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3901"/>
  <workbookPr codeName="ThisWorkbook"/>
  <mc:AlternateContent xmlns:mc="http://schemas.openxmlformats.org/markup-compatibility/2006">
    <mc:Choice Requires="x15">
      <x15ac:absPath xmlns:x15ac="http://schemas.microsoft.com/office/spreadsheetml/2010/11/ac" url="D:\G06\Model\Excel\"/>
    </mc:Choice>
  </mc:AlternateContent>
  <xr:revisionPtr revIDLastSave="0" documentId="13_ncr:1_{96AC117C-B518-43FA-98A5-4C69A52776AE}" xr6:coauthVersionLast="46" xr6:coauthVersionMax="46" xr10:uidLastSave="{00000000-0000-0000-0000-000000000000}"/>
  <bookViews>
    <workbookView xWindow="-120" yWindow="-120" windowWidth="29040" windowHeight="15840" xr2:uid="{00000000-000D-0000-FFFF-FFFF00000000}"/>
  </bookViews>
  <sheets>
    <sheet name="sheet1" sheetId="8" r:id="rId1"/>
    <sheet name="sheet1 (3)" sheetId="11" r:id="rId2"/>
    <sheet name="sheet1 (2)" sheetId="9" r:id="rId3"/>
    <sheet name="sheet1公式版" sheetId="1" r:id="rId4"/>
    <sheet name="Sheet2" sheetId="2" r:id="rId5"/>
    <sheet name="品质升级提升效果" sheetId="3" r:id="rId6"/>
    <sheet name="领地怪物效果" sheetId="5" r:id="rId7"/>
    <sheet name="远征优势职业" sheetId="7" r:id="rId8"/>
    <sheet name="远征优势职业 (2)" sheetId="10" r:id="rId9"/>
    <sheet name="Sheet3" sheetId="12" r:id="rId10"/>
    <sheet name="Sheet4" sheetId="13" r:id="rId11"/>
  </sheets>
  <externalReferences>
    <externalReference r:id="rId12"/>
  </externalReferenc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K5" i="12" l="1"/>
  <c r="K6" i="12"/>
  <c r="K7" i="12"/>
  <c r="K8" i="12"/>
  <c r="K9" i="12"/>
  <c r="K10" i="12"/>
  <c r="K11" i="12"/>
  <c r="K12" i="12"/>
  <c r="K13" i="12"/>
  <c r="K14" i="12"/>
  <c r="K15" i="12"/>
  <c r="K16" i="12"/>
  <c r="K17" i="12"/>
  <c r="K18" i="12"/>
  <c r="K19" i="12"/>
  <c r="K20" i="12"/>
  <c r="K21" i="12"/>
  <c r="K22" i="12"/>
  <c r="K23" i="12"/>
  <c r="K24" i="12"/>
  <c r="K25" i="12"/>
  <c r="K26" i="12"/>
  <c r="K27" i="12"/>
  <c r="K28" i="12"/>
  <c r="K29" i="12"/>
  <c r="K30" i="12"/>
  <c r="K31" i="12"/>
  <c r="K32" i="12"/>
  <c r="K33" i="12"/>
  <c r="K34" i="12"/>
  <c r="K35" i="12"/>
  <c r="K36" i="12"/>
  <c r="K37" i="12"/>
  <c r="K38" i="12"/>
  <c r="K39" i="12"/>
  <c r="K40" i="12"/>
  <c r="K41" i="12"/>
  <c r="K42" i="12"/>
  <c r="K43" i="12"/>
  <c r="K44" i="12"/>
  <c r="K45" i="12"/>
  <c r="K46" i="12"/>
  <c r="K47" i="12"/>
  <c r="K48" i="12"/>
  <c r="K49" i="12"/>
  <c r="K50" i="12"/>
  <c r="K51" i="12"/>
  <c r="K52" i="12"/>
  <c r="K53" i="12"/>
  <c r="K54" i="12"/>
  <c r="K55" i="12"/>
  <c r="K56" i="12"/>
  <c r="K57" i="12"/>
  <c r="K58" i="12"/>
  <c r="K59" i="12"/>
  <c r="K60" i="12"/>
  <c r="K61" i="12"/>
  <c r="K62" i="12"/>
  <c r="K63" i="12"/>
  <c r="K64" i="12"/>
  <c r="K65" i="12"/>
  <c r="K66" i="12"/>
  <c r="K67" i="12"/>
  <c r="K68" i="12"/>
  <c r="K69" i="12"/>
  <c r="K70" i="12"/>
  <c r="K71" i="12"/>
  <c r="K72" i="12"/>
  <c r="K73" i="12"/>
  <c r="K74" i="12"/>
  <c r="K75" i="12"/>
  <c r="K76" i="12"/>
  <c r="K77" i="12"/>
  <c r="K78" i="12"/>
  <c r="K79" i="12"/>
  <c r="K80" i="12"/>
  <c r="K81" i="12"/>
  <c r="K82" i="12"/>
  <c r="K83" i="12"/>
  <c r="K84" i="12"/>
  <c r="K85" i="12"/>
  <c r="K86" i="12"/>
  <c r="K87" i="12"/>
  <c r="K88" i="12"/>
  <c r="K89" i="12"/>
  <c r="K90" i="12"/>
  <c r="K91" i="12"/>
  <c r="K92" i="12"/>
  <c r="K93" i="12"/>
  <c r="K94" i="12"/>
  <c r="K95" i="12"/>
  <c r="K96" i="12"/>
  <c r="K97" i="12"/>
  <c r="K98" i="12"/>
  <c r="K99" i="12"/>
  <c r="K100" i="12"/>
  <c r="K101" i="12"/>
  <c r="K102" i="12"/>
  <c r="K103" i="12"/>
  <c r="K104" i="12"/>
  <c r="K105" i="12"/>
  <c r="K106" i="12"/>
  <c r="K107" i="12"/>
  <c r="K108" i="12"/>
  <c r="K109" i="12"/>
  <c r="K110" i="12"/>
  <c r="K111" i="12"/>
  <c r="K112" i="12"/>
  <c r="K113" i="12"/>
  <c r="K114" i="12"/>
  <c r="K115" i="12"/>
  <c r="K116" i="12"/>
  <c r="K117" i="12"/>
  <c r="K118" i="12"/>
  <c r="K119" i="12"/>
  <c r="K120" i="12"/>
  <c r="K121" i="12"/>
  <c r="K122" i="12"/>
  <c r="K123" i="12"/>
  <c r="K124" i="12"/>
  <c r="K125" i="12"/>
  <c r="K126" i="12"/>
  <c r="K127" i="12"/>
  <c r="K128" i="12"/>
  <c r="K129" i="12"/>
  <c r="K130" i="12"/>
  <c r="K131" i="12"/>
  <c r="K132" i="12"/>
  <c r="K133" i="12"/>
  <c r="K134" i="12"/>
  <c r="K135" i="12"/>
  <c r="K136" i="12"/>
  <c r="K137" i="12"/>
  <c r="K138" i="12"/>
  <c r="K139" i="12"/>
  <c r="K140" i="12"/>
  <c r="K141" i="12"/>
  <c r="K142" i="12"/>
  <c r="K143" i="12"/>
  <c r="K144" i="12"/>
  <c r="K145" i="12"/>
  <c r="K146" i="12"/>
  <c r="K147" i="12"/>
  <c r="K148" i="12"/>
  <c r="K149" i="12"/>
  <c r="K150" i="12"/>
  <c r="K151" i="12"/>
  <c r="K152" i="12"/>
  <c r="K153" i="12"/>
  <c r="K154" i="12"/>
  <c r="K155" i="12"/>
  <c r="K156" i="12"/>
  <c r="K157" i="12"/>
  <c r="K158" i="12"/>
  <c r="K159" i="12"/>
  <c r="K160" i="12"/>
  <c r="K161" i="12"/>
  <c r="K162" i="12"/>
  <c r="K163" i="12"/>
  <c r="K164" i="12"/>
  <c r="K165" i="12"/>
  <c r="K166" i="12"/>
  <c r="K167" i="12"/>
  <c r="K168" i="12"/>
  <c r="K169" i="12"/>
  <c r="K170" i="12"/>
  <c r="K171" i="12"/>
  <c r="K172" i="12"/>
  <c r="K173" i="12"/>
  <c r="K174" i="12"/>
  <c r="K175" i="12"/>
  <c r="K176" i="12"/>
  <c r="K177" i="12"/>
  <c r="K178" i="12"/>
  <c r="K179" i="12"/>
  <c r="K180" i="12"/>
  <c r="K181" i="12"/>
  <c r="K182" i="12"/>
  <c r="K183" i="12"/>
  <c r="K184" i="12"/>
  <c r="K185" i="12"/>
  <c r="K186" i="12"/>
  <c r="K187" i="12"/>
  <c r="K188" i="12"/>
  <c r="K189" i="12"/>
  <c r="K190" i="12"/>
  <c r="K191" i="12"/>
  <c r="K192" i="12"/>
  <c r="K193" i="12"/>
  <c r="K194" i="12"/>
  <c r="K195" i="12"/>
  <c r="K196" i="12"/>
  <c r="K197" i="12"/>
  <c r="K198" i="12"/>
  <c r="K199" i="12"/>
  <c r="K200" i="12"/>
  <c r="K201" i="12"/>
  <c r="K202" i="12"/>
  <c r="K203" i="12"/>
  <c r="K204" i="12"/>
  <c r="K205" i="12"/>
  <c r="K206" i="12"/>
  <c r="K207" i="12"/>
  <c r="K208" i="12"/>
  <c r="K209" i="12"/>
  <c r="K210" i="12"/>
  <c r="K211" i="12"/>
  <c r="K212" i="12"/>
  <c r="K213" i="12"/>
  <c r="K214" i="12"/>
  <c r="K215" i="12"/>
  <c r="K216" i="12"/>
  <c r="K217" i="12"/>
  <c r="K218" i="12"/>
  <c r="K219" i="12"/>
  <c r="K220" i="12"/>
  <c r="K221" i="12"/>
  <c r="K222" i="12"/>
  <c r="K223" i="12"/>
  <c r="K224" i="12"/>
  <c r="K225" i="12"/>
  <c r="K226" i="12"/>
  <c r="K227" i="12"/>
  <c r="K228" i="12"/>
  <c r="K229" i="12"/>
  <c r="K230" i="12"/>
  <c r="K231" i="12"/>
  <c r="K232" i="12"/>
  <c r="K233" i="12"/>
  <c r="K234" i="12"/>
  <c r="K235" i="12"/>
  <c r="K236" i="12"/>
  <c r="K237" i="12"/>
  <c r="K238" i="12"/>
  <c r="K239" i="12"/>
  <c r="K240" i="12"/>
  <c r="K241" i="12"/>
  <c r="K242" i="12"/>
  <c r="K243" i="12"/>
  <c r="K244" i="12"/>
  <c r="K245" i="12"/>
  <c r="K246" i="12"/>
  <c r="K247" i="12"/>
  <c r="K248" i="12"/>
  <c r="K249" i="12"/>
  <c r="K250" i="12"/>
  <c r="K251" i="12"/>
  <c r="K252" i="12"/>
  <c r="K253" i="12"/>
  <c r="K254" i="12"/>
  <c r="K255" i="12"/>
  <c r="K256" i="12"/>
  <c r="K257" i="12"/>
  <c r="K258" i="12"/>
  <c r="K259" i="12"/>
  <c r="K260" i="12"/>
  <c r="K261" i="12"/>
  <c r="K262" i="12"/>
  <c r="K263" i="12"/>
  <c r="K264" i="12"/>
  <c r="K265" i="12"/>
  <c r="K266" i="12"/>
  <c r="K267" i="12"/>
  <c r="K268" i="12"/>
  <c r="K269" i="12"/>
  <c r="K270" i="12"/>
  <c r="K271" i="12"/>
  <c r="K272" i="12"/>
  <c r="K273" i="12"/>
  <c r="K274" i="12"/>
  <c r="K275" i="12"/>
  <c r="K276" i="12"/>
  <c r="K277" i="12"/>
  <c r="K278" i="12"/>
  <c r="K279" i="12"/>
  <c r="K280" i="12"/>
  <c r="K281" i="12"/>
  <c r="K282" i="12"/>
  <c r="K283" i="12"/>
  <c r="K284" i="12"/>
  <c r="K285" i="12"/>
  <c r="K286" i="12"/>
  <c r="K287" i="12"/>
  <c r="K288" i="12"/>
  <c r="K289" i="12"/>
  <c r="K290" i="12"/>
  <c r="K291" i="12"/>
  <c r="K292" i="12"/>
  <c r="K293" i="12"/>
  <c r="K294" i="12"/>
  <c r="K295" i="12"/>
  <c r="K296" i="12"/>
  <c r="K297" i="12"/>
  <c r="K298" i="12"/>
  <c r="K299" i="12"/>
  <c r="K300" i="12"/>
  <c r="K301" i="12"/>
  <c r="K302" i="12"/>
  <c r="K303" i="12"/>
  <c r="K304" i="12"/>
  <c r="K305" i="12"/>
  <c r="K306" i="12"/>
  <c r="K307" i="12"/>
  <c r="K308" i="12"/>
  <c r="K309" i="12"/>
  <c r="K310" i="12"/>
  <c r="K311" i="12"/>
  <c r="K312" i="12"/>
  <c r="K313" i="12"/>
  <c r="K314" i="12"/>
  <c r="K315" i="12"/>
  <c r="K316" i="12"/>
  <c r="K317" i="12"/>
  <c r="K318" i="12"/>
  <c r="K319" i="12"/>
  <c r="K320" i="12"/>
  <c r="K321" i="12"/>
  <c r="K322" i="12"/>
  <c r="K323" i="12"/>
  <c r="K324" i="12"/>
  <c r="K325" i="12"/>
  <c r="K326" i="12"/>
  <c r="K327" i="12"/>
  <c r="K328" i="12"/>
  <c r="K329" i="12"/>
  <c r="K330" i="12"/>
  <c r="K331" i="12"/>
  <c r="K332" i="12"/>
  <c r="K333" i="12"/>
  <c r="K334" i="12"/>
  <c r="K335" i="12"/>
  <c r="K336" i="12"/>
  <c r="K337" i="12"/>
  <c r="K338" i="12"/>
  <c r="K339" i="12"/>
  <c r="K340" i="12"/>
  <c r="K341" i="12"/>
  <c r="K342" i="12"/>
  <c r="K343" i="12"/>
  <c r="K344" i="12"/>
  <c r="K345" i="12"/>
  <c r="K346" i="12"/>
  <c r="K347" i="12"/>
  <c r="K348" i="12"/>
  <c r="K349" i="12"/>
  <c r="K350" i="12"/>
  <c r="K351" i="12"/>
  <c r="K352" i="12"/>
  <c r="K353" i="12"/>
  <c r="K354" i="12"/>
  <c r="K355" i="12"/>
  <c r="K356" i="12"/>
  <c r="K357" i="12"/>
  <c r="K358" i="12"/>
  <c r="K359" i="12"/>
  <c r="K360" i="12"/>
  <c r="K361" i="12"/>
  <c r="K362" i="12"/>
  <c r="K363" i="12"/>
  <c r="K364" i="12"/>
  <c r="K365" i="12"/>
  <c r="K366" i="12"/>
  <c r="K367" i="12"/>
  <c r="K368" i="12"/>
  <c r="K369" i="12"/>
  <c r="K370" i="12"/>
  <c r="K371" i="12"/>
  <c r="K372" i="12"/>
  <c r="K373" i="12"/>
  <c r="K374" i="12"/>
  <c r="K375" i="12"/>
  <c r="K376" i="12"/>
  <c r="K377" i="12"/>
  <c r="K378" i="12"/>
  <c r="K379" i="12"/>
  <c r="K380" i="12"/>
  <c r="K381" i="12"/>
  <c r="K382" i="12"/>
  <c r="K383" i="12"/>
  <c r="K384" i="12"/>
  <c r="K385" i="12"/>
  <c r="K386" i="12"/>
  <c r="K387" i="12"/>
  <c r="K388" i="12"/>
  <c r="K389" i="12"/>
  <c r="K390" i="12"/>
  <c r="K391" i="12"/>
  <c r="K392" i="12"/>
  <c r="K393" i="12"/>
  <c r="K394" i="12"/>
  <c r="K395" i="12"/>
  <c r="K396" i="12"/>
  <c r="K397" i="12"/>
  <c r="K398" i="12"/>
  <c r="K399" i="12"/>
  <c r="K400" i="12"/>
  <c r="K401" i="12"/>
  <c r="K402" i="12"/>
  <c r="K403" i="12"/>
  <c r="K404" i="12"/>
  <c r="K405" i="12"/>
  <c r="K406" i="12"/>
  <c r="K407" i="12"/>
  <c r="K408" i="12"/>
  <c r="K409" i="12"/>
  <c r="K410" i="12"/>
  <c r="K411" i="12"/>
  <c r="K412" i="12"/>
  <c r="K413" i="12"/>
  <c r="K414" i="12"/>
  <c r="K415" i="12"/>
  <c r="K416" i="12"/>
  <c r="K417" i="12"/>
  <c r="K418" i="12"/>
  <c r="K419" i="12"/>
  <c r="K420" i="12"/>
  <c r="K421" i="12"/>
  <c r="K422" i="12"/>
  <c r="K423" i="12"/>
  <c r="K424" i="12"/>
  <c r="K425" i="12"/>
  <c r="K426" i="12"/>
  <c r="K427" i="12"/>
  <c r="K428" i="12"/>
  <c r="K429" i="12"/>
  <c r="K430" i="12"/>
  <c r="K431" i="12"/>
  <c r="K432" i="12"/>
  <c r="K433" i="12"/>
  <c r="K434" i="12"/>
  <c r="K435" i="12"/>
  <c r="K436" i="12"/>
  <c r="K437" i="12"/>
  <c r="K438" i="12"/>
  <c r="K439" i="12"/>
  <c r="K440" i="12"/>
  <c r="K441" i="12"/>
  <c r="K442" i="12"/>
  <c r="K443" i="12"/>
  <c r="K444" i="12"/>
  <c r="K445" i="12"/>
  <c r="K446" i="12"/>
  <c r="K447" i="12"/>
  <c r="K448" i="12"/>
  <c r="K449" i="12"/>
  <c r="K450" i="12"/>
  <c r="K451" i="12"/>
  <c r="K452" i="12"/>
  <c r="K453" i="12"/>
  <c r="K454" i="12"/>
  <c r="K455" i="12"/>
  <c r="K456" i="12"/>
  <c r="K457" i="12"/>
  <c r="K458" i="12"/>
  <c r="K459" i="12"/>
  <c r="K460" i="12"/>
  <c r="K461" i="12"/>
  <c r="K462" i="12"/>
  <c r="K463" i="12"/>
  <c r="K464" i="12"/>
  <c r="K465" i="12"/>
  <c r="K466" i="12"/>
  <c r="K467" i="12"/>
  <c r="K468" i="12"/>
  <c r="K469" i="12"/>
  <c r="K470" i="12"/>
  <c r="K471" i="12"/>
  <c r="K472" i="12"/>
  <c r="K473" i="12"/>
  <c r="K474" i="12"/>
  <c r="K475" i="12"/>
  <c r="K476" i="12"/>
  <c r="K477" i="12"/>
  <c r="K478" i="12"/>
  <c r="K479" i="12"/>
  <c r="K480" i="12"/>
  <c r="K481" i="12"/>
  <c r="K482" i="12"/>
  <c r="K483" i="12"/>
  <c r="K484" i="12"/>
  <c r="K485" i="12"/>
  <c r="K486" i="12"/>
  <c r="K487" i="12"/>
  <c r="K488" i="12"/>
  <c r="K489" i="12"/>
  <c r="K490" i="12"/>
  <c r="K491" i="12"/>
  <c r="K492" i="12"/>
  <c r="K493" i="12"/>
  <c r="K494" i="12"/>
  <c r="K495" i="12"/>
  <c r="K496" i="12"/>
  <c r="K497" i="12"/>
  <c r="K498" i="12"/>
  <c r="K499" i="12"/>
  <c r="K500" i="12"/>
  <c r="K501" i="12"/>
  <c r="K502" i="12"/>
  <c r="K503" i="12"/>
  <c r="K504" i="12"/>
  <c r="K505" i="12"/>
  <c r="K506" i="12"/>
  <c r="K507" i="12"/>
  <c r="K508" i="12"/>
  <c r="K509" i="12"/>
  <c r="K510" i="12"/>
  <c r="K511" i="12"/>
  <c r="K512" i="12"/>
  <c r="K513" i="12"/>
  <c r="K514" i="12"/>
  <c r="K515" i="12"/>
  <c r="K516" i="12"/>
  <c r="K517" i="12"/>
  <c r="K518" i="12"/>
  <c r="K519" i="12"/>
  <c r="K520" i="12"/>
  <c r="K521" i="12"/>
  <c r="K522" i="12"/>
  <c r="K523" i="12"/>
  <c r="K524" i="12"/>
  <c r="K525" i="12"/>
  <c r="K526" i="12"/>
  <c r="K527" i="12"/>
  <c r="K528" i="12"/>
  <c r="K529" i="12"/>
  <c r="K530" i="12"/>
  <c r="K531" i="12"/>
  <c r="K532" i="12"/>
  <c r="K533" i="12"/>
  <c r="K534" i="12"/>
  <c r="K535" i="12"/>
  <c r="K536" i="12"/>
  <c r="K537" i="12"/>
  <c r="K538" i="12"/>
  <c r="K539" i="12"/>
  <c r="K540" i="12"/>
  <c r="K541" i="12"/>
  <c r="K542" i="12"/>
  <c r="K543" i="12"/>
  <c r="K544" i="12"/>
  <c r="K545" i="12"/>
  <c r="K546" i="12"/>
  <c r="K547" i="12"/>
  <c r="K548" i="12"/>
  <c r="K549" i="12"/>
  <c r="K550" i="12"/>
  <c r="K551" i="12"/>
  <c r="K552" i="12"/>
  <c r="K553" i="12"/>
  <c r="K554" i="12"/>
  <c r="K555" i="12"/>
  <c r="K556" i="12"/>
  <c r="K557" i="12"/>
  <c r="K558" i="12"/>
  <c r="K559" i="12"/>
  <c r="K560" i="12"/>
  <c r="K561" i="12"/>
  <c r="K562" i="12"/>
  <c r="K563" i="12"/>
  <c r="K564" i="12"/>
  <c r="K565" i="12"/>
  <c r="K566" i="12"/>
  <c r="K567" i="12"/>
  <c r="K568" i="12"/>
  <c r="K569" i="12"/>
  <c r="K570" i="12"/>
  <c r="K571" i="12"/>
  <c r="K572" i="12"/>
  <c r="K573" i="12"/>
  <c r="K574" i="12"/>
  <c r="K575" i="12"/>
  <c r="K576" i="12"/>
  <c r="K577" i="12"/>
  <c r="K578" i="12"/>
  <c r="K579" i="12"/>
  <c r="K580" i="12"/>
  <c r="K581" i="12"/>
  <c r="K582" i="12"/>
  <c r="K583" i="12"/>
  <c r="K584" i="12"/>
  <c r="K585" i="12"/>
  <c r="K586" i="12"/>
  <c r="K587" i="12"/>
  <c r="K588" i="12"/>
  <c r="K589" i="12"/>
  <c r="K590" i="12"/>
  <c r="K591" i="12"/>
  <c r="K592" i="12"/>
  <c r="K593" i="12"/>
  <c r="K594" i="12"/>
  <c r="K595" i="12"/>
  <c r="K596" i="12"/>
  <c r="K597" i="12"/>
  <c r="K598" i="12"/>
  <c r="K599" i="12"/>
  <c r="K600" i="12"/>
  <c r="K601" i="12"/>
  <c r="K602" i="12"/>
  <c r="K603" i="12"/>
  <c r="K4" i="12"/>
  <c r="K33" i="13"/>
  <c r="K34" i="13"/>
  <c r="K35" i="13"/>
  <c r="K36" i="13"/>
  <c r="K37" i="13"/>
  <c r="K38" i="13"/>
  <c r="K39" i="13"/>
  <c r="K40" i="13"/>
  <c r="K41" i="13"/>
  <c r="K42" i="13"/>
  <c r="K43" i="13"/>
  <c r="K32" i="13"/>
  <c r="K5" i="13"/>
  <c r="K6" i="13"/>
  <c r="K7" i="13"/>
  <c r="K8" i="13"/>
  <c r="K9" i="13"/>
  <c r="K10" i="13"/>
  <c r="K11" i="13"/>
  <c r="K4" i="13"/>
  <c r="X605" i="11"/>
  <c r="X605" i="11" a="1"/>
  <c r="V605" i="11"/>
  <c r="W605" i="11" s="1" a="1"/>
  <c r="W605" i="11" s="1"/>
  <c r="M605" i="11"/>
  <c r="M605" i="11" a="1"/>
  <c r="AA605" i="11" s="1"/>
  <c r="AJ605" i="11" s="1"/>
  <c r="Z604" i="11"/>
  <c r="AG604" i="11" s="1"/>
  <c r="X604" i="11" a="1"/>
  <c r="X604" i="11" s="1"/>
  <c r="W604" i="11"/>
  <c r="W604" i="11" a="1"/>
  <c r="V604" i="11"/>
  <c r="M604" i="11" a="1"/>
  <c r="X603" i="11"/>
  <c r="X603" i="11" a="1"/>
  <c r="V603" i="11"/>
  <c r="W603" i="11" s="1" a="1"/>
  <c r="W603" i="11" s="1"/>
  <c r="M603" i="11"/>
  <c r="M603" i="11" a="1"/>
  <c r="Z603" i="11" s="1"/>
  <c r="AG603" i="11" s="1"/>
  <c r="Z602" i="11"/>
  <c r="AG602" i="11" s="1"/>
  <c r="X602" i="11" a="1"/>
  <c r="X602" i="11" s="1"/>
  <c r="W602" i="11"/>
  <c r="W602" i="11" a="1"/>
  <c r="V602" i="11"/>
  <c r="M602" i="11" a="1"/>
  <c r="X601" i="11"/>
  <c r="X601" i="11" a="1"/>
  <c r="V601" i="11"/>
  <c r="W601" i="11" s="1" a="1"/>
  <c r="W601" i="11" s="1"/>
  <c r="M601" i="11"/>
  <c r="M601" i="11" a="1"/>
  <c r="Z601" i="11" s="1"/>
  <c r="AG601" i="11" s="1"/>
  <c r="W600" i="11" a="1"/>
  <c r="W600" i="11" s="1"/>
  <c r="X600" i="11" s="1" a="1"/>
  <c r="X600" i="11" s="1"/>
  <c r="V600" i="11"/>
  <c r="M600" i="11" a="1"/>
  <c r="V599" i="11"/>
  <c r="W599" i="11" s="1" a="1"/>
  <c r="W599" i="11" s="1"/>
  <c r="X599" i="11" s="1" a="1"/>
  <c r="X599" i="11" s="1"/>
  <c r="M599" i="11"/>
  <c r="M599" i="11" a="1"/>
  <c r="W598" i="11" a="1"/>
  <c r="W598" i="11" s="1"/>
  <c r="X598" i="11" s="1" a="1"/>
  <c r="X598" i="11" s="1"/>
  <c r="V598" i="11"/>
  <c r="M598" i="11" a="1"/>
  <c r="V597" i="11"/>
  <c r="W597" i="11" s="1" a="1"/>
  <c r="W597" i="11" s="1"/>
  <c r="X597" i="11" s="1" a="1"/>
  <c r="X597" i="11" s="1"/>
  <c r="M597" i="11"/>
  <c r="M597" i="11" a="1"/>
  <c r="W596" i="11" a="1"/>
  <c r="W596" i="11" s="1"/>
  <c r="X596" i="11" s="1" a="1"/>
  <c r="X596" i="11" s="1"/>
  <c r="V596" i="11"/>
  <c r="M596" i="11" a="1"/>
  <c r="V595" i="11"/>
  <c r="W595" i="11" s="1" a="1"/>
  <c r="W595" i="11" s="1"/>
  <c r="X595" i="11" s="1" a="1"/>
  <c r="X595" i="11" s="1"/>
  <c r="M595" i="11"/>
  <c r="M595" i="11" a="1"/>
  <c r="W594" i="11" a="1"/>
  <c r="W594" i="11" s="1"/>
  <c r="X594" i="11" s="1" a="1"/>
  <c r="X594" i="11" s="1"/>
  <c r="V594" i="11"/>
  <c r="M594" i="11" a="1"/>
  <c r="V593" i="11"/>
  <c r="W593" i="11" s="1" a="1"/>
  <c r="W593" i="11" s="1"/>
  <c r="X593" i="11" s="1" a="1"/>
  <c r="X593" i="11" s="1"/>
  <c r="M593" i="11"/>
  <c r="M593" i="11" a="1"/>
  <c r="W592" i="11" a="1"/>
  <c r="W592" i="11" s="1"/>
  <c r="X592" i="11" s="1" a="1"/>
  <c r="X592" i="11" s="1"/>
  <c r="V592" i="11"/>
  <c r="M592" i="11" a="1"/>
  <c r="V591" i="11"/>
  <c r="W591" i="11" s="1" a="1"/>
  <c r="W591" i="11" s="1"/>
  <c r="X591" i="11" s="1" a="1"/>
  <c r="X591" i="11" s="1"/>
  <c r="M591" i="11"/>
  <c r="M591" i="11" a="1"/>
  <c r="W590" i="11" a="1"/>
  <c r="W590" i="11" s="1"/>
  <c r="X590" i="11" s="1" a="1"/>
  <c r="X590" i="11" s="1"/>
  <c r="V590" i="11"/>
  <c r="M590" i="11" a="1"/>
  <c r="Z590" i="11" s="1"/>
  <c r="AG590" i="11" s="1"/>
  <c r="V589" i="11"/>
  <c r="W589" i="11" s="1" a="1"/>
  <c r="W589" i="11" s="1"/>
  <c r="X589" i="11" s="1" a="1"/>
  <c r="X589" i="11" s="1"/>
  <c r="M589" i="11"/>
  <c r="M589" i="11" a="1"/>
  <c r="W588" i="11" a="1"/>
  <c r="W588" i="11" s="1"/>
  <c r="X588" i="11" s="1" a="1"/>
  <c r="X588" i="11" s="1"/>
  <c r="V588" i="11"/>
  <c r="M588" i="11" a="1"/>
  <c r="M588" i="11" s="1"/>
  <c r="V587" i="11"/>
  <c r="W587" i="11" s="1" a="1"/>
  <c r="W587" i="11" s="1"/>
  <c r="X587" i="11" s="1" a="1"/>
  <c r="X587" i="11" s="1"/>
  <c r="M587" i="11"/>
  <c r="M587" i="11" a="1"/>
  <c r="W586" i="11" a="1"/>
  <c r="W586" i="11" s="1"/>
  <c r="X586" i="11" s="1" a="1"/>
  <c r="X586" i="11" s="1"/>
  <c r="V586" i="11"/>
  <c r="M586" i="11"/>
  <c r="M586" i="11" a="1"/>
  <c r="V585" i="11"/>
  <c r="W585" i="11" s="1" a="1"/>
  <c r="W585" i="11" s="1"/>
  <c r="X585" i="11" s="1" a="1"/>
  <c r="X585" i="11" s="1"/>
  <c r="M585" i="11"/>
  <c r="M585" i="11" a="1"/>
  <c r="W584" i="11"/>
  <c r="X584" i="11" s="1" a="1"/>
  <c r="X584" i="11" s="1"/>
  <c r="W584" i="11" a="1"/>
  <c r="V584" i="11"/>
  <c r="M584" i="11" a="1"/>
  <c r="M584" i="11" s="1"/>
  <c r="W583" i="11" a="1"/>
  <c r="W583" i="11" s="1"/>
  <c r="X583" i="11" s="1" a="1"/>
  <c r="X583" i="11" s="1"/>
  <c r="V583" i="11"/>
  <c r="M583" i="11"/>
  <c r="M583" i="11" a="1"/>
  <c r="W582" i="11" a="1"/>
  <c r="W582" i="11" s="1"/>
  <c r="X582" i="11" s="1" a="1"/>
  <c r="X582" i="11" s="1"/>
  <c r="Z582" i="11" s="1"/>
  <c r="AG582" i="11" s="1"/>
  <c r="V582" i="11"/>
  <c r="M582" i="11" a="1"/>
  <c r="AA582" i="11" s="1"/>
  <c r="AJ582" i="11" s="1"/>
  <c r="V581" i="11"/>
  <c r="W581" i="11" s="1" a="1"/>
  <c r="W581" i="11" s="1"/>
  <c r="X581" i="11" s="1" a="1"/>
  <c r="X581" i="11" s="1"/>
  <c r="AA581" i="11" s="1"/>
  <c r="AJ581" i="11" s="1"/>
  <c r="M581" i="11"/>
  <c r="M581" i="11" a="1"/>
  <c r="Z580" i="11"/>
  <c r="AG580" i="11" s="1"/>
  <c r="Y580" i="11"/>
  <c r="AE580" i="11" s="1"/>
  <c r="X580" i="11" a="1"/>
  <c r="X580" i="11" s="1"/>
  <c r="W580" i="11" a="1"/>
  <c r="W580" i="11" s="1"/>
  <c r="V580" i="11"/>
  <c r="M580" i="11" a="1"/>
  <c r="M580" i="11" s="1"/>
  <c r="X579" i="11"/>
  <c r="X579" i="11" a="1"/>
  <c r="V579" i="11"/>
  <c r="W579" i="11" s="1" a="1"/>
  <c r="W579" i="11" s="1"/>
  <c r="M579" i="11"/>
  <c r="M579" i="11" a="1"/>
  <c r="X578" i="11" a="1"/>
  <c r="X578" i="11" s="1"/>
  <c r="W578" i="11" a="1"/>
  <c r="W578" i="11" s="1"/>
  <c r="V578" i="11"/>
  <c r="M578" i="11"/>
  <c r="M578" i="11" a="1"/>
  <c r="AA578" i="11" s="1"/>
  <c r="AJ578" i="11" s="1"/>
  <c r="X577" i="11" a="1"/>
  <c r="X577" i="11" s="1"/>
  <c r="V577" i="11"/>
  <c r="W577" i="11" s="1" a="1"/>
  <c r="W577" i="11" s="1"/>
  <c r="M577" i="11"/>
  <c r="M577" i="11" a="1"/>
  <c r="W576" i="11"/>
  <c r="X576" i="11" s="1" a="1"/>
  <c r="X576" i="11" s="1"/>
  <c r="W576" i="11" a="1"/>
  <c r="V576" i="11"/>
  <c r="M576" i="11" a="1"/>
  <c r="W575" i="11"/>
  <c r="X575" i="11" s="1" a="1"/>
  <c r="X575" i="11" s="1"/>
  <c r="V575" i="11"/>
  <c r="W575" i="11" s="1" a="1"/>
  <c r="M575" i="11" a="1"/>
  <c r="Z575" i="11" s="1"/>
  <c r="AG575" i="11" s="1"/>
  <c r="AA574" i="11"/>
  <c r="AJ574" i="11" s="1"/>
  <c r="W574" i="11" a="1"/>
  <c r="W574" i="11" s="1"/>
  <c r="X574" i="11" s="1" a="1"/>
  <c r="X574" i="11" s="1"/>
  <c r="Y574" i="11" s="1"/>
  <c r="AE574" i="11" s="1"/>
  <c r="V574" i="11"/>
  <c r="M574" i="11"/>
  <c r="M574" i="11" a="1"/>
  <c r="Z574" i="11" s="1"/>
  <c r="AG574" i="11" s="1"/>
  <c r="X573" i="11" a="1"/>
  <c r="X573" i="11" s="1"/>
  <c r="W573" i="11"/>
  <c r="V573" i="11"/>
  <c r="W573" i="11" s="1" a="1"/>
  <c r="M573" i="11" a="1"/>
  <c r="G573" i="11"/>
  <c r="V572" i="11"/>
  <c r="W572" i="11" s="1" a="1"/>
  <c r="W572" i="11" s="1"/>
  <c r="X572" i="11" s="1" a="1"/>
  <c r="X572" i="11" s="1"/>
  <c r="Y572" i="11" s="1"/>
  <c r="AE572" i="11" s="1"/>
  <c r="M572" i="11" a="1"/>
  <c r="G572" i="11"/>
  <c r="V571" i="11"/>
  <c r="W571" i="11" s="1" a="1"/>
  <c r="W571" i="11" s="1"/>
  <c r="X571" i="11" s="1" a="1"/>
  <c r="X571" i="11" s="1"/>
  <c r="M571" i="11"/>
  <c r="M571" i="11" a="1"/>
  <c r="W570" i="11"/>
  <c r="X570" i="11" s="1" a="1"/>
  <c r="X570" i="11" s="1"/>
  <c r="Z570" i="11" s="1"/>
  <c r="AG570" i="11" s="1"/>
  <c r="V570" i="11"/>
  <c r="W570" i="11" s="1" a="1"/>
  <c r="M570" i="11"/>
  <c r="M570" i="11" a="1"/>
  <c r="W569" i="11"/>
  <c r="X569" i="11" s="1" a="1"/>
  <c r="X569" i="11" s="1"/>
  <c r="Z569" i="11" s="1"/>
  <c r="AG569" i="11" s="1"/>
  <c r="W569" i="11" a="1"/>
  <c r="V569" i="11"/>
  <c r="M569" i="11" a="1"/>
  <c r="G569" i="11"/>
  <c r="V568" i="11"/>
  <c r="W568" i="11" s="1" a="1"/>
  <c r="W568" i="11" s="1"/>
  <c r="X568" i="11" s="1" a="1"/>
  <c r="X568" i="11" s="1"/>
  <c r="Y568" i="11" s="1"/>
  <c r="AE568" i="11" s="1"/>
  <c r="M568" i="11" a="1"/>
  <c r="G568" i="11"/>
  <c r="V567" i="11"/>
  <c r="W567" i="11" s="1" a="1"/>
  <c r="W567" i="11" s="1"/>
  <c r="X567" i="11" s="1" a="1"/>
  <c r="X567" i="11" s="1"/>
  <c r="M567" i="11"/>
  <c r="M567" i="11" a="1"/>
  <c r="Z567" i="11" s="1"/>
  <c r="AG567" i="11" s="1"/>
  <c r="W566" i="11"/>
  <c r="X566" i="11" s="1" a="1"/>
  <c r="X566" i="11" s="1"/>
  <c r="Z566" i="11" s="1"/>
  <c r="AG566" i="11" s="1"/>
  <c r="V566" i="11"/>
  <c r="W566" i="11" s="1" a="1"/>
  <c r="M566" i="11"/>
  <c r="M566" i="11" a="1"/>
  <c r="G566" i="11"/>
  <c r="G576" i="11" s="1"/>
  <c r="W565" i="11" a="1"/>
  <c r="W565" i="11" s="1"/>
  <c r="X565" i="11" s="1" a="1"/>
  <c r="X565" i="11" s="1"/>
  <c r="V565" i="11"/>
  <c r="M565" i="11"/>
  <c r="M565" i="11" a="1"/>
  <c r="G565" i="11"/>
  <c r="G575" i="11" s="1"/>
  <c r="W564" i="11" a="1"/>
  <c r="W564" i="11" s="1"/>
  <c r="X564" i="11" s="1" a="1"/>
  <c r="X564" i="11" s="1"/>
  <c r="Z564" i="11" s="1"/>
  <c r="AG564" i="11" s="1"/>
  <c r="V564" i="11"/>
  <c r="M564" i="11" a="1"/>
  <c r="Y564" i="11" s="1"/>
  <c r="AE564" i="11" s="1"/>
  <c r="G564" i="11"/>
  <c r="G574" i="11" s="1"/>
  <c r="V563" i="11"/>
  <c r="W563" i="11" s="1" a="1"/>
  <c r="W563" i="11" s="1"/>
  <c r="X563" i="11" s="1" a="1"/>
  <c r="X563" i="11" s="1"/>
  <c r="M563" i="11"/>
  <c r="M563" i="11" a="1"/>
  <c r="G563" i="11"/>
  <c r="V562" i="11"/>
  <c r="W562" i="11" s="1" a="1"/>
  <c r="W562" i="11" s="1"/>
  <c r="X562" i="11" s="1" a="1"/>
  <c r="X562" i="11" s="1"/>
  <c r="Z562" i="11" s="1"/>
  <c r="AG562" i="11" s="1"/>
  <c r="M562" i="11" a="1"/>
  <c r="G562" i="11"/>
  <c r="W561" i="11" a="1"/>
  <c r="W561" i="11" s="1"/>
  <c r="X561" i="11" s="1" a="1"/>
  <c r="X561" i="11" s="1"/>
  <c r="V561" i="11"/>
  <c r="M561" i="11"/>
  <c r="M561" i="11" a="1"/>
  <c r="G561" i="11"/>
  <c r="G571" i="11" s="1"/>
  <c r="V560" i="11"/>
  <c r="W560" i="11" s="1" a="1"/>
  <c r="W560" i="11" s="1"/>
  <c r="X560" i="11" s="1" a="1"/>
  <c r="X560" i="11" s="1"/>
  <c r="Z560" i="11" s="1"/>
  <c r="AG560" i="11" s="1"/>
  <c r="M560" i="11" a="1"/>
  <c r="G560" i="11"/>
  <c r="G570" i="11" s="1"/>
  <c r="Y559" i="11"/>
  <c r="AE559" i="11" s="1"/>
  <c r="W559" i="11" a="1"/>
  <c r="W559" i="11" s="1"/>
  <c r="X559" i="11" s="1" a="1"/>
  <c r="X559" i="11" s="1"/>
  <c r="AA559" i="11" s="1"/>
  <c r="AJ559" i="11" s="1"/>
  <c r="V559" i="11"/>
  <c r="M559" i="11"/>
  <c r="M559" i="11" a="1"/>
  <c r="Z559" i="11" s="1"/>
  <c r="AG559" i="11" s="1"/>
  <c r="G559" i="11"/>
  <c r="V558" i="11"/>
  <c r="W558" i="11" s="1" a="1"/>
  <c r="W558" i="11" s="1"/>
  <c r="X558" i="11" s="1" a="1"/>
  <c r="X558" i="11" s="1"/>
  <c r="M558" i="11" a="1"/>
  <c r="G558" i="11"/>
  <c r="W557" i="11" a="1"/>
  <c r="W557" i="11" s="1"/>
  <c r="X557" i="11" s="1" a="1"/>
  <c r="X557" i="11" s="1"/>
  <c r="Y557" i="11" s="1"/>
  <c r="AE557" i="11" s="1"/>
  <c r="V557" i="11"/>
  <c r="M557" i="11"/>
  <c r="M557" i="11" a="1"/>
  <c r="G557" i="11"/>
  <c r="G567" i="11" s="1"/>
  <c r="V556" i="11"/>
  <c r="W556" i="11" s="1" a="1"/>
  <c r="W556" i="11" s="1"/>
  <c r="X556" i="11" s="1" a="1"/>
  <c r="X556" i="11" s="1"/>
  <c r="Z556" i="11" s="1"/>
  <c r="AG556" i="11" s="1"/>
  <c r="M556" i="11" a="1"/>
  <c r="V555" i="11"/>
  <c r="W555" i="11" s="1" a="1"/>
  <c r="W555" i="11" s="1"/>
  <c r="X555" i="11" s="1" a="1"/>
  <c r="X555" i="11" s="1"/>
  <c r="M555" i="11" a="1"/>
  <c r="W554" i="11"/>
  <c r="X554" i="11" s="1" a="1"/>
  <c r="X554" i="11" s="1"/>
  <c r="V554" i="11"/>
  <c r="W554" i="11" s="1" a="1"/>
  <c r="M554" i="11" a="1"/>
  <c r="X553" i="11"/>
  <c r="V553" i="11"/>
  <c r="W553" i="11" s="1" a="1"/>
  <c r="W553" i="11" s="1"/>
  <c r="X553" i="11" s="1" a="1"/>
  <c r="M553" i="11" a="1"/>
  <c r="Z553" i="11" s="1"/>
  <c r="AG553" i="11" s="1"/>
  <c r="X552" i="11"/>
  <c r="V552" i="11"/>
  <c r="W552" i="11" s="1" a="1"/>
  <c r="W552" i="11" s="1"/>
  <c r="X552" i="11" s="1" a="1"/>
  <c r="M552" i="11" a="1"/>
  <c r="Z551" i="11"/>
  <c r="AG551" i="11" s="1"/>
  <c r="W551" i="11"/>
  <c r="X551" i="11" s="1" a="1"/>
  <c r="X551" i="11" s="1"/>
  <c r="V551" i="11"/>
  <c r="W551" i="11" s="1" a="1"/>
  <c r="M551" i="11" a="1"/>
  <c r="V550" i="11"/>
  <c r="W550" i="11" s="1" a="1"/>
  <c r="W550" i="11" s="1"/>
  <c r="X550" i="11" s="1" a="1"/>
  <c r="X550" i="11" s="1"/>
  <c r="M550" i="11" a="1"/>
  <c r="W549" i="11"/>
  <c r="X549" i="11" s="1" a="1"/>
  <c r="X549" i="11" s="1"/>
  <c r="V549" i="11"/>
  <c r="W549" i="11" s="1" a="1"/>
  <c r="M549" i="11" a="1"/>
  <c r="Z549" i="11" s="1"/>
  <c r="AG549" i="11" s="1"/>
  <c r="X548" i="11"/>
  <c r="V548" i="11"/>
  <c r="W548" i="11" s="1" a="1"/>
  <c r="W548" i="11" s="1"/>
  <c r="X548" i="11" s="1" a="1"/>
  <c r="M548" i="11" a="1"/>
  <c r="Z547" i="11"/>
  <c r="AG547" i="11" s="1"/>
  <c r="W547" i="11"/>
  <c r="X547" i="11" s="1" a="1"/>
  <c r="X547" i="11" s="1"/>
  <c r="V547" i="11"/>
  <c r="W547" i="11" s="1" a="1"/>
  <c r="M547" i="11" a="1"/>
  <c r="V546" i="11"/>
  <c r="W546" i="11" s="1" a="1"/>
  <c r="W546" i="11" s="1"/>
  <c r="X546" i="11" s="1" a="1"/>
  <c r="X546" i="11" s="1"/>
  <c r="M546" i="11" a="1"/>
  <c r="Z545" i="11"/>
  <c r="AG545" i="11" s="1"/>
  <c r="X545" i="11"/>
  <c r="X545" i="11" a="1"/>
  <c r="V545" i="11"/>
  <c r="W545" i="11" s="1" a="1"/>
  <c r="W545" i="11" s="1"/>
  <c r="M545" i="11" a="1"/>
  <c r="Z544" i="11"/>
  <c r="AG544" i="11" s="1"/>
  <c r="X544" i="11"/>
  <c r="X544" i="11" a="1"/>
  <c r="V544" i="11"/>
  <c r="W544" i="11" s="1" a="1"/>
  <c r="W544" i="11" s="1"/>
  <c r="M544" i="11" a="1"/>
  <c r="X543" i="11"/>
  <c r="AA543" i="11" s="1"/>
  <c r="AJ543" i="11" s="1"/>
  <c r="X543" i="11" a="1"/>
  <c r="W543" i="11"/>
  <c r="V543" i="11"/>
  <c r="W543" i="11" s="1" a="1"/>
  <c r="M543" i="11"/>
  <c r="M543" i="11" a="1"/>
  <c r="Y542" i="11"/>
  <c r="AE542" i="11" s="1"/>
  <c r="X542" i="11"/>
  <c r="X542" i="11" a="1"/>
  <c r="W542" i="11" a="1"/>
  <c r="W542" i="11" s="1"/>
  <c r="V542" i="11"/>
  <c r="M542" i="11" a="1"/>
  <c r="X541" i="11"/>
  <c r="Z541" i="11" s="1"/>
  <c r="AG541" i="11" s="1"/>
  <c r="X541" i="11" a="1"/>
  <c r="W541" i="11"/>
  <c r="V541" i="11"/>
  <c r="W541" i="11" s="1" a="1"/>
  <c r="M541" i="11"/>
  <c r="M541" i="11" a="1"/>
  <c r="V540" i="11"/>
  <c r="W540" i="11" s="1" a="1"/>
  <c r="W540" i="11" s="1"/>
  <c r="X540" i="11" s="1" a="1"/>
  <c r="X540" i="11" s="1"/>
  <c r="Y540" i="11" s="1"/>
  <c r="AE540" i="11" s="1"/>
  <c r="M540" i="11" a="1"/>
  <c r="W539" i="11"/>
  <c r="X539" i="11" s="1" a="1"/>
  <c r="X539" i="11" s="1"/>
  <c r="V539" i="11"/>
  <c r="W539" i="11" s="1" a="1"/>
  <c r="M539" i="11" a="1"/>
  <c r="V538" i="11"/>
  <c r="W538" i="11" s="1" a="1"/>
  <c r="W538" i="11" s="1"/>
  <c r="X538" i="11" s="1" a="1"/>
  <c r="X538" i="11" s="1"/>
  <c r="M538" i="11" a="1"/>
  <c r="W537" i="11"/>
  <c r="X537" i="11" s="1" a="1"/>
  <c r="X537" i="11" s="1"/>
  <c r="V537" i="11"/>
  <c r="W537" i="11" s="1" a="1"/>
  <c r="M537" i="11" a="1"/>
  <c r="V536" i="11"/>
  <c r="W536" i="11" s="1" a="1"/>
  <c r="W536" i="11" s="1"/>
  <c r="X536" i="11" s="1" a="1"/>
  <c r="X536" i="11" s="1"/>
  <c r="M536" i="11" a="1"/>
  <c r="W535" i="11"/>
  <c r="X535" i="11" s="1" a="1"/>
  <c r="X535" i="11" s="1"/>
  <c r="V535" i="11"/>
  <c r="W535" i="11" s="1" a="1"/>
  <c r="M535" i="11" a="1"/>
  <c r="V534" i="11"/>
  <c r="W534" i="11" s="1" a="1"/>
  <c r="W534" i="11" s="1"/>
  <c r="X534" i="11" s="1" a="1"/>
  <c r="X534" i="11" s="1"/>
  <c r="M534" i="11" a="1"/>
  <c r="W533" i="11"/>
  <c r="X533" i="11" s="1" a="1"/>
  <c r="X533" i="11" s="1"/>
  <c r="V533" i="11"/>
  <c r="W533" i="11" s="1" a="1"/>
  <c r="M533" i="11" a="1"/>
  <c r="V532" i="11"/>
  <c r="W532" i="11" s="1" a="1"/>
  <c r="W532" i="11" s="1"/>
  <c r="X532" i="11" s="1" a="1"/>
  <c r="X532" i="11" s="1"/>
  <c r="M532" i="11" a="1"/>
  <c r="W531" i="11" a="1"/>
  <c r="W531" i="11" s="1"/>
  <c r="X531" i="11" s="1" a="1"/>
  <c r="X531" i="11" s="1"/>
  <c r="Z531" i="11" s="1"/>
  <c r="AG531" i="11" s="1"/>
  <c r="V531" i="11"/>
  <c r="M531" i="11" a="1"/>
  <c r="Y531" i="11" s="1"/>
  <c r="AE531" i="11" s="1"/>
  <c r="W530" i="11"/>
  <c r="X530" i="11" s="1" a="1"/>
  <c r="X530" i="11" s="1"/>
  <c r="AA530" i="11" s="1"/>
  <c r="AJ530" i="11" s="1"/>
  <c r="V530" i="11"/>
  <c r="W530" i="11" s="1" a="1"/>
  <c r="M530" i="11"/>
  <c r="M530" i="11" a="1"/>
  <c r="V529" i="11"/>
  <c r="W529" i="11" s="1" a="1"/>
  <c r="W529" i="11" s="1"/>
  <c r="X529" i="11" s="1" a="1"/>
  <c r="X529" i="11" s="1"/>
  <c r="Y529" i="11" s="1"/>
  <c r="AE529" i="11" s="1"/>
  <c r="M529" i="11" a="1"/>
  <c r="V528" i="11"/>
  <c r="W528" i="11" s="1" a="1"/>
  <c r="W528" i="11" s="1"/>
  <c r="X528" i="11" s="1" a="1"/>
  <c r="X528" i="11" s="1"/>
  <c r="Z528" i="11" s="1"/>
  <c r="AG528" i="11" s="1"/>
  <c r="M528" i="11" a="1"/>
  <c r="AA528" i="11" s="1"/>
  <c r="AJ528" i="11" s="1"/>
  <c r="W527" i="11" a="1"/>
  <c r="W527" i="11" s="1"/>
  <c r="X527" i="11" s="1" a="1"/>
  <c r="X527" i="11" s="1"/>
  <c r="V527" i="11"/>
  <c r="M527" i="11" a="1"/>
  <c r="W526" i="11"/>
  <c r="X526" i="11" s="1" a="1"/>
  <c r="X526" i="11" s="1"/>
  <c r="AA526" i="11" s="1"/>
  <c r="AJ526" i="11" s="1"/>
  <c r="V526" i="11"/>
  <c r="W526" i="11" s="1" a="1"/>
  <c r="M526" i="11"/>
  <c r="M526" i="11" a="1"/>
  <c r="V525" i="11"/>
  <c r="W525" i="11" s="1" a="1"/>
  <c r="W525" i="11" s="1"/>
  <c r="X525" i="11" s="1" a="1"/>
  <c r="X525" i="11" s="1"/>
  <c r="M525" i="11" a="1"/>
  <c r="V524" i="11"/>
  <c r="W524" i="11" s="1" a="1"/>
  <c r="W524" i="11" s="1"/>
  <c r="X524" i="11" s="1" a="1"/>
  <c r="X524" i="11" s="1"/>
  <c r="M524" i="11" a="1"/>
  <c r="V523" i="11"/>
  <c r="W523" i="11" s="1" a="1"/>
  <c r="W523" i="11" s="1"/>
  <c r="X523" i="11" s="1" a="1"/>
  <c r="X523" i="11" s="1"/>
  <c r="M523" i="11" a="1"/>
  <c r="AA523" i="11" s="1"/>
  <c r="AJ523" i="11" s="1"/>
  <c r="V522" i="11"/>
  <c r="W522" i="11" s="1" a="1"/>
  <c r="W522" i="11" s="1"/>
  <c r="X522" i="11" s="1" a="1"/>
  <c r="X522" i="11" s="1"/>
  <c r="M522" i="11" a="1"/>
  <c r="V521" i="11"/>
  <c r="W521" i="11" s="1" a="1"/>
  <c r="W521" i="11" s="1"/>
  <c r="X521" i="11" s="1" a="1"/>
  <c r="X521" i="11" s="1"/>
  <c r="M521" i="11" a="1"/>
  <c r="AA521" i="11" s="1"/>
  <c r="AJ521" i="11" s="1"/>
  <c r="X520" i="11"/>
  <c r="X520" i="11" a="1"/>
  <c r="V520" i="11"/>
  <c r="W520" i="11" s="1" a="1"/>
  <c r="W520" i="11" s="1"/>
  <c r="M520" i="11" a="1"/>
  <c r="Z520" i="11" s="1"/>
  <c r="AG520" i="11" s="1"/>
  <c r="X519" i="11"/>
  <c r="X519" i="11" a="1"/>
  <c r="V519" i="11"/>
  <c r="W519" i="11" s="1" a="1"/>
  <c r="W519" i="11" s="1"/>
  <c r="M519" i="11" a="1"/>
  <c r="AA519" i="11" s="1"/>
  <c r="AJ519" i="11" s="1"/>
  <c r="X518" i="11"/>
  <c r="X518" i="11" a="1"/>
  <c r="V518" i="11"/>
  <c r="W518" i="11" s="1" a="1"/>
  <c r="W518" i="11" s="1"/>
  <c r="M518" i="11" a="1"/>
  <c r="Z518" i="11" s="1"/>
  <c r="AG518" i="11" s="1"/>
  <c r="X517" i="11"/>
  <c r="X517" i="11" a="1"/>
  <c r="V517" i="11"/>
  <c r="W517" i="11" s="1" a="1"/>
  <c r="W517" i="11" s="1"/>
  <c r="M517" i="11" a="1"/>
  <c r="AA517" i="11" s="1"/>
  <c r="AJ517" i="11" s="1"/>
  <c r="V516" i="11"/>
  <c r="W516" i="11" s="1" a="1"/>
  <c r="W516" i="11" s="1"/>
  <c r="X516" i="11" s="1" a="1"/>
  <c r="X516" i="11" s="1"/>
  <c r="M516" i="11" a="1"/>
  <c r="W515" i="11" a="1"/>
  <c r="W515" i="11" s="1"/>
  <c r="X515" i="11" s="1" a="1"/>
  <c r="X515" i="11" s="1"/>
  <c r="V515" i="11"/>
  <c r="M515" i="11"/>
  <c r="M515" i="11" a="1"/>
  <c r="V514" i="11"/>
  <c r="W514" i="11" s="1" a="1"/>
  <c r="W514" i="11" s="1"/>
  <c r="X514" i="11" s="1" a="1"/>
  <c r="X514" i="11" s="1"/>
  <c r="M514" i="11" a="1"/>
  <c r="W513" i="11" a="1"/>
  <c r="W513" i="11" s="1"/>
  <c r="X513" i="11" s="1" a="1"/>
  <c r="X513" i="11" s="1"/>
  <c r="V513" i="11"/>
  <c r="M513" i="11"/>
  <c r="M513" i="11" a="1"/>
  <c r="V512" i="11"/>
  <c r="W512" i="11" s="1" a="1"/>
  <c r="W512" i="11" s="1"/>
  <c r="X512" i="11" s="1" a="1"/>
  <c r="X512" i="11" s="1"/>
  <c r="M512" i="11" a="1"/>
  <c r="W511" i="11" a="1"/>
  <c r="W511" i="11" s="1"/>
  <c r="X511" i="11" s="1" a="1"/>
  <c r="X511" i="11" s="1"/>
  <c r="V511" i="11"/>
  <c r="M511" i="11"/>
  <c r="M511" i="11" a="1"/>
  <c r="V510" i="11"/>
  <c r="W510" i="11" s="1" a="1"/>
  <c r="W510" i="11" s="1"/>
  <c r="X510" i="11" s="1" a="1"/>
  <c r="X510" i="11" s="1"/>
  <c r="M510" i="11" a="1"/>
  <c r="W509" i="11" a="1"/>
  <c r="W509" i="11" s="1"/>
  <c r="X509" i="11" s="1" a="1"/>
  <c r="X509" i="11" s="1"/>
  <c r="V509" i="11"/>
  <c r="M509" i="11"/>
  <c r="M509" i="11" a="1"/>
  <c r="G509" i="11"/>
  <c r="X508" i="11"/>
  <c r="V508" i="11"/>
  <c r="W508" i="11" s="1" a="1"/>
  <c r="W508" i="11" s="1"/>
  <c r="X508" i="11" s="1" a="1"/>
  <c r="M508" i="11" a="1"/>
  <c r="W507" i="11" a="1"/>
  <c r="W507" i="11" s="1"/>
  <c r="X507" i="11" s="1" a="1"/>
  <c r="X507" i="11" s="1"/>
  <c r="V507" i="11"/>
  <c r="M507" i="11"/>
  <c r="M507" i="11" a="1"/>
  <c r="W506" i="11"/>
  <c r="X506" i="11" s="1" a="1"/>
  <c r="X506" i="11" s="1"/>
  <c r="V506" i="11"/>
  <c r="W506" i="11" s="1" a="1"/>
  <c r="M506" i="11" a="1"/>
  <c r="Z506" i="11" s="1"/>
  <c r="AG506" i="11" s="1"/>
  <c r="G506" i="11"/>
  <c r="G516" i="11" s="1"/>
  <c r="W505" i="11" a="1"/>
  <c r="W505" i="11" s="1"/>
  <c r="X505" i="11" s="1" a="1"/>
  <c r="X505" i="11" s="1"/>
  <c r="AA505" i="11" s="1"/>
  <c r="AJ505" i="11" s="1"/>
  <c r="V505" i="11"/>
  <c r="M505" i="11"/>
  <c r="M505" i="11" a="1"/>
  <c r="G505" i="11"/>
  <c r="G515" i="11" s="1"/>
  <c r="X504" i="11"/>
  <c r="V504" i="11"/>
  <c r="W504" i="11" s="1" a="1"/>
  <c r="W504" i="11" s="1"/>
  <c r="X504" i="11" s="1" a="1"/>
  <c r="M504" i="11" a="1"/>
  <c r="G504" i="11"/>
  <c r="G514" i="11" s="1"/>
  <c r="X503" i="11" a="1"/>
  <c r="X503" i="11" s="1"/>
  <c r="Y503" i="11" s="1"/>
  <c r="AE503" i="11" s="1"/>
  <c r="W503" i="11" a="1"/>
  <c r="W503" i="11" s="1"/>
  <c r="V503" i="11"/>
  <c r="M503" i="11"/>
  <c r="M503" i="11" a="1"/>
  <c r="Z503" i="11" s="1"/>
  <c r="AG503" i="11" s="1"/>
  <c r="G503" i="11"/>
  <c r="G513" i="11" s="1"/>
  <c r="W502" i="11"/>
  <c r="X502" i="11" s="1" a="1"/>
  <c r="X502" i="11" s="1"/>
  <c r="V502" i="11"/>
  <c r="W502" i="11" s="1" a="1"/>
  <c r="M502" i="11" a="1"/>
  <c r="Z502" i="11" s="1"/>
  <c r="AG502" i="11" s="1"/>
  <c r="G502" i="11"/>
  <c r="G512" i="11" s="1"/>
  <c r="W501" i="11" a="1"/>
  <c r="W501" i="11" s="1"/>
  <c r="X501" i="11" s="1" a="1"/>
  <c r="X501" i="11" s="1"/>
  <c r="AA501" i="11" s="1"/>
  <c r="AJ501" i="11" s="1"/>
  <c r="V501" i="11"/>
  <c r="M501" i="11"/>
  <c r="M501" i="11" a="1"/>
  <c r="G501" i="11"/>
  <c r="G511" i="11" s="1"/>
  <c r="X500" i="11"/>
  <c r="V500" i="11"/>
  <c r="W500" i="11" s="1" a="1"/>
  <c r="W500" i="11" s="1"/>
  <c r="X500" i="11" s="1" a="1"/>
  <c r="M500" i="11" a="1"/>
  <c r="Z500" i="11" s="1"/>
  <c r="AG500" i="11" s="1"/>
  <c r="G500" i="11"/>
  <c r="G510" i="11" s="1"/>
  <c r="X499" i="11" a="1"/>
  <c r="X499" i="11" s="1"/>
  <c r="Y499" i="11" s="1"/>
  <c r="AE499" i="11" s="1"/>
  <c r="W499" i="11" a="1"/>
  <c r="W499" i="11" s="1"/>
  <c r="V499" i="11"/>
  <c r="M499" i="11"/>
  <c r="M499" i="11" a="1"/>
  <c r="Z499" i="11" s="1"/>
  <c r="AG499" i="11" s="1"/>
  <c r="G499" i="11"/>
  <c r="W498" i="11"/>
  <c r="X498" i="11" s="1" a="1"/>
  <c r="X498" i="11" s="1"/>
  <c r="V498" i="11"/>
  <c r="W498" i="11" s="1" a="1"/>
  <c r="M498" i="11" a="1"/>
  <c r="Z498" i="11" s="1"/>
  <c r="AG498" i="11" s="1"/>
  <c r="G498" i="11"/>
  <c r="G508" i="11" s="1"/>
  <c r="W497" i="11" a="1"/>
  <c r="W497" i="11" s="1"/>
  <c r="X497" i="11" s="1" a="1"/>
  <c r="X497" i="11" s="1"/>
  <c r="AA497" i="11" s="1"/>
  <c r="AJ497" i="11" s="1"/>
  <c r="V497" i="11"/>
  <c r="M497" i="11"/>
  <c r="M497" i="11" a="1"/>
  <c r="G497" i="11"/>
  <c r="G507" i="11" s="1"/>
  <c r="V496" i="11"/>
  <c r="W496" i="11" s="1" a="1"/>
  <c r="W496" i="11" s="1"/>
  <c r="X496" i="11" s="1" a="1"/>
  <c r="X496" i="11" s="1"/>
  <c r="M496" i="11" a="1"/>
  <c r="W495" i="11"/>
  <c r="X495" i="11" s="1" a="1"/>
  <c r="X495" i="11" s="1"/>
  <c r="V495" i="11"/>
  <c r="W495" i="11" s="1" a="1"/>
  <c r="M495" i="11" a="1"/>
  <c r="V494" i="11"/>
  <c r="W494" i="11" s="1" a="1"/>
  <c r="W494" i="11" s="1"/>
  <c r="X494" i="11" s="1" a="1"/>
  <c r="X494" i="11" s="1"/>
  <c r="M494" i="11" a="1"/>
  <c r="W493" i="11"/>
  <c r="X493" i="11" s="1" a="1"/>
  <c r="X493" i="11" s="1"/>
  <c r="V493" i="11"/>
  <c r="W493" i="11" s="1" a="1"/>
  <c r="M493" i="11" a="1"/>
  <c r="V492" i="11"/>
  <c r="W492" i="11" s="1" a="1"/>
  <c r="W492" i="11" s="1"/>
  <c r="X492" i="11" s="1" a="1"/>
  <c r="X492" i="11" s="1"/>
  <c r="M492" i="11" a="1"/>
  <c r="W491" i="11"/>
  <c r="X491" i="11" s="1" a="1"/>
  <c r="X491" i="11" s="1"/>
  <c r="V491" i="11"/>
  <c r="W491" i="11" s="1" a="1"/>
  <c r="M491" i="11" a="1"/>
  <c r="V490" i="11"/>
  <c r="W490" i="11" s="1" a="1"/>
  <c r="W490" i="11" s="1"/>
  <c r="X490" i="11" s="1" a="1"/>
  <c r="X490" i="11" s="1"/>
  <c r="M490" i="11" a="1"/>
  <c r="W489" i="11"/>
  <c r="X489" i="11" s="1" a="1"/>
  <c r="X489" i="11" s="1"/>
  <c r="V489" i="11"/>
  <c r="W489" i="11" s="1" a="1"/>
  <c r="M489" i="11" a="1"/>
  <c r="V488" i="11"/>
  <c r="W488" i="11" s="1" a="1"/>
  <c r="W488" i="11" s="1"/>
  <c r="X488" i="11" s="1" a="1"/>
  <c r="X488" i="11" s="1"/>
  <c r="M488" i="11" a="1"/>
  <c r="W487" i="11"/>
  <c r="X487" i="11" s="1" a="1"/>
  <c r="X487" i="11" s="1"/>
  <c r="Z487" i="11" s="1"/>
  <c r="AG487" i="11" s="1"/>
  <c r="V487" i="11"/>
  <c r="W487" i="11" s="1" a="1"/>
  <c r="M487" i="11"/>
  <c r="M487" i="11" a="1"/>
  <c r="W486" i="11"/>
  <c r="X486" i="11" s="1" a="1"/>
  <c r="X486" i="11" s="1"/>
  <c r="V486" i="11"/>
  <c r="W486" i="11" s="1" a="1"/>
  <c r="M486" i="11" a="1"/>
  <c r="Z485" i="11"/>
  <c r="AG485" i="11" s="1"/>
  <c r="X485" i="11" a="1"/>
  <c r="X485" i="11" s="1"/>
  <c r="V485" i="11"/>
  <c r="W485" i="11" s="1" a="1"/>
  <c r="W485" i="11" s="1"/>
  <c r="M485" i="11" a="1"/>
  <c r="X484" i="11"/>
  <c r="Z484" i="11" s="1"/>
  <c r="AG484" i="11" s="1"/>
  <c r="X484" i="11" a="1"/>
  <c r="W484" i="11"/>
  <c r="V484" i="11"/>
  <c r="W484" i="11" s="1" a="1"/>
  <c r="M484" i="11" a="1"/>
  <c r="X483" i="11" a="1"/>
  <c r="X483" i="11" s="1"/>
  <c r="V483" i="11"/>
  <c r="W483" i="11" s="1" a="1"/>
  <c r="W483" i="11" s="1"/>
  <c r="M483" i="11" a="1"/>
  <c r="Z483" i="11" s="1"/>
  <c r="AG483" i="11" s="1"/>
  <c r="X482" i="11"/>
  <c r="X482" i="11" a="1"/>
  <c r="V482" i="11"/>
  <c r="W482" i="11" s="1" a="1"/>
  <c r="W482" i="11" s="1"/>
  <c r="M482" i="11" a="1"/>
  <c r="Z482" i="11" s="1"/>
  <c r="AG482" i="11" s="1"/>
  <c r="X481" i="11"/>
  <c r="X481" i="11" a="1"/>
  <c r="V481" i="11"/>
  <c r="W481" i="11" s="1" a="1"/>
  <c r="W481" i="11" s="1"/>
  <c r="M481" i="11" a="1"/>
  <c r="Z481" i="11" s="1"/>
  <c r="AG481" i="11" s="1"/>
  <c r="V480" i="11"/>
  <c r="W480" i="11" s="1" a="1"/>
  <c r="W480" i="11" s="1"/>
  <c r="X480" i="11" s="1" a="1"/>
  <c r="X480" i="11" s="1"/>
  <c r="M480" i="11" a="1"/>
  <c r="W479" i="11"/>
  <c r="X479" i="11" s="1" a="1"/>
  <c r="X479" i="11" s="1"/>
  <c r="V479" i="11"/>
  <c r="W479" i="11" s="1" a="1"/>
  <c r="M479" i="11" a="1"/>
  <c r="V478" i="11"/>
  <c r="W478" i="11" s="1" a="1"/>
  <c r="W478" i="11" s="1"/>
  <c r="X478" i="11" s="1" a="1"/>
  <c r="X478" i="11" s="1"/>
  <c r="M478" i="11" a="1"/>
  <c r="V477" i="11"/>
  <c r="W477" i="11" s="1" a="1"/>
  <c r="W477" i="11" s="1"/>
  <c r="X477" i="11" s="1" a="1"/>
  <c r="X477" i="11" s="1"/>
  <c r="M477" i="11" a="1"/>
  <c r="V476" i="11"/>
  <c r="W476" i="11" s="1" a="1"/>
  <c r="W476" i="11" s="1"/>
  <c r="X476" i="11" s="1" a="1"/>
  <c r="X476" i="11" s="1"/>
  <c r="M476" i="11" a="1"/>
  <c r="W475" i="11"/>
  <c r="X475" i="11" s="1" a="1"/>
  <c r="X475" i="11" s="1"/>
  <c r="V475" i="11"/>
  <c r="W475" i="11" s="1" a="1"/>
  <c r="M475" i="11" a="1"/>
  <c r="V474" i="11"/>
  <c r="W474" i="11" s="1" a="1"/>
  <c r="W474" i="11" s="1"/>
  <c r="X474" i="11" s="1" a="1"/>
  <c r="X474" i="11" s="1"/>
  <c r="M474" i="11" a="1"/>
  <c r="V473" i="11"/>
  <c r="W473" i="11" s="1" a="1"/>
  <c r="W473" i="11" s="1"/>
  <c r="X473" i="11" s="1" a="1"/>
  <c r="X473" i="11" s="1"/>
  <c r="M473" i="11" a="1"/>
  <c r="V472" i="11"/>
  <c r="W472" i="11" s="1" a="1"/>
  <c r="W472" i="11" s="1"/>
  <c r="X472" i="11" s="1" a="1"/>
  <c r="X472" i="11" s="1"/>
  <c r="M472" i="11" a="1"/>
  <c r="W471" i="11"/>
  <c r="X471" i="11" s="1" a="1"/>
  <c r="X471" i="11" s="1"/>
  <c r="V471" i="11"/>
  <c r="W471" i="11" s="1" a="1"/>
  <c r="M471" i="11" a="1"/>
  <c r="V470" i="11"/>
  <c r="W470" i="11" s="1" a="1"/>
  <c r="W470" i="11" s="1"/>
  <c r="X470" i="11" s="1" a="1"/>
  <c r="X470" i="11" s="1"/>
  <c r="M470" i="11" a="1"/>
  <c r="V469" i="11"/>
  <c r="W469" i="11" s="1" a="1"/>
  <c r="W469" i="11" s="1"/>
  <c r="X469" i="11" s="1" a="1"/>
  <c r="X469" i="11" s="1"/>
  <c r="M469" i="11" a="1"/>
  <c r="W468" i="11"/>
  <c r="X468" i="11" s="1" a="1"/>
  <c r="X468" i="11" s="1"/>
  <c r="AA468" i="11" s="1"/>
  <c r="AJ468" i="11" s="1"/>
  <c r="V468" i="11"/>
  <c r="W468" i="11" s="1" a="1"/>
  <c r="M468" i="11" a="1"/>
  <c r="V467" i="11"/>
  <c r="W467" i="11" s="1" a="1"/>
  <c r="W467" i="11" s="1"/>
  <c r="X467" i="11" s="1" a="1"/>
  <c r="X467" i="11" s="1"/>
  <c r="M467" i="11" a="1"/>
  <c r="V466" i="11"/>
  <c r="W466" i="11" s="1" a="1"/>
  <c r="W466" i="11" s="1"/>
  <c r="X466" i="11" s="1" a="1"/>
  <c r="X466" i="11" s="1"/>
  <c r="M466" i="11" a="1"/>
  <c r="AA466" i="11" s="1"/>
  <c r="AJ466" i="11" s="1"/>
  <c r="W465" i="11" a="1"/>
  <c r="W465" i="11" s="1"/>
  <c r="X465" i="11" s="1" a="1"/>
  <c r="X465" i="11" s="1"/>
  <c r="Z465" i="11" s="1"/>
  <c r="AG465" i="11" s="1"/>
  <c r="V465" i="11"/>
  <c r="M465" i="11" a="1"/>
  <c r="V464" i="11"/>
  <c r="W464" i="11" s="1" a="1"/>
  <c r="W464" i="11" s="1"/>
  <c r="X464" i="11" s="1" a="1"/>
  <c r="X464" i="11" s="1"/>
  <c r="Z464" i="11" s="1"/>
  <c r="AG464" i="11" s="1"/>
  <c r="M464" i="11"/>
  <c r="M464" i="11" a="1"/>
  <c r="AA464" i="11" s="1"/>
  <c r="AJ464" i="11" s="1"/>
  <c r="W463" i="11"/>
  <c r="X463" i="11" s="1" a="1"/>
  <c r="X463" i="11" s="1"/>
  <c r="W463" i="11" a="1"/>
  <c r="V463" i="11"/>
  <c r="M463" i="11" a="1"/>
  <c r="V462" i="11"/>
  <c r="W462" i="11" s="1" a="1"/>
  <c r="W462" i="11" s="1"/>
  <c r="X462" i="11" s="1" a="1"/>
  <c r="X462" i="11" s="1"/>
  <c r="M462" i="11" a="1"/>
  <c r="V461" i="11"/>
  <c r="W461" i="11" s="1" a="1"/>
  <c r="W461" i="11" s="1"/>
  <c r="X461" i="11" s="1" a="1"/>
  <c r="X461" i="11" s="1"/>
  <c r="M461" i="11" a="1"/>
  <c r="X460" i="11" a="1"/>
  <c r="X460" i="11" s="1"/>
  <c r="AA460" i="11" s="1"/>
  <c r="AJ460" i="11" s="1"/>
  <c r="W460" i="11"/>
  <c r="V460" i="11"/>
  <c r="W460" i="11" s="1" a="1"/>
  <c r="M460" i="11" a="1"/>
  <c r="Z459" i="11"/>
  <c r="AG459" i="11" s="1"/>
  <c r="Y459" i="11"/>
  <c r="AE459" i="11" s="1"/>
  <c r="X459" i="11"/>
  <c r="X459" i="11" a="1"/>
  <c r="W459" i="11" a="1"/>
  <c r="W459" i="11" s="1"/>
  <c r="V459" i="11"/>
  <c r="M459" i="11" a="1"/>
  <c r="X458" i="11"/>
  <c r="Z458" i="11" s="1"/>
  <c r="AG458" i="11" s="1"/>
  <c r="X458" i="11" a="1"/>
  <c r="V458" i="11"/>
  <c r="W458" i="11" s="1" a="1"/>
  <c r="W458" i="11" s="1"/>
  <c r="M458" i="11"/>
  <c r="M458" i="11" a="1"/>
  <c r="AA458" i="11" s="1"/>
  <c r="AJ458" i="11" s="1"/>
  <c r="X457" i="11"/>
  <c r="X457" i="11" a="1"/>
  <c r="V457" i="11"/>
  <c r="W457" i="11" s="1" a="1"/>
  <c r="W457" i="11" s="1"/>
  <c r="M457" i="11" a="1"/>
  <c r="Z457" i="11" s="1"/>
  <c r="AG457" i="11" s="1"/>
  <c r="W456" i="11"/>
  <c r="X456" i="11" s="1" a="1"/>
  <c r="X456" i="11" s="1"/>
  <c r="AA456" i="11" s="1"/>
  <c r="AJ456" i="11" s="1"/>
  <c r="V456" i="11"/>
  <c r="W456" i="11" s="1" a="1"/>
  <c r="M456" i="11" a="1"/>
  <c r="W455" i="11" a="1"/>
  <c r="W455" i="11" s="1"/>
  <c r="X455" i="11" s="1" a="1"/>
  <c r="X455" i="11" s="1"/>
  <c r="Z455" i="11" s="1"/>
  <c r="AG455" i="11" s="1"/>
  <c r="V455" i="11"/>
  <c r="M455" i="11" a="1"/>
  <c r="G455" i="11"/>
  <c r="W454" i="11" a="1"/>
  <c r="W454" i="11" s="1"/>
  <c r="X454" i="11" s="1" a="1"/>
  <c r="X454" i="11" s="1"/>
  <c r="V454" i="11"/>
  <c r="M454" i="11" a="1"/>
  <c r="G454" i="11"/>
  <c r="V453" i="11"/>
  <c r="W453" i="11" s="1" a="1"/>
  <c r="W453" i="11" s="1"/>
  <c r="X453" i="11" s="1" a="1"/>
  <c r="X453" i="11" s="1"/>
  <c r="M453" i="11"/>
  <c r="M453" i="11" a="1"/>
  <c r="V452" i="11"/>
  <c r="W452" i="11" s="1" a="1"/>
  <c r="W452" i="11" s="1"/>
  <c r="X452" i="11" s="1" a="1"/>
  <c r="X452" i="11" s="1"/>
  <c r="M452" i="11" a="1"/>
  <c r="W451" i="11" a="1"/>
  <c r="W451" i="11" s="1"/>
  <c r="X451" i="11" s="1" a="1"/>
  <c r="X451" i="11" s="1"/>
  <c r="V451" i="11"/>
  <c r="M451" i="11" a="1"/>
  <c r="M451" i="11" s="1"/>
  <c r="G451" i="11"/>
  <c r="W450" i="11" a="1"/>
  <c r="W450" i="11" s="1"/>
  <c r="X450" i="11" s="1" a="1"/>
  <c r="X450" i="11" s="1"/>
  <c r="V450" i="11"/>
  <c r="M450" i="11" a="1"/>
  <c r="V449" i="11"/>
  <c r="W449" i="11" s="1" a="1"/>
  <c r="W449" i="11" s="1"/>
  <c r="X449" i="11" s="1" a="1"/>
  <c r="X449" i="11" s="1"/>
  <c r="M449" i="11"/>
  <c r="M449" i="11" a="1"/>
  <c r="V448" i="11"/>
  <c r="W448" i="11" s="1" a="1"/>
  <c r="W448" i="11" s="1"/>
  <c r="X448" i="11" s="1" a="1"/>
  <c r="X448" i="11" s="1"/>
  <c r="Z448" i="11" s="1"/>
  <c r="AG448" i="11" s="1"/>
  <c r="M448" i="11"/>
  <c r="M448" i="11" a="1"/>
  <c r="Y447" i="11"/>
  <c r="AE447" i="11" s="1"/>
  <c r="X447" i="11" a="1"/>
  <c r="X447" i="11" s="1"/>
  <c r="W447" i="11"/>
  <c r="W447" i="11" a="1"/>
  <c r="V447" i="11"/>
  <c r="M447" i="11"/>
  <c r="M447" i="11" a="1"/>
  <c r="AA447" i="11" s="1"/>
  <c r="AJ447" i="11" s="1"/>
  <c r="V446" i="11"/>
  <c r="W446" i="11" s="1" a="1"/>
  <c r="W446" i="11" s="1"/>
  <c r="X446" i="11" s="1" a="1"/>
  <c r="X446" i="11" s="1"/>
  <c r="Y446" i="11" s="1"/>
  <c r="AE446" i="11" s="1"/>
  <c r="M446" i="11" a="1"/>
  <c r="G446" i="11"/>
  <c r="G456" i="11" s="1"/>
  <c r="X445" i="11" a="1"/>
  <c r="X445" i="11" s="1"/>
  <c r="W445" i="11" a="1"/>
  <c r="W445" i="11" s="1"/>
  <c r="V445" i="11"/>
  <c r="M445" i="11"/>
  <c r="M445" i="11" a="1"/>
  <c r="G445" i="11"/>
  <c r="X444" i="11" a="1"/>
  <c r="X444" i="11" s="1"/>
  <c r="W444" i="11"/>
  <c r="V444" i="11"/>
  <c r="W444" i="11" s="1" a="1"/>
  <c r="M444" i="11" a="1"/>
  <c r="AA444" i="11" s="1"/>
  <c r="AJ444" i="11" s="1"/>
  <c r="G444" i="11"/>
  <c r="V443" i="11"/>
  <c r="W443" i="11" s="1" a="1"/>
  <c r="W443" i="11" s="1"/>
  <c r="X443" i="11" s="1" a="1"/>
  <c r="X443" i="11" s="1"/>
  <c r="M443" i="11"/>
  <c r="M443" i="11" a="1"/>
  <c r="G443" i="11"/>
  <c r="G453" i="11" s="1"/>
  <c r="V442" i="11"/>
  <c r="W442" i="11" s="1" a="1"/>
  <c r="W442" i="11" s="1"/>
  <c r="X442" i="11" s="1" a="1"/>
  <c r="X442" i="11" s="1"/>
  <c r="AA442" i="11" s="1"/>
  <c r="AJ442" i="11" s="1"/>
  <c r="M442" i="11"/>
  <c r="M442" i="11" a="1"/>
  <c r="G442" i="11"/>
  <c r="G452" i="11" s="1"/>
  <c r="W441" i="11"/>
  <c r="X441" i="11" s="1" a="1"/>
  <c r="X441" i="11" s="1"/>
  <c r="W441" i="11" a="1"/>
  <c r="V441" i="11"/>
  <c r="M441" i="11" a="1"/>
  <c r="G441" i="11"/>
  <c r="W440" i="11" a="1"/>
  <c r="W440" i="11" s="1"/>
  <c r="X440" i="11" s="1" a="1"/>
  <c r="X440" i="11" s="1"/>
  <c r="Y440" i="11" s="1"/>
  <c r="AE440" i="11" s="1"/>
  <c r="V440" i="11"/>
  <c r="M440" i="11" a="1"/>
  <c r="G440" i="11"/>
  <c r="G450" i="11" s="1"/>
  <c r="V439" i="11"/>
  <c r="W439" i="11" s="1" a="1"/>
  <c r="W439" i="11" s="1"/>
  <c r="X439" i="11" s="1" a="1"/>
  <c r="X439" i="11" s="1"/>
  <c r="Y439" i="11" s="1"/>
  <c r="AE439" i="11" s="1"/>
  <c r="M439" i="11" a="1"/>
  <c r="G439" i="11"/>
  <c r="G449" i="11" s="1"/>
  <c r="V438" i="11"/>
  <c r="W438" i="11" s="1" a="1"/>
  <c r="W438" i="11" s="1"/>
  <c r="X438" i="11" s="1" a="1"/>
  <c r="X438" i="11" s="1"/>
  <c r="M438" i="11"/>
  <c r="M438" i="11" a="1"/>
  <c r="G438" i="11"/>
  <c r="G448" i="11" s="1"/>
  <c r="V437" i="11"/>
  <c r="W437" i="11" s="1" a="1"/>
  <c r="W437" i="11" s="1"/>
  <c r="X437" i="11" s="1" a="1"/>
  <c r="X437" i="11" s="1"/>
  <c r="M437" i="11" a="1"/>
  <c r="G437" i="11"/>
  <c r="G447" i="11" s="1"/>
  <c r="W436" i="11" a="1"/>
  <c r="W436" i="11" s="1"/>
  <c r="X436" i="11" s="1" a="1"/>
  <c r="X436" i="11" s="1"/>
  <c r="Y436" i="11" s="1"/>
  <c r="AE436" i="11" s="1"/>
  <c r="V436" i="11"/>
  <c r="M436" i="11" a="1"/>
  <c r="AA436" i="11" s="1"/>
  <c r="AJ436" i="11" s="1"/>
  <c r="V435" i="11"/>
  <c r="W435" i="11" s="1" a="1"/>
  <c r="W435" i="11" s="1"/>
  <c r="X435" i="11" s="1" a="1"/>
  <c r="X435" i="11" s="1"/>
  <c r="M435" i="11"/>
  <c r="M435" i="11" a="1"/>
  <c r="Z435" i="11" s="1"/>
  <c r="AG435" i="11" s="1"/>
  <c r="W434" i="11" a="1"/>
  <c r="W434" i="11" s="1"/>
  <c r="X434" i="11" s="1" a="1"/>
  <c r="X434" i="11" s="1"/>
  <c r="Y434" i="11" s="1"/>
  <c r="AE434" i="11" s="1"/>
  <c r="V434" i="11"/>
  <c r="M434" i="11" a="1"/>
  <c r="V433" i="11"/>
  <c r="W433" i="11" s="1" a="1"/>
  <c r="W433" i="11" s="1"/>
  <c r="X433" i="11" s="1" a="1"/>
  <c r="X433" i="11" s="1"/>
  <c r="M433" i="11"/>
  <c r="M433" i="11" a="1"/>
  <c r="W432" i="11" a="1"/>
  <c r="W432" i="11" s="1"/>
  <c r="X432" i="11" s="1" a="1"/>
  <c r="X432" i="11" s="1"/>
  <c r="Y432" i="11" s="1"/>
  <c r="AE432" i="11" s="1"/>
  <c r="V432" i="11"/>
  <c r="M432" i="11" a="1"/>
  <c r="AA432" i="11" s="1"/>
  <c r="AJ432" i="11" s="1"/>
  <c r="X431" i="11" a="1"/>
  <c r="X431" i="11" s="1"/>
  <c r="Y431" i="11" s="1"/>
  <c r="AE431" i="11" s="1"/>
  <c r="V431" i="11"/>
  <c r="W431" i="11" s="1" a="1"/>
  <c r="W431" i="11" s="1"/>
  <c r="M431" i="11"/>
  <c r="M431" i="11" a="1"/>
  <c r="Y430" i="11"/>
  <c r="AE430" i="11" s="1"/>
  <c r="W430" i="11" a="1"/>
  <c r="W430" i="11" s="1"/>
  <c r="X430" i="11" s="1" a="1"/>
  <c r="X430" i="11" s="1"/>
  <c r="V430" i="11"/>
  <c r="M430" i="11" a="1"/>
  <c r="AA430" i="11" s="1"/>
  <c r="AJ430" i="11" s="1"/>
  <c r="V429" i="11"/>
  <c r="W429" i="11" s="1" a="1"/>
  <c r="W429" i="11" s="1"/>
  <c r="X429" i="11" s="1" a="1"/>
  <c r="X429" i="11" s="1"/>
  <c r="M429" i="11"/>
  <c r="M429" i="11" a="1"/>
  <c r="Y428" i="11"/>
  <c r="AE428" i="11" s="1"/>
  <c r="W428" i="11" a="1"/>
  <c r="W428" i="11" s="1"/>
  <c r="X428" i="11" s="1" a="1"/>
  <c r="X428" i="11" s="1"/>
  <c r="V428" i="11"/>
  <c r="M428" i="11" a="1"/>
  <c r="AL427" i="11"/>
  <c r="AA427" i="11"/>
  <c r="AJ427" i="11" s="1"/>
  <c r="X427" i="11" a="1"/>
  <c r="X427" i="11" s="1"/>
  <c r="Y427" i="11" s="1"/>
  <c r="AE427" i="11" s="1"/>
  <c r="V427" i="11"/>
  <c r="W427" i="11" s="1" a="1"/>
  <c r="W427" i="11" s="1"/>
  <c r="M427" i="11"/>
  <c r="M427" i="11" a="1"/>
  <c r="Z427" i="11" s="1"/>
  <c r="AG427" i="11" s="1"/>
  <c r="W426" i="11" a="1"/>
  <c r="W426" i="11" s="1"/>
  <c r="X426" i="11" s="1" a="1"/>
  <c r="X426" i="11" s="1"/>
  <c r="Y426" i="11" s="1"/>
  <c r="AE426" i="11" s="1"/>
  <c r="V426" i="11"/>
  <c r="M426" i="11" a="1"/>
  <c r="AA425" i="11"/>
  <c r="AJ425" i="11" s="1"/>
  <c r="X425" i="11" a="1"/>
  <c r="X425" i="11" s="1"/>
  <c r="Y425" i="11" s="1"/>
  <c r="AE425" i="11" s="1"/>
  <c r="AL425" i="11" s="1"/>
  <c r="V425" i="11"/>
  <c r="W425" i="11" s="1" a="1"/>
  <c r="W425" i="11" s="1"/>
  <c r="M425" i="11"/>
  <c r="M425" i="11" a="1"/>
  <c r="Z425" i="11" s="1"/>
  <c r="AG425" i="11" s="1"/>
  <c r="Y424" i="11"/>
  <c r="AE424" i="11" s="1"/>
  <c r="X424" i="11" a="1"/>
  <c r="X424" i="11" s="1"/>
  <c r="W424" i="11" a="1"/>
  <c r="W424" i="11" s="1"/>
  <c r="V424" i="11"/>
  <c r="M424" i="11" a="1"/>
  <c r="AA424" i="11" s="1"/>
  <c r="AJ424" i="11" s="1"/>
  <c r="AA423" i="11"/>
  <c r="AJ423" i="11" s="1"/>
  <c r="X423" i="11" a="1"/>
  <c r="X423" i="11" s="1"/>
  <c r="Y423" i="11" s="1"/>
  <c r="AE423" i="11" s="1"/>
  <c r="AL423" i="11" s="1"/>
  <c r="V423" i="11"/>
  <c r="W423" i="11" s="1" a="1"/>
  <c r="W423" i="11" s="1"/>
  <c r="M423" i="11"/>
  <c r="M423" i="11" a="1"/>
  <c r="Z423" i="11" s="1"/>
  <c r="AG423" i="11" s="1"/>
  <c r="Y422" i="11"/>
  <c r="AE422" i="11" s="1"/>
  <c r="X422" i="11" a="1"/>
  <c r="X422" i="11" s="1"/>
  <c r="W422" i="11" a="1"/>
  <c r="W422" i="11" s="1"/>
  <c r="V422" i="11"/>
  <c r="M422" i="11" a="1"/>
  <c r="AA422" i="11" s="1"/>
  <c r="AJ422" i="11" s="1"/>
  <c r="AA421" i="11"/>
  <c r="AJ421" i="11" s="1"/>
  <c r="X421" i="11" a="1"/>
  <c r="X421" i="11" s="1"/>
  <c r="Y421" i="11" s="1"/>
  <c r="AE421" i="11" s="1"/>
  <c r="AL421" i="11" s="1"/>
  <c r="V421" i="11"/>
  <c r="W421" i="11" s="1" a="1"/>
  <c r="W421" i="11" s="1"/>
  <c r="M421" i="11"/>
  <c r="M421" i="11" a="1"/>
  <c r="Z421" i="11" s="1"/>
  <c r="AG421" i="11" s="1"/>
  <c r="Y420" i="11"/>
  <c r="AE420" i="11" s="1"/>
  <c r="W420" i="11" a="1"/>
  <c r="W420" i="11" s="1"/>
  <c r="X420" i="11" s="1" a="1"/>
  <c r="X420" i="11" s="1"/>
  <c r="V420" i="11"/>
  <c r="M420" i="11"/>
  <c r="M420" i="11" a="1"/>
  <c r="AA420" i="11" s="1"/>
  <c r="AJ420" i="11" s="1"/>
  <c r="AA419" i="11"/>
  <c r="AJ419" i="11" s="1"/>
  <c r="X419" i="11" a="1"/>
  <c r="X419" i="11" s="1"/>
  <c r="Y419" i="11" s="1"/>
  <c r="AE419" i="11" s="1"/>
  <c r="AL419" i="11" s="1"/>
  <c r="V419" i="11"/>
  <c r="W419" i="11" s="1" a="1"/>
  <c r="W419" i="11" s="1"/>
  <c r="M419" i="11"/>
  <c r="M419" i="11" a="1"/>
  <c r="Z419" i="11" s="1"/>
  <c r="AG419" i="11" s="1"/>
  <c r="Y418" i="11"/>
  <c r="AE418" i="11" s="1"/>
  <c r="W418" i="11" a="1"/>
  <c r="W418" i="11" s="1"/>
  <c r="X418" i="11" s="1" a="1"/>
  <c r="X418" i="11" s="1"/>
  <c r="V418" i="11"/>
  <c r="M418" i="11"/>
  <c r="M418" i="11" a="1"/>
  <c r="AA418" i="11" s="1"/>
  <c r="AJ418" i="11" s="1"/>
  <c r="AA417" i="11"/>
  <c r="AJ417" i="11" s="1"/>
  <c r="X417" i="11" a="1"/>
  <c r="X417" i="11" s="1"/>
  <c r="Y417" i="11" s="1"/>
  <c r="AE417" i="11" s="1"/>
  <c r="AL417" i="11" s="1"/>
  <c r="W417" i="11" a="1"/>
  <c r="W417" i="11" s="1"/>
  <c r="V417" i="11"/>
  <c r="M417" i="11"/>
  <c r="M417" i="11" a="1"/>
  <c r="Z417" i="11" s="1"/>
  <c r="AG417" i="11" s="1"/>
  <c r="W416" i="11" a="1"/>
  <c r="W416" i="11" s="1"/>
  <c r="X416" i="11" s="1" a="1"/>
  <c r="X416" i="11" s="1"/>
  <c r="AA416" i="11" s="1"/>
  <c r="AJ416" i="11" s="1"/>
  <c r="V416" i="11"/>
  <c r="M416" i="11"/>
  <c r="M416" i="11" a="1"/>
  <c r="X415" i="11" a="1"/>
  <c r="X415" i="11" s="1"/>
  <c r="AA415" i="11" s="1"/>
  <c r="AJ415" i="11" s="1"/>
  <c r="W415" i="11" a="1"/>
  <c r="W415" i="11" s="1"/>
  <c r="V415" i="11"/>
  <c r="M415" i="11"/>
  <c r="M415" i="11" a="1"/>
  <c r="Z415" i="11" s="1"/>
  <c r="AG415" i="11" s="1"/>
  <c r="Y414" i="11"/>
  <c r="AE414" i="11" s="1"/>
  <c r="X414" i="11" a="1"/>
  <c r="X414" i="11" s="1"/>
  <c r="AA414" i="11" s="1"/>
  <c r="AJ414" i="11" s="1"/>
  <c r="W414" i="11" a="1"/>
  <c r="W414" i="11" s="1"/>
  <c r="V414" i="11"/>
  <c r="M414" i="11"/>
  <c r="M414" i="11" a="1"/>
  <c r="Z414" i="11" s="1"/>
  <c r="AG414" i="11" s="1"/>
  <c r="AA413" i="11"/>
  <c r="AJ413" i="11" s="1"/>
  <c r="Y413" i="11"/>
  <c r="AE413" i="11" s="1"/>
  <c r="X413" i="11" a="1"/>
  <c r="X413" i="11" s="1"/>
  <c r="W413" i="11" a="1"/>
  <c r="W413" i="11" s="1"/>
  <c r="V413" i="11"/>
  <c r="M413" i="11"/>
  <c r="M413" i="11" a="1"/>
  <c r="Z413" i="11" s="1"/>
  <c r="AG413" i="11" s="1"/>
  <c r="W412" i="11" a="1"/>
  <c r="W412" i="11" s="1"/>
  <c r="X412" i="11" s="1" a="1"/>
  <c r="X412" i="11" s="1"/>
  <c r="V412" i="11"/>
  <c r="M412" i="11"/>
  <c r="M412" i="11" a="1"/>
  <c r="X411" i="11" a="1"/>
  <c r="X411" i="11" s="1"/>
  <c r="AA411" i="11" s="1"/>
  <c r="AJ411" i="11" s="1"/>
  <c r="W411" i="11" a="1"/>
  <c r="W411" i="11" s="1"/>
  <c r="V411" i="11"/>
  <c r="M411" i="11"/>
  <c r="M411" i="11" a="1"/>
  <c r="Z411" i="11" s="1"/>
  <c r="AG411" i="11" s="1"/>
  <c r="Y410" i="11"/>
  <c r="AE410" i="11" s="1"/>
  <c r="AL410" i="11" s="1"/>
  <c r="X410" i="11" a="1"/>
  <c r="X410" i="11" s="1"/>
  <c r="AA410" i="11" s="1"/>
  <c r="AJ410" i="11" s="1"/>
  <c r="W410" i="11" a="1"/>
  <c r="W410" i="11" s="1"/>
  <c r="V410" i="11"/>
  <c r="M410" i="11"/>
  <c r="M410" i="11" a="1"/>
  <c r="Z410" i="11" s="1"/>
  <c r="AG410" i="11" s="1"/>
  <c r="AA409" i="11"/>
  <c r="AJ409" i="11" s="1"/>
  <c r="Y409" i="11"/>
  <c r="AE409" i="11" s="1"/>
  <c r="AL409" i="11" s="1"/>
  <c r="X409" i="11" a="1"/>
  <c r="X409" i="11" s="1"/>
  <c r="W409" i="11" a="1"/>
  <c r="W409" i="11" s="1"/>
  <c r="V409" i="11"/>
  <c r="M409" i="11"/>
  <c r="M409" i="11" a="1"/>
  <c r="Z409" i="11" s="1"/>
  <c r="AG409" i="11" s="1"/>
  <c r="W408" i="11" a="1"/>
  <c r="W408" i="11" s="1"/>
  <c r="X408" i="11" s="1" a="1"/>
  <c r="X408" i="11" s="1"/>
  <c r="V408" i="11"/>
  <c r="M408" i="11"/>
  <c r="M408" i="11" a="1"/>
  <c r="X407" i="11" a="1"/>
  <c r="X407" i="11" s="1"/>
  <c r="AA407" i="11" s="1"/>
  <c r="AJ407" i="11" s="1"/>
  <c r="W407" i="11" a="1"/>
  <c r="W407" i="11" s="1"/>
  <c r="V407" i="11"/>
  <c r="M407" i="11"/>
  <c r="M407" i="11" a="1"/>
  <c r="Z407" i="11" s="1"/>
  <c r="AG407" i="11" s="1"/>
  <c r="Y406" i="11"/>
  <c r="AE406" i="11" s="1"/>
  <c r="X406" i="11" a="1"/>
  <c r="X406" i="11" s="1"/>
  <c r="AA406" i="11" s="1"/>
  <c r="AJ406" i="11" s="1"/>
  <c r="W406" i="11" a="1"/>
  <c r="W406" i="11" s="1"/>
  <c r="V406" i="11"/>
  <c r="M406" i="11"/>
  <c r="M406" i="11" a="1"/>
  <c r="Z406" i="11" s="1"/>
  <c r="AG406" i="11" s="1"/>
  <c r="X405" i="11" a="1"/>
  <c r="X405" i="11" s="1"/>
  <c r="W405" i="11" a="1"/>
  <c r="W405" i="11" s="1"/>
  <c r="V405" i="11"/>
  <c r="M405" i="11"/>
  <c r="M405" i="11" a="1"/>
  <c r="W404" i="11"/>
  <c r="X404" i="11" s="1" a="1"/>
  <c r="X404" i="11" s="1"/>
  <c r="W404" i="11" a="1"/>
  <c r="V404" i="11"/>
  <c r="M404" i="11" a="1"/>
  <c r="W403" i="11" a="1"/>
  <c r="W403" i="11" s="1"/>
  <c r="X403" i="11" s="1" a="1"/>
  <c r="X403" i="11" s="1"/>
  <c r="V403" i="11"/>
  <c r="M403" i="11"/>
  <c r="M403" i="11" a="1"/>
  <c r="W402" i="11" a="1"/>
  <c r="W402" i="11" s="1"/>
  <c r="X402" i="11" s="1" a="1"/>
  <c r="X402" i="11" s="1"/>
  <c r="V402" i="11"/>
  <c r="M402" i="11"/>
  <c r="M402" i="11" a="1"/>
  <c r="V401" i="11"/>
  <c r="W401" i="11" s="1" a="1"/>
  <c r="W401" i="11" s="1"/>
  <c r="X401" i="11" s="1" a="1"/>
  <c r="X401" i="11" s="1"/>
  <c r="M401" i="11"/>
  <c r="M401" i="11" a="1"/>
  <c r="Y400" i="11"/>
  <c r="AE400" i="11" s="1"/>
  <c r="X400" i="11" a="1"/>
  <c r="X400" i="11" s="1"/>
  <c r="W400" i="11"/>
  <c r="W400" i="11" a="1"/>
  <c r="V400" i="11"/>
  <c r="M400" i="11"/>
  <c r="M400" i="11" a="1"/>
  <c r="AA400" i="11" s="1"/>
  <c r="AJ400" i="11" s="1"/>
  <c r="X399" i="11"/>
  <c r="AA399" i="11" s="1"/>
  <c r="AJ399" i="11" s="1"/>
  <c r="X399" i="11" a="1"/>
  <c r="W399" i="11" a="1"/>
  <c r="W399" i="11" s="1"/>
  <c r="V399" i="11"/>
  <c r="M399" i="11"/>
  <c r="M399" i="11" a="1"/>
  <c r="X398" i="11" a="1"/>
  <c r="X398" i="11" s="1"/>
  <c r="W398" i="11"/>
  <c r="W398" i="11" a="1"/>
  <c r="V398" i="11"/>
  <c r="M398" i="11"/>
  <c r="M398" i="11" a="1"/>
  <c r="Z398" i="11" s="1"/>
  <c r="AG398" i="11" s="1"/>
  <c r="X397" i="11" a="1"/>
  <c r="X397" i="11" s="1"/>
  <c r="W397" i="11" a="1"/>
  <c r="W397" i="11" s="1"/>
  <c r="V397" i="11"/>
  <c r="M397" i="11"/>
  <c r="M397" i="11" a="1"/>
  <c r="W396" i="11"/>
  <c r="X396" i="11" s="1" a="1"/>
  <c r="X396" i="11" s="1"/>
  <c r="W396" i="11" a="1"/>
  <c r="V396" i="11"/>
  <c r="M396" i="11" a="1"/>
  <c r="Y396" i="11" s="1"/>
  <c r="AE396" i="11" s="1"/>
  <c r="G396" i="11"/>
  <c r="W395" i="11"/>
  <c r="X395" i="11" s="1" a="1"/>
  <c r="X395" i="11" s="1"/>
  <c r="W395" i="11" a="1"/>
  <c r="V395" i="11"/>
  <c r="M395" i="11" a="1"/>
  <c r="W394" i="11" a="1"/>
  <c r="W394" i="11" s="1"/>
  <c r="X394" i="11" s="1" a="1"/>
  <c r="X394" i="11" s="1"/>
  <c r="V394" i="11"/>
  <c r="M394" i="11"/>
  <c r="M394" i="11" a="1"/>
  <c r="W393" i="11"/>
  <c r="X393" i="11" s="1" a="1"/>
  <c r="X393" i="11" s="1"/>
  <c r="V393" i="11"/>
  <c r="W393" i="11" s="1" a="1"/>
  <c r="M393" i="11"/>
  <c r="M393" i="11" a="1"/>
  <c r="W392" i="11" a="1"/>
  <c r="W392" i="11" s="1"/>
  <c r="X392" i="11" s="1" a="1"/>
  <c r="X392" i="11" s="1"/>
  <c r="V392" i="11"/>
  <c r="M392" i="11"/>
  <c r="M392" i="11" a="1"/>
  <c r="G392" i="11"/>
  <c r="W391" i="11" a="1"/>
  <c r="W391" i="11" s="1"/>
  <c r="X391" i="11" s="1" a="1"/>
  <c r="X391" i="11" s="1"/>
  <c r="V391" i="11"/>
  <c r="M391" i="11" a="1"/>
  <c r="V390" i="11"/>
  <c r="W390" i="11" s="1" a="1"/>
  <c r="W390" i="11" s="1"/>
  <c r="X390" i="11" s="1" a="1"/>
  <c r="X390" i="11" s="1"/>
  <c r="M390" i="11"/>
  <c r="M390" i="11" a="1"/>
  <c r="V389" i="11"/>
  <c r="W389" i="11" s="1" a="1"/>
  <c r="W389" i="11" s="1"/>
  <c r="X389" i="11" s="1" a="1"/>
  <c r="X389" i="11" s="1"/>
  <c r="Z389" i="11" s="1"/>
  <c r="AG389" i="11" s="1"/>
  <c r="M389" i="11"/>
  <c r="M389" i="11" a="1"/>
  <c r="Y388" i="11"/>
  <c r="AE388" i="11" s="1"/>
  <c r="X388" i="11" a="1"/>
  <c r="X388" i="11" s="1"/>
  <c r="W388" i="11"/>
  <c r="W388" i="11" a="1"/>
  <c r="V388" i="11"/>
  <c r="M388" i="11"/>
  <c r="M388" i="11" a="1"/>
  <c r="AA388" i="11" s="1"/>
  <c r="AJ388" i="11" s="1"/>
  <c r="V387" i="11"/>
  <c r="W387" i="11" s="1" a="1"/>
  <c r="W387" i="11" s="1"/>
  <c r="X387" i="11" s="1" a="1"/>
  <c r="X387" i="11" s="1"/>
  <c r="Y387" i="11" s="1"/>
  <c r="AE387" i="11" s="1"/>
  <c r="M387" i="11" a="1"/>
  <c r="X386" i="11"/>
  <c r="AA386" i="11" s="1"/>
  <c r="AJ386" i="11" s="1"/>
  <c r="X386" i="11" a="1"/>
  <c r="W386" i="11" a="1"/>
  <c r="W386" i="11" s="1"/>
  <c r="V386" i="11"/>
  <c r="M386" i="11"/>
  <c r="M386" i="11" a="1"/>
  <c r="G386" i="11"/>
  <c r="W385" i="11"/>
  <c r="X385" i="11" s="1" a="1"/>
  <c r="X385" i="11" s="1"/>
  <c r="W385" i="11" a="1"/>
  <c r="V385" i="11"/>
  <c r="M385" i="11" a="1"/>
  <c r="G385" i="11"/>
  <c r="G395" i="11" s="1"/>
  <c r="W384" i="11" a="1"/>
  <c r="W384" i="11" s="1"/>
  <c r="X384" i="11" s="1" a="1"/>
  <c r="X384" i="11" s="1"/>
  <c r="V384" i="11"/>
  <c r="M384" i="11"/>
  <c r="M384" i="11" a="1"/>
  <c r="G384" i="11"/>
  <c r="G394" i="11" s="1"/>
  <c r="V383" i="11"/>
  <c r="W383" i="11" s="1" a="1"/>
  <c r="W383" i="11" s="1"/>
  <c r="X383" i="11" s="1" a="1"/>
  <c r="X383" i="11" s="1"/>
  <c r="AA383" i="11" s="1"/>
  <c r="AJ383" i="11" s="1"/>
  <c r="M383" i="11"/>
  <c r="M383" i="11" a="1"/>
  <c r="G383" i="11"/>
  <c r="G393" i="11" s="1"/>
  <c r="X382" i="11" a="1"/>
  <c r="X382" i="11" s="1"/>
  <c r="AA382" i="11" s="1"/>
  <c r="AJ382" i="11" s="1"/>
  <c r="W382" i="11"/>
  <c r="W382" i="11" a="1"/>
  <c r="V382" i="11"/>
  <c r="M382" i="11"/>
  <c r="M382" i="11" a="1"/>
  <c r="G382" i="11"/>
  <c r="W381" i="11"/>
  <c r="X381" i="11" s="1" a="1"/>
  <c r="X381" i="11" s="1"/>
  <c r="W381" i="11" a="1"/>
  <c r="V381" i="11"/>
  <c r="M381" i="11" a="1"/>
  <c r="G381" i="11"/>
  <c r="G391" i="11" s="1"/>
  <c r="W380" i="11" a="1"/>
  <c r="W380" i="11" s="1"/>
  <c r="X380" i="11" s="1" a="1"/>
  <c r="X380" i="11" s="1"/>
  <c r="V380" i="11"/>
  <c r="M380" i="11"/>
  <c r="M380" i="11" a="1"/>
  <c r="G380" i="11"/>
  <c r="G390" i="11" s="1"/>
  <c r="V379" i="11"/>
  <c r="W379" i="11" s="1" a="1"/>
  <c r="W379" i="11" s="1"/>
  <c r="X379" i="11" s="1" a="1"/>
  <c r="X379" i="11" s="1"/>
  <c r="AA379" i="11" s="1"/>
  <c r="AJ379" i="11" s="1"/>
  <c r="M379" i="11"/>
  <c r="M379" i="11" a="1"/>
  <c r="G379" i="11"/>
  <c r="G389" i="11" s="1"/>
  <c r="X378" i="11" a="1"/>
  <c r="X378" i="11" s="1"/>
  <c r="AA378" i="11" s="1"/>
  <c r="AJ378" i="11" s="1"/>
  <c r="W378" i="11"/>
  <c r="W378" i="11" a="1"/>
  <c r="V378" i="11"/>
  <c r="M378" i="11"/>
  <c r="M378" i="11" a="1"/>
  <c r="G378" i="11"/>
  <c r="G388" i="11" s="1"/>
  <c r="W377" i="11"/>
  <c r="X377" i="11" s="1" a="1"/>
  <c r="X377" i="11" s="1"/>
  <c r="W377" i="11" a="1"/>
  <c r="V377" i="11"/>
  <c r="M377" i="11" a="1"/>
  <c r="G377" i="11"/>
  <c r="G387" i="11" s="1"/>
  <c r="W376" i="11" a="1"/>
  <c r="W376" i="11" s="1"/>
  <c r="X376" i="11" s="1" a="1"/>
  <c r="X376" i="11" s="1"/>
  <c r="V376" i="11"/>
  <c r="M376" i="11"/>
  <c r="M376" i="11" a="1"/>
  <c r="Z376" i="11" s="1"/>
  <c r="AG376" i="11" s="1"/>
  <c r="X375" i="11" a="1"/>
  <c r="X375" i="11" s="1"/>
  <c r="AA375" i="11" s="1"/>
  <c r="AJ375" i="11" s="1"/>
  <c r="W375" i="11"/>
  <c r="W375" i="11" a="1"/>
  <c r="V375" i="11"/>
  <c r="M375" i="11"/>
  <c r="M375" i="11" a="1"/>
  <c r="W374" i="11" a="1"/>
  <c r="W374" i="11" s="1"/>
  <c r="X374" i="11" s="1" a="1"/>
  <c r="X374" i="11" s="1"/>
  <c r="V374" i="11"/>
  <c r="M374" i="11"/>
  <c r="M374" i="11" a="1"/>
  <c r="X373" i="11" a="1"/>
  <c r="X373" i="11" s="1"/>
  <c r="AA373" i="11" s="1"/>
  <c r="AJ373" i="11" s="1"/>
  <c r="W373" i="11"/>
  <c r="W373" i="11" a="1"/>
  <c r="V373" i="11"/>
  <c r="M373" i="11"/>
  <c r="M373" i="11" a="1"/>
  <c r="Y373" i="11" s="1"/>
  <c r="AE373" i="11" s="1"/>
  <c r="W372" i="11" a="1"/>
  <c r="W372" i="11" s="1"/>
  <c r="X372" i="11" s="1" a="1"/>
  <c r="X372" i="11" s="1"/>
  <c r="AA372" i="11" s="1"/>
  <c r="AJ372" i="11" s="1"/>
  <c r="V372" i="11"/>
  <c r="M372" i="11"/>
  <c r="M372" i="11" a="1"/>
  <c r="AA371" i="11"/>
  <c r="AJ371" i="11" s="1"/>
  <c r="X371" i="11" a="1"/>
  <c r="X371" i="11" s="1"/>
  <c r="W371" i="11"/>
  <c r="W371" i="11" a="1"/>
  <c r="V371" i="11"/>
  <c r="M371" i="11"/>
  <c r="M371" i="11" a="1"/>
  <c r="Y370" i="11"/>
  <c r="AE370" i="11" s="1"/>
  <c r="W370" i="11" a="1"/>
  <c r="W370" i="11" s="1"/>
  <c r="X370" i="11" s="1" a="1"/>
  <c r="X370" i="11" s="1"/>
  <c r="AA370" i="11" s="1"/>
  <c r="AJ370" i="11" s="1"/>
  <c r="V370" i="11"/>
  <c r="M370" i="11"/>
  <c r="M370" i="11" a="1"/>
  <c r="Z370" i="11" s="1"/>
  <c r="AG370" i="11" s="1"/>
  <c r="X369" i="11" a="1"/>
  <c r="X369" i="11" s="1"/>
  <c r="AA369" i="11" s="1"/>
  <c r="AJ369" i="11" s="1"/>
  <c r="W369" i="11"/>
  <c r="W369" i="11" a="1"/>
  <c r="V369" i="11"/>
  <c r="M369" i="11"/>
  <c r="M369" i="11" a="1"/>
  <c r="Y369" i="11" s="1"/>
  <c r="AE369" i="11" s="1"/>
  <c r="W368" i="11" a="1"/>
  <c r="W368" i="11" s="1"/>
  <c r="X368" i="11" s="1" a="1"/>
  <c r="X368" i="11" s="1"/>
  <c r="AA368" i="11" s="1"/>
  <c r="AJ368" i="11" s="1"/>
  <c r="V368" i="11"/>
  <c r="M368" i="11"/>
  <c r="M368" i="11" a="1"/>
  <c r="AA367" i="11"/>
  <c r="AJ367" i="11" s="1"/>
  <c r="X367" i="11" a="1"/>
  <c r="X367" i="11" s="1"/>
  <c r="W367" i="11"/>
  <c r="W367" i="11" a="1"/>
  <c r="V367" i="11"/>
  <c r="M367" i="11"/>
  <c r="M367" i="11" a="1"/>
  <c r="Y366" i="11"/>
  <c r="AE366" i="11" s="1"/>
  <c r="W366" i="11" a="1"/>
  <c r="W366" i="11" s="1"/>
  <c r="X366" i="11" s="1" a="1"/>
  <c r="X366" i="11" s="1"/>
  <c r="AA366" i="11" s="1"/>
  <c r="AJ366" i="11" s="1"/>
  <c r="V366" i="11"/>
  <c r="M366" i="11"/>
  <c r="M366" i="11" a="1"/>
  <c r="Z366" i="11" s="1"/>
  <c r="AG366" i="11" s="1"/>
  <c r="X365" i="11" a="1"/>
  <c r="X365" i="11" s="1"/>
  <c r="AA365" i="11" s="1"/>
  <c r="AJ365" i="11" s="1"/>
  <c r="W365" i="11"/>
  <c r="W365" i="11" a="1"/>
  <c r="V365" i="11"/>
  <c r="M365" i="11"/>
  <c r="M365" i="11" a="1"/>
  <c r="Y365" i="11" s="1"/>
  <c r="AE365" i="11" s="1"/>
  <c r="AG364" i="11"/>
  <c r="X364" i="11" a="1"/>
  <c r="X364" i="11" s="1"/>
  <c r="AA364" i="11" s="1"/>
  <c r="AJ364" i="11" s="1"/>
  <c r="W364" i="11" a="1"/>
  <c r="W364" i="11" s="1"/>
  <c r="V364" i="11"/>
  <c r="M364" i="11"/>
  <c r="M364" i="11" a="1"/>
  <c r="Z364" i="11" s="1"/>
  <c r="AL363" i="11"/>
  <c r="AA363" i="11"/>
  <c r="AJ363" i="11" s="1"/>
  <c r="X363" i="11" a="1"/>
  <c r="X363" i="11" s="1"/>
  <c r="Y363" i="11" s="1"/>
  <c r="AE363" i="11" s="1"/>
  <c r="W363" i="11" a="1"/>
  <c r="W363" i="11" s="1"/>
  <c r="V363" i="11"/>
  <c r="M363" i="11"/>
  <c r="M363" i="11" a="1"/>
  <c r="Z363" i="11" s="1"/>
  <c r="AG363" i="11" s="1"/>
  <c r="Y362" i="11"/>
  <c r="AE362" i="11" s="1"/>
  <c r="X362" i="11" a="1"/>
  <c r="X362" i="11" s="1"/>
  <c r="AA362" i="11" s="1"/>
  <c r="AJ362" i="11" s="1"/>
  <c r="W362" i="11" a="1"/>
  <c r="W362" i="11" s="1"/>
  <c r="V362" i="11"/>
  <c r="M362" i="11"/>
  <c r="M362" i="11" a="1"/>
  <c r="Z362" i="11" s="1"/>
  <c r="AG362" i="11" s="1"/>
  <c r="AG361" i="11"/>
  <c r="AA361" i="11"/>
  <c r="AJ361" i="11" s="1"/>
  <c r="Y361" i="11"/>
  <c r="AE361" i="11" s="1"/>
  <c r="AL361" i="11" s="1"/>
  <c r="X361" i="11" a="1"/>
  <c r="X361" i="11" s="1"/>
  <c r="W361" i="11" a="1"/>
  <c r="W361" i="11" s="1"/>
  <c r="V361" i="11"/>
  <c r="M361" i="11"/>
  <c r="M361" i="11" a="1"/>
  <c r="Z361" i="11" s="1"/>
  <c r="W360" i="11" a="1"/>
  <c r="W360" i="11" s="1"/>
  <c r="X360" i="11" s="1" a="1"/>
  <c r="X360" i="11" s="1"/>
  <c r="V360" i="11"/>
  <c r="M360" i="11"/>
  <c r="M360" i="11" a="1"/>
  <c r="X359" i="11" a="1"/>
  <c r="X359" i="11" s="1"/>
  <c r="AA359" i="11" s="1"/>
  <c r="AJ359" i="11" s="1"/>
  <c r="W359" i="11" a="1"/>
  <c r="W359" i="11" s="1"/>
  <c r="V359" i="11"/>
  <c r="M359" i="11"/>
  <c r="M359" i="11" a="1"/>
  <c r="Z359" i="11" s="1"/>
  <c r="AG359" i="11" s="1"/>
  <c r="Y358" i="11"/>
  <c r="AE358" i="11" s="1"/>
  <c r="X358" i="11" a="1"/>
  <c r="X358" i="11" s="1"/>
  <c r="AA358" i="11" s="1"/>
  <c r="AJ358" i="11" s="1"/>
  <c r="W358" i="11" a="1"/>
  <c r="W358" i="11" s="1"/>
  <c r="V358" i="11"/>
  <c r="M358" i="11"/>
  <c r="M358" i="11" a="1"/>
  <c r="Z358" i="11" s="1"/>
  <c r="AG358" i="11" s="1"/>
  <c r="W357" i="11" a="1"/>
  <c r="W357" i="11" s="1"/>
  <c r="X357" i="11" s="1" a="1"/>
  <c r="X357" i="11" s="1"/>
  <c r="V357" i="11"/>
  <c r="M357" i="11"/>
  <c r="M357" i="11" a="1"/>
  <c r="V356" i="11"/>
  <c r="W356" i="11" s="1" a="1"/>
  <c r="W356" i="11" s="1"/>
  <c r="X356" i="11" s="1" a="1"/>
  <c r="X356" i="11" s="1"/>
  <c r="M356" i="11"/>
  <c r="M356" i="11" a="1"/>
  <c r="X355" i="11" a="1"/>
  <c r="X355" i="11" s="1"/>
  <c r="W355" i="11"/>
  <c r="W355" i="11" a="1"/>
  <c r="V355" i="11"/>
  <c r="M355" i="11"/>
  <c r="M355" i="11" a="1"/>
  <c r="Z355" i="11" s="1"/>
  <c r="AG355" i="11" s="1"/>
  <c r="X354" i="11" a="1"/>
  <c r="X354" i="11" s="1"/>
  <c r="W354" i="11" a="1"/>
  <c r="W354" i="11" s="1"/>
  <c r="V354" i="11"/>
  <c r="M354" i="11"/>
  <c r="M354" i="11" a="1"/>
  <c r="W353" i="11"/>
  <c r="X353" i="11" s="1" a="1"/>
  <c r="X353" i="11" s="1"/>
  <c r="W353" i="11" a="1"/>
  <c r="V353" i="11"/>
  <c r="M353" i="11" a="1"/>
  <c r="Y353" i="11" s="1"/>
  <c r="AE353" i="11" s="1"/>
  <c r="W352" i="11" a="1"/>
  <c r="W352" i="11" s="1"/>
  <c r="X352" i="11" s="1" a="1"/>
  <c r="X352" i="11" s="1"/>
  <c r="V352" i="11"/>
  <c r="M352" i="11"/>
  <c r="M352" i="11" a="1"/>
  <c r="W351" i="11" a="1"/>
  <c r="W351" i="11" s="1"/>
  <c r="X351" i="11" s="1" a="1"/>
  <c r="X351" i="11" s="1"/>
  <c r="V351" i="11"/>
  <c r="M351" i="11" a="1"/>
  <c r="M351" i="11" s="1"/>
  <c r="V350" i="11"/>
  <c r="W350" i="11" s="1" a="1"/>
  <c r="W350" i="11" s="1"/>
  <c r="X350" i="11" s="1" a="1"/>
  <c r="X350" i="11" s="1"/>
  <c r="M350" i="11"/>
  <c r="M350" i="11" a="1"/>
  <c r="W349" i="11" a="1"/>
  <c r="W349" i="11" s="1"/>
  <c r="X349" i="11" s="1" a="1"/>
  <c r="X349" i="11" s="1"/>
  <c r="V349" i="11"/>
  <c r="M349" i="11"/>
  <c r="M349" i="11" a="1"/>
  <c r="V348" i="11"/>
  <c r="W348" i="11" s="1" a="1"/>
  <c r="W348" i="11" s="1"/>
  <c r="X348" i="11" s="1" a="1"/>
  <c r="X348" i="11" s="1"/>
  <c r="M348" i="11"/>
  <c r="M348" i="11" a="1"/>
  <c r="X347" i="11" a="1"/>
  <c r="X347" i="11" s="1"/>
  <c r="W347" i="11"/>
  <c r="W347" i="11" a="1"/>
  <c r="V347" i="11"/>
  <c r="M347" i="11"/>
  <c r="M347" i="11" a="1"/>
  <c r="Z347" i="11" s="1"/>
  <c r="AG347" i="11" s="1"/>
  <c r="X346" i="11" a="1"/>
  <c r="X346" i="11" s="1"/>
  <c r="W346" i="11" a="1"/>
  <c r="W346" i="11" s="1"/>
  <c r="V346" i="11"/>
  <c r="M346" i="11"/>
  <c r="M346" i="11" a="1"/>
  <c r="W345" i="11"/>
  <c r="X345" i="11" s="1" a="1"/>
  <c r="X345" i="11" s="1"/>
  <c r="W345" i="11" a="1"/>
  <c r="V345" i="11"/>
  <c r="M345" i="11" a="1"/>
  <c r="W344" i="11" a="1"/>
  <c r="W344" i="11" s="1"/>
  <c r="X344" i="11" s="1" a="1"/>
  <c r="X344" i="11" s="1"/>
  <c r="V344" i="11"/>
  <c r="M344" i="11"/>
  <c r="M344" i="11" a="1"/>
  <c r="W343" i="11" a="1"/>
  <c r="W343" i="11" s="1"/>
  <c r="X343" i="11" s="1" a="1"/>
  <c r="X343" i="11" s="1"/>
  <c r="V343" i="11"/>
  <c r="M343" i="11" a="1"/>
  <c r="M343" i="11" s="1"/>
  <c r="V342" i="11"/>
  <c r="W342" i="11" s="1" a="1"/>
  <c r="W342" i="11" s="1"/>
  <c r="X342" i="11" s="1" a="1"/>
  <c r="X342" i="11" s="1"/>
  <c r="M342" i="11"/>
  <c r="M342" i="11" a="1"/>
  <c r="W341" i="11" a="1"/>
  <c r="W341" i="11" s="1"/>
  <c r="X341" i="11" s="1" a="1"/>
  <c r="X341" i="11" s="1"/>
  <c r="V341" i="11"/>
  <c r="M341" i="11"/>
  <c r="M341" i="11" a="1"/>
  <c r="X340" i="11"/>
  <c r="AA340" i="11" s="1"/>
  <c r="AJ340" i="11" s="1"/>
  <c r="X340" i="11" a="1"/>
  <c r="V340" i="11"/>
  <c r="W340" i="11" s="1" a="1"/>
  <c r="W340" i="11" s="1"/>
  <c r="M340" i="11"/>
  <c r="M340" i="11" a="1"/>
  <c r="X339" i="11" a="1"/>
  <c r="X339" i="11" s="1"/>
  <c r="W339" i="11"/>
  <c r="W339" i="11" a="1"/>
  <c r="V339" i="11"/>
  <c r="M339" i="11"/>
  <c r="M339" i="11" a="1"/>
  <c r="Z339" i="11" s="1"/>
  <c r="AG339" i="11" s="1"/>
  <c r="X338" i="11" a="1"/>
  <c r="X338" i="11" s="1"/>
  <c r="W338" i="11" a="1"/>
  <c r="W338" i="11" s="1"/>
  <c r="V338" i="11"/>
  <c r="M338" i="11"/>
  <c r="M338" i="11" a="1"/>
  <c r="X337" i="11" a="1"/>
  <c r="X337" i="11" s="1"/>
  <c r="W337" i="11"/>
  <c r="W337" i="11" a="1"/>
  <c r="V337" i="11"/>
  <c r="M337" i="11" a="1"/>
  <c r="Y337" i="11" s="1"/>
  <c r="AE337" i="11" s="1"/>
  <c r="W336" i="11" a="1"/>
  <c r="W336" i="11" s="1"/>
  <c r="X336" i="11" s="1" a="1"/>
  <c r="X336" i="11" s="1"/>
  <c r="V336" i="11"/>
  <c r="M336" i="11"/>
  <c r="M336" i="11" a="1"/>
  <c r="G336" i="11"/>
  <c r="W335" i="11"/>
  <c r="X335" i="11" s="1" a="1"/>
  <c r="X335" i="11" s="1"/>
  <c r="V335" i="11"/>
  <c r="W335" i="11" s="1" a="1"/>
  <c r="M335" i="11" a="1"/>
  <c r="W334" i="11" a="1"/>
  <c r="W334" i="11" s="1"/>
  <c r="X334" i="11" s="1" a="1"/>
  <c r="X334" i="11" s="1"/>
  <c r="V334" i="11"/>
  <c r="M334" i="11" a="1"/>
  <c r="M334" i="11" s="1"/>
  <c r="W333" i="11" a="1"/>
  <c r="W333" i="11" s="1"/>
  <c r="X333" i="11" s="1" a="1"/>
  <c r="X333" i="11" s="1"/>
  <c r="V333" i="11"/>
  <c r="M333" i="11" a="1"/>
  <c r="G333" i="11"/>
  <c r="V332" i="11"/>
  <c r="W332" i="11" s="1" a="1"/>
  <c r="W332" i="11" s="1"/>
  <c r="X332" i="11" s="1" a="1"/>
  <c r="X332" i="11" s="1"/>
  <c r="M332" i="11"/>
  <c r="M332" i="11" a="1"/>
  <c r="G332" i="11"/>
  <c r="V331" i="11"/>
  <c r="W331" i="11" s="1" a="1"/>
  <c r="W331" i="11" s="1"/>
  <c r="X331" i="11" s="1" a="1"/>
  <c r="X331" i="11" s="1"/>
  <c r="M331" i="11"/>
  <c r="M331" i="11" a="1"/>
  <c r="W330" i="11" a="1"/>
  <c r="W330" i="11" s="1"/>
  <c r="X330" i="11" s="1" a="1"/>
  <c r="X330" i="11" s="1"/>
  <c r="V330" i="11"/>
  <c r="M330" i="11"/>
  <c r="M330" i="11" a="1"/>
  <c r="AA330" i="11" s="1"/>
  <c r="AJ330" i="11" s="1"/>
  <c r="V329" i="11"/>
  <c r="W329" i="11" s="1" a="1"/>
  <c r="W329" i="11" s="1"/>
  <c r="X329" i="11" s="1" a="1"/>
  <c r="X329" i="11" s="1"/>
  <c r="Y329" i="11" s="1"/>
  <c r="AE329" i="11" s="1"/>
  <c r="M329" i="11" a="1"/>
  <c r="G329" i="11"/>
  <c r="V328" i="11"/>
  <c r="W328" i="11" s="1" a="1"/>
  <c r="W328" i="11" s="1"/>
  <c r="X328" i="11" s="1" a="1"/>
  <c r="X328" i="11" s="1"/>
  <c r="M328" i="11"/>
  <c r="M328" i="11" a="1"/>
  <c r="V327" i="11"/>
  <c r="W327" i="11" s="1" a="1"/>
  <c r="W327" i="11" s="1"/>
  <c r="X327" i="11" s="1" a="1"/>
  <c r="X327" i="11" s="1"/>
  <c r="M327" i="11"/>
  <c r="M327" i="11" a="1"/>
  <c r="X326" i="11" a="1"/>
  <c r="X326" i="11" s="1"/>
  <c r="W326" i="11"/>
  <c r="W326" i="11" a="1"/>
  <c r="V326" i="11"/>
  <c r="M326" i="11"/>
  <c r="M326" i="11" a="1"/>
  <c r="Z326" i="11" s="1"/>
  <c r="AG326" i="11" s="1"/>
  <c r="G326" i="11"/>
  <c r="V325" i="11"/>
  <c r="W325" i="11" s="1" a="1"/>
  <c r="W325" i="11" s="1"/>
  <c r="X325" i="11" s="1" a="1"/>
  <c r="X325" i="11" s="1"/>
  <c r="M325" i="11" a="1"/>
  <c r="G325" i="11"/>
  <c r="G335" i="11" s="1"/>
  <c r="X324" i="11" a="1"/>
  <c r="X324" i="11" s="1"/>
  <c r="W324" i="11" a="1"/>
  <c r="W324" i="11" s="1"/>
  <c r="V324" i="11"/>
  <c r="M324" i="11"/>
  <c r="M324" i="11" a="1"/>
  <c r="G324" i="11"/>
  <c r="G334" i="11" s="1"/>
  <c r="X323" i="11" a="1"/>
  <c r="X323" i="11" s="1"/>
  <c r="W323" i="11"/>
  <c r="V323" i="11"/>
  <c r="W323" i="11" s="1" a="1"/>
  <c r="M323" i="11" a="1"/>
  <c r="G323" i="11"/>
  <c r="X322" i="11" a="1"/>
  <c r="X322" i="11" s="1"/>
  <c r="W322" i="11"/>
  <c r="W322" i="11" a="1"/>
  <c r="V322" i="11"/>
  <c r="M322" i="11"/>
  <c r="M322" i="11" a="1"/>
  <c r="Z322" i="11" s="1"/>
  <c r="AG322" i="11" s="1"/>
  <c r="G322" i="11"/>
  <c r="V321" i="11"/>
  <c r="W321" i="11" s="1" a="1"/>
  <c r="W321" i="11" s="1"/>
  <c r="X321" i="11" s="1" a="1"/>
  <c r="X321" i="11" s="1"/>
  <c r="M321" i="11" a="1"/>
  <c r="G321" i="11"/>
  <c r="G331" i="11" s="1"/>
  <c r="X320" i="11" a="1"/>
  <c r="X320" i="11" s="1"/>
  <c r="W320" i="11" a="1"/>
  <c r="W320" i="11" s="1"/>
  <c r="V320" i="11"/>
  <c r="M320" i="11"/>
  <c r="M320" i="11" a="1"/>
  <c r="G320" i="11"/>
  <c r="G330" i="11" s="1"/>
  <c r="X319" i="11" a="1"/>
  <c r="X319" i="11" s="1"/>
  <c r="W319" i="11"/>
  <c r="V319" i="11"/>
  <c r="W319" i="11" s="1" a="1"/>
  <c r="M319" i="11" a="1"/>
  <c r="AA319" i="11" s="1"/>
  <c r="AJ319" i="11" s="1"/>
  <c r="G319" i="11"/>
  <c r="X318" i="11" a="1"/>
  <c r="X318" i="11" s="1"/>
  <c r="W318" i="11"/>
  <c r="W318" i="11" a="1"/>
  <c r="V318" i="11"/>
  <c r="M318" i="11"/>
  <c r="M318" i="11" a="1"/>
  <c r="Z318" i="11" s="1"/>
  <c r="AG318" i="11" s="1"/>
  <c r="G318" i="11"/>
  <c r="G328" i="11" s="1"/>
  <c r="V317" i="11"/>
  <c r="W317" i="11" s="1" a="1"/>
  <c r="W317" i="11" s="1"/>
  <c r="X317" i="11" s="1" a="1"/>
  <c r="X317" i="11" s="1"/>
  <c r="M317" i="11" a="1"/>
  <c r="G317" i="11"/>
  <c r="G327" i="11" s="1"/>
  <c r="X316" i="11" a="1"/>
  <c r="X316" i="11" s="1"/>
  <c r="W316" i="11" a="1"/>
  <c r="W316" i="11" s="1"/>
  <c r="V316" i="11"/>
  <c r="M316" i="11"/>
  <c r="M316" i="11" a="1"/>
  <c r="W315" i="11"/>
  <c r="X315" i="11" s="1" a="1"/>
  <c r="X315" i="11" s="1"/>
  <c r="W315" i="11" a="1"/>
  <c r="V315" i="11"/>
  <c r="M315" i="11" a="1"/>
  <c r="Y315" i="11" s="1"/>
  <c r="AE315" i="11" s="1"/>
  <c r="W314" i="11" a="1"/>
  <c r="W314" i="11" s="1"/>
  <c r="X314" i="11" s="1" a="1"/>
  <c r="X314" i="11" s="1"/>
  <c r="V314" i="11"/>
  <c r="M314" i="11"/>
  <c r="M314" i="11" a="1"/>
  <c r="Z313" i="11"/>
  <c r="AG313" i="11" s="1"/>
  <c r="W313" i="11" a="1"/>
  <c r="W313" i="11" s="1"/>
  <c r="X313" i="11" s="1" a="1"/>
  <c r="X313" i="11" s="1"/>
  <c r="Y313" i="11" s="1"/>
  <c r="AE313" i="11" s="1"/>
  <c r="V313" i="11"/>
  <c r="M313" i="11" a="1"/>
  <c r="M313" i="11" s="1"/>
  <c r="V312" i="11"/>
  <c r="W312" i="11" s="1" a="1"/>
  <c r="W312" i="11" s="1"/>
  <c r="X312" i="11" s="1" a="1"/>
  <c r="X312" i="11" s="1"/>
  <c r="AA312" i="11" s="1"/>
  <c r="AJ312" i="11" s="1"/>
  <c r="M312" i="11"/>
  <c r="M312" i="11" a="1"/>
  <c r="Y311" i="11"/>
  <c r="AE311" i="11" s="1"/>
  <c r="W311" i="11" a="1"/>
  <c r="W311" i="11" s="1"/>
  <c r="X311" i="11" s="1" a="1"/>
  <c r="X311" i="11" s="1"/>
  <c r="Z311" i="11" s="1"/>
  <c r="AG311" i="11" s="1"/>
  <c r="V311" i="11"/>
  <c r="M311" i="11"/>
  <c r="M311" i="11" a="1"/>
  <c r="AA311" i="11" s="1"/>
  <c r="AJ311" i="11" s="1"/>
  <c r="X310" i="11"/>
  <c r="V310" i="11"/>
  <c r="W310" i="11" s="1" a="1"/>
  <c r="W310" i="11" s="1"/>
  <c r="X310" i="11" s="1" a="1"/>
  <c r="M310" i="11"/>
  <c r="M310" i="11" a="1"/>
  <c r="X309" i="11" a="1"/>
  <c r="X309" i="11" s="1"/>
  <c r="W309" i="11"/>
  <c r="W309" i="11" a="1"/>
  <c r="V309" i="11"/>
  <c r="M309" i="11"/>
  <c r="M309" i="11" a="1"/>
  <c r="Z309" i="11" s="1"/>
  <c r="AG309" i="11" s="1"/>
  <c r="X308" i="11" a="1"/>
  <c r="X308" i="11" s="1"/>
  <c r="W308" i="11" a="1"/>
  <c r="W308" i="11" s="1"/>
  <c r="V308" i="11"/>
  <c r="M308" i="11"/>
  <c r="M308" i="11" a="1"/>
  <c r="Z308" i="11" s="1"/>
  <c r="AG308" i="11" s="1"/>
  <c r="W307" i="11"/>
  <c r="X307" i="11" s="1" a="1"/>
  <c r="X307" i="11" s="1"/>
  <c r="W307" i="11" a="1"/>
  <c r="V307" i="11"/>
  <c r="M307" i="11" a="1"/>
  <c r="AA306" i="11"/>
  <c r="AJ306" i="11" s="1"/>
  <c r="W306" i="11" a="1"/>
  <c r="W306" i="11" s="1"/>
  <c r="X306" i="11" s="1" a="1"/>
  <c r="X306" i="11" s="1"/>
  <c r="Y306" i="11" s="1"/>
  <c r="AE306" i="11" s="1"/>
  <c r="V306" i="11"/>
  <c r="M306" i="11"/>
  <c r="M306" i="11" a="1"/>
  <c r="Z305" i="11"/>
  <c r="AG305" i="11" s="1"/>
  <c r="Y305" i="11"/>
  <c r="AE305" i="11" s="1"/>
  <c r="X305" i="11" a="1"/>
  <c r="X305" i="11" s="1"/>
  <c r="W305" i="11" a="1"/>
  <c r="W305" i="11" s="1"/>
  <c r="V305" i="11"/>
  <c r="M305" i="11" a="1"/>
  <c r="M305" i="11" s="1"/>
  <c r="Y304" i="11"/>
  <c r="AE304" i="11" s="1"/>
  <c r="X304" i="11"/>
  <c r="AA304" i="11" s="1"/>
  <c r="AJ304" i="11" s="1"/>
  <c r="X304" i="11" a="1"/>
  <c r="V304" i="11"/>
  <c r="W304" i="11" s="1" a="1"/>
  <c r="W304" i="11" s="1"/>
  <c r="M304" i="11"/>
  <c r="M304" i="11" a="1"/>
  <c r="Y303" i="11"/>
  <c r="AE303" i="11" s="1"/>
  <c r="X303" i="11" a="1"/>
  <c r="X303" i="11" s="1"/>
  <c r="W303" i="11" a="1"/>
  <c r="W303" i="11" s="1"/>
  <c r="V303" i="11"/>
  <c r="M303" i="11"/>
  <c r="M303" i="11" a="1"/>
  <c r="AA303" i="11" s="1"/>
  <c r="AJ303" i="11" s="1"/>
  <c r="X302" i="11"/>
  <c r="X302" i="11" a="1"/>
  <c r="W302" i="11" a="1"/>
  <c r="W302" i="11" s="1"/>
  <c r="V302" i="11"/>
  <c r="M302" i="11"/>
  <c r="M302" i="11" a="1"/>
  <c r="X301" i="11" a="1"/>
  <c r="X301" i="11" s="1"/>
  <c r="W301" i="11"/>
  <c r="W301" i="11" a="1"/>
  <c r="V301" i="11"/>
  <c r="M301" i="11"/>
  <c r="M301" i="11" a="1"/>
  <c r="X300" i="11" a="1"/>
  <c r="X300" i="11" s="1"/>
  <c r="W300" i="11" a="1"/>
  <c r="W300" i="11" s="1"/>
  <c r="V300" i="11"/>
  <c r="M300" i="11"/>
  <c r="M300" i="11" a="1"/>
  <c r="Z300" i="11" s="1"/>
  <c r="AG300" i="11" s="1"/>
  <c r="W299" i="11"/>
  <c r="X299" i="11" s="1" a="1"/>
  <c r="X299" i="11" s="1"/>
  <c r="W299" i="11" a="1"/>
  <c r="V299" i="11"/>
  <c r="M299" i="11" a="1"/>
  <c r="AA298" i="11"/>
  <c r="AJ298" i="11" s="1"/>
  <c r="Y298" i="11"/>
  <c r="AE298" i="11" s="1"/>
  <c r="W298" i="11" a="1"/>
  <c r="W298" i="11" s="1"/>
  <c r="X298" i="11" s="1" a="1"/>
  <c r="X298" i="11" s="1"/>
  <c r="V298" i="11"/>
  <c r="M298" i="11"/>
  <c r="M298" i="11" a="1"/>
  <c r="Z297" i="11"/>
  <c r="AG297" i="11" s="1"/>
  <c r="Y297" i="11"/>
  <c r="AE297" i="11" s="1"/>
  <c r="W297" i="11" a="1"/>
  <c r="W297" i="11" s="1"/>
  <c r="X297" i="11" s="1" a="1"/>
  <c r="X297" i="11" s="1"/>
  <c r="V297" i="11"/>
  <c r="M297" i="11"/>
  <c r="M297" i="11" a="1"/>
  <c r="AA297" i="11" s="1"/>
  <c r="AJ297" i="11" s="1"/>
  <c r="V296" i="11"/>
  <c r="W296" i="11" s="1" a="1"/>
  <c r="W296" i="11" s="1"/>
  <c r="X296" i="11" s="1" a="1"/>
  <c r="X296" i="11" s="1"/>
  <c r="M296" i="11"/>
  <c r="M296" i="11" a="1"/>
  <c r="X295" i="11" a="1"/>
  <c r="X295" i="11" s="1"/>
  <c r="Y295" i="11" s="1"/>
  <c r="AE295" i="11" s="1"/>
  <c r="W295" i="11"/>
  <c r="W295" i="11" a="1"/>
  <c r="V295" i="11"/>
  <c r="M295" i="11"/>
  <c r="M295" i="11" a="1"/>
  <c r="X294" i="11" a="1"/>
  <c r="X294" i="11" s="1"/>
  <c r="W294" i="11" a="1"/>
  <c r="W294" i="11" s="1"/>
  <c r="V294" i="11"/>
  <c r="M294" i="11"/>
  <c r="M294" i="11" a="1"/>
  <c r="X293" i="11" a="1"/>
  <c r="X293" i="11" s="1"/>
  <c r="W293" i="11"/>
  <c r="W293" i="11" a="1"/>
  <c r="V293" i="11"/>
  <c r="M293" i="11"/>
  <c r="M293" i="11" a="1"/>
  <c r="X292" i="11" a="1"/>
  <c r="X292" i="11" s="1"/>
  <c r="Y292" i="11" s="1"/>
  <c r="AE292" i="11" s="1"/>
  <c r="W292" i="11" a="1"/>
  <c r="W292" i="11" s="1"/>
  <c r="V292" i="11"/>
  <c r="M292" i="11"/>
  <c r="M292" i="11" a="1"/>
  <c r="Z292" i="11" s="1"/>
  <c r="AG292" i="11" s="1"/>
  <c r="W291" i="11" a="1"/>
  <c r="W291" i="11" s="1"/>
  <c r="X291" i="11" s="1" a="1"/>
  <c r="X291" i="11" s="1"/>
  <c r="AA291" i="11" s="1"/>
  <c r="AJ291" i="11" s="1"/>
  <c r="V291" i="11"/>
  <c r="M291" i="11" a="1"/>
  <c r="W290" i="11"/>
  <c r="X290" i="11" s="1" a="1"/>
  <c r="X290" i="11" s="1"/>
  <c r="W290" i="11" a="1"/>
  <c r="V290" i="11"/>
  <c r="M290" i="11" a="1"/>
  <c r="V289" i="11"/>
  <c r="W289" i="11" s="1" a="1"/>
  <c r="W289" i="11" s="1"/>
  <c r="X289" i="11" s="1" a="1"/>
  <c r="X289" i="11" s="1"/>
  <c r="M289" i="11"/>
  <c r="M289" i="11" a="1"/>
  <c r="X288" i="11" a="1"/>
  <c r="X288" i="11" s="1"/>
  <c r="Y288" i="11" s="1"/>
  <c r="AE288" i="11" s="1"/>
  <c r="W288" i="11"/>
  <c r="W288" i="11" a="1"/>
  <c r="V288" i="11"/>
  <c r="M288" i="11"/>
  <c r="M288" i="11" a="1"/>
  <c r="Z288" i="11" s="1"/>
  <c r="AG288" i="11" s="1"/>
  <c r="X287" i="11" a="1"/>
  <c r="X287" i="11" s="1"/>
  <c r="W287" i="11" a="1"/>
  <c r="W287" i="11" s="1"/>
  <c r="V287" i="11"/>
  <c r="M287" i="11"/>
  <c r="M287" i="11" a="1"/>
  <c r="W286" i="11"/>
  <c r="X286" i="11" s="1" a="1"/>
  <c r="X286" i="11" s="1"/>
  <c r="W286" i="11" a="1"/>
  <c r="V286" i="11"/>
  <c r="M286" i="11" a="1"/>
  <c r="W285" i="11" a="1"/>
  <c r="W285" i="11" s="1"/>
  <c r="X285" i="11" s="1" a="1"/>
  <c r="X285" i="11" s="1"/>
  <c r="V285" i="11"/>
  <c r="M285" i="11"/>
  <c r="M285" i="11" a="1"/>
  <c r="W284" i="11" a="1"/>
  <c r="W284" i="11" s="1"/>
  <c r="X284" i="11" s="1" a="1"/>
  <c r="X284" i="11" s="1"/>
  <c r="Z284" i="11" s="1"/>
  <c r="AG284" i="11" s="1"/>
  <c r="V284" i="11"/>
  <c r="M284" i="11" a="1"/>
  <c r="M284" i="11" s="1"/>
  <c r="V283" i="11"/>
  <c r="W283" i="11" s="1" a="1"/>
  <c r="W283" i="11" s="1"/>
  <c r="X283" i="11" s="1" a="1"/>
  <c r="X283" i="11" s="1"/>
  <c r="M283" i="11"/>
  <c r="M283" i="11" a="1"/>
  <c r="W282" i="11" a="1"/>
  <c r="W282" i="11" s="1"/>
  <c r="X282" i="11" s="1" a="1"/>
  <c r="X282" i="11" s="1"/>
  <c r="V282" i="11"/>
  <c r="M282" i="11"/>
  <c r="M282" i="11" a="1"/>
  <c r="V281" i="11"/>
  <c r="W281" i="11" s="1" a="1"/>
  <c r="W281" i="11" s="1"/>
  <c r="X281" i="11" s="1" a="1"/>
  <c r="X281" i="11" s="1"/>
  <c r="M281" i="11"/>
  <c r="M281" i="11" a="1"/>
  <c r="X280" i="11" a="1"/>
  <c r="X280" i="11" s="1"/>
  <c r="W280" i="11"/>
  <c r="W280" i="11" a="1"/>
  <c r="V280" i="11"/>
  <c r="M280" i="11"/>
  <c r="M280" i="11" a="1"/>
  <c r="Z280" i="11" s="1"/>
  <c r="AG280" i="11" s="1"/>
  <c r="X279" i="11" a="1"/>
  <c r="X279" i="11" s="1"/>
  <c r="W279" i="11" a="1"/>
  <c r="W279" i="11" s="1"/>
  <c r="V279" i="11"/>
  <c r="M279" i="11"/>
  <c r="M279" i="11" a="1"/>
  <c r="X278" i="11" a="1"/>
  <c r="X278" i="11" s="1"/>
  <c r="W278" i="11"/>
  <c r="W278" i="11" a="1"/>
  <c r="V278" i="11"/>
  <c r="M278" i="11" a="1"/>
  <c r="Y278" i="11" s="1"/>
  <c r="AE278" i="11" s="1"/>
  <c r="X277" i="11" a="1"/>
  <c r="X277" i="11" s="1"/>
  <c r="W277" i="11" a="1"/>
  <c r="W277" i="11" s="1"/>
  <c r="V277" i="11"/>
  <c r="M277" i="11"/>
  <c r="M277" i="11" a="1"/>
  <c r="W276" i="11" a="1"/>
  <c r="W276" i="11" s="1"/>
  <c r="X276" i="11" s="1" a="1"/>
  <c r="X276" i="11" s="1"/>
  <c r="Z276" i="11" s="1"/>
  <c r="AG276" i="11" s="1"/>
  <c r="V276" i="11"/>
  <c r="M276" i="11" a="1"/>
  <c r="M276" i="11" s="1"/>
  <c r="W275" i="11" a="1"/>
  <c r="W275" i="11" s="1"/>
  <c r="X275" i="11" s="1" a="1"/>
  <c r="X275" i="11" s="1"/>
  <c r="V275" i="11"/>
  <c r="M275" i="11" a="1"/>
  <c r="W274" i="11"/>
  <c r="X274" i="11" s="1" a="1"/>
  <c r="X274" i="11" s="1"/>
  <c r="W274" i="11" a="1"/>
  <c r="V274" i="11"/>
  <c r="M274" i="11" a="1"/>
  <c r="W273" i="11" a="1"/>
  <c r="W273" i="11" s="1"/>
  <c r="X273" i="11" s="1" a="1"/>
  <c r="X273" i="11" s="1"/>
  <c r="Y273" i="11" s="1"/>
  <c r="AE273" i="11" s="1"/>
  <c r="V273" i="11"/>
  <c r="M273" i="11" a="1"/>
  <c r="G273" i="11"/>
  <c r="V272" i="11"/>
  <c r="W272" i="11" s="1" a="1"/>
  <c r="W272" i="11" s="1"/>
  <c r="X272" i="11" s="1" a="1"/>
  <c r="X272" i="11" s="1"/>
  <c r="M272" i="11"/>
  <c r="M272" i="11" a="1"/>
  <c r="V271" i="11"/>
  <c r="W271" i="11" s="1" a="1"/>
  <c r="W271" i="11" s="1"/>
  <c r="X271" i="11" s="1" a="1"/>
  <c r="X271" i="11" s="1"/>
  <c r="AA271" i="11" s="1"/>
  <c r="AJ271" i="11" s="1"/>
  <c r="M271" i="11"/>
  <c r="M271" i="11" a="1"/>
  <c r="W270" i="11"/>
  <c r="X270" i="11" s="1" a="1"/>
  <c r="X270" i="11" s="1"/>
  <c r="W270" i="11" a="1"/>
  <c r="V270" i="11"/>
  <c r="M270" i="11" a="1"/>
  <c r="W269" i="11" a="1"/>
  <c r="W269" i="11" s="1"/>
  <c r="X269" i="11" s="1" a="1"/>
  <c r="X269" i="11" s="1"/>
  <c r="Y269" i="11" s="1"/>
  <c r="AE269" i="11" s="1"/>
  <c r="V269" i="11"/>
  <c r="M269" i="11" a="1"/>
  <c r="AA269" i="11" s="1"/>
  <c r="AJ269" i="11" s="1"/>
  <c r="G269" i="11"/>
  <c r="V268" i="11"/>
  <c r="W268" i="11" s="1" a="1"/>
  <c r="W268" i="11" s="1"/>
  <c r="X268" i="11" s="1" a="1"/>
  <c r="X268" i="11" s="1"/>
  <c r="M268" i="11"/>
  <c r="M268" i="11" a="1"/>
  <c r="Z268" i="11" s="1"/>
  <c r="AG268" i="11" s="1"/>
  <c r="V267" i="11"/>
  <c r="W267" i="11" s="1" a="1"/>
  <c r="W267" i="11" s="1"/>
  <c r="X267" i="11" s="1" a="1"/>
  <c r="X267" i="11" s="1"/>
  <c r="AA267" i="11" s="1"/>
  <c r="AJ267" i="11" s="1"/>
  <c r="M267" i="11"/>
  <c r="M267" i="11" a="1"/>
  <c r="Y267" i="11" s="1"/>
  <c r="AE267" i="11" s="1"/>
  <c r="W266" i="11"/>
  <c r="X266" i="11" s="1" a="1"/>
  <c r="X266" i="11" s="1"/>
  <c r="W266" i="11" a="1"/>
  <c r="V266" i="11"/>
  <c r="M266" i="11" a="1"/>
  <c r="G266" i="11"/>
  <c r="G276" i="11" s="1"/>
  <c r="W265" i="11" a="1"/>
  <c r="W265" i="11" s="1"/>
  <c r="X265" i="11" s="1" a="1"/>
  <c r="X265" i="11" s="1"/>
  <c r="Y265" i="11" s="1"/>
  <c r="AE265" i="11" s="1"/>
  <c r="V265" i="11"/>
  <c r="M265" i="11" a="1"/>
  <c r="AA265" i="11" s="1"/>
  <c r="AJ265" i="11" s="1"/>
  <c r="G265" i="11"/>
  <c r="G275" i="11" s="1"/>
  <c r="V264" i="11"/>
  <c r="W264" i="11" s="1" a="1"/>
  <c r="W264" i="11" s="1"/>
  <c r="X264" i="11" s="1" a="1"/>
  <c r="X264" i="11" s="1"/>
  <c r="M264" i="11"/>
  <c r="M264" i="11" a="1"/>
  <c r="Z264" i="11" s="1"/>
  <c r="AG264" i="11" s="1"/>
  <c r="G264" i="11"/>
  <c r="G274" i="11" s="1"/>
  <c r="V263" i="11"/>
  <c r="W263" i="11" s="1" a="1"/>
  <c r="W263" i="11" s="1"/>
  <c r="X263" i="11" s="1" a="1"/>
  <c r="X263" i="11" s="1"/>
  <c r="AA263" i="11" s="1"/>
  <c r="AJ263" i="11" s="1"/>
  <c r="M263" i="11"/>
  <c r="M263" i="11" a="1"/>
  <c r="G263" i="11"/>
  <c r="W262" i="11"/>
  <c r="X262" i="11" s="1" a="1"/>
  <c r="X262" i="11" s="1"/>
  <c r="W262" i="11" a="1"/>
  <c r="V262" i="11"/>
  <c r="M262" i="11" a="1"/>
  <c r="AA262" i="11" s="1"/>
  <c r="AJ262" i="11" s="1"/>
  <c r="G262" i="11"/>
  <c r="G272" i="11" s="1"/>
  <c r="W261" i="11" a="1"/>
  <c r="W261" i="11" s="1"/>
  <c r="X261" i="11" s="1" a="1"/>
  <c r="X261" i="11" s="1"/>
  <c r="Y261" i="11" s="1"/>
  <c r="AE261" i="11" s="1"/>
  <c r="V261" i="11"/>
  <c r="M261" i="11" a="1"/>
  <c r="AA261" i="11" s="1"/>
  <c r="AJ261" i="11" s="1"/>
  <c r="G261" i="11"/>
  <c r="G271" i="11" s="1"/>
  <c r="V260" i="11"/>
  <c r="W260" i="11" s="1" a="1"/>
  <c r="W260" i="11" s="1"/>
  <c r="X260" i="11" s="1" a="1"/>
  <c r="X260" i="11" s="1"/>
  <c r="M260" i="11"/>
  <c r="M260" i="11" a="1"/>
  <c r="G260" i="11"/>
  <c r="G270" i="11" s="1"/>
  <c r="V259" i="11"/>
  <c r="W259" i="11" s="1" a="1"/>
  <c r="W259" i="11" s="1"/>
  <c r="X259" i="11" s="1" a="1"/>
  <c r="X259" i="11" s="1"/>
  <c r="AA259" i="11" s="1"/>
  <c r="AJ259" i="11" s="1"/>
  <c r="M259" i="11"/>
  <c r="M259" i="11" a="1"/>
  <c r="G259" i="11"/>
  <c r="W258" i="11"/>
  <c r="X258" i="11" s="1" a="1"/>
  <c r="X258" i="11" s="1"/>
  <c r="W258" i="11" a="1"/>
  <c r="V258" i="11"/>
  <c r="M258" i="11" a="1"/>
  <c r="G258" i="11"/>
  <c r="G268" i="11" s="1"/>
  <c r="W257" i="11" a="1"/>
  <c r="W257" i="11" s="1"/>
  <c r="X257" i="11" s="1" a="1"/>
  <c r="X257" i="11" s="1"/>
  <c r="Y257" i="11" s="1"/>
  <c r="AE257" i="11" s="1"/>
  <c r="V257" i="11"/>
  <c r="M257" i="11" a="1"/>
  <c r="AA257" i="11" s="1"/>
  <c r="AJ257" i="11" s="1"/>
  <c r="G257" i="11"/>
  <c r="G267" i="11" s="1"/>
  <c r="V256" i="11"/>
  <c r="W256" i="11" s="1" a="1"/>
  <c r="W256" i="11" s="1"/>
  <c r="X256" i="11" s="1" a="1"/>
  <c r="X256" i="11" s="1"/>
  <c r="M256" i="11"/>
  <c r="M256" i="11" a="1"/>
  <c r="W255" i="11"/>
  <c r="X255" i="11" s="1" a="1"/>
  <c r="X255" i="11" s="1"/>
  <c r="W255" i="11" a="1"/>
  <c r="V255" i="11"/>
  <c r="M255" i="11" a="1"/>
  <c r="V254" i="11"/>
  <c r="W254" i="11" s="1" a="1"/>
  <c r="W254" i="11" s="1"/>
  <c r="X254" i="11" s="1" a="1"/>
  <c r="X254" i="11" s="1"/>
  <c r="M254" i="11"/>
  <c r="M254" i="11" a="1"/>
  <c r="W253" i="11"/>
  <c r="X253" i="11" s="1" a="1"/>
  <c r="X253" i="11" s="1"/>
  <c r="W253" i="11" a="1"/>
  <c r="V253" i="11"/>
  <c r="M253" i="11" a="1"/>
  <c r="AA253" i="11" s="1"/>
  <c r="AJ253" i="11" s="1"/>
  <c r="V252" i="11"/>
  <c r="W252" i="11" s="1" a="1"/>
  <c r="W252" i="11" s="1"/>
  <c r="X252" i="11" s="1" a="1"/>
  <c r="X252" i="11" s="1"/>
  <c r="M252" i="11"/>
  <c r="M252" i="11" a="1"/>
  <c r="W251" i="11" a="1"/>
  <c r="W251" i="11" s="1"/>
  <c r="X251" i="11" s="1" a="1"/>
  <c r="X251" i="11" s="1"/>
  <c r="V251" i="11"/>
  <c r="M251" i="11" a="1"/>
  <c r="AA251" i="11" s="1"/>
  <c r="AJ251" i="11" s="1"/>
  <c r="V250" i="11"/>
  <c r="W250" i="11" s="1" a="1"/>
  <c r="W250" i="11" s="1"/>
  <c r="X250" i="11" s="1" a="1"/>
  <c r="X250" i="11" s="1"/>
  <c r="M250" i="11"/>
  <c r="M250" i="11" a="1"/>
  <c r="W249" i="11" a="1"/>
  <c r="W249" i="11" s="1"/>
  <c r="X249" i="11" s="1" a="1"/>
  <c r="X249" i="11" s="1"/>
  <c r="Y249" i="11" s="1"/>
  <c r="AE249" i="11" s="1"/>
  <c r="V249" i="11"/>
  <c r="M249" i="11" a="1"/>
  <c r="V248" i="11"/>
  <c r="W248" i="11" s="1" a="1"/>
  <c r="W248" i="11" s="1"/>
  <c r="X248" i="11" s="1" a="1"/>
  <c r="X248" i="11" s="1"/>
  <c r="M248" i="11"/>
  <c r="M248" i="11" a="1"/>
  <c r="W247" i="11" a="1"/>
  <c r="W247" i="11" s="1"/>
  <c r="X247" i="11" s="1" a="1"/>
  <c r="X247" i="11" s="1"/>
  <c r="Y247" i="11" s="1"/>
  <c r="AE247" i="11" s="1"/>
  <c r="V247" i="11"/>
  <c r="M247" i="11" a="1"/>
  <c r="AA247" i="11" s="1"/>
  <c r="AJ247" i="11" s="1"/>
  <c r="V246" i="11"/>
  <c r="W246" i="11" s="1" a="1"/>
  <c r="W246" i="11" s="1"/>
  <c r="X246" i="11" s="1" a="1"/>
  <c r="X246" i="11" s="1"/>
  <c r="M246" i="11"/>
  <c r="M246" i="11" a="1"/>
  <c r="X245" i="11" a="1"/>
  <c r="X245" i="11" s="1"/>
  <c r="Y245" i="11" s="1"/>
  <c r="AE245" i="11" s="1"/>
  <c r="W245" i="11" a="1"/>
  <c r="W245" i="11" s="1"/>
  <c r="V245" i="11"/>
  <c r="M245" i="11" a="1"/>
  <c r="X244" i="11" a="1"/>
  <c r="X244" i="11" s="1"/>
  <c r="V244" i="11"/>
  <c r="W244" i="11" s="1" a="1"/>
  <c r="W244" i="11" s="1"/>
  <c r="M244" i="11"/>
  <c r="M244" i="11" a="1"/>
  <c r="X243" i="11" a="1"/>
  <c r="X243" i="11" s="1"/>
  <c r="Y243" i="11" s="1"/>
  <c r="AE243" i="11" s="1"/>
  <c r="W243" i="11" a="1"/>
  <c r="W243" i="11" s="1"/>
  <c r="V243" i="11"/>
  <c r="M243" i="11" a="1"/>
  <c r="X242" i="11" a="1"/>
  <c r="X242" i="11" s="1"/>
  <c r="V242" i="11"/>
  <c r="W242" i="11" s="1" a="1"/>
  <c r="W242" i="11" s="1"/>
  <c r="M242" i="11"/>
  <c r="M242" i="11" a="1"/>
  <c r="Y241" i="11"/>
  <c r="AE241" i="11" s="1"/>
  <c r="X241" i="11" a="1"/>
  <c r="X241" i="11" s="1"/>
  <c r="W241" i="11" a="1"/>
  <c r="W241" i="11" s="1"/>
  <c r="V241" i="11"/>
  <c r="M241" i="11" a="1"/>
  <c r="AA241" i="11" s="1"/>
  <c r="AJ241" i="11" s="1"/>
  <c r="X240" i="11" a="1"/>
  <c r="X240" i="11" s="1"/>
  <c r="Y240" i="11" s="1"/>
  <c r="AE240" i="11" s="1"/>
  <c r="V240" i="11"/>
  <c r="W240" i="11" s="1" a="1"/>
  <c r="W240" i="11" s="1"/>
  <c r="M240" i="11"/>
  <c r="M240" i="11" a="1"/>
  <c r="W239" i="11" a="1"/>
  <c r="W239" i="11" s="1"/>
  <c r="X239" i="11" s="1" a="1"/>
  <c r="X239" i="11" s="1"/>
  <c r="Y239" i="11" s="1"/>
  <c r="AE239" i="11" s="1"/>
  <c r="V239" i="11"/>
  <c r="M239" i="11" a="1"/>
  <c r="AA239" i="11" s="1"/>
  <c r="AJ239" i="11" s="1"/>
  <c r="V238" i="11"/>
  <c r="W238" i="11" s="1" a="1"/>
  <c r="W238" i="11" s="1"/>
  <c r="X238" i="11" s="1" a="1"/>
  <c r="X238" i="11" s="1"/>
  <c r="M238" i="11"/>
  <c r="M238" i="11" a="1"/>
  <c r="Y237" i="11"/>
  <c r="AE237" i="11" s="1"/>
  <c r="W237" i="11" a="1"/>
  <c r="W237" i="11" s="1"/>
  <c r="X237" i="11" s="1" a="1"/>
  <c r="X237" i="11" s="1"/>
  <c r="V237" i="11"/>
  <c r="M237" i="11" a="1"/>
  <c r="AL236" i="11"/>
  <c r="AA236" i="11"/>
  <c r="AJ236" i="11" s="1"/>
  <c r="X236" i="11" a="1"/>
  <c r="X236" i="11" s="1"/>
  <c r="Y236" i="11" s="1"/>
  <c r="AE236" i="11" s="1"/>
  <c r="V236" i="11"/>
  <c r="W236" i="11" s="1" a="1"/>
  <c r="W236" i="11" s="1"/>
  <c r="M236" i="11"/>
  <c r="M236" i="11" a="1"/>
  <c r="Z236" i="11" s="1"/>
  <c r="AG236" i="11" s="1"/>
  <c r="W235" i="11" a="1"/>
  <c r="W235" i="11" s="1"/>
  <c r="X235" i="11" s="1" a="1"/>
  <c r="X235" i="11" s="1"/>
  <c r="Y235" i="11" s="1"/>
  <c r="AE235" i="11" s="1"/>
  <c r="V235" i="11"/>
  <c r="M235" i="11"/>
  <c r="M235" i="11" a="1"/>
  <c r="X234" i="11" a="1"/>
  <c r="X234" i="11" s="1"/>
  <c r="Y234" i="11" s="1"/>
  <c r="AE234" i="11" s="1"/>
  <c r="W234" i="11" a="1"/>
  <c r="W234" i="11" s="1"/>
  <c r="V234" i="11"/>
  <c r="M234" i="11"/>
  <c r="M234" i="11" a="1"/>
  <c r="Z234" i="11" s="1"/>
  <c r="AG234" i="11" s="1"/>
  <c r="Y233" i="11"/>
  <c r="AE233" i="11" s="1"/>
  <c r="W233" i="11" a="1"/>
  <c r="W233" i="11" s="1"/>
  <c r="X233" i="11" s="1" a="1"/>
  <c r="X233" i="11" s="1"/>
  <c r="AA233" i="11" s="1"/>
  <c r="AJ233" i="11" s="1"/>
  <c r="V233" i="11"/>
  <c r="M233" i="11"/>
  <c r="M233" i="11" a="1"/>
  <c r="Z233" i="11" s="1"/>
  <c r="AG233" i="11" s="1"/>
  <c r="W232" i="11" a="1"/>
  <c r="W232" i="11" s="1"/>
  <c r="X232" i="11" s="1" a="1"/>
  <c r="X232" i="11" s="1"/>
  <c r="V232" i="11"/>
  <c r="M232" i="11"/>
  <c r="M232" i="11" a="1"/>
  <c r="W231" i="11" a="1"/>
  <c r="W231" i="11" s="1"/>
  <c r="X231" i="11" s="1" a="1"/>
  <c r="X231" i="11" s="1"/>
  <c r="AA231" i="11" s="1"/>
  <c r="AJ231" i="11" s="1"/>
  <c r="V231" i="11"/>
  <c r="M231" i="11"/>
  <c r="M231" i="11" a="1"/>
  <c r="X230" i="11" a="1"/>
  <c r="X230" i="11" s="1"/>
  <c r="Y230" i="11" s="1"/>
  <c r="AE230" i="11" s="1"/>
  <c r="W230" i="11" a="1"/>
  <c r="W230" i="11" s="1"/>
  <c r="V230" i="11"/>
  <c r="M230" i="11"/>
  <c r="M230" i="11" a="1"/>
  <c r="Z230" i="11" s="1"/>
  <c r="AG230" i="11" s="1"/>
  <c r="Y229" i="11"/>
  <c r="AE229" i="11" s="1"/>
  <c r="W229" i="11" a="1"/>
  <c r="W229" i="11" s="1"/>
  <c r="X229" i="11" s="1" a="1"/>
  <c r="X229" i="11" s="1"/>
  <c r="AA229" i="11" s="1"/>
  <c r="AJ229" i="11" s="1"/>
  <c r="V229" i="11"/>
  <c r="M229" i="11"/>
  <c r="M229" i="11" a="1"/>
  <c r="Z229" i="11" s="1"/>
  <c r="AG229" i="11" s="1"/>
  <c r="W228" i="11" a="1"/>
  <c r="W228" i="11" s="1"/>
  <c r="X228" i="11" s="1" a="1"/>
  <c r="X228" i="11" s="1"/>
  <c r="V228" i="11"/>
  <c r="M228" i="11"/>
  <c r="M228" i="11" a="1"/>
  <c r="X227" i="11" a="1"/>
  <c r="X227" i="11" s="1"/>
  <c r="Y227" i="11" s="1"/>
  <c r="AE227" i="11" s="1"/>
  <c r="W227" i="11" a="1"/>
  <c r="W227" i="11" s="1"/>
  <c r="V227" i="11"/>
  <c r="M227" i="11"/>
  <c r="M227" i="11" a="1"/>
  <c r="Z227" i="11" s="1"/>
  <c r="AG227" i="11" s="1"/>
  <c r="Y226" i="11"/>
  <c r="AE226" i="11" s="1"/>
  <c r="AL226" i="11" s="1"/>
  <c r="X226" i="11" a="1"/>
  <c r="X226" i="11" s="1"/>
  <c r="AA226" i="11" s="1"/>
  <c r="AJ226" i="11" s="1"/>
  <c r="W226" i="11" a="1"/>
  <c r="W226" i="11" s="1"/>
  <c r="V226" i="11"/>
  <c r="M226" i="11"/>
  <c r="M226" i="11" a="1"/>
  <c r="Z226" i="11" s="1"/>
  <c r="AG226" i="11" s="1"/>
  <c r="AA225" i="11"/>
  <c r="AJ225" i="11" s="1"/>
  <c r="X225" i="11" a="1"/>
  <c r="X225" i="11" s="1"/>
  <c r="Y225" i="11" s="1"/>
  <c r="AE225" i="11" s="1"/>
  <c r="W225" i="11" a="1"/>
  <c r="W225" i="11" s="1"/>
  <c r="V225" i="11"/>
  <c r="M225" i="11"/>
  <c r="M225" i="11" a="1"/>
  <c r="Z225" i="11" s="1"/>
  <c r="AG225" i="11" s="1"/>
  <c r="W224" i="11" a="1"/>
  <c r="W224" i="11" s="1"/>
  <c r="X224" i="11" s="1" a="1"/>
  <c r="X224" i="11" s="1"/>
  <c r="V224" i="11"/>
  <c r="M224" i="11"/>
  <c r="M224" i="11" a="1"/>
  <c r="X223" i="11" a="1"/>
  <c r="X223" i="11" s="1"/>
  <c r="Y223" i="11" s="1"/>
  <c r="AE223" i="11" s="1"/>
  <c r="W223" i="11" a="1"/>
  <c r="W223" i="11" s="1"/>
  <c r="V223" i="11"/>
  <c r="M223" i="11"/>
  <c r="M223" i="11" a="1"/>
  <c r="Z223" i="11" s="1"/>
  <c r="AG223" i="11" s="1"/>
  <c r="Y222" i="11"/>
  <c r="AE222" i="11" s="1"/>
  <c r="AL222" i="11" s="1"/>
  <c r="X222" i="11" a="1"/>
  <c r="X222" i="11" s="1"/>
  <c r="AA222" i="11" s="1"/>
  <c r="AJ222" i="11" s="1"/>
  <c r="W222" i="11" a="1"/>
  <c r="W222" i="11" s="1"/>
  <c r="V222" i="11"/>
  <c r="M222" i="11"/>
  <c r="M222" i="11" a="1"/>
  <c r="Z222" i="11" s="1"/>
  <c r="AG222" i="11" s="1"/>
  <c r="AA221" i="11"/>
  <c r="AJ221" i="11" s="1"/>
  <c r="X221" i="11" a="1"/>
  <c r="X221" i="11" s="1"/>
  <c r="Y221" i="11" s="1"/>
  <c r="AE221" i="11" s="1"/>
  <c r="W221" i="11" a="1"/>
  <c r="W221" i="11" s="1"/>
  <c r="V221" i="11"/>
  <c r="M221" i="11"/>
  <c r="M221" i="11" a="1"/>
  <c r="Z221" i="11" s="1"/>
  <c r="AG221" i="11" s="1"/>
  <c r="AG220" i="11"/>
  <c r="Y220" i="11"/>
  <c r="AE220" i="11" s="1"/>
  <c r="X220" i="11" a="1"/>
  <c r="X220" i="11" s="1"/>
  <c r="AA220" i="11" s="1"/>
  <c r="AJ220" i="11" s="1"/>
  <c r="W220" i="11" a="1"/>
  <c r="W220" i="11" s="1"/>
  <c r="V220" i="11"/>
  <c r="M220" i="11"/>
  <c r="M220" i="11" a="1"/>
  <c r="Z220" i="11" s="1"/>
  <c r="X219" i="11" a="1"/>
  <c r="X219" i="11" s="1"/>
  <c r="Y219" i="11" s="1"/>
  <c r="AE219" i="11" s="1"/>
  <c r="W219" i="11" a="1"/>
  <c r="W219" i="11" s="1"/>
  <c r="V219" i="11"/>
  <c r="M219" i="11"/>
  <c r="M219" i="11" a="1"/>
  <c r="Z219" i="11" s="1"/>
  <c r="AG219" i="11" s="1"/>
  <c r="Y218" i="11"/>
  <c r="AE218" i="11" s="1"/>
  <c r="AL218" i="11" s="1"/>
  <c r="X218" i="11" a="1"/>
  <c r="X218" i="11" s="1"/>
  <c r="AA218" i="11" s="1"/>
  <c r="AJ218" i="11" s="1"/>
  <c r="W218" i="11" a="1"/>
  <c r="W218" i="11" s="1"/>
  <c r="V218" i="11"/>
  <c r="M218" i="11"/>
  <c r="M218" i="11" a="1"/>
  <c r="Z218" i="11" s="1"/>
  <c r="AG218" i="11" s="1"/>
  <c r="AA217" i="11"/>
  <c r="AJ217" i="11" s="1"/>
  <c r="X217" i="11" a="1"/>
  <c r="X217" i="11" s="1"/>
  <c r="Y217" i="11" s="1"/>
  <c r="AE217" i="11" s="1"/>
  <c r="W217" i="11" a="1"/>
  <c r="W217" i="11" s="1"/>
  <c r="V217" i="11"/>
  <c r="M217" i="11"/>
  <c r="M217" i="11" a="1"/>
  <c r="Z217" i="11" s="1"/>
  <c r="AG217" i="11" s="1"/>
  <c r="W216" i="11" a="1"/>
  <c r="W216" i="11" s="1"/>
  <c r="X216" i="11" s="1" a="1"/>
  <c r="X216" i="11" s="1"/>
  <c r="V216" i="11"/>
  <c r="M216" i="11"/>
  <c r="M216" i="11" a="1"/>
  <c r="G216" i="11"/>
  <c r="V215" i="11"/>
  <c r="W215" i="11" s="1" a="1"/>
  <c r="W215" i="11" s="1"/>
  <c r="X215" i="11" s="1" a="1"/>
  <c r="X215" i="11" s="1"/>
  <c r="M215" i="11" a="1"/>
  <c r="W214" i="11"/>
  <c r="X214" i="11" s="1" a="1"/>
  <c r="X214" i="11" s="1"/>
  <c r="W214" i="11" a="1"/>
  <c r="V214" i="11"/>
  <c r="M214" i="11" a="1"/>
  <c r="M214" i="11" s="1"/>
  <c r="V213" i="11"/>
  <c r="W213" i="11" s="1" a="1"/>
  <c r="W213" i="11" s="1"/>
  <c r="X213" i="11" s="1" a="1"/>
  <c r="X213" i="11" s="1"/>
  <c r="M213" i="11" a="1"/>
  <c r="G213" i="11"/>
  <c r="W212" i="11" a="1"/>
  <c r="W212" i="11" s="1"/>
  <c r="X212" i="11" s="1" a="1"/>
  <c r="X212" i="11" s="1"/>
  <c r="V212" i="11"/>
  <c r="M212" i="11"/>
  <c r="M212" i="11" a="1"/>
  <c r="G212" i="11"/>
  <c r="W211" i="11"/>
  <c r="X211" i="11" s="1" a="1"/>
  <c r="X211" i="11" s="1"/>
  <c r="AA211" i="11" s="1"/>
  <c r="AJ211" i="11" s="1"/>
  <c r="V211" i="11"/>
  <c r="W211" i="11" s="1" a="1"/>
  <c r="M211" i="11" a="1"/>
  <c r="W210" i="11" a="1"/>
  <c r="W210" i="11" s="1"/>
  <c r="X210" i="11" s="1" a="1"/>
  <c r="X210" i="11" s="1"/>
  <c r="Z210" i="11" s="1"/>
  <c r="AG210" i="11" s="1"/>
  <c r="V210" i="11"/>
  <c r="M210" i="11" a="1"/>
  <c r="G210" i="11"/>
  <c r="W209" i="11" a="1"/>
  <c r="W209" i="11" s="1"/>
  <c r="X209" i="11" s="1" a="1"/>
  <c r="X209" i="11" s="1"/>
  <c r="Z209" i="11" s="1"/>
  <c r="AG209" i="11" s="1"/>
  <c r="V209" i="11"/>
  <c r="M209" i="11" a="1"/>
  <c r="G209" i="11"/>
  <c r="V208" i="11"/>
  <c r="W208" i="11" s="1" a="1"/>
  <c r="W208" i="11" s="1"/>
  <c r="X208" i="11" s="1" a="1"/>
  <c r="X208" i="11" s="1"/>
  <c r="M208" i="11"/>
  <c r="M208" i="11" a="1"/>
  <c r="V207" i="11"/>
  <c r="W207" i="11" s="1" a="1"/>
  <c r="W207" i="11" s="1"/>
  <c r="X207" i="11" s="1" a="1"/>
  <c r="X207" i="11" s="1"/>
  <c r="Z207" i="11" s="1"/>
  <c r="AG207" i="11" s="1"/>
  <c r="M207" i="11" a="1"/>
  <c r="W206" i="11"/>
  <c r="X206" i="11" s="1" a="1"/>
  <c r="X206" i="11" s="1"/>
  <c r="Y206" i="11" s="1"/>
  <c r="AE206" i="11" s="1"/>
  <c r="W206" i="11" a="1"/>
  <c r="V206" i="11"/>
  <c r="M206" i="11" a="1"/>
  <c r="G206" i="11"/>
  <c r="V205" i="11"/>
  <c r="W205" i="11" s="1" a="1"/>
  <c r="W205" i="11" s="1"/>
  <c r="X205" i="11" s="1" a="1"/>
  <c r="X205" i="11" s="1"/>
  <c r="M205" i="11" a="1"/>
  <c r="G205" i="11"/>
  <c r="G215" i="11" s="1"/>
  <c r="W204" i="11" a="1"/>
  <c r="W204" i="11" s="1"/>
  <c r="X204" i="11" s="1" a="1"/>
  <c r="X204" i="11" s="1"/>
  <c r="V204" i="11"/>
  <c r="M204" i="11"/>
  <c r="M204" i="11" a="1"/>
  <c r="G204" i="11"/>
  <c r="G214" i="11" s="1"/>
  <c r="W203" i="11"/>
  <c r="X203" i="11" s="1" a="1"/>
  <c r="X203" i="11" s="1"/>
  <c r="AA203" i="11" s="1"/>
  <c r="AJ203" i="11" s="1"/>
  <c r="V203" i="11"/>
  <c r="W203" i="11" s="1" a="1"/>
  <c r="M203" i="11"/>
  <c r="M203" i="11" a="1"/>
  <c r="G203" i="11"/>
  <c r="W202" i="11" a="1"/>
  <c r="W202" i="11" s="1"/>
  <c r="X202" i="11" s="1" a="1"/>
  <c r="X202" i="11" s="1"/>
  <c r="Y202" i="11" s="1"/>
  <c r="AE202" i="11" s="1"/>
  <c r="V202" i="11"/>
  <c r="M202" i="11" a="1"/>
  <c r="Z202" i="11" s="1"/>
  <c r="AG202" i="11" s="1"/>
  <c r="G202" i="11"/>
  <c r="V201" i="11"/>
  <c r="W201" i="11" s="1" a="1"/>
  <c r="W201" i="11" s="1"/>
  <c r="X201" i="11" s="1" a="1"/>
  <c r="X201" i="11" s="1"/>
  <c r="Y201" i="11" s="1"/>
  <c r="AE201" i="11" s="1"/>
  <c r="M201" i="11" a="1"/>
  <c r="G201" i="11"/>
  <c r="G211" i="11" s="1"/>
  <c r="V200" i="11"/>
  <c r="W200" i="11" s="1" a="1"/>
  <c r="W200" i="11" s="1"/>
  <c r="X200" i="11" s="1" a="1"/>
  <c r="X200" i="11" s="1"/>
  <c r="M200" i="11"/>
  <c r="M200" i="11" a="1"/>
  <c r="G200" i="11"/>
  <c r="V199" i="11"/>
  <c r="W199" i="11" s="1" a="1"/>
  <c r="W199" i="11" s="1"/>
  <c r="X199" i="11" s="1" a="1"/>
  <c r="X199" i="11" s="1"/>
  <c r="M199" i="11"/>
  <c r="M199" i="11" a="1"/>
  <c r="G199" i="11"/>
  <c r="W198" i="11" a="1"/>
  <c r="W198" i="11" s="1"/>
  <c r="X198" i="11" s="1" a="1"/>
  <c r="X198" i="11" s="1"/>
  <c r="V198" i="11"/>
  <c r="M198" i="11"/>
  <c r="M198" i="11" a="1"/>
  <c r="G198" i="11"/>
  <c r="G208" i="11" s="1"/>
  <c r="V197" i="11"/>
  <c r="W197" i="11" s="1" a="1"/>
  <c r="W197" i="11" s="1"/>
  <c r="X197" i="11" s="1" a="1"/>
  <c r="X197" i="11" s="1"/>
  <c r="M197" i="11" a="1"/>
  <c r="G197" i="11"/>
  <c r="G207" i="11" s="1"/>
  <c r="V196" i="11"/>
  <c r="W196" i="11" s="1" a="1"/>
  <c r="W196" i="11" s="1"/>
  <c r="X196" i="11" s="1" a="1"/>
  <c r="X196" i="11" s="1"/>
  <c r="M196" i="11"/>
  <c r="M196" i="11" a="1"/>
  <c r="W195" i="11"/>
  <c r="X195" i="11" s="1" a="1"/>
  <c r="X195" i="11" s="1"/>
  <c r="W195" i="11" a="1"/>
  <c r="V195" i="11"/>
  <c r="M195" i="11" a="1"/>
  <c r="W194" i="11" a="1"/>
  <c r="W194" i="11" s="1"/>
  <c r="X194" i="11" s="1" a="1"/>
  <c r="X194" i="11" s="1"/>
  <c r="V194" i="11"/>
  <c r="M194" i="11"/>
  <c r="M194" i="11" a="1"/>
  <c r="W193" i="11" a="1"/>
  <c r="W193" i="11" s="1"/>
  <c r="X193" i="11" s="1" a="1"/>
  <c r="X193" i="11" s="1"/>
  <c r="Z193" i="11" s="1"/>
  <c r="AG193" i="11" s="1"/>
  <c r="V193" i="11"/>
  <c r="M193" i="11" a="1"/>
  <c r="M193" i="11" s="1"/>
  <c r="V192" i="11"/>
  <c r="W192" i="11" s="1" a="1"/>
  <c r="W192" i="11" s="1"/>
  <c r="X192" i="11" s="1" a="1"/>
  <c r="X192" i="11" s="1"/>
  <c r="M192" i="11"/>
  <c r="M192" i="11" a="1"/>
  <c r="W191" i="11" a="1"/>
  <c r="W191" i="11" s="1"/>
  <c r="X191" i="11" s="1" a="1"/>
  <c r="X191" i="11" s="1"/>
  <c r="V191" i="11"/>
  <c r="M191" i="11" a="1"/>
  <c r="AA191" i="11" s="1"/>
  <c r="AJ191" i="11" s="1"/>
  <c r="V190" i="11"/>
  <c r="W190" i="11" s="1" a="1"/>
  <c r="W190" i="11" s="1"/>
  <c r="X190" i="11" s="1" a="1"/>
  <c r="X190" i="11" s="1"/>
  <c r="M190" i="11"/>
  <c r="M190" i="11" a="1"/>
  <c r="W189" i="11" a="1"/>
  <c r="W189" i="11" s="1"/>
  <c r="X189" i="11" s="1" a="1"/>
  <c r="X189" i="11" s="1"/>
  <c r="V189" i="11"/>
  <c r="M189" i="11"/>
  <c r="M189" i="11" a="1"/>
  <c r="V188" i="11"/>
  <c r="W188" i="11" s="1" a="1"/>
  <c r="W188" i="11" s="1"/>
  <c r="X188" i="11" s="1" a="1"/>
  <c r="X188" i="11" s="1"/>
  <c r="M188" i="11"/>
  <c r="M188" i="11" a="1"/>
  <c r="W187" i="11"/>
  <c r="X187" i="11" s="1" a="1"/>
  <c r="X187" i="11" s="1"/>
  <c r="W187" i="11" a="1"/>
  <c r="V187" i="11"/>
  <c r="M187" i="11" a="1"/>
  <c r="W186" i="11" a="1"/>
  <c r="W186" i="11" s="1"/>
  <c r="X186" i="11" s="1" a="1"/>
  <c r="X186" i="11" s="1"/>
  <c r="V186" i="11"/>
  <c r="M186" i="11"/>
  <c r="M186" i="11" a="1"/>
  <c r="Z185" i="11"/>
  <c r="AG185" i="11" s="1"/>
  <c r="X185" i="11" a="1"/>
  <c r="X185" i="11" s="1"/>
  <c r="W185" i="11" a="1"/>
  <c r="W185" i="11" s="1"/>
  <c r="V185" i="11"/>
  <c r="M185" i="11" a="1"/>
  <c r="M185" i="11" s="1"/>
  <c r="X184" i="11" a="1"/>
  <c r="X184" i="11" s="1"/>
  <c r="V184" i="11"/>
  <c r="W184" i="11" s="1" a="1"/>
  <c r="W184" i="11" s="1"/>
  <c r="M184" i="11"/>
  <c r="M184" i="11" a="1"/>
  <c r="Z183" i="11"/>
  <c r="AG183" i="11" s="1"/>
  <c r="Y183" i="11"/>
  <c r="AE183" i="11" s="1"/>
  <c r="X183" i="11" a="1"/>
  <c r="X183" i="11" s="1"/>
  <c r="W183" i="11" a="1"/>
  <c r="W183" i="11" s="1"/>
  <c r="V183" i="11"/>
  <c r="M183" i="11" a="1"/>
  <c r="AA183" i="11" s="1"/>
  <c r="AJ183" i="11" s="1"/>
  <c r="X182" i="11"/>
  <c r="AA182" i="11" s="1"/>
  <c r="AJ182" i="11" s="1"/>
  <c r="X182" i="11" a="1"/>
  <c r="V182" i="11"/>
  <c r="W182" i="11" s="1" a="1"/>
  <c r="W182" i="11" s="1"/>
  <c r="M182" i="11"/>
  <c r="M182" i="11" a="1"/>
  <c r="X181" i="11" a="1"/>
  <c r="X181" i="11" s="1"/>
  <c r="Z181" i="11" s="1"/>
  <c r="AG181" i="11" s="1"/>
  <c r="W181" i="11" a="1"/>
  <c r="W181" i="11" s="1"/>
  <c r="V181" i="11"/>
  <c r="M181" i="11"/>
  <c r="M181" i="11" a="1"/>
  <c r="AA181" i="11" s="1"/>
  <c r="AJ181" i="11" s="1"/>
  <c r="V180" i="11"/>
  <c r="W180" i="11" s="1" a="1"/>
  <c r="W180" i="11" s="1"/>
  <c r="X180" i="11" s="1" a="1"/>
  <c r="X180" i="11" s="1"/>
  <c r="M180" i="11"/>
  <c r="M180" i="11" a="1"/>
  <c r="W179" i="11"/>
  <c r="X179" i="11" s="1" a="1"/>
  <c r="X179" i="11" s="1"/>
  <c r="W179" i="11" a="1"/>
  <c r="V179" i="11"/>
  <c r="M179" i="11" a="1"/>
  <c r="W178" i="11" a="1"/>
  <c r="W178" i="11" s="1"/>
  <c r="X178" i="11" s="1" a="1"/>
  <c r="X178" i="11" s="1"/>
  <c r="V178" i="11"/>
  <c r="M178" i="11"/>
  <c r="M178" i="11" a="1"/>
  <c r="W177" i="11" a="1"/>
  <c r="W177" i="11" s="1"/>
  <c r="X177" i="11" s="1" a="1"/>
  <c r="X177" i="11" s="1"/>
  <c r="Z177" i="11" s="1"/>
  <c r="AG177" i="11" s="1"/>
  <c r="V177" i="11"/>
  <c r="M177" i="11" a="1"/>
  <c r="M177" i="11" s="1"/>
  <c r="V176" i="11"/>
  <c r="W176" i="11" s="1" a="1"/>
  <c r="W176" i="11" s="1"/>
  <c r="X176" i="11" s="1" a="1"/>
  <c r="X176" i="11" s="1"/>
  <c r="M176" i="11"/>
  <c r="M176" i="11" a="1"/>
  <c r="W175" i="11" a="1"/>
  <c r="W175" i="11" s="1"/>
  <c r="X175" i="11" s="1" a="1"/>
  <c r="X175" i="11" s="1"/>
  <c r="V175" i="11"/>
  <c r="M175" i="11" a="1"/>
  <c r="V174" i="11"/>
  <c r="W174" i="11" s="1" a="1"/>
  <c r="W174" i="11" s="1"/>
  <c r="X174" i="11" s="1" a="1"/>
  <c r="X174" i="11" s="1"/>
  <c r="M174" i="11"/>
  <c r="M174" i="11" a="1"/>
  <c r="W173" i="11" a="1"/>
  <c r="W173" i="11" s="1"/>
  <c r="X173" i="11" s="1" a="1"/>
  <c r="X173" i="11" s="1"/>
  <c r="V173" i="11"/>
  <c r="M173" i="11"/>
  <c r="M173" i="11" a="1"/>
  <c r="V172" i="11"/>
  <c r="W172" i="11" s="1" a="1"/>
  <c r="W172" i="11" s="1"/>
  <c r="X172" i="11" s="1" a="1"/>
  <c r="X172" i="11" s="1"/>
  <c r="M172" i="11"/>
  <c r="M172" i="11" a="1"/>
  <c r="W171" i="11"/>
  <c r="X171" i="11" s="1" a="1"/>
  <c r="X171" i="11" s="1"/>
  <c r="W171" i="11" a="1"/>
  <c r="V171" i="11"/>
  <c r="M171" i="11" a="1"/>
  <c r="Y171" i="11" s="1"/>
  <c r="AE171" i="11" s="1"/>
  <c r="V170" i="11"/>
  <c r="W170" i="11" s="1" a="1"/>
  <c r="W170" i="11" s="1"/>
  <c r="X170" i="11" s="1" a="1"/>
  <c r="X170" i="11" s="1"/>
  <c r="M170" i="11" a="1"/>
  <c r="Y170" i="11" s="1"/>
  <c r="AE170" i="11" s="1"/>
  <c r="V169" i="11"/>
  <c r="W169" i="11" s="1" a="1"/>
  <c r="W169" i="11" s="1"/>
  <c r="X169" i="11" s="1" a="1"/>
  <c r="X169" i="11" s="1"/>
  <c r="Y169" i="11" s="1"/>
  <c r="AE169" i="11" s="1"/>
  <c r="M169" i="11" a="1"/>
  <c r="V168" i="11"/>
  <c r="W168" i="11" s="1" a="1"/>
  <c r="W168" i="11" s="1"/>
  <c r="X168" i="11" s="1" a="1"/>
  <c r="X168" i="11" s="1"/>
  <c r="M168" i="11" a="1"/>
  <c r="AA168" i="11" s="1"/>
  <c r="AJ168" i="11" s="1"/>
  <c r="V167" i="11"/>
  <c r="W167" i="11" s="1" a="1"/>
  <c r="W167" i="11" s="1"/>
  <c r="X167" i="11" s="1" a="1"/>
  <c r="X167" i="11" s="1"/>
  <c r="Y167" i="11" s="1"/>
  <c r="AE167" i="11" s="1"/>
  <c r="M167" i="11" a="1"/>
  <c r="V166" i="11"/>
  <c r="W166" i="11" s="1" a="1"/>
  <c r="W166" i="11" s="1"/>
  <c r="X166" i="11" s="1" a="1"/>
  <c r="X166" i="11" s="1"/>
  <c r="M166" i="11" a="1"/>
  <c r="AA166" i="11" s="1"/>
  <c r="AJ166" i="11" s="1"/>
  <c r="V165" i="11"/>
  <c r="W165" i="11" s="1" a="1"/>
  <c r="W165" i="11" s="1"/>
  <c r="X165" i="11" s="1" a="1"/>
  <c r="X165" i="11" s="1"/>
  <c r="Y165" i="11" s="1"/>
  <c r="AE165" i="11" s="1"/>
  <c r="M165" i="11" a="1"/>
  <c r="V164" i="11"/>
  <c r="W164" i="11" s="1" a="1"/>
  <c r="W164" i="11" s="1"/>
  <c r="X164" i="11" s="1" a="1"/>
  <c r="X164" i="11" s="1"/>
  <c r="M164" i="11" a="1"/>
  <c r="V163" i="11"/>
  <c r="W163" i="11" s="1" a="1"/>
  <c r="W163" i="11" s="1"/>
  <c r="X163" i="11" s="1" a="1"/>
  <c r="X163" i="11" s="1"/>
  <c r="Y163" i="11" s="1"/>
  <c r="AE163" i="11" s="1"/>
  <c r="M163" i="11"/>
  <c r="M163" i="11" a="1"/>
  <c r="W162" i="11"/>
  <c r="X162" i="11" s="1" a="1"/>
  <c r="X162" i="11" s="1"/>
  <c r="W162" i="11" a="1"/>
  <c r="V162" i="11"/>
  <c r="M162" i="11" a="1"/>
  <c r="AA162" i="11" s="1"/>
  <c r="AJ162" i="11" s="1"/>
  <c r="V161" i="11"/>
  <c r="W161" i="11" s="1" a="1"/>
  <c r="W161" i="11" s="1"/>
  <c r="X161" i="11" s="1" a="1"/>
  <c r="X161" i="11" s="1"/>
  <c r="M161" i="11"/>
  <c r="M161" i="11" a="1"/>
  <c r="X160" i="11" a="1"/>
  <c r="X160" i="11" s="1"/>
  <c r="W160" i="11"/>
  <c r="W160" i="11" a="1"/>
  <c r="V160" i="11"/>
  <c r="M160" i="11" a="1"/>
  <c r="AA160" i="11" s="1"/>
  <c r="AJ160" i="11" s="1"/>
  <c r="X159" i="11"/>
  <c r="Y159" i="11" s="1"/>
  <c r="AE159" i="11" s="1"/>
  <c r="X159" i="11" a="1"/>
  <c r="V159" i="11"/>
  <c r="W159" i="11" s="1" a="1"/>
  <c r="W159" i="11" s="1"/>
  <c r="M159" i="11"/>
  <c r="M159" i="11" a="1"/>
  <c r="Z159" i="11" s="1"/>
  <c r="AG159" i="11" s="1"/>
  <c r="X158" i="11" a="1"/>
  <c r="X158" i="11" s="1"/>
  <c r="W158" i="11"/>
  <c r="W158" i="11" a="1"/>
  <c r="V158" i="11"/>
  <c r="M158" i="11" a="1"/>
  <c r="AA158" i="11" s="1"/>
  <c r="AJ158" i="11" s="1"/>
  <c r="X157" i="11"/>
  <c r="Y157" i="11" s="1"/>
  <c r="AE157" i="11" s="1"/>
  <c r="X157" i="11" a="1"/>
  <c r="V157" i="11"/>
  <c r="W157" i="11" s="1" a="1"/>
  <c r="W157" i="11" s="1"/>
  <c r="M157" i="11"/>
  <c r="M157" i="11" a="1"/>
  <c r="Z157" i="11" s="1"/>
  <c r="AG157" i="11" s="1"/>
  <c r="X156" i="11" a="1"/>
  <c r="X156" i="11" s="1"/>
  <c r="W156" i="11"/>
  <c r="W156" i="11" a="1"/>
  <c r="V156" i="11"/>
  <c r="M156" i="11"/>
  <c r="M156" i="11" a="1"/>
  <c r="AA156" i="11" s="1"/>
  <c r="AJ156" i="11" s="1"/>
  <c r="W155" i="11" a="1"/>
  <c r="W155" i="11" s="1"/>
  <c r="X155" i="11" s="1" a="1"/>
  <c r="X155" i="11" s="1"/>
  <c r="V155" i="11"/>
  <c r="M155" i="11" a="1"/>
  <c r="G155" i="11"/>
  <c r="V154" i="11"/>
  <c r="W154" i="11" s="1" a="1"/>
  <c r="W154" i="11" s="1"/>
  <c r="X154" i="11" s="1" a="1"/>
  <c r="X154" i="11" s="1"/>
  <c r="M154" i="11"/>
  <c r="M154" i="11" a="1"/>
  <c r="V153" i="11"/>
  <c r="W153" i="11" s="1" a="1"/>
  <c r="W153" i="11" s="1"/>
  <c r="X153" i="11" s="1" a="1"/>
  <c r="X153" i="11" s="1"/>
  <c r="AA153" i="11" s="1"/>
  <c r="AJ153" i="11" s="1"/>
  <c r="M153" i="11"/>
  <c r="M153" i="11" a="1"/>
  <c r="W152" i="11"/>
  <c r="X152" i="11" s="1" a="1"/>
  <c r="X152" i="11" s="1"/>
  <c r="W152" i="11" a="1"/>
  <c r="V152" i="11"/>
  <c r="M152" i="11" a="1"/>
  <c r="W151" i="11" a="1"/>
  <c r="W151" i="11" s="1"/>
  <c r="X151" i="11" s="1" a="1"/>
  <c r="X151" i="11" s="1"/>
  <c r="Y151" i="11" s="1"/>
  <c r="AE151" i="11" s="1"/>
  <c r="V151" i="11"/>
  <c r="M151" i="11" a="1"/>
  <c r="AA151" i="11" s="1"/>
  <c r="AJ151" i="11" s="1"/>
  <c r="G151" i="11"/>
  <c r="V150" i="11"/>
  <c r="W150" i="11" s="1" a="1"/>
  <c r="W150" i="11" s="1"/>
  <c r="X150" i="11" s="1" a="1"/>
  <c r="X150" i="11" s="1"/>
  <c r="M150" i="11"/>
  <c r="M150" i="11" a="1"/>
  <c r="Z150" i="11" s="1"/>
  <c r="AG150" i="11" s="1"/>
  <c r="V149" i="11"/>
  <c r="W149" i="11" s="1" a="1"/>
  <c r="W149" i="11" s="1"/>
  <c r="X149" i="11" s="1" a="1"/>
  <c r="X149" i="11" s="1"/>
  <c r="AA149" i="11" s="1"/>
  <c r="AJ149" i="11" s="1"/>
  <c r="M149" i="11"/>
  <c r="M149" i="11" a="1"/>
  <c r="Y149" i="11" s="1"/>
  <c r="AE149" i="11" s="1"/>
  <c r="W148" i="11"/>
  <c r="X148" i="11" s="1" a="1"/>
  <c r="X148" i="11" s="1"/>
  <c r="W148" i="11" a="1"/>
  <c r="V148" i="11"/>
  <c r="M148" i="11" a="1"/>
  <c r="W147" i="11" a="1"/>
  <c r="W147" i="11" s="1"/>
  <c r="X147" i="11" s="1" a="1"/>
  <c r="X147" i="11" s="1"/>
  <c r="Y147" i="11" s="1"/>
  <c r="AE147" i="11" s="1"/>
  <c r="V147" i="11"/>
  <c r="M147" i="11" a="1"/>
  <c r="G147" i="11"/>
  <c r="V146" i="11"/>
  <c r="W146" i="11" s="1" a="1"/>
  <c r="W146" i="11" s="1"/>
  <c r="X146" i="11" s="1" a="1"/>
  <c r="X146" i="11" s="1"/>
  <c r="M146" i="11"/>
  <c r="M146" i="11" a="1"/>
  <c r="G146" i="11"/>
  <c r="G156" i="11" s="1"/>
  <c r="V145" i="11"/>
  <c r="W145" i="11" s="1" a="1"/>
  <c r="W145" i="11" s="1"/>
  <c r="X145" i="11" s="1" a="1"/>
  <c r="X145" i="11" s="1"/>
  <c r="AA145" i="11" s="1"/>
  <c r="AJ145" i="11" s="1"/>
  <c r="M145" i="11"/>
  <c r="M145" i="11" a="1"/>
  <c r="G145" i="11"/>
  <c r="W144" i="11"/>
  <c r="X144" i="11" s="1" a="1"/>
  <c r="X144" i="11" s="1"/>
  <c r="W144" i="11" a="1"/>
  <c r="V144" i="11"/>
  <c r="M144" i="11" a="1"/>
  <c r="G144" i="11"/>
  <c r="G154" i="11" s="1"/>
  <c r="W143" i="11" a="1"/>
  <c r="W143" i="11" s="1"/>
  <c r="X143" i="11" s="1" a="1"/>
  <c r="X143" i="11" s="1"/>
  <c r="Y143" i="11" s="1"/>
  <c r="AE143" i="11" s="1"/>
  <c r="V143" i="11"/>
  <c r="M143" i="11" a="1"/>
  <c r="AA143" i="11" s="1"/>
  <c r="AJ143" i="11" s="1"/>
  <c r="G143" i="11"/>
  <c r="G153" i="11" s="1"/>
  <c r="V142" i="11"/>
  <c r="W142" i="11" s="1" a="1"/>
  <c r="W142" i="11" s="1"/>
  <c r="X142" i="11" s="1" a="1"/>
  <c r="X142" i="11" s="1"/>
  <c r="M142" i="11"/>
  <c r="M142" i="11" a="1"/>
  <c r="Z142" i="11" s="1"/>
  <c r="AG142" i="11" s="1"/>
  <c r="G142" i="11"/>
  <c r="G152" i="11" s="1"/>
  <c r="V141" i="11"/>
  <c r="W141" i="11" s="1" a="1"/>
  <c r="W141" i="11" s="1"/>
  <c r="X141" i="11" s="1" a="1"/>
  <c r="X141" i="11" s="1"/>
  <c r="AA141" i="11" s="1"/>
  <c r="AJ141" i="11" s="1"/>
  <c r="M141" i="11"/>
  <c r="M141" i="11" a="1"/>
  <c r="G141" i="11"/>
  <c r="W140" i="11"/>
  <c r="X140" i="11" s="1" a="1"/>
  <c r="X140" i="11" s="1"/>
  <c r="W140" i="11" a="1"/>
  <c r="V140" i="11"/>
  <c r="M140" i="11" a="1"/>
  <c r="AA140" i="11" s="1"/>
  <c r="AJ140" i="11" s="1"/>
  <c r="G140" i="11"/>
  <c r="G150" i="11" s="1"/>
  <c r="W139" i="11" a="1"/>
  <c r="W139" i="11" s="1"/>
  <c r="X139" i="11" s="1" a="1"/>
  <c r="X139" i="11" s="1"/>
  <c r="Y139" i="11" s="1"/>
  <c r="AE139" i="11" s="1"/>
  <c r="V139" i="11"/>
  <c r="M139" i="11" a="1"/>
  <c r="AA139" i="11" s="1"/>
  <c r="AJ139" i="11" s="1"/>
  <c r="G139" i="11"/>
  <c r="G149" i="11" s="1"/>
  <c r="V138" i="11"/>
  <c r="W138" i="11" s="1" a="1"/>
  <c r="W138" i="11" s="1"/>
  <c r="X138" i="11" s="1" a="1"/>
  <c r="X138" i="11" s="1"/>
  <c r="M138" i="11"/>
  <c r="M138" i="11" a="1"/>
  <c r="Z138" i="11" s="1"/>
  <c r="AG138" i="11" s="1"/>
  <c r="G138" i="11"/>
  <c r="G148" i="11" s="1"/>
  <c r="V137" i="11"/>
  <c r="W137" i="11" s="1" a="1"/>
  <c r="W137" i="11" s="1"/>
  <c r="X137" i="11" s="1" a="1"/>
  <c r="X137" i="11" s="1"/>
  <c r="AA137" i="11" s="1"/>
  <c r="AJ137" i="11" s="1"/>
  <c r="M137" i="11"/>
  <c r="M137" i="11" a="1"/>
  <c r="Y137" i="11" s="1"/>
  <c r="AE137" i="11" s="1"/>
  <c r="G137" i="11"/>
  <c r="W136" i="11"/>
  <c r="X136" i="11" s="1" a="1"/>
  <c r="X136" i="11" s="1"/>
  <c r="W136" i="11" a="1"/>
  <c r="V136" i="11"/>
  <c r="M136" i="11" a="1"/>
  <c r="V135" i="11"/>
  <c r="W135" i="11" s="1" a="1"/>
  <c r="W135" i="11" s="1"/>
  <c r="X135" i="11" s="1" a="1"/>
  <c r="X135" i="11" s="1"/>
  <c r="M135" i="11"/>
  <c r="M135" i="11" a="1"/>
  <c r="Z135" i="11" s="1"/>
  <c r="AG135" i="11" s="1"/>
  <c r="W134" i="11"/>
  <c r="X134" i="11" s="1" a="1"/>
  <c r="X134" i="11" s="1"/>
  <c r="W134" i="11" a="1"/>
  <c r="V134" i="11"/>
  <c r="M134" i="11" a="1"/>
  <c r="AA134" i="11" s="1"/>
  <c r="AJ134" i="11" s="1"/>
  <c r="V133" i="11"/>
  <c r="W133" i="11" s="1" a="1"/>
  <c r="W133" i="11" s="1"/>
  <c r="X133" i="11" s="1" a="1"/>
  <c r="X133" i="11" s="1"/>
  <c r="M133" i="11"/>
  <c r="M133" i="11" a="1"/>
  <c r="W132" i="11" a="1"/>
  <c r="W132" i="11" s="1"/>
  <c r="X132" i="11" s="1" a="1"/>
  <c r="X132" i="11" s="1"/>
  <c r="V132" i="11"/>
  <c r="M132" i="11" a="1"/>
  <c r="V131" i="11"/>
  <c r="W131" i="11" s="1" a="1"/>
  <c r="W131" i="11" s="1"/>
  <c r="X131" i="11" s="1" a="1"/>
  <c r="X131" i="11" s="1"/>
  <c r="M131" i="11"/>
  <c r="M131" i="11" a="1"/>
  <c r="Z131" i="11" s="1"/>
  <c r="AG131" i="11" s="1"/>
  <c r="W130" i="11" a="1"/>
  <c r="W130" i="11" s="1"/>
  <c r="X130" i="11" s="1" a="1"/>
  <c r="X130" i="11" s="1"/>
  <c r="Y130" i="11" s="1"/>
  <c r="AE130" i="11" s="1"/>
  <c r="V130" i="11"/>
  <c r="M130" i="11" a="1"/>
  <c r="AA130" i="11" s="1"/>
  <c r="AJ130" i="11" s="1"/>
  <c r="V129" i="11"/>
  <c r="W129" i="11" s="1" a="1"/>
  <c r="W129" i="11" s="1"/>
  <c r="X129" i="11" s="1" a="1"/>
  <c r="X129" i="11" s="1"/>
  <c r="M129" i="11"/>
  <c r="M129" i="11" a="1"/>
  <c r="W128" i="11" a="1"/>
  <c r="W128" i="11" s="1"/>
  <c r="X128" i="11" s="1" a="1"/>
  <c r="X128" i="11" s="1"/>
  <c r="Y128" i="11" s="1"/>
  <c r="AE128" i="11" s="1"/>
  <c r="V128" i="11"/>
  <c r="M128" i="11" a="1"/>
  <c r="V127" i="11"/>
  <c r="W127" i="11" s="1" a="1"/>
  <c r="W127" i="11" s="1"/>
  <c r="X127" i="11" s="1" a="1"/>
  <c r="X127" i="11" s="1"/>
  <c r="M127" i="11"/>
  <c r="M127" i="11" a="1"/>
  <c r="Z127" i="11" s="1"/>
  <c r="AG127" i="11" s="1"/>
  <c r="W126" i="11" a="1"/>
  <c r="W126" i="11" s="1"/>
  <c r="X126" i="11" s="1" a="1"/>
  <c r="X126" i="11" s="1"/>
  <c r="Y126" i="11" s="1"/>
  <c r="AE126" i="11" s="1"/>
  <c r="V126" i="11"/>
  <c r="M126" i="11" a="1"/>
  <c r="AA126" i="11" s="1"/>
  <c r="AJ126" i="11" s="1"/>
  <c r="X125" i="11" a="1"/>
  <c r="X125" i="11" s="1"/>
  <c r="V125" i="11"/>
  <c r="W125" i="11" s="1" a="1"/>
  <c r="W125" i="11" s="1"/>
  <c r="M125" i="11"/>
  <c r="M125" i="11" a="1"/>
  <c r="Z125" i="11" s="1"/>
  <c r="AG125" i="11" s="1"/>
  <c r="X124" i="11" a="1"/>
  <c r="X124" i="11" s="1"/>
  <c r="Y124" i="11" s="1"/>
  <c r="AE124" i="11" s="1"/>
  <c r="W124" i="11" a="1"/>
  <c r="W124" i="11" s="1"/>
  <c r="V124" i="11"/>
  <c r="M124" i="11" a="1"/>
  <c r="AA124" i="11" s="1"/>
  <c r="AJ124" i="11" s="1"/>
  <c r="X123" i="11" a="1"/>
  <c r="X123" i="11" s="1"/>
  <c r="V123" i="11"/>
  <c r="W123" i="11" s="1" a="1"/>
  <c r="W123" i="11" s="1"/>
  <c r="M123" i="11"/>
  <c r="M123" i="11" a="1"/>
  <c r="Z123" i="11" s="1"/>
  <c r="AG123" i="11" s="1"/>
  <c r="X122" i="11" a="1"/>
  <c r="X122" i="11" s="1"/>
  <c r="Y122" i="11" s="1"/>
  <c r="AE122" i="11" s="1"/>
  <c r="W122" i="11" a="1"/>
  <c r="W122" i="11" s="1"/>
  <c r="V122" i="11"/>
  <c r="M122" i="11" a="1"/>
  <c r="AA122" i="11" s="1"/>
  <c r="AJ122" i="11" s="1"/>
  <c r="X121" i="11" a="1"/>
  <c r="X121" i="11" s="1"/>
  <c r="V121" i="11"/>
  <c r="W121" i="11" s="1" a="1"/>
  <c r="W121" i="11" s="1"/>
  <c r="M121" i="11"/>
  <c r="M121" i="11" a="1"/>
  <c r="Z121" i="11" s="1"/>
  <c r="AG121" i="11" s="1"/>
  <c r="W120" i="11" a="1"/>
  <c r="W120" i="11" s="1"/>
  <c r="X120" i="11" s="1" a="1"/>
  <c r="X120" i="11" s="1"/>
  <c r="Y120" i="11" s="1"/>
  <c r="AE120" i="11" s="1"/>
  <c r="V120" i="11"/>
  <c r="M120" i="11"/>
  <c r="M120" i="11" a="1"/>
  <c r="AA120" i="11" s="1"/>
  <c r="AJ120" i="11" s="1"/>
  <c r="W119" i="11" a="1"/>
  <c r="W119" i="11" s="1"/>
  <c r="X119" i="11" s="1" a="1"/>
  <c r="X119" i="11" s="1"/>
  <c r="V119" i="11"/>
  <c r="M119" i="11"/>
  <c r="M119" i="11" a="1"/>
  <c r="Z119" i="11" s="1"/>
  <c r="AG119" i="11" s="1"/>
  <c r="W118" i="11" a="1"/>
  <c r="W118" i="11" s="1"/>
  <c r="X118" i="11" s="1" a="1"/>
  <c r="X118" i="11" s="1"/>
  <c r="V118" i="11"/>
  <c r="M118" i="11"/>
  <c r="M118" i="11" a="1"/>
  <c r="Z118" i="11" s="1"/>
  <c r="AG118" i="11" s="1"/>
  <c r="W117" i="11" a="1"/>
  <c r="W117" i="11" s="1"/>
  <c r="X117" i="11" s="1" a="1"/>
  <c r="X117" i="11" s="1"/>
  <c r="V117" i="11"/>
  <c r="M117" i="11"/>
  <c r="M117" i="11" a="1"/>
  <c r="AG116" i="11"/>
  <c r="Y116" i="11"/>
  <c r="AE116" i="11" s="1"/>
  <c r="W116" i="11" a="1"/>
  <c r="W116" i="11" s="1"/>
  <c r="X116" i="11" s="1" a="1"/>
  <c r="X116" i="11" s="1"/>
  <c r="AA116" i="11" s="1"/>
  <c r="AJ116" i="11" s="1"/>
  <c r="V116" i="11"/>
  <c r="M116" i="11"/>
  <c r="M116" i="11" a="1"/>
  <c r="Z116" i="11" s="1"/>
  <c r="X115" i="11" a="1"/>
  <c r="X115" i="11" s="1"/>
  <c r="Y115" i="11" s="1"/>
  <c r="AE115" i="11" s="1"/>
  <c r="W115" i="11" a="1"/>
  <c r="W115" i="11" s="1"/>
  <c r="V115" i="11"/>
  <c r="M115" i="11"/>
  <c r="M115" i="11" a="1"/>
  <c r="Z115" i="11" s="1"/>
  <c r="AG115" i="11" s="1"/>
  <c r="W114" i="11" a="1"/>
  <c r="W114" i="11" s="1"/>
  <c r="X114" i="11" s="1" a="1"/>
  <c r="X114" i="11" s="1"/>
  <c r="AA114" i="11" s="1"/>
  <c r="AJ114" i="11" s="1"/>
  <c r="V114" i="11"/>
  <c r="M114" i="11"/>
  <c r="M114" i="11" a="1"/>
  <c r="AL113" i="11"/>
  <c r="AA113" i="11"/>
  <c r="AJ113" i="11" s="1"/>
  <c r="X113" i="11" a="1"/>
  <c r="X113" i="11" s="1"/>
  <c r="Y113" i="11" s="1"/>
  <c r="AE113" i="11" s="1"/>
  <c r="W113" i="11" a="1"/>
  <c r="W113" i="11" s="1"/>
  <c r="V113" i="11"/>
  <c r="M113" i="11"/>
  <c r="M113" i="11" a="1"/>
  <c r="Z113" i="11" s="1"/>
  <c r="AG113" i="11" s="1"/>
  <c r="W112" i="11" a="1"/>
  <c r="W112" i="11" s="1"/>
  <c r="X112" i="11" s="1" a="1"/>
  <c r="X112" i="11" s="1"/>
  <c r="AA112" i="11" s="1"/>
  <c r="AJ112" i="11" s="1"/>
  <c r="V112" i="11"/>
  <c r="M112" i="11"/>
  <c r="M112" i="11" a="1"/>
  <c r="W111" i="11" a="1"/>
  <c r="W111" i="11" s="1"/>
  <c r="X111" i="11" s="1" a="1"/>
  <c r="X111" i="11" s="1"/>
  <c r="V111" i="11"/>
  <c r="M111" i="11"/>
  <c r="M111" i="11" a="1"/>
  <c r="Y110" i="11"/>
  <c r="AE110" i="11" s="1"/>
  <c r="W110" i="11" a="1"/>
  <c r="W110" i="11" s="1"/>
  <c r="X110" i="11" s="1" a="1"/>
  <c r="X110" i="11" s="1"/>
  <c r="AA110" i="11" s="1"/>
  <c r="AJ110" i="11" s="1"/>
  <c r="V110" i="11"/>
  <c r="M110" i="11"/>
  <c r="M110" i="11" a="1"/>
  <c r="Z110" i="11" s="1"/>
  <c r="AG110" i="11" s="1"/>
  <c r="W109" i="11" a="1"/>
  <c r="W109" i="11" s="1"/>
  <c r="X109" i="11" s="1" a="1"/>
  <c r="X109" i="11" s="1"/>
  <c r="V109" i="11"/>
  <c r="M109" i="11"/>
  <c r="M109" i="11" a="1"/>
  <c r="AG108" i="11"/>
  <c r="Y108" i="11"/>
  <c r="AE108" i="11" s="1"/>
  <c r="W108" i="11" a="1"/>
  <c r="W108" i="11" s="1"/>
  <c r="X108" i="11" s="1" a="1"/>
  <c r="X108" i="11" s="1"/>
  <c r="AA108" i="11" s="1"/>
  <c r="AJ108" i="11" s="1"/>
  <c r="V108" i="11"/>
  <c r="M108" i="11"/>
  <c r="M108" i="11" a="1"/>
  <c r="Z108" i="11" s="1"/>
  <c r="W107" i="11" a="1"/>
  <c r="W107" i="11" s="1"/>
  <c r="X107" i="11" s="1" a="1"/>
  <c r="X107" i="11" s="1"/>
  <c r="V107" i="11"/>
  <c r="M107" i="11"/>
  <c r="M107" i="11" a="1"/>
  <c r="X106" i="11" a="1"/>
  <c r="X106" i="11" s="1"/>
  <c r="AA106" i="11" s="1"/>
  <c r="AJ106" i="11" s="1"/>
  <c r="W106" i="11" a="1"/>
  <c r="W106" i="11" s="1"/>
  <c r="V106" i="11"/>
  <c r="M106" i="11"/>
  <c r="M106" i="11" a="1"/>
  <c r="Z106" i="11" s="1"/>
  <c r="AG106" i="11" s="1"/>
  <c r="X105" i="11" a="1"/>
  <c r="X105" i="11" s="1"/>
  <c r="AA105" i="11" s="1"/>
  <c r="AJ105" i="11" s="1"/>
  <c r="W105" i="11" a="1"/>
  <c r="W105" i="11" s="1"/>
  <c r="V105" i="11"/>
  <c r="M105" i="11"/>
  <c r="M105" i="11" a="1"/>
  <c r="Z105" i="11" s="1"/>
  <c r="AG105" i="11" s="1"/>
  <c r="AA104" i="11"/>
  <c r="AJ104" i="11" s="1"/>
  <c r="Y104" i="11"/>
  <c r="AE104" i="11" s="1"/>
  <c r="X104" i="11" a="1"/>
  <c r="X104" i="11" s="1"/>
  <c r="W104" i="11" a="1"/>
  <c r="W104" i="11" s="1"/>
  <c r="V104" i="11"/>
  <c r="M104" i="11"/>
  <c r="M104" i="11" a="1"/>
  <c r="Z104" i="11" s="1"/>
  <c r="AG104" i="11" s="1"/>
  <c r="W103" i="11" a="1"/>
  <c r="W103" i="11" s="1"/>
  <c r="X103" i="11" s="1" a="1"/>
  <c r="X103" i="11" s="1"/>
  <c r="V103" i="11"/>
  <c r="M103" i="11"/>
  <c r="M103" i="11" a="1"/>
  <c r="X102" i="11" a="1"/>
  <c r="X102" i="11" s="1"/>
  <c r="AA102" i="11" s="1"/>
  <c r="AJ102" i="11" s="1"/>
  <c r="W102" i="11" a="1"/>
  <c r="W102" i="11" s="1"/>
  <c r="V102" i="11"/>
  <c r="M102" i="11"/>
  <c r="M102" i="11" a="1"/>
  <c r="Z102" i="11" s="1"/>
  <c r="AG102" i="11" s="1"/>
  <c r="X101" i="11" a="1"/>
  <c r="X101" i="11" s="1"/>
  <c r="AA101" i="11" s="1"/>
  <c r="AJ101" i="11" s="1"/>
  <c r="W101" i="11" a="1"/>
  <c r="W101" i="11" s="1"/>
  <c r="V101" i="11"/>
  <c r="M101" i="11"/>
  <c r="M101" i="11" a="1"/>
  <c r="Z101" i="11" s="1"/>
  <c r="AG101" i="11" s="1"/>
  <c r="AA100" i="11"/>
  <c r="AJ100" i="11" s="1"/>
  <c r="Y100" i="11"/>
  <c r="AE100" i="11" s="1"/>
  <c r="X100" i="11" a="1"/>
  <c r="X100" i="11" s="1"/>
  <c r="W100" i="11" a="1"/>
  <c r="W100" i="11" s="1"/>
  <c r="V100" i="11"/>
  <c r="M100" i="11"/>
  <c r="M100" i="11" a="1"/>
  <c r="Z100" i="11" s="1"/>
  <c r="AG100" i="11" s="1"/>
  <c r="AG99" i="11"/>
  <c r="AA99" i="11"/>
  <c r="AJ99" i="11" s="1"/>
  <c r="Y99" i="11"/>
  <c r="AE99" i="11" s="1"/>
  <c r="AL99" i="11" s="1"/>
  <c r="X99" i="11" a="1"/>
  <c r="X99" i="11" s="1"/>
  <c r="W99" i="11" a="1"/>
  <c r="W99" i="11" s="1"/>
  <c r="V99" i="11"/>
  <c r="M99" i="11"/>
  <c r="M99" i="11" a="1"/>
  <c r="Z99" i="11" s="1"/>
  <c r="X98" i="11" a="1"/>
  <c r="X98" i="11" s="1"/>
  <c r="AA98" i="11" s="1"/>
  <c r="AJ98" i="11" s="1"/>
  <c r="W98" i="11" a="1"/>
  <c r="W98" i="11" s="1"/>
  <c r="V98" i="11"/>
  <c r="M98" i="11"/>
  <c r="M98" i="11" a="1"/>
  <c r="Z98" i="11" s="1"/>
  <c r="AG98" i="11" s="1"/>
  <c r="X97" i="11" a="1"/>
  <c r="X97" i="11" s="1"/>
  <c r="AA97" i="11" s="1"/>
  <c r="AJ97" i="11" s="1"/>
  <c r="W97" i="11" a="1"/>
  <c r="W97" i="11" s="1"/>
  <c r="V97" i="11"/>
  <c r="M97" i="11"/>
  <c r="M97" i="11" a="1"/>
  <c r="Z97" i="11" s="1"/>
  <c r="AG97" i="11" s="1"/>
  <c r="AA96" i="11"/>
  <c r="AJ96" i="11" s="1"/>
  <c r="Y96" i="11"/>
  <c r="AE96" i="11" s="1"/>
  <c r="AL96" i="11" s="1"/>
  <c r="X96" i="11" a="1"/>
  <c r="X96" i="11" s="1"/>
  <c r="W96" i="11" a="1"/>
  <c r="W96" i="11" s="1"/>
  <c r="V96" i="11"/>
  <c r="M96" i="11"/>
  <c r="M96" i="11" a="1"/>
  <c r="Z96" i="11" s="1"/>
  <c r="AG96" i="11" s="1"/>
  <c r="V95" i="11"/>
  <c r="W95" i="11" s="1" a="1"/>
  <c r="W95" i="11" s="1"/>
  <c r="X95" i="11" s="1" a="1"/>
  <c r="X95" i="11" s="1"/>
  <c r="M95" i="11" a="1"/>
  <c r="G95" i="11"/>
  <c r="W94" i="11" a="1"/>
  <c r="W94" i="11" s="1"/>
  <c r="X94" i="11" s="1" a="1"/>
  <c r="X94" i="11" s="1"/>
  <c r="V94" i="11"/>
  <c r="M94" i="11"/>
  <c r="M94" i="11" a="1"/>
  <c r="X93" i="11"/>
  <c r="W93" i="11"/>
  <c r="X93" i="11" s="1" a="1"/>
  <c r="V93" i="11"/>
  <c r="W93" i="11" s="1" a="1"/>
  <c r="M93" i="11" a="1"/>
  <c r="X92" i="11" a="1"/>
  <c r="X92" i="11" s="1"/>
  <c r="AA92" i="11" s="1"/>
  <c r="AJ92" i="11" s="1"/>
  <c r="W92" i="11" a="1"/>
  <c r="W92" i="11" s="1"/>
  <c r="V92" i="11"/>
  <c r="M92" i="11"/>
  <c r="M92" i="11" a="1"/>
  <c r="Z92" i="11" s="1"/>
  <c r="AG92" i="11" s="1"/>
  <c r="G92" i="11"/>
  <c r="V91" i="11"/>
  <c r="W91" i="11" s="1" a="1"/>
  <c r="W91" i="11" s="1"/>
  <c r="X91" i="11" s="1" a="1"/>
  <c r="X91" i="11" s="1"/>
  <c r="M91" i="11" a="1"/>
  <c r="G91" i="11"/>
  <c r="W90" i="11" a="1"/>
  <c r="W90" i="11" s="1"/>
  <c r="X90" i="11" s="1" a="1"/>
  <c r="X90" i="11" s="1"/>
  <c r="V90" i="11"/>
  <c r="M90" i="11"/>
  <c r="M90" i="11" a="1"/>
  <c r="W89" i="11"/>
  <c r="X89" i="11" s="1" a="1"/>
  <c r="X89" i="11" s="1"/>
  <c r="V89" i="11"/>
  <c r="W89" i="11" s="1" a="1"/>
  <c r="M89" i="11" a="1"/>
  <c r="W88" i="11" a="1"/>
  <c r="W88" i="11" s="1"/>
  <c r="X88" i="11" s="1" a="1"/>
  <c r="X88" i="11" s="1"/>
  <c r="V88" i="11"/>
  <c r="M88" i="11"/>
  <c r="M88" i="11" a="1"/>
  <c r="G88" i="11"/>
  <c r="X87" i="11"/>
  <c r="W87" i="11"/>
  <c r="X87" i="11" s="1" a="1"/>
  <c r="V87" i="11"/>
  <c r="W87" i="11" s="1" a="1"/>
  <c r="M87" i="11" a="1"/>
  <c r="G87" i="11"/>
  <c r="AA86" i="11"/>
  <c r="AJ86" i="11" s="1"/>
  <c r="Y86" i="11"/>
  <c r="AE86" i="11" s="1"/>
  <c r="X86" i="11" a="1"/>
  <c r="X86" i="11" s="1"/>
  <c r="W86" i="11" a="1"/>
  <c r="W86" i="11" s="1"/>
  <c r="V86" i="11"/>
  <c r="M86" i="11"/>
  <c r="M86" i="11" a="1"/>
  <c r="Z86" i="11" s="1"/>
  <c r="AG86" i="11" s="1"/>
  <c r="G86" i="11"/>
  <c r="G96" i="11" s="1"/>
  <c r="V85" i="11"/>
  <c r="W85" i="11" s="1" a="1"/>
  <c r="W85" i="11" s="1"/>
  <c r="X85" i="11" s="1" a="1"/>
  <c r="X85" i="11" s="1"/>
  <c r="M85" i="11" a="1"/>
  <c r="G85" i="11"/>
  <c r="W84" i="11" a="1"/>
  <c r="W84" i="11" s="1"/>
  <c r="X84" i="11" s="1" a="1"/>
  <c r="X84" i="11" s="1"/>
  <c r="V84" i="11"/>
  <c r="M84" i="11"/>
  <c r="M84" i="11" a="1"/>
  <c r="G84" i="11"/>
  <c r="G94" i="11" s="1"/>
  <c r="X83" i="11"/>
  <c r="W83" i="11"/>
  <c r="X83" i="11" s="1" a="1"/>
  <c r="V83" i="11"/>
  <c r="W83" i="11" s="1" a="1"/>
  <c r="M83" i="11" a="1"/>
  <c r="G83" i="11"/>
  <c r="G93" i="11" s="1"/>
  <c r="V82" i="11"/>
  <c r="W82" i="11" s="1" a="1"/>
  <c r="W82" i="11" s="1"/>
  <c r="X82" i="11" s="1" a="1"/>
  <c r="X82" i="11" s="1"/>
  <c r="M82" i="11"/>
  <c r="M82" i="11" a="1"/>
  <c r="G82" i="11"/>
  <c r="V81" i="11"/>
  <c r="W81" i="11" s="1" a="1"/>
  <c r="W81" i="11" s="1"/>
  <c r="X81" i="11" s="1" a="1"/>
  <c r="X81" i="11" s="1"/>
  <c r="Z81" i="11" s="1"/>
  <c r="AG81" i="11" s="1"/>
  <c r="M81" i="11"/>
  <c r="M81" i="11" a="1"/>
  <c r="G81" i="11"/>
  <c r="W80" i="11" a="1"/>
  <c r="W80" i="11" s="1"/>
  <c r="X80" i="11" s="1" a="1"/>
  <c r="X80" i="11" s="1"/>
  <c r="V80" i="11"/>
  <c r="M80" i="11"/>
  <c r="M80" i="11" a="1"/>
  <c r="G80" i="11"/>
  <c r="G90" i="11" s="1"/>
  <c r="V79" i="11"/>
  <c r="W79" i="11" s="1" a="1"/>
  <c r="W79" i="11" s="1"/>
  <c r="X79" i="11" s="1" a="1"/>
  <c r="X79" i="11" s="1"/>
  <c r="M79" i="11" a="1"/>
  <c r="G79" i="11"/>
  <c r="G89" i="11" s="1"/>
  <c r="V78" i="11"/>
  <c r="W78" i="11" s="1" a="1"/>
  <c r="W78" i="11" s="1"/>
  <c r="X78" i="11" s="1" a="1"/>
  <c r="X78" i="11" s="1"/>
  <c r="M78" i="11"/>
  <c r="M78" i="11" a="1"/>
  <c r="G78" i="11"/>
  <c r="V77" i="11"/>
  <c r="W77" i="11" s="1" a="1"/>
  <c r="W77" i="11" s="1"/>
  <c r="X77" i="11" s="1" a="1"/>
  <c r="X77" i="11" s="1"/>
  <c r="M77" i="11" a="1"/>
  <c r="G77" i="11"/>
  <c r="W76" i="11" a="1"/>
  <c r="W76" i="11" s="1"/>
  <c r="X76" i="11" s="1" a="1"/>
  <c r="X76" i="11" s="1"/>
  <c r="V76" i="11"/>
  <c r="M76" i="11"/>
  <c r="M76" i="11" a="1"/>
  <c r="V75" i="11"/>
  <c r="W75" i="11" s="1" a="1"/>
  <c r="W75" i="11" s="1"/>
  <c r="X75" i="11" s="1" a="1"/>
  <c r="X75" i="11" s="1"/>
  <c r="M75" i="11"/>
  <c r="M75" i="11" a="1"/>
  <c r="W74" i="11"/>
  <c r="X74" i="11" s="1" a="1"/>
  <c r="X74" i="11" s="1"/>
  <c r="W74" i="11" a="1"/>
  <c r="V74" i="11"/>
  <c r="M74" i="11" a="1"/>
  <c r="M74" i="11" s="1"/>
  <c r="W73" i="11" a="1"/>
  <c r="W73" i="11" s="1"/>
  <c r="X73" i="11" s="1" a="1"/>
  <c r="X73" i="11" s="1"/>
  <c r="V73" i="11"/>
  <c r="M73" i="11"/>
  <c r="M73" i="11" a="1"/>
  <c r="W72" i="11" a="1"/>
  <c r="W72" i="11" s="1"/>
  <c r="X72" i="11" s="1" a="1"/>
  <c r="X72" i="11" s="1"/>
  <c r="Z72" i="11" s="1"/>
  <c r="AG72" i="11" s="1"/>
  <c r="V72" i="11"/>
  <c r="M72" i="11"/>
  <c r="M72" i="11" a="1"/>
  <c r="AA72" i="11" s="1"/>
  <c r="AJ72" i="11" s="1"/>
  <c r="V71" i="11"/>
  <c r="W71" i="11" s="1" a="1"/>
  <c r="W71" i="11" s="1"/>
  <c r="X71" i="11" s="1" a="1"/>
  <c r="X71" i="11" s="1"/>
  <c r="M71" i="11"/>
  <c r="M71" i="11" a="1"/>
  <c r="W70" i="11"/>
  <c r="X70" i="11" s="1" a="1"/>
  <c r="X70" i="11" s="1"/>
  <c r="Y70" i="11" s="1"/>
  <c r="AE70" i="11" s="1"/>
  <c r="W70" i="11" a="1"/>
  <c r="V70" i="11"/>
  <c r="M70" i="11" a="1"/>
  <c r="Z70" i="11" s="1"/>
  <c r="AG70" i="11" s="1"/>
  <c r="W69" i="11" a="1"/>
  <c r="W69" i="11" s="1"/>
  <c r="X69" i="11" s="1" a="1"/>
  <c r="X69" i="11" s="1"/>
  <c r="V69" i="11"/>
  <c r="M69" i="11"/>
  <c r="M69" i="11" a="1"/>
  <c r="W68" i="11" a="1"/>
  <c r="W68" i="11" s="1"/>
  <c r="X68" i="11" s="1" a="1"/>
  <c r="X68" i="11" s="1"/>
  <c r="V68" i="11"/>
  <c r="M68" i="11"/>
  <c r="M68" i="11" a="1"/>
  <c r="AA68" i="11" s="1"/>
  <c r="AJ68" i="11" s="1"/>
  <c r="V67" i="11"/>
  <c r="W67" i="11" s="1" a="1"/>
  <c r="W67" i="11" s="1"/>
  <c r="X67" i="11" s="1" a="1"/>
  <c r="X67" i="11" s="1"/>
  <c r="M67" i="11"/>
  <c r="M67" i="11" a="1"/>
  <c r="W66" i="11"/>
  <c r="X66" i="11" s="1" a="1"/>
  <c r="X66" i="11" s="1"/>
  <c r="W66" i="11" a="1"/>
  <c r="V66" i="11"/>
  <c r="M66" i="11" a="1"/>
  <c r="M66" i="11" s="1"/>
  <c r="AA65" i="11"/>
  <c r="AJ65" i="11" s="1"/>
  <c r="X65" i="11"/>
  <c r="Y65" i="11" s="1"/>
  <c r="AE65" i="11" s="1"/>
  <c r="X65" i="11" a="1"/>
  <c r="W65" i="11" a="1"/>
  <c r="W65" i="11" s="1"/>
  <c r="V65" i="11"/>
  <c r="M65" i="11"/>
  <c r="M65" i="11" a="1"/>
  <c r="Z64" i="11"/>
  <c r="AG64" i="11" s="1"/>
  <c r="X64" i="11" a="1"/>
  <c r="X64" i="11" s="1"/>
  <c r="W64" i="11" a="1"/>
  <c r="W64" i="11" s="1"/>
  <c r="V64" i="11"/>
  <c r="M64" i="11"/>
  <c r="M64" i="11" a="1"/>
  <c r="AA64" i="11" s="1"/>
  <c r="AJ64" i="11" s="1"/>
  <c r="X63" i="11" a="1"/>
  <c r="X63" i="11" s="1"/>
  <c r="V63" i="11"/>
  <c r="W63" i="11" s="1" a="1"/>
  <c r="W63" i="11" s="1"/>
  <c r="M63" i="11"/>
  <c r="M63" i="11" a="1"/>
  <c r="Y62" i="11"/>
  <c r="AE62" i="11" s="1"/>
  <c r="X62" i="11" a="1"/>
  <c r="X62" i="11" s="1"/>
  <c r="W62" i="11"/>
  <c r="W62" i="11" a="1"/>
  <c r="V62" i="11"/>
  <c r="M62" i="11" a="1"/>
  <c r="Z62" i="11" s="1"/>
  <c r="AG62" i="11" s="1"/>
  <c r="X61" i="11"/>
  <c r="Y61" i="11" s="1"/>
  <c r="AE61" i="11" s="1"/>
  <c r="X61" i="11" a="1"/>
  <c r="W61" i="11" a="1"/>
  <c r="W61" i="11" s="1"/>
  <c r="V61" i="11"/>
  <c r="M61" i="11"/>
  <c r="M61" i="11" a="1"/>
  <c r="W60" i="11" a="1"/>
  <c r="W60" i="11" s="1"/>
  <c r="X60" i="11" s="1" a="1"/>
  <c r="X60" i="11" s="1"/>
  <c r="V60" i="11"/>
  <c r="M60" i="11"/>
  <c r="M60" i="11" a="1"/>
  <c r="AA60" i="11" s="1"/>
  <c r="AJ60" i="11" s="1"/>
  <c r="V59" i="11"/>
  <c r="W59" i="11" s="1" a="1"/>
  <c r="W59" i="11" s="1"/>
  <c r="X59" i="11" s="1" a="1"/>
  <c r="X59" i="11" s="1"/>
  <c r="M59" i="11"/>
  <c r="M59" i="11" a="1"/>
  <c r="W58" i="11"/>
  <c r="X58" i="11" s="1" a="1"/>
  <c r="X58" i="11" s="1"/>
  <c r="W58" i="11" a="1"/>
  <c r="V58" i="11"/>
  <c r="M58" i="11" a="1"/>
  <c r="M58" i="11" s="1"/>
  <c r="W57" i="11" a="1"/>
  <c r="W57" i="11" s="1"/>
  <c r="X57" i="11" s="1" a="1"/>
  <c r="X57" i="11" s="1"/>
  <c r="V57" i="11"/>
  <c r="M57" i="11"/>
  <c r="M57" i="11" a="1"/>
  <c r="W56" i="11" a="1"/>
  <c r="W56" i="11" s="1"/>
  <c r="X56" i="11" s="1" a="1"/>
  <c r="X56" i="11" s="1"/>
  <c r="Z56" i="11" s="1"/>
  <c r="AG56" i="11" s="1"/>
  <c r="V56" i="11"/>
  <c r="M56" i="11"/>
  <c r="M56" i="11" a="1"/>
  <c r="V55" i="11"/>
  <c r="W55" i="11" s="1" a="1"/>
  <c r="W55" i="11" s="1"/>
  <c r="X55" i="11" s="1" a="1"/>
  <c r="X55" i="11" s="1"/>
  <c r="M55" i="11"/>
  <c r="M55" i="11" a="1"/>
  <c r="V54" i="11"/>
  <c r="W54" i="11" s="1" a="1"/>
  <c r="W54" i="11" s="1"/>
  <c r="X54" i="11" s="1" a="1"/>
  <c r="X54" i="11" s="1"/>
  <c r="M54" i="11" a="1"/>
  <c r="AA54" i="11" s="1"/>
  <c r="AJ54" i="11" s="1"/>
  <c r="V53" i="11"/>
  <c r="W53" i="11" s="1" a="1"/>
  <c r="W53" i="11" s="1"/>
  <c r="X53" i="11" s="1" a="1"/>
  <c r="X53" i="11" s="1"/>
  <c r="M53" i="11" a="1"/>
  <c r="V52" i="11"/>
  <c r="W52" i="11" s="1" a="1"/>
  <c r="W52" i="11" s="1"/>
  <c r="X52" i="11" s="1" a="1"/>
  <c r="X52" i="11" s="1"/>
  <c r="M52" i="11" a="1"/>
  <c r="AA52" i="11" s="1"/>
  <c r="AJ52" i="11" s="1"/>
  <c r="V51" i="11"/>
  <c r="W51" i="11" s="1" a="1"/>
  <c r="W51" i="11" s="1"/>
  <c r="X51" i="11" s="1" a="1"/>
  <c r="X51" i="11" s="1"/>
  <c r="M51" i="11" a="1"/>
  <c r="V50" i="11"/>
  <c r="W50" i="11" s="1" a="1"/>
  <c r="W50" i="11" s="1"/>
  <c r="X50" i="11" s="1" a="1"/>
  <c r="X50" i="11" s="1"/>
  <c r="M50" i="11" a="1"/>
  <c r="AA50" i="11" s="1"/>
  <c r="AJ50" i="11" s="1"/>
  <c r="V49" i="11"/>
  <c r="W49" i="11" s="1" a="1"/>
  <c r="W49" i="11" s="1"/>
  <c r="X49" i="11" s="1" a="1"/>
  <c r="X49" i="11" s="1"/>
  <c r="M49" i="11" a="1"/>
  <c r="V48" i="11"/>
  <c r="W48" i="11" s="1" a="1"/>
  <c r="W48" i="11" s="1"/>
  <c r="X48" i="11" s="1" a="1"/>
  <c r="X48" i="11" s="1"/>
  <c r="M48" i="11" a="1"/>
  <c r="AA48" i="11" s="1"/>
  <c r="AJ48" i="11" s="1"/>
  <c r="V47" i="11"/>
  <c r="W47" i="11" s="1" a="1"/>
  <c r="W47" i="11" s="1"/>
  <c r="X47" i="11" s="1" a="1"/>
  <c r="X47" i="11" s="1"/>
  <c r="Y47" i="11" s="1"/>
  <c r="AE47" i="11" s="1"/>
  <c r="M47" i="11" a="1"/>
  <c r="V46" i="11"/>
  <c r="W46" i="11" s="1" a="1"/>
  <c r="W46" i="11" s="1"/>
  <c r="X46" i="11" s="1" a="1"/>
  <c r="X46" i="11" s="1"/>
  <c r="M46" i="11" a="1"/>
  <c r="AA46" i="11" s="1"/>
  <c r="AJ46" i="11" s="1"/>
  <c r="V45" i="11"/>
  <c r="W45" i="11" s="1" a="1"/>
  <c r="W45" i="11" s="1"/>
  <c r="X45" i="11" s="1" a="1"/>
  <c r="X45" i="11" s="1"/>
  <c r="Y45" i="11" s="1"/>
  <c r="AE45" i="11" s="1"/>
  <c r="M45" i="11" a="1"/>
  <c r="V44" i="11"/>
  <c r="W44" i="11" s="1" a="1"/>
  <c r="W44" i="11" s="1"/>
  <c r="X44" i="11" s="1" a="1"/>
  <c r="X44" i="11" s="1"/>
  <c r="M44" i="11" a="1"/>
  <c r="V43" i="11"/>
  <c r="W43" i="11" s="1" a="1"/>
  <c r="W43" i="11" s="1"/>
  <c r="X43" i="11" s="1" a="1"/>
  <c r="X43" i="11" s="1"/>
  <c r="Y43" i="11" s="1"/>
  <c r="AE43" i="11" s="1"/>
  <c r="M43" i="11" a="1"/>
  <c r="V42" i="11"/>
  <c r="W42" i="11" s="1" a="1"/>
  <c r="W42" i="11" s="1"/>
  <c r="X42" i="11" s="1" a="1"/>
  <c r="X42" i="11" s="1"/>
  <c r="M42" i="11"/>
  <c r="M42" i="11" a="1"/>
  <c r="W41" i="11" a="1"/>
  <c r="W41" i="11" s="1"/>
  <c r="X41" i="11" s="1" a="1"/>
  <c r="X41" i="11" s="1"/>
  <c r="Y41" i="11" s="1"/>
  <c r="AE41" i="11" s="1"/>
  <c r="V41" i="11"/>
  <c r="M41" i="11" a="1"/>
  <c r="AA41" i="11" s="1"/>
  <c r="AJ41" i="11" s="1"/>
  <c r="X40" i="11" a="1"/>
  <c r="X40" i="11" s="1"/>
  <c r="W40" i="11"/>
  <c r="W40" i="11" a="1"/>
  <c r="M40" i="11" a="1"/>
  <c r="X39" i="11"/>
  <c r="X39" i="11" a="1"/>
  <c r="W39" i="11" a="1"/>
  <c r="W39" i="11" s="1"/>
  <c r="M39" i="11"/>
  <c r="M39" i="11" a="1"/>
  <c r="AA39" i="11" s="1"/>
  <c r="AJ39" i="11" s="1"/>
  <c r="Y38" i="11"/>
  <c r="AE38" i="11" s="1"/>
  <c r="X38" i="11"/>
  <c r="Z38" i="11" s="1"/>
  <c r="AG38" i="11" s="1"/>
  <c r="X38" i="11" a="1"/>
  <c r="W38" i="11" a="1"/>
  <c r="W38" i="11" s="1"/>
  <c r="M38" i="11"/>
  <c r="M38" i="11" a="1"/>
  <c r="AA38" i="11" s="1"/>
  <c r="AJ38" i="11" s="1"/>
  <c r="X37" i="11" a="1"/>
  <c r="X37" i="11" s="1"/>
  <c r="W37" i="11"/>
  <c r="W37" i="11" a="1"/>
  <c r="M37" i="11" a="1"/>
  <c r="M37" i="11" s="1"/>
  <c r="V36" i="11"/>
  <c r="W36" i="11" s="1" a="1"/>
  <c r="W36" i="11" s="1"/>
  <c r="X36" i="11" s="1" a="1"/>
  <c r="X36" i="11" s="1"/>
  <c r="AA36" i="11" s="1"/>
  <c r="AJ36" i="11" s="1"/>
  <c r="M36" i="11"/>
  <c r="M36" i="11" a="1"/>
  <c r="W35" i="11"/>
  <c r="X35" i="11" s="1" a="1"/>
  <c r="X35" i="11" s="1"/>
  <c r="W35" i="11" a="1"/>
  <c r="V35" i="11"/>
  <c r="M35" i="11" a="1"/>
  <c r="W34" i="11" a="1"/>
  <c r="W34" i="11" s="1"/>
  <c r="X34" i="11" s="1" a="1"/>
  <c r="X34" i="11" s="1"/>
  <c r="Y34" i="11" s="1"/>
  <c r="AE34" i="11" s="1"/>
  <c r="V34" i="11"/>
  <c r="M34" i="11" a="1"/>
  <c r="G34" i="11"/>
  <c r="V33" i="11"/>
  <c r="W33" i="11" s="1" a="1"/>
  <c r="W33" i="11" s="1"/>
  <c r="X33" i="11" s="1" a="1"/>
  <c r="X33" i="11" s="1"/>
  <c r="M33" i="11"/>
  <c r="M33" i="11" a="1"/>
  <c r="V32" i="11"/>
  <c r="W32" i="11" s="1" a="1"/>
  <c r="W32" i="11" s="1"/>
  <c r="X32" i="11" s="1" a="1"/>
  <c r="X32" i="11" s="1"/>
  <c r="AA32" i="11" s="1"/>
  <c r="AJ32" i="11" s="1"/>
  <c r="M32" i="11"/>
  <c r="M32" i="11" a="1"/>
  <c r="Z32" i="11" s="1"/>
  <c r="AG32" i="11" s="1"/>
  <c r="W31" i="11"/>
  <c r="X31" i="11" s="1" a="1"/>
  <c r="X31" i="11" s="1"/>
  <c r="W31" i="11" a="1"/>
  <c r="V31" i="11"/>
  <c r="M31" i="11" a="1"/>
  <c r="W30" i="11" a="1"/>
  <c r="W30" i="11" s="1"/>
  <c r="X30" i="11" s="1" a="1"/>
  <c r="X30" i="11" s="1"/>
  <c r="Y30" i="11" s="1"/>
  <c r="AE30" i="11" s="1"/>
  <c r="V30" i="11"/>
  <c r="M30" i="11" a="1"/>
  <c r="AA30" i="11" s="1"/>
  <c r="AJ30" i="11" s="1"/>
  <c r="G30" i="11"/>
  <c r="V29" i="11"/>
  <c r="W29" i="11" s="1" a="1"/>
  <c r="W29" i="11" s="1"/>
  <c r="X29" i="11" s="1" a="1"/>
  <c r="X29" i="11" s="1"/>
  <c r="M29" i="11"/>
  <c r="M29" i="11" a="1"/>
  <c r="Z29" i="11" s="1"/>
  <c r="AG29" i="11" s="1"/>
  <c r="V28" i="11"/>
  <c r="W28" i="11" s="1" a="1"/>
  <c r="W28" i="11" s="1"/>
  <c r="X28" i="11" s="1" a="1"/>
  <c r="X28" i="11" s="1"/>
  <c r="AA28" i="11" s="1"/>
  <c r="AJ28" i="11" s="1"/>
  <c r="M28" i="11"/>
  <c r="M28" i="11" a="1"/>
  <c r="W27" i="11"/>
  <c r="X27" i="11" s="1" a="1"/>
  <c r="X27" i="11" s="1"/>
  <c r="W27" i="11" a="1"/>
  <c r="V27" i="11"/>
  <c r="M27" i="11" a="1"/>
  <c r="G27" i="11"/>
  <c r="W26" i="11" a="1"/>
  <c r="W26" i="11" s="1"/>
  <c r="X26" i="11" s="1" a="1"/>
  <c r="X26" i="11" s="1"/>
  <c r="Y26" i="11" s="1"/>
  <c r="AE26" i="11" s="1"/>
  <c r="V26" i="11"/>
  <c r="M26" i="11" a="1"/>
  <c r="G26" i="11"/>
  <c r="G36" i="11" s="1"/>
  <c r="V25" i="11"/>
  <c r="W25" i="11" s="1" a="1"/>
  <c r="W25" i="11" s="1"/>
  <c r="X25" i="11" s="1" a="1"/>
  <c r="X25" i="11" s="1"/>
  <c r="M25" i="11"/>
  <c r="M25" i="11" a="1"/>
  <c r="G25" i="11"/>
  <c r="G35" i="11" s="1"/>
  <c r="V24" i="11"/>
  <c r="W24" i="11" s="1" a="1"/>
  <c r="W24" i="11" s="1"/>
  <c r="X24" i="11" s="1" a="1"/>
  <c r="X24" i="11" s="1"/>
  <c r="M24" i="11" a="1"/>
  <c r="M24" i="11" s="1"/>
  <c r="G24" i="11"/>
  <c r="W23" i="11" a="1"/>
  <c r="W23" i="11" s="1"/>
  <c r="X23" i="11" s="1" a="1"/>
  <c r="X23" i="11" s="1"/>
  <c r="V23" i="11"/>
  <c r="M23" i="11" a="1"/>
  <c r="G23" i="11"/>
  <c r="G33" i="11" s="1"/>
  <c r="V22" i="11"/>
  <c r="W22" i="11" s="1" a="1"/>
  <c r="W22" i="11" s="1"/>
  <c r="X22" i="11" s="1" a="1"/>
  <c r="X22" i="11" s="1"/>
  <c r="Y22" i="11" s="1"/>
  <c r="AE22" i="11" s="1"/>
  <c r="M22" i="11" a="1"/>
  <c r="G22" i="11"/>
  <c r="G32" i="11" s="1"/>
  <c r="V21" i="11"/>
  <c r="W21" i="11" s="1" a="1"/>
  <c r="W21" i="11" s="1"/>
  <c r="X21" i="11" s="1" a="1"/>
  <c r="X21" i="11" s="1"/>
  <c r="M21" i="11"/>
  <c r="M21" i="11" a="1"/>
  <c r="Z21" i="11" s="1"/>
  <c r="AG21" i="11" s="1"/>
  <c r="G21" i="11"/>
  <c r="G31" i="11" s="1"/>
  <c r="V20" i="11"/>
  <c r="W20" i="11" s="1" a="1"/>
  <c r="W20" i="11" s="1"/>
  <c r="X20" i="11" s="1" a="1"/>
  <c r="X20" i="11" s="1"/>
  <c r="M20" i="11" a="1"/>
  <c r="AA20" i="11" s="1"/>
  <c r="AJ20" i="11" s="1"/>
  <c r="G20" i="11"/>
  <c r="W19" i="11" a="1"/>
  <c r="W19" i="11" s="1"/>
  <c r="X19" i="11" s="1" a="1"/>
  <c r="X19" i="11" s="1"/>
  <c r="Y19" i="11" s="1"/>
  <c r="AE19" i="11" s="1"/>
  <c r="V19" i="11"/>
  <c r="M19" i="11" a="1"/>
  <c r="M19" i="11" s="1"/>
  <c r="G19" i="11"/>
  <c r="G29" i="11" s="1"/>
  <c r="V18" i="11"/>
  <c r="W18" i="11" s="1" a="1"/>
  <c r="W18" i="11" s="1"/>
  <c r="X18" i="11" s="1" a="1"/>
  <c r="X18" i="11" s="1"/>
  <c r="Y18" i="11" s="1"/>
  <c r="AE18" i="11" s="1"/>
  <c r="M18" i="11" a="1"/>
  <c r="G18" i="11"/>
  <c r="G28" i="11" s="1"/>
  <c r="V17" i="11"/>
  <c r="W17" i="11" s="1" a="1"/>
  <c r="W17" i="11" s="1"/>
  <c r="X17" i="11" s="1" a="1"/>
  <c r="X17" i="11" s="1"/>
  <c r="M17" i="11"/>
  <c r="M17" i="11" a="1"/>
  <c r="G17" i="11"/>
  <c r="V16" i="11"/>
  <c r="W16" i="11" s="1" a="1"/>
  <c r="W16" i="11" s="1"/>
  <c r="X16" i="11" s="1" a="1"/>
  <c r="X16" i="11" s="1"/>
  <c r="M16" i="11" a="1"/>
  <c r="V15" i="11"/>
  <c r="W15" i="11" s="1" a="1"/>
  <c r="W15" i="11" s="1"/>
  <c r="X15" i="11" s="1" a="1"/>
  <c r="X15" i="11" s="1"/>
  <c r="Y15" i="11" s="1"/>
  <c r="AE15" i="11" s="1"/>
  <c r="M15" i="11" a="1"/>
  <c r="AA15" i="11" s="1"/>
  <c r="AJ15" i="11" s="1"/>
  <c r="V14" i="11"/>
  <c r="W14" i="11" s="1" a="1"/>
  <c r="W14" i="11" s="1"/>
  <c r="X14" i="11" s="1" a="1"/>
  <c r="X14" i="11" s="1"/>
  <c r="M14" i="11" a="1"/>
  <c r="M14" i="11" s="1"/>
  <c r="V13" i="11"/>
  <c r="W13" i="11" s="1" a="1"/>
  <c r="W13" i="11" s="1"/>
  <c r="X13" i="11" s="1" a="1"/>
  <c r="X13" i="11" s="1"/>
  <c r="Y13" i="11" s="1"/>
  <c r="AE13" i="11" s="1"/>
  <c r="M13" i="11" a="1"/>
  <c r="AA13" i="11" s="1"/>
  <c r="AJ13" i="11" s="1"/>
  <c r="V12" i="11"/>
  <c r="W12" i="11" s="1" a="1"/>
  <c r="W12" i="11" s="1"/>
  <c r="X12" i="11" s="1" a="1"/>
  <c r="X12" i="11" s="1"/>
  <c r="M12" i="11" a="1"/>
  <c r="V11" i="11"/>
  <c r="W11" i="11" s="1" a="1"/>
  <c r="W11" i="11" s="1"/>
  <c r="X11" i="11" s="1" a="1"/>
  <c r="X11" i="11" s="1"/>
  <c r="Y11" i="11" s="1"/>
  <c r="AE11" i="11" s="1"/>
  <c r="M11" i="11" a="1"/>
  <c r="AA11" i="11" s="1"/>
  <c r="AJ11" i="11" s="1"/>
  <c r="V10" i="11"/>
  <c r="W10" i="11" s="1" a="1"/>
  <c r="W10" i="11" s="1"/>
  <c r="X10" i="11" s="1" a="1"/>
  <c r="X10" i="11" s="1"/>
  <c r="M10" i="11" a="1"/>
  <c r="V9" i="11"/>
  <c r="W9" i="11" s="1" a="1"/>
  <c r="W9" i="11" s="1"/>
  <c r="X9" i="11" s="1" a="1"/>
  <c r="X9" i="11" s="1"/>
  <c r="Y9" i="11" s="1"/>
  <c r="AE9" i="11" s="1"/>
  <c r="M9" i="11" a="1"/>
  <c r="AA9" i="11" s="1"/>
  <c r="AJ9" i="11" s="1"/>
  <c r="V8" i="11"/>
  <c r="W8" i="11" s="1" a="1"/>
  <c r="W8" i="11" s="1"/>
  <c r="X8" i="11" s="1" a="1"/>
  <c r="X8" i="11" s="1"/>
  <c r="M8" i="11" a="1"/>
  <c r="M8" i="11" s="1"/>
  <c r="V7" i="11"/>
  <c r="W7" i="11" s="1" a="1"/>
  <c r="W7" i="11" s="1"/>
  <c r="X7" i="11" s="1" a="1"/>
  <c r="X7" i="11" s="1"/>
  <c r="Y7" i="11" s="1"/>
  <c r="AE7" i="11" s="1"/>
  <c r="M7" i="11" a="1"/>
  <c r="AA7" i="11" s="1"/>
  <c r="AJ7" i="11" s="1"/>
  <c r="V6" i="11"/>
  <c r="W6" i="11" s="1" a="1"/>
  <c r="W6" i="11" s="1"/>
  <c r="X6" i="11" s="1" a="1"/>
  <c r="X6" i="11" s="1"/>
  <c r="M6" i="11" a="1"/>
  <c r="Y17" i="11" l="1"/>
  <c r="AE17" i="11" s="1"/>
  <c r="AA17" i="11"/>
  <c r="AJ17" i="11" s="1"/>
  <c r="AA22" i="11"/>
  <c r="AJ22" i="11" s="1"/>
  <c r="AA6" i="11"/>
  <c r="AJ6" i="11" s="1"/>
  <c r="Z10" i="11"/>
  <c r="AG10" i="11" s="1"/>
  <c r="AA12" i="11"/>
  <c r="AJ12" i="11" s="1"/>
  <c r="Z16" i="11"/>
  <c r="AG16" i="11" s="1"/>
  <c r="Z23" i="11"/>
  <c r="AG23" i="11" s="1"/>
  <c r="AA29" i="11"/>
  <c r="AJ29" i="11" s="1"/>
  <c r="Y29" i="11"/>
  <c r="AE29" i="11" s="1"/>
  <c r="AL29" i="11" s="1"/>
  <c r="Z33" i="11"/>
  <c r="AG33" i="11" s="1"/>
  <c r="AA34" i="11"/>
  <c r="AJ34" i="11" s="1"/>
  <c r="AA42" i="11"/>
  <c r="AJ42" i="11" s="1"/>
  <c r="AA59" i="11"/>
  <c r="AJ59" i="11" s="1"/>
  <c r="Y59" i="11"/>
  <c r="AE59" i="11" s="1"/>
  <c r="Y60" i="11"/>
  <c r="AE60" i="11" s="1"/>
  <c r="AL60" i="11" s="1"/>
  <c r="Z60" i="11"/>
  <c r="AG60" i="11" s="1"/>
  <c r="AA63" i="11"/>
  <c r="AJ63" i="11" s="1"/>
  <c r="Y63" i="11"/>
  <c r="AE63" i="11" s="1"/>
  <c r="AA67" i="11"/>
  <c r="AJ67" i="11" s="1"/>
  <c r="Y67" i="11"/>
  <c r="AE67" i="11" s="1"/>
  <c r="Y68" i="11"/>
  <c r="AE68" i="11" s="1"/>
  <c r="AL68" i="11" s="1"/>
  <c r="Z68" i="11"/>
  <c r="AG68" i="11" s="1"/>
  <c r="Y69" i="11"/>
  <c r="AE69" i="11" s="1"/>
  <c r="AA69" i="11"/>
  <c r="AJ69" i="11" s="1"/>
  <c r="AA77" i="11"/>
  <c r="AJ77" i="11" s="1"/>
  <c r="Y79" i="11"/>
  <c r="AE79" i="11" s="1"/>
  <c r="Z79" i="11"/>
  <c r="AG79" i="11" s="1"/>
  <c r="AA88" i="11"/>
  <c r="AJ88" i="11" s="1"/>
  <c r="Y88" i="11"/>
  <c r="AE88" i="11" s="1"/>
  <c r="AA94" i="11"/>
  <c r="AJ94" i="11" s="1"/>
  <c r="Y94" i="11"/>
  <c r="AE94" i="11" s="1"/>
  <c r="Y109" i="11"/>
  <c r="AE109" i="11" s="1"/>
  <c r="AA109" i="11"/>
  <c r="AJ109" i="11" s="1"/>
  <c r="AA25" i="11"/>
  <c r="AJ25" i="11" s="1"/>
  <c r="Y25" i="11"/>
  <c r="AE25" i="11" s="1"/>
  <c r="Z31" i="11"/>
  <c r="AG31" i="11" s="1"/>
  <c r="Z37" i="11"/>
  <c r="AG37" i="11" s="1"/>
  <c r="Y37" i="11"/>
  <c r="AE37" i="11" s="1"/>
  <c r="AA40" i="11"/>
  <c r="AJ40" i="11" s="1"/>
  <c r="AA44" i="11"/>
  <c r="AJ44" i="11" s="1"/>
  <c r="AA55" i="11"/>
  <c r="AJ55" i="11" s="1"/>
  <c r="Y55" i="11"/>
  <c r="AE55" i="11" s="1"/>
  <c r="AA57" i="11"/>
  <c r="AJ57" i="11" s="1"/>
  <c r="Y57" i="11"/>
  <c r="AE57" i="11" s="1"/>
  <c r="AA78" i="11"/>
  <c r="AJ78" i="11" s="1"/>
  <c r="Y78" i="11"/>
  <c r="AE78" i="11" s="1"/>
  <c r="Y80" i="11"/>
  <c r="AE80" i="11" s="1"/>
  <c r="Z80" i="11"/>
  <c r="AG80" i="11" s="1"/>
  <c r="Y82" i="11"/>
  <c r="AE82" i="11" s="1"/>
  <c r="AA82" i="11"/>
  <c r="AJ82" i="11" s="1"/>
  <c r="AL86" i="11"/>
  <c r="AA103" i="11"/>
  <c r="AJ103" i="11" s="1"/>
  <c r="Y103" i="11"/>
  <c r="AE103" i="11" s="1"/>
  <c r="Y111" i="11"/>
  <c r="AE111" i="11" s="1"/>
  <c r="AA111" i="11"/>
  <c r="AJ111" i="11" s="1"/>
  <c r="AA56" i="11"/>
  <c r="AJ56" i="11" s="1"/>
  <c r="AA75" i="11"/>
  <c r="AJ75" i="11" s="1"/>
  <c r="Y75" i="11"/>
  <c r="AE75" i="11" s="1"/>
  <c r="Y76" i="11"/>
  <c r="AE76" i="11" s="1"/>
  <c r="AL76" i="11" s="1"/>
  <c r="Z76" i="11"/>
  <c r="AG76" i="11" s="1"/>
  <c r="AA80" i="11"/>
  <c r="AJ80" i="11" s="1"/>
  <c r="AL100" i="11"/>
  <c r="AA107" i="11"/>
  <c r="AJ107" i="11" s="1"/>
  <c r="Y107" i="11"/>
  <c r="AE107" i="11" s="1"/>
  <c r="AA33" i="11"/>
  <c r="AJ33" i="11" s="1"/>
  <c r="Y33" i="11"/>
  <c r="AE33" i="11" s="1"/>
  <c r="AL33" i="11" s="1"/>
  <c r="AL11" i="11"/>
  <c r="Z17" i="11"/>
  <c r="AG17" i="11" s="1"/>
  <c r="AA18" i="11"/>
  <c r="AJ18" i="11" s="1"/>
  <c r="AA21" i="11"/>
  <c r="AJ21" i="11" s="1"/>
  <c r="Y21" i="11"/>
  <c r="AE21" i="11" s="1"/>
  <c r="AL21" i="11" s="1"/>
  <c r="Z25" i="11"/>
  <c r="AG25" i="11" s="1"/>
  <c r="AA26" i="11"/>
  <c r="AJ26" i="11" s="1"/>
  <c r="Z27" i="11"/>
  <c r="AG27" i="11" s="1"/>
  <c r="Z28" i="11"/>
  <c r="AG28" i="11" s="1"/>
  <c r="Z35" i="11"/>
  <c r="AG35" i="11" s="1"/>
  <c r="Z36" i="11"/>
  <c r="AG36" i="11" s="1"/>
  <c r="AL38" i="11"/>
  <c r="AA43" i="11"/>
  <c r="AJ43" i="11" s="1"/>
  <c r="AA45" i="11"/>
  <c r="AJ45" i="11" s="1"/>
  <c r="AA47" i="11"/>
  <c r="AJ47" i="11" s="1"/>
  <c r="Y49" i="11"/>
  <c r="AE49" i="11" s="1"/>
  <c r="Y51" i="11"/>
  <c r="AE51" i="11" s="1"/>
  <c r="Y53" i="11"/>
  <c r="AE53" i="11" s="1"/>
  <c r="AA71" i="11"/>
  <c r="AJ71" i="11" s="1"/>
  <c r="Y71" i="11"/>
  <c r="AE71" i="11" s="1"/>
  <c r="AA73" i="11"/>
  <c r="AJ73" i="11" s="1"/>
  <c r="Y73" i="11"/>
  <c r="AE73" i="11" s="1"/>
  <c r="AA76" i="11"/>
  <c r="AJ76" i="11" s="1"/>
  <c r="AA81" i="11"/>
  <c r="AJ81" i="11" s="1"/>
  <c r="AA84" i="11"/>
  <c r="AJ84" i="11" s="1"/>
  <c r="Y84" i="11"/>
  <c r="AE84" i="11" s="1"/>
  <c r="AL84" i="11" s="1"/>
  <c r="AA90" i="11"/>
  <c r="AJ90" i="11" s="1"/>
  <c r="Y90" i="11"/>
  <c r="AE90" i="11" s="1"/>
  <c r="AL104" i="11"/>
  <c r="M6" i="11"/>
  <c r="AA10" i="11"/>
  <c r="AJ10" i="11" s="1"/>
  <c r="M12" i="11"/>
  <c r="AA16" i="11"/>
  <c r="AJ16" i="11" s="1"/>
  <c r="AA24" i="11"/>
  <c r="AJ24" i="11" s="1"/>
  <c r="Z7" i="11"/>
  <c r="AG7" i="11" s="1"/>
  <c r="AL7" i="11" s="1"/>
  <c r="Z11" i="11"/>
  <c r="AG11" i="11" s="1"/>
  <c r="Z15" i="11"/>
  <c r="AG15" i="11" s="1"/>
  <c r="AL15" i="11" s="1"/>
  <c r="AA19" i="11"/>
  <c r="AJ19" i="11" s="1"/>
  <c r="Z22" i="11"/>
  <c r="AG22" i="11" s="1"/>
  <c r="AL22" i="11" s="1"/>
  <c r="M23" i="11"/>
  <c r="AA23" i="11"/>
  <c r="AJ23" i="11" s="1"/>
  <c r="Z26" i="11"/>
  <c r="AG26" i="11" s="1"/>
  <c r="AL26" i="11" s="1"/>
  <c r="M27" i="11"/>
  <c r="AA27" i="11"/>
  <c r="AJ27" i="11" s="1"/>
  <c r="Z30" i="11"/>
  <c r="AG30" i="11" s="1"/>
  <c r="AL30" i="11" s="1"/>
  <c r="M31" i="11"/>
  <c r="AA31" i="11"/>
  <c r="AJ31" i="11" s="1"/>
  <c r="Z34" i="11"/>
  <c r="AG34" i="11" s="1"/>
  <c r="AL34" i="11" s="1"/>
  <c r="M35" i="11"/>
  <c r="AA35" i="11"/>
  <c r="AJ35" i="11" s="1"/>
  <c r="AA37" i="11"/>
  <c r="AJ37" i="11" s="1"/>
  <c r="Y39" i="11"/>
  <c r="AE39" i="11" s="1"/>
  <c r="M40" i="11"/>
  <c r="Z41" i="11"/>
  <c r="AG41" i="11" s="1"/>
  <c r="AL41" i="11" s="1"/>
  <c r="Z43" i="11"/>
  <c r="AG43" i="11" s="1"/>
  <c r="AL43" i="11" s="1"/>
  <c r="Z45" i="11"/>
  <c r="AG45" i="11" s="1"/>
  <c r="AL45" i="11" s="1"/>
  <c r="Z47" i="11"/>
  <c r="AG47" i="11" s="1"/>
  <c r="AL47" i="11" s="1"/>
  <c r="Z49" i="11"/>
  <c r="AG49" i="11" s="1"/>
  <c r="Z51" i="11"/>
  <c r="AG51" i="11" s="1"/>
  <c r="Z53" i="11"/>
  <c r="AG53" i="11" s="1"/>
  <c r="Z55" i="11"/>
  <c r="AG55" i="11" s="1"/>
  <c r="Y58" i="11"/>
  <c r="AE58" i="11" s="1"/>
  <c r="AA61" i="11"/>
  <c r="AJ61" i="11" s="1"/>
  <c r="AA62" i="11"/>
  <c r="AJ62" i="11" s="1"/>
  <c r="AL62" i="11" s="1"/>
  <c r="Z63" i="11"/>
  <c r="AG63" i="11" s="1"/>
  <c r="Y66" i="11"/>
  <c r="AE66" i="11" s="1"/>
  <c r="AA70" i="11"/>
  <c r="AJ70" i="11" s="1"/>
  <c r="AL70" i="11" s="1"/>
  <c r="Z71" i="11"/>
  <c r="AG71" i="11" s="1"/>
  <c r="Y74" i="11"/>
  <c r="AE74" i="11" s="1"/>
  <c r="Z77" i="11"/>
  <c r="AG77" i="11" s="1"/>
  <c r="AA83" i="11"/>
  <c r="AJ83" i="11" s="1"/>
  <c r="M83" i="11"/>
  <c r="Y83" i="11"/>
  <c r="AE83" i="11" s="1"/>
  <c r="Z83" i="11"/>
  <c r="AG83" i="11" s="1"/>
  <c r="Z84" i="11"/>
  <c r="AG84" i="11" s="1"/>
  <c r="AA87" i="11"/>
  <c r="AJ87" i="11" s="1"/>
  <c r="M87" i="11"/>
  <c r="Y87" i="11"/>
  <c r="AE87" i="11" s="1"/>
  <c r="AL87" i="11" s="1"/>
  <c r="Z87" i="11"/>
  <c r="AG87" i="11" s="1"/>
  <c r="Z88" i="11"/>
  <c r="AG88" i="11" s="1"/>
  <c r="Y92" i="11"/>
  <c r="AE92" i="11" s="1"/>
  <c r="AL92" i="11" s="1"/>
  <c r="Y93" i="11"/>
  <c r="AE93" i="11" s="1"/>
  <c r="AL93" i="11" s="1"/>
  <c r="AA93" i="11"/>
  <c r="AJ93" i="11" s="1"/>
  <c r="M93" i="11"/>
  <c r="Z93" i="11"/>
  <c r="AG93" i="11" s="1"/>
  <c r="Z94" i="11"/>
  <c r="AG94" i="11" s="1"/>
  <c r="Y97" i="11"/>
  <c r="AE97" i="11" s="1"/>
  <c r="AL97" i="11" s="1"/>
  <c r="Y101" i="11"/>
  <c r="AE101" i="11" s="1"/>
  <c r="AL101" i="11" s="1"/>
  <c r="Y105" i="11"/>
  <c r="AE105" i="11" s="1"/>
  <c r="AL105" i="11" s="1"/>
  <c r="Z109" i="11"/>
  <c r="AG109" i="11" s="1"/>
  <c r="Z112" i="11"/>
  <c r="AG112" i="11" s="1"/>
  <c r="Y112" i="11"/>
  <c r="AE112" i="11" s="1"/>
  <c r="AL112" i="11" s="1"/>
  <c r="AA115" i="11"/>
  <c r="AJ115" i="11" s="1"/>
  <c r="AL115" i="11" s="1"/>
  <c r="Z117" i="11"/>
  <c r="AG117" i="11" s="1"/>
  <c r="Y146" i="11"/>
  <c r="AE146" i="11" s="1"/>
  <c r="AA146" i="11"/>
  <c r="AJ146" i="11" s="1"/>
  <c r="Y154" i="11"/>
  <c r="AE154" i="11" s="1"/>
  <c r="AA154" i="11"/>
  <c r="AJ154" i="11" s="1"/>
  <c r="AA174" i="11"/>
  <c r="AJ174" i="11" s="1"/>
  <c r="Y174" i="11"/>
  <c r="AE174" i="11" s="1"/>
  <c r="Y180" i="11"/>
  <c r="AE180" i="11" s="1"/>
  <c r="AA180" i="11"/>
  <c r="AJ180" i="11" s="1"/>
  <c r="AA184" i="11"/>
  <c r="AJ184" i="11" s="1"/>
  <c r="Y184" i="11"/>
  <c r="AE184" i="11" s="1"/>
  <c r="Y188" i="11"/>
  <c r="AE188" i="11" s="1"/>
  <c r="AA188" i="11"/>
  <c r="AJ188" i="11" s="1"/>
  <c r="Z189" i="11"/>
  <c r="AG189" i="11" s="1"/>
  <c r="Y189" i="11"/>
  <c r="AE189" i="11" s="1"/>
  <c r="AA194" i="11"/>
  <c r="AJ194" i="11" s="1"/>
  <c r="Y194" i="11"/>
  <c r="AE194" i="11" s="1"/>
  <c r="AA198" i="11"/>
  <c r="AJ198" i="11" s="1"/>
  <c r="Y204" i="11"/>
  <c r="AE204" i="11" s="1"/>
  <c r="AA204" i="11"/>
  <c r="AJ204" i="11" s="1"/>
  <c r="AL217" i="11"/>
  <c r="AL221" i="11"/>
  <c r="AA224" i="11"/>
  <c r="AJ224" i="11" s="1"/>
  <c r="Y224" i="11"/>
  <c r="AE224" i="11" s="1"/>
  <c r="Z14" i="11"/>
  <c r="AG14" i="11" s="1"/>
  <c r="AA8" i="11"/>
  <c r="AJ8" i="11" s="1"/>
  <c r="M10" i="11"/>
  <c r="AA14" i="11"/>
  <c r="AJ14" i="11" s="1"/>
  <c r="M16" i="11"/>
  <c r="Z19" i="11"/>
  <c r="AG19" i="11" s="1"/>
  <c r="AL19" i="11" s="1"/>
  <c r="M20" i="11"/>
  <c r="Z9" i="11"/>
  <c r="AG9" i="11" s="1"/>
  <c r="AL9" i="11" s="1"/>
  <c r="Z13" i="11"/>
  <c r="AG13" i="11" s="1"/>
  <c r="AL13" i="11" s="1"/>
  <c r="Z18" i="11"/>
  <c r="AG18" i="11" s="1"/>
  <c r="AL18" i="11" s="1"/>
  <c r="Y6" i="11"/>
  <c r="AE6" i="11" s="1"/>
  <c r="M7" i="11"/>
  <c r="Y8" i="11"/>
  <c r="AE8" i="11" s="1"/>
  <c r="M9" i="11"/>
  <c r="Y10" i="11"/>
  <c r="AE10" i="11" s="1"/>
  <c r="AL10" i="11" s="1"/>
  <c r="M11" i="11"/>
  <c r="Y12" i="11"/>
  <c r="AE12" i="11" s="1"/>
  <c r="M13" i="11"/>
  <c r="Y14" i="11"/>
  <c r="AE14" i="11" s="1"/>
  <c r="AL14" i="11" s="1"/>
  <c r="M15" i="11"/>
  <c r="Y16" i="11"/>
  <c r="AE16" i="11" s="1"/>
  <c r="AL16" i="11" s="1"/>
  <c r="M18" i="11"/>
  <c r="Y20" i="11"/>
  <c r="AE20" i="11" s="1"/>
  <c r="M22" i="11"/>
  <c r="Y24" i="11"/>
  <c r="AE24" i="11" s="1"/>
  <c r="M26" i="11"/>
  <c r="Y28" i="11"/>
  <c r="AE28" i="11" s="1"/>
  <c r="AL28" i="11" s="1"/>
  <c r="M30" i="11"/>
  <c r="Y32" i="11"/>
  <c r="AE32" i="11" s="1"/>
  <c r="AL32" i="11" s="1"/>
  <c r="M34" i="11"/>
  <c r="Y36" i="11"/>
  <c r="AE36" i="11" s="1"/>
  <c r="AL36" i="11" s="1"/>
  <c r="Z39" i="11"/>
  <c r="AG39" i="11" s="1"/>
  <c r="Y40" i="11"/>
  <c r="AE40" i="11" s="1"/>
  <c r="M41" i="11"/>
  <c r="Y42" i="11"/>
  <c r="AE42" i="11" s="1"/>
  <c r="AL42" i="11" s="1"/>
  <c r="M43" i="11"/>
  <c r="Y44" i="11"/>
  <c r="AE44" i="11" s="1"/>
  <c r="M45" i="11"/>
  <c r="Y46" i="11"/>
  <c r="AE46" i="11" s="1"/>
  <c r="AL46" i="11" s="1"/>
  <c r="M47" i="11"/>
  <c r="Y48" i="11"/>
  <c r="AE48" i="11" s="1"/>
  <c r="M49" i="11"/>
  <c r="AA49" i="11"/>
  <c r="AJ49" i="11" s="1"/>
  <c r="Y50" i="11"/>
  <c r="AE50" i="11" s="1"/>
  <c r="M51" i="11"/>
  <c r="AA51" i="11"/>
  <c r="AJ51" i="11" s="1"/>
  <c r="Y52" i="11"/>
  <c r="AE52" i="11" s="1"/>
  <c r="M53" i="11"/>
  <c r="AA53" i="11"/>
  <c r="AJ53" i="11" s="1"/>
  <c r="Y54" i="11"/>
  <c r="AE54" i="11" s="1"/>
  <c r="Y56" i="11"/>
  <c r="AE56" i="11" s="1"/>
  <c r="AL56" i="11" s="1"/>
  <c r="Z58" i="11"/>
  <c r="AG58" i="11" s="1"/>
  <c r="Z61" i="11"/>
  <c r="AG61" i="11" s="1"/>
  <c r="AL61" i="11" s="1"/>
  <c r="M62" i="11"/>
  <c r="Y64" i="11"/>
  <c r="AE64" i="11" s="1"/>
  <c r="AL64" i="11" s="1"/>
  <c r="Z66" i="11"/>
  <c r="AG66" i="11" s="1"/>
  <c r="Z69" i="11"/>
  <c r="AG69" i="11" s="1"/>
  <c r="M70" i="11"/>
  <c r="Y72" i="11"/>
  <c r="AE72" i="11" s="1"/>
  <c r="AL72" i="11" s="1"/>
  <c r="Z74" i="11"/>
  <c r="AG74" i="11" s="1"/>
  <c r="Y89" i="11"/>
  <c r="AE89" i="11" s="1"/>
  <c r="AL89" i="11" s="1"/>
  <c r="AA89" i="11"/>
  <c r="AJ89" i="11" s="1"/>
  <c r="M89" i="11"/>
  <c r="Z89" i="11"/>
  <c r="AG89" i="11" s="1"/>
  <c r="Z90" i="11"/>
  <c r="AG90" i="11" s="1"/>
  <c r="Y98" i="11"/>
  <c r="AE98" i="11" s="1"/>
  <c r="AL98" i="11" s="1"/>
  <c r="Y102" i="11"/>
  <c r="AE102" i="11" s="1"/>
  <c r="AL102" i="11" s="1"/>
  <c r="Z103" i="11"/>
  <c r="AG103" i="11" s="1"/>
  <c r="Y106" i="11"/>
  <c r="AE106" i="11" s="1"/>
  <c r="AL106" i="11" s="1"/>
  <c r="Z107" i="11"/>
  <c r="AG107" i="11" s="1"/>
  <c r="Z111" i="11"/>
  <c r="AG111" i="11" s="1"/>
  <c r="Z114" i="11"/>
  <c r="AG114" i="11" s="1"/>
  <c r="Y114" i="11"/>
  <c r="AE114" i="11" s="1"/>
  <c r="AL114" i="11" s="1"/>
  <c r="Y127" i="11"/>
  <c r="AE127" i="11" s="1"/>
  <c r="AA127" i="11"/>
  <c r="AJ127" i="11" s="1"/>
  <c r="Z129" i="11"/>
  <c r="AG129" i="11" s="1"/>
  <c r="Y131" i="11"/>
  <c r="AE131" i="11" s="1"/>
  <c r="AL131" i="11" s="1"/>
  <c r="AA131" i="11"/>
  <c r="AJ131" i="11" s="1"/>
  <c r="Z133" i="11"/>
  <c r="AG133" i="11" s="1"/>
  <c r="Y141" i="11"/>
  <c r="AE141" i="11" s="1"/>
  <c r="AA144" i="11"/>
  <c r="AJ144" i="11" s="1"/>
  <c r="AA148" i="11"/>
  <c r="AJ148" i="11" s="1"/>
  <c r="AL149" i="11"/>
  <c r="Y161" i="11"/>
  <c r="AE161" i="11" s="1"/>
  <c r="AA161" i="11"/>
  <c r="AJ161" i="11" s="1"/>
  <c r="AA164" i="11"/>
  <c r="AJ164" i="11" s="1"/>
  <c r="Y172" i="11"/>
  <c r="AE172" i="11" s="1"/>
  <c r="AA172" i="11"/>
  <c r="AJ172" i="11" s="1"/>
  <c r="Z173" i="11"/>
  <c r="AG173" i="11" s="1"/>
  <c r="Y173" i="11"/>
  <c r="AE173" i="11" s="1"/>
  <c r="AA175" i="11"/>
  <c r="AJ175" i="11" s="1"/>
  <c r="AA178" i="11"/>
  <c r="AJ178" i="11" s="1"/>
  <c r="Y178" i="11"/>
  <c r="AE178" i="11" s="1"/>
  <c r="AA186" i="11"/>
  <c r="AJ186" i="11" s="1"/>
  <c r="Y186" i="11"/>
  <c r="AE186" i="11" s="1"/>
  <c r="AA189" i="11"/>
  <c r="AJ189" i="11" s="1"/>
  <c r="AA192" i="11"/>
  <c r="AJ192" i="11" s="1"/>
  <c r="Y192" i="11"/>
  <c r="AE192" i="11" s="1"/>
  <c r="Y195" i="11"/>
  <c r="AE195" i="11" s="1"/>
  <c r="AA199" i="11"/>
  <c r="AJ199" i="11" s="1"/>
  <c r="Z206" i="11"/>
  <c r="AG206" i="11" s="1"/>
  <c r="AL206" i="11" s="1"/>
  <c r="AA208" i="11"/>
  <c r="AJ208" i="11" s="1"/>
  <c r="Y208" i="11"/>
  <c r="AE208" i="11" s="1"/>
  <c r="AA212" i="11"/>
  <c r="AJ212" i="11" s="1"/>
  <c r="Y212" i="11"/>
  <c r="AE212" i="11" s="1"/>
  <c r="AL225" i="11"/>
  <c r="AA228" i="11"/>
  <c r="AJ228" i="11" s="1"/>
  <c r="Y228" i="11"/>
  <c r="AE228" i="11" s="1"/>
  <c r="Z6" i="11"/>
  <c r="AG6" i="11" s="1"/>
  <c r="Z8" i="11"/>
  <c r="AG8" i="11" s="1"/>
  <c r="Z20" i="11"/>
  <c r="AG20" i="11" s="1"/>
  <c r="Y23" i="11"/>
  <c r="AE23" i="11" s="1"/>
  <c r="AL23" i="11" s="1"/>
  <c r="Z24" i="11"/>
  <c r="AG24" i="11" s="1"/>
  <c r="Y27" i="11"/>
  <c r="AE27" i="11" s="1"/>
  <c r="AL27" i="11" s="1"/>
  <c r="Y31" i="11"/>
  <c r="AE31" i="11" s="1"/>
  <c r="AL31" i="11" s="1"/>
  <c r="Y35" i="11"/>
  <c r="AE35" i="11" s="1"/>
  <c r="AL35" i="11" s="1"/>
  <c r="Z40" i="11"/>
  <c r="AG40" i="11" s="1"/>
  <c r="Z42" i="11"/>
  <c r="AG42" i="11" s="1"/>
  <c r="Z44" i="11"/>
  <c r="AG44" i="11" s="1"/>
  <c r="Z46" i="11"/>
  <c r="AG46" i="11" s="1"/>
  <c r="Z48" i="11"/>
  <c r="AG48" i="11" s="1"/>
  <c r="Z50" i="11"/>
  <c r="AG50" i="11" s="1"/>
  <c r="Z52" i="11"/>
  <c r="AG52" i="11" s="1"/>
  <c r="Z54" i="11"/>
  <c r="AG54" i="11" s="1"/>
  <c r="AA58" i="11"/>
  <c r="AJ58" i="11" s="1"/>
  <c r="Z59" i="11"/>
  <c r="AG59" i="11" s="1"/>
  <c r="AA66" i="11"/>
  <c r="AJ66" i="11" s="1"/>
  <c r="Z67" i="11"/>
  <c r="AG67" i="11" s="1"/>
  <c r="AA74" i="11"/>
  <c r="AJ74" i="11" s="1"/>
  <c r="Z75" i="11"/>
  <c r="AG75" i="11" s="1"/>
  <c r="Y77" i="11"/>
  <c r="AE77" i="11" s="1"/>
  <c r="AL77" i="11" s="1"/>
  <c r="Z78" i="11"/>
  <c r="AG78" i="11" s="1"/>
  <c r="AA79" i="11"/>
  <c r="AJ79" i="11" s="1"/>
  <c r="M79" i="11"/>
  <c r="Y81" i="11"/>
  <c r="AE81" i="11" s="1"/>
  <c r="AL81" i="11" s="1"/>
  <c r="Z82" i="11"/>
  <c r="AG82" i="11" s="1"/>
  <c r="Y85" i="11"/>
  <c r="AE85" i="11" s="1"/>
  <c r="AL85" i="11" s="1"/>
  <c r="AA85" i="11"/>
  <c r="AJ85" i="11" s="1"/>
  <c r="M85" i="11"/>
  <c r="Z85" i="11"/>
  <c r="AG85" i="11" s="1"/>
  <c r="AA95" i="11"/>
  <c r="AJ95" i="11" s="1"/>
  <c r="M95" i="11"/>
  <c r="Y95" i="11"/>
  <c r="AE95" i="11" s="1"/>
  <c r="Z95" i="11"/>
  <c r="AG95" i="11" s="1"/>
  <c r="AL108" i="11"/>
  <c r="AL116" i="11"/>
  <c r="AA128" i="11"/>
  <c r="AJ128" i="11" s="1"/>
  <c r="AA132" i="11"/>
  <c r="AJ132" i="11" s="1"/>
  <c r="Y135" i="11"/>
  <c r="AE135" i="11" s="1"/>
  <c r="AL135" i="11" s="1"/>
  <c r="AA135" i="11"/>
  <c r="AJ135" i="11" s="1"/>
  <c r="Y138" i="11"/>
  <c r="AE138" i="11" s="1"/>
  <c r="AL138" i="11" s="1"/>
  <c r="AA138" i="11"/>
  <c r="AJ138" i="11" s="1"/>
  <c r="Y145" i="11"/>
  <c r="AE145" i="11" s="1"/>
  <c r="Z146" i="11"/>
  <c r="AG146" i="11" s="1"/>
  <c r="AA147" i="11"/>
  <c r="AJ147" i="11" s="1"/>
  <c r="Y150" i="11"/>
  <c r="AE150" i="11" s="1"/>
  <c r="AL150" i="11" s="1"/>
  <c r="AA150" i="11"/>
  <c r="AJ150" i="11" s="1"/>
  <c r="Z154" i="11"/>
  <c r="AG154" i="11" s="1"/>
  <c r="AA155" i="11"/>
  <c r="AJ155" i="11" s="1"/>
  <c r="Z163" i="11"/>
  <c r="AG163" i="11" s="1"/>
  <c r="AL163" i="11" s="1"/>
  <c r="AA173" i="11"/>
  <c r="AJ173" i="11" s="1"/>
  <c r="AA176" i="11"/>
  <c r="AJ176" i="11" s="1"/>
  <c r="Y176" i="11"/>
  <c r="AE176" i="11" s="1"/>
  <c r="Y179" i="11"/>
  <c r="AE179" i="11" s="1"/>
  <c r="Y187" i="11"/>
  <c r="AE187" i="11" s="1"/>
  <c r="Z191" i="11"/>
  <c r="AG191" i="11" s="1"/>
  <c r="Y191" i="11"/>
  <c r="AE191" i="11" s="1"/>
  <c r="AL191" i="11" s="1"/>
  <c r="AL202" i="11"/>
  <c r="Z211" i="11"/>
  <c r="AG211" i="11" s="1"/>
  <c r="AL220" i="11"/>
  <c r="Y238" i="11"/>
  <c r="AE238" i="11" s="1"/>
  <c r="AA238" i="11"/>
  <c r="AJ238" i="11" s="1"/>
  <c r="Z12" i="11"/>
  <c r="AG12" i="11" s="1"/>
  <c r="M44" i="11"/>
  <c r="M46" i="11"/>
  <c r="M48" i="11"/>
  <c r="M50" i="11"/>
  <c r="M52" i="11"/>
  <c r="M54" i="11"/>
  <c r="Z57" i="11"/>
  <c r="AG57" i="11" s="1"/>
  <c r="Z65" i="11"/>
  <c r="AG65" i="11" s="1"/>
  <c r="AL65" i="11" s="1"/>
  <c r="Z73" i="11"/>
  <c r="AG73" i="11" s="1"/>
  <c r="M77" i="11"/>
  <c r="AA91" i="11"/>
  <c r="AJ91" i="11" s="1"/>
  <c r="M91" i="11"/>
  <c r="Y91" i="11"/>
  <c r="AE91" i="11" s="1"/>
  <c r="Z91" i="11"/>
  <c r="AG91" i="11" s="1"/>
  <c r="AL110" i="11"/>
  <c r="Y117" i="11"/>
  <c r="AE117" i="11" s="1"/>
  <c r="AA117" i="11"/>
  <c r="AJ117" i="11" s="1"/>
  <c r="AA118" i="11"/>
  <c r="AJ118" i="11" s="1"/>
  <c r="Y118" i="11"/>
  <c r="AE118" i="11" s="1"/>
  <c r="AL118" i="11" s="1"/>
  <c r="Y119" i="11"/>
  <c r="AE119" i="11" s="1"/>
  <c r="AA119" i="11"/>
  <c r="AJ119" i="11" s="1"/>
  <c r="Y121" i="11"/>
  <c r="AE121" i="11" s="1"/>
  <c r="AL121" i="11" s="1"/>
  <c r="AA121" i="11"/>
  <c r="AJ121" i="11" s="1"/>
  <c r="Y123" i="11"/>
  <c r="AE123" i="11" s="1"/>
  <c r="AA123" i="11"/>
  <c r="AJ123" i="11" s="1"/>
  <c r="Y125" i="11"/>
  <c r="AE125" i="11" s="1"/>
  <c r="AL125" i="11" s="1"/>
  <c r="AA125" i="11"/>
  <c r="AJ125" i="11" s="1"/>
  <c r="Y129" i="11"/>
  <c r="AE129" i="11" s="1"/>
  <c r="AL129" i="11" s="1"/>
  <c r="AA129" i="11"/>
  <c r="AJ129" i="11" s="1"/>
  <c r="Y133" i="11"/>
  <c r="AE133" i="11" s="1"/>
  <c r="AL133" i="11" s="1"/>
  <c r="AA133" i="11"/>
  <c r="AJ133" i="11" s="1"/>
  <c r="AA136" i="11"/>
  <c r="AJ136" i="11" s="1"/>
  <c r="Y142" i="11"/>
  <c r="AE142" i="11" s="1"/>
  <c r="AA142" i="11"/>
  <c r="AJ142" i="11" s="1"/>
  <c r="AA152" i="11"/>
  <c r="AJ152" i="11" s="1"/>
  <c r="Y153" i="11"/>
  <c r="AE153" i="11" s="1"/>
  <c r="AL157" i="11"/>
  <c r="Z161" i="11"/>
  <c r="AG161" i="11" s="1"/>
  <c r="Z165" i="11"/>
  <c r="AG165" i="11" s="1"/>
  <c r="AL165" i="11" s="1"/>
  <c r="Z167" i="11"/>
  <c r="AG167" i="11" s="1"/>
  <c r="AL167" i="11" s="1"/>
  <c r="Z169" i="11"/>
  <c r="AG169" i="11" s="1"/>
  <c r="AL169" i="11" s="1"/>
  <c r="Z175" i="11"/>
  <c r="AG175" i="11" s="1"/>
  <c r="Y175" i="11"/>
  <c r="AE175" i="11" s="1"/>
  <c r="AL183" i="11"/>
  <c r="AA190" i="11"/>
  <c r="AJ190" i="11" s="1"/>
  <c r="Y190" i="11"/>
  <c r="AE190" i="11" s="1"/>
  <c r="AL190" i="11" s="1"/>
  <c r="Y196" i="11"/>
  <c r="AE196" i="11" s="1"/>
  <c r="AA196" i="11"/>
  <c r="AJ196" i="11" s="1"/>
  <c r="Z198" i="11"/>
  <c r="AG198" i="11" s="1"/>
  <c r="Y198" i="11"/>
  <c r="AE198" i="11" s="1"/>
  <c r="AL198" i="11" s="1"/>
  <c r="Y200" i="11"/>
  <c r="AE200" i="11" s="1"/>
  <c r="AA200" i="11"/>
  <c r="AJ200" i="11" s="1"/>
  <c r="Z205" i="11"/>
  <c r="AG205" i="11" s="1"/>
  <c r="Y205" i="11"/>
  <c r="AE205" i="11" s="1"/>
  <c r="AL205" i="11" s="1"/>
  <c r="AA210" i="11"/>
  <c r="AJ210" i="11" s="1"/>
  <c r="Z213" i="11"/>
  <c r="AG213" i="11" s="1"/>
  <c r="AA216" i="11"/>
  <c r="AJ216" i="11" s="1"/>
  <c r="Y216" i="11"/>
  <c r="AE216" i="11" s="1"/>
  <c r="Y232" i="11"/>
  <c r="AE232" i="11" s="1"/>
  <c r="AA232" i="11"/>
  <c r="AJ232" i="11" s="1"/>
  <c r="Y132" i="11"/>
  <c r="AE132" i="11" s="1"/>
  <c r="AL132" i="11" s="1"/>
  <c r="Y134" i="11"/>
  <c r="AE134" i="11" s="1"/>
  <c r="Y136" i="11"/>
  <c r="AE136" i="11" s="1"/>
  <c r="Z137" i="11"/>
  <c r="AG137" i="11" s="1"/>
  <c r="AL137" i="11" s="1"/>
  <c r="Y140" i="11"/>
  <c r="AE140" i="11" s="1"/>
  <c r="Z141" i="11"/>
  <c r="AG141" i="11" s="1"/>
  <c r="Y144" i="11"/>
  <c r="AE144" i="11" s="1"/>
  <c r="AL144" i="11" s="1"/>
  <c r="Z145" i="11"/>
  <c r="AG145" i="11" s="1"/>
  <c r="Y148" i="11"/>
  <c r="AE148" i="11" s="1"/>
  <c r="AL148" i="11" s="1"/>
  <c r="Z149" i="11"/>
  <c r="AG149" i="11" s="1"/>
  <c r="Y152" i="11"/>
  <c r="AE152" i="11" s="1"/>
  <c r="Z153" i="11"/>
  <c r="AG153" i="11" s="1"/>
  <c r="Y156" i="11"/>
  <c r="AE156" i="11" s="1"/>
  <c r="AL156" i="11" s="1"/>
  <c r="AA157" i="11"/>
  <c r="AJ157" i="11" s="1"/>
  <c r="Y158" i="11"/>
  <c r="AE158" i="11" s="1"/>
  <c r="AA159" i="11"/>
  <c r="AJ159" i="11" s="1"/>
  <c r="AL159" i="11" s="1"/>
  <c r="Y160" i="11"/>
  <c r="AE160" i="11" s="1"/>
  <c r="AL160" i="11" s="1"/>
  <c r="Y162" i="11"/>
  <c r="AE162" i="11" s="1"/>
  <c r="AA163" i="11"/>
  <c r="AJ163" i="11" s="1"/>
  <c r="Y164" i="11"/>
  <c r="AE164" i="11" s="1"/>
  <c r="M165" i="11"/>
  <c r="AA165" i="11"/>
  <c r="AJ165" i="11" s="1"/>
  <c r="Y166" i="11"/>
  <c r="AE166" i="11" s="1"/>
  <c r="M167" i="11"/>
  <c r="AA167" i="11"/>
  <c r="AJ167" i="11" s="1"/>
  <c r="Y168" i="11"/>
  <c r="AE168" i="11" s="1"/>
  <c r="M169" i="11"/>
  <c r="AA169" i="11"/>
  <c r="AJ169" i="11" s="1"/>
  <c r="Z171" i="11"/>
  <c r="AG171" i="11" s="1"/>
  <c r="AL171" i="11" s="1"/>
  <c r="Z174" i="11"/>
  <c r="AG174" i="11" s="1"/>
  <c r="M175" i="11"/>
  <c r="Y177" i="11"/>
  <c r="AE177" i="11" s="1"/>
  <c r="Z179" i="11"/>
  <c r="AG179" i="11" s="1"/>
  <c r="Z182" i="11"/>
  <c r="AG182" i="11" s="1"/>
  <c r="M183" i="11"/>
  <c r="Y185" i="11"/>
  <c r="AE185" i="11" s="1"/>
  <c r="Z187" i="11"/>
  <c r="AG187" i="11" s="1"/>
  <c r="Z190" i="11"/>
  <c r="AG190" i="11" s="1"/>
  <c r="M191" i="11"/>
  <c r="Y193" i="11"/>
  <c r="AE193" i="11" s="1"/>
  <c r="Z195" i="11"/>
  <c r="AG195" i="11" s="1"/>
  <c r="AA202" i="11"/>
  <c r="AJ202" i="11" s="1"/>
  <c r="AA206" i="11"/>
  <c r="AJ206" i="11" s="1"/>
  <c r="Y207" i="11"/>
  <c r="AE207" i="11" s="1"/>
  <c r="Z208" i="11"/>
  <c r="AG208" i="11" s="1"/>
  <c r="AA209" i="11"/>
  <c r="AJ209" i="11" s="1"/>
  <c r="M209" i="11"/>
  <c r="M210" i="11"/>
  <c r="M211" i="11"/>
  <c r="Y213" i="11"/>
  <c r="AE213" i="11" s="1"/>
  <c r="Y214" i="11"/>
  <c r="AE214" i="11" s="1"/>
  <c r="AA219" i="11"/>
  <c r="AJ219" i="11" s="1"/>
  <c r="AL219" i="11" s="1"/>
  <c r="AA223" i="11"/>
  <c r="AJ223" i="11" s="1"/>
  <c r="AL223" i="11" s="1"/>
  <c r="AA227" i="11"/>
  <c r="AJ227" i="11" s="1"/>
  <c r="AL227" i="11" s="1"/>
  <c r="AL229" i="11"/>
  <c r="Z238" i="11"/>
  <c r="AG238" i="11" s="1"/>
  <c r="AA249" i="11"/>
  <c r="AJ249" i="11" s="1"/>
  <c r="Z254" i="11"/>
  <c r="AG254" i="11" s="1"/>
  <c r="Y259" i="11"/>
  <c r="AE259" i="11" s="1"/>
  <c r="Z260" i="11"/>
  <c r="AG260" i="11" s="1"/>
  <c r="Y272" i="11"/>
  <c r="AE272" i="11" s="1"/>
  <c r="AA272" i="11"/>
  <c r="AJ272" i="11" s="1"/>
  <c r="AA285" i="11"/>
  <c r="AJ285" i="11" s="1"/>
  <c r="Y285" i="11"/>
  <c r="AE285" i="11" s="1"/>
  <c r="Z120" i="11"/>
  <c r="AG120" i="11" s="1"/>
  <c r="AL120" i="11" s="1"/>
  <c r="Z122" i="11"/>
  <c r="AG122" i="11" s="1"/>
  <c r="AL122" i="11" s="1"/>
  <c r="Z124" i="11"/>
  <c r="AG124" i="11" s="1"/>
  <c r="AL124" i="11" s="1"/>
  <c r="Z126" i="11"/>
  <c r="AG126" i="11" s="1"/>
  <c r="AL126" i="11" s="1"/>
  <c r="Z128" i="11"/>
  <c r="AG128" i="11" s="1"/>
  <c r="AL128" i="11" s="1"/>
  <c r="Z130" i="11"/>
  <c r="AG130" i="11" s="1"/>
  <c r="AL130" i="11" s="1"/>
  <c r="Z132" i="11"/>
  <c r="AG132" i="11" s="1"/>
  <c r="Z134" i="11"/>
  <c r="AG134" i="11" s="1"/>
  <c r="Z136" i="11"/>
  <c r="AG136" i="11" s="1"/>
  <c r="Z140" i="11"/>
  <c r="AG140" i="11" s="1"/>
  <c r="Z144" i="11"/>
  <c r="AG144" i="11" s="1"/>
  <c r="Z148" i="11"/>
  <c r="AG148" i="11" s="1"/>
  <c r="Z152" i="11"/>
  <c r="AG152" i="11" s="1"/>
  <c r="Y155" i="11"/>
  <c r="AE155" i="11" s="1"/>
  <c r="AL155" i="11" s="1"/>
  <c r="Z156" i="11"/>
  <c r="AG156" i="11" s="1"/>
  <c r="Z158" i="11"/>
  <c r="AG158" i="11" s="1"/>
  <c r="Z160" i="11"/>
  <c r="AG160" i="11" s="1"/>
  <c r="Z162" i="11"/>
  <c r="AG162" i="11" s="1"/>
  <c r="Z164" i="11"/>
  <c r="AG164" i="11" s="1"/>
  <c r="Z166" i="11"/>
  <c r="AG166" i="11" s="1"/>
  <c r="Z168" i="11"/>
  <c r="AG168" i="11" s="1"/>
  <c r="Z170" i="11"/>
  <c r="AG170" i="11" s="1"/>
  <c r="AL170" i="11" s="1"/>
  <c r="AA170" i="11"/>
  <c r="AJ170" i="11" s="1"/>
  <c r="AA171" i="11"/>
  <c r="AJ171" i="11" s="1"/>
  <c r="Z172" i="11"/>
  <c r="AG172" i="11" s="1"/>
  <c r="AA179" i="11"/>
  <c r="AJ179" i="11" s="1"/>
  <c r="Z180" i="11"/>
  <c r="AG180" i="11" s="1"/>
  <c r="AA187" i="11"/>
  <c r="AJ187" i="11" s="1"/>
  <c r="Z188" i="11"/>
  <c r="AG188" i="11" s="1"/>
  <c r="AA195" i="11"/>
  <c r="AJ195" i="11" s="1"/>
  <c r="Z196" i="11"/>
  <c r="AG196" i="11" s="1"/>
  <c r="AA197" i="11"/>
  <c r="AJ197" i="11" s="1"/>
  <c r="M197" i="11"/>
  <c r="Y199" i="11"/>
  <c r="AE199" i="11" s="1"/>
  <c r="AL199" i="11" s="1"/>
  <c r="Z200" i="11"/>
  <c r="AG200" i="11" s="1"/>
  <c r="AA201" i="11"/>
  <c r="AJ201" i="11" s="1"/>
  <c r="M201" i="11"/>
  <c r="M202" i="11"/>
  <c r="Y203" i="11"/>
  <c r="AE203" i="11" s="1"/>
  <c r="Z204" i="11"/>
  <c r="AG204" i="11" s="1"/>
  <c r="AA205" i="11"/>
  <c r="AJ205" i="11" s="1"/>
  <c r="M205" i="11"/>
  <c r="M206" i="11"/>
  <c r="M207" i="11"/>
  <c r="Y209" i="11"/>
  <c r="AE209" i="11" s="1"/>
  <c r="AL209" i="11" s="1"/>
  <c r="Y210" i="11"/>
  <c r="AE210" i="11" s="1"/>
  <c r="AL210" i="11" s="1"/>
  <c r="Z214" i="11"/>
  <c r="AG214" i="11" s="1"/>
  <c r="Z231" i="11"/>
  <c r="AG231" i="11" s="1"/>
  <c r="Y231" i="11"/>
  <c r="AE231" i="11" s="1"/>
  <c r="AA234" i="11"/>
  <c r="AJ234" i="11" s="1"/>
  <c r="AL234" i="11" s="1"/>
  <c r="Y246" i="11"/>
  <c r="AE246" i="11" s="1"/>
  <c r="AL246" i="11" s="1"/>
  <c r="AA246" i="11"/>
  <c r="AJ246" i="11" s="1"/>
  <c r="Z248" i="11"/>
  <c r="AG248" i="11" s="1"/>
  <c r="Y250" i="11"/>
  <c r="AE250" i="11" s="1"/>
  <c r="AA250" i="11"/>
  <c r="AJ250" i="11" s="1"/>
  <c r="Z252" i="11"/>
  <c r="AG252" i="11" s="1"/>
  <c r="Y256" i="11"/>
  <c r="AE256" i="11" s="1"/>
  <c r="AA256" i="11"/>
  <c r="AJ256" i="11" s="1"/>
  <c r="Y263" i="11"/>
  <c r="AE263" i="11" s="1"/>
  <c r="AA266" i="11"/>
  <c r="AJ266" i="11" s="1"/>
  <c r="AA274" i="11"/>
  <c r="AJ274" i="11" s="1"/>
  <c r="Y279" i="11"/>
  <c r="AE279" i="11" s="1"/>
  <c r="AA279" i="11"/>
  <c r="AJ279" i="11" s="1"/>
  <c r="AA283" i="11"/>
  <c r="AJ283" i="11" s="1"/>
  <c r="Y283" i="11"/>
  <c r="AE283" i="11" s="1"/>
  <c r="Y286" i="11"/>
  <c r="AE286" i="11" s="1"/>
  <c r="Y287" i="11"/>
  <c r="AE287" i="11" s="1"/>
  <c r="AL287" i="11" s="1"/>
  <c r="AA287" i="11"/>
  <c r="AJ287" i="11" s="1"/>
  <c r="AA294" i="11"/>
  <c r="AJ294" i="11" s="1"/>
  <c r="Y294" i="11"/>
  <c r="AE294" i="11" s="1"/>
  <c r="M122" i="11"/>
  <c r="M124" i="11"/>
  <c r="M126" i="11"/>
  <c r="M128" i="11"/>
  <c r="M130" i="11"/>
  <c r="M132" i="11"/>
  <c r="M134" i="11"/>
  <c r="M136" i="11"/>
  <c r="Z139" i="11"/>
  <c r="AG139" i="11" s="1"/>
  <c r="AL139" i="11" s="1"/>
  <c r="M140" i="11"/>
  <c r="Z143" i="11"/>
  <c r="AG143" i="11" s="1"/>
  <c r="AL143" i="11" s="1"/>
  <c r="M144" i="11"/>
  <c r="Z147" i="11"/>
  <c r="AG147" i="11" s="1"/>
  <c r="AL147" i="11" s="1"/>
  <c r="M148" i="11"/>
  <c r="Z151" i="11"/>
  <c r="AG151" i="11" s="1"/>
  <c r="AL151" i="11" s="1"/>
  <c r="M152" i="11"/>
  <c r="Z155" i="11"/>
  <c r="AG155" i="11" s="1"/>
  <c r="M158" i="11"/>
  <c r="M160" i="11"/>
  <c r="M162" i="11"/>
  <c r="M164" i="11"/>
  <c r="M166" i="11"/>
  <c r="M168" i="11"/>
  <c r="M170" i="11"/>
  <c r="M171" i="11"/>
  <c r="AA177" i="11"/>
  <c r="AJ177" i="11" s="1"/>
  <c r="Z178" i="11"/>
  <c r="AG178" i="11" s="1"/>
  <c r="M179" i="11"/>
  <c r="Y181" i="11"/>
  <c r="AE181" i="11" s="1"/>
  <c r="AL181" i="11" s="1"/>
  <c r="Y182" i="11"/>
  <c r="AE182" i="11" s="1"/>
  <c r="AL182" i="11" s="1"/>
  <c r="AA185" i="11"/>
  <c r="AJ185" i="11" s="1"/>
  <c r="Z186" i="11"/>
  <c r="AG186" i="11" s="1"/>
  <c r="M187" i="11"/>
  <c r="AA193" i="11"/>
  <c r="AJ193" i="11" s="1"/>
  <c r="Z194" i="11"/>
  <c r="AG194" i="11" s="1"/>
  <c r="M195" i="11"/>
  <c r="Y197" i="11"/>
  <c r="AE197" i="11" s="1"/>
  <c r="AA214" i="11"/>
  <c r="AJ214" i="11" s="1"/>
  <c r="Y215" i="11"/>
  <c r="AE215" i="11" s="1"/>
  <c r="AA215" i="11"/>
  <c r="AJ215" i="11" s="1"/>
  <c r="AL233" i="11"/>
  <c r="Y242" i="11"/>
  <c r="AE242" i="11" s="1"/>
  <c r="AA242" i="11"/>
  <c r="AJ242" i="11" s="1"/>
  <c r="Y244" i="11"/>
  <c r="AE244" i="11" s="1"/>
  <c r="AL244" i="11" s="1"/>
  <c r="AA244" i="11"/>
  <c r="AJ244" i="11" s="1"/>
  <c r="Y254" i="11"/>
  <c r="AE254" i="11" s="1"/>
  <c r="AL254" i="11" s="1"/>
  <c r="AA254" i="11"/>
  <c r="AJ254" i="11" s="1"/>
  <c r="Y260" i="11"/>
  <c r="AE260" i="11" s="1"/>
  <c r="AL260" i="11" s="1"/>
  <c r="AA260" i="11"/>
  <c r="AJ260" i="11" s="1"/>
  <c r="Y268" i="11"/>
  <c r="AE268" i="11" s="1"/>
  <c r="AA268" i="11"/>
  <c r="AJ268" i="11" s="1"/>
  <c r="Z272" i="11"/>
  <c r="AG272" i="11" s="1"/>
  <c r="AA273" i="11"/>
  <c r="AJ273" i="11" s="1"/>
  <c r="AA281" i="11"/>
  <c r="AJ281" i="11" s="1"/>
  <c r="Y281" i="11"/>
  <c r="AE281" i="11" s="1"/>
  <c r="Z282" i="11"/>
  <c r="AG282" i="11" s="1"/>
  <c r="Y282" i="11"/>
  <c r="AE282" i="11" s="1"/>
  <c r="AA289" i="11"/>
  <c r="AJ289" i="11" s="1"/>
  <c r="Y289" i="11"/>
  <c r="AE289" i="11" s="1"/>
  <c r="AA296" i="11"/>
  <c r="AJ296" i="11" s="1"/>
  <c r="Y296" i="11"/>
  <c r="AE296" i="11" s="1"/>
  <c r="M139" i="11"/>
  <c r="M143" i="11"/>
  <c r="M147" i="11"/>
  <c r="M151" i="11"/>
  <c r="M155" i="11"/>
  <c r="Z176" i="11"/>
  <c r="AG176" i="11" s="1"/>
  <c r="Z184" i="11"/>
  <c r="AG184" i="11" s="1"/>
  <c r="Z192" i="11"/>
  <c r="AG192" i="11" s="1"/>
  <c r="Z197" i="11"/>
  <c r="AG197" i="11" s="1"/>
  <c r="Z199" i="11"/>
  <c r="AG199" i="11" s="1"/>
  <c r="Z201" i="11"/>
  <c r="AG201" i="11" s="1"/>
  <c r="AL201" i="11" s="1"/>
  <c r="Z203" i="11"/>
  <c r="AG203" i="11" s="1"/>
  <c r="AA207" i="11"/>
  <c r="AJ207" i="11" s="1"/>
  <c r="Y211" i="11"/>
  <c r="AE211" i="11" s="1"/>
  <c r="AL211" i="11" s="1"/>
  <c r="Z212" i="11"/>
  <c r="AG212" i="11" s="1"/>
  <c r="AA213" i="11"/>
  <c r="AJ213" i="11" s="1"/>
  <c r="M213" i="11"/>
  <c r="M215" i="11"/>
  <c r="Z215" i="11"/>
  <c r="AG215" i="11" s="1"/>
  <c r="Z216" i="11"/>
  <c r="AG216" i="11" s="1"/>
  <c r="Z224" i="11"/>
  <c r="AG224" i="11" s="1"/>
  <c r="Z228" i="11"/>
  <c r="AG228" i="11" s="1"/>
  <c r="AA230" i="11"/>
  <c r="AJ230" i="11" s="1"/>
  <c r="AL230" i="11" s="1"/>
  <c r="Z232" i="11"/>
  <c r="AG232" i="11" s="1"/>
  <c r="AA235" i="11"/>
  <c r="AJ235" i="11" s="1"/>
  <c r="AA237" i="11"/>
  <c r="AJ237" i="11" s="1"/>
  <c r="AL237" i="11" s="1"/>
  <c r="Z240" i="11"/>
  <c r="AG240" i="11" s="1"/>
  <c r="AL240" i="11" s="1"/>
  <c r="AA240" i="11"/>
  <c r="AJ240" i="11" s="1"/>
  <c r="Z242" i="11"/>
  <c r="AG242" i="11" s="1"/>
  <c r="AA243" i="11"/>
  <c r="AJ243" i="11" s="1"/>
  <c r="Z244" i="11"/>
  <c r="AG244" i="11" s="1"/>
  <c r="AA245" i="11"/>
  <c r="AJ245" i="11" s="1"/>
  <c r="AL245" i="11" s="1"/>
  <c r="Z246" i="11"/>
  <c r="AG246" i="11" s="1"/>
  <c r="Y248" i="11"/>
  <c r="AE248" i="11" s="1"/>
  <c r="AA248" i="11"/>
  <c r="AJ248" i="11" s="1"/>
  <c r="Z250" i="11"/>
  <c r="AG250" i="11" s="1"/>
  <c r="Y252" i="11"/>
  <c r="AE252" i="11" s="1"/>
  <c r="AA252" i="11"/>
  <c r="AJ252" i="11" s="1"/>
  <c r="AA255" i="11"/>
  <c r="AJ255" i="11" s="1"/>
  <c r="Z256" i="11"/>
  <c r="AG256" i="11" s="1"/>
  <c r="AA258" i="11"/>
  <c r="AJ258" i="11" s="1"/>
  <c r="Y264" i="11"/>
  <c r="AE264" i="11" s="1"/>
  <c r="AL264" i="11" s="1"/>
  <c r="AA264" i="11"/>
  <c r="AJ264" i="11" s="1"/>
  <c r="AA270" i="11"/>
  <c r="AJ270" i="11" s="1"/>
  <c r="Y271" i="11"/>
  <c r="AE271" i="11" s="1"/>
  <c r="Z275" i="11"/>
  <c r="AG275" i="11" s="1"/>
  <c r="Y275" i="11"/>
  <c r="AE275" i="11" s="1"/>
  <c r="AL275" i="11" s="1"/>
  <c r="AA277" i="11"/>
  <c r="AJ277" i="11" s="1"/>
  <c r="Y277" i="11"/>
  <c r="AE277" i="11" s="1"/>
  <c r="AL277" i="11" s="1"/>
  <c r="AA282" i="11"/>
  <c r="AJ282" i="11" s="1"/>
  <c r="AL288" i="11"/>
  <c r="AA290" i="11"/>
  <c r="AJ290" i="11" s="1"/>
  <c r="AL297" i="11"/>
  <c r="Y251" i="11"/>
  <c r="AE251" i="11" s="1"/>
  <c r="Y253" i="11"/>
  <c r="AE253" i="11" s="1"/>
  <c r="Y255" i="11"/>
  <c r="AE255" i="11" s="1"/>
  <c r="Y258" i="11"/>
  <c r="AE258" i="11" s="1"/>
  <c r="Z259" i="11"/>
  <c r="AG259" i="11" s="1"/>
  <c r="Y262" i="11"/>
  <c r="AE262" i="11" s="1"/>
  <c r="Z263" i="11"/>
  <c r="AG263" i="11" s="1"/>
  <c r="Y266" i="11"/>
  <c r="AE266" i="11" s="1"/>
  <c r="Z267" i="11"/>
  <c r="AG267" i="11" s="1"/>
  <c r="AL267" i="11" s="1"/>
  <c r="Y270" i="11"/>
  <c r="AE270" i="11" s="1"/>
  <c r="Z271" i="11"/>
  <c r="AG271" i="11" s="1"/>
  <c r="Y274" i="11"/>
  <c r="AE274" i="11" s="1"/>
  <c r="Y276" i="11"/>
  <c r="AE276" i="11" s="1"/>
  <c r="AL276" i="11" s="1"/>
  <c r="Z278" i="11"/>
  <c r="AG278" i="11" s="1"/>
  <c r="AA280" i="11"/>
  <c r="AJ280" i="11" s="1"/>
  <c r="Z281" i="11"/>
  <c r="AG281" i="11" s="1"/>
  <c r="Y284" i="11"/>
  <c r="AE284" i="11" s="1"/>
  <c r="AL284" i="11" s="1"/>
  <c r="Z286" i="11"/>
  <c r="AG286" i="11" s="1"/>
  <c r="AA288" i="11"/>
  <c r="AJ288" i="11" s="1"/>
  <c r="Z289" i="11"/>
  <c r="AG289" i="11" s="1"/>
  <c r="Z290" i="11"/>
  <c r="AG290" i="11" s="1"/>
  <c r="Y299" i="11"/>
  <c r="AE299" i="11" s="1"/>
  <c r="M299" i="11"/>
  <c r="Z299" i="11"/>
  <c r="AG299" i="11" s="1"/>
  <c r="AA299" i="11"/>
  <c r="AJ299" i="11" s="1"/>
  <c r="Y308" i="11"/>
  <c r="AE308" i="11" s="1"/>
  <c r="AA308" i="11"/>
  <c r="AJ308" i="11" s="1"/>
  <c r="AA310" i="11"/>
  <c r="AJ310" i="11" s="1"/>
  <c r="Y310" i="11"/>
  <c r="AE310" i="11" s="1"/>
  <c r="Y324" i="11"/>
  <c r="AE324" i="11" s="1"/>
  <c r="AA324" i="11"/>
  <c r="AJ324" i="11" s="1"/>
  <c r="AA328" i="11"/>
  <c r="AJ328" i="11" s="1"/>
  <c r="Y328" i="11"/>
  <c r="AE328" i="11" s="1"/>
  <c r="AL328" i="11" s="1"/>
  <c r="AA335" i="11"/>
  <c r="AJ335" i="11" s="1"/>
  <c r="Z335" i="11"/>
  <c r="AG335" i="11" s="1"/>
  <c r="Z343" i="11"/>
  <c r="AG343" i="11" s="1"/>
  <c r="Y343" i="11"/>
  <c r="AE343" i="11" s="1"/>
  <c r="AL343" i="11" s="1"/>
  <c r="AA344" i="11"/>
  <c r="AJ344" i="11" s="1"/>
  <c r="Y344" i="11"/>
  <c r="AE344" i="11" s="1"/>
  <c r="Z351" i="11"/>
  <c r="AG351" i="11" s="1"/>
  <c r="Y351" i="11"/>
  <c r="AE351" i="11" s="1"/>
  <c r="AL351" i="11" s="1"/>
  <c r="AA352" i="11"/>
  <c r="AJ352" i="11" s="1"/>
  <c r="Y352" i="11"/>
  <c r="AE352" i="11" s="1"/>
  <c r="AL358" i="11"/>
  <c r="Z235" i="11"/>
  <c r="AG235" i="11" s="1"/>
  <c r="AL235" i="11" s="1"/>
  <c r="Z237" i="11"/>
  <c r="AG237" i="11" s="1"/>
  <c r="Z239" i="11"/>
  <c r="AG239" i="11" s="1"/>
  <c r="AL239" i="11" s="1"/>
  <c r="Z241" i="11"/>
  <c r="AG241" i="11" s="1"/>
  <c r="AL241" i="11" s="1"/>
  <c r="Z243" i="11"/>
  <c r="AG243" i="11" s="1"/>
  <c r="AL243" i="11" s="1"/>
  <c r="Z245" i="11"/>
  <c r="AG245" i="11" s="1"/>
  <c r="Z247" i="11"/>
  <c r="AG247" i="11" s="1"/>
  <c r="AL247" i="11" s="1"/>
  <c r="Z249" i="11"/>
  <c r="AG249" i="11" s="1"/>
  <c r="AL249" i="11" s="1"/>
  <c r="Z251" i="11"/>
  <c r="AG251" i="11" s="1"/>
  <c r="Z253" i="11"/>
  <c r="AG253" i="11" s="1"/>
  <c r="Z255" i="11"/>
  <c r="AG255" i="11" s="1"/>
  <c r="Z258" i="11"/>
  <c r="AG258" i="11" s="1"/>
  <c r="Z262" i="11"/>
  <c r="AG262" i="11" s="1"/>
  <c r="Z266" i="11"/>
  <c r="AG266" i="11" s="1"/>
  <c r="Z270" i="11"/>
  <c r="AG270" i="11" s="1"/>
  <c r="Z274" i="11"/>
  <c r="AG274" i="11" s="1"/>
  <c r="AA278" i="11"/>
  <c r="AJ278" i="11" s="1"/>
  <c r="AL278" i="11" s="1"/>
  <c r="Z279" i="11"/>
  <c r="AG279" i="11" s="1"/>
  <c r="AA286" i="11"/>
  <c r="AJ286" i="11" s="1"/>
  <c r="Z287" i="11"/>
  <c r="AG287" i="11" s="1"/>
  <c r="Z293" i="11"/>
  <c r="AG293" i="11" s="1"/>
  <c r="Y293" i="11"/>
  <c r="AE293" i="11" s="1"/>
  <c r="Z294" i="11"/>
  <c r="AG294" i="11" s="1"/>
  <c r="AA295" i="11"/>
  <c r="AJ295" i="11" s="1"/>
  <c r="Y300" i="11"/>
  <c r="AE300" i="11" s="1"/>
  <c r="AL300" i="11" s="1"/>
  <c r="AA300" i="11"/>
  <c r="AJ300" i="11" s="1"/>
  <c r="AA314" i="11"/>
  <c r="AJ314" i="11" s="1"/>
  <c r="Y314" i="11"/>
  <c r="AE314" i="11" s="1"/>
  <c r="AL314" i="11" s="1"/>
  <c r="Z334" i="11"/>
  <c r="AG334" i="11" s="1"/>
  <c r="Y334" i="11"/>
  <c r="AE334" i="11" s="1"/>
  <c r="AA336" i="11"/>
  <c r="AJ336" i="11" s="1"/>
  <c r="Y336" i="11"/>
  <c r="AE336" i="11" s="1"/>
  <c r="AL336" i="11" s="1"/>
  <c r="AA342" i="11"/>
  <c r="AJ342" i="11" s="1"/>
  <c r="Y342" i="11"/>
  <c r="AE342" i="11" s="1"/>
  <c r="Y345" i="11"/>
  <c r="AE345" i="11" s="1"/>
  <c r="Y346" i="11"/>
  <c r="AE346" i="11" s="1"/>
  <c r="AL346" i="11" s="1"/>
  <c r="AA346" i="11"/>
  <c r="AJ346" i="11" s="1"/>
  <c r="AA350" i="11"/>
  <c r="AJ350" i="11" s="1"/>
  <c r="Y350" i="11"/>
  <c r="AE350" i="11" s="1"/>
  <c r="Y354" i="11"/>
  <c r="AE354" i="11" s="1"/>
  <c r="AA354" i="11"/>
  <c r="AJ354" i="11" s="1"/>
  <c r="Y360" i="11"/>
  <c r="AE360" i="11" s="1"/>
  <c r="AA360" i="11"/>
  <c r="AJ360" i="11" s="1"/>
  <c r="M237" i="11"/>
  <c r="M239" i="11"/>
  <c r="M241" i="11"/>
  <c r="M243" i="11"/>
  <c r="M245" i="11"/>
  <c r="M247" i="11"/>
  <c r="M249" i="11"/>
  <c r="M251" i="11"/>
  <c r="M253" i="11"/>
  <c r="M255" i="11"/>
  <c r="Z257" i="11"/>
  <c r="AG257" i="11" s="1"/>
  <c r="AL257" i="11" s="1"/>
  <c r="M258" i="11"/>
  <c r="Z261" i="11"/>
  <c r="AG261" i="11" s="1"/>
  <c r="AL261" i="11" s="1"/>
  <c r="M262" i="11"/>
  <c r="Z265" i="11"/>
  <c r="AG265" i="11" s="1"/>
  <c r="AL265" i="11" s="1"/>
  <c r="M266" i="11"/>
  <c r="Z269" i="11"/>
  <c r="AG269" i="11" s="1"/>
  <c r="AL269" i="11" s="1"/>
  <c r="M270" i="11"/>
  <c r="Z273" i="11"/>
  <c r="AG273" i="11" s="1"/>
  <c r="AL273" i="11" s="1"/>
  <c r="M274" i="11"/>
  <c r="AA276" i="11"/>
  <c r="AJ276" i="11" s="1"/>
  <c r="Z277" i="11"/>
  <c r="AG277" i="11" s="1"/>
  <c r="M278" i="11"/>
  <c r="Y280" i="11"/>
  <c r="AE280" i="11" s="1"/>
  <c r="AA284" i="11"/>
  <c r="AJ284" i="11" s="1"/>
  <c r="Z285" i="11"/>
  <c r="AG285" i="11" s="1"/>
  <c r="M286" i="11"/>
  <c r="Y290" i="11"/>
  <c r="AE290" i="11" s="1"/>
  <c r="AL311" i="11"/>
  <c r="Y316" i="11"/>
  <c r="AE316" i="11" s="1"/>
  <c r="AA316" i="11"/>
  <c r="AJ316" i="11" s="1"/>
  <c r="AA331" i="11"/>
  <c r="AJ331" i="11" s="1"/>
  <c r="Z331" i="11"/>
  <c r="AG331" i="11" s="1"/>
  <c r="AA332" i="11"/>
  <c r="AJ332" i="11" s="1"/>
  <c r="Y332" i="11"/>
  <c r="AE332" i="11" s="1"/>
  <c r="Z333" i="11"/>
  <c r="AG333" i="11" s="1"/>
  <c r="Y333" i="11"/>
  <c r="AE333" i="11" s="1"/>
  <c r="Z341" i="11"/>
  <c r="AG341" i="11" s="1"/>
  <c r="Y341" i="11"/>
  <c r="AE341" i="11" s="1"/>
  <c r="AA348" i="11"/>
  <c r="AJ348" i="11" s="1"/>
  <c r="Y348" i="11"/>
  <c r="AE348" i="11" s="1"/>
  <c r="Z349" i="11"/>
  <c r="AG349" i="11" s="1"/>
  <c r="Y349" i="11"/>
  <c r="AE349" i="11" s="1"/>
  <c r="AA356" i="11"/>
  <c r="AJ356" i="11" s="1"/>
  <c r="Y356" i="11"/>
  <c r="AE356" i="11" s="1"/>
  <c r="AA357" i="11"/>
  <c r="AJ357" i="11" s="1"/>
  <c r="Y357" i="11"/>
  <c r="AE357" i="11" s="1"/>
  <c r="M257" i="11"/>
  <c r="M261" i="11"/>
  <c r="M265" i="11"/>
  <c r="M269" i="11"/>
  <c r="M273" i="11"/>
  <c r="AA275" i="11"/>
  <c r="AJ275" i="11" s="1"/>
  <c r="M275" i="11"/>
  <c r="Z283" i="11"/>
  <c r="AG283" i="11" s="1"/>
  <c r="M290" i="11"/>
  <c r="Y291" i="11"/>
  <c r="AE291" i="11" s="1"/>
  <c r="M291" i="11"/>
  <c r="Z291" i="11"/>
  <c r="AG291" i="11" s="1"/>
  <c r="AA292" i="11"/>
  <c r="AJ292" i="11" s="1"/>
  <c r="AL292" i="11" s="1"/>
  <c r="AA293" i="11"/>
  <c r="AJ293" i="11" s="1"/>
  <c r="Z301" i="11"/>
  <c r="AG301" i="11" s="1"/>
  <c r="AA302" i="11"/>
  <c r="AJ302" i="11" s="1"/>
  <c r="Y302" i="11"/>
  <c r="AE302" i="11" s="1"/>
  <c r="AL302" i="11" s="1"/>
  <c r="Y307" i="11"/>
  <c r="AE307" i="11" s="1"/>
  <c r="M307" i="11"/>
  <c r="Z307" i="11"/>
  <c r="AG307" i="11" s="1"/>
  <c r="AA307" i="11"/>
  <c r="AJ307" i="11" s="1"/>
  <c r="Y312" i="11"/>
  <c r="AE312" i="11" s="1"/>
  <c r="Y320" i="11"/>
  <c r="AE320" i="11" s="1"/>
  <c r="AL320" i="11" s="1"/>
  <c r="AA320" i="11"/>
  <c r="AJ320" i="11" s="1"/>
  <c r="AA323" i="11"/>
  <c r="AJ323" i="11" s="1"/>
  <c r="Z330" i="11"/>
  <c r="AG330" i="11" s="1"/>
  <c r="Y330" i="11"/>
  <c r="AE330" i="11" s="1"/>
  <c r="Y338" i="11"/>
  <c r="AE338" i="11" s="1"/>
  <c r="AL338" i="11" s="1"/>
  <c r="AA338" i="11"/>
  <c r="AJ338" i="11" s="1"/>
  <c r="AA341" i="11"/>
  <c r="AJ341" i="11" s="1"/>
  <c r="AA349" i="11"/>
  <c r="AJ349" i="11" s="1"/>
  <c r="AL369" i="11"/>
  <c r="AA301" i="11"/>
  <c r="AJ301" i="11" s="1"/>
  <c r="Z302" i="11"/>
  <c r="AG302" i="11" s="1"/>
  <c r="AA309" i="11"/>
  <c r="AJ309" i="11" s="1"/>
  <c r="Z310" i="11"/>
  <c r="AG310" i="11" s="1"/>
  <c r="Z315" i="11"/>
  <c r="AG315" i="11" s="1"/>
  <c r="AA318" i="11"/>
  <c r="AJ318" i="11" s="1"/>
  <c r="AA322" i="11"/>
  <c r="AJ322" i="11" s="1"/>
  <c r="AA326" i="11"/>
  <c r="AJ326" i="11" s="1"/>
  <c r="Y327" i="11"/>
  <c r="AE327" i="11" s="1"/>
  <c r="Z328" i="11"/>
  <c r="AG328" i="11" s="1"/>
  <c r="AA329" i="11"/>
  <c r="AJ329" i="11" s="1"/>
  <c r="M329" i="11"/>
  <c r="Z337" i="11"/>
  <c r="AG337" i="11" s="1"/>
  <c r="AL337" i="11" s="1"/>
  <c r="AA339" i="11"/>
  <c r="AJ339" i="11" s="1"/>
  <c r="Z340" i="11"/>
  <c r="AG340" i="11" s="1"/>
  <c r="Z345" i="11"/>
  <c r="AG345" i="11" s="1"/>
  <c r="AA347" i="11"/>
  <c r="AJ347" i="11" s="1"/>
  <c r="Z348" i="11"/>
  <c r="AG348" i="11" s="1"/>
  <c r="Z353" i="11"/>
  <c r="AG353" i="11" s="1"/>
  <c r="AA355" i="11"/>
  <c r="AJ355" i="11" s="1"/>
  <c r="Z356" i="11"/>
  <c r="AG356" i="11" s="1"/>
  <c r="AA376" i="11"/>
  <c r="AJ376" i="11" s="1"/>
  <c r="Y376" i="11"/>
  <c r="AE376" i="11" s="1"/>
  <c r="Y382" i="11"/>
  <c r="AE382" i="11" s="1"/>
  <c r="AL382" i="11" s="1"/>
  <c r="AA385" i="11"/>
  <c r="AJ385" i="11" s="1"/>
  <c r="AA389" i="11"/>
  <c r="AJ389" i="11" s="1"/>
  <c r="Z391" i="11"/>
  <c r="AG391" i="11" s="1"/>
  <c r="Y391" i="11"/>
  <c r="AE391" i="11" s="1"/>
  <c r="AL406" i="11"/>
  <c r="AL414" i="11"/>
  <c r="AA315" i="11"/>
  <c r="AJ315" i="11" s="1"/>
  <c r="AL315" i="11" s="1"/>
  <c r="Z316" i="11"/>
  <c r="AG316" i="11" s="1"/>
  <c r="AA317" i="11"/>
  <c r="AJ317" i="11" s="1"/>
  <c r="M317" i="11"/>
  <c r="Y319" i="11"/>
  <c r="AE319" i="11" s="1"/>
  <c r="AL319" i="11" s="1"/>
  <c r="Z320" i="11"/>
  <c r="AG320" i="11" s="1"/>
  <c r="AA321" i="11"/>
  <c r="AJ321" i="11" s="1"/>
  <c r="M321" i="11"/>
  <c r="Y323" i="11"/>
  <c r="AE323" i="11" s="1"/>
  <c r="AL323" i="11" s="1"/>
  <c r="Z324" i="11"/>
  <c r="AG324" i="11" s="1"/>
  <c r="AA325" i="11"/>
  <c r="AJ325" i="11" s="1"/>
  <c r="M325" i="11"/>
  <c r="AA337" i="11"/>
  <c r="AJ337" i="11" s="1"/>
  <c r="Z338" i="11"/>
  <c r="AG338" i="11" s="1"/>
  <c r="AA345" i="11"/>
  <c r="AJ345" i="11" s="1"/>
  <c r="Z346" i="11"/>
  <c r="AG346" i="11" s="1"/>
  <c r="AA353" i="11"/>
  <c r="AJ353" i="11" s="1"/>
  <c r="AL353" i="11" s="1"/>
  <c r="Z354" i="11"/>
  <c r="AG354" i="11" s="1"/>
  <c r="AL362" i="11"/>
  <c r="AL366" i="11"/>
  <c r="AL370" i="11"/>
  <c r="AA380" i="11"/>
  <c r="AJ380" i="11" s="1"/>
  <c r="Y380" i="11"/>
  <c r="AE380" i="11" s="1"/>
  <c r="AA390" i="11"/>
  <c r="AJ390" i="11" s="1"/>
  <c r="Y390" i="11"/>
  <c r="AE390" i="11" s="1"/>
  <c r="Z392" i="11"/>
  <c r="AG392" i="11" s="1"/>
  <c r="Y392" i="11"/>
  <c r="AE392" i="11" s="1"/>
  <c r="AA393" i="11"/>
  <c r="AJ393" i="11" s="1"/>
  <c r="Z393" i="11"/>
  <c r="AG393" i="11" s="1"/>
  <c r="AA394" i="11"/>
  <c r="AJ394" i="11" s="1"/>
  <c r="Y394" i="11"/>
  <c r="AE394" i="11" s="1"/>
  <c r="Y395" i="11"/>
  <c r="AE395" i="11" s="1"/>
  <c r="AL395" i="11" s="1"/>
  <c r="Z395" i="11"/>
  <c r="AG395" i="11" s="1"/>
  <c r="AA401" i="11"/>
  <c r="AJ401" i="11" s="1"/>
  <c r="Y401" i="11"/>
  <c r="AE401" i="11" s="1"/>
  <c r="Z402" i="11"/>
  <c r="AG402" i="11" s="1"/>
  <c r="Y402" i="11"/>
  <c r="AE402" i="11" s="1"/>
  <c r="AA403" i="11"/>
  <c r="AJ403" i="11" s="1"/>
  <c r="Y403" i="11"/>
  <c r="AE403" i="11" s="1"/>
  <c r="Y408" i="11"/>
  <c r="AE408" i="11" s="1"/>
  <c r="AL408" i="11" s="1"/>
  <c r="AA408" i="11"/>
  <c r="AJ408" i="11" s="1"/>
  <c r="AL413" i="11"/>
  <c r="Z295" i="11"/>
  <c r="AG295" i="11" s="1"/>
  <c r="AL295" i="11" s="1"/>
  <c r="Z298" i="11"/>
  <c r="AG298" i="11" s="1"/>
  <c r="AL298" i="11" s="1"/>
  <c r="Y301" i="11"/>
  <c r="AE301" i="11" s="1"/>
  <c r="Z303" i="11"/>
  <c r="AG303" i="11" s="1"/>
  <c r="AL303" i="11" s="1"/>
  <c r="AA305" i="11"/>
  <c r="AJ305" i="11" s="1"/>
  <c r="AL305" i="11" s="1"/>
  <c r="Z306" i="11"/>
  <c r="AG306" i="11" s="1"/>
  <c r="AL306" i="11" s="1"/>
  <c r="Y309" i="11"/>
  <c r="AE309" i="11" s="1"/>
  <c r="AL309" i="11" s="1"/>
  <c r="AA313" i="11"/>
  <c r="AJ313" i="11" s="1"/>
  <c r="AL313" i="11" s="1"/>
  <c r="Z314" i="11"/>
  <c r="AG314" i="11" s="1"/>
  <c r="M315" i="11"/>
  <c r="Y317" i="11"/>
  <c r="AE317" i="11" s="1"/>
  <c r="Y318" i="11"/>
  <c r="AE318" i="11" s="1"/>
  <c r="AL318" i="11" s="1"/>
  <c r="M319" i="11"/>
  <c r="Y321" i="11"/>
  <c r="AE321" i="11" s="1"/>
  <c r="AL321" i="11" s="1"/>
  <c r="Y322" i="11"/>
  <c r="AE322" i="11" s="1"/>
  <c r="AL322" i="11" s="1"/>
  <c r="M323" i="11"/>
  <c r="Y325" i="11"/>
  <c r="AE325" i="11" s="1"/>
  <c r="Y326" i="11"/>
  <c r="AE326" i="11" s="1"/>
  <c r="AL326" i="11" s="1"/>
  <c r="Z327" i="11"/>
  <c r="AG327" i="11" s="1"/>
  <c r="Z329" i="11"/>
  <c r="AG329" i="11" s="1"/>
  <c r="AL329" i="11" s="1"/>
  <c r="AA334" i="11"/>
  <c r="AJ334" i="11" s="1"/>
  <c r="Y335" i="11"/>
  <c r="AE335" i="11" s="1"/>
  <c r="AL335" i="11" s="1"/>
  <c r="Z336" i="11"/>
  <c r="AG336" i="11" s="1"/>
  <c r="M337" i="11"/>
  <c r="Y339" i="11"/>
  <c r="AE339" i="11" s="1"/>
  <c r="Y340" i="11"/>
  <c r="AE340" i="11" s="1"/>
  <c r="AL340" i="11" s="1"/>
  <c r="AA343" i="11"/>
  <c r="AJ343" i="11" s="1"/>
  <c r="Z344" i="11"/>
  <c r="AG344" i="11" s="1"/>
  <c r="M345" i="11"/>
  <c r="Y347" i="11"/>
  <c r="AE347" i="11" s="1"/>
  <c r="AL347" i="11" s="1"/>
  <c r="AA351" i="11"/>
  <c r="AJ351" i="11" s="1"/>
  <c r="Z352" i="11"/>
  <c r="AG352" i="11" s="1"/>
  <c r="M353" i="11"/>
  <c r="Y355" i="11"/>
  <c r="AE355" i="11" s="1"/>
  <c r="AL355" i="11" s="1"/>
  <c r="Y359" i="11"/>
  <c r="AE359" i="11" s="1"/>
  <c r="AL359" i="11" s="1"/>
  <c r="Z360" i="11"/>
  <c r="AG360" i="11" s="1"/>
  <c r="AA374" i="11"/>
  <c r="AJ374" i="11" s="1"/>
  <c r="Y374" i="11"/>
  <c r="AE374" i="11" s="1"/>
  <c r="AL374" i="11" s="1"/>
  <c r="AA377" i="11"/>
  <c r="AJ377" i="11" s="1"/>
  <c r="Z379" i="11"/>
  <c r="AG379" i="11" s="1"/>
  <c r="Z380" i="11"/>
  <c r="AG380" i="11" s="1"/>
  <c r="AA384" i="11"/>
  <c r="AJ384" i="11" s="1"/>
  <c r="Y384" i="11"/>
  <c r="AE384" i="11" s="1"/>
  <c r="AA392" i="11"/>
  <c r="AJ392" i="11" s="1"/>
  <c r="AA402" i="11"/>
  <c r="AJ402" i="11" s="1"/>
  <c r="Y404" i="11"/>
  <c r="AE404" i="11" s="1"/>
  <c r="Y405" i="11"/>
  <c r="AE405" i="11" s="1"/>
  <c r="AA405" i="11"/>
  <c r="AJ405" i="11" s="1"/>
  <c r="AL426" i="11"/>
  <c r="Z296" i="11"/>
  <c r="AG296" i="11" s="1"/>
  <c r="Z304" i="11"/>
  <c r="AG304" i="11" s="1"/>
  <c r="AL304" i="11" s="1"/>
  <c r="Z312" i="11"/>
  <c r="AG312" i="11" s="1"/>
  <c r="Z317" i="11"/>
  <c r="AG317" i="11" s="1"/>
  <c r="Z319" i="11"/>
  <c r="AG319" i="11" s="1"/>
  <c r="Z321" i="11"/>
  <c r="AG321" i="11" s="1"/>
  <c r="Z323" i="11"/>
  <c r="AG323" i="11" s="1"/>
  <c r="Z325" i="11"/>
  <c r="AG325" i="11" s="1"/>
  <c r="AA327" i="11"/>
  <c r="AJ327" i="11" s="1"/>
  <c r="Y331" i="11"/>
  <c r="AE331" i="11" s="1"/>
  <c r="Z332" i="11"/>
  <c r="AG332" i="11" s="1"/>
  <c r="AA333" i="11"/>
  <c r="AJ333" i="11" s="1"/>
  <c r="M333" i="11"/>
  <c r="M335" i="11"/>
  <c r="Z342" i="11"/>
  <c r="AG342" i="11" s="1"/>
  <c r="Z350" i="11"/>
  <c r="AG350" i="11" s="1"/>
  <c r="Z357" i="11"/>
  <c r="AG357" i="11" s="1"/>
  <c r="Y364" i="11"/>
  <c r="AE364" i="11" s="1"/>
  <c r="AL364" i="11" s="1"/>
  <c r="Y367" i="11"/>
  <c r="AE367" i="11" s="1"/>
  <c r="AL367" i="11" s="1"/>
  <c r="Z368" i="11"/>
  <c r="AG368" i="11" s="1"/>
  <c r="Y368" i="11"/>
  <c r="AE368" i="11" s="1"/>
  <c r="Y371" i="11"/>
  <c r="AE371" i="11" s="1"/>
  <c r="AL371" i="11" s="1"/>
  <c r="Z372" i="11"/>
  <c r="AG372" i="11" s="1"/>
  <c r="Y372" i="11"/>
  <c r="AE372" i="11" s="1"/>
  <c r="AL372" i="11" s="1"/>
  <c r="Z374" i="11"/>
  <c r="AG374" i="11" s="1"/>
  <c r="Y375" i="11"/>
  <c r="AE375" i="11" s="1"/>
  <c r="AL375" i="11" s="1"/>
  <c r="Y378" i="11"/>
  <c r="AE378" i="11" s="1"/>
  <c r="AA381" i="11"/>
  <c r="AJ381" i="11" s="1"/>
  <c r="Z383" i="11"/>
  <c r="AG383" i="11" s="1"/>
  <c r="Z384" i="11"/>
  <c r="AG384" i="11" s="1"/>
  <c r="AL396" i="11"/>
  <c r="Y397" i="11"/>
  <c r="AE397" i="11" s="1"/>
  <c r="AA397" i="11"/>
  <c r="AJ397" i="11" s="1"/>
  <c r="Y412" i="11"/>
  <c r="AE412" i="11" s="1"/>
  <c r="AA412" i="11"/>
  <c r="AJ412" i="11" s="1"/>
  <c r="Y429" i="11"/>
  <c r="AE429" i="11" s="1"/>
  <c r="AA429" i="11"/>
  <c r="AJ429" i="11" s="1"/>
  <c r="Z365" i="11"/>
  <c r="AG365" i="11" s="1"/>
  <c r="AL365" i="11" s="1"/>
  <c r="Z367" i="11"/>
  <c r="AG367" i="11" s="1"/>
  <c r="Z369" i="11"/>
  <c r="AG369" i="11" s="1"/>
  <c r="Z371" i="11"/>
  <c r="AG371" i="11" s="1"/>
  <c r="Z373" i="11"/>
  <c r="AG373" i="11" s="1"/>
  <c r="AL373" i="11" s="1"/>
  <c r="Z375" i="11"/>
  <c r="AG375" i="11" s="1"/>
  <c r="Y377" i="11"/>
  <c r="AE377" i="11" s="1"/>
  <c r="Z378" i="11"/>
  <c r="AG378" i="11" s="1"/>
  <c r="Y381" i="11"/>
  <c r="AE381" i="11" s="1"/>
  <c r="AL381" i="11" s="1"/>
  <c r="Z382" i="11"/>
  <c r="AG382" i="11" s="1"/>
  <c r="Y385" i="11"/>
  <c r="AE385" i="11" s="1"/>
  <c r="Z386" i="11"/>
  <c r="AG386" i="11" s="1"/>
  <c r="AA387" i="11"/>
  <c r="AJ387" i="11" s="1"/>
  <c r="M387" i="11"/>
  <c r="Z396" i="11"/>
  <c r="AG396" i="11" s="1"/>
  <c r="AA398" i="11"/>
  <c r="AJ398" i="11" s="1"/>
  <c r="Z399" i="11"/>
  <c r="AG399" i="11" s="1"/>
  <c r="Z404" i="11"/>
  <c r="AG404" i="11" s="1"/>
  <c r="Z437" i="11"/>
  <c r="AG437" i="11" s="1"/>
  <c r="AA445" i="11"/>
  <c r="AJ445" i="11" s="1"/>
  <c r="Y445" i="11"/>
  <c r="AE445" i="11" s="1"/>
  <c r="AL445" i="11" s="1"/>
  <c r="AA449" i="11"/>
  <c r="AJ449" i="11" s="1"/>
  <c r="Y449" i="11"/>
  <c r="AE449" i="11" s="1"/>
  <c r="Y453" i="11"/>
  <c r="AE453" i="11" s="1"/>
  <c r="AA453" i="11"/>
  <c r="AJ453" i="11" s="1"/>
  <c r="Z454" i="11"/>
  <c r="AG454" i="11" s="1"/>
  <c r="Y454" i="11"/>
  <c r="AE454" i="11" s="1"/>
  <c r="Z461" i="11"/>
  <c r="AG461" i="11" s="1"/>
  <c r="Z377" i="11"/>
  <c r="AG377" i="11" s="1"/>
  <c r="Z381" i="11"/>
  <c r="AG381" i="11" s="1"/>
  <c r="Z385" i="11"/>
  <c r="AG385" i="11" s="1"/>
  <c r="AA396" i="11"/>
  <c r="AJ396" i="11" s="1"/>
  <c r="Z397" i="11"/>
  <c r="AG397" i="11" s="1"/>
  <c r="AA404" i="11"/>
  <c r="AJ404" i="11" s="1"/>
  <c r="Z405" i="11"/>
  <c r="AG405" i="11" s="1"/>
  <c r="AA433" i="11"/>
  <c r="AJ433" i="11" s="1"/>
  <c r="Y433" i="11"/>
  <c r="AE433" i="11" s="1"/>
  <c r="AA438" i="11"/>
  <c r="AJ438" i="11" s="1"/>
  <c r="Y438" i="11"/>
  <c r="AE438" i="11" s="1"/>
  <c r="AA443" i="11"/>
  <c r="AJ443" i="11" s="1"/>
  <c r="Y443" i="11"/>
  <c r="AE443" i="11" s="1"/>
  <c r="Z452" i="11"/>
  <c r="AG452" i="11" s="1"/>
  <c r="AA452" i="11"/>
  <c r="AJ452" i="11" s="1"/>
  <c r="Y467" i="11"/>
  <c r="AE467" i="11" s="1"/>
  <c r="AL467" i="11" s="1"/>
  <c r="Z467" i="11"/>
  <c r="AG467" i="11" s="1"/>
  <c r="Z469" i="11"/>
  <c r="AG469" i="11" s="1"/>
  <c r="M377" i="11"/>
  <c r="Y379" i="11"/>
  <c r="AE379" i="11" s="1"/>
  <c r="AL379" i="11" s="1"/>
  <c r="M381" i="11"/>
  <c r="Y383" i="11"/>
  <c r="AE383" i="11" s="1"/>
  <c r="AL383" i="11" s="1"/>
  <c r="M385" i="11"/>
  <c r="Y386" i="11"/>
  <c r="AE386" i="11" s="1"/>
  <c r="AL386" i="11" s="1"/>
  <c r="Z387" i="11"/>
  <c r="AG387" i="11" s="1"/>
  <c r="AL387" i="11" s="1"/>
  <c r="Z388" i="11"/>
  <c r="AG388" i="11" s="1"/>
  <c r="AL388" i="11" s="1"/>
  <c r="Y393" i="11"/>
  <c r="AE393" i="11" s="1"/>
  <c r="Z394" i="11"/>
  <c r="AG394" i="11" s="1"/>
  <c r="AA395" i="11"/>
  <c r="AJ395" i="11" s="1"/>
  <c r="M395" i="11"/>
  <c r="M396" i="11"/>
  <c r="Y398" i="11"/>
  <c r="AE398" i="11" s="1"/>
  <c r="AL398" i="11" s="1"/>
  <c r="Y399" i="11"/>
  <c r="AE399" i="11" s="1"/>
  <c r="Z400" i="11"/>
  <c r="AG400" i="11" s="1"/>
  <c r="AL400" i="11" s="1"/>
  <c r="Z403" i="11"/>
  <c r="AG403" i="11" s="1"/>
  <c r="M404" i="11"/>
  <c r="Y407" i="11"/>
  <c r="AE407" i="11" s="1"/>
  <c r="AL407" i="11" s="1"/>
  <c r="Z408" i="11"/>
  <c r="AG408" i="11" s="1"/>
  <c r="Y411" i="11"/>
  <c r="AE411" i="11" s="1"/>
  <c r="AL411" i="11" s="1"/>
  <c r="Z412" i="11"/>
  <c r="AG412" i="11" s="1"/>
  <c r="Y415" i="11"/>
  <c r="AE415" i="11" s="1"/>
  <c r="AL415" i="11" s="1"/>
  <c r="Z416" i="11"/>
  <c r="AG416" i="11" s="1"/>
  <c r="Y416" i="11"/>
  <c r="AE416" i="11" s="1"/>
  <c r="AA428" i="11"/>
  <c r="AJ428" i="11" s="1"/>
  <c r="Z431" i="11"/>
  <c r="AG431" i="11" s="1"/>
  <c r="AL431" i="11" s="1"/>
  <c r="AA431" i="11"/>
  <c r="AJ431" i="11" s="1"/>
  <c r="AL432" i="11"/>
  <c r="AA434" i="11"/>
  <c r="AJ434" i="11" s="1"/>
  <c r="AA440" i="11"/>
  <c r="AJ440" i="11" s="1"/>
  <c r="Z441" i="11"/>
  <c r="AG441" i="11" s="1"/>
  <c r="Z446" i="11"/>
  <c r="AG446" i="11" s="1"/>
  <c r="AL446" i="11" s="1"/>
  <c r="Y455" i="11"/>
  <c r="AE455" i="11" s="1"/>
  <c r="Y389" i="11"/>
  <c r="AE389" i="11" s="1"/>
  <c r="AL389" i="11" s="1"/>
  <c r="Z390" i="11"/>
  <c r="AG390" i="11" s="1"/>
  <c r="AA391" i="11"/>
  <c r="AJ391" i="11" s="1"/>
  <c r="M391" i="11"/>
  <c r="Z401" i="11"/>
  <c r="AG401" i="11" s="1"/>
  <c r="AL420" i="11"/>
  <c r="AL424" i="11"/>
  <c r="AA426" i="11"/>
  <c r="AJ426" i="11" s="1"/>
  <c r="Z429" i="11"/>
  <c r="AG429" i="11" s="1"/>
  <c r="Z433" i="11"/>
  <c r="AG433" i="11" s="1"/>
  <c r="AA435" i="11"/>
  <c r="AJ435" i="11" s="1"/>
  <c r="Y435" i="11"/>
  <c r="AE435" i="11" s="1"/>
  <c r="Z438" i="11"/>
  <c r="AG438" i="11" s="1"/>
  <c r="AA439" i="11"/>
  <c r="AJ439" i="11" s="1"/>
  <c r="Z442" i="11"/>
  <c r="AG442" i="11" s="1"/>
  <c r="Z443" i="11"/>
  <c r="AG443" i="11" s="1"/>
  <c r="AA448" i="11"/>
  <c r="AJ448" i="11" s="1"/>
  <c r="Y450" i="11"/>
  <c r="AE450" i="11" s="1"/>
  <c r="AL450" i="11" s="1"/>
  <c r="Z450" i="11"/>
  <c r="AG450" i="11" s="1"/>
  <c r="Y451" i="11"/>
  <c r="AE451" i="11" s="1"/>
  <c r="AL451" i="11" s="1"/>
  <c r="Z451" i="11"/>
  <c r="AG451" i="11" s="1"/>
  <c r="Z462" i="11"/>
  <c r="AG462" i="11" s="1"/>
  <c r="AA462" i="11"/>
  <c r="AJ462" i="11" s="1"/>
  <c r="Z418" i="11"/>
  <c r="AG418" i="11" s="1"/>
  <c r="AL418" i="11" s="1"/>
  <c r="Z420" i="11"/>
  <c r="AG420" i="11" s="1"/>
  <c r="Z422" i="11"/>
  <c r="AG422" i="11" s="1"/>
  <c r="AL422" i="11" s="1"/>
  <c r="Z424" i="11"/>
  <c r="AG424" i="11" s="1"/>
  <c r="Z426" i="11"/>
  <c r="AG426" i="11" s="1"/>
  <c r="Z428" i="11"/>
  <c r="AG428" i="11" s="1"/>
  <c r="AL428" i="11" s="1"/>
  <c r="Z430" i="11"/>
  <c r="AG430" i="11" s="1"/>
  <c r="AL430" i="11" s="1"/>
  <c r="Z432" i="11"/>
  <c r="AG432" i="11" s="1"/>
  <c r="Z434" i="11"/>
  <c r="AG434" i="11" s="1"/>
  <c r="AL434" i="11" s="1"/>
  <c r="Z436" i="11"/>
  <c r="AG436" i="11" s="1"/>
  <c r="AL436" i="11" s="1"/>
  <c r="M437" i="11"/>
  <c r="AA437" i="11"/>
  <c r="AJ437" i="11" s="1"/>
  <c r="Z440" i="11"/>
  <c r="AG440" i="11" s="1"/>
  <c r="AL440" i="11" s="1"/>
  <c r="M441" i="11"/>
  <c r="AA441" i="11"/>
  <c r="AJ441" i="11" s="1"/>
  <c r="M444" i="11"/>
  <c r="AA455" i="11"/>
  <c r="AJ455" i="11" s="1"/>
  <c r="Y456" i="11"/>
  <c r="AE456" i="11" s="1"/>
  <c r="Y460" i="11"/>
  <c r="AE460" i="11" s="1"/>
  <c r="Y461" i="11"/>
  <c r="AE461" i="11" s="1"/>
  <c r="AA463" i="11"/>
  <c r="AJ463" i="11" s="1"/>
  <c r="M463" i="11"/>
  <c r="M466" i="11"/>
  <c r="Y468" i="11"/>
  <c r="AE468" i="11" s="1"/>
  <c r="Y469" i="11"/>
  <c r="AE469" i="11" s="1"/>
  <c r="AL469" i="11" s="1"/>
  <c r="Y472" i="11"/>
  <c r="AE472" i="11" s="1"/>
  <c r="AA472" i="11"/>
  <c r="AJ472" i="11" s="1"/>
  <c r="M472" i="11"/>
  <c r="Z472" i="11"/>
  <c r="AG472" i="11" s="1"/>
  <c r="Y476" i="11"/>
  <c r="AE476" i="11" s="1"/>
  <c r="AA476" i="11"/>
  <c r="AJ476" i="11" s="1"/>
  <c r="M476" i="11"/>
  <c r="Z476" i="11"/>
  <c r="AG476" i="11" s="1"/>
  <c r="Y480" i="11"/>
  <c r="AE480" i="11" s="1"/>
  <c r="AA480" i="11"/>
  <c r="AJ480" i="11" s="1"/>
  <c r="M480" i="11"/>
  <c r="Z480" i="11"/>
  <c r="AG480" i="11" s="1"/>
  <c r="Y485" i="11"/>
  <c r="AE485" i="11" s="1"/>
  <c r="AA485" i="11"/>
  <c r="AJ485" i="11" s="1"/>
  <c r="M485" i="11"/>
  <c r="M422" i="11"/>
  <c r="M424" i="11"/>
  <c r="M426" i="11"/>
  <c r="M428" i="11"/>
  <c r="M430" i="11"/>
  <c r="M432" i="11"/>
  <c r="M434" i="11"/>
  <c r="M436" i="11"/>
  <c r="Z439" i="11"/>
  <c r="AG439" i="11" s="1"/>
  <c r="AL439" i="11" s="1"/>
  <c r="M440" i="11"/>
  <c r="Y442" i="11"/>
  <c r="AE442" i="11" s="1"/>
  <c r="AL442" i="11" s="1"/>
  <c r="Z444" i="11"/>
  <c r="AG444" i="11" s="1"/>
  <c r="Z447" i="11"/>
  <c r="AG447" i="11" s="1"/>
  <c r="AL447" i="11" s="1"/>
  <c r="AA451" i="11"/>
  <c r="AJ451" i="11" s="1"/>
  <c r="Y452" i="11"/>
  <c r="AE452" i="11" s="1"/>
  <c r="AL452" i="11" s="1"/>
  <c r="Z453" i="11"/>
  <c r="AG453" i="11" s="1"/>
  <c r="AA454" i="11"/>
  <c r="AJ454" i="11" s="1"/>
  <c r="M454" i="11"/>
  <c r="M455" i="11"/>
  <c r="M456" i="11"/>
  <c r="Y457" i="11"/>
  <c r="AE457" i="11" s="1"/>
  <c r="AA459" i="11"/>
  <c r="AJ459" i="11" s="1"/>
  <c r="AL459" i="11" s="1"/>
  <c r="M459" i="11"/>
  <c r="M460" i="11"/>
  <c r="Y462" i="11"/>
  <c r="AE462" i="11" s="1"/>
  <c r="Y463" i="11"/>
  <c r="AE463" i="11" s="1"/>
  <c r="AA465" i="11"/>
  <c r="AJ465" i="11" s="1"/>
  <c r="M465" i="11"/>
  <c r="Z466" i="11"/>
  <c r="AG466" i="11" s="1"/>
  <c r="M468" i="11"/>
  <c r="Y470" i="11"/>
  <c r="AE470" i="11" s="1"/>
  <c r="AL470" i="11" s="1"/>
  <c r="AA470" i="11"/>
  <c r="AJ470" i="11" s="1"/>
  <c r="AA471" i="11"/>
  <c r="AJ471" i="11" s="1"/>
  <c r="M471" i="11"/>
  <c r="Y471" i="11"/>
  <c r="AE471" i="11" s="1"/>
  <c r="AL471" i="11" s="1"/>
  <c r="Z471" i="11"/>
  <c r="AG471" i="11" s="1"/>
  <c r="AA475" i="11"/>
  <c r="AJ475" i="11" s="1"/>
  <c r="M475" i="11"/>
  <c r="Y475" i="11"/>
  <c r="AE475" i="11" s="1"/>
  <c r="AL475" i="11" s="1"/>
  <c r="Z475" i="11"/>
  <c r="AG475" i="11" s="1"/>
  <c r="AA479" i="11"/>
  <c r="AJ479" i="11" s="1"/>
  <c r="M479" i="11"/>
  <c r="Y479" i="11"/>
  <c r="AE479" i="11" s="1"/>
  <c r="AL479" i="11" s="1"/>
  <c r="Z479" i="11"/>
  <c r="AG479" i="11" s="1"/>
  <c r="Y437" i="11"/>
  <c r="AE437" i="11" s="1"/>
  <c r="M439" i="11"/>
  <c r="Y441" i="11"/>
  <c r="AE441" i="11" s="1"/>
  <c r="AL441" i="11" s="1"/>
  <c r="Y448" i="11"/>
  <c r="AE448" i="11" s="1"/>
  <c r="AL448" i="11" s="1"/>
  <c r="Z449" i="11"/>
  <c r="AG449" i="11" s="1"/>
  <c r="AA450" i="11"/>
  <c r="AJ450" i="11" s="1"/>
  <c r="M450" i="11"/>
  <c r="M452" i="11"/>
  <c r="Z456" i="11"/>
  <c r="AG456" i="11" s="1"/>
  <c r="Y458" i="11"/>
  <c r="AE458" i="11" s="1"/>
  <c r="AL458" i="11" s="1"/>
  <c r="Z460" i="11"/>
  <c r="AG460" i="11" s="1"/>
  <c r="M462" i="11"/>
  <c r="Z463" i="11"/>
  <c r="AG463" i="11" s="1"/>
  <c r="Y464" i="11"/>
  <c r="AE464" i="11" s="1"/>
  <c r="AL464" i="11" s="1"/>
  <c r="Y465" i="11"/>
  <c r="AE465" i="11" s="1"/>
  <c r="AL465" i="11" s="1"/>
  <c r="AA467" i="11"/>
  <c r="AJ467" i="11" s="1"/>
  <c r="M467" i="11"/>
  <c r="Z468" i="11"/>
  <c r="AG468" i="11" s="1"/>
  <c r="M470" i="11"/>
  <c r="Z470" i="11"/>
  <c r="AG470" i="11" s="1"/>
  <c r="Y474" i="11"/>
  <c r="AE474" i="11" s="1"/>
  <c r="AL474" i="11" s="1"/>
  <c r="AA474" i="11"/>
  <c r="AJ474" i="11" s="1"/>
  <c r="M474" i="11"/>
  <c r="Z474" i="11"/>
  <c r="AG474" i="11" s="1"/>
  <c r="Y478" i="11"/>
  <c r="AE478" i="11" s="1"/>
  <c r="AL478" i="11" s="1"/>
  <c r="AA478" i="11"/>
  <c r="AJ478" i="11" s="1"/>
  <c r="M478" i="11"/>
  <c r="Z478" i="11"/>
  <c r="AG478" i="11" s="1"/>
  <c r="Y444" i="11"/>
  <c r="AE444" i="11" s="1"/>
  <c r="AL444" i="11" s="1"/>
  <c r="Z445" i="11"/>
  <c r="AG445" i="11" s="1"/>
  <c r="AA446" i="11"/>
  <c r="AJ446" i="11" s="1"/>
  <c r="M446" i="11"/>
  <c r="AA457" i="11"/>
  <c r="AJ457" i="11" s="1"/>
  <c r="M457" i="11"/>
  <c r="AA461" i="11"/>
  <c r="AJ461" i="11" s="1"/>
  <c r="M461" i="11"/>
  <c r="Y466" i="11"/>
  <c r="AE466" i="11" s="1"/>
  <c r="AL466" i="11" s="1"/>
  <c r="AA469" i="11"/>
  <c r="AJ469" i="11" s="1"/>
  <c r="M469" i="11"/>
  <c r="AA473" i="11"/>
  <c r="AJ473" i="11" s="1"/>
  <c r="M473" i="11"/>
  <c r="Y473" i="11"/>
  <c r="AE473" i="11" s="1"/>
  <c r="Z473" i="11"/>
  <c r="AG473" i="11" s="1"/>
  <c r="AA477" i="11"/>
  <c r="AJ477" i="11" s="1"/>
  <c r="M477" i="11"/>
  <c r="Y477" i="11"/>
  <c r="AE477" i="11" s="1"/>
  <c r="Z477" i="11"/>
  <c r="AG477" i="11" s="1"/>
  <c r="AA481" i="11"/>
  <c r="AJ481" i="11" s="1"/>
  <c r="M481" i="11"/>
  <c r="Y481" i="11"/>
  <c r="AE481" i="11" s="1"/>
  <c r="AL481" i="11" s="1"/>
  <c r="Y482" i="11"/>
  <c r="AE482" i="11" s="1"/>
  <c r="AL482" i="11" s="1"/>
  <c r="AA482" i="11"/>
  <c r="AJ482" i="11" s="1"/>
  <c r="M482" i="11"/>
  <c r="Y483" i="11"/>
  <c r="AE483" i="11" s="1"/>
  <c r="AL483" i="11" s="1"/>
  <c r="M483" i="11"/>
  <c r="AA483" i="11"/>
  <c r="AJ483" i="11" s="1"/>
  <c r="Y486" i="11"/>
  <c r="AE486" i="11" s="1"/>
  <c r="AL486" i="11" s="1"/>
  <c r="Z486" i="11"/>
  <c r="AG486" i="11" s="1"/>
  <c r="AL499" i="11"/>
  <c r="Y507" i="11"/>
  <c r="AE507" i="11" s="1"/>
  <c r="AA507" i="11"/>
  <c r="AJ507" i="11" s="1"/>
  <c r="AA484" i="11"/>
  <c r="AJ484" i="11" s="1"/>
  <c r="M484" i="11"/>
  <c r="AA487" i="11"/>
  <c r="AJ487" i="11" s="1"/>
  <c r="Y487" i="11"/>
  <c r="AE487" i="11" s="1"/>
  <c r="AL487" i="11" s="1"/>
  <c r="Y488" i="11"/>
  <c r="AE488" i="11" s="1"/>
  <c r="AA488" i="11"/>
  <c r="AJ488" i="11" s="1"/>
  <c r="M488" i="11"/>
  <c r="Z488" i="11"/>
  <c r="AG488" i="11" s="1"/>
  <c r="Y492" i="11"/>
  <c r="AE492" i="11" s="1"/>
  <c r="AA492" i="11"/>
  <c r="AJ492" i="11" s="1"/>
  <c r="M492" i="11"/>
  <c r="Z492" i="11"/>
  <c r="AG492" i="11" s="1"/>
  <c r="Y496" i="11"/>
  <c r="AE496" i="11" s="1"/>
  <c r="AA496" i="11"/>
  <c r="AJ496" i="11" s="1"/>
  <c r="M496" i="11"/>
  <c r="Z496" i="11"/>
  <c r="AG496" i="11" s="1"/>
  <c r="Z497" i="11"/>
  <c r="AG497" i="11" s="1"/>
  <c r="Y497" i="11"/>
  <c r="AE497" i="11" s="1"/>
  <c r="AL497" i="11" s="1"/>
  <c r="AA503" i="11"/>
  <c r="AJ503" i="11" s="1"/>
  <c r="AL503" i="11" s="1"/>
  <c r="Z505" i="11"/>
  <c r="AG505" i="11" s="1"/>
  <c r="Y505" i="11"/>
  <c r="AE505" i="11" s="1"/>
  <c r="Z507" i="11"/>
  <c r="AG507" i="11" s="1"/>
  <c r="Z509" i="11"/>
  <c r="AG509" i="11" s="1"/>
  <c r="AA510" i="11"/>
  <c r="AJ510" i="11" s="1"/>
  <c r="Z513" i="11"/>
  <c r="AG513" i="11" s="1"/>
  <c r="AA514" i="11"/>
  <c r="AJ514" i="11" s="1"/>
  <c r="AA491" i="11"/>
  <c r="AJ491" i="11" s="1"/>
  <c r="M491" i="11"/>
  <c r="Y491" i="11"/>
  <c r="AE491" i="11" s="1"/>
  <c r="AL491" i="11" s="1"/>
  <c r="Z491" i="11"/>
  <c r="AG491" i="11" s="1"/>
  <c r="AA495" i="11"/>
  <c r="AJ495" i="11" s="1"/>
  <c r="M495" i="11"/>
  <c r="Y495" i="11"/>
  <c r="AE495" i="11" s="1"/>
  <c r="AL495" i="11" s="1"/>
  <c r="Z495" i="11"/>
  <c r="AG495" i="11" s="1"/>
  <c r="AA502" i="11"/>
  <c r="AJ502" i="11" s="1"/>
  <c r="M502" i="11"/>
  <c r="Y502" i="11"/>
  <c r="AE502" i="11" s="1"/>
  <c r="AL502" i="11" s="1"/>
  <c r="Y511" i="11"/>
  <c r="AE511" i="11" s="1"/>
  <c r="AA511" i="11"/>
  <c r="AJ511" i="11" s="1"/>
  <c r="Y515" i="11"/>
  <c r="AE515" i="11" s="1"/>
  <c r="AA515" i="11"/>
  <c r="AJ515" i="11" s="1"/>
  <c r="Z525" i="11"/>
  <c r="AG525" i="11" s="1"/>
  <c r="Y525" i="11"/>
  <c r="AE525" i="11" s="1"/>
  <c r="AL540" i="11"/>
  <c r="Y484" i="11"/>
  <c r="AE484" i="11" s="1"/>
  <c r="AL484" i="11" s="1"/>
  <c r="AA486" i="11"/>
  <c r="AJ486" i="11" s="1"/>
  <c r="M486" i="11"/>
  <c r="Y490" i="11"/>
  <c r="AE490" i="11" s="1"/>
  <c r="AA490" i="11"/>
  <c r="AJ490" i="11" s="1"/>
  <c r="M490" i="11"/>
  <c r="Z490" i="11"/>
  <c r="AG490" i="11" s="1"/>
  <c r="Y494" i="11"/>
  <c r="AE494" i="11" s="1"/>
  <c r="AA494" i="11"/>
  <c r="AJ494" i="11" s="1"/>
  <c r="M494" i="11"/>
  <c r="Z494" i="11"/>
  <c r="AG494" i="11" s="1"/>
  <c r="AA499" i="11"/>
  <c r="AJ499" i="11" s="1"/>
  <c r="Z501" i="11"/>
  <c r="AG501" i="11" s="1"/>
  <c r="Y501" i="11"/>
  <c r="AE501" i="11" s="1"/>
  <c r="Z511" i="11"/>
  <c r="AG511" i="11" s="1"/>
  <c r="Z512" i="11"/>
  <c r="AG512" i="11" s="1"/>
  <c r="Z515" i="11"/>
  <c r="AG515" i="11" s="1"/>
  <c r="Z516" i="11"/>
  <c r="AG516" i="11" s="1"/>
  <c r="Z522" i="11"/>
  <c r="AG522" i="11" s="1"/>
  <c r="Z524" i="11"/>
  <c r="AG524" i="11" s="1"/>
  <c r="Z526" i="11"/>
  <c r="AG526" i="11" s="1"/>
  <c r="AA489" i="11"/>
  <c r="AJ489" i="11" s="1"/>
  <c r="M489" i="11"/>
  <c r="Y489" i="11"/>
  <c r="AE489" i="11" s="1"/>
  <c r="Z489" i="11"/>
  <c r="AG489" i="11" s="1"/>
  <c r="AA493" i="11"/>
  <c r="AJ493" i="11" s="1"/>
  <c r="M493" i="11"/>
  <c r="Y493" i="11"/>
  <c r="AE493" i="11" s="1"/>
  <c r="Z493" i="11"/>
  <c r="AG493" i="11" s="1"/>
  <c r="AA498" i="11"/>
  <c r="AJ498" i="11" s="1"/>
  <c r="M498" i="11"/>
  <c r="Y498" i="11"/>
  <c r="AE498" i="11" s="1"/>
  <c r="Z504" i="11"/>
  <c r="AG504" i="11" s="1"/>
  <c r="AA506" i="11"/>
  <c r="AJ506" i="11" s="1"/>
  <c r="M506" i="11"/>
  <c r="Y506" i="11"/>
  <c r="AE506" i="11" s="1"/>
  <c r="Z508" i="11"/>
  <c r="AG508" i="11" s="1"/>
  <c r="AA509" i="11"/>
  <c r="AJ509" i="11" s="1"/>
  <c r="Y509" i="11"/>
  <c r="AE509" i="11" s="1"/>
  <c r="AL509" i="11" s="1"/>
  <c r="AA513" i="11"/>
  <c r="AJ513" i="11" s="1"/>
  <c r="Y513" i="11"/>
  <c r="AE513" i="11" s="1"/>
  <c r="AL513" i="11" s="1"/>
  <c r="Z529" i="11"/>
  <c r="AG529" i="11" s="1"/>
  <c r="AL529" i="11" s="1"/>
  <c r="M500" i="11"/>
  <c r="AA500" i="11"/>
  <c r="AJ500" i="11" s="1"/>
  <c r="M504" i="11"/>
  <c r="AA504" i="11"/>
  <c r="AJ504" i="11" s="1"/>
  <c r="M508" i="11"/>
  <c r="AA508" i="11"/>
  <c r="AJ508" i="11" s="1"/>
  <c r="Y510" i="11"/>
  <c r="AE510" i="11" s="1"/>
  <c r="M512" i="11"/>
  <c r="AA512" i="11"/>
  <c r="AJ512" i="11" s="1"/>
  <c r="Y514" i="11"/>
  <c r="AE514" i="11" s="1"/>
  <c r="M516" i="11"/>
  <c r="AA516" i="11"/>
  <c r="AJ516" i="11" s="1"/>
  <c r="Y517" i="11"/>
  <c r="AE517" i="11" s="1"/>
  <c r="AL517" i="11" s="1"/>
  <c r="M518" i="11"/>
  <c r="AA518" i="11"/>
  <c r="AJ518" i="11" s="1"/>
  <c r="Y519" i="11"/>
  <c r="AE519" i="11" s="1"/>
  <c r="M520" i="11"/>
  <c r="AA520" i="11"/>
  <c r="AJ520" i="11" s="1"/>
  <c r="Y521" i="11"/>
  <c r="AE521" i="11" s="1"/>
  <c r="M522" i="11"/>
  <c r="AA522" i="11"/>
  <c r="AJ522" i="11" s="1"/>
  <c r="Y523" i="11"/>
  <c r="AE523" i="11" s="1"/>
  <c r="M524" i="11"/>
  <c r="AA524" i="11"/>
  <c r="AJ524" i="11" s="1"/>
  <c r="AA525" i="11"/>
  <c r="AJ525" i="11" s="1"/>
  <c r="M525" i="11"/>
  <c r="M528" i="11"/>
  <c r="Y530" i="11"/>
  <c r="AE530" i="11" s="1"/>
  <c r="Y534" i="11"/>
  <c r="AE534" i="11" s="1"/>
  <c r="AL534" i="11" s="1"/>
  <c r="AA534" i="11"/>
  <c r="AJ534" i="11" s="1"/>
  <c r="M534" i="11"/>
  <c r="Z534" i="11"/>
  <c r="AG534" i="11" s="1"/>
  <c r="Y538" i="11"/>
  <c r="AE538" i="11" s="1"/>
  <c r="AL538" i="11" s="1"/>
  <c r="AA538" i="11"/>
  <c r="AJ538" i="11" s="1"/>
  <c r="M538" i="11"/>
  <c r="Z538" i="11"/>
  <c r="AG538" i="11" s="1"/>
  <c r="AA542" i="11"/>
  <c r="AJ542" i="11" s="1"/>
  <c r="M542" i="11"/>
  <c r="Z542" i="11"/>
  <c r="AG542" i="11" s="1"/>
  <c r="AL542" i="11" s="1"/>
  <c r="Y547" i="11"/>
  <c r="AE547" i="11" s="1"/>
  <c r="AA547" i="11"/>
  <c r="AJ547" i="11" s="1"/>
  <c r="M547" i="11"/>
  <c r="AA557" i="11"/>
  <c r="AJ557" i="11" s="1"/>
  <c r="Z510" i="11"/>
  <c r="AG510" i="11" s="1"/>
  <c r="Z514" i="11"/>
  <c r="AG514" i="11" s="1"/>
  <c r="Z517" i="11"/>
  <c r="AG517" i="11" s="1"/>
  <c r="Z519" i="11"/>
  <c r="AG519" i="11" s="1"/>
  <c r="Z521" i="11"/>
  <c r="AG521" i="11" s="1"/>
  <c r="Z523" i="11"/>
  <c r="AG523" i="11" s="1"/>
  <c r="AA527" i="11"/>
  <c r="AJ527" i="11" s="1"/>
  <c r="M527" i="11"/>
  <c r="Y532" i="11"/>
  <c r="AE532" i="11" s="1"/>
  <c r="AA532" i="11"/>
  <c r="AJ532" i="11" s="1"/>
  <c r="AA533" i="11"/>
  <c r="AJ533" i="11" s="1"/>
  <c r="M533" i="11"/>
  <c r="Y533" i="11"/>
  <c r="AE533" i="11" s="1"/>
  <c r="AL533" i="11" s="1"/>
  <c r="Z533" i="11"/>
  <c r="AG533" i="11" s="1"/>
  <c r="AA537" i="11"/>
  <c r="AJ537" i="11" s="1"/>
  <c r="M537" i="11"/>
  <c r="Y537" i="11"/>
  <c r="AE537" i="11" s="1"/>
  <c r="AL537" i="11" s="1"/>
  <c r="Z537" i="11"/>
  <c r="AG537" i="11" s="1"/>
  <c r="Y549" i="11"/>
  <c r="AE549" i="11" s="1"/>
  <c r="AL549" i="11" s="1"/>
  <c r="AA549" i="11"/>
  <c r="AJ549" i="11" s="1"/>
  <c r="M549" i="11"/>
  <c r="AA554" i="11"/>
  <c r="AJ554" i="11" s="1"/>
  <c r="M554" i="11"/>
  <c r="Y554" i="11"/>
  <c r="AE554" i="11" s="1"/>
  <c r="Z554" i="11"/>
  <c r="AG554" i="11" s="1"/>
  <c r="AL559" i="11"/>
  <c r="Y561" i="11"/>
  <c r="AE561" i="11" s="1"/>
  <c r="AL561" i="11" s="1"/>
  <c r="AA561" i="11"/>
  <c r="AJ561" i="11" s="1"/>
  <c r="AA563" i="11"/>
  <c r="AJ563" i="11" s="1"/>
  <c r="Y563" i="11"/>
  <c r="AE563" i="11" s="1"/>
  <c r="Y500" i="11"/>
  <c r="AE500" i="11" s="1"/>
  <c r="AL500" i="11" s="1"/>
  <c r="Y504" i="11"/>
  <c r="AE504" i="11" s="1"/>
  <c r="AL504" i="11" s="1"/>
  <c r="Y508" i="11"/>
  <c r="AE508" i="11" s="1"/>
  <c r="M510" i="11"/>
  <c r="Y512" i="11"/>
  <c r="AE512" i="11" s="1"/>
  <c r="M514" i="11"/>
  <c r="Y516" i="11"/>
  <c r="AE516" i="11" s="1"/>
  <c r="M517" i="11"/>
  <c r="Y518" i="11"/>
  <c r="AE518" i="11" s="1"/>
  <c r="M519" i="11"/>
  <c r="Y520" i="11"/>
  <c r="AE520" i="11" s="1"/>
  <c r="AL520" i="11" s="1"/>
  <c r="M521" i="11"/>
  <c r="Y522" i="11"/>
  <c r="AE522" i="11" s="1"/>
  <c r="M523" i="11"/>
  <c r="Y524" i="11"/>
  <c r="AE524" i="11" s="1"/>
  <c r="Y526" i="11"/>
  <c r="AE526" i="11" s="1"/>
  <c r="AL526" i="11" s="1"/>
  <c r="Y527" i="11"/>
  <c r="AE527" i="11" s="1"/>
  <c r="AA529" i="11"/>
  <c r="AJ529" i="11" s="1"/>
  <c r="M529" i="11"/>
  <c r="Z530" i="11"/>
  <c r="AG530" i="11" s="1"/>
  <c r="M532" i="11"/>
  <c r="Z532" i="11"/>
  <c r="AG532" i="11" s="1"/>
  <c r="Y536" i="11"/>
  <c r="AE536" i="11" s="1"/>
  <c r="AA536" i="11"/>
  <c r="AJ536" i="11" s="1"/>
  <c r="M536" i="11"/>
  <c r="Z536" i="11"/>
  <c r="AG536" i="11" s="1"/>
  <c r="AA540" i="11"/>
  <c r="AJ540" i="11" s="1"/>
  <c r="Z540" i="11"/>
  <c r="AG540" i="11" s="1"/>
  <c r="M540" i="11"/>
  <c r="AA541" i="11"/>
  <c r="AJ541" i="11" s="1"/>
  <c r="Y551" i="11"/>
  <c r="AE551" i="11" s="1"/>
  <c r="AA551" i="11"/>
  <c r="AJ551" i="11" s="1"/>
  <c r="M551" i="11"/>
  <c r="Y565" i="11"/>
  <c r="AE565" i="11" s="1"/>
  <c r="Z565" i="11"/>
  <c r="AG565" i="11" s="1"/>
  <c r="Y567" i="11"/>
  <c r="AE567" i="11" s="1"/>
  <c r="AL567" i="11" s="1"/>
  <c r="AA567" i="11"/>
  <c r="AJ567" i="11" s="1"/>
  <c r="Z527" i="11"/>
  <c r="AG527" i="11" s="1"/>
  <c r="Y528" i="11"/>
  <c r="AE528" i="11" s="1"/>
  <c r="AL528" i="11" s="1"/>
  <c r="AA531" i="11"/>
  <c r="AJ531" i="11" s="1"/>
  <c r="AL531" i="11" s="1"/>
  <c r="M531" i="11"/>
  <c r="AA535" i="11"/>
  <c r="AJ535" i="11" s="1"/>
  <c r="M535" i="11"/>
  <c r="Y535" i="11"/>
  <c r="AE535" i="11" s="1"/>
  <c r="Z535" i="11"/>
  <c r="AG535" i="11" s="1"/>
  <c r="AA539" i="11"/>
  <c r="AJ539" i="11" s="1"/>
  <c r="M539" i="11"/>
  <c r="Y539" i="11"/>
  <c r="AE539" i="11" s="1"/>
  <c r="Z539" i="11"/>
  <c r="AG539" i="11" s="1"/>
  <c r="AL557" i="11"/>
  <c r="Y543" i="11"/>
  <c r="AE543" i="11" s="1"/>
  <c r="AL543" i="11" s="1"/>
  <c r="AA548" i="11"/>
  <c r="AJ548" i="11" s="1"/>
  <c r="M548" i="11"/>
  <c r="Y548" i="11"/>
  <c r="AE548" i="11" s="1"/>
  <c r="Z548" i="11"/>
  <c r="AG548" i="11" s="1"/>
  <c r="AA552" i="11"/>
  <c r="AJ552" i="11" s="1"/>
  <c r="M552" i="11"/>
  <c r="Y552" i="11"/>
  <c r="AE552" i="11" s="1"/>
  <c r="Z552" i="11"/>
  <c r="AG552" i="11" s="1"/>
  <c r="Z555" i="11"/>
  <c r="AG555" i="11" s="1"/>
  <c r="AA556" i="11"/>
  <c r="AJ556" i="11" s="1"/>
  <c r="M556" i="11"/>
  <c r="Y556" i="11"/>
  <c r="AE556" i="11" s="1"/>
  <c r="Z561" i="11"/>
  <c r="AG561" i="11" s="1"/>
  <c r="AA562" i="11"/>
  <c r="AJ562" i="11" s="1"/>
  <c r="Y571" i="11"/>
  <c r="AE571" i="11" s="1"/>
  <c r="AA571" i="11"/>
  <c r="AJ571" i="11" s="1"/>
  <c r="M576" i="11"/>
  <c r="Z576" i="11"/>
  <c r="AG576" i="11" s="1"/>
  <c r="Y576" i="11"/>
  <c r="AE576" i="11" s="1"/>
  <c r="AA576" i="11"/>
  <c r="AJ576" i="11" s="1"/>
  <c r="AA577" i="11"/>
  <c r="AJ577" i="11" s="1"/>
  <c r="Y577" i="11"/>
  <c r="AE577" i="11" s="1"/>
  <c r="AA570" i="11"/>
  <c r="AJ570" i="11" s="1"/>
  <c r="Y541" i="11"/>
  <c r="AE541" i="11" s="1"/>
  <c r="Z543" i="11"/>
  <c r="AG543" i="11" s="1"/>
  <c r="AA544" i="11"/>
  <c r="AJ544" i="11" s="1"/>
  <c r="M544" i="11"/>
  <c r="Y544" i="11"/>
  <c r="AE544" i="11" s="1"/>
  <c r="Y545" i="11"/>
  <c r="AE545" i="11" s="1"/>
  <c r="AA545" i="11"/>
  <c r="AJ545" i="11" s="1"/>
  <c r="M545" i="11"/>
  <c r="AA546" i="11"/>
  <c r="AJ546" i="11" s="1"/>
  <c r="M546" i="11"/>
  <c r="Y546" i="11"/>
  <c r="AE546" i="11" s="1"/>
  <c r="AL546" i="11" s="1"/>
  <c r="Z546" i="11"/>
  <c r="AG546" i="11" s="1"/>
  <c r="AA550" i="11"/>
  <c r="AJ550" i="11" s="1"/>
  <c r="M550" i="11"/>
  <c r="Y550" i="11"/>
  <c r="AE550" i="11" s="1"/>
  <c r="AL550" i="11" s="1"/>
  <c r="Z550" i="11"/>
  <c r="AG550" i="11" s="1"/>
  <c r="Z557" i="11"/>
  <c r="AG557" i="11" s="1"/>
  <c r="Z558" i="11"/>
  <c r="AG558" i="11" s="1"/>
  <c r="AA560" i="11"/>
  <c r="AJ560" i="11" s="1"/>
  <c r="M560" i="11"/>
  <c r="Y560" i="11"/>
  <c r="AE560" i="11" s="1"/>
  <c r="M553" i="11"/>
  <c r="AA553" i="11"/>
  <c r="AJ553" i="11" s="1"/>
  <c r="M555" i="11"/>
  <c r="AA555" i="11"/>
  <c r="AJ555" i="11" s="1"/>
  <c r="M558" i="11"/>
  <c r="AA558" i="11"/>
  <c r="AJ558" i="11" s="1"/>
  <c r="M562" i="11"/>
  <c r="Y566" i="11"/>
  <c r="AE566" i="11" s="1"/>
  <c r="AL566" i="11" s="1"/>
  <c r="AA572" i="11"/>
  <c r="AJ572" i="11" s="1"/>
  <c r="Y573" i="11"/>
  <c r="AE573" i="11" s="1"/>
  <c r="AL573" i="11" s="1"/>
  <c r="Z573" i="11"/>
  <c r="AG573" i="11" s="1"/>
  <c r="M573" i="11"/>
  <c r="AA573" i="11"/>
  <c r="AJ573" i="11" s="1"/>
  <c r="Z588" i="11"/>
  <c r="AG588" i="11" s="1"/>
  <c r="Y588" i="11"/>
  <c r="AE588" i="11" s="1"/>
  <c r="Y579" i="11"/>
  <c r="AE579" i="11" s="1"/>
  <c r="AL579" i="11" s="1"/>
  <c r="AA579" i="11"/>
  <c r="AJ579" i="11" s="1"/>
  <c r="Y581" i="11"/>
  <c r="AE581" i="11" s="1"/>
  <c r="AL581" i="11" s="1"/>
  <c r="Y587" i="11"/>
  <c r="AE587" i="11" s="1"/>
  <c r="AA587" i="11"/>
  <c r="AJ587" i="11" s="1"/>
  <c r="Y591" i="11"/>
  <c r="AE591" i="11" s="1"/>
  <c r="AA591" i="11"/>
  <c r="AJ591" i="11" s="1"/>
  <c r="Y595" i="11"/>
  <c r="AE595" i="11" s="1"/>
  <c r="AA595" i="11"/>
  <c r="AJ595" i="11" s="1"/>
  <c r="Y599" i="11"/>
  <c r="AE599" i="11" s="1"/>
  <c r="AA599" i="11"/>
  <c r="AJ599" i="11" s="1"/>
  <c r="Y553" i="11"/>
  <c r="AE553" i="11" s="1"/>
  <c r="Y555" i="11"/>
  <c r="AE555" i="11" s="1"/>
  <c r="AL555" i="11" s="1"/>
  <c r="Y558" i="11"/>
  <c r="AE558" i="11" s="1"/>
  <c r="AA565" i="11"/>
  <c r="AJ565" i="11" s="1"/>
  <c r="AA566" i="11"/>
  <c r="AJ566" i="11" s="1"/>
  <c r="AA568" i="11"/>
  <c r="AJ568" i="11" s="1"/>
  <c r="AA569" i="11"/>
  <c r="AJ569" i="11" s="1"/>
  <c r="M569" i="11"/>
  <c r="Y569" i="11"/>
  <c r="AE569" i="11" s="1"/>
  <c r="Y570" i="11"/>
  <c r="AE570" i="11" s="1"/>
  <c r="AL570" i="11" s="1"/>
  <c r="AL574" i="11"/>
  <c r="Z577" i="11"/>
  <c r="AG577" i="11" s="1"/>
  <c r="AA585" i="11"/>
  <c r="AJ585" i="11" s="1"/>
  <c r="Y585" i="11"/>
  <c r="AE585" i="11" s="1"/>
  <c r="AL585" i="11" s="1"/>
  <c r="Y586" i="11"/>
  <c r="AE586" i="11" s="1"/>
  <c r="Z586" i="11"/>
  <c r="AG586" i="11" s="1"/>
  <c r="Y562" i="11"/>
  <c r="AE562" i="11" s="1"/>
  <c r="Z563" i="11"/>
  <c r="AG563" i="11" s="1"/>
  <c r="AA564" i="11"/>
  <c r="AJ564" i="11" s="1"/>
  <c r="AL564" i="11" s="1"/>
  <c r="M564" i="11"/>
  <c r="Z571" i="11"/>
  <c r="AG571" i="11" s="1"/>
  <c r="Y578" i="11"/>
  <c r="AE578" i="11" s="1"/>
  <c r="AL578" i="11" s="1"/>
  <c r="Z578" i="11"/>
  <c r="AG578" i="11" s="1"/>
  <c r="AL580" i="11"/>
  <c r="AA583" i="11"/>
  <c r="AJ583" i="11" s="1"/>
  <c r="Y583" i="11"/>
  <c r="AE583" i="11" s="1"/>
  <c r="AL583" i="11" s="1"/>
  <c r="AA586" i="11"/>
  <c r="AJ586" i="11" s="1"/>
  <c r="AA589" i="11"/>
  <c r="AJ589" i="11" s="1"/>
  <c r="Y589" i="11"/>
  <c r="AE589" i="11" s="1"/>
  <c r="Y593" i="11"/>
  <c r="AE593" i="11" s="1"/>
  <c r="AL593" i="11" s="1"/>
  <c r="AA593" i="11"/>
  <c r="AJ593" i="11" s="1"/>
  <c r="Y597" i="11"/>
  <c r="AE597" i="11" s="1"/>
  <c r="AL597" i="11" s="1"/>
  <c r="AA597" i="11"/>
  <c r="AJ597" i="11" s="1"/>
  <c r="Z568" i="11"/>
  <c r="AG568" i="11" s="1"/>
  <c r="AL568" i="11" s="1"/>
  <c r="Z572" i="11"/>
  <c r="AG572" i="11" s="1"/>
  <c r="AL572" i="11" s="1"/>
  <c r="Y575" i="11"/>
  <c r="AE575" i="11" s="1"/>
  <c r="AL575" i="11" s="1"/>
  <c r="AA580" i="11"/>
  <c r="AJ580" i="11" s="1"/>
  <c r="Z581" i="11"/>
  <c r="AG581" i="11" s="1"/>
  <c r="M582" i="11"/>
  <c r="Y584" i="11"/>
  <c r="AE584" i="11" s="1"/>
  <c r="AA588" i="11"/>
  <c r="AJ588" i="11" s="1"/>
  <c r="Z589" i="11"/>
  <c r="AG589" i="11" s="1"/>
  <c r="M590" i="11"/>
  <c r="Y590" i="11"/>
  <c r="AE590" i="11" s="1"/>
  <c r="Z591" i="11"/>
  <c r="AG591" i="11" s="1"/>
  <c r="AA592" i="11"/>
  <c r="AJ592" i="11" s="1"/>
  <c r="M592" i="11"/>
  <c r="Y592" i="11"/>
  <c r="AE592" i="11" s="1"/>
  <c r="AL592" i="11" s="1"/>
  <c r="Z593" i="11"/>
  <c r="AG593" i="11" s="1"/>
  <c r="AA594" i="11"/>
  <c r="AJ594" i="11" s="1"/>
  <c r="M594" i="11"/>
  <c r="Y594" i="11"/>
  <c r="AE594" i="11" s="1"/>
  <c r="AL594" i="11" s="1"/>
  <c r="Z595" i="11"/>
  <c r="AG595" i="11" s="1"/>
  <c r="AA596" i="11"/>
  <c r="AJ596" i="11" s="1"/>
  <c r="M596" i="11"/>
  <c r="Y596" i="11"/>
  <c r="AE596" i="11" s="1"/>
  <c r="AL596" i="11" s="1"/>
  <c r="Z597" i="11"/>
  <c r="AG597" i="11" s="1"/>
  <c r="AA598" i="11"/>
  <c r="AJ598" i="11" s="1"/>
  <c r="M598" i="11"/>
  <c r="Y598" i="11"/>
  <c r="AE598" i="11" s="1"/>
  <c r="Z599" i="11"/>
  <c r="AG599" i="11" s="1"/>
  <c r="AA600" i="11"/>
  <c r="AJ600" i="11" s="1"/>
  <c r="M600" i="11"/>
  <c r="Y600" i="11"/>
  <c r="AE600" i="11" s="1"/>
  <c r="AL600" i="11" s="1"/>
  <c r="AA601" i="11"/>
  <c r="AJ601" i="11" s="1"/>
  <c r="Y601" i="11"/>
  <c r="AE601" i="11" s="1"/>
  <c r="AL601" i="11" s="1"/>
  <c r="M568" i="11"/>
  <c r="M572" i="11"/>
  <c r="Z579" i="11"/>
  <c r="AG579" i="11" s="1"/>
  <c r="Y582" i="11"/>
  <c r="AE582" i="11" s="1"/>
  <c r="AL582" i="11" s="1"/>
  <c r="Z584" i="11"/>
  <c r="AG584" i="11" s="1"/>
  <c r="Z587" i="11"/>
  <c r="AG587" i="11" s="1"/>
  <c r="Z592" i="11"/>
  <c r="AG592" i="11" s="1"/>
  <c r="Z594" i="11"/>
  <c r="AG594" i="11" s="1"/>
  <c r="Z596" i="11"/>
  <c r="AG596" i="11" s="1"/>
  <c r="Z598" i="11"/>
  <c r="AG598" i="11" s="1"/>
  <c r="Z600" i="11"/>
  <c r="AG600" i="11" s="1"/>
  <c r="AA603" i="11"/>
  <c r="AJ603" i="11" s="1"/>
  <c r="Y603" i="11"/>
  <c r="AE603" i="11" s="1"/>
  <c r="AA584" i="11"/>
  <c r="AJ584" i="11" s="1"/>
  <c r="Z585" i="11"/>
  <c r="AG585" i="11" s="1"/>
  <c r="Y602" i="11"/>
  <c r="AE602" i="11" s="1"/>
  <c r="AL602" i="11" s="1"/>
  <c r="AA602" i="11"/>
  <c r="AJ602" i="11" s="1"/>
  <c r="M602" i="11"/>
  <c r="AA575" i="11"/>
  <c r="AJ575" i="11" s="1"/>
  <c r="M575" i="11"/>
  <c r="Z583" i="11"/>
  <c r="AG583" i="11" s="1"/>
  <c r="AA590" i="11"/>
  <c r="AJ590" i="11" s="1"/>
  <c r="Y604" i="11"/>
  <c r="AE604" i="11" s="1"/>
  <c r="AA604" i="11"/>
  <c r="AJ604" i="11" s="1"/>
  <c r="M604" i="11"/>
  <c r="Y605" i="11"/>
  <c r="AE605" i="11" s="1"/>
  <c r="AL605" i="11" s="1"/>
  <c r="Z605" i="11"/>
  <c r="AG605" i="11" s="1"/>
  <c r="CS606" i="10"/>
  <c r="CO606" i="10"/>
  <c r="CK606" i="10"/>
  <c r="BP606" i="10"/>
  <c r="BO606" i="10"/>
  <c r="BN606" i="10"/>
  <c r="CS605" i="10"/>
  <c r="CO605" i="10"/>
  <c r="CK605" i="10"/>
  <c r="BP605" i="10"/>
  <c r="BO605" i="10"/>
  <c r="BN605" i="10"/>
  <c r="CS604" i="10"/>
  <c r="CO604" i="10"/>
  <c r="CK604" i="10"/>
  <c r="BP604" i="10"/>
  <c r="BO604" i="10"/>
  <c r="BN604" i="10"/>
  <c r="CS603" i="10"/>
  <c r="CO603" i="10"/>
  <c r="CK603" i="10"/>
  <c r="BP603" i="10"/>
  <c r="BO603" i="10"/>
  <c r="BN603" i="10"/>
  <c r="CS602" i="10"/>
  <c r="CO602" i="10"/>
  <c r="CK602" i="10"/>
  <c r="BP602" i="10"/>
  <c r="BO602" i="10"/>
  <c r="BN602" i="10"/>
  <c r="CS601" i="10"/>
  <c r="CO601" i="10"/>
  <c r="CK601" i="10"/>
  <c r="BP601" i="10"/>
  <c r="BO601" i="10"/>
  <c r="BN601" i="10"/>
  <c r="CS600" i="10"/>
  <c r="CO600" i="10"/>
  <c r="CK600" i="10"/>
  <c r="BP600" i="10"/>
  <c r="BO600" i="10"/>
  <c r="BN600" i="10"/>
  <c r="CS599" i="10"/>
  <c r="CO599" i="10"/>
  <c r="CK599" i="10"/>
  <c r="BP599" i="10"/>
  <c r="BO599" i="10"/>
  <c r="BN599" i="10"/>
  <c r="CS598" i="10"/>
  <c r="CO598" i="10"/>
  <c r="CK598" i="10"/>
  <c r="BP598" i="10"/>
  <c r="BO598" i="10"/>
  <c r="BN598" i="10"/>
  <c r="CS597" i="10"/>
  <c r="CO597" i="10"/>
  <c r="CK597" i="10"/>
  <c r="BP597" i="10"/>
  <c r="BO597" i="10"/>
  <c r="BN597" i="10"/>
  <c r="CS596" i="10"/>
  <c r="CO596" i="10"/>
  <c r="CK596" i="10"/>
  <c r="BP596" i="10"/>
  <c r="BO596" i="10"/>
  <c r="BN596" i="10"/>
  <c r="CS595" i="10"/>
  <c r="CO595" i="10"/>
  <c r="CK595" i="10"/>
  <c r="BP595" i="10"/>
  <c r="BO595" i="10"/>
  <c r="BN595" i="10"/>
  <c r="CS594" i="10"/>
  <c r="CO594" i="10"/>
  <c r="CK594" i="10"/>
  <c r="BP594" i="10"/>
  <c r="BO594" i="10"/>
  <c r="BN594" i="10"/>
  <c r="CS593" i="10"/>
  <c r="CO593" i="10"/>
  <c r="CK593" i="10"/>
  <c r="BP593" i="10"/>
  <c r="BO593" i="10"/>
  <c r="BN593" i="10"/>
  <c r="CS592" i="10"/>
  <c r="CO592" i="10"/>
  <c r="CK592" i="10"/>
  <c r="BP592" i="10"/>
  <c r="BO592" i="10"/>
  <c r="BN592" i="10"/>
  <c r="CS591" i="10"/>
  <c r="CO591" i="10"/>
  <c r="CK591" i="10"/>
  <c r="BP591" i="10"/>
  <c r="BO591" i="10"/>
  <c r="BN591" i="10"/>
  <c r="CS590" i="10"/>
  <c r="CO590" i="10"/>
  <c r="CK590" i="10"/>
  <c r="BP590" i="10"/>
  <c r="BO590" i="10"/>
  <c r="BN590" i="10"/>
  <c r="CS589" i="10"/>
  <c r="CO589" i="10"/>
  <c r="CK589" i="10"/>
  <c r="BP589" i="10"/>
  <c r="BO589" i="10"/>
  <c r="BN589" i="10"/>
  <c r="CS588" i="10"/>
  <c r="CO588" i="10"/>
  <c r="CK588" i="10"/>
  <c r="BP588" i="10"/>
  <c r="BO588" i="10"/>
  <c r="BN588" i="10"/>
  <c r="CS587" i="10"/>
  <c r="CO587" i="10"/>
  <c r="CK587" i="10"/>
  <c r="BP587" i="10"/>
  <c r="BO587" i="10"/>
  <c r="BN587" i="10"/>
  <c r="CS586" i="10"/>
  <c r="CO586" i="10"/>
  <c r="CK586" i="10"/>
  <c r="BP586" i="10"/>
  <c r="BO586" i="10"/>
  <c r="BN586" i="10"/>
  <c r="CS585" i="10"/>
  <c r="CO585" i="10"/>
  <c r="CK585" i="10"/>
  <c r="BP585" i="10"/>
  <c r="BO585" i="10"/>
  <c r="BN585" i="10"/>
  <c r="CS584" i="10"/>
  <c r="CO584" i="10"/>
  <c r="CK584" i="10"/>
  <c r="BP584" i="10"/>
  <c r="BO584" i="10"/>
  <c r="BN584" i="10"/>
  <c r="CS583" i="10"/>
  <c r="CO583" i="10"/>
  <c r="CK583" i="10"/>
  <c r="BP583" i="10"/>
  <c r="BO583" i="10"/>
  <c r="BN583" i="10"/>
  <c r="CS582" i="10"/>
  <c r="CO582" i="10"/>
  <c r="CK582" i="10"/>
  <c r="BP582" i="10"/>
  <c r="BO582" i="10"/>
  <c r="BN582" i="10"/>
  <c r="CS581" i="10"/>
  <c r="CO581" i="10"/>
  <c r="CK581" i="10"/>
  <c r="BP581" i="10"/>
  <c r="BO581" i="10"/>
  <c r="BN581" i="10"/>
  <c r="CS580" i="10"/>
  <c r="CO580" i="10"/>
  <c r="CK580" i="10"/>
  <c r="BP580" i="10"/>
  <c r="BO580" i="10"/>
  <c r="BN580" i="10"/>
  <c r="CS579" i="10"/>
  <c r="CO579" i="10"/>
  <c r="CK579" i="10"/>
  <c r="BP579" i="10"/>
  <c r="BO579" i="10"/>
  <c r="BN579" i="10"/>
  <c r="CS578" i="10"/>
  <c r="CO578" i="10"/>
  <c r="CK578" i="10"/>
  <c r="BP578" i="10"/>
  <c r="BO578" i="10"/>
  <c r="BN578" i="10"/>
  <c r="CS577" i="10"/>
  <c r="CO577" i="10"/>
  <c r="CK577" i="10"/>
  <c r="BP577" i="10"/>
  <c r="BO577" i="10"/>
  <c r="BN577" i="10"/>
  <c r="CS576" i="10"/>
  <c r="CO576" i="10"/>
  <c r="CK576" i="10"/>
  <c r="BP576" i="10"/>
  <c r="BO576" i="10"/>
  <c r="BN576" i="10"/>
  <c r="CS575" i="10"/>
  <c r="CO575" i="10"/>
  <c r="CK575" i="10"/>
  <c r="BP575" i="10"/>
  <c r="BO575" i="10"/>
  <c r="BN575" i="10"/>
  <c r="CS574" i="10"/>
  <c r="CO574" i="10"/>
  <c r="CK574" i="10"/>
  <c r="BP574" i="10"/>
  <c r="BO574" i="10"/>
  <c r="BN574" i="10"/>
  <c r="CS573" i="10"/>
  <c r="CO573" i="10"/>
  <c r="CK573" i="10"/>
  <c r="BP573" i="10"/>
  <c r="BO573" i="10"/>
  <c r="BN573" i="10"/>
  <c r="CS572" i="10"/>
  <c r="CO572" i="10"/>
  <c r="CK572" i="10"/>
  <c r="BP572" i="10"/>
  <c r="BO572" i="10"/>
  <c r="BN572" i="10"/>
  <c r="CS571" i="10"/>
  <c r="CO571" i="10"/>
  <c r="CK571" i="10"/>
  <c r="BP571" i="10"/>
  <c r="BO571" i="10"/>
  <c r="BN571" i="10"/>
  <c r="CS570" i="10"/>
  <c r="CO570" i="10"/>
  <c r="CK570" i="10"/>
  <c r="BP570" i="10"/>
  <c r="BO570" i="10"/>
  <c r="BN570" i="10"/>
  <c r="CS569" i="10"/>
  <c r="CO569" i="10"/>
  <c r="CK569" i="10"/>
  <c r="BP569" i="10"/>
  <c r="BO569" i="10"/>
  <c r="BN569" i="10"/>
  <c r="CS568" i="10"/>
  <c r="CO568" i="10"/>
  <c r="CK568" i="10"/>
  <c r="BP568" i="10"/>
  <c r="BO568" i="10"/>
  <c r="BN568" i="10"/>
  <c r="CS567" i="10"/>
  <c r="CO567" i="10"/>
  <c r="CK567" i="10"/>
  <c r="BP567" i="10"/>
  <c r="BO567" i="10"/>
  <c r="BN567" i="10"/>
  <c r="CS566" i="10"/>
  <c r="CO566" i="10"/>
  <c r="CK566" i="10"/>
  <c r="BP566" i="10"/>
  <c r="BO566" i="10"/>
  <c r="BN566" i="10"/>
  <c r="CS565" i="10"/>
  <c r="CO565" i="10"/>
  <c r="CK565" i="10"/>
  <c r="BP565" i="10"/>
  <c r="BO565" i="10"/>
  <c r="BN565" i="10"/>
  <c r="CS564" i="10"/>
  <c r="CO564" i="10"/>
  <c r="CK564" i="10"/>
  <c r="BP564" i="10"/>
  <c r="BO564" i="10"/>
  <c r="BN564" i="10"/>
  <c r="CS563" i="10"/>
  <c r="CO563" i="10"/>
  <c r="CK563" i="10"/>
  <c r="BP563" i="10"/>
  <c r="BO563" i="10"/>
  <c r="BN563" i="10"/>
  <c r="CS562" i="10"/>
  <c r="CO562" i="10"/>
  <c r="CK562" i="10"/>
  <c r="BP562" i="10"/>
  <c r="BO562" i="10"/>
  <c r="BN562" i="10"/>
  <c r="CS561" i="10"/>
  <c r="CO561" i="10"/>
  <c r="CK561" i="10"/>
  <c r="BP561" i="10"/>
  <c r="BO561" i="10"/>
  <c r="BN561" i="10"/>
  <c r="CS560" i="10"/>
  <c r="CO560" i="10"/>
  <c r="CK560" i="10"/>
  <c r="BP560" i="10"/>
  <c r="BO560" i="10"/>
  <c r="BN560" i="10"/>
  <c r="CS559" i="10"/>
  <c r="CO559" i="10"/>
  <c r="CK559" i="10"/>
  <c r="BP559" i="10"/>
  <c r="BO559" i="10"/>
  <c r="BN559" i="10"/>
  <c r="CS558" i="10"/>
  <c r="CO558" i="10"/>
  <c r="CK558" i="10"/>
  <c r="BP558" i="10"/>
  <c r="BO558" i="10"/>
  <c r="BN558" i="10"/>
  <c r="CS557" i="10"/>
  <c r="CO557" i="10"/>
  <c r="CK557" i="10"/>
  <c r="BP557" i="10"/>
  <c r="BO557" i="10"/>
  <c r="BN557" i="10"/>
  <c r="CS556" i="10"/>
  <c r="CO556" i="10"/>
  <c r="CK556" i="10"/>
  <c r="BP556" i="10"/>
  <c r="BO556" i="10"/>
  <c r="BN556" i="10"/>
  <c r="CS555" i="10"/>
  <c r="CO555" i="10"/>
  <c r="CK555" i="10"/>
  <c r="BP555" i="10"/>
  <c r="BO555" i="10"/>
  <c r="BN555" i="10"/>
  <c r="CS554" i="10"/>
  <c r="CO554" i="10"/>
  <c r="CK554" i="10"/>
  <c r="BP554" i="10"/>
  <c r="BO554" i="10"/>
  <c r="BN554" i="10"/>
  <c r="CS553" i="10"/>
  <c r="CO553" i="10"/>
  <c r="CK553" i="10"/>
  <c r="BP553" i="10"/>
  <c r="BO553" i="10"/>
  <c r="BN553" i="10"/>
  <c r="CS552" i="10"/>
  <c r="CO552" i="10"/>
  <c r="CK552" i="10"/>
  <c r="BP552" i="10"/>
  <c r="BO552" i="10"/>
  <c r="BN552" i="10"/>
  <c r="CS551" i="10"/>
  <c r="CO551" i="10"/>
  <c r="CK551" i="10"/>
  <c r="BP551" i="10"/>
  <c r="BO551" i="10"/>
  <c r="BN551" i="10"/>
  <c r="CS550" i="10"/>
  <c r="CO550" i="10"/>
  <c r="CK550" i="10"/>
  <c r="BP550" i="10"/>
  <c r="BO550" i="10"/>
  <c r="BN550" i="10"/>
  <c r="CS549" i="10"/>
  <c r="CO549" i="10"/>
  <c r="CK549" i="10"/>
  <c r="BP549" i="10"/>
  <c r="BO549" i="10"/>
  <c r="BN549" i="10"/>
  <c r="CS548" i="10"/>
  <c r="CO548" i="10"/>
  <c r="CK548" i="10"/>
  <c r="BP548" i="10"/>
  <c r="BO548" i="10"/>
  <c r="BN548" i="10"/>
  <c r="CS547" i="10"/>
  <c r="CO547" i="10"/>
  <c r="CK547" i="10"/>
  <c r="BP547" i="10"/>
  <c r="BO547" i="10"/>
  <c r="BN547" i="10"/>
  <c r="CS546" i="10"/>
  <c r="CO546" i="10"/>
  <c r="CK546" i="10"/>
  <c r="BP546" i="10"/>
  <c r="BO546" i="10"/>
  <c r="BN546" i="10"/>
  <c r="CS545" i="10"/>
  <c r="CO545" i="10"/>
  <c r="CK545" i="10"/>
  <c r="BP545" i="10"/>
  <c r="BO545" i="10"/>
  <c r="BN545" i="10"/>
  <c r="CS544" i="10"/>
  <c r="CO544" i="10"/>
  <c r="CK544" i="10"/>
  <c r="BP544" i="10"/>
  <c r="BO544" i="10"/>
  <c r="BN544" i="10"/>
  <c r="CS543" i="10"/>
  <c r="CO543" i="10"/>
  <c r="CK543" i="10"/>
  <c r="BP543" i="10"/>
  <c r="BO543" i="10"/>
  <c r="BN543" i="10"/>
  <c r="CS542" i="10"/>
  <c r="CO542" i="10"/>
  <c r="CK542" i="10"/>
  <c r="BP542" i="10"/>
  <c r="BO542" i="10"/>
  <c r="BN542" i="10"/>
  <c r="CS541" i="10"/>
  <c r="CO541" i="10"/>
  <c r="CK541" i="10"/>
  <c r="BP541" i="10"/>
  <c r="BO541" i="10"/>
  <c r="BN541" i="10"/>
  <c r="CS540" i="10"/>
  <c r="CO540" i="10"/>
  <c r="CK540" i="10"/>
  <c r="BP540" i="10"/>
  <c r="BO540" i="10"/>
  <c r="BN540" i="10"/>
  <c r="CS539" i="10"/>
  <c r="CO539" i="10"/>
  <c r="CK539" i="10"/>
  <c r="BP539" i="10"/>
  <c r="BO539" i="10"/>
  <c r="BN539" i="10"/>
  <c r="CS538" i="10"/>
  <c r="CO538" i="10"/>
  <c r="CK538" i="10"/>
  <c r="BP538" i="10"/>
  <c r="BO538" i="10"/>
  <c r="BN538" i="10"/>
  <c r="CS537" i="10"/>
  <c r="CO537" i="10"/>
  <c r="CK537" i="10"/>
  <c r="BP537" i="10"/>
  <c r="BO537" i="10"/>
  <c r="BN537" i="10"/>
  <c r="CS536" i="10"/>
  <c r="CO536" i="10"/>
  <c r="CK536" i="10"/>
  <c r="BP536" i="10"/>
  <c r="BO536" i="10"/>
  <c r="BN536" i="10"/>
  <c r="CS535" i="10"/>
  <c r="CO535" i="10"/>
  <c r="CK535" i="10"/>
  <c r="BP535" i="10"/>
  <c r="BO535" i="10"/>
  <c r="BN535" i="10"/>
  <c r="CS534" i="10"/>
  <c r="CO534" i="10"/>
  <c r="CK534" i="10"/>
  <c r="BP534" i="10"/>
  <c r="BO534" i="10"/>
  <c r="BN534" i="10"/>
  <c r="CS533" i="10"/>
  <c r="CO533" i="10"/>
  <c r="CK533" i="10"/>
  <c r="BP533" i="10"/>
  <c r="BO533" i="10"/>
  <c r="BN533" i="10"/>
  <c r="CS532" i="10"/>
  <c r="CO532" i="10"/>
  <c r="CK532" i="10"/>
  <c r="BP532" i="10"/>
  <c r="BO532" i="10"/>
  <c r="BN532" i="10"/>
  <c r="CS531" i="10"/>
  <c r="CO531" i="10"/>
  <c r="CK531" i="10"/>
  <c r="BP531" i="10"/>
  <c r="BO531" i="10"/>
  <c r="BN531" i="10"/>
  <c r="CS530" i="10"/>
  <c r="CO530" i="10"/>
  <c r="CK530" i="10"/>
  <c r="BP530" i="10"/>
  <c r="BO530" i="10"/>
  <c r="BN530" i="10"/>
  <c r="CS529" i="10"/>
  <c r="CO529" i="10"/>
  <c r="CK529" i="10"/>
  <c r="BP529" i="10"/>
  <c r="BO529" i="10"/>
  <c r="BN529" i="10"/>
  <c r="CS528" i="10"/>
  <c r="CO528" i="10"/>
  <c r="CK528" i="10"/>
  <c r="BP528" i="10"/>
  <c r="BO528" i="10"/>
  <c r="BN528" i="10"/>
  <c r="CS527" i="10"/>
  <c r="CO527" i="10"/>
  <c r="CK527" i="10"/>
  <c r="BP527" i="10"/>
  <c r="BO527" i="10"/>
  <c r="BN527" i="10"/>
  <c r="CS526" i="10"/>
  <c r="CO526" i="10"/>
  <c r="CK526" i="10"/>
  <c r="BP526" i="10"/>
  <c r="BO526" i="10"/>
  <c r="BN526" i="10"/>
  <c r="CS525" i="10"/>
  <c r="CO525" i="10"/>
  <c r="CK525" i="10"/>
  <c r="BP525" i="10"/>
  <c r="BO525" i="10"/>
  <c r="BN525" i="10"/>
  <c r="CS524" i="10"/>
  <c r="CO524" i="10"/>
  <c r="CK524" i="10"/>
  <c r="BP524" i="10"/>
  <c r="BO524" i="10"/>
  <c r="BN524" i="10"/>
  <c r="CS523" i="10"/>
  <c r="CO523" i="10"/>
  <c r="CK523" i="10"/>
  <c r="BP523" i="10"/>
  <c r="BO523" i="10"/>
  <c r="BN523" i="10"/>
  <c r="CS522" i="10"/>
  <c r="CO522" i="10"/>
  <c r="CK522" i="10"/>
  <c r="BP522" i="10"/>
  <c r="BO522" i="10"/>
  <c r="BN522" i="10"/>
  <c r="CS521" i="10"/>
  <c r="CO521" i="10"/>
  <c r="CK521" i="10"/>
  <c r="BP521" i="10"/>
  <c r="BO521" i="10"/>
  <c r="BN521" i="10"/>
  <c r="CS520" i="10"/>
  <c r="CO520" i="10"/>
  <c r="CK520" i="10"/>
  <c r="BP520" i="10"/>
  <c r="BO520" i="10"/>
  <c r="BN520" i="10"/>
  <c r="CS519" i="10"/>
  <c r="CO519" i="10"/>
  <c r="CK519" i="10"/>
  <c r="BP519" i="10"/>
  <c r="BO519" i="10"/>
  <c r="BN519" i="10"/>
  <c r="CS518" i="10"/>
  <c r="CO518" i="10"/>
  <c r="CK518" i="10"/>
  <c r="BP518" i="10"/>
  <c r="BO518" i="10"/>
  <c r="BN518" i="10"/>
  <c r="CS517" i="10"/>
  <c r="CO517" i="10"/>
  <c r="CK517" i="10"/>
  <c r="BP517" i="10"/>
  <c r="BO517" i="10"/>
  <c r="BN517" i="10"/>
  <c r="CS516" i="10"/>
  <c r="CO516" i="10"/>
  <c r="CK516" i="10"/>
  <c r="BP516" i="10"/>
  <c r="BO516" i="10"/>
  <c r="BN516" i="10"/>
  <c r="CS515" i="10"/>
  <c r="CO515" i="10"/>
  <c r="CK515" i="10"/>
  <c r="BP515" i="10"/>
  <c r="BO515" i="10"/>
  <c r="BN515" i="10"/>
  <c r="CS514" i="10"/>
  <c r="CO514" i="10"/>
  <c r="CK514" i="10"/>
  <c r="BP514" i="10"/>
  <c r="BO514" i="10"/>
  <c r="BN514" i="10"/>
  <c r="CS513" i="10"/>
  <c r="CO513" i="10"/>
  <c r="CK513" i="10"/>
  <c r="BP513" i="10"/>
  <c r="BO513" i="10"/>
  <c r="BN513" i="10"/>
  <c r="CS512" i="10"/>
  <c r="CO512" i="10"/>
  <c r="CK512" i="10"/>
  <c r="BP512" i="10"/>
  <c r="BO512" i="10"/>
  <c r="BN512" i="10"/>
  <c r="CS511" i="10"/>
  <c r="CO511" i="10"/>
  <c r="CK511" i="10"/>
  <c r="BP511" i="10"/>
  <c r="BO511" i="10"/>
  <c r="BN511" i="10"/>
  <c r="CS510" i="10"/>
  <c r="CO510" i="10"/>
  <c r="CK510" i="10"/>
  <c r="BP510" i="10"/>
  <c r="BO510" i="10"/>
  <c r="BN510" i="10"/>
  <c r="CS509" i="10"/>
  <c r="CO509" i="10"/>
  <c r="CK509" i="10"/>
  <c r="BP509" i="10"/>
  <c r="BO509" i="10"/>
  <c r="BN509" i="10"/>
  <c r="CS508" i="10"/>
  <c r="CO508" i="10"/>
  <c r="CK508" i="10"/>
  <c r="BP508" i="10"/>
  <c r="BO508" i="10"/>
  <c r="BN508" i="10"/>
  <c r="CS507" i="10"/>
  <c r="CO507" i="10"/>
  <c r="CK507" i="10"/>
  <c r="BP507" i="10"/>
  <c r="BO507" i="10"/>
  <c r="BN507" i="10"/>
  <c r="CS506" i="10"/>
  <c r="CO506" i="10"/>
  <c r="CK506" i="10"/>
  <c r="BP506" i="10"/>
  <c r="BO506" i="10"/>
  <c r="BN506" i="10"/>
  <c r="CS505" i="10"/>
  <c r="CO505" i="10"/>
  <c r="CK505" i="10"/>
  <c r="BP505" i="10"/>
  <c r="BO505" i="10"/>
  <c r="BN505" i="10"/>
  <c r="CS504" i="10"/>
  <c r="CO504" i="10"/>
  <c r="CK504" i="10"/>
  <c r="BP504" i="10"/>
  <c r="BO504" i="10"/>
  <c r="BN504" i="10"/>
  <c r="CS503" i="10"/>
  <c r="CO503" i="10"/>
  <c r="CK503" i="10"/>
  <c r="BP503" i="10"/>
  <c r="BO503" i="10"/>
  <c r="BN503" i="10"/>
  <c r="CS502" i="10"/>
  <c r="CO502" i="10"/>
  <c r="CK502" i="10"/>
  <c r="BP502" i="10"/>
  <c r="BO502" i="10"/>
  <c r="BN502" i="10"/>
  <c r="CS501" i="10"/>
  <c r="CO501" i="10"/>
  <c r="CK501" i="10"/>
  <c r="BP501" i="10"/>
  <c r="BO501" i="10"/>
  <c r="BN501" i="10"/>
  <c r="CS500" i="10"/>
  <c r="CO500" i="10"/>
  <c r="CK500" i="10"/>
  <c r="BP500" i="10"/>
  <c r="BO500" i="10"/>
  <c r="BN500" i="10"/>
  <c r="CS499" i="10"/>
  <c r="CO499" i="10"/>
  <c r="CK499" i="10"/>
  <c r="BP499" i="10"/>
  <c r="BO499" i="10"/>
  <c r="BN499" i="10"/>
  <c r="CS498" i="10"/>
  <c r="CO498" i="10"/>
  <c r="CK498" i="10"/>
  <c r="BP498" i="10"/>
  <c r="BO498" i="10"/>
  <c r="BN498" i="10"/>
  <c r="CS497" i="10"/>
  <c r="CO497" i="10"/>
  <c r="CK497" i="10"/>
  <c r="BP497" i="10"/>
  <c r="BO497" i="10"/>
  <c r="BN497" i="10"/>
  <c r="CS496" i="10"/>
  <c r="CO496" i="10"/>
  <c r="CK496" i="10"/>
  <c r="BP496" i="10"/>
  <c r="BO496" i="10"/>
  <c r="BN496" i="10"/>
  <c r="CS495" i="10"/>
  <c r="CO495" i="10"/>
  <c r="CK495" i="10"/>
  <c r="BP495" i="10"/>
  <c r="BO495" i="10"/>
  <c r="BN495" i="10"/>
  <c r="CS494" i="10"/>
  <c r="CO494" i="10"/>
  <c r="CK494" i="10"/>
  <c r="BP494" i="10"/>
  <c r="BO494" i="10"/>
  <c r="BN494" i="10"/>
  <c r="CS493" i="10"/>
  <c r="CO493" i="10"/>
  <c r="CK493" i="10"/>
  <c r="BP493" i="10"/>
  <c r="BO493" i="10"/>
  <c r="BN493" i="10"/>
  <c r="CS492" i="10"/>
  <c r="CO492" i="10"/>
  <c r="CK492" i="10"/>
  <c r="BP492" i="10"/>
  <c r="BO492" i="10"/>
  <c r="BN492" i="10"/>
  <c r="CS491" i="10"/>
  <c r="CO491" i="10"/>
  <c r="CK491" i="10"/>
  <c r="BP491" i="10"/>
  <c r="BO491" i="10"/>
  <c r="BN491" i="10"/>
  <c r="CS490" i="10"/>
  <c r="CO490" i="10"/>
  <c r="CK490" i="10"/>
  <c r="BP490" i="10"/>
  <c r="BO490" i="10"/>
  <c r="BN490" i="10"/>
  <c r="CS489" i="10"/>
  <c r="CO489" i="10"/>
  <c r="CK489" i="10"/>
  <c r="BP489" i="10"/>
  <c r="BO489" i="10"/>
  <c r="BN489" i="10"/>
  <c r="CS488" i="10"/>
  <c r="CO488" i="10"/>
  <c r="CK488" i="10"/>
  <c r="BP488" i="10"/>
  <c r="BO488" i="10"/>
  <c r="BN488" i="10"/>
  <c r="CS487" i="10"/>
  <c r="CO487" i="10"/>
  <c r="CK487" i="10"/>
  <c r="BP487" i="10"/>
  <c r="BO487" i="10"/>
  <c r="BN487" i="10"/>
  <c r="CS486" i="10"/>
  <c r="CO486" i="10"/>
  <c r="CK486" i="10"/>
  <c r="BP486" i="10"/>
  <c r="BO486" i="10"/>
  <c r="BN486" i="10"/>
  <c r="CS485" i="10"/>
  <c r="CO485" i="10"/>
  <c r="CK485" i="10"/>
  <c r="BP485" i="10"/>
  <c r="BO485" i="10"/>
  <c r="BN485" i="10"/>
  <c r="CS484" i="10"/>
  <c r="CO484" i="10"/>
  <c r="CK484" i="10"/>
  <c r="BP484" i="10"/>
  <c r="BO484" i="10"/>
  <c r="BN484" i="10"/>
  <c r="CS483" i="10"/>
  <c r="CO483" i="10"/>
  <c r="CK483" i="10"/>
  <c r="BP483" i="10"/>
  <c r="BO483" i="10"/>
  <c r="BN483" i="10"/>
  <c r="CS482" i="10"/>
  <c r="CO482" i="10"/>
  <c r="CK482" i="10"/>
  <c r="BP482" i="10"/>
  <c r="BO482" i="10"/>
  <c r="BN482" i="10"/>
  <c r="CS481" i="10"/>
  <c r="CO481" i="10"/>
  <c r="CK481" i="10"/>
  <c r="BP481" i="10"/>
  <c r="BO481" i="10"/>
  <c r="BN481" i="10"/>
  <c r="CS480" i="10"/>
  <c r="CO480" i="10"/>
  <c r="CK480" i="10"/>
  <c r="BP480" i="10"/>
  <c r="BO480" i="10"/>
  <c r="BN480" i="10"/>
  <c r="CS479" i="10"/>
  <c r="CO479" i="10"/>
  <c r="CK479" i="10"/>
  <c r="BP479" i="10"/>
  <c r="BO479" i="10"/>
  <c r="BN479" i="10"/>
  <c r="CS478" i="10"/>
  <c r="CO478" i="10"/>
  <c r="CK478" i="10"/>
  <c r="BP478" i="10"/>
  <c r="BO478" i="10"/>
  <c r="BN478" i="10"/>
  <c r="CS477" i="10"/>
  <c r="CO477" i="10"/>
  <c r="CK477" i="10"/>
  <c r="BP477" i="10"/>
  <c r="BO477" i="10"/>
  <c r="BN477" i="10"/>
  <c r="CS476" i="10"/>
  <c r="CO476" i="10"/>
  <c r="CK476" i="10"/>
  <c r="BP476" i="10"/>
  <c r="BO476" i="10"/>
  <c r="BN476" i="10"/>
  <c r="CS475" i="10"/>
  <c r="CO475" i="10"/>
  <c r="CK475" i="10"/>
  <c r="BP475" i="10"/>
  <c r="BO475" i="10"/>
  <c r="BN475" i="10"/>
  <c r="CS474" i="10"/>
  <c r="CO474" i="10"/>
  <c r="CK474" i="10"/>
  <c r="BP474" i="10"/>
  <c r="BO474" i="10"/>
  <c r="BN474" i="10"/>
  <c r="CS473" i="10"/>
  <c r="CO473" i="10"/>
  <c r="CK473" i="10"/>
  <c r="BP473" i="10"/>
  <c r="BO473" i="10"/>
  <c r="BN473" i="10"/>
  <c r="CS472" i="10"/>
  <c r="CO472" i="10"/>
  <c r="CK472" i="10"/>
  <c r="BP472" i="10"/>
  <c r="BO472" i="10"/>
  <c r="BN472" i="10"/>
  <c r="CS471" i="10"/>
  <c r="CO471" i="10"/>
  <c r="CK471" i="10"/>
  <c r="BP471" i="10"/>
  <c r="BO471" i="10"/>
  <c r="BN471" i="10"/>
  <c r="CS470" i="10"/>
  <c r="CO470" i="10"/>
  <c r="CK470" i="10"/>
  <c r="BP470" i="10"/>
  <c r="BO470" i="10"/>
  <c r="BN470" i="10"/>
  <c r="CS469" i="10"/>
  <c r="CO469" i="10"/>
  <c r="CK469" i="10"/>
  <c r="BP469" i="10"/>
  <c r="BO469" i="10"/>
  <c r="BN469" i="10"/>
  <c r="CS468" i="10"/>
  <c r="CO468" i="10"/>
  <c r="CK468" i="10"/>
  <c r="BP468" i="10"/>
  <c r="BO468" i="10"/>
  <c r="BN468" i="10"/>
  <c r="CS467" i="10"/>
  <c r="CO467" i="10"/>
  <c r="CK467" i="10"/>
  <c r="BP467" i="10"/>
  <c r="BO467" i="10"/>
  <c r="BN467" i="10"/>
  <c r="CS466" i="10"/>
  <c r="CO466" i="10"/>
  <c r="CK466" i="10"/>
  <c r="BP466" i="10"/>
  <c r="BO466" i="10"/>
  <c r="BN466" i="10"/>
  <c r="CS465" i="10"/>
  <c r="CO465" i="10"/>
  <c r="CK465" i="10"/>
  <c r="BP465" i="10"/>
  <c r="BO465" i="10"/>
  <c r="BN465" i="10"/>
  <c r="CS464" i="10"/>
  <c r="CO464" i="10"/>
  <c r="CK464" i="10"/>
  <c r="BP464" i="10"/>
  <c r="BO464" i="10"/>
  <c r="BN464" i="10"/>
  <c r="CS463" i="10"/>
  <c r="CO463" i="10"/>
  <c r="CK463" i="10"/>
  <c r="BP463" i="10"/>
  <c r="BO463" i="10"/>
  <c r="BN463" i="10"/>
  <c r="CS462" i="10"/>
  <c r="CO462" i="10"/>
  <c r="CK462" i="10"/>
  <c r="BP462" i="10"/>
  <c r="BO462" i="10"/>
  <c r="BN462" i="10"/>
  <c r="CS461" i="10"/>
  <c r="CO461" i="10"/>
  <c r="CK461" i="10"/>
  <c r="BP461" i="10"/>
  <c r="BO461" i="10"/>
  <c r="BN461" i="10"/>
  <c r="CS460" i="10"/>
  <c r="CO460" i="10"/>
  <c r="CK460" i="10"/>
  <c r="BP460" i="10"/>
  <c r="BO460" i="10"/>
  <c r="BN460" i="10"/>
  <c r="CS459" i="10"/>
  <c r="CO459" i="10"/>
  <c r="CK459" i="10"/>
  <c r="BP459" i="10"/>
  <c r="BO459" i="10"/>
  <c r="BN459" i="10"/>
  <c r="CS458" i="10"/>
  <c r="CO458" i="10"/>
  <c r="CK458" i="10"/>
  <c r="BP458" i="10"/>
  <c r="BO458" i="10"/>
  <c r="BN458" i="10"/>
  <c r="CS457" i="10"/>
  <c r="CO457" i="10"/>
  <c r="CK457" i="10"/>
  <c r="BP457" i="10"/>
  <c r="BO457" i="10"/>
  <c r="BN457" i="10"/>
  <c r="CS456" i="10"/>
  <c r="CO456" i="10"/>
  <c r="CK456" i="10"/>
  <c r="BP456" i="10"/>
  <c r="BO456" i="10"/>
  <c r="BN456" i="10"/>
  <c r="CS455" i="10"/>
  <c r="CO455" i="10"/>
  <c r="CK455" i="10"/>
  <c r="BP455" i="10"/>
  <c r="BO455" i="10"/>
  <c r="BN455" i="10"/>
  <c r="CS454" i="10"/>
  <c r="CO454" i="10"/>
  <c r="CK454" i="10"/>
  <c r="BP454" i="10"/>
  <c r="BO454" i="10"/>
  <c r="BN454" i="10"/>
  <c r="CS453" i="10"/>
  <c r="CO453" i="10"/>
  <c r="CK453" i="10"/>
  <c r="BP453" i="10"/>
  <c r="BO453" i="10"/>
  <c r="BN453" i="10"/>
  <c r="CS452" i="10"/>
  <c r="CO452" i="10"/>
  <c r="CK452" i="10"/>
  <c r="BP452" i="10"/>
  <c r="BO452" i="10"/>
  <c r="BN452" i="10"/>
  <c r="CS451" i="10"/>
  <c r="CO451" i="10"/>
  <c r="CK451" i="10"/>
  <c r="BP451" i="10"/>
  <c r="BO451" i="10"/>
  <c r="BN451" i="10"/>
  <c r="CS450" i="10"/>
  <c r="CO450" i="10"/>
  <c r="CK450" i="10"/>
  <c r="BP450" i="10"/>
  <c r="BO450" i="10"/>
  <c r="BN450" i="10"/>
  <c r="CS449" i="10"/>
  <c r="CO449" i="10"/>
  <c r="CK449" i="10"/>
  <c r="BP449" i="10"/>
  <c r="BO449" i="10"/>
  <c r="BN449" i="10"/>
  <c r="CS448" i="10"/>
  <c r="CO448" i="10"/>
  <c r="CK448" i="10"/>
  <c r="BP448" i="10"/>
  <c r="BO448" i="10"/>
  <c r="BN448" i="10"/>
  <c r="CS447" i="10"/>
  <c r="CO447" i="10"/>
  <c r="CK447" i="10"/>
  <c r="BP447" i="10"/>
  <c r="BO447" i="10"/>
  <c r="BN447" i="10"/>
  <c r="CS446" i="10"/>
  <c r="CO446" i="10"/>
  <c r="CK446" i="10"/>
  <c r="BP446" i="10"/>
  <c r="BO446" i="10"/>
  <c r="BN446" i="10"/>
  <c r="CS445" i="10"/>
  <c r="CO445" i="10"/>
  <c r="CK445" i="10"/>
  <c r="BP445" i="10"/>
  <c r="BO445" i="10"/>
  <c r="BN445" i="10"/>
  <c r="CS444" i="10"/>
  <c r="CO444" i="10"/>
  <c r="CK444" i="10"/>
  <c r="BP444" i="10"/>
  <c r="BO444" i="10"/>
  <c r="BN444" i="10"/>
  <c r="CS443" i="10"/>
  <c r="CO443" i="10"/>
  <c r="CK443" i="10"/>
  <c r="BP443" i="10"/>
  <c r="BO443" i="10"/>
  <c r="BN443" i="10"/>
  <c r="CS442" i="10"/>
  <c r="CO442" i="10"/>
  <c r="CK442" i="10"/>
  <c r="BP442" i="10"/>
  <c r="BO442" i="10"/>
  <c r="BN442" i="10"/>
  <c r="CS441" i="10"/>
  <c r="CO441" i="10"/>
  <c r="CK441" i="10"/>
  <c r="BP441" i="10"/>
  <c r="BO441" i="10"/>
  <c r="BN441" i="10"/>
  <c r="CS440" i="10"/>
  <c r="CO440" i="10"/>
  <c r="CK440" i="10"/>
  <c r="BP440" i="10"/>
  <c r="BO440" i="10"/>
  <c r="BN440" i="10"/>
  <c r="CS439" i="10"/>
  <c r="CO439" i="10"/>
  <c r="CK439" i="10"/>
  <c r="BP439" i="10"/>
  <c r="BO439" i="10"/>
  <c r="BN439" i="10"/>
  <c r="CS438" i="10"/>
  <c r="CO438" i="10"/>
  <c r="CK438" i="10"/>
  <c r="BP438" i="10"/>
  <c r="BO438" i="10"/>
  <c r="BN438" i="10"/>
  <c r="CS437" i="10"/>
  <c r="CO437" i="10"/>
  <c r="CK437" i="10"/>
  <c r="BP437" i="10"/>
  <c r="BO437" i="10"/>
  <c r="BN437" i="10"/>
  <c r="CS436" i="10"/>
  <c r="CO436" i="10"/>
  <c r="CK436" i="10"/>
  <c r="BP436" i="10"/>
  <c r="BO436" i="10"/>
  <c r="BN436" i="10"/>
  <c r="CS435" i="10"/>
  <c r="CO435" i="10"/>
  <c r="CK435" i="10"/>
  <c r="BP435" i="10"/>
  <c r="BO435" i="10"/>
  <c r="BN435" i="10"/>
  <c r="CS434" i="10"/>
  <c r="CO434" i="10"/>
  <c r="CK434" i="10"/>
  <c r="BP434" i="10"/>
  <c r="BO434" i="10"/>
  <c r="BN434" i="10"/>
  <c r="CS433" i="10"/>
  <c r="CO433" i="10"/>
  <c r="CK433" i="10"/>
  <c r="BP433" i="10"/>
  <c r="BO433" i="10"/>
  <c r="BN433" i="10"/>
  <c r="CS432" i="10"/>
  <c r="CO432" i="10"/>
  <c r="CK432" i="10"/>
  <c r="BP432" i="10"/>
  <c r="BO432" i="10"/>
  <c r="BN432" i="10"/>
  <c r="CS431" i="10"/>
  <c r="CO431" i="10"/>
  <c r="CK431" i="10"/>
  <c r="BP431" i="10"/>
  <c r="BO431" i="10"/>
  <c r="BN431" i="10"/>
  <c r="CS430" i="10"/>
  <c r="CO430" i="10"/>
  <c r="CK430" i="10"/>
  <c r="BP430" i="10"/>
  <c r="BO430" i="10"/>
  <c r="BN430" i="10"/>
  <c r="CS429" i="10"/>
  <c r="CO429" i="10"/>
  <c r="CK429" i="10"/>
  <c r="BP429" i="10"/>
  <c r="BO429" i="10"/>
  <c r="BN429" i="10"/>
  <c r="CS428" i="10"/>
  <c r="CO428" i="10"/>
  <c r="CK428" i="10"/>
  <c r="BP428" i="10"/>
  <c r="BO428" i="10"/>
  <c r="BN428" i="10"/>
  <c r="CS427" i="10"/>
  <c r="CO427" i="10"/>
  <c r="CK427" i="10"/>
  <c r="BP427" i="10"/>
  <c r="BO427" i="10"/>
  <c r="BN427" i="10"/>
  <c r="CS426" i="10"/>
  <c r="CO426" i="10"/>
  <c r="CK426" i="10"/>
  <c r="BP426" i="10"/>
  <c r="BO426" i="10"/>
  <c r="BN426" i="10"/>
  <c r="CS425" i="10"/>
  <c r="CO425" i="10"/>
  <c r="CK425" i="10"/>
  <c r="BP425" i="10"/>
  <c r="BO425" i="10"/>
  <c r="BN425" i="10"/>
  <c r="CS424" i="10"/>
  <c r="CO424" i="10"/>
  <c r="CK424" i="10"/>
  <c r="BP424" i="10"/>
  <c r="BO424" i="10"/>
  <c r="BN424" i="10"/>
  <c r="CS423" i="10"/>
  <c r="CO423" i="10"/>
  <c r="CK423" i="10"/>
  <c r="BP423" i="10"/>
  <c r="BO423" i="10"/>
  <c r="BN423" i="10"/>
  <c r="CS422" i="10"/>
  <c r="CO422" i="10"/>
  <c r="CK422" i="10"/>
  <c r="BP422" i="10"/>
  <c r="BO422" i="10"/>
  <c r="BN422" i="10"/>
  <c r="CS421" i="10"/>
  <c r="CO421" i="10"/>
  <c r="CK421" i="10"/>
  <c r="BP421" i="10"/>
  <c r="BO421" i="10"/>
  <c r="BN421" i="10"/>
  <c r="CS420" i="10"/>
  <c r="CO420" i="10"/>
  <c r="CK420" i="10"/>
  <c r="BP420" i="10"/>
  <c r="BO420" i="10"/>
  <c r="BN420" i="10"/>
  <c r="CS419" i="10"/>
  <c r="CO419" i="10"/>
  <c r="CK419" i="10"/>
  <c r="BP419" i="10"/>
  <c r="BO419" i="10"/>
  <c r="BN419" i="10"/>
  <c r="CS418" i="10"/>
  <c r="CO418" i="10"/>
  <c r="CK418" i="10"/>
  <c r="BP418" i="10"/>
  <c r="BO418" i="10"/>
  <c r="BN418" i="10"/>
  <c r="CS417" i="10"/>
  <c r="CO417" i="10"/>
  <c r="CK417" i="10"/>
  <c r="BP417" i="10"/>
  <c r="BO417" i="10"/>
  <c r="BN417" i="10"/>
  <c r="CS416" i="10"/>
  <c r="CO416" i="10"/>
  <c r="CK416" i="10"/>
  <c r="BP416" i="10"/>
  <c r="BO416" i="10"/>
  <c r="BN416" i="10"/>
  <c r="CS415" i="10"/>
  <c r="CO415" i="10"/>
  <c r="CK415" i="10"/>
  <c r="BP415" i="10"/>
  <c r="BO415" i="10"/>
  <c r="BN415" i="10"/>
  <c r="CS414" i="10"/>
  <c r="CO414" i="10"/>
  <c r="CK414" i="10"/>
  <c r="BP414" i="10"/>
  <c r="BO414" i="10"/>
  <c r="BN414" i="10"/>
  <c r="CS413" i="10"/>
  <c r="CO413" i="10"/>
  <c r="CK413" i="10"/>
  <c r="BP413" i="10"/>
  <c r="BO413" i="10"/>
  <c r="BN413" i="10"/>
  <c r="CS412" i="10"/>
  <c r="CO412" i="10"/>
  <c r="CK412" i="10"/>
  <c r="BP412" i="10"/>
  <c r="BO412" i="10"/>
  <c r="BN412" i="10"/>
  <c r="CS411" i="10"/>
  <c r="CO411" i="10"/>
  <c r="CK411" i="10"/>
  <c r="BP411" i="10"/>
  <c r="BO411" i="10"/>
  <c r="BN411" i="10"/>
  <c r="CS410" i="10"/>
  <c r="CO410" i="10"/>
  <c r="CK410" i="10"/>
  <c r="BP410" i="10"/>
  <c r="BO410" i="10"/>
  <c r="BN410" i="10"/>
  <c r="CS409" i="10"/>
  <c r="CO409" i="10"/>
  <c r="CK409" i="10"/>
  <c r="BP409" i="10"/>
  <c r="BO409" i="10"/>
  <c r="BN409" i="10"/>
  <c r="CS408" i="10"/>
  <c r="CO408" i="10"/>
  <c r="CK408" i="10"/>
  <c r="BP408" i="10"/>
  <c r="BO408" i="10"/>
  <c r="BN408" i="10"/>
  <c r="CS407" i="10"/>
  <c r="CO407" i="10"/>
  <c r="CK407" i="10"/>
  <c r="BP407" i="10"/>
  <c r="BO407" i="10"/>
  <c r="BN407" i="10"/>
  <c r="CS406" i="10"/>
  <c r="CO406" i="10"/>
  <c r="CK406" i="10"/>
  <c r="BP406" i="10"/>
  <c r="BO406" i="10"/>
  <c r="BN406" i="10"/>
  <c r="CS405" i="10"/>
  <c r="CO405" i="10"/>
  <c r="CK405" i="10"/>
  <c r="BP405" i="10"/>
  <c r="BO405" i="10"/>
  <c r="BN405" i="10"/>
  <c r="CS404" i="10"/>
  <c r="CO404" i="10"/>
  <c r="CK404" i="10"/>
  <c r="BP404" i="10"/>
  <c r="BO404" i="10"/>
  <c r="BN404" i="10"/>
  <c r="CS403" i="10"/>
  <c r="CO403" i="10"/>
  <c r="CK403" i="10"/>
  <c r="BP403" i="10"/>
  <c r="BO403" i="10"/>
  <c r="BN403" i="10"/>
  <c r="CS402" i="10"/>
  <c r="CO402" i="10"/>
  <c r="CK402" i="10"/>
  <c r="BP402" i="10"/>
  <c r="BO402" i="10"/>
  <c r="BN402" i="10"/>
  <c r="CS401" i="10"/>
  <c r="CO401" i="10"/>
  <c r="CK401" i="10"/>
  <c r="BP401" i="10"/>
  <c r="BO401" i="10"/>
  <c r="BN401" i="10"/>
  <c r="CS400" i="10"/>
  <c r="CO400" i="10"/>
  <c r="CK400" i="10"/>
  <c r="BP400" i="10"/>
  <c r="BO400" i="10"/>
  <c r="BN400" i="10"/>
  <c r="CS399" i="10"/>
  <c r="CO399" i="10"/>
  <c r="CK399" i="10"/>
  <c r="BP399" i="10"/>
  <c r="BO399" i="10"/>
  <c r="BN399" i="10"/>
  <c r="CS398" i="10"/>
  <c r="CO398" i="10"/>
  <c r="CK398" i="10"/>
  <c r="BP398" i="10"/>
  <c r="BO398" i="10"/>
  <c r="BN398" i="10"/>
  <c r="CS397" i="10"/>
  <c r="CO397" i="10"/>
  <c r="CK397" i="10"/>
  <c r="BP397" i="10"/>
  <c r="BO397" i="10"/>
  <c r="BN397" i="10"/>
  <c r="CS396" i="10"/>
  <c r="CO396" i="10"/>
  <c r="CK396" i="10"/>
  <c r="BP396" i="10"/>
  <c r="BO396" i="10"/>
  <c r="BN396" i="10"/>
  <c r="CS395" i="10"/>
  <c r="CO395" i="10"/>
  <c r="CK395" i="10"/>
  <c r="BP395" i="10"/>
  <c r="BO395" i="10"/>
  <c r="BN395" i="10"/>
  <c r="CS394" i="10"/>
  <c r="CO394" i="10"/>
  <c r="CK394" i="10"/>
  <c r="BP394" i="10"/>
  <c r="BO394" i="10"/>
  <c r="BN394" i="10"/>
  <c r="CS393" i="10"/>
  <c r="CO393" i="10"/>
  <c r="CK393" i="10"/>
  <c r="BP393" i="10"/>
  <c r="BO393" i="10"/>
  <c r="BN393" i="10"/>
  <c r="CS392" i="10"/>
  <c r="CO392" i="10"/>
  <c r="CK392" i="10"/>
  <c r="BP392" i="10"/>
  <c r="BO392" i="10"/>
  <c r="BN392" i="10"/>
  <c r="CS391" i="10"/>
  <c r="CO391" i="10"/>
  <c r="CK391" i="10"/>
  <c r="BP391" i="10"/>
  <c r="BO391" i="10"/>
  <c r="BN391" i="10"/>
  <c r="CS390" i="10"/>
  <c r="CO390" i="10"/>
  <c r="CK390" i="10"/>
  <c r="BP390" i="10"/>
  <c r="BO390" i="10"/>
  <c r="BN390" i="10"/>
  <c r="CS389" i="10"/>
  <c r="CO389" i="10"/>
  <c r="CK389" i="10"/>
  <c r="BP389" i="10"/>
  <c r="BO389" i="10"/>
  <c r="BN389" i="10"/>
  <c r="CS388" i="10"/>
  <c r="CO388" i="10"/>
  <c r="CK388" i="10"/>
  <c r="BP388" i="10"/>
  <c r="BO388" i="10"/>
  <c r="BN388" i="10"/>
  <c r="CS387" i="10"/>
  <c r="CO387" i="10"/>
  <c r="CK387" i="10"/>
  <c r="BP387" i="10"/>
  <c r="BO387" i="10"/>
  <c r="BN387" i="10"/>
  <c r="CS386" i="10"/>
  <c r="CO386" i="10"/>
  <c r="CK386" i="10"/>
  <c r="BP386" i="10"/>
  <c r="BO386" i="10"/>
  <c r="BN386" i="10"/>
  <c r="CS385" i="10"/>
  <c r="CO385" i="10"/>
  <c r="CK385" i="10"/>
  <c r="BP385" i="10"/>
  <c r="BO385" i="10"/>
  <c r="BN385" i="10"/>
  <c r="CS384" i="10"/>
  <c r="CO384" i="10"/>
  <c r="CK384" i="10"/>
  <c r="BP384" i="10"/>
  <c r="BO384" i="10"/>
  <c r="BN384" i="10"/>
  <c r="CS383" i="10"/>
  <c r="CO383" i="10"/>
  <c r="CK383" i="10"/>
  <c r="BP383" i="10"/>
  <c r="BO383" i="10"/>
  <c r="BN383" i="10"/>
  <c r="CS382" i="10"/>
  <c r="CO382" i="10"/>
  <c r="CK382" i="10"/>
  <c r="BP382" i="10"/>
  <c r="BO382" i="10"/>
  <c r="BN382" i="10"/>
  <c r="CS381" i="10"/>
  <c r="CO381" i="10"/>
  <c r="CK381" i="10"/>
  <c r="BP381" i="10"/>
  <c r="BO381" i="10"/>
  <c r="BN381" i="10"/>
  <c r="CS380" i="10"/>
  <c r="CO380" i="10"/>
  <c r="CK380" i="10"/>
  <c r="BP380" i="10"/>
  <c r="BO380" i="10"/>
  <c r="BN380" i="10"/>
  <c r="CS379" i="10"/>
  <c r="CO379" i="10"/>
  <c r="CK379" i="10"/>
  <c r="BP379" i="10"/>
  <c r="BO379" i="10"/>
  <c r="BN379" i="10"/>
  <c r="CS378" i="10"/>
  <c r="CO378" i="10"/>
  <c r="CK378" i="10"/>
  <c r="BP378" i="10"/>
  <c r="BO378" i="10"/>
  <c r="BN378" i="10"/>
  <c r="CS377" i="10"/>
  <c r="CO377" i="10"/>
  <c r="CK377" i="10"/>
  <c r="BP377" i="10"/>
  <c r="BO377" i="10"/>
  <c r="BN377" i="10"/>
  <c r="CS376" i="10"/>
  <c r="CO376" i="10"/>
  <c r="CK376" i="10"/>
  <c r="BP376" i="10"/>
  <c r="BO376" i="10"/>
  <c r="BN376" i="10"/>
  <c r="CS375" i="10"/>
  <c r="CO375" i="10"/>
  <c r="CK375" i="10"/>
  <c r="BP375" i="10"/>
  <c r="BO375" i="10"/>
  <c r="BN375" i="10"/>
  <c r="CS374" i="10"/>
  <c r="CO374" i="10"/>
  <c r="CK374" i="10"/>
  <c r="BP374" i="10"/>
  <c r="BO374" i="10"/>
  <c r="BN374" i="10"/>
  <c r="CS373" i="10"/>
  <c r="CO373" i="10"/>
  <c r="CK373" i="10"/>
  <c r="BP373" i="10"/>
  <c r="BO373" i="10"/>
  <c r="BN373" i="10"/>
  <c r="CS372" i="10"/>
  <c r="CO372" i="10"/>
  <c r="CK372" i="10"/>
  <c r="BP372" i="10"/>
  <c r="BO372" i="10"/>
  <c r="BN372" i="10"/>
  <c r="CS371" i="10"/>
  <c r="CO371" i="10"/>
  <c r="CK371" i="10"/>
  <c r="BP371" i="10"/>
  <c r="BO371" i="10"/>
  <c r="BN371" i="10"/>
  <c r="CS370" i="10"/>
  <c r="CO370" i="10"/>
  <c r="CK370" i="10"/>
  <c r="BP370" i="10"/>
  <c r="BO370" i="10"/>
  <c r="BN370" i="10"/>
  <c r="CS369" i="10"/>
  <c r="CO369" i="10"/>
  <c r="CK369" i="10"/>
  <c r="BP369" i="10"/>
  <c r="BO369" i="10"/>
  <c r="BN369" i="10"/>
  <c r="CS368" i="10"/>
  <c r="CO368" i="10"/>
  <c r="CK368" i="10"/>
  <c r="BP368" i="10"/>
  <c r="BO368" i="10"/>
  <c r="BN368" i="10"/>
  <c r="CS367" i="10"/>
  <c r="CO367" i="10"/>
  <c r="CK367" i="10"/>
  <c r="BP367" i="10"/>
  <c r="BO367" i="10"/>
  <c r="BN367" i="10"/>
  <c r="CS366" i="10"/>
  <c r="CO366" i="10"/>
  <c r="CK366" i="10"/>
  <c r="BP366" i="10"/>
  <c r="BO366" i="10"/>
  <c r="BN366" i="10"/>
  <c r="CS365" i="10"/>
  <c r="CO365" i="10"/>
  <c r="CK365" i="10"/>
  <c r="BP365" i="10"/>
  <c r="BO365" i="10"/>
  <c r="BN365" i="10"/>
  <c r="CS364" i="10"/>
  <c r="CO364" i="10"/>
  <c r="CK364" i="10"/>
  <c r="BP364" i="10"/>
  <c r="BO364" i="10"/>
  <c r="BN364" i="10"/>
  <c r="CS363" i="10"/>
  <c r="CO363" i="10"/>
  <c r="CK363" i="10"/>
  <c r="BP363" i="10"/>
  <c r="BO363" i="10"/>
  <c r="BN363" i="10"/>
  <c r="CS362" i="10"/>
  <c r="CO362" i="10"/>
  <c r="CK362" i="10"/>
  <c r="BP362" i="10"/>
  <c r="BO362" i="10"/>
  <c r="BN362" i="10"/>
  <c r="CS361" i="10"/>
  <c r="CO361" i="10"/>
  <c r="CK361" i="10"/>
  <c r="BP361" i="10"/>
  <c r="BO361" i="10"/>
  <c r="BN361" i="10"/>
  <c r="CS360" i="10"/>
  <c r="CO360" i="10"/>
  <c r="CK360" i="10"/>
  <c r="BP360" i="10"/>
  <c r="BO360" i="10"/>
  <c r="BN360" i="10"/>
  <c r="CS359" i="10"/>
  <c r="CO359" i="10"/>
  <c r="CK359" i="10"/>
  <c r="BP359" i="10"/>
  <c r="BO359" i="10"/>
  <c r="BN359" i="10"/>
  <c r="CS358" i="10"/>
  <c r="CO358" i="10"/>
  <c r="CK358" i="10"/>
  <c r="BP358" i="10"/>
  <c r="BO358" i="10"/>
  <c r="BN358" i="10"/>
  <c r="CS357" i="10"/>
  <c r="CO357" i="10"/>
  <c r="CK357" i="10"/>
  <c r="BP357" i="10"/>
  <c r="BO357" i="10"/>
  <c r="BN357" i="10"/>
  <c r="CS356" i="10"/>
  <c r="CO356" i="10"/>
  <c r="CK356" i="10"/>
  <c r="BP356" i="10"/>
  <c r="BO356" i="10"/>
  <c r="BN356" i="10"/>
  <c r="CS355" i="10"/>
  <c r="CO355" i="10"/>
  <c r="CK355" i="10"/>
  <c r="BP355" i="10"/>
  <c r="BO355" i="10"/>
  <c r="BN355" i="10"/>
  <c r="CS354" i="10"/>
  <c r="CO354" i="10"/>
  <c r="CK354" i="10"/>
  <c r="BP354" i="10"/>
  <c r="BO354" i="10"/>
  <c r="BN354" i="10"/>
  <c r="CS353" i="10"/>
  <c r="CO353" i="10"/>
  <c r="CK353" i="10"/>
  <c r="BP353" i="10"/>
  <c r="BO353" i="10"/>
  <c r="BN353" i="10"/>
  <c r="CS352" i="10"/>
  <c r="CO352" i="10"/>
  <c r="CK352" i="10"/>
  <c r="BP352" i="10"/>
  <c r="BO352" i="10"/>
  <c r="BN352" i="10"/>
  <c r="CS351" i="10"/>
  <c r="CO351" i="10"/>
  <c r="CK351" i="10"/>
  <c r="BP351" i="10"/>
  <c r="BO351" i="10"/>
  <c r="BN351" i="10"/>
  <c r="CS350" i="10"/>
  <c r="CO350" i="10"/>
  <c r="CK350" i="10"/>
  <c r="BP350" i="10"/>
  <c r="BO350" i="10"/>
  <c r="BN350" i="10"/>
  <c r="CS349" i="10"/>
  <c r="CO349" i="10"/>
  <c r="CK349" i="10"/>
  <c r="BP349" i="10"/>
  <c r="BO349" i="10"/>
  <c r="BN349" i="10"/>
  <c r="CS348" i="10"/>
  <c r="CO348" i="10"/>
  <c r="CK348" i="10"/>
  <c r="BP348" i="10"/>
  <c r="BO348" i="10"/>
  <c r="BN348" i="10"/>
  <c r="CS347" i="10"/>
  <c r="CO347" i="10"/>
  <c r="CK347" i="10"/>
  <c r="BP347" i="10"/>
  <c r="BO347" i="10"/>
  <c r="BN347" i="10"/>
  <c r="CS346" i="10"/>
  <c r="CO346" i="10"/>
  <c r="CK346" i="10"/>
  <c r="BP346" i="10"/>
  <c r="BO346" i="10"/>
  <c r="BN346" i="10"/>
  <c r="CS345" i="10"/>
  <c r="CO345" i="10"/>
  <c r="CK345" i="10"/>
  <c r="BP345" i="10"/>
  <c r="BO345" i="10"/>
  <c r="BN345" i="10"/>
  <c r="CS344" i="10"/>
  <c r="CO344" i="10"/>
  <c r="CK344" i="10"/>
  <c r="BP344" i="10"/>
  <c r="BO344" i="10"/>
  <c r="BN344" i="10"/>
  <c r="CS343" i="10"/>
  <c r="CO343" i="10"/>
  <c r="CK343" i="10"/>
  <c r="BP343" i="10"/>
  <c r="BO343" i="10"/>
  <c r="BN343" i="10"/>
  <c r="CS342" i="10"/>
  <c r="CO342" i="10"/>
  <c r="CK342" i="10"/>
  <c r="BP342" i="10"/>
  <c r="BO342" i="10"/>
  <c r="BN342" i="10"/>
  <c r="CS341" i="10"/>
  <c r="CO341" i="10"/>
  <c r="CK341" i="10"/>
  <c r="BP341" i="10"/>
  <c r="BO341" i="10"/>
  <c r="BN341" i="10"/>
  <c r="CS340" i="10"/>
  <c r="CO340" i="10"/>
  <c r="CK340" i="10"/>
  <c r="BP340" i="10"/>
  <c r="BO340" i="10"/>
  <c r="BN340" i="10"/>
  <c r="CS339" i="10"/>
  <c r="CO339" i="10"/>
  <c r="CK339" i="10"/>
  <c r="BP339" i="10"/>
  <c r="BO339" i="10"/>
  <c r="BN339" i="10"/>
  <c r="CS338" i="10"/>
  <c r="CO338" i="10"/>
  <c r="CK338" i="10"/>
  <c r="BP338" i="10"/>
  <c r="BO338" i="10"/>
  <c r="BN338" i="10"/>
  <c r="CS337" i="10"/>
  <c r="CO337" i="10"/>
  <c r="CK337" i="10"/>
  <c r="BP337" i="10"/>
  <c r="BO337" i="10"/>
  <c r="BN337" i="10"/>
  <c r="CS336" i="10"/>
  <c r="CO336" i="10"/>
  <c r="CK336" i="10"/>
  <c r="BP336" i="10"/>
  <c r="BO336" i="10"/>
  <c r="BN336" i="10"/>
  <c r="CS335" i="10"/>
  <c r="CO335" i="10"/>
  <c r="CK335" i="10"/>
  <c r="BP335" i="10"/>
  <c r="BO335" i="10"/>
  <c r="BN335" i="10"/>
  <c r="CS334" i="10"/>
  <c r="CO334" i="10"/>
  <c r="CK334" i="10"/>
  <c r="BP334" i="10"/>
  <c r="BO334" i="10"/>
  <c r="BN334" i="10"/>
  <c r="CS333" i="10"/>
  <c r="CO333" i="10"/>
  <c r="CK333" i="10"/>
  <c r="BP333" i="10"/>
  <c r="BO333" i="10"/>
  <c r="BN333" i="10"/>
  <c r="CS332" i="10"/>
  <c r="CO332" i="10"/>
  <c r="CK332" i="10"/>
  <c r="BP332" i="10"/>
  <c r="BO332" i="10"/>
  <c r="BN332" i="10"/>
  <c r="CS331" i="10"/>
  <c r="CO331" i="10"/>
  <c r="CK331" i="10"/>
  <c r="BP331" i="10"/>
  <c r="BO331" i="10"/>
  <c r="BN331" i="10"/>
  <c r="CS330" i="10"/>
  <c r="CO330" i="10"/>
  <c r="CK330" i="10"/>
  <c r="BP330" i="10"/>
  <c r="BO330" i="10"/>
  <c r="BN330" i="10"/>
  <c r="CS329" i="10"/>
  <c r="CO329" i="10"/>
  <c r="CK329" i="10"/>
  <c r="BP329" i="10"/>
  <c r="BO329" i="10"/>
  <c r="BN329" i="10"/>
  <c r="CS328" i="10"/>
  <c r="CO328" i="10"/>
  <c r="CK328" i="10"/>
  <c r="BP328" i="10"/>
  <c r="BO328" i="10"/>
  <c r="BN328" i="10"/>
  <c r="CS327" i="10"/>
  <c r="CO327" i="10"/>
  <c r="CK327" i="10"/>
  <c r="BP327" i="10"/>
  <c r="BO327" i="10"/>
  <c r="BN327" i="10"/>
  <c r="CS326" i="10"/>
  <c r="CO326" i="10"/>
  <c r="CK326" i="10"/>
  <c r="BP326" i="10"/>
  <c r="BO326" i="10"/>
  <c r="BN326" i="10"/>
  <c r="CS325" i="10"/>
  <c r="CO325" i="10"/>
  <c r="CK325" i="10"/>
  <c r="BP325" i="10"/>
  <c r="BO325" i="10"/>
  <c r="BN325" i="10"/>
  <c r="CS324" i="10"/>
  <c r="CO324" i="10"/>
  <c r="CK324" i="10"/>
  <c r="BP324" i="10"/>
  <c r="BO324" i="10"/>
  <c r="BN324" i="10"/>
  <c r="CS323" i="10"/>
  <c r="CO323" i="10"/>
  <c r="CK323" i="10"/>
  <c r="BP323" i="10"/>
  <c r="BO323" i="10"/>
  <c r="BN323" i="10"/>
  <c r="CS322" i="10"/>
  <c r="CO322" i="10"/>
  <c r="CK322" i="10"/>
  <c r="BP322" i="10"/>
  <c r="BO322" i="10"/>
  <c r="BN322" i="10"/>
  <c r="CS321" i="10"/>
  <c r="CO321" i="10"/>
  <c r="CK321" i="10"/>
  <c r="BP321" i="10"/>
  <c r="BO321" i="10"/>
  <c r="BN321" i="10"/>
  <c r="CS320" i="10"/>
  <c r="CO320" i="10"/>
  <c r="CK320" i="10"/>
  <c r="BP320" i="10"/>
  <c r="BO320" i="10"/>
  <c r="BN320" i="10"/>
  <c r="CS319" i="10"/>
  <c r="CO319" i="10"/>
  <c r="CK319" i="10"/>
  <c r="BP319" i="10"/>
  <c r="BO319" i="10"/>
  <c r="BN319" i="10"/>
  <c r="CS318" i="10"/>
  <c r="CO318" i="10"/>
  <c r="CK318" i="10"/>
  <c r="BP318" i="10"/>
  <c r="BO318" i="10"/>
  <c r="BN318" i="10"/>
  <c r="CS317" i="10"/>
  <c r="CO317" i="10"/>
  <c r="CK317" i="10"/>
  <c r="BP317" i="10"/>
  <c r="BO317" i="10"/>
  <c r="BN317" i="10"/>
  <c r="CS316" i="10"/>
  <c r="CO316" i="10"/>
  <c r="CK316" i="10"/>
  <c r="BP316" i="10"/>
  <c r="BO316" i="10"/>
  <c r="BN316" i="10"/>
  <c r="CS315" i="10"/>
  <c r="CO315" i="10"/>
  <c r="CK315" i="10"/>
  <c r="BP315" i="10"/>
  <c r="BO315" i="10"/>
  <c r="BN315" i="10"/>
  <c r="CS314" i="10"/>
  <c r="CO314" i="10"/>
  <c r="CK314" i="10"/>
  <c r="BP314" i="10"/>
  <c r="BO314" i="10"/>
  <c r="BN314" i="10"/>
  <c r="CS313" i="10"/>
  <c r="CO313" i="10"/>
  <c r="CK313" i="10"/>
  <c r="BP313" i="10"/>
  <c r="BO313" i="10"/>
  <c r="BN313" i="10"/>
  <c r="CS312" i="10"/>
  <c r="CO312" i="10"/>
  <c r="CK312" i="10"/>
  <c r="BP312" i="10"/>
  <c r="BO312" i="10"/>
  <c r="BN312" i="10"/>
  <c r="CS311" i="10"/>
  <c r="CO311" i="10"/>
  <c r="CK311" i="10"/>
  <c r="BP311" i="10"/>
  <c r="BO311" i="10"/>
  <c r="BN311" i="10"/>
  <c r="CS310" i="10"/>
  <c r="CO310" i="10"/>
  <c r="CK310" i="10"/>
  <c r="BP310" i="10"/>
  <c r="BO310" i="10"/>
  <c r="BN310" i="10"/>
  <c r="CS309" i="10"/>
  <c r="CO309" i="10"/>
  <c r="CK309" i="10"/>
  <c r="BP309" i="10"/>
  <c r="BO309" i="10"/>
  <c r="BN309" i="10"/>
  <c r="CS308" i="10"/>
  <c r="CO308" i="10"/>
  <c r="CK308" i="10"/>
  <c r="BP308" i="10"/>
  <c r="BO308" i="10"/>
  <c r="BN308" i="10"/>
  <c r="CS307" i="10"/>
  <c r="CO307" i="10"/>
  <c r="CK307" i="10"/>
  <c r="BP307" i="10"/>
  <c r="BO307" i="10"/>
  <c r="BN307" i="10"/>
  <c r="CS306" i="10"/>
  <c r="CO306" i="10"/>
  <c r="CK306" i="10"/>
  <c r="BP306" i="10"/>
  <c r="BO306" i="10"/>
  <c r="BN306" i="10"/>
  <c r="CS305" i="10"/>
  <c r="CO305" i="10"/>
  <c r="CK305" i="10"/>
  <c r="BP305" i="10"/>
  <c r="BO305" i="10"/>
  <c r="BN305" i="10"/>
  <c r="CS304" i="10"/>
  <c r="CO304" i="10"/>
  <c r="CK304" i="10"/>
  <c r="BP304" i="10"/>
  <c r="BO304" i="10"/>
  <c r="BN304" i="10"/>
  <c r="CS303" i="10"/>
  <c r="CO303" i="10"/>
  <c r="CK303" i="10"/>
  <c r="BP303" i="10"/>
  <c r="BO303" i="10"/>
  <c r="BN303" i="10"/>
  <c r="CS302" i="10"/>
  <c r="CO302" i="10"/>
  <c r="CK302" i="10"/>
  <c r="BP302" i="10"/>
  <c r="BO302" i="10"/>
  <c r="BN302" i="10"/>
  <c r="CS301" i="10"/>
  <c r="CO301" i="10"/>
  <c r="CK301" i="10"/>
  <c r="BP301" i="10"/>
  <c r="BO301" i="10"/>
  <c r="BN301" i="10"/>
  <c r="CS300" i="10"/>
  <c r="CO300" i="10"/>
  <c r="CK300" i="10"/>
  <c r="BP300" i="10"/>
  <c r="BO300" i="10"/>
  <c r="BN300" i="10"/>
  <c r="CS299" i="10"/>
  <c r="CO299" i="10"/>
  <c r="CK299" i="10"/>
  <c r="BP299" i="10"/>
  <c r="BO299" i="10"/>
  <c r="BN299" i="10"/>
  <c r="CS298" i="10"/>
  <c r="CO298" i="10"/>
  <c r="CK298" i="10"/>
  <c r="BP298" i="10"/>
  <c r="BO298" i="10"/>
  <c r="BN298" i="10"/>
  <c r="CS297" i="10"/>
  <c r="CO297" i="10"/>
  <c r="CK297" i="10"/>
  <c r="BP297" i="10"/>
  <c r="BO297" i="10"/>
  <c r="BN297" i="10"/>
  <c r="CS296" i="10"/>
  <c r="CO296" i="10"/>
  <c r="CK296" i="10"/>
  <c r="BP296" i="10"/>
  <c r="BO296" i="10"/>
  <c r="BN296" i="10"/>
  <c r="CS295" i="10"/>
  <c r="CO295" i="10"/>
  <c r="CK295" i="10"/>
  <c r="BP295" i="10"/>
  <c r="BO295" i="10"/>
  <c r="BN295" i="10"/>
  <c r="CS294" i="10"/>
  <c r="CO294" i="10"/>
  <c r="CK294" i="10"/>
  <c r="BP294" i="10"/>
  <c r="BO294" i="10"/>
  <c r="BN294" i="10"/>
  <c r="CS293" i="10"/>
  <c r="CO293" i="10"/>
  <c r="CK293" i="10"/>
  <c r="BP293" i="10"/>
  <c r="BO293" i="10"/>
  <c r="BN293" i="10"/>
  <c r="CS292" i="10"/>
  <c r="CO292" i="10"/>
  <c r="CK292" i="10"/>
  <c r="BP292" i="10"/>
  <c r="BO292" i="10"/>
  <c r="BN292" i="10"/>
  <c r="CS291" i="10"/>
  <c r="CO291" i="10"/>
  <c r="CK291" i="10"/>
  <c r="BP291" i="10"/>
  <c r="BO291" i="10"/>
  <c r="BN291" i="10"/>
  <c r="CS290" i="10"/>
  <c r="CO290" i="10"/>
  <c r="CK290" i="10"/>
  <c r="BP290" i="10"/>
  <c r="BO290" i="10"/>
  <c r="BN290" i="10"/>
  <c r="CS289" i="10"/>
  <c r="CO289" i="10"/>
  <c r="CK289" i="10"/>
  <c r="BP289" i="10"/>
  <c r="BO289" i="10"/>
  <c r="BN289" i="10"/>
  <c r="CS288" i="10"/>
  <c r="CO288" i="10"/>
  <c r="CK288" i="10"/>
  <c r="BP288" i="10"/>
  <c r="BO288" i="10"/>
  <c r="BN288" i="10"/>
  <c r="CS287" i="10"/>
  <c r="CO287" i="10"/>
  <c r="CK287" i="10"/>
  <c r="BP287" i="10"/>
  <c r="BO287" i="10"/>
  <c r="BN287" i="10"/>
  <c r="CS286" i="10"/>
  <c r="CO286" i="10"/>
  <c r="CK286" i="10"/>
  <c r="BP286" i="10"/>
  <c r="BO286" i="10"/>
  <c r="BN286" i="10"/>
  <c r="CS285" i="10"/>
  <c r="CO285" i="10"/>
  <c r="CK285" i="10"/>
  <c r="BP285" i="10"/>
  <c r="BO285" i="10"/>
  <c r="BN285" i="10"/>
  <c r="CS284" i="10"/>
  <c r="CO284" i="10"/>
  <c r="CK284" i="10"/>
  <c r="BP284" i="10"/>
  <c r="BO284" i="10"/>
  <c r="BN284" i="10"/>
  <c r="CS283" i="10"/>
  <c r="CO283" i="10"/>
  <c r="CK283" i="10"/>
  <c r="BP283" i="10"/>
  <c r="BO283" i="10"/>
  <c r="BN283" i="10"/>
  <c r="CS282" i="10"/>
  <c r="CO282" i="10"/>
  <c r="CK282" i="10"/>
  <c r="BP282" i="10"/>
  <c r="BO282" i="10"/>
  <c r="BN282" i="10"/>
  <c r="CS281" i="10"/>
  <c r="CO281" i="10"/>
  <c r="CK281" i="10"/>
  <c r="BP281" i="10"/>
  <c r="BO281" i="10"/>
  <c r="BN281" i="10"/>
  <c r="CS280" i="10"/>
  <c r="CO280" i="10"/>
  <c r="CK280" i="10"/>
  <c r="BP280" i="10"/>
  <c r="BO280" i="10"/>
  <c r="BN280" i="10"/>
  <c r="CS279" i="10"/>
  <c r="CO279" i="10"/>
  <c r="CK279" i="10"/>
  <c r="BP279" i="10"/>
  <c r="BO279" i="10"/>
  <c r="BN279" i="10"/>
  <c r="CS278" i="10"/>
  <c r="CO278" i="10"/>
  <c r="CK278" i="10"/>
  <c r="BP278" i="10"/>
  <c r="BO278" i="10"/>
  <c r="BN278" i="10"/>
  <c r="CS277" i="10"/>
  <c r="CO277" i="10"/>
  <c r="CK277" i="10"/>
  <c r="BP277" i="10"/>
  <c r="BO277" i="10"/>
  <c r="BN277" i="10"/>
  <c r="CS276" i="10"/>
  <c r="CO276" i="10"/>
  <c r="CK276" i="10"/>
  <c r="BP276" i="10"/>
  <c r="BO276" i="10"/>
  <c r="BN276" i="10"/>
  <c r="CS275" i="10"/>
  <c r="CO275" i="10"/>
  <c r="CK275" i="10"/>
  <c r="BP275" i="10"/>
  <c r="BO275" i="10"/>
  <c r="BN275" i="10"/>
  <c r="CS274" i="10"/>
  <c r="CO274" i="10"/>
  <c r="CK274" i="10"/>
  <c r="BP274" i="10"/>
  <c r="BO274" i="10"/>
  <c r="BN274" i="10"/>
  <c r="CS273" i="10"/>
  <c r="CO273" i="10"/>
  <c r="CK273" i="10"/>
  <c r="BP273" i="10"/>
  <c r="BO273" i="10"/>
  <c r="BN273" i="10"/>
  <c r="CS272" i="10"/>
  <c r="CO272" i="10"/>
  <c r="CK272" i="10"/>
  <c r="BP272" i="10"/>
  <c r="BO272" i="10"/>
  <c r="BN272" i="10"/>
  <c r="CS271" i="10"/>
  <c r="CO271" i="10"/>
  <c r="CK271" i="10"/>
  <c r="BP271" i="10"/>
  <c r="BO271" i="10"/>
  <c r="BN271" i="10"/>
  <c r="CS270" i="10"/>
  <c r="CO270" i="10"/>
  <c r="CK270" i="10"/>
  <c r="BP270" i="10"/>
  <c r="BO270" i="10"/>
  <c r="BN270" i="10"/>
  <c r="CS269" i="10"/>
  <c r="CO269" i="10"/>
  <c r="CK269" i="10"/>
  <c r="BP269" i="10"/>
  <c r="BO269" i="10"/>
  <c r="BN269" i="10"/>
  <c r="CS268" i="10"/>
  <c r="CO268" i="10"/>
  <c r="CK268" i="10"/>
  <c r="BP268" i="10"/>
  <c r="BO268" i="10"/>
  <c r="BN268" i="10"/>
  <c r="CS267" i="10"/>
  <c r="CO267" i="10"/>
  <c r="CK267" i="10"/>
  <c r="BP267" i="10"/>
  <c r="BO267" i="10"/>
  <c r="BN267" i="10"/>
  <c r="CS266" i="10"/>
  <c r="CO266" i="10"/>
  <c r="CK266" i="10"/>
  <c r="BP266" i="10"/>
  <c r="BO266" i="10"/>
  <c r="BN266" i="10"/>
  <c r="CS265" i="10"/>
  <c r="CO265" i="10"/>
  <c r="CK265" i="10"/>
  <c r="BP265" i="10"/>
  <c r="BO265" i="10"/>
  <c r="BN265" i="10"/>
  <c r="CS264" i="10"/>
  <c r="CO264" i="10"/>
  <c r="CK264" i="10"/>
  <c r="BP264" i="10"/>
  <c r="BO264" i="10"/>
  <c r="BN264" i="10"/>
  <c r="CS263" i="10"/>
  <c r="CO263" i="10"/>
  <c r="CK263" i="10"/>
  <c r="BP263" i="10"/>
  <c r="BO263" i="10"/>
  <c r="BN263" i="10"/>
  <c r="CS262" i="10"/>
  <c r="CO262" i="10"/>
  <c r="CK262" i="10"/>
  <c r="BP262" i="10"/>
  <c r="BO262" i="10"/>
  <c r="BN262" i="10"/>
  <c r="CS261" i="10"/>
  <c r="CO261" i="10"/>
  <c r="CK261" i="10"/>
  <c r="BP261" i="10"/>
  <c r="BO261" i="10"/>
  <c r="BN261" i="10"/>
  <c r="CS260" i="10"/>
  <c r="CO260" i="10"/>
  <c r="CK260" i="10"/>
  <c r="BP260" i="10"/>
  <c r="BO260" i="10"/>
  <c r="BN260" i="10"/>
  <c r="CS259" i="10"/>
  <c r="CO259" i="10"/>
  <c r="CK259" i="10"/>
  <c r="BP259" i="10"/>
  <c r="BO259" i="10"/>
  <c r="BN259" i="10"/>
  <c r="CS258" i="10"/>
  <c r="CO258" i="10"/>
  <c r="CK258" i="10"/>
  <c r="BP258" i="10"/>
  <c r="BO258" i="10"/>
  <c r="BN258" i="10"/>
  <c r="CS257" i="10"/>
  <c r="CO257" i="10"/>
  <c r="CK257" i="10"/>
  <c r="BP257" i="10"/>
  <c r="BO257" i="10"/>
  <c r="BN257" i="10"/>
  <c r="CS256" i="10"/>
  <c r="CO256" i="10"/>
  <c r="CK256" i="10"/>
  <c r="BP256" i="10"/>
  <c r="BO256" i="10"/>
  <c r="BN256" i="10"/>
  <c r="CS255" i="10"/>
  <c r="CO255" i="10"/>
  <c r="CK255" i="10"/>
  <c r="BP255" i="10"/>
  <c r="BO255" i="10"/>
  <c r="BN255" i="10"/>
  <c r="CS254" i="10"/>
  <c r="CO254" i="10"/>
  <c r="CK254" i="10"/>
  <c r="BP254" i="10"/>
  <c r="BO254" i="10"/>
  <c r="BN254" i="10"/>
  <c r="CS253" i="10"/>
  <c r="CO253" i="10"/>
  <c r="CK253" i="10"/>
  <c r="BP253" i="10"/>
  <c r="BO253" i="10"/>
  <c r="BN253" i="10"/>
  <c r="CS252" i="10"/>
  <c r="CO252" i="10"/>
  <c r="CK252" i="10"/>
  <c r="BP252" i="10"/>
  <c r="BO252" i="10"/>
  <c r="BN252" i="10"/>
  <c r="CS251" i="10"/>
  <c r="CO251" i="10"/>
  <c r="CK251" i="10"/>
  <c r="BP251" i="10"/>
  <c r="BO251" i="10"/>
  <c r="BN251" i="10"/>
  <c r="CS250" i="10"/>
  <c r="CO250" i="10"/>
  <c r="CK250" i="10"/>
  <c r="BP250" i="10"/>
  <c r="BO250" i="10"/>
  <c r="BN250" i="10"/>
  <c r="CS249" i="10"/>
  <c r="CO249" i="10"/>
  <c r="CK249" i="10"/>
  <c r="BP249" i="10"/>
  <c r="BO249" i="10"/>
  <c r="BN249" i="10"/>
  <c r="CS248" i="10"/>
  <c r="CO248" i="10"/>
  <c r="CK248" i="10"/>
  <c r="BP248" i="10"/>
  <c r="BO248" i="10"/>
  <c r="BN248" i="10"/>
  <c r="CS247" i="10"/>
  <c r="CO247" i="10"/>
  <c r="CK247" i="10"/>
  <c r="BP247" i="10"/>
  <c r="BO247" i="10"/>
  <c r="BN247" i="10"/>
  <c r="CS246" i="10"/>
  <c r="CO246" i="10"/>
  <c r="CK246" i="10"/>
  <c r="BP246" i="10"/>
  <c r="BO246" i="10"/>
  <c r="BN246" i="10"/>
  <c r="CS245" i="10"/>
  <c r="CO245" i="10"/>
  <c r="CK245" i="10"/>
  <c r="BP245" i="10"/>
  <c r="BO245" i="10"/>
  <c r="BN245" i="10"/>
  <c r="CS244" i="10"/>
  <c r="CO244" i="10"/>
  <c r="CK244" i="10"/>
  <c r="BP244" i="10"/>
  <c r="BO244" i="10"/>
  <c r="BN244" i="10"/>
  <c r="CS243" i="10"/>
  <c r="CO243" i="10"/>
  <c r="CK243" i="10"/>
  <c r="BP243" i="10"/>
  <c r="BO243" i="10"/>
  <c r="BN243" i="10"/>
  <c r="CS242" i="10"/>
  <c r="CO242" i="10"/>
  <c r="CK242" i="10"/>
  <c r="BP242" i="10"/>
  <c r="BO242" i="10"/>
  <c r="BN242" i="10"/>
  <c r="CS241" i="10"/>
  <c r="CO241" i="10"/>
  <c r="CK241" i="10"/>
  <c r="BP241" i="10"/>
  <c r="BO241" i="10"/>
  <c r="BN241" i="10"/>
  <c r="CS240" i="10"/>
  <c r="CO240" i="10"/>
  <c r="CK240" i="10"/>
  <c r="BP240" i="10"/>
  <c r="BO240" i="10"/>
  <c r="BN240" i="10"/>
  <c r="CS239" i="10"/>
  <c r="CO239" i="10"/>
  <c r="CK239" i="10"/>
  <c r="BP239" i="10"/>
  <c r="BO239" i="10"/>
  <c r="BN239" i="10"/>
  <c r="CS238" i="10"/>
  <c r="CO238" i="10"/>
  <c r="CK238" i="10"/>
  <c r="BP238" i="10"/>
  <c r="BO238" i="10"/>
  <c r="BN238" i="10"/>
  <c r="CS237" i="10"/>
  <c r="CO237" i="10"/>
  <c r="CK237" i="10"/>
  <c r="BP237" i="10"/>
  <c r="BO237" i="10"/>
  <c r="BN237" i="10"/>
  <c r="CS236" i="10"/>
  <c r="CO236" i="10"/>
  <c r="CK236" i="10"/>
  <c r="BP236" i="10"/>
  <c r="BO236" i="10"/>
  <c r="BN236" i="10"/>
  <c r="CS235" i="10"/>
  <c r="CO235" i="10"/>
  <c r="CK235" i="10"/>
  <c r="BP235" i="10"/>
  <c r="BO235" i="10"/>
  <c r="BN235" i="10"/>
  <c r="CS234" i="10"/>
  <c r="CO234" i="10"/>
  <c r="CK234" i="10"/>
  <c r="BP234" i="10"/>
  <c r="BO234" i="10"/>
  <c r="BN234" i="10"/>
  <c r="CS233" i="10"/>
  <c r="CO233" i="10"/>
  <c r="CK233" i="10"/>
  <c r="BP233" i="10"/>
  <c r="BO233" i="10"/>
  <c r="BN233" i="10"/>
  <c r="CS232" i="10"/>
  <c r="CO232" i="10"/>
  <c r="CK232" i="10"/>
  <c r="BP232" i="10"/>
  <c r="BO232" i="10"/>
  <c r="BN232" i="10"/>
  <c r="CS231" i="10"/>
  <c r="CO231" i="10"/>
  <c r="CK231" i="10"/>
  <c r="BP231" i="10"/>
  <c r="BO231" i="10"/>
  <c r="BN231" i="10"/>
  <c r="CS230" i="10"/>
  <c r="CO230" i="10"/>
  <c r="CK230" i="10"/>
  <c r="BP230" i="10"/>
  <c r="BO230" i="10"/>
  <c r="BN230" i="10"/>
  <c r="CS229" i="10"/>
  <c r="CO229" i="10"/>
  <c r="CK229" i="10"/>
  <c r="BP229" i="10"/>
  <c r="BO229" i="10"/>
  <c r="BN229" i="10"/>
  <c r="CS228" i="10"/>
  <c r="CO228" i="10"/>
  <c r="CK228" i="10"/>
  <c r="BP228" i="10"/>
  <c r="BO228" i="10"/>
  <c r="BN228" i="10"/>
  <c r="CS227" i="10"/>
  <c r="CO227" i="10"/>
  <c r="CK227" i="10"/>
  <c r="BP227" i="10"/>
  <c r="BO227" i="10"/>
  <c r="BN227" i="10"/>
  <c r="CS226" i="10"/>
  <c r="CO226" i="10"/>
  <c r="CK226" i="10"/>
  <c r="BP226" i="10"/>
  <c r="BO226" i="10"/>
  <c r="BN226" i="10"/>
  <c r="CS225" i="10"/>
  <c r="CO225" i="10"/>
  <c r="CK225" i="10"/>
  <c r="BP225" i="10"/>
  <c r="BO225" i="10"/>
  <c r="BN225" i="10"/>
  <c r="CS224" i="10"/>
  <c r="CO224" i="10"/>
  <c r="CK224" i="10"/>
  <c r="BP224" i="10"/>
  <c r="BO224" i="10"/>
  <c r="BN224" i="10"/>
  <c r="CS223" i="10"/>
  <c r="CO223" i="10"/>
  <c r="CK223" i="10"/>
  <c r="BP223" i="10"/>
  <c r="BO223" i="10"/>
  <c r="BN223" i="10"/>
  <c r="CS222" i="10"/>
  <c r="CO222" i="10"/>
  <c r="CK222" i="10"/>
  <c r="BP222" i="10"/>
  <c r="BO222" i="10"/>
  <c r="BN222" i="10"/>
  <c r="CS221" i="10"/>
  <c r="CO221" i="10"/>
  <c r="CK221" i="10"/>
  <c r="BP221" i="10"/>
  <c r="BO221" i="10"/>
  <c r="BN221" i="10"/>
  <c r="CS220" i="10"/>
  <c r="CO220" i="10"/>
  <c r="CK220" i="10"/>
  <c r="BP220" i="10"/>
  <c r="BO220" i="10"/>
  <c r="BN220" i="10"/>
  <c r="CS219" i="10"/>
  <c r="CO219" i="10"/>
  <c r="CK219" i="10"/>
  <c r="BP219" i="10"/>
  <c r="BO219" i="10"/>
  <c r="BN219" i="10"/>
  <c r="CS218" i="10"/>
  <c r="CO218" i="10"/>
  <c r="CK218" i="10"/>
  <c r="BP218" i="10"/>
  <c r="BO218" i="10"/>
  <c r="BN218" i="10"/>
  <c r="CS217" i="10"/>
  <c r="CO217" i="10"/>
  <c r="CK217" i="10"/>
  <c r="BP217" i="10"/>
  <c r="BO217" i="10"/>
  <c r="BN217" i="10"/>
  <c r="CS216" i="10"/>
  <c r="CO216" i="10"/>
  <c r="CK216" i="10"/>
  <c r="BP216" i="10"/>
  <c r="BO216" i="10"/>
  <c r="BN216" i="10"/>
  <c r="CS215" i="10"/>
  <c r="CO215" i="10"/>
  <c r="CK215" i="10"/>
  <c r="BP215" i="10"/>
  <c r="BO215" i="10"/>
  <c r="BN215" i="10"/>
  <c r="CS214" i="10"/>
  <c r="CO214" i="10"/>
  <c r="CK214" i="10"/>
  <c r="BP214" i="10"/>
  <c r="BO214" i="10"/>
  <c r="BN214" i="10"/>
  <c r="CS213" i="10"/>
  <c r="CO213" i="10"/>
  <c r="CK213" i="10"/>
  <c r="BP213" i="10"/>
  <c r="BO213" i="10"/>
  <c r="BN213" i="10"/>
  <c r="CS212" i="10"/>
  <c r="CO212" i="10"/>
  <c r="CK212" i="10"/>
  <c r="BP212" i="10"/>
  <c r="BO212" i="10"/>
  <c r="BN212" i="10"/>
  <c r="CS211" i="10"/>
  <c r="CO211" i="10"/>
  <c r="CK211" i="10"/>
  <c r="BP211" i="10"/>
  <c r="BO211" i="10"/>
  <c r="BN211" i="10"/>
  <c r="CS210" i="10"/>
  <c r="CO210" i="10"/>
  <c r="CK210" i="10"/>
  <c r="BP210" i="10"/>
  <c r="BO210" i="10"/>
  <c r="BN210" i="10"/>
  <c r="CS209" i="10"/>
  <c r="CO209" i="10"/>
  <c r="CK209" i="10"/>
  <c r="BP209" i="10"/>
  <c r="BO209" i="10"/>
  <c r="BN209" i="10"/>
  <c r="CS208" i="10"/>
  <c r="CO208" i="10"/>
  <c r="CK208" i="10"/>
  <c r="BP208" i="10"/>
  <c r="BO208" i="10"/>
  <c r="BN208" i="10"/>
  <c r="CS207" i="10"/>
  <c r="CO207" i="10"/>
  <c r="CK207" i="10"/>
  <c r="BP207" i="10"/>
  <c r="BO207" i="10"/>
  <c r="BN207" i="10"/>
  <c r="CS206" i="10"/>
  <c r="CO206" i="10"/>
  <c r="CK206" i="10"/>
  <c r="BP206" i="10"/>
  <c r="BO206" i="10"/>
  <c r="BN206" i="10"/>
  <c r="CS205" i="10"/>
  <c r="CO205" i="10"/>
  <c r="CK205" i="10"/>
  <c r="BP205" i="10"/>
  <c r="BO205" i="10"/>
  <c r="BN205" i="10"/>
  <c r="CS204" i="10"/>
  <c r="CO204" i="10"/>
  <c r="CK204" i="10"/>
  <c r="BP204" i="10"/>
  <c r="BO204" i="10"/>
  <c r="BN204" i="10"/>
  <c r="CS203" i="10"/>
  <c r="CO203" i="10"/>
  <c r="CK203" i="10"/>
  <c r="BP203" i="10"/>
  <c r="BO203" i="10"/>
  <c r="BN203" i="10"/>
  <c r="CS202" i="10"/>
  <c r="CO202" i="10"/>
  <c r="CK202" i="10"/>
  <c r="BP202" i="10"/>
  <c r="BO202" i="10"/>
  <c r="BN202" i="10"/>
  <c r="CS201" i="10"/>
  <c r="CO201" i="10"/>
  <c r="CK201" i="10"/>
  <c r="BP201" i="10"/>
  <c r="BO201" i="10"/>
  <c r="BN201" i="10"/>
  <c r="CS200" i="10"/>
  <c r="CO200" i="10"/>
  <c r="CK200" i="10"/>
  <c r="BP200" i="10"/>
  <c r="BO200" i="10"/>
  <c r="BN200" i="10"/>
  <c r="CS199" i="10"/>
  <c r="CO199" i="10"/>
  <c r="CK199" i="10"/>
  <c r="BP199" i="10"/>
  <c r="BO199" i="10"/>
  <c r="BN199" i="10"/>
  <c r="CS198" i="10"/>
  <c r="CO198" i="10"/>
  <c r="CK198" i="10"/>
  <c r="BP198" i="10"/>
  <c r="BO198" i="10"/>
  <c r="BN198" i="10"/>
  <c r="CS197" i="10"/>
  <c r="CO197" i="10"/>
  <c r="CK197" i="10"/>
  <c r="BP197" i="10"/>
  <c r="BO197" i="10"/>
  <c r="BN197" i="10"/>
  <c r="CS196" i="10"/>
  <c r="CO196" i="10"/>
  <c r="CK196" i="10"/>
  <c r="BP196" i="10"/>
  <c r="BO196" i="10"/>
  <c r="BN196" i="10"/>
  <c r="CS195" i="10"/>
  <c r="CO195" i="10"/>
  <c r="CK195" i="10"/>
  <c r="BP195" i="10"/>
  <c r="BO195" i="10"/>
  <c r="BN195" i="10"/>
  <c r="CS194" i="10"/>
  <c r="CO194" i="10"/>
  <c r="CK194" i="10"/>
  <c r="BP194" i="10"/>
  <c r="BO194" i="10"/>
  <c r="BN194" i="10"/>
  <c r="CS193" i="10"/>
  <c r="CO193" i="10"/>
  <c r="CK193" i="10"/>
  <c r="BP193" i="10"/>
  <c r="BO193" i="10"/>
  <c r="BN193" i="10"/>
  <c r="CS192" i="10"/>
  <c r="CO192" i="10"/>
  <c r="CK192" i="10"/>
  <c r="BP192" i="10"/>
  <c r="BO192" i="10"/>
  <c r="BN192" i="10"/>
  <c r="CS191" i="10"/>
  <c r="CO191" i="10"/>
  <c r="CK191" i="10"/>
  <c r="BP191" i="10"/>
  <c r="BO191" i="10"/>
  <c r="BN191" i="10"/>
  <c r="CS190" i="10"/>
  <c r="CO190" i="10"/>
  <c r="CK190" i="10"/>
  <c r="BP190" i="10"/>
  <c r="BO190" i="10"/>
  <c r="BN190" i="10"/>
  <c r="CS189" i="10"/>
  <c r="CO189" i="10"/>
  <c r="CK189" i="10"/>
  <c r="BP189" i="10"/>
  <c r="BO189" i="10"/>
  <c r="BN189" i="10"/>
  <c r="CS188" i="10"/>
  <c r="CO188" i="10"/>
  <c r="CK188" i="10"/>
  <c r="BP188" i="10"/>
  <c r="BO188" i="10"/>
  <c r="BN188" i="10"/>
  <c r="CS187" i="10"/>
  <c r="CO187" i="10"/>
  <c r="CK187" i="10"/>
  <c r="BP187" i="10"/>
  <c r="BO187" i="10"/>
  <c r="BN187" i="10"/>
  <c r="CS186" i="10"/>
  <c r="CO186" i="10"/>
  <c r="CK186" i="10"/>
  <c r="BP186" i="10"/>
  <c r="BO186" i="10"/>
  <c r="BN186" i="10"/>
  <c r="CS185" i="10"/>
  <c r="CO185" i="10"/>
  <c r="CK185" i="10"/>
  <c r="BP185" i="10"/>
  <c r="BO185" i="10"/>
  <c r="BN185" i="10"/>
  <c r="CS184" i="10"/>
  <c r="CO184" i="10"/>
  <c r="CK184" i="10"/>
  <c r="BP184" i="10"/>
  <c r="BO184" i="10"/>
  <c r="BN184" i="10"/>
  <c r="CS183" i="10"/>
  <c r="CO183" i="10"/>
  <c r="CK183" i="10"/>
  <c r="BP183" i="10"/>
  <c r="BO183" i="10"/>
  <c r="BN183" i="10"/>
  <c r="CS182" i="10"/>
  <c r="CO182" i="10"/>
  <c r="CK182" i="10"/>
  <c r="BP182" i="10"/>
  <c r="BO182" i="10"/>
  <c r="BN182" i="10"/>
  <c r="CS181" i="10"/>
  <c r="CO181" i="10"/>
  <c r="CK181" i="10"/>
  <c r="BP181" i="10"/>
  <c r="BO181" i="10"/>
  <c r="BN181" i="10"/>
  <c r="CS180" i="10"/>
  <c r="CO180" i="10"/>
  <c r="CK180" i="10"/>
  <c r="BP180" i="10"/>
  <c r="BO180" i="10"/>
  <c r="BN180" i="10"/>
  <c r="CS179" i="10"/>
  <c r="CO179" i="10"/>
  <c r="CK179" i="10"/>
  <c r="BP179" i="10"/>
  <c r="BO179" i="10"/>
  <c r="BN179" i="10"/>
  <c r="CS178" i="10"/>
  <c r="CO178" i="10"/>
  <c r="CK178" i="10"/>
  <c r="BP178" i="10"/>
  <c r="BO178" i="10"/>
  <c r="BN178" i="10"/>
  <c r="CS177" i="10"/>
  <c r="CO177" i="10"/>
  <c r="CK177" i="10"/>
  <c r="BP177" i="10"/>
  <c r="BO177" i="10"/>
  <c r="BN177" i="10"/>
  <c r="CS176" i="10"/>
  <c r="CO176" i="10"/>
  <c r="CK176" i="10"/>
  <c r="BP176" i="10"/>
  <c r="BO176" i="10"/>
  <c r="BN176" i="10"/>
  <c r="CS175" i="10"/>
  <c r="CO175" i="10"/>
  <c r="CK175" i="10"/>
  <c r="BP175" i="10"/>
  <c r="BO175" i="10"/>
  <c r="BN175" i="10"/>
  <c r="CS174" i="10"/>
  <c r="CO174" i="10"/>
  <c r="CK174" i="10"/>
  <c r="BP174" i="10"/>
  <c r="BO174" i="10"/>
  <c r="BN174" i="10"/>
  <c r="CS173" i="10"/>
  <c r="CO173" i="10"/>
  <c r="CK173" i="10"/>
  <c r="BP173" i="10"/>
  <c r="BO173" i="10"/>
  <c r="BN173" i="10"/>
  <c r="CS172" i="10"/>
  <c r="CO172" i="10"/>
  <c r="CK172" i="10"/>
  <c r="BP172" i="10"/>
  <c r="BO172" i="10"/>
  <c r="BN172" i="10"/>
  <c r="CS171" i="10"/>
  <c r="CO171" i="10"/>
  <c r="CK171" i="10"/>
  <c r="BP171" i="10"/>
  <c r="BO171" i="10"/>
  <c r="BN171" i="10"/>
  <c r="CS170" i="10"/>
  <c r="CO170" i="10"/>
  <c r="CK170" i="10"/>
  <c r="BP170" i="10"/>
  <c r="BO170" i="10"/>
  <c r="BN170" i="10"/>
  <c r="CS169" i="10"/>
  <c r="CO169" i="10"/>
  <c r="CK169" i="10"/>
  <c r="BP169" i="10"/>
  <c r="BO169" i="10"/>
  <c r="BN169" i="10"/>
  <c r="CS168" i="10"/>
  <c r="CO168" i="10"/>
  <c r="CK168" i="10"/>
  <c r="BP168" i="10"/>
  <c r="BO168" i="10"/>
  <c r="BN168" i="10"/>
  <c r="CS167" i="10"/>
  <c r="CO167" i="10"/>
  <c r="CK167" i="10"/>
  <c r="BP167" i="10"/>
  <c r="BO167" i="10"/>
  <c r="BN167" i="10"/>
  <c r="CS166" i="10"/>
  <c r="CO166" i="10"/>
  <c r="CK166" i="10"/>
  <c r="BP166" i="10"/>
  <c r="BO166" i="10"/>
  <c r="BN166" i="10"/>
  <c r="CS165" i="10"/>
  <c r="CO165" i="10"/>
  <c r="CK165" i="10"/>
  <c r="BP165" i="10"/>
  <c r="BO165" i="10"/>
  <c r="BN165" i="10"/>
  <c r="CS164" i="10"/>
  <c r="CO164" i="10"/>
  <c r="CK164" i="10"/>
  <c r="BP164" i="10"/>
  <c r="BO164" i="10"/>
  <c r="BN164" i="10"/>
  <c r="CS163" i="10"/>
  <c r="CO163" i="10"/>
  <c r="CK163" i="10"/>
  <c r="BP163" i="10"/>
  <c r="BO163" i="10"/>
  <c r="BN163" i="10"/>
  <c r="CS162" i="10"/>
  <c r="CO162" i="10"/>
  <c r="CK162" i="10"/>
  <c r="BP162" i="10"/>
  <c r="BO162" i="10"/>
  <c r="BN162" i="10"/>
  <c r="CS161" i="10"/>
  <c r="CO161" i="10"/>
  <c r="CK161" i="10"/>
  <c r="BP161" i="10"/>
  <c r="BO161" i="10"/>
  <c r="BN161" i="10"/>
  <c r="CS160" i="10"/>
  <c r="CO160" i="10"/>
  <c r="CK160" i="10"/>
  <c r="BP160" i="10"/>
  <c r="BO160" i="10"/>
  <c r="BN160" i="10"/>
  <c r="CS159" i="10"/>
  <c r="CO159" i="10"/>
  <c r="CK159" i="10"/>
  <c r="BP159" i="10"/>
  <c r="BO159" i="10"/>
  <c r="BN159" i="10"/>
  <c r="CS158" i="10"/>
  <c r="CO158" i="10"/>
  <c r="CK158" i="10"/>
  <c r="BP158" i="10"/>
  <c r="BO158" i="10"/>
  <c r="BN158" i="10"/>
  <c r="CS157" i="10"/>
  <c r="CO157" i="10"/>
  <c r="CK157" i="10"/>
  <c r="BP157" i="10"/>
  <c r="BO157" i="10"/>
  <c r="BN157" i="10"/>
  <c r="CS156" i="10"/>
  <c r="CO156" i="10"/>
  <c r="CK156" i="10"/>
  <c r="BP156" i="10"/>
  <c r="BO156" i="10"/>
  <c r="BN156" i="10"/>
  <c r="CS155" i="10"/>
  <c r="CO155" i="10"/>
  <c r="CK155" i="10"/>
  <c r="BP155" i="10"/>
  <c r="BO155" i="10"/>
  <c r="BN155" i="10"/>
  <c r="CS154" i="10"/>
  <c r="CO154" i="10"/>
  <c r="CK154" i="10"/>
  <c r="BP154" i="10"/>
  <c r="BO154" i="10"/>
  <c r="BN154" i="10"/>
  <c r="CS153" i="10"/>
  <c r="CO153" i="10"/>
  <c r="CK153" i="10"/>
  <c r="BP153" i="10"/>
  <c r="BO153" i="10"/>
  <c r="BN153" i="10"/>
  <c r="CS152" i="10"/>
  <c r="CO152" i="10"/>
  <c r="CK152" i="10"/>
  <c r="BP152" i="10"/>
  <c r="BO152" i="10"/>
  <c r="BN152" i="10"/>
  <c r="CS151" i="10"/>
  <c r="CO151" i="10"/>
  <c r="CK151" i="10"/>
  <c r="BP151" i="10"/>
  <c r="BO151" i="10"/>
  <c r="BN151" i="10"/>
  <c r="CS150" i="10"/>
  <c r="CO150" i="10"/>
  <c r="CK150" i="10"/>
  <c r="BP150" i="10"/>
  <c r="BO150" i="10"/>
  <c r="BN150" i="10"/>
  <c r="CS149" i="10"/>
  <c r="CO149" i="10"/>
  <c r="CK149" i="10"/>
  <c r="BP149" i="10"/>
  <c r="BO149" i="10"/>
  <c r="BN149" i="10"/>
  <c r="CS148" i="10"/>
  <c r="CO148" i="10"/>
  <c r="CK148" i="10"/>
  <c r="BP148" i="10"/>
  <c r="BO148" i="10"/>
  <c r="BN148" i="10"/>
  <c r="CS147" i="10"/>
  <c r="CO147" i="10"/>
  <c r="CK147" i="10"/>
  <c r="BP147" i="10"/>
  <c r="BO147" i="10"/>
  <c r="BN147" i="10"/>
  <c r="CS146" i="10"/>
  <c r="CO146" i="10"/>
  <c r="CK146" i="10"/>
  <c r="BP146" i="10"/>
  <c r="BO146" i="10"/>
  <c r="BN146" i="10"/>
  <c r="CS145" i="10"/>
  <c r="CO145" i="10"/>
  <c r="CK145" i="10"/>
  <c r="BP145" i="10"/>
  <c r="BO145" i="10"/>
  <c r="BN145" i="10"/>
  <c r="CS144" i="10"/>
  <c r="CO144" i="10"/>
  <c r="CK144" i="10"/>
  <c r="BP144" i="10"/>
  <c r="BO144" i="10"/>
  <c r="BN144" i="10"/>
  <c r="CS143" i="10"/>
  <c r="CO143" i="10"/>
  <c r="CK143" i="10"/>
  <c r="BP143" i="10"/>
  <c r="BO143" i="10"/>
  <c r="BN143" i="10"/>
  <c r="CS142" i="10"/>
  <c r="CO142" i="10"/>
  <c r="CK142" i="10"/>
  <c r="BP142" i="10"/>
  <c r="BO142" i="10"/>
  <c r="BN142" i="10"/>
  <c r="CS141" i="10"/>
  <c r="CO141" i="10"/>
  <c r="CK141" i="10"/>
  <c r="BP141" i="10"/>
  <c r="BO141" i="10"/>
  <c r="BN141" i="10"/>
  <c r="CS140" i="10"/>
  <c r="CO140" i="10"/>
  <c r="CK140" i="10"/>
  <c r="BP140" i="10"/>
  <c r="BO140" i="10"/>
  <c r="BN140" i="10"/>
  <c r="CS139" i="10"/>
  <c r="CO139" i="10"/>
  <c r="CK139" i="10"/>
  <c r="BP139" i="10"/>
  <c r="BO139" i="10"/>
  <c r="BN139" i="10"/>
  <c r="CS138" i="10"/>
  <c r="CO138" i="10"/>
  <c r="CK138" i="10"/>
  <c r="BP138" i="10"/>
  <c r="BO138" i="10"/>
  <c r="BN138" i="10"/>
  <c r="CS137" i="10"/>
  <c r="CO137" i="10"/>
  <c r="CK137" i="10"/>
  <c r="BP137" i="10"/>
  <c r="BO137" i="10"/>
  <c r="BN137" i="10"/>
  <c r="CS136" i="10"/>
  <c r="CO136" i="10"/>
  <c r="CK136" i="10"/>
  <c r="BP136" i="10"/>
  <c r="BO136" i="10"/>
  <c r="BN136" i="10"/>
  <c r="CS135" i="10"/>
  <c r="CO135" i="10"/>
  <c r="CK135" i="10"/>
  <c r="BP135" i="10"/>
  <c r="BO135" i="10"/>
  <c r="BN135" i="10"/>
  <c r="CS134" i="10"/>
  <c r="CO134" i="10"/>
  <c r="CK134" i="10"/>
  <c r="BP134" i="10"/>
  <c r="BO134" i="10"/>
  <c r="BN134" i="10"/>
  <c r="CS133" i="10"/>
  <c r="CO133" i="10"/>
  <c r="CK133" i="10"/>
  <c r="BP133" i="10"/>
  <c r="BO133" i="10"/>
  <c r="BN133" i="10"/>
  <c r="CS132" i="10"/>
  <c r="CO132" i="10"/>
  <c r="CK132" i="10"/>
  <c r="BP132" i="10"/>
  <c r="BO132" i="10"/>
  <c r="BN132" i="10"/>
  <c r="CS131" i="10"/>
  <c r="CO131" i="10"/>
  <c r="CK131" i="10"/>
  <c r="BP131" i="10"/>
  <c r="BO131" i="10"/>
  <c r="BN131" i="10"/>
  <c r="CS130" i="10"/>
  <c r="CO130" i="10"/>
  <c r="CK130" i="10"/>
  <c r="BP130" i="10"/>
  <c r="BO130" i="10"/>
  <c r="BN130" i="10"/>
  <c r="CS129" i="10"/>
  <c r="CO129" i="10"/>
  <c r="CK129" i="10"/>
  <c r="BP129" i="10"/>
  <c r="BO129" i="10"/>
  <c r="BN129" i="10"/>
  <c r="CS128" i="10"/>
  <c r="CO128" i="10"/>
  <c r="CK128" i="10"/>
  <c r="BP128" i="10"/>
  <c r="BO128" i="10"/>
  <c r="BN128" i="10"/>
  <c r="CS127" i="10"/>
  <c r="CO127" i="10"/>
  <c r="CK127" i="10"/>
  <c r="BP127" i="10"/>
  <c r="BO127" i="10"/>
  <c r="BN127" i="10"/>
  <c r="CS126" i="10"/>
  <c r="CO126" i="10"/>
  <c r="CK126" i="10"/>
  <c r="BP126" i="10"/>
  <c r="BO126" i="10"/>
  <c r="BN126" i="10"/>
  <c r="CS125" i="10"/>
  <c r="CO125" i="10"/>
  <c r="CK125" i="10"/>
  <c r="BP125" i="10"/>
  <c r="BO125" i="10"/>
  <c r="BN125" i="10"/>
  <c r="CS124" i="10"/>
  <c r="CO124" i="10"/>
  <c r="CK124" i="10"/>
  <c r="BP124" i="10"/>
  <c r="BO124" i="10"/>
  <c r="BN124" i="10"/>
  <c r="CS123" i="10"/>
  <c r="CO123" i="10"/>
  <c r="CK123" i="10"/>
  <c r="BP123" i="10"/>
  <c r="BO123" i="10"/>
  <c r="BN123" i="10"/>
  <c r="CS122" i="10"/>
  <c r="CO122" i="10"/>
  <c r="CK122" i="10"/>
  <c r="BP122" i="10"/>
  <c r="BO122" i="10"/>
  <c r="BN122" i="10"/>
  <c r="CS121" i="10"/>
  <c r="CO121" i="10"/>
  <c r="CK121" i="10"/>
  <c r="BP121" i="10"/>
  <c r="BO121" i="10"/>
  <c r="BN121" i="10"/>
  <c r="CS120" i="10"/>
  <c r="CO120" i="10"/>
  <c r="CK120" i="10"/>
  <c r="BP120" i="10"/>
  <c r="BO120" i="10"/>
  <c r="BN120" i="10"/>
  <c r="CS119" i="10"/>
  <c r="CO119" i="10"/>
  <c r="CK119" i="10"/>
  <c r="BP119" i="10"/>
  <c r="BO119" i="10"/>
  <c r="BN119" i="10"/>
  <c r="CS118" i="10"/>
  <c r="CO118" i="10"/>
  <c r="CK118" i="10"/>
  <c r="BP118" i="10"/>
  <c r="BO118" i="10"/>
  <c r="BN118" i="10"/>
  <c r="CS117" i="10"/>
  <c r="CO117" i="10"/>
  <c r="CK117" i="10"/>
  <c r="BP117" i="10"/>
  <c r="BO117" i="10"/>
  <c r="BN117" i="10"/>
  <c r="CS116" i="10"/>
  <c r="CO116" i="10"/>
  <c r="CK116" i="10"/>
  <c r="BP116" i="10"/>
  <c r="BO116" i="10"/>
  <c r="BN116" i="10"/>
  <c r="CS115" i="10"/>
  <c r="CO115" i="10"/>
  <c r="CK115" i="10"/>
  <c r="BP115" i="10"/>
  <c r="BO115" i="10"/>
  <c r="BN115" i="10"/>
  <c r="CS114" i="10"/>
  <c r="CO114" i="10"/>
  <c r="CK114" i="10"/>
  <c r="BP114" i="10"/>
  <c r="BO114" i="10"/>
  <c r="BN114" i="10"/>
  <c r="CS113" i="10"/>
  <c r="CO113" i="10"/>
  <c r="CK113" i="10"/>
  <c r="BP113" i="10"/>
  <c r="BO113" i="10"/>
  <c r="BN113" i="10"/>
  <c r="CS112" i="10"/>
  <c r="CO112" i="10"/>
  <c r="CK112" i="10"/>
  <c r="BP112" i="10"/>
  <c r="BO112" i="10"/>
  <c r="BN112" i="10"/>
  <c r="CS111" i="10"/>
  <c r="CO111" i="10"/>
  <c r="CK111" i="10"/>
  <c r="BP111" i="10"/>
  <c r="BO111" i="10"/>
  <c r="BN111" i="10"/>
  <c r="CS110" i="10"/>
  <c r="CO110" i="10"/>
  <c r="CK110" i="10"/>
  <c r="BP110" i="10"/>
  <c r="BO110" i="10"/>
  <c r="BN110" i="10"/>
  <c r="CS109" i="10"/>
  <c r="CO109" i="10"/>
  <c r="CK109" i="10"/>
  <c r="BP109" i="10"/>
  <c r="BO109" i="10"/>
  <c r="BN109" i="10"/>
  <c r="CS108" i="10"/>
  <c r="CO108" i="10"/>
  <c r="CK108" i="10"/>
  <c r="BP108" i="10"/>
  <c r="BO108" i="10"/>
  <c r="BN108" i="10"/>
  <c r="CS107" i="10"/>
  <c r="CO107" i="10"/>
  <c r="CK107" i="10"/>
  <c r="BP107" i="10"/>
  <c r="BO107" i="10"/>
  <c r="BN107" i="10"/>
  <c r="CS106" i="10"/>
  <c r="CO106" i="10"/>
  <c r="CK106" i="10"/>
  <c r="BP106" i="10"/>
  <c r="BO106" i="10"/>
  <c r="BN106" i="10"/>
  <c r="CS105" i="10"/>
  <c r="CO105" i="10"/>
  <c r="CK105" i="10"/>
  <c r="BP105" i="10"/>
  <c r="BO105" i="10"/>
  <c r="BN105" i="10"/>
  <c r="CS104" i="10"/>
  <c r="CO104" i="10"/>
  <c r="CK104" i="10"/>
  <c r="BP104" i="10"/>
  <c r="BO104" i="10"/>
  <c r="BN104" i="10"/>
  <c r="CS103" i="10"/>
  <c r="CO103" i="10"/>
  <c r="CK103" i="10"/>
  <c r="BP103" i="10"/>
  <c r="BO103" i="10"/>
  <c r="BN103" i="10"/>
  <c r="CS102" i="10"/>
  <c r="CO102" i="10"/>
  <c r="CK102" i="10"/>
  <c r="BP102" i="10"/>
  <c r="BO102" i="10"/>
  <c r="BN102" i="10"/>
  <c r="CS101" i="10"/>
  <c r="CO101" i="10"/>
  <c r="CK101" i="10"/>
  <c r="BP101" i="10"/>
  <c r="BO101" i="10"/>
  <c r="BN101" i="10"/>
  <c r="CS100" i="10"/>
  <c r="CO100" i="10"/>
  <c r="CK100" i="10"/>
  <c r="BP100" i="10"/>
  <c r="BO100" i="10"/>
  <c r="BN100" i="10"/>
  <c r="CS99" i="10"/>
  <c r="CO99" i="10"/>
  <c r="CK99" i="10"/>
  <c r="BP99" i="10"/>
  <c r="BO99" i="10"/>
  <c r="BN99" i="10"/>
  <c r="CS98" i="10"/>
  <c r="CO98" i="10"/>
  <c r="CK98" i="10"/>
  <c r="BP98" i="10"/>
  <c r="BO98" i="10"/>
  <c r="BN98" i="10"/>
  <c r="CS97" i="10"/>
  <c r="CO97" i="10"/>
  <c r="CK97" i="10"/>
  <c r="BP97" i="10"/>
  <c r="BO97" i="10"/>
  <c r="BN97" i="10"/>
  <c r="CS96" i="10"/>
  <c r="CO96" i="10"/>
  <c r="CK96" i="10"/>
  <c r="BP96" i="10"/>
  <c r="BO96" i="10"/>
  <c r="BN96" i="10"/>
  <c r="CS95" i="10"/>
  <c r="CO95" i="10"/>
  <c r="CK95" i="10"/>
  <c r="BP95" i="10"/>
  <c r="BO95" i="10"/>
  <c r="BN95" i="10"/>
  <c r="CS94" i="10"/>
  <c r="CO94" i="10"/>
  <c r="CK94" i="10"/>
  <c r="BP94" i="10"/>
  <c r="BO94" i="10"/>
  <c r="BN94" i="10"/>
  <c r="CS93" i="10"/>
  <c r="CO93" i="10"/>
  <c r="CK93" i="10"/>
  <c r="BP93" i="10"/>
  <c r="BO93" i="10"/>
  <c r="BN93" i="10"/>
  <c r="CS92" i="10"/>
  <c r="CO92" i="10"/>
  <c r="CK92" i="10"/>
  <c r="BP92" i="10"/>
  <c r="BO92" i="10"/>
  <c r="BN92" i="10"/>
  <c r="CS91" i="10"/>
  <c r="CO91" i="10"/>
  <c r="CK91" i="10"/>
  <c r="BP91" i="10"/>
  <c r="BO91" i="10"/>
  <c r="BN91" i="10"/>
  <c r="CS90" i="10"/>
  <c r="CO90" i="10"/>
  <c r="CK90" i="10"/>
  <c r="BP90" i="10"/>
  <c r="BO90" i="10"/>
  <c r="BN90" i="10"/>
  <c r="CS89" i="10"/>
  <c r="CO89" i="10"/>
  <c r="CK89" i="10"/>
  <c r="BP89" i="10"/>
  <c r="BO89" i="10"/>
  <c r="BN89" i="10"/>
  <c r="CS88" i="10"/>
  <c r="CO88" i="10"/>
  <c r="CK88" i="10"/>
  <c r="BP88" i="10"/>
  <c r="BO88" i="10"/>
  <c r="BN88" i="10"/>
  <c r="CS87" i="10"/>
  <c r="CO87" i="10"/>
  <c r="CK87" i="10"/>
  <c r="BP87" i="10"/>
  <c r="BO87" i="10"/>
  <c r="BN87" i="10"/>
  <c r="CS86" i="10"/>
  <c r="CO86" i="10"/>
  <c r="CK86" i="10"/>
  <c r="BP86" i="10"/>
  <c r="BO86" i="10"/>
  <c r="BN86" i="10"/>
  <c r="CS85" i="10"/>
  <c r="CO85" i="10"/>
  <c r="CK85" i="10"/>
  <c r="BP85" i="10"/>
  <c r="BO85" i="10"/>
  <c r="BN85" i="10"/>
  <c r="CS84" i="10"/>
  <c r="CO84" i="10"/>
  <c r="CK84" i="10"/>
  <c r="BP84" i="10"/>
  <c r="BO84" i="10"/>
  <c r="BN84" i="10"/>
  <c r="CS83" i="10"/>
  <c r="CO83" i="10"/>
  <c r="CK83" i="10"/>
  <c r="BP83" i="10"/>
  <c r="BO83" i="10"/>
  <c r="BN83" i="10"/>
  <c r="CS82" i="10"/>
  <c r="CO82" i="10"/>
  <c r="CK82" i="10"/>
  <c r="BP82" i="10"/>
  <c r="BO82" i="10"/>
  <c r="BN82" i="10"/>
  <c r="CS81" i="10"/>
  <c r="CO81" i="10"/>
  <c r="CK81" i="10"/>
  <c r="BP81" i="10"/>
  <c r="BO81" i="10"/>
  <c r="BN81" i="10"/>
  <c r="CS80" i="10"/>
  <c r="CO80" i="10"/>
  <c r="CK80" i="10"/>
  <c r="BP80" i="10"/>
  <c r="BO80" i="10"/>
  <c r="BN80" i="10"/>
  <c r="CS79" i="10"/>
  <c r="CO79" i="10"/>
  <c r="CK79" i="10"/>
  <c r="BP79" i="10"/>
  <c r="BO79" i="10"/>
  <c r="BN79" i="10"/>
  <c r="CS78" i="10"/>
  <c r="CO78" i="10"/>
  <c r="CK78" i="10"/>
  <c r="BP78" i="10"/>
  <c r="BO78" i="10"/>
  <c r="BN78" i="10"/>
  <c r="CS77" i="10"/>
  <c r="CO77" i="10"/>
  <c r="CK77" i="10"/>
  <c r="BP77" i="10"/>
  <c r="BO77" i="10"/>
  <c r="BN77" i="10"/>
  <c r="CS76" i="10"/>
  <c r="CO76" i="10"/>
  <c r="CK76" i="10"/>
  <c r="BP76" i="10"/>
  <c r="BO76" i="10"/>
  <c r="BN76" i="10"/>
  <c r="CS75" i="10"/>
  <c r="CO75" i="10"/>
  <c r="CK75" i="10"/>
  <c r="BP75" i="10"/>
  <c r="BO75" i="10"/>
  <c r="BN75" i="10"/>
  <c r="CS74" i="10"/>
  <c r="CO74" i="10"/>
  <c r="CK74" i="10"/>
  <c r="BP74" i="10"/>
  <c r="BO74" i="10"/>
  <c r="BN74" i="10"/>
  <c r="CS73" i="10"/>
  <c r="CO73" i="10"/>
  <c r="CK73" i="10"/>
  <c r="BP73" i="10"/>
  <c r="BO73" i="10"/>
  <c r="BN73" i="10"/>
  <c r="CS72" i="10"/>
  <c r="CO72" i="10"/>
  <c r="CK72" i="10"/>
  <c r="BP72" i="10"/>
  <c r="BO72" i="10"/>
  <c r="BN72" i="10"/>
  <c r="CS71" i="10"/>
  <c r="CO71" i="10"/>
  <c r="CK71" i="10"/>
  <c r="BP71" i="10"/>
  <c r="BO71" i="10"/>
  <c r="BN71" i="10"/>
  <c r="CS70" i="10"/>
  <c r="CO70" i="10"/>
  <c r="CK70" i="10"/>
  <c r="BP70" i="10"/>
  <c r="BO70" i="10"/>
  <c r="BN70" i="10"/>
  <c r="CS69" i="10"/>
  <c r="CO69" i="10"/>
  <c r="CK69" i="10"/>
  <c r="BP69" i="10"/>
  <c r="BO69" i="10"/>
  <c r="BN69" i="10"/>
  <c r="CS68" i="10"/>
  <c r="CO68" i="10"/>
  <c r="CK68" i="10"/>
  <c r="BP68" i="10"/>
  <c r="BO68" i="10"/>
  <c r="BN68" i="10"/>
  <c r="CS67" i="10"/>
  <c r="CO67" i="10"/>
  <c r="CK67" i="10"/>
  <c r="BP67" i="10"/>
  <c r="BO67" i="10"/>
  <c r="BN67" i="10"/>
  <c r="CS66" i="10"/>
  <c r="CO66" i="10"/>
  <c r="CK66" i="10"/>
  <c r="BP66" i="10"/>
  <c r="BO66" i="10"/>
  <c r="BN66" i="10"/>
  <c r="AM66" i="10"/>
  <c r="AI66" i="10"/>
  <c r="AE66" i="10"/>
  <c r="AR66" i="10" s="1"/>
  <c r="AD66" i="10"/>
  <c r="AQ66" i="10" s="1"/>
  <c r="AC66" i="10"/>
  <c r="AP66" i="10" s="1"/>
  <c r="AB66" i="10"/>
  <c r="AO66" i="10" s="1"/>
  <c r="AA66" i="10"/>
  <c r="AN66" i="10" s="1"/>
  <c r="Z66" i="10"/>
  <c r="Y66" i="10"/>
  <c r="AL66" i="10" s="1"/>
  <c r="X66" i="10"/>
  <c r="AK66" i="10" s="1"/>
  <c r="W66" i="10"/>
  <c r="AJ66" i="10" s="1"/>
  <c r="V66" i="10"/>
  <c r="U66" i="10"/>
  <c r="AH66" i="10" s="1"/>
  <c r="T66" i="10"/>
  <c r="AG66" i="10" s="1"/>
  <c r="CS65" i="10"/>
  <c r="CO65" i="10"/>
  <c r="CK65" i="10"/>
  <c r="BP65" i="10"/>
  <c r="BO65" i="10"/>
  <c r="BN65" i="10"/>
  <c r="AE65" i="10"/>
  <c r="AR65" i="10" s="1"/>
  <c r="AD65" i="10"/>
  <c r="AQ65" i="10" s="1"/>
  <c r="AC65" i="10"/>
  <c r="AP65" i="10" s="1"/>
  <c r="AB65" i="10"/>
  <c r="AO65" i="10" s="1"/>
  <c r="AA65" i="10"/>
  <c r="AN65" i="10" s="1"/>
  <c r="Z65" i="10"/>
  <c r="AM65" i="10" s="1"/>
  <c r="Y65" i="10"/>
  <c r="AL65" i="10" s="1"/>
  <c r="X65" i="10"/>
  <c r="AK65" i="10" s="1"/>
  <c r="W65" i="10"/>
  <c r="AJ65" i="10" s="1"/>
  <c r="V65" i="10"/>
  <c r="AI65" i="10" s="1"/>
  <c r="U65" i="10"/>
  <c r="AH65" i="10" s="1"/>
  <c r="T65" i="10"/>
  <c r="AG65" i="10" s="1"/>
  <c r="CS64" i="10"/>
  <c r="CO64" i="10"/>
  <c r="CK64" i="10"/>
  <c r="BP64" i="10"/>
  <c r="BO64" i="10"/>
  <c r="BN64" i="10"/>
  <c r="AE64" i="10"/>
  <c r="AR64" i="10" s="1"/>
  <c r="AD64" i="10"/>
  <c r="AQ64" i="10" s="1"/>
  <c r="AC64" i="10"/>
  <c r="AP64" i="10" s="1"/>
  <c r="AB64" i="10"/>
  <c r="AO64" i="10" s="1"/>
  <c r="AA64" i="10"/>
  <c r="AN64" i="10" s="1"/>
  <c r="Z64" i="10"/>
  <c r="AM64" i="10" s="1"/>
  <c r="Y64" i="10"/>
  <c r="AL64" i="10" s="1"/>
  <c r="X64" i="10"/>
  <c r="AK64" i="10" s="1"/>
  <c r="W64" i="10"/>
  <c r="AJ64" i="10" s="1"/>
  <c r="V64" i="10"/>
  <c r="AI64" i="10" s="1"/>
  <c r="U64" i="10"/>
  <c r="AH64" i="10" s="1"/>
  <c r="T64" i="10"/>
  <c r="AG64" i="10" s="1"/>
  <c r="CS63" i="10"/>
  <c r="CO63" i="10"/>
  <c r="CK63" i="10"/>
  <c r="BP63" i="10"/>
  <c r="BO63" i="10"/>
  <c r="BN63" i="10"/>
  <c r="AE63" i="10"/>
  <c r="AR63" i="10" s="1"/>
  <c r="AD63" i="10"/>
  <c r="AQ63" i="10" s="1"/>
  <c r="AC63" i="10"/>
  <c r="AP63" i="10" s="1"/>
  <c r="AB63" i="10"/>
  <c r="AO63" i="10" s="1"/>
  <c r="AA63" i="10"/>
  <c r="AN63" i="10" s="1"/>
  <c r="Z63" i="10"/>
  <c r="AM63" i="10" s="1"/>
  <c r="Y63" i="10"/>
  <c r="AL63" i="10" s="1"/>
  <c r="X63" i="10"/>
  <c r="AK63" i="10" s="1"/>
  <c r="W63" i="10"/>
  <c r="AJ63" i="10" s="1"/>
  <c r="V63" i="10"/>
  <c r="AI63" i="10" s="1"/>
  <c r="U63" i="10"/>
  <c r="AH63" i="10" s="1"/>
  <c r="T63" i="10"/>
  <c r="AG63" i="10" s="1"/>
  <c r="CS62" i="10"/>
  <c r="CO62" i="10"/>
  <c r="CK62" i="10"/>
  <c r="BP62" i="10"/>
  <c r="BO62" i="10"/>
  <c r="BN62" i="10"/>
  <c r="AE62" i="10"/>
  <c r="AR62" i="10" s="1"/>
  <c r="AD62" i="10"/>
  <c r="AQ62" i="10" s="1"/>
  <c r="AC62" i="10"/>
  <c r="AP62" i="10" s="1"/>
  <c r="AB62" i="10"/>
  <c r="AO62" i="10" s="1"/>
  <c r="AA62" i="10"/>
  <c r="AN62" i="10" s="1"/>
  <c r="Z62" i="10"/>
  <c r="AM62" i="10" s="1"/>
  <c r="Y62" i="10"/>
  <c r="AL62" i="10" s="1"/>
  <c r="X62" i="10"/>
  <c r="AK62" i="10" s="1"/>
  <c r="W62" i="10"/>
  <c r="AJ62" i="10" s="1"/>
  <c r="V62" i="10"/>
  <c r="AI62" i="10" s="1"/>
  <c r="U62" i="10"/>
  <c r="AH62" i="10" s="1"/>
  <c r="T62" i="10"/>
  <c r="AG62" i="10" s="1"/>
  <c r="CS61" i="10"/>
  <c r="CO61" i="10"/>
  <c r="CK61" i="10"/>
  <c r="BP61" i="10"/>
  <c r="BO61" i="10"/>
  <c r="BN61" i="10"/>
  <c r="AE61" i="10"/>
  <c r="AR61" i="10" s="1"/>
  <c r="AD61" i="10"/>
  <c r="AQ61" i="10" s="1"/>
  <c r="AC61" i="10"/>
  <c r="AP61" i="10" s="1"/>
  <c r="AB61" i="10"/>
  <c r="AO61" i="10" s="1"/>
  <c r="AA61" i="10"/>
  <c r="AN61" i="10" s="1"/>
  <c r="Z61" i="10"/>
  <c r="AM61" i="10" s="1"/>
  <c r="Y61" i="10"/>
  <c r="AL61" i="10" s="1"/>
  <c r="X61" i="10"/>
  <c r="AK61" i="10" s="1"/>
  <c r="W61" i="10"/>
  <c r="AJ61" i="10" s="1"/>
  <c r="V61" i="10"/>
  <c r="AI61" i="10" s="1"/>
  <c r="U61" i="10"/>
  <c r="AH61" i="10" s="1"/>
  <c r="T61" i="10"/>
  <c r="AG61" i="10" s="1"/>
  <c r="CS60" i="10"/>
  <c r="CO60" i="10"/>
  <c r="CK60" i="10"/>
  <c r="BP60" i="10"/>
  <c r="BO60" i="10"/>
  <c r="BN60" i="10"/>
  <c r="AE60" i="10"/>
  <c r="AR60" i="10" s="1"/>
  <c r="AD60" i="10"/>
  <c r="AQ60" i="10" s="1"/>
  <c r="AC60" i="10"/>
  <c r="AP60" i="10" s="1"/>
  <c r="AB60" i="10"/>
  <c r="AO60" i="10" s="1"/>
  <c r="AA60" i="10"/>
  <c r="AN60" i="10" s="1"/>
  <c r="Z60" i="10"/>
  <c r="AM60" i="10" s="1"/>
  <c r="Y60" i="10"/>
  <c r="AL60" i="10" s="1"/>
  <c r="X60" i="10"/>
  <c r="AK60" i="10" s="1"/>
  <c r="W60" i="10"/>
  <c r="AJ60" i="10" s="1"/>
  <c r="V60" i="10"/>
  <c r="AI60" i="10" s="1"/>
  <c r="U60" i="10"/>
  <c r="AH60" i="10" s="1"/>
  <c r="T60" i="10"/>
  <c r="AG60" i="10" s="1"/>
  <c r="CS59" i="10"/>
  <c r="CO59" i="10"/>
  <c r="CK59" i="10"/>
  <c r="BP59" i="10"/>
  <c r="BO59" i="10"/>
  <c r="BN59" i="10"/>
  <c r="AE59" i="10"/>
  <c r="AR59" i="10" s="1"/>
  <c r="AD59" i="10"/>
  <c r="AQ59" i="10" s="1"/>
  <c r="AC59" i="10"/>
  <c r="AP59" i="10" s="1"/>
  <c r="AB59" i="10"/>
  <c r="AO59" i="10" s="1"/>
  <c r="AA59" i="10"/>
  <c r="AN59" i="10" s="1"/>
  <c r="Z59" i="10"/>
  <c r="AM59" i="10" s="1"/>
  <c r="Y59" i="10"/>
  <c r="AL59" i="10" s="1"/>
  <c r="X59" i="10"/>
  <c r="AK59" i="10" s="1"/>
  <c r="W59" i="10"/>
  <c r="AJ59" i="10" s="1"/>
  <c r="V59" i="10"/>
  <c r="AI59" i="10" s="1"/>
  <c r="U59" i="10"/>
  <c r="AH59" i="10" s="1"/>
  <c r="T59" i="10"/>
  <c r="AG59" i="10" s="1"/>
  <c r="CS58" i="10"/>
  <c r="CO58" i="10"/>
  <c r="CK58" i="10"/>
  <c r="BP58" i="10"/>
  <c r="BO58" i="10"/>
  <c r="BN58" i="10"/>
  <c r="AE58" i="10"/>
  <c r="AR58" i="10" s="1"/>
  <c r="AD58" i="10"/>
  <c r="AQ58" i="10" s="1"/>
  <c r="AC58" i="10"/>
  <c r="AP58" i="10" s="1"/>
  <c r="AB58" i="10"/>
  <c r="AO58" i="10" s="1"/>
  <c r="AA58" i="10"/>
  <c r="AN58" i="10" s="1"/>
  <c r="Z58" i="10"/>
  <c r="AM58" i="10" s="1"/>
  <c r="Y58" i="10"/>
  <c r="AL58" i="10" s="1"/>
  <c r="X58" i="10"/>
  <c r="AK58" i="10" s="1"/>
  <c r="W58" i="10"/>
  <c r="AJ58" i="10" s="1"/>
  <c r="V58" i="10"/>
  <c r="AI58" i="10" s="1"/>
  <c r="U58" i="10"/>
  <c r="AH58" i="10" s="1"/>
  <c r="T58" i="10"/>
  <c r="AG58" i="10" s="1"/>
  <c r="CS57" i="10"/>
  <c r="CO57" i="10"/>
  <c r="CK57" i="10"/>
  <c r="BP57" i="10"/>
  <c r="BO57" i="10"/>
  <c r="BN57" i="10"/>
  <c r="AE57" i="10"/>
  <c r="AR57" i="10" s="1"/>
  <c r="AD57" i="10"/>
  <c r="AQ57" i="10" s="1"/>
  <c r="AC57" i="10"/>
  <c r="AP57" i="10" s="1"/>
  <c r="AB57" i="10"/>
  <c r="AO57" i="10" s="1"/>
  <c r="AA57" i="10"/>
  <c r="AN57" i="10" s="1"/>
  <c r="Z57" i="10"/>
  <c r="AM57" i="10" s="1"/>
  <c r="Y57" i="10"/>
  <c r="AL57" i="10" s="1"/>
  <c r="X57" i="10"/>
  <c r="AK57" i="10" s="1"/>
  <c r="W57" i="10"/>
  <c r="AJ57" i="10" s="1"/>
  <c r="V57" i="10"/>
  <c r="AI57" i="10" s="1"/>
  <c r="U57" i="10"/>
  <c r="AH57" i="10" s="1"/>
  <c r="T57" i="10"/>
  <c r="AG57" i="10" s="1"/>
  <c r="CS56" i="10"/>
  <c r="CO56" i="10"/>
  <c r="CK56" i="10"/>
  <c r="BP56" i="10"/>
  <c r="BO56" i="10"/>
  <c r="BN56" i="10"/>
  <c r="AE56" i="10"/>
  <c r="AR56" i="10" s="1"/>
  <c r="AD56" i="10"/>
  <c r="AQ56" i="10" s="1"/>
  <c r="AC56" i="10"/>
  <c r="AP56" i="10" s="1"/>
  <c r="AB56" i="10"/>
  <c r="AO56" i="10" s="1"/>
  <c r="AA56" i="10"/>
  <c r="AN56" i="10" s="1"/>
  <c r="Z56" i="10"/>
  <c r="AM56" i="10" s="1"/>
  <c r="Y56" i="10"/>
  <c r="AL56" i="10" s="1"/>
  <c r="X56" i="10"/>
  <c r="AK56" i="10" s="1"/>
  <c r="W56" i="10"/>
  <c r="AJ56" i="10" s="1"/>
  <c r="V56" i="10"/>
  <c r="AI56" i="10" s="1"/>
  <c r="U56" i="10"/>
  <c r="AH56" i="10" s="1"/>
  <c r="T56" i="10"/>
  <c r="AG56" i="10" s="1"/>
  <c r="CS55" i="10"/>
  <c r="CO55" i="10"/>
  <c r="CK55" i="10"/>
  <c r="BP55" i="10"/>
  <c r="BO55" i="10"/>
  <c r="BN55" i="10"/>
  <c r="AE55" i="10"/>
  <c r="AR55" i="10" s="1"/>
  <c r="AD55" i="10"/>
  <c r="AQ55" i="10" s="1"/>
  <c r="AC55" i="10"/>
  <c r="AP55" i="10" s="1"/>
  <c r="AB55" i="10"/>
  <c r="AO55" i="10" s="1"/>
  <c r="AA55" i="10"/>
  <c r="AN55" i="10" s="1"/>
  <c r="Z55" i="10"/>
  <c r="AM55" i="10" s="1"/>
  <c r="Y55" i="10"/>
  <c r="AL55" i="10" s="1"/>
  <c r="X55" i="10"/>
  <c r="AK55" i="10" s="1"/>
  <c r="W55" i="10"/>
  <c r="AJ55" i="10" s="1"/>
  <c r="V55" i="10"/>
  <c r="AI55" i="10" s="1"/>
  <c r="U55" i="10"/>
  <c r="AH55" i="10" s="1"/>
  <c r="T55" i="10"/>
  <c r="AG55" i="10" s="1"/>
  <c r="CS54" i="10"/>
  <c r="CO54" i="10"/>
  <c r="CK54" i="10"/>
  <c r="BP54" i="10"/>
  <c r="BO54" i="10"/>
  <c r="BN54" i="10"/>
  <c r="AE54" i="10"/>
  <c r="AR54" i="10" s="1"/>
  <c r="AD54" i="10"/>
  <c r="AQ54" i="10" s="1"/>
  <c r="AC54" i="10"/>
  <c r="AP54" i="10" s="1"/>
  <c r="AB54" i="10"/>
  <c r="AO54" i="10" s="1"/>
  <c r="AA54" i="10"/>
  <c r="AN54" i="10" s="1"/>
  <c r="Z54" i="10"/>
  <c r="AM54" i="10" s="1"/>
  <c r="Y54" i="10"/>
  <c r="AL54" i="10" s="1"/>
  <c r="X54" i="10"/>
  <c r="AK54" i="10" s="1"/>
  <c r="W54" i="10"/>
  <c r="AJ54" i="10" s="1"/>
  <c r="V54" i="10"/>
  <c r="AI54" i="10" s="1"/>
  <c r="U54" i="10"/>
  <c r="AH54" i="10" s="1"/>
  <c r="T54" i="10"/>
  <c r="AG54" i="10" s="1"/>
  <c r="CS53" i="10"/>
  <c r="CO53" i="10"/>
  <c r="CK53" i="10"/>
  <c r="BP53" i="10"/>
  <c r="BO53" i="10"/>
  <c r="BN53" i="10"/>
  <c r="AE53" i="10"/>
  <c r="AR53" i="10" s="1"/>
  <c r="AD53" i="10"/>
  <c r="AQ53" i="10" s="1"/>
  <c r="AC53" i="10"/>
  <c r="AP53" i="10" s="1"/>
  <c r="AB53" i="10"/>
  <c r="AO53" i="10" s="1"/>
  <c r="AA53" i="10"/>
  <c r="AN53" i="10" s="1"/>
  <c r="Z53" i="10"/>
  <c r="AM53" i="10" s="1"/>
  <c r="Y53" i="10"/>
  <c r="AL53" i="10" s="1"/>
  <c r="X53" i="10"/>
  <c r="AK53" i="10" s="1"/>
  <c r="W53" i="10"/>
  <c r="AJ53" i="10" s="1"/>
  <c r="V53" i="10"/>
  <c r="AI53" i="10" s="1"/>
  <c r="U53" i="10"/>
  <c r="AH53" i="10" s="1"/>
  <c r="T53" i="10"/>
  <c r="AG53" i="10" s="1"/>
  <c r="CS52" i="10"/>
  <c r="CO52" i="10"/>
  <c r="CK52" i="10"/>
  <c r="BP52" i="10"/>
  <c r="BO52" i="10"/>
  <c r="BN52" i="10"/>
  <c r="AE52" i="10"/>
  <c r="AR52" i="10" s="1"/>
  <c r="AD52" i="10"/>
  <c r="AQ52" i="10" s="1"/>
  <c r="AC52" i="10"/>
  <c r="AP52" i="10" s="1"/>
  <c r="AB52" i="10"/>
  <c r="AO52" i="10" s="1"/>
  <c r="AA52" i="10"/>
  <c r="AN52" i="10" s="1"/>
  <c r="Z52" i="10"/>
  <c r="AM52" i="10" s="1"/>
  <c r="Y52" i="10"/>
  <c r="AL52" i="10" s="1"/>
  <c r="X52" i="10"/>
  <c r="AK52" i="10" s="1"/>
  <c r="W52" i="10"/>
  <c r="AJ52" i="10" s="1"/>
  <c r="V52" i="10"/>
  <c r="AI52" i="10" s="1"/>
  <c r="U52" i="10"/>
  <c r="AH52" i="10" s="1"/>
  <c r="T52" i="10"/>
  <c r="AG52" i="10" s="1"/>
  <c r="CS51" i="10"/>
  <c r="CO51" i="10"/>
  <c r="CK51" i="10"/>
  <c r="BP51" i="10"/>
  <c r="BO51" i="10"/>
  <c r="BN51" i="10"/>
  <c r="AE51" i="10"/>
  <c r="AR51" i="10" s="1"/>
  <c r="AD51" i="10"/>
  <c r="AQ51" i="10" s="1"/>
  <c r="AC51" i="10"/>
  <c r="AP51" i="10" s="1"/>
  <c r="AB51" i="10"/>
  <c r="AO51" i="10" s="1"/>
  <c r="AA51" i="10"/>
  <c r="AN51" i="10" s="1"/>
  <c r="Z51" i="10"/>
  <c r="AM51" i="10" s="1"/>
  <c r="Y51" i="10"/>
  <c r="AL51" i="10" s="1"/>
  <c r="X51" i="10"/>
  <c r="AK51" i="10" s="1"/>
  <c r="W51" i="10"/>
  <c r="AJ51" i="10" s="1"/>
  <c r="V51" i="10"/>
  <c r="AI51" i="10" s="1"/>
  <c r="U51" i="10"/>
  <c r="AH51" i="10" s="1"/>
  <c r="T51" i="10"/>
  <c r="AG51" i="10" s="1"/>
  <c r="CS50" i="10"/>
  <c r="CO50" i="10"/>
  <c r="CK50" i="10"/>
  <c r="BP50" i="10"/>
  <c r="BO50" i="10"/>
  <c r="BN50" i="10"/>
  <c r="AE50" i="10"/>
  <c r="AR50" i="10" s="1"/>
  <c r="AD50" i="10"/>
  <c r="AQ50" i="10" s="1"/>
  <c r="AC50" i="10"/>
  <c r="AP50" i="10" s="1"/>
  <c r="AB50" i="10"/>
  <c r="AO50" i="10" s="1"/>
  <c r="AA50" i="10"/>
  <c r="AN50" i="10" s="1"/>
  <c r="Z50" i="10"/>
  <c r="AM50" i="10" s="1"/>
  <c r="Y50" i="10"/>
  <c r="AL50" i="10" s="1"/>
  <c r="X50" i="10"/>
  <c r="AK50" i="10" s="1"/>
  <c r="W50" i="10"/>
  <c r="AJ50" i="10" s="1"/>
  <c r="V50" i="10"/>
  <c r="AI50" i="10" s="1"/>
  <c r="U50" i="10"/>
  <c r="AH50" i="10" s="1"/>
  <c r="T50" i="10"/>
  <c r="AG50" i="10" s="1"/>
  <c r="CS49" i="10"/>
  <c r="CO49" i="10"/>
  <c r="CK49" i="10"/>
  <c r="BP49" i="10"/>
  <c r="BO49" i="10"/>
  <c r="BN49" i="10"/>
  <c r="AE49" i="10"/>
  <c r="AR49" i="10" s="1"/>
  <c r="AD49" i="10"/>
  <c r="AQ49" i="10" s="1"/>
  <c r="AC49" i="10"/>
  <c r="AP49" i="10" s="1"/>
  <c r="AB49" i="10"/>
  <c r="AO49" i="10" s="1"/>
  <c r="AA49" i="10"/>
  <c r="AN49" i="10" s="1"/>
  <c r="Z49" i="10"/>
  <c r="AM49" i="10" s="1"/>
  <c r="Y49" i="10"/>
  <c r="AL49" i="10" s="1"/>
  <c r="X49" i="10"/>
  <c r="AK49" i="10" s="1"/>
  <c r="W49" i="10"/>
  <c r="AJ49" i="10" s="1"/>
  <c r="V49" i="10"/>
  <c r="AI49" i="10" s="1"/>
  <c r="U49" i="10"/>
  <c r="AH49" i="10" s="1"/>
  <c r="T49" i="10"/>
  <c r="AG49" i="10" s="1"/>
  <c r="CS48" i="10"/>
  <c r="CO48" i="10"/>
  <c r="CK48" i="10"/>
  <c r="BP48" i="10"/>
  <c r="BO48" i="10"/>
  <c r="BN48" i="10"/>
  <c r="AE48" i="10"/>
  <c r="AR48" i="10" s="1"/>
  <c r="AD48" i="10"/>
  <c r="AQ48" i="10" s="1"/>
  <c r="AC48" i="10"/>
  <c r="AP48" i="10" s="1"/>
  <c r="AB48" i="10"/>
  <c r="AO48" i="10" s="1"/>
  <c r="AA48" i="10"/>
  <c r="AN48" i="10" s="1"/>
  <c r="Z48" i="10"/>
  <c r="AM48" i="10" s="1"/>
  <c r="Y48" i="10"/>
  <c r="AL48" i="10" s="1"/>
  <c r="X48" i="10"/>
  <c r="AK48" i="10" s="1"/>
  <c r="W48" i="10"/>
  <c r="AJ48" i="10" s="1"/>
  <c r="V48" i="10"/>
  <c r="AI48" i="10" s="1"/>
  <c r="U48" i="10"/>
  <c r="AH48" i="10" s="1"/>
  <c r="T48" i="10"/>
  <c r="AG48" i="10" s="1"/>
  <c r="CS47" i="10"/>
  <c r="CO47" i="10"/>
  <c r="CK47" i="10"/>
  <c r="BP47" i="10"/>
  <c r="BO47" i="10"/>
  <c r="BN47" i="10"/>
  <c r="AE47" i="10"/>
  <c r="AR47" i="10" s="1"/>
  <c r="AD47" i="10"/>
  <c r="AQ47" i="10" s="1"/>
  <c r="AC47" i="10"/>
  <c r="AP47" i="10" s="1"/>
  <c r="AB47" i="10"/>
  <c r="AO47" i="10" s="1"/>
  <c r="AA47" i="10"/>
  <c r="AN47" i="10" s="1"/>
  <c r="Z47" i="10"/>
  <c r="AM47" i="10" s="1"/>
  <c r="Y47" i="10"/>
  <c r="AL47" i="10" s="1"/>
  <c r="X47" i="10"/>
  <c r="AK47" i="10" s="1"/>
  <c r="W47" i="10"/>
  <c r="AJ47" i="10" s="1"/>
  <c r="V47" i="10"/>
  <c r="AI47" i="10" s="1"/>
  <c r="U47" i="10"/>
  <c r="AH47" i="10" s="1"/>
  <c r="T47" i="10"/>
  <c r="AG47" i="10" s="1"/>
  <c r="CS46" i="10"/>
  <c r="CO46" i="10"/>
  <c r="CK46" i="10"/>
  <c r="BP46" i="10"/>
  <c r="BO46" i="10"/>
  <c r="BN46" i="10"/>
  <c r="AE46" i="10"/>
  <c r="AR46" i="10" s="1"/>
  <c r="AD46" i="10"/>
  <c r="AQ46" i="10" s="1"/>
  <c r="AC46" i="10"/>
  <c r="AP46" i="10" s="1"/>
  <c r="AB46" i="10"/>
  <c r="AO46" i="10" s="1"/>
  <c r="AA46" i="10"/>
  <c r="AN46" i="10" s="1"/>
  <c r="Z46" i="10"/>
  <c r="AM46" i="10" s="1"/>
  <c r="Y46" i="10"/>
  <c r="AL46" i="10" s="1"/>
  <c r="X46" i="10"/>
  <c r="AK46" i="10" s="1"/>
  <c r="W46" i="10"/>
  <c r="AJ46" i="10" s="1"/>
  <c r="V46" i="10"/>
  <c r="AI46" i="10" s="1"/>
  <c r="U46" i="10"/>
  <c r="AH46" i="10" s="1"/>
  <c r="T46" i="10"/>
  <c r="AG46" i="10" s="1"/>
  <c r="CS45" i="10"/>
  <c r="CO45" i="10"/>
  <c r="CK45" i="10"/>
  <c r="BP45" i="10"/>
  <c r="BO45" i="10"/>
  <c r="BN45" i="10"/>
  <c r="AE45" i="10"/>
  <c r="AR45" i="10" s="1"/>
  <c r="AD45" i="10"/>
  <c r="AQ45" i="10" s="1"/>
  <c r="AC45" i="10"/>
  <c r="AP45" i="10" s="1"/>
  <c r="AB45" i="10"/>
  <c r="AO45" i="10" s="1"/>
  <c r="AA45" i="10"/>
  <c r="AN45" i="10" s="1"/>
  <c r="Z45" i="10"/>
  <c r="AM45" i="10" s="1"/>
  <c r="Y45" i="10"/>
  <c r="AL45" i="10" s="1"/>
  <c r="X45" i="10"/>
  <c r="AK45" i="10" s="1"/>
  <c r="W45" i="10"/>
  <c r="AJ45" i="10" s="1"/>
  <c r="V45" i="10"/>
  <c r="AI45" i="10" s="1"/>
  <c r="U45" i="10"/>
  <c r="AH45" i="10" s="1"/>
  <c r="T45" i="10"/>
  <c r="AG45" i="10" s="1"/>
  <c r="CS44" i="10"/>
  <c r="CO44" i="10"/>
  <c r="CK44" i="10"/>
  <c r="BP44" i="10"/>
  <c r="BO44" i="10"/>
  <c r="BN44" i="10"/>
  <c r="AE44" i="10"/>
  <c r="AR44" i="10" s="1"/>
  <c r="AD44" i="10"/>
  <c r="AQ44" i="10" s="1"/>
  <c r="AC44" i="10"/>
  <c r="AP44" i="10" s="1"/>
  <c r="AB44" i="10"/>
  <c r="AO44" i="10" s="1"/>
  <c r="AA44" i="10"/>
  <c r="AN44" i="10" s="1"/>
  <c r="Z44" i="10"/>
  <c r="AM44" i="10" s="1"/>
  <c r="Y44" i="10"/>
  <c r="AL44" i="10" s="1"/>
  <c r="X44" i="10"/>
  <c r="AK44" i="10" s="1"/>
  <c r="W44" i="10"/>
  <c r="AJ44" i="10" s="1"/>
  <c r="V44" i="10"/>
  <c r="AI44" i="10" s="1"/>
  <c r="U44" i="10"/>
  <c r="AH44" i="10" s="1"/>
  <c r="T44" i="10"/>
  <c r="AG44" i="10" s="1"/>
  <c r="CS43" i="10"/>
  <c r="CO43" i="10"/>
  <c r="CK43" i="10"/>
  <c r="BP43" i="10"/>
  <c r="BO43" i="10"/>
  <c r="BN43" i="10"/>
  <c r="AE43" i="10"/>
  <c r="AR43" i="10" s="1"/>
  <c r="AD43" i="10"/>
  <c r="AQ43" i="10" s="1"/>
  <c r="AC43" i="10"/>
  <c r="AP43" i="10" s="1"/>
  <c r="AB43" i="10"/>
  <c r="AO43" i="10" s="1"/>
  <c r="AA43" i="10"/>
  <c r="AN43" i="10" s="1"/>
  <c r="Z43" i="10"/>
  <c r="AM43" i="10" s="1"/>
  <c r="Y43" i="10"/>
  <c r="AL43" i="10" s="1"/>
  <c r="X43" i="10"/>
  <c r="AK43" i="10" s="1"/>
  <c r="W43" i="10"/>
  <c r="AJ43" i="10" s="1"/>
  <c r="V43" i="10"/>
  <c r="AI43" i="10" s="1"/>
  <c r="U43" i="10"/>
  <c r="AH43" i="10" s="1"/>
  <c r="T43" i="10"/>
  <c r="AG43" i="10" s="1"/>
  <c r="CS42" i="10"/>
  <c r="CO42" i="10"/>
  <c r="CK42" i="10"/>
  <c r="BP42" i="10"/>
  <c r="BO42" i="10"/>
  <c r="BN42" i="10"/>
  <c r="AE42" i="10"/>
  <c r="AR42" i="10" s="1"/>
  <c r="AD42" i="10"/>
  <c r="AQ42" i="10" s="1"/>
  <c r="AC42" i="10"/>
  <c r="AP42" i="10" s="1"/>
  <c r="AB42" i="10"/>
  <c r="AO42" i="10" s="1"/>
  <c r="AA42" i="10"/>
  <c r="AN42" i="10" s="1"/>
  <c r="Z42" i="10"/>
  <c r="AM42" i="10" s="1"/>
  <c r="Y42" i="10"/>
  <c r="AL42" i="10" s="1"/>
  <c r="X42" i="10"/>
  <c r="AK42" i="10" s="1"/>
  <c r="W42" i="10"/>
  <c r="AJ42" i="10" s="1"/>
  <c r="V42" i="10"/>
  <c r="AI42" i="10" s="1"/>
  <c r="U42" i="10"/>
  <c r="AH42" i="10" s="1"/>
  <c r="T42" i="10"/>
  <c r="AG42" i="10" s="1"/>
  <c r="CS41" i="10"/>
  <c r="CO41" i="10"/>
  <c r="CK41" i="10"/>
  <c r="BP41" i="10"/>
  <c r="BO41" i="10"/>
  <c r="BN41" i="10"/>
  <c r="AE41" i="10"/>
  <c r="AR41" i="10" s="1"/>
  <c r="AD41" i="10"/>
  <c r="AQ41" i="10" s="1"/>
  <c r="AC41" i="10"/>
  <c r="AP41" i="10" s="1"/>
  <c r="AB41" i="10"/>
  <c r="AO41" i="10" s="1"/>
  <c r="AA41" i="10"/>
  <c r="AN41" i="10" s="1"/>
  <c r="Z41" i="10"/>
  <c r="AM41" i="10" s="1"/>
  <c r="Y41" i="10"/>
  <c r="AL41" i="10" s="1"/>
  <c r="X41" i="10"/>
  <c r="AK41" i="10" s="1"/>
  <c r="W41" i="10"/>
  <c r="AJ41" i="10" s="1"/>
  <c r="V41" i="10"/>
  <c r="AI41" i="10" s="1"/>
  <c r="U41" i="10"/>
  <c r="AH41" i="10" s="1"/>
  <c r="T41" i="10"/>
  <c r="AG41" i="10" s="1"/>
  <c r="CS40" i="10"/>
  <c r="CO40" i="10"/>
  <c r="CK40" i="10"/>
  <c r="BP40" i="10"/>
  <c r="BO40" i="10"/>
  <c r="BN40" i="10"/>
  <c r="AE40" i="10"/>
  <c r="AR40" i="10" s="1"/>
  <c r="AD40" i="10"/>
  <c r="AQ40" i="10" s="1"/>
  <c r="AC40" i="10"/>
  <c r="AP40" i="10" s="1"/>
  <c r="AB40" i="10"/>
  <c r="AO40" i="10" s="1"/>
  <c r="AA40" i="10"/>
  <c r="AN40" i="10" s="1"/>
  <c r="Z40" i="10"/>
  <c r="AM40" i="10" s="1"/>
  <c r="Y40" i="10"/>
  <c r="AL40" i="10" s="1"/>
  <c r="X40" i="10"/>
  <c r="AK40" i="10" s="1"/>
  <c r="W40" i="10"/>
  <c r="AJ40" i="10" s="1"/>
  <c r="V40" i="10"/>
  <c r="AI40" i="10" s="1"/>
  <c r="U40" i="10"/>
  <c r="AH40" i="10" s="1"/>
  <c r="T40" i="10"/>
  <c r="AG40" i="10" s="1"/>
  <c r="CS39" i="10"/>
  <c r="CO39" i="10"/>
  <c r="CK39" i="10"/>
  <c r="BP39" i="10"/>
  <c r="BO39" i="10"/>
  <c r="BN39" i="10"/>
  <c r="AE39" i="10"/>
  <c r="AR39" i="10" s="1"/>
  <c r="AD39" i="10"/>
  <c r="AQ39" i="10" s="1"/>
  <c r="AC39" i="10"/>
  <c r="AP39" i="10" s="1"/>
  <c r="AB39" i="10"/>
  <c r="AO39" i="10" s="1"/>
  <c r="AA39" i="10"/>
  <c r="AN39" i="10" s="1"/>
  <c r="Z39" i="10"/>
  <c r="AM39" i="10" s="1"/>
  <c r="Y39" i="10"/>
  <c r="AL39" i="10" s="1"/>
  <c r="X39" i="10"/>
  <c r="AK39" i="10" s="1"/>
  <c r="W39" i="10"/>
  <c r="AJ39" i="10" s="1"/>
  <c r="V39" i="10"/>
  <c r="AI39" i="10" s="1"/>
  <c r="U39" i="10"/>
  <c r="AH39" i="10" s="1"/>
  <c r="T39" i="10"/>
  <c r="AG39" i="10" s="1"/>
  <c r="CS38" i="10"/>
  <c r="CO38" i="10"/>
  <c r="CK38" i="10"/>
  <c r="BP38" i="10"/>
  <c r="BO38" i="10"/>
  <c r="BN38" i="10"/>
  <c r="AE38" i="10"/>
  <c r="AR38" i="10" s="1"/>
  <c r="AD38" i="10"/>
  <c r="AQ38" i="10" s="1"/>
  <c r="AC38" i="10"/>
  <c r="AP38" i="10" s="1"/>
  <c r="AB38" i="10"/>
  <c r="AO38" i="10" s="1"/>
  <c r="AA38" i="10"/>
  <c r="AN38" i="10" s="1"/>
  <c r="Z38" i="10"/>
  <c r="AM38" i="10" s="1"/>
  <c r="Y38" i="10"/>
  <c r="AL38" i="10" s="1"/>
  <c r="X38" i="10"/>
  <c r="AK38" i="10" s="1"/>
  <c r="W38" i="10"/>
  <c r="AJ38" i="10" s="1"/>
  <c r="V38" i="10"/>
  <c r="AI38" i="10" s="1"/>
  <c r="U38" i="10"/>
  <c r="AH38" i="10" s="1"/>
  <c r="T38" i="10"/>
  <c r="AG38" i="10" s="1"/>
  <c r="CS37" i="10"/>
  <c r="CO37" i="10"/>
  <c r="CK37" i="10"/>
  <c r="BP37" i="10"/>
  <c r="BO37" i="10"/>
  <c r="BN37" i="10"/>
  <c r="AE37" i="10"/>
  <c r="AR37" i="10" s="1"/>
  <c r="AD37" i="10"/>
  <c r="AQ37" i="10" s="1"/>
  <c r="AC37" i="10"/>
  <c r="AP37" i="10" s="1"/>
  <c r="AB37" i="10"/>
  <c r="AO37" i="10" s="1"/>
  <c r="AA37" i="10"/>
  <c r="AN37" i="10" s="1"/>
  <c r="Z37" i="10"/>
  <c r="AM37" i="10" s="1"/>
  <c r="Y37" i="10"/>
  <c r="AL37" i="10" s="1"/>
  <c r="X37" i="10"/>
  <c r="AK37" i="10" s="1"/>
  <c r="W37" i="10"/>
  <c r="AJ37" i="10" s="1"/>
  <c r="V37" i="10"/>
  <c r="AI37" i="10" s="1"/>
  <c r="U37" i="10"/>
  <c r="AH37" i="10" s="1"/>
  <c r="T37" i="10"/>
  <c r="AG37" i="10" s="1"/>
  <c r="CS36" i="10"/>
  <c r="CO36" i="10"/>
  <c r="CK36" i="10"/>
  <c r="BP36" i="10"/>
  <c r="BO36" i="10"/>
  <c r="BN36" i="10"/>
  <c r="AE36" i="10"/>
  <c r="AR36" i="10" s="1"/>
  <c r="AD36" i="10"/>
  <c r="AQ36" i="10" s="1"/>
  <c r="AC36" i="10"/>
  <c r="AP36" i="10" s="1"/>
  <c r="AB36" i="10"/>
  <c r="AO36" i="10" s="1"/>
  <c r="AA36" i="10"/>
  <c r="AN36" i="10" s="1"/>
  <c r="Z36" i="10"/>
  <c r="AM36" i="10" s="1"/>
  <c r="Y36" i="10"/>
  <c r="AL36" i="10" s="1"/>
  <c r="X36" i="10"/>
  <c r="AK36" i="10" s="1"/>
  <c r="W36" i="10"/>
  <c r="AJ36" i="10" s="1"/>
  <c r="V36" i="10"/>
  <c r="AI36" i="10" s="1"/>
  <c r="U36" i="10"/>
  <c r="AH36" i="10" s="1"/>
  <c r="T36" i="10"/>
  <c r="AG36" i="10" s="1"/>
  <c r="CS35" i="10"/>
  <c r="CO35" i="10"/>
  <c r="CK35" i="10"/>
  <c r="BP35" i="10"/>
  <c r="BO35" i="10"/>
  <c r="BN35" i="10"/>
  <c r="AE35" i="10"/>
  <c r="AR35" i="10" s="1"/>
  <c r="AD35" i="10"/>
  <c r="AQ35" i="10" s="1"/>
  <c r="AC35" i="10"/>
  <c r="AP35" i="10" s="1"/>
  <c r="AB35" i="10"/>
  <c r="AO35" i="10" s="1"/>
  <c r="AA35" i="10"/>
  <c r="AN35" i="10" s="1"/>
  <c r="Z35" i="10"/>
  <c r="AM35" i="10" s="1"/>
  <c r="Y35" i="10"/>
  <c r="AL35" i="10" s="1"/>
  <c r="X35" i="10"/>
  <c r="AK35" i="10" s="1"/>
  <c r="W35" i="10"/>
  <c r="AJ35" i="10" s="1"/>
  <c r="V35" i="10"/>
  <c r="AI35" i="10" s="1"/>
  <c r="U35" i="10"/>
  <c r="AH35" i="10" s="1"/>
  <c r="T35" i="10"/>
  <c r="AG35" i="10" s="1"/>
  <c r="CS34" i="10"/>
  <c r="CO34" i="10"/>
  <c r="CK34" i="10"/>
  <c r="BP34" i="10"/>
  <c r="BO34" i="10"/>
  <c r="BN34" i="10"/>
  <c r="AE34" i="10"/>
  <c r="AR34" i="10" s="1"/>
  <c r="AD34" i="10"/>
  <c r="AQ34" i="10" s="1"/>
  <c r="AC34" i="10"/>
  <c r="AP34" i="10" s="1"/>
  <c r="AB34" i="10"/>
  <c r="AO34" i="10" s="1"/>
  <c r="AA34" i="10"/>
  <c r="AN34" i="10" s="1"/>
  <c r="Z34" i="10"/>
  <c r="AM34" i="10" s="1"/>
  <c r="Y34" i="10"/>
  <c r="AL34" i="10" s="1"/>
  <c r="X34" i="10"/>
  <c r="AK34" i="10" s="1"/>
  <c r="W34" i="10"/>
  <c r="AJ34" i="10" s="1"/>
  <c r="V34" i="10"/>
  <c r="AI34" i="10" s="1"/>
  <c r="U34" i="10"/>
  <c r="AH34" i="10" s="1"/>
  <c r="T34" i="10"/>
  <c r="AG34" i="10" s="1"/>
  <c r="CS33" i="10"/>
  <c r="CO33" i="10"/>
  <c r="CK33" i="10"/>
  <c r="BP33" i="10"/>
  <c r="BO33" i="10"/>
  <c r="BN33" i="10"/>
  <c r="AE33" i="10"/>
  <c r="AR33" i="10" s="1"/>
  <c r="AD33" i="10"/>
  <c r="AQ33" i="10" s="1"/>
  <c r="AC33" i="10"/>
  <c r="AP33" i="10" s="1"/>
  <c r="AB33" i="10"/>
  <c r="AO33" i="10" s="1"/>
  <c r="AA33" i="10"/>
  <c r="AN33" i="10" s="1"/>
  <c r="Z33" i="10"/>
  <c r="AM33" i="10" s="1"/>
  <c r="Y33" i="10"/>
  <c r="AL33" i="10" s="1"/>
  <c r="X33" i="10"/>
  <c r="AK33" i="10" s="1"/>
  <c r="W33" i="10"/>
  <c r="AJ33" i="10" s="1"/>
  <c r="V33" i="10"/>
  <c r="AI33" i="10" s="1"/>
  <c r="U33" i="10"/>
  <c r="AH33" i="10" s="1"/>
  <c r="T33" i="10"/>
  <c r="AG33" i="10" s="1"/>
  <c r="CS32" i="10"/>
  <c r="CO32" i="10"/>
  <c r="CK32" i="10"/>
  <c r="BP32" i="10"/>
  <c r="BO32" i="10"/>
  <c r="BN32" i="10"/>
  <c r="AE32" i="10"/>
  <c r="AR32" i="10" s="1"/>
  <c r="AD32" i="10"/>
  <c r="AQ32" i="10" s="1"/>
  <c r="AC32" i="10"/>
  <c r="AP32" i="10" s="1"/>
  <c r="AB32" i="10"/>
  <c r="AO32" i="10" s="1"/>
  <c r="AA32" i="10"/>
  <c r="AN32" i="10" s="1"/>
  <c r="Z32" i="10"/>
  <c r="AM32" i="10" s="1"/>
  <c r="Y32" i="10"/>
  <c r="AL32" i="10" s="1"/>
  <c r="X32" i="10"/>
  <c r="AK32" i="10" s="1"/>
  <c r="W32" i="10"/>
  <c r="AJ32" i="10" s="1"/>
  <c r="V32" i="10"/>
  <c r="AI32" i="10" s="1"/>
  <c r="U32" i="10"/>
  <c r="AH32" i="10" s="1"/>
  <c r="T32" i="10"/>
  <c r="AG32" i="10" s="1"/>
  <c r="CS31" i="10"/>
  <c r="CO31" i="10"/>
  <c r="CK31" i="10"/>
  <c r="BP31" i="10"/>
  <c r="BO31" i="10"/>
  <c r="BN31" i="10"/>
  <c r="AE31" i="10"/>
  <c r="AR31" i="10" s="1"/>
  <c r="AD31" i="10"/>
  <c r="AQ31" i="10" s="1"/>
  <c r="AC31" i="10"/>
  <c r="AP31" i="10" s="1"/>
  <c r="AB31" i="10"/>
  <c r="AO31" i="10" s="1"/>
  <c r="AA31" i="10"/>
  <c r="AN31" i="10" s="1"/>
  <c r="Z31" i="10"/>
  <c r="AM31" i="10" s="1"/>
  <c r="Y31" i="10"/>
  <c r="AL31" i="10" s="1"/>
  <c r="X31" i="10"/>
  <c r="AK31" i="10" s="1"/>
  <c r="W31" i="10"/>
  <c r="AJ31" i="10" s="1"/>
  <c r="V31" i="10"/>
  <c r="AI31" i="10" s="1"/>
  <c r="U31" i="10"/>
  <c r="AH31" i="10" s="1"/>
  <c r="T31" i="10"/>
  <c r="AG31" i="10" s="1"/>
  <c r="CS30" i="10"/>
  <c r="CO30" i="10"/>
  <c r="CK30" i="10"/>
  <c r="BP30" i="10"/>
  <c r="BO30" i="10"/>
  <c r="BN30" i="10"/>
  <c r="AE30" i="10"/>
  <c r="AR30" i="10" s="1"/>
  <c r="AD30" i="10"/>
  <c r="AQ30" i="10" s="1"/>
  <c r="AC30" i="10"/>
  <c r="AP30" i="10" s="1"/>
  <c r="AB30" i="10"/>
  <c r="AO30" i="10" s="1"/>
  <c r="AA30" i="10"/>
  <c r="AN30" i="10" s="1"/>
  <c r="Z30" i="10"/>
  <c r="AM30" i="10" s="1"/>
  <c r="Y30" i="10"/>
  <c r="AL30" i="10" s="1"/>
  <c r="X30" i="10"/>
  <c r="AK30" i="10" s="1"/>
  <c r="W30" i="10"/>
  <c r="AJ30" i="10" s="1"/>
  <c r="V30" i="10"/>
  <c r="AI30" i="10" s="1"/>
  <c r="U30" i="10"/>
  <c r="AH30" i="10" s="1"/>
  <c r="T30" i="10"/>
  <c r="AG30" i="10" s="1"/>
  <c r="CS29" i="10"/>
  <c r="CO29" i="10"/>
  <c r="CK29" i="10"/>
  <c r="BP29" i="10"/>
  <c r="BO29" i="10"/>
  <c r="BN29" i="10"/>
  <c r="AE29" i="10"/>
  <c r="AR29" i="10" s="1"/>
  <c r="AD29" i="10"/>
  <c r="AQ29" i="10" s="1"/>
  <c r="AC29" i="10"/>
  <c r="AP29" i="10" s="1"/>
  <c r="AB29" i="10"/>
  <c r="AO29" i="10" s="1"/>
  <c r="AA29" i="10"/>
  <c r="AN29" i="10" s="1"/>
  <c r="Z29" i="10"/>
  <c r="AM29" i="10" s="1"/>
  <c r="Y29" i="10"/>
  <c r="AL29" i="10" s="1"/>
  <c r="X29" i="10"/>
  <c r="AK29" i="10" s="1"/>
  <c r="W29" i="10"/>
  <c r="AJ29" i="10" s="1"/>
  <c r="V29" i="10"/>
  <c r="AI29" i="10" s="1"/>
  <c r="U29" i="10"/>
  <c r="AH29" i="10" s="1"/>
  <c r="T29" i="10"/>
  <c r="AG29" i="10" s="1"/>
  <c r="CS28" i="10"/>
  <c r="CO28" i="10"/>
  <c r="CK28" i="10"/>
  <c r="BP28" i="10"/>
  <c r="BO28" i="10"/>
  <c r="BN28" i="10"/>
  <c r="AE28" i="10"/>
  <c r="AR28" i="10" s="1"/>
  <c r="AD28" i="10"/>
  <c r="AQ28" i="10" s="1"/>
  <c r="AC28" i="10"/>
  <c r="AP28" i="10" s="1"/>
  <c r="AB28" i="10"/>
  <c r="AO28" i="10" s="1"/>
  <c r="AA28" i="10"/>
  <c r="AN28" i="10" s="1"/>
  <c r="Z28" i="10"/>
  <c r="AM28" i="10" s="1"/>
  <c r="Y28" i="10"/>
  <c r="AL28" i="10" s="1"/>
  <c r="X28" i="10"/>
  <c r="AK28" i="10" s="1"/>
  <c r="W28" i="10"/>
  <c r="AJ28" i="10" s="1"/>
  <c r="V28" i="10"/>
  <c r="AI28" i="10" s="1"/>
  <c r="U28" i="10"/>
  <c r="AH28" i="10" s="1"/>
  <c r="T28" i="10"/>
  <c r="AG28" i="10" s="1"/>
  <c r="CS27" i="10"/>
  <c r="CO27" i="10"/>
  <c r="CK27" i="10"/>
  <c r="BP27" i="10"/>
  <c r="BO27" i="10"/>
  <c r="BN27" i="10"/>
  <c r="AE27" i="10"/>
  <c r="AR27" i="10" s="1"/>
  <c r="AD27" i="10"/>
  <c r="AQ27" i="10" s="1"/>
  <c r="AC27" i="10"/>
  <c r="AP27" i="10" s="1"/>
  <c r="AB27" i="10"/>
  <c r="AO27" i="10" s="1"/>
  <c r="AA27" i="10"/>
  <c r="AN27" i="10" s="1"/>
  <c r="Z27" i="10"/>
  <c r="AM27" i="10" s="1"/>
  <c r="Y27" i="10"/>
  <c r="AL27" i="10" s="1"/>
  <c r="X27" i="10"/>
  <c r="AK27" i="10" s="1"/>
  <c r="W27" i="10"/>
  <c r="AJ27" i="10" s="1"/>
  <c r="V27" i="10"/>
  <c r="AI27" i="10" s="1"/>
  <c r="U27" i="10"/>
  <c r="AH27" i="10" s="1"/>
  <c r="T27" i="10"/>
  <c r="AG27" i="10" s="1"/>
  <c r="CS26" i="10"/>
  <c r="CO26" i="10"/>
  <c r="CK26" i="10"/>
  <c r="BP26" i="10"/>
  <c r="BO26" i="10"/>
  <c r="BN26" i="10"/>
  <c r="AE26" i="10"/>
  <c r="AR26" i="10" s="1"/>
  <c r="AD26" i="10"/>
  <c r="AQ26" i="10" s="1"/>
  <c r="AC26" i="10"/>
  <c r="AP26" i="10" s="1"/>
  <c r="AB26" i="10"/>
  <c r="AO26" i="10" s="1"/>
  <c r="AA26" i="10"/>
  <c r="AN26" i="10" s="1"/>
  <c r="Z26" i="10"/>
  <c r="AM26" i="10" s="1"/>
  <c r="Y26" i="10"/>
  <c r="AL26" i="10" s="1"/>
  <c r="X26" i="10"/>
  <c r="AK26" i="10" s="1"/>
  <c r="W26" i="10"/>
  <c r="AJ26" i="10" s="1"/>
  <c r="V26" i="10"/>
  <c r="AI26" i="10" s="1"/>
  <c r="U26" i="10"/>
  <c r="AH26" i="10" s="1"/>
  <c r="T26" i="10"/>
  <c r="AG26" i="10" s="1"/>
  <c r="CS25" i="10"/>
  <c r="CO25" i="10"/>
  <c r="CK25" i="10"/>
  <c r="BP25" i="10"/>
  <c r="BO25" i="10"/>
  <c r="BN25" i="10"/>
  <c r="AE25" i="10"/>
  <c r="AR25" i="10" s="1"/>
  <c r="AD25" i="10"/>
  <c r="AQ25" i="10" s="1"/>
  <c r="AC25" i="10"/>
  <c r="AP25" i="10" s="1"/>
  <c r="AB25" i="10"/>
  <c r="AO25" i="10" s="1"/>
  <c r="AA25" i="10"/>
  <c r="AN25" i="10" s="1"/>
  <c r="Z25" i="10"/>
  <c r="AM25" i="10" s="1"/>
  <c r="Y25" i="10"/>
  <c r="AL25" i="10" s="1"/>
  <c r="X25" i="10"/>
  <c r="AK25" i="10" s="1"/>
  <c r="W25" i="10"/>
  <c r="AJ25" i="10" s="1"/>
  <c r="V25" i="10"/>
  <c r="AI25" i="10" s="1"/>
  <c r="U25" i="10"/>
  <c r="AH25" i="10" s="1"/>
  <c r="T25" i="10"/>
  <c r="AG25" i="10" s="1"/>
  <c r="CS24" i="10"/>
  <c r="CO24" i="10"/>
  <c r="CK24" i="10"/>
  <c r="BP24" i="10"/>
  <c r="BO24" i="10"/>
  <c r="BN24" i="10"/>
  <c r="AE24" i="10"/>
  <c r="AR24" i="10" s="1"/>
  <c r="AD24" i="10"/>
  <c r="AQ24" i="10" s="1"/>
  <c r="AC24" i="10"/>
  <c r="AP24" i="10" s="1"/>
  <c r="AB24" i="10"/>
  <c r="AO24" i="10" s="1"/>
  <c r="AA24" i="10"/>
  <c r="AN24" i="10" s="1"/>
  <c r="Z24" i="10"/>
  <c r="AM24" i="10" s="1"/>
  <c r="Y24" i="10"/>
  <c r="AL24" i="10" s="1"/>
  <c r="X24" i="10"/>
  <c r="AK24" i="10" s="1"/>
  <c r="W24" i="10"/>
  <c r="AJ24" i="10" s="1"/>
  <c r="V24" i="10"/>
  <c r="AI24" i="10" s="1"/>
  <c r="U24" i="10"/>
  <c r="AH24" i="10" s="1"/>
  <c r="T24" i="10"/>
  <c r="AG24" i="10" s="1"/>
  <c r="CS23" i="10"/>
  <c r="CO23" i="10"/>
  <c r="CK23" i="10"/>
  <c r="BP23" i="10"/>
  <c r="BO23" i="10"/>
  <c r="BN23" i="10"/>
  <c r="AE23" i="10"/>
  <c r="AR23" i="10" s="1"/>
  <c r="AD23" i="10"/>
  <c r="AQ23" i="10" s="1"/>
  <c r="AC23" i="10"/>
  <c r="AP23" i="10" s="1"/>
  <c r="AB23" i="10"/>
  <c r="AO23" i="10" s="1"/>
  <c r="AA23" i="10"/>
  <c r="AN23" i="10" s="1"/>
  <c r="Z23" i="10"/>
  <c r="AM23" i="10" s="1"/>
  <c r="Y23" i="10"/>
  <c r="AL23" i="10" s="1"/>
  <c r="X23" i="10"/>
  <c r="AK23" i="10" s="1"/>
  <c r="W23" i="10"/>
  <c r="AJ23" i="10" s="1"/>
  <c r="V23" i="10"/>
  <c r="AI23" i="10" s="1"/>
  <c r="U23" i="10"/>
  <c r="AH23" i="10" s="1"/>
  <c r="T23" i="10"/>
  <c r="AG23" i="10" s="1"/>
  <c r="CS22" i="10"/>
  <c r="CO22" i="10"/>
  <c r="CK22" i="10"/>
  <c r="BP22" i="10"/>
  <c r="BO22" i="10"/>
  <c r="BN22" i="10"/>
  <c r="AE22" i="10"/>
  <c r="AR22" i="10" s="1"/>
  <c r="AD22" i="10"/>
  <c r="AQ22" i="10" s="1"/>
  <c r="AC22" i="10"/>
  <c r="AP22" i="10" s="1"/>
  <c r="AB22" i="10"/>
  <c r="AO22" i="10" s="1"/>
  <c r="AA22" i="10"/>
  <c r="AN22" i="10" s="1"/>
  <c r="Z22" i="10"/>
  <c r="AM22" i="10" s="1"/>
  <c r="Y22" i="10"/>
  <c r="AL22" i="10" s="1"/>
  <c r="X22" i="10"/>
  <c r="AK22" i="10" s="1"/>
  <c r="W22" i="10"/>
  <c r="AJ22" i="10" s="1"/>
  <c r="V22" i="10"/>
  <c r="AI22" i="10" s="1"/>
  <c r="U22" i="10"/>
  <c r="AH22" i="10" s="1"/>
  <c r="T22" i="10"/>
  <c r="AG22" i="10" s="1"/>
  <c r="CS21" i="10"/>
  <c r="CO21" i="10"/>
  <c r="CK21" i="10"/>
  <c r="BP21" i="10"/>
  <c r="BO21" i="10"/>
  <c r="BN21" i="10"/>
  <c r="AE21" i="10"/>
  <c r="AR21" i="10" s="1"/>
  <c r="AD21" i="10"/>
  <c r="AQ21" i="10" s="1"/>
  <c r="AC21" i="10"/>
  <c r="AP21" i="10" s="1"/>
  <c r="AB21" i="10"/>
  <c r="AO21" i="10" s="1"/>
  <c r="AA21" i="10"/>
  <c r="AN21" i="10" s="1"/>
  <c r="Z21" i="10"/>
  <c r="AM21" i="10" s="1"/>
  <c r="Y21" i="10"/>
  <c r="AL21" i="10" s="1"/>
  <c r="X21" i="10"/>
  <c r="AK21" i="10" s="1"/>
  <c r="W21" i="10"/>
  <c r="AJ21" i="10" s="1"/>
  <c r="V21" i="10"/>
  <c r="AI21" i="10" s="1"/>
  <c r="U21" i="10"/>
  <c r="AH21" i="10" s="1"/>
  <c r="T21" i="10"/>
  <c r="AG21" i="10" s="1"/>
  <c r="CS20" i="10"/>
  <c r="CO20" i="10"/>
  <c r="CK20" i="10"/>
  <c r="BP20" i="10"/>
  <c r="BO20" i="10"/>
  <c r="BN20" i="10"/>
  <c r="AE20" i="10"/>
  <c r="AR20" i="10" s="1"/>
  <c r="AD20" i="10"/>
  <c r="AQ20" i="10" s="1"/>
  <c r="AC20" i="10"/>
  <c r="AP20" i="10" s="1"/>
  <c r="AB20" i="10"/>
  <c r="AO20" i="10" s="1"/>
  <c r="AA20" i="10"/>
  <c r="AN20" i="10" s="1"/>
  <c r="Z20" i="10"/>
  <c r="AM20" i="10" s="1"/>
  <c r="Y20" i="10"/>
  <c r="AL20" i="10" s="1"/>
  <c r="X20" i="10"/>
  <c r="AK20" i="10" s="1"/>
  <c r="W20" i="10"/>
  <c r="AJ20" i="10" s="1"/>
  <c r="V20" i="10"/>
  <c r="AI20" i="10" s="1"/>
  <c r="U20" i="10"/>
  <c r="AH20" i="10" s="1"/>
  <c r="T20" i="10"/>
  <c r="AG20" i="10" s="1"/>
  <c r="CS19" i="10"/>
  <c r="CO19" i="10"/>
  <c r="CK19" i="10"/>
  <c r="BP19" i="10"/>
  <c r="BO19" i="10"/>
  <c r="BN19" i="10"/>
  <c r="AE19" i="10"/>
  <c r="AR19" i="10" s="1"/>
  <c r="AD19" i="10"/>
  <c r="AQ19" i="10" s="1"/>
  <c r="AC19" i="10"/>
  <c r="AP19" i="10" s="1"/>
  <c r="AB19" i="10"/>
  <c r="AO19" i="10" s="1"/>
  <c r="AA19" i="10"/>
  <c r="AN19" i="10" s="1"/>
  <c r="Z19" i="10"/>
  <c r="AM19" i="10" s="1"/>
  <c r="Y19" i="10"/>
  <c r="AL19" i="10" s="1"/>
  <c r="X19" i="10"/>
  <c r="AK19" i="10" s="1"/>
  <c r="W19" i="10"/>
  <c r="AJ19" i="10" s="1"/>
  <c r="V19" i="10"/>
  <c r="AI19" i="10" s="1"/>
  <c r="U19" i="10"/>
  <c r="AH19" i="10" s="1"/>
  <c r="T19" i="10"/>
  <c r="AG19" i="10" s="1"/>
  <c r="CS18" i="10"/>
  <c r="CO18" i="10"/>
  <c r="CK18" i="10"/>
  <c r="BP18" i="10"/>
  <c r="BO18" i="10"/>
  <c r="BN18" i="10"/>
  <c r="AE18" i="10"/>
  <c r="AR18" i="10" s="1"/>
  <c r="AD18" i="10"/>
  <c r="AQ18" i="10" s="1"/>
  <c r="AC18" i="10"/>
  <c r="AP18" i="10" s="1"/>
  <c r="AB18" i="10"/>
  <c r="AO18" i="10" s="1"/>
  <c r="AA18" i="10"/>
  <c r="AN18" i="10" s="1"/>
  <c r="Z18" i="10"/>
  <c r="AM18" i="10" s="1"/>
  <c r="Y18" i="10"/>
  <c r="AL18" i="10" s="1"/>
  <c r="X18" i="10"/>
  <c r="AK18" i="10" s="1"/>
  <c r="W18" i="10"/>
  <c r="AJ18" i="10" s="1"/>
  <c r="V18" i="10"/>
  <c r="AI18" i="10" s="1"/>
  <c r="U18" i="10"/>
  <c r="AH18" i="10" s="1"/>
  <c r="T18" i="10"/>
  <c r="AG18" i="10" s="1"/>
  <c r="CS17" i="10"/>
  <c r="CO17" i="10"/>
  <c r="CK17" i="10"/>
  <c r="BP17" i="10"/>
  <c r="BO17" i="10"/>
  <c r="BN17" i="10"/>
  <c r="AE17" i="10"/>
  <c r="AR17" i="10" s="1"/>
  <c r="AD17" i="10"/>
  <c r="AQ17" i="10" s="1"/>
  <c r="AC17" i="10"/>
  <c r="AP17" i="10" s="1"/>
  <c r="AB17" i="10"/>
  <c r="AO17" i="10" s="1"/>
  <c r="AA17" i="10"/>
  <c r="AN17" i="10" s="1"/>
  <c r="Z17" i="10"/>
  <c r="AM17" i="10" s="1"/>
  <c r="Y17" i="10"/>
  <c r="AL17" i="10" s="1"/>
  <c r="X17" i="10"/>
  <c r="AK17" i="10" s="1"/>
  <c r="W17" i="10"/>
  <c r="AJ17" i="10" s="1"/>
  <c r="V17" i="10"/>
  <c r="AI17" i="10" s="1"/>
  <c r="U17" i="10"/>
  <c r="AH17" i="10" s="1"/>
  <c r="T17" i="10"/>
  <c r="AG17" i="10" s="1"/>
  <c r="CS16" i="10"/>
  <c r="CO16" i="10"/>
  <c r="CK16" i="10"/>
  <c r="BP16" i="10"/>
  <c r="BO16" i="10"/>
  <c r="BN16" i="10"/>
  <c r="AE16" i="10"/>
  <c r="AR16" i="10" s="1"/>
  <c r="AD16" i="10"/>
  <c r="AQ16" i="10" s="1"/>
  <c r="AC16" i="10"/>
  <c r="AP16" i="10" s="1"/>
  <c r="AB16" i="10"/>
  <c r="AO16" i="10" s="1"/>
  <c r="AA16" i="10"/>
  <c r="AN16" i="10" s="1"/>
  <c r="Z16" i="10"/>
  <c r="AM16" i="10" s="1"/>
  <c r="Y16" i="10"/>
  <c r="AL16" i="10" s="1"/>
  <c r="X16" i="10"/>
  <c r="AK16" i="10" s="1"/>
  <c r="W16" i="10"/>
  <c r="AJ16" i="10" s="1"/>
  <c r="V16" i="10"/>
  <c r="AI16" i="10" s="1"/>
  <c r="U16" i="10"/>
  <c r="AH16" i="10" s="1"/>
  <c r="T16" i="10"/>
  <c r="AG16" i="10" s="1"/>
  <c r="CS15" i="10"/>
  <c r="CO15" i="10"/>
  <c r="CK15" i="10"/>
  <c r="BP15" i="10"/>
  <c r="BO15" i="10"/>
  <c r="BN15" i="10"/>
  <c r="AE15" i="10"/>
  <c r="AR15" i="10" s="1"/>
  <c r="AD15" i="10"/>
  <c r="AQ15" i="10" s="1"/>
  <c r="AC15" i="10"/>
  <c r="AP15" i="10" s="1"/>
  <c r="AB15" i="10"/>
  <c r="AO15" i="10" s="1"/>
  <c r="AA15" i="10"/>
  <c r="AN15" i="10" s="1"/>
  <c r="Z15" i="10"/>
  <c r="AM15" i="10" s="1"/>
  <c r="Y15" i="10"/>
  <c r="AL15" i="10" s="1"/>
  <c r="X15" i="10"/>
  <c r="AK15" i="10" s="1"/>
  <c r="W15" i="10"/>
  <c r="AJ15" i="10" s="1"/>
  <c r="V15" i="10"/>
  <c r="AI15" i="10" s="1"/>
  <c r="U15" i="10"/>
  <c r="AH15" i="10" s="1"/>
  <c r="T15" i="10"/>
  <c r="AG15" i="10" s="1"/>
  <c r="CS14" i="10"/>
  <c r="CO14" i="10"/>
  <c r="CK14" i="10"/>
  <c r="BP14" i="10"/>
  <c r="BO14" i="10"/>
  <c r="BN14" i="10"/>
  <c r="AE14" i="10"/>
  <c r="AR14" i="10" s="1"/>
  <c r="AD14" i="10"/>
  <c r="AQ14" i="10" s="1"/>
  <c r="AC14" i="10"/>
  <c r="AP14" i="10" s="1"/>
  <c r="AB14" i="10"/>
  <c r="AO14" i="10" s="1"/>
  <c r="AA14" i="10"/>
  <c r="AN14" i="10" s="1"/>
  <c r="Z14" i="10"/>
  <c r="AM14" i="10" s="1"/>
  <c r="Y14" i="10"/>
  <c r="AL14" i="10" s="1"/>
  <c r="X14" i="10"/>
  <c r="AK14" i="10" s="1"/>
  <c r="W14" i="10"/>
  <c r="AJ14" i="10" s="1"/>
  <c r="V14" i="10"/>
  <c r="AI14" i="10" s="1"/>
  <c r="U14" i="10"/>
  <c r="AH14" i="10" s="1"/>
  <c r="T14" i="10"/>
  <c r="AG14" i="10" s="1"/>
  <c r="CS13" i="10"/>
  <c r="CO13" i="10"/>
  <c r="CK13" i="10"/>
  <c r="BP13" i="10"/>
  <c r="BO13" i="10"/>
  <c r="BN13" i="10"/>
  <c r="AE13" i="10"/>
  <c r="AR13" i="10" s="1"/>
  <c r="AD13" i="10"/>
  <c r="AQ13" i="10" s="1"/>
  <c r="AC13" i="10"/>
  <c r="AP13" i="10" s="1"/>
  <c r="AB13" i="10"/>
  <c r="AO13" i="10" s="1"/>
  <c r="AA13" i="10"/>
  <c r="AN13" i="10" s="1"/>
  <c r="Z13" i="10"/>
  <c r="AM13" i="10" s="1"/>
  <c r="Y13" i="10"/>
  <c r="AL13" i="10" s="1"/>
  <c r="X13" i="10"/>
  <c r="AK13" i="10" s="1"/>
  <c r="W13" i="10"/>
  <c r="AJ13" i="10" s="1"/>
  <c r="V13" i="10"/>
  <c r="AI13" i="10" s="1"/>
  <c r="U13" i="10"/>
  <c r="AH13" i="10" s="1"/>
  <c r="T13" i="10"/>
  <c r="AG13" i="10" s="1"/>
  <c r="CS12" i="10"/>
  <c r="CO12" i="10"/>
  <c r="CK12" i="10"/>
  <c r="BP12" i="10"/>
  <c r="BO12" i="10"/>
  <c r="BN12" i="10"/>
  <c r="AE12" i="10"/>
  <c r="AR12" i="10" s="1"/>
  <c r="AD12" i="10"/>
  <c r="AQ12" i="10" s="1"/>
  <c r="AC12" i="10"/>
  <c r="AP12" i="10" s="1"/>
  <c r="AB12" i="10"/>
  <c r="AO12" i="10" s="1"/>
  <c r="AA12" i="10"/>
  <c r="AN12" i="10" s="1"/>
  <c r="Z12" i="10"/>
  <c r="AM12" i="10" s="1"/>
  <c r="Y12" i="10"/>
  <c r="AL12" i="10" s="1"/>
  <c r="X12" i="10"/>
  <c r="AK12" i="10" s="1"/>
  <c r="W12" i="10"/>
  <c r="AJ12" i="10" s="1"/>
  <c r="V12" i="10"/>
  <c r="AI12" i="10" s="1"/>
  <c r="U12" i="10"/>
  <c r="AH12" i="10" s="1"/>
  <c r="T12" i="10"/>
  <c r="AG12" i="10" s="1"/>
  <c r="CS11" i="10"/>
  <c r="CO11" i="10"/>
  <c r="CK11" i="10"/>
  <c r="BP11" i="10"/>
  <c r="BO11" i="10"/>
  <c r="BN11" i="10"/>
  <c r="AE11" i="10"/>
  <c r="AR11" i="10" s="1"/>
  <c r="AD11" i="10"/>
  <c r="AQ11" i="10" s="1"/>
  <c r="AC11" i="10"/>
  <c r="AP11" i="10" s="1"/>
  <c r="AB11" i="10"/>
  <c r="AO11" i="10" s="1"/>
  <c r="AA11" i="10"/>
  <c r="AN11" i="10" s="1"/>
  <c r="Z11" i="10"/>
  <c r="AM11" i="10" s="1"/>
  <c r="Y11" i="10"/>
  <c r="AL11" i="10" s="1"/>
  <c r="X11" i="10"/>
  <c r="AK11" i="10" s="1"/>
  <c r="W11" i="10"/>
  <c r="AJ11" i="10" s="1"/>
  <c r="V11" i="10"/>
  <c r="AI11" i="10" s="1"/>
  <c r="U11" i="10"/>
  <c r="AH11" i="10" s="1"/>
  <c r="T11" i="10"/>
  <c r="AG11" i="10" s="1"/>
  <c r="CS10" i="10"/>
  <c r="CO10" i="10"/>
  <c r="CK10" i="10"/>
  <c r="BP10" i="10"/>
  <c r="BO10" i="10"/>
  <c r="BN10" i="10"/>
  <c r="AE10" i="10"/>
  <c r="AR10" i="10" s="1"/>
  <c r="AD10" i="10"/>
  <c r="AQ10" i="10" s="1"/>
  <c r="AC10" i="10"/>
  <c r="AP10" i="10" s="1"/>
  <c r="AB10" i="10"/>
  <c r="AO10" i="10" s="1"/>
  <c r="AA10" i="10"/>
  <c r="AN10" i="10" s="1"/>
  <c r="Z10" i="10"/>
  <c r="AM10" i="10" s="1"/>
  <c r="Y10" i="10"/>
  <c r="AL10" i="10" s="1"/>
  <c r="X10" i="10"/>
  <c r="AK10" i="10" s="1"/>
  <c r="W10" i="10"/>
  <c r="AJ10" i="10" s="1"/>
  <c r="V10" i="10"/>
  <c r="AI10" i="10" s="1"/>
  <c r="U10" i="10"/>
  <c r="AH10" i="10" s="1"/>
  <c r="T10" i="10"/>
  <c r="AG10" i="10" s="1"/>
  <c r="CS9" i="10"/>
  <c r="CO9" i="10"/>
  <c r="CK9" i="10"/>
  <c r="BP9" i="10"/>
  <c r="BO9" i="10"/>
  <c r="BN9" i="10"/>
  <c r="AE9" i="10"/>
  <c r="AR9" i="10" s="1"/>
  <c r="AD9" i="10"/>
  <c r="AQ9" i="10" s="1"/>
  <c r="AC9" i="10"/>
  <c r="AP9" i="10" s="1"/>
  <c r="AB9" i="10"/>
  <c r="AO9" i="10" s="1"/>
  <c r="AA9" i="10"/>
  <c r="AN9" i="10" s="1"/>
  <c r="Z9" i="10"/>
  <c r="AM9" i="10" s="1"/>
  <c r="Y9" i="10"/>
  <c r="AL9" i="10" s="1"/>
  <c r="X9" i="10"/>
  <c r="AK9" i="10" s="1"/>
  <c r="W9" i="10"/>
  <c r="AJ9" i="10" s="1"/>
  <c r="V9" i="10"/>
  <c r="AI9" i="10" s="1"/>
  <c r="U9" i="10"/>
  <c r="AH9" i="10" s="1"/>
  <c r="T9" i="10"/>
  <c r="AG9" i="10" s="1"/>
  <c r="CS8" i="10"/>
  <c r="CO8" i="10"/>
  <c r="CK8" i="10"/>
  <c r="BP8" i="10"/>
  <c r="BO8" i="10"/>
  <c r="BN8" i="10"/>
  <c r="AE8" i="10"/>
  <c r="AR8" i="10" s="1"/>
  <c r="AD8" i="10"/>
  <c r="AQ8" i="10" s="1"/>
  <c r="AC8" i="10"/>
  <c r="AP8" i="10" s="1"/>
  <c r="AB8" i="10"/>
  <c r="AO8" i="10" s="1"/>
  <c r="AA8" i="10"/>
  <c r="AN8" i="10" s="1"/>
  <c r="Z8" i="10"/>
  <c r="AM8" i="10" s="1"/>
  <c r="Y8" i="10"/>
  <c r="AL8" i="10" s="1"/>
  <c r="X8" i="10"/>
  <c r="AK8" i="10" s="1"/>
  <c r="W8" i="10"/>
  <c r="AJ8" i="10" s="1"/>
  <c r="V8" i="10"/>
  <c r="AI8" i="10" s="1"/>
  <c r="U8" i="10"/>
  <c r="AH8" i="10" s="1"/>
  <c r="T8" i="10"/>
  <c r="AG8" i="10" s="1"/>
  <c r="CS7" i="10"/>
  <c r="CO7" i="10"/>
  <c r="CK7" i="10"/>
  <c r="BP7" i="10"/>
  <c r="BO7" i="10"/>
  <c r="BN7" i="10"/>
  <c r="AE7" i="10"/>
  <c r="AR7" i="10" s="1"/>
  <c r="AD7" i="10"/>
  <c r="AQ7" i="10" s="1"/>
  <c r="AC7" i="10"/>
  <c r="AP7" i="10" s="1"/>
  <c r="AB7" i="10"/>
  <c r="AO7" i="10" s="1"/>
  <c r="AA7" i="10"/>
  <c r="AN7" i="10" s="1"/>
  <c r="Z7" i="10"/>
  <c r="AM7" i="10" s="1"/>
  <c r="Y7" i="10"/>
  <c r="AL7" i="10" s="1"/>
  <c r="X7" i="10"/>
  <c r="AK7" i="10" s="1"/>
  <c r="W7" i="10"/>
  <c r="AJ7" i="10" s="1"/>
  <c r="V7" i="10"/>
  <c r="AI7" i="10" s="1"/>
  <c r="U7" i="10"/>
  <c r="AH7" i="10" s="1"/>
  <c r="T7" i="10"/>
  <c r="AG7" i="10" s="1"/>
  <c r="CT609" i="7"/>
  <c r="CT610" i="7"/>
  <c r="CT611" i="7"/>
  <c r="CT612" i="7"/>
  <c r="CT613" i="7"/>
  <c r="CT614" i="7"/>
  <c r="CT615" i="7"/>
  <c r="CT616" i="7"/>
  <c r="CT617" i="7"/>
  <c r="CT618" i="7"/>
  <c r="CT619" i="7"/>
  <c r="CT620" i="7"/>
  <c r="CT621" i="7"/>
  <c r="CT622" i="7"/>
  <c r="CT623" i="7"/>
  <c r="CT624" i="7"/>
  <c r="CT625" i="7"/>
  <c r="CT626" i="7"/>
  <c r="CT627" i="7"/>
  <c r="CT628" i="7"/>
  <c r="CT629" i="7"/>
  <c r="CT630" i="7"/>
  <c r="CT631" i="7"/>
  <c r="CT632" i="7"/>
  <c r="CT633" i="7"/>
  <c r="CT634" i="7"/>
  <c r="CT635" i="7"/>
  <c r="CT636" i="7"/>
  <c r="CT637" i="7"/>
  <c r="CT638" i="7"/>
  <c r="CT639" i="7"/>
  <c r="CT640" i="7"/>
  <c r="CT641" i="7"/>
  <c r="CT642" i="7"/>
  <c r="CT643" i="7"/>
  <c r="CT644" i="7"/>
  <c r="CT645" i="7"/>
  <c r="CT646" i="7"/>
  <c r="CT647" i="7"/>
  <c r="CT648" i="7"/>
  <c r="CT649" i="7"/>
  <c r="CT650" i="7"/>
  <c r="CT651" i="7"/>
  <c r="CT652" i="7"/>
  <c r="CT653" i="7"/>
  <c r="CT654" i="7"/>
  <c r="CT655" i="7"/>
  <c r="CT656" i="7"/>
  <c r="CT657" i="7"/>
  <c r="CT658" i="7"/>
  <c r="CT659" i="7"/>
  <c r="CT660" i="7"/>
  <c r="CT661" i="7"/>
  <c r="CT662" i="7"/>
  <c r="CT663" i="7"/>
  <c r="CT664" i="7"/>
  <c r="CT665" i="7"/>
  <c r="CT666" i="7"/>
  <c r="CT667" i="7"/>
  <c r="CT668" i="7"/>
  <c r="CT669" i="7"/>
  <c r="CT670" i="7"/>
  <c r="CT671" i="7"/>
  <c r="CT672" i="7"/>
  <c r="CT673" i="7"/>
  <c r="CT674" i="7"/>
  <c r="CT675" i="7"/>
  <c r="CT676" i="7"/>
  <c r="CT677" i="7"/>
  <c r="CT678" i="7"/>
  <c r="CT679" i="7"/>
  <c r="CT680" i="7"/>
  <c r="CT681" i="7"/>
  <c r="CT682" i="7"/>
  <c r="CT683" i="7"/>
  <c r="CT684" i="7"/>
  <c r="CT685" i="7"/>
  <c r="CT686" i="7"/>
  <c r="CT687" i="7"/>
  <c r="CT688" i="7"/>
  <c r="CT689" i="7"/>
  <c r="CT690" i="7"/>
  <c r="CT691" i="7"/>
  <c r="CT692" i="7"/>
  <c r="CT693" i="7"/>
  <c r="CT694" i="7"/>
  <c r="CT695" i="7"/>
  <c r="CT696" i="7"/>
  <c r="CT697" i="7"/>
  <c r="CT698" i="7"/>
  <c r="CT699" i="7"/>
  <c r="CT700" i="7"/>
  <c r="CT701" i="7"/>
  <c r="CT702" i="7"/>
  <c r="CT703" i="7"/>
  <c r="CT704" i="7"/>
  <c r="CT705" i="7"/>
  <c r="CT706" i="7"/>
  <c r="CT707" i="7"/>
  <c r="CT708" i="7"/>
  <c r="CT709" i="7"/>
  <c r="CT710" i="7"/>
  <c r="CT711" i="7"/>
  <c r="CT712" i="7"/>
  <c r="CT713" i="7"/>
  <c r="CT714" i="7"/>
  <c r="CT715" i="7"/>
  <c r="CT716" i="7"/>
  <c r="CT717" i="7"/>
  <c r="CT718" i="7"/>
  <c r="CT719" i="7"/>
  <c r="CT720" i="7"/>
  <c r="CT721" i="7"/>
  <c r="CT722" i="7"/>
  <c r="CT723" i="7"/>
  <c r="CT724" i="7"/>
  <c r="CT725" i="7"/>
  <c r="CT726" i="7"/>
  <c r="CT727" i="7"/>
  <c r="CT728" i="7"/>
  <c r="CT729" i="7"/>
  <c r="CT730" i="7"/>
  <c r="CT731" i="7"/>
  <c r="CT732" i="7"/>
  <c r="CT733" i="7"/>
  <c r="CT734" i="7"/>
  <c r="CT735" i="7"/>
  <c r="CT736" i="7"/>
  <c r="CT737" i="7"/>
  <c r="CT738" i="7"/>
  <c r="CT739" i="7"/>
  <c r="CT740" i="7"/>
  <c r="CT741" i="7"/>
  <c r="CT742" i="7"/>
  <c r="CT743" i="7"/>
  <c r="CT744" i="7"/>
  <c r="CT745" i="7"/>
  <c r="CT746" i="7"/>
  <c r="CT747" i="7"/>
  <c r="CT748" i="7"/>
  <c r="CT749" i="7"/>
  <c r="CT750" i="7"/>
  <c r="CT751" i="7"/>
  <c r="CT752" i="7"/>
  <c r="CT753" i="7"/>
  <c r="CT754" i="7"/>
  <c r="CT755" i="7"/>
  <c r="CT756" i="7"/>
  <c r="CT757" i="7"/>
  <c r="CT758" i="7"/>
  <c r="CT759" i="7"/>
  <c r="CT760" i="7"/>
  <c r="CT761" i="7"/>
  <c r="CT762" i="7"/>
  <c r="CT763" i="7"/>
  <c r="CT764" i="7"/>
  <c r="CT765" i="7"/>
  <c r="CT766" i="7"/>
  <c r="CT767" i="7"/>
  <c r="CT768" i="7"/>
  <c r="CT769" i="7"/>
  <c r="CT770" i="7"/>
  <c r="CT771" i="7"/>
  <c r="CT772" i="7"/>
  <c r="CT773" i="7"/>
  <c r="CT774" i="7"/>
  <c r="CT775" i="7"/>
  <c r="CT776" i="7"/>
  <c r="CT777" i="7"/>
  <c r="CT778" i="7"/>
  <c r="CT779" i="7"/>
  <c r="CT780" i="7"/>
  <c r="CT781" i="7"/>
  <c r="CT782" i="7"/>
  <c r="CT783" i="7"/>
  <c r="CT784" i="7"/>
  <c r="CT785" i="7"/>
  <c r="CT786" i="7"/>
  <c r="CT787" i="7"/>
  <c r="CT788" i="7"/>
  <c r="CT789" i="7"/>
  <c r="CT790" i="7"/>
  <c r="CT791" i="7"/>
  <c r="CT792" i="7"/>
  <c r="CT793" i="7"/>
  <c r="CT794" i="7"/>
  <c r="CT795" i="7"/>
  <c r="CT796" i="7"/>
  <c r="CT797" i="7"/>
  <c r="CT798" i="7"/>
  <c r="CT799" i="7"/>
  <c r="CT800" i="7"/>
  <c r="CT801" i="7"/>
  <c r="CT802" i="7"/>
  <c r="CT803" i="7"/>
  <c r="CT804" i="7"/>
  <c r="CT805" i="7"/>
  <c r="CT806" i="7"/>
  <c r="CT807" i="7"/>
  <c r="CT808" i="7"/>
  <c r="CT809" i="7"/>
  <c r="CT810" i="7"/>
  <c r="CT811" i="7"/>
  <c r="CT812" i="7"/>
  <c r="CT813" i="7"/>
  <c r="CT814" i="7"/>
  <c r="CT815" i="7"/>
  <c r="CT816" i="7"/>
  <c r="CT817" i="7"/>
  <c r="CT818" i="7"/>
  <c r="CT819" i="7"/>
  <c r="CT820" i="7"/>
  <c r="CT821" i="7"/>
  <c r="CT822" i="7"/>
  <c r="CT823" i="7"/>
  <c r="CT824" i="7"/>
  <c r="CT825" i="7"/>
  <c r="CT826" i="7"/>
  <c r="CT827" i="7"/>
  <c r="CT828" i="7"/>
  <c r="CT829" i="7"/>
  <c r="CT830" i="7"/>
  <c r="CT831" i="7"/>
  <c r="CT832" i="7"/>
  <c r="CT833" i="7"/>
  <c r="CT834" i="7"/>
  <c r="CT835" i="7"/>
  <c r="CT836" i="7"/>
  <c r="CT837" i="7"/>
  <c r="CT838" i="7"/>
  <c r="CT839" i="7"/>
  <c r="CT840" i="7"/>
  <c r="CT841" i="7"/>
  <c r="CT842" i="7"/>
  <c r="CT843" i="7"/>
  <c r="CT844" i="7"/>
  <c r="CT845" i="7"/>
  <c r="CT846" i="7"/>
  <c r="CT847" i="7"/>
  <c r="CT848" i="7"/>
  <c r="CT849" i="7"/>
  <c r="CT850" i="7"/>
  <c r="CT851" i="7"/>
  <c r="CT852" i="7"/>
  <c r="CT853" i="7"/>
  <c r="CT854" i="7"/>
  <c r="CT855" i="7"/>
  <c r="CT856" i="7"/>
  <c r="CT857" i="7"/>
  <c r="CT858" i="7"/>
  <c r="CT859" i="7"/>
  <c r="CT860" i="7"/>
  <c r="CT861" i="7"/>
  <c r="CT862" i="7"/>
  <c r="CT863" i="7"/>
  <c r="CT864" i="7"/>
  <c r="CT865" i="7"/>
  <c r="CT866" i="7"/>
  <c r="CT867" i="7"/>
  <c r="CT868" i="7"/>
  <c r="CT869" i="7"/>
  <c r="CT870" i="7"/>
  <c r="CT871" i="7"/>
  <c r="CT872" i="7"/>
  <c r="CT873" i="7"/>
  <c r="CT874" i="7"/>
  <c r="CT875" i="7"/>
  <c r="CT876" i="7"/>
  <c r="CT877" i="7"/>
  <c r="CT878" i="7"/>
  <c r="CT879" i="7"/>
  <c r="CT880" i="7"/>
  <c r="CT881" i="7"/>
  <c r="CT882" i="7"/>
  <c r="CT883" i="7"/>
  <c r="CT884" i="7"/>
  <c r="CT885" i="7"/>
  <c r="CT886" i="7"/>
  <c r="CT887" i="7"/>
  <c r="CT888" i="7"/>
  <c r="CT889" i="7"/>
  <c r="CT890" i="7"/>
  <c r="CT891" i="7"/>
  <c r="CT892" i="7"/>
  <c r="CT893" i="7"/>
  <c r="CT894" i="7"/>
  <c r="CT895" i="7"/>
  <c r="CT896" i="7"/>
  <c r="CT897" i="7"/>
  <c r="CT898" i="7"/>
  <c r="CT899" i="7"/>
  <c r="CT900" i="7"/>
  <c r="CT901" i="7"/>
  <c r="CT902" i="7"/>
  <c r="CT903" i="7"/>
  <c r="CT904" i="7"/>
  <c r="CT905" i="7"/>
  <c r="CT906" i="7"/>
  <c r="CT907" i="7"/>
  <c r="CT908" i="7"/>
  <c r="CT909" i="7"/>
  <c r="CT910" i="7"/>
  <c r="CT911" i="7"/>
  <c r="CT912" i="7"/>
  <c r="CT913" i="7"/>
  <c r="CT914" i="7"/>
  <c r="CT915" i="7"/>
  <c r="CT916" i="7"/>
  <c r="CT917" i="7"/>
  <c r="CT918" i="7"/>
  <c r="CT919" i="7"/>
  <c r="CT920" i="7"/>
  <c r="CT921" i="7"/>
  <c r="CT922" i="7"/>
  <c r="CT923" i="7"/>
  <c r="CT924" i="7"/>
  <c r="CT925" i="7"/>
  <c r="CT926" i="7"/>
  <c r="CT927" i="7"/>
  <c r="CT928" i="7"/>
  <c r="CT929" i="7"/>
  <c r="CT930" i="7"/>
  <c r="CT931" i="7"/>
  <c r="CT932" i="7"/>
  <c r="CT933" i="7"/>
  <c r="CT934" i="7"/>
  <c r="CT935" i="7"/>
  <c r="CT936" i="7"/>
  <c r="CT937" i="7"/>
  <c r="CT938" i="7"/>
  <c r="CT939" i="7"/>
  <c r="CT940" i="7"/>
  <c r="CT941" i="7"/>
  <c r="CT942" i="7"/>
  <c r="CT943" i="7"/>
  <c r="CT944" i="7"/>
  <c r="CT945" i="7"/>
  <c r="CT946" i="7"/>
  <c r="CT947" i="7"/>
  <c r="CT948" i="7"/>
  <c r="CT949" i="7"/>
  <c r="CT950" i="7"/>
  <c r="CT951" i="7"/>
  <c r="CT952" i="7"/>
  <c r="CT953" i="7"/>
  <c r="CT954" i="7"/>
  <c r="CT955" i="7"/>
  <c r="CT956" i="7"/>
  <c r="CT957" i="7"/>
  <c r="CT958" i="7"/>
  <c r="CT959" i="7"/>
  <c r="CT960" i="7"/>
  <c r="CT961" i="7"/>
  <c r="CT962" i="7"/>
  <c r="CT963" i="7"/>
  <c r="CT964" i="7"/>
  <c r="CT965" i="7"/>
  <c r="CT966" i="7"/>
  <c r="CT967" i="7"/>
  <c r="CT968" i="7"/>
  <c r="CT969" i="7"/>
  <c r="CT970" i="7"/>
  <c r="CT971" i="7"/>
  <c r="CT972" i="7"/>
  <c r="CT973" i="7"/>
  <c r="CT974" i="7"/>
  <c r="CT975" i="7"/>
  <c r="CT976" i="7"/>
  <c r="CT977" i="7"/>
  <c r="CT978" i="7"/>
  <c r="CT979" i="7"/>
  <c r="CT980" i="7"/>
  <c r="CT981" i="7"/>
  <c r="CT982" i="7"/>
  <c r="CT983" i="7"/>
  <c r="CT984" i="7"/>
  <c r="CT985" i="7"/>
  <c r="CT986" i="7"/>
  <c r="CT987" i="7"/>
  <c r="CT988" i="7"/>
  <c r="CT989" i="7"/>
  <c r="CT990" i="7"/>
  <c r="CT991" i="7"/>
  <c r="CT992" i="7"/>
  <c r="CT993" i="7"/>
  <c r="CT994" i="7"/>
  <c r="CT995" i="7"/>
  <c r="CT996" i="7"/>
  <c r="CT997" i="7"/>
  <c r="CT998" i="7"/>
  <c r="CT999" i="7"/>
  <c r="CT1000" i="7"/>
  <c r="CT1001" i="7"/>
  <c r="CT1002" i="7"/>
  <c r="CT1003" i="7"/>
  <c r="CT1004" i="7"/>
  <c r="CT1005" i="7"/>
  <c r="CT1006" i="7"/>
  <c r="CT1007" i="7"/>
  <c r="CT1008" i="7"/>
  <c r="CT1009" i="7"/>
  <c r="CT1010" i="7"/>
  <c r="CT1011" i="7"/>
  <c r="CT1012" i="7"/>
  <c r="CT1013" i="7"/>
  <c r="CT1014" i="7"/>
  <c r="CT1015" i="7"/>
  <c r="CT1016" i="7"/>
  <c r="CT1017" i="7"/>
  <c r="CT1018" i="7"/>
  <c r="CT1019" i="7"/>
  <c r="CT1020" i="7"/>
  <c r="CT1021" i="7"/>
  <c r="CT1022" i="7"/>
  <c r="CT1023" i="7"/>
  <c r="CT1024" i="7"/>
  <c r="CT1025" i="7"/>
  <c r="CT1026" i="7"/>
  <c r="CT1027" i="7"/>
  <c r="CT1028" i="7"/>
  <c r="CT1029" i="7"/>
  <c r="CT1030" i="7"/>
  <c r="CT1031" i="7"/>
  <c r="CT1032" i="7"/>
  <c r="CT1033" i="7"/>
  <c r="CT1034" i="7"/>
  <c r="CT1035" i="7"/>
  <c r="CT1036" i="7"/>
  <c r="CT1037" i="7"/>
  <c r="CT1038" i="7"/>
  <c r="CT1039" i="7"/>
  <c r="CT1040" i="7"/>
  <c r="CT1041" i="7"/>
  <c r="CT1042" i="7"/>
  <c r="CT1043" i="7"/>
  <c r="CT1044" i="7"/>
  <c r="CT1045" i="7"/>
  <c r="CT1046" i="7"/>
  <c r="CT1047" i="7"/>
  <c r="CT1048" i="7"/>
  <c r="CT1049" i="7"/>
  <c r="CT1050" i="7"/>
  <c r="CT1051" i="7"/>
  <c r="CT1052" i="7"/>
  <c r="CT1053" i="7"/>
  <c r="CT1054" i="7"/>
  <c r="CT1055" i="7"/>
  <c r="CT1056" i="7"/>
  <c r="CT1057" i="7"/>
  <c r="CT1058" i="7"/>
  <c r="CT1059" i="7"/>
  <c r="CT1060" i="7"/>
  <c r="CT1061" i="7"/>
  <c r="CT1062" i="7"/>
  <c r="CT1063" i="7"/>
  <c r="CT1064" i="7"/>
  <c r="CT1065" i="7"/>
  <c r="CT1066" i="7"/>
  <c r="CT1067" i="7"/>
  <c r="CT1068" i="7"/>
  <c r="CT1069" i="7"/>
  <c r="CT1070" i="7"/>
  <c r="CT1071" i="7"/>
  <c r="CT1072" i="7"/>
  <c r="CT1073" i="7"/>
  <c r="CT1074" i="7"/>
  <c r="CT1075" i="7"/>
  <c r="CT1076" i="7"/>
  <c r="CT1077" i="7"/>
  <c r="CT1078" i="7"/>
  <c r="CT1079" i="7"/>
  <c r="CT1080" i="7"/>
  <c r="CT1081" i="7"/>
  <c r="CT1082" i="7"/>
  <c r="CT1083" i="7"/>
  <c r="CT1084" i="7"/>
  <c r="CT1085" i="7"/>
  <c r="CT1086" i="7"/>
  <c r="CT1087" i="7"/>
  <c r="CT1088" i="7"/>
  <c r="CT1089" i="7"/>
  <c r="CT1090" i="7"/>
  <c r="CT1091" i="7"/>
  <c r="CT1092" i="7"/>
  <c r="CT1093" i="7"/>
  <c r="CT1094" i="7"/>
  <c r="CT1095" i="7"/>
  <c r="CT1096" i="7"/>
  <c r="CT1097" i="7"/>
  <c r="CT1098" i="7"/>
  <c r="CT1099" i="7"/>
  <c r="CT1100" i="7"/>
  <c r="CT1101" i="7"/>
  <c r="CT1102" i="7"/>
  <c r="CT1103" i="7"/>
  <c r="CT1104" i="7"/>
  <c r="CT1105" i="7"/>
  <c r="CT1106" i="7"/>
  <c r="CT1107" i="7"/>
  <c r="CT1108" i="7"/>
  <c r="CT1109" i="7"/>
  <c r="CT1110" i="7"/>
  <c r="CT1111" i="7"/>
  <c r="CT1112" i="7"/>
  <c r="CT1113" i="7"/>
  <c r="CT1114" i="7"/>
  <c r="CT1115" i="7"/>
  <c r="CT1116" i="7"/>
  <c r="CT1117" i="7"/>
  <c r="CT1118" i="7"/>
  <c r="CT1119" i="7"/>
  <c r="CT1120" i="7"/>
  <c r="CT1121" i="7"/>
  <c r="CT1122" i="7"/>
  <c r="CT1123" i="7"/>
  <c r="CT1124" i="7"/>
  <c r="CT1125" i="7"/>
  <c r="CT1126" i="7"/>
  <c r="CT1127" i="7"/>
  <c r="CT1128" i="7"/>
  <c r="CT1129" i="7"/>
  <c r="CT1130" i="7"/>
  <c r="CT1131" i="7"/>
  <c r="CT1132" i="7"/>
  <c r="CT1133" i="7"/>
  <c r="CT1134" i="7"/>
  <c r="CT1135" i="7"/>
  <c r="CT1136" i="7"/>
  <c r="CT1137" i="7"/>
  <c r="CT1138" i="7"/>
  <c r="CT1139" i="7"/>
  <c r="CT1140" i="7"/>
  <c r="CT1141" i="7"/>
  <c r="CT1142" i="7"/>
  <c r="CT1143" i="7"/>
  <c r="CT1144" i="7"/>
  <c r="CT1145" i="7"/>
  <c r="CT1146" i="7"/>
  <c r="CT1147" i="7"/>
  <c r="CT1148" i="7"/>
  <c r="CT1149" i="7"/>
  <c r="CT1150" i="7"/>
  <c r="CT1151" i="7"/>
  <c r="CT1152" i="7"/>
  <c r="CT1153" i="7"/>
  <c r="CT1154" i="7"/>
  <c r="CT1155" i="7"/>
  <c r="CT1156" i="7"/>
  <c r="CT1157" i="7"/>
  <c r="CT1158" i="7"/>
  <c r="CT1159" i="7"/>
  <c r="CT1160" i="7"/>
  <c r="CT1161" i="7"/>
  <c r="CT1162" i="7"/>
  <c r="CT1163" i="7"/>
  <c r="CT1164" i="7"/>
  <c r="CT1165" i="7"/>
  <c r="CT1166" i="7"/>
  <c r="CT1167" i="7"/>
  <c r="CT1168" i="7"/>
  <c r="CT1169" i="7"/>
  <c r="CT1170" i="7"/>
  <c r="CT1171" i="7"/>
  <c r="CT1172" i="7"/>
  <c r="CT1173" i="7"/>
  <c r="CT1174" i="7"/>
  <c r="CT1175" i="7"/>
  <c r="CT1176" i="7"/>
  <c r="CT1177" i="7"/>
  <c r="CT1178" i="7"/>
  <c r="CT1179" i="7"/>
  <c r="CT1180" i="7"/>
  <c r="CT1181" i="7"/>
  <c r="CT1182" i="7"/>
  <c r="CT1183" i="7"/>
  <c r="CT1184" i="7"/>
  <c r="CT1185" i="7"/>
  <c r="CT1186" i="7"/>
  <c r="CT1187" i="7"/>
  <c r="CT1188" i="7"/>
  <c r="CT1189" i="7"/>
  <c r="CT1190" i="7"/>
  <c r="CT1191" i="7"/>
  <c r="CT1192" i="7"/>
  <c r="CT1193" i="7"/>
  <c r="CT1194" i="7"/>
  <c r="CT1195" i="7"/>
  <c r="CT1196" i="7"/>
  <c r="CT1197" i="7"/>
  <c r="CT1198" i="7"/>
  <c r="CT1199" i="7"/>
  <c r="CT1200" i="7"/>
  <c r="CT1201" i="7"/>
  <c r="CT1202" i="7"/>
  <c r="CT1203" i="7"/>
  <c r="CT1204" i="7"/>
  <c r="CT1205" i="7"/>
  <c r="CT1206" i="7"/>
  <c r="CT1207" i="7"/>
  <c r="CP609" i="7"/>
  <c r="CP610" i="7"/>
  <c r="CP611" i="7"/>
  <c r="CP612" i="7"/>
  <c r="CP613" i="7"/>
  <c r="CP614" i="7"/>
  <c r="CP615" i="7"/>
  <c r="CP616" i="7"/>
  <c r="CP617" i="7"/>
  <c r="CP618" i="7"/>
  <c r="CP619" i="7"/>
  <c r="CP620" i="7"/>
  <c r="CP621" i="7"/>
  <c r="CP622" i="7"/>
  <c r="CP623" i="7"/>
  <c r="CP624" i="7"/>
  <c r="CP625" i="7"/>
  <c r="CP626" i="7"/>
  <c r="CP627" i="7"/>
  <c r="CP628" i="7"/>
  <c r="CP629" i="7"/>
  <c r="CP630" i="7"/>
  <c r="CP631" i="7"/>
  <c r="CP632" i="7"/>
  <c r="CP633" i="7"/>
  <c r="CP634" i="7"/>
  <c r="CP635" i="7"/>
  <c r="CP636" i="7"/>
  <c r="CP637" i="7"/>
  <c r="CP638" i="7"/>
  <c r="CP639" i="7"/>
  <c r="CP640" i="7"/>
  <c r="CP641" i="7"/>
  <c r="CP642" i="7"/>
  <c r="CP643" i="7"/>
  <c r="CP644" i="7"/>
  <c r="CP645" i="7"/>
  <c r="CP646" i="7"/>
  <c r="CP647" i="7"/>
  <c r="CP648" i="7"/>
  <c r="CP649" i="7"/>
  <c r="CP650" i="7"/>
  <c r="CP651" i="7"/>
  <c r="CP652" i="7"/>
  <c r="CP653" i="7"/>
  <c r="CP654" i="7"/>
  <c r="CP655" i="7"/>
  <c r="CP656" i="7"/>
  <c r="CP657" i="7"/>
  <c r="CP658" i="7"/>
  <c r="CP659" i="7"/>
  <c r="CP660" i="7"/>
  <c r="CP661" i="7"/>
  <c r="CP662" i="7"/>
  <c r="CP663" i="7"/>
  <c r="CP664" i="7"/>
  <c r="CP665" i="7"/>
  <c r="CP666" i="7"/>
  <c r="CP667" i="7"/>
  <c r="CP668" i="7"/>
  <c r="CP669" i="7"/>
  <c r="CP670" i="7"/>
  <c r="CP671" i="7"/>
  <c r="CP672" i="7"/>
  <c r="CP673" i="7"/>
  <c r="CP674" i="7"/>
  <c r="CP675" i="7"/>
  <c r="CP676" i="7"/>
  <c r="CP677" i="7"/>
  <c r="CP678" i="7"/>
  <c r="CP679" i="7"/>
  <c r="CP680" i="7"/>
  <c r="CP681" i="7"/>
  <c r="CP682" i="7"/>
  <c r="CP683" i="7"/>
  <c r="CP684" i="7"/>
  <c r="CP685" i="7"/>
  <c r="CP686" i="7"/>
  <c r="CP687" i="7"/>
  <c r="CP688" i="7"/>
  <c r="CP689" i="7"/>
  <c r="CP690" i="7"/>
  <c r="CP691" i="7"/>
  <c r="CP692" i="7"/>
  <c r="CP693" i="7"/>
  <c r="CP694" i="7"/>
  <c r="CP695" i="7"/>
  <c r="CP696" i="7"/>
  <c r="CP697" i="7"/>
  <c r="CP698" i="7"/>
  <c r="CP699" i="7"/>
  <c r="CP700" i="7"/>
  <c r="CP701" i="7"/>
  <c r="CP702" i="7"/>
  <c r="CP703" i="7"/>
  <c r="CP704" i="7"/>
  <c r="CP705" i="7"/>
  <c r="CP706" i="7"/>
  <c r="CP707" i="7"/>
  <c r="CP708" i="7"/>
  <c r="CP709" i="7"/>
  <c r="CP710" i="7"/>
  <c r="CP711" i="7"/>
  <c r="CP712" i="7"/>
  <c r="CP713" i="7"/>
  <c r="CP714" i="7"/>
  <c r="CP715" i="7"/>
  <c r="CP716" i="7"/>
  <c r="CP717" i="7"/>
  <c r="CP718" i="7"/>
  <c r="CP719" i="7"/>
  <c r="CP720" i="7"/>
  <c r="CP721" i="7"/>
  <c r="CP722" i="7"/>
  <c r="CP723" i="7"/>
  <c r="CP724" i="7"/>
  <c r="CP725" i="7"/>
  <c r="CP726" i="7"/>
  <c r="CP727" i="7"/>
  <c r="CP728" i="7"/>
  <c r="CP729" i="7"/>
  <c r="CP730" i="7"/>
  <c r="CP731" i="7"/>
  <c r="CP732" i="7"/>
  <c r="CP733" i="7"/>
  <c r="CP734" i="7"/>
  <c r="CP735" i="7"/>
  <c r="CP736" i="7"/>
  <c r="CP737" i="7"/>
  <c r="CP738" i="7"/>
  <c r="CP739" i="7"/>
  <c r="CP740" i="7"/>
  <c r="CP741" i="7"/>
  <c r="CP742" i="7"/>
  <c r="CP743" i="7"/>
  <c r="CP744" i="7"/>
  <c r="CP745" i="7"/>
  <c r="CP746" i="7"/>
  <c r="CP747" i="7"/>
  <c r="CP748" i="7"/>
  <c r="CP749" i="7"/>
  <c r="CP750" i="7"/>
  <c r="CP751" i="7"/>
  <c r="CP752" i="7"/>
  <c r="CP753" i="7"/>
  <c r="CP754" i="7"/>
  <c r="CP755" i="7"/>
  <c r="CP756" i="7"/>
  <c r="CP757" i="7"/>
  <c r="CP758" i="7"/>
  <c r="CP759" i="7"/>
  <c r="CP760" i="7"/>
  <c r="CP761" i="7"/>
  <c r="CP762" i="7"/>
  <c r="CP763" i="7"/>
  <c r="CP764" i="7"/>
  <c r="CP765" i="7"/>
  <c r="CP766" i="7"/>
  <c r="CP767" i="7"/>
  <c r="CP768" i="7"/>
  <c r="CP769" i="7"/>
  <c r="CP770" i="7"/>
  <c r="CP771" i="7"/>
  <c r="CP772" i="7"/>
  <c r="CP773" i="7"/>
  <c r="CP774" i="7"/>
  <c r="CP775" i="7"/>
  <c r="CP776" i="7"/>
  <c r="CP777" i="7"/>
  <c r="CP778" i="7"/>
  <c r="CP779" i="7"/>
  <c r="CP780" i="7"/>
  <c r="CP781" i="7"/>
  <c r="CP782" i="7"/>
  <c r="CP783" i="7"/>
  <c r="CP784" i="7"/>
  <c r="CP785" i="7"/>
  <c r="CP786" i="7"/>
  <c r="CP787" i="7"/>
  <c r="CP788" i="7"/>
  <c r="CP789" i="7"/>
  <c r="CP790" i="7"/>
  <c r="CP791" i="7"/>
  <c r="CP792" i="7"/>
  <c r="CP793" i="7"/>
  <c r="CP794" i="7"/>
  <c r="CP795" i="7"/>
  <c r="CP796" i="7"/>
  <c r="CP797" i="7"/>
  <c r="CP798" i="7"/>
  <c r="CP799" i="7"/>
  <c r="CP800" i="7"/>
  <c r="CP801" i="7"/>
  <c r="CP802" i="7"/>
  <c r="CP803" i="7"/>
  <c r="CP804" i="7"/>
  <c r="CP805" i="7"/>
  <c r="CP806" i="7"/>
  <c r="CP807" i="7"/>
  <c r="CP808" i="7"/>
  <c r="CP809" i="7"/>
  <c r="CP810" i="7"/>
  <c r="CP811" i="7"/>
  <c r="CP812" i="7"/>
  <c r="CP813" i="7"/>
  <c r="CP814" i="7"/>
  <c r="CP815" i="7"/>
  <c r="CP816" i="7"/>
  <c r="CP817" i="7"/>
  <c r="CP818" i="7"/>
  <c r="CP819" i="7"/>
  <c r="CP820" i="7"/>
  <c r="CP821" i="7"/>
  <c r="CP822" i="7"/>
  <c r="CP823" i="7"/>
  <c r="CP824" i="7"/>
  <c r="CP825" i="7"/>
  <c r="CP826" i="7"/>
  <c r="CP827" i="7"/>
  <c r="CP828" i="7"/>
  <c r="CP829" i="7"/>
  <c r="CP830" i="7"/>
  <c r="CP831" i="7"/>
  <c r="CP832" i="7"/>
  <c r="CP833" i="7"/>
  <c r="CP834" i="7"/>
  <c r="CP835" i="7"/>
  <c r="CP836" i="7"/>
  <c r="CP837" i="7"/>
  <c r="CP838" i="7"/>
  <c r="CP839" i="7"/>
  <c r="CP840" i="7"/>
  <c r="CP841" i="7"/>
  <c r="CP842" i="7"/>
  <c r="CP843" i="7"/>
  <c r="CP844" i="7"/>
  <c r="CP845" i="7"/>
  <c r="CP846" i="7"/>
  <c r="CP847" i="7"/>
  <c r="CP848" i="7"/>
  <c r="CP849" i="7"/>
  <c r="CP850" i="7"/>
  <c r="CP851" i="7"/>
  <c r="CP852" i="7"/>
  <c r="CP853" i="7"/>
  <c r="CP854" i="7"/>
  <c r="CP855" i="7"/>
  <c r="CP856" i="7"/>
  <c r="CP857" i="7"/>
  <c r="CP858" i="7"/>
  <c r="CP859" i="7"/>
  <c r="CP860" i="7"/>
  <c r="CP861" i="7"/>
  <c r="CP862" i="7"/>
  <c r="CP863" i="7"/>
  <c r="CP864" i="7"/>
  <c r="CP865" i="7"/>
  <c r="CP866" i="7"/>
  <c r="CP867" i="7"/>
  <c r="CP868" i="7"/>
  <c r="CP869" i="7"/>
  <c r="CP870" i="7"/>
  <c r="CP871" i="7"/>
  <c r="CP872" i="7"/>
  <c r="CP873" i="7"/>
  <c r="CP874" i="7"/>
  <c r="CP875" i="7"/>
  <c r="CP876" i="7"/>
  <c r="CP877" i="7"/>
  <c r="CP878" i="7"/>
  <c r="CP879" i="7"/>
  <c r="CP880" i="7"/>
  <c r="CP881" i="7"/>
  <c r="CP882" i="7"/>
  <c r="CP883" i="7"/>
  <c r="CP884" i="7"/>
  <c r="CP885" i="7"/>
  <c r="CP886" i="7"/>
  <c r="CP887" i="7"/>
  <c r="CP888" i="7"/>
  <c r="CP889" i="7"/>
  <c r="CP890" i="7"/>
  <c r="CP891" i="7"/>
  <c r="CP892" i="7"/>
  <c r="CP893" i="7"/>
  <c r="CP894" i="7"/>
  <c r="CP895" i="7"/>
  <c r="CP896" i="7"/>
  <c r="CP897" i="7"/>
  <c r="CP898" i="7"/>
  <c r="CP899" i="7"/>
  <c r="CP900" i="7"/>
  <c r="CP901" i="7"/>
  <c r="CP902" i="7"/>
  <c r="CP903" i="7"/>
  <c r="CP904" i="7"/>
  <c r="CP905" i="7"/>
  <c r="CP906" i="7"/>
  <c r="CP907" i="7"/>
  <c r="CP908" i="7"/>
  <c r="CP909" i="7"/>
  <c r="CP910" i="7"/>
  <c r="CP911" i="7"/>
  <c r="CP912" i="7"/>
  <c r="CP913" i="7"/>
  <c r="CP914" i="7"/>
  <c r="CP915" i="7"/>
  <c r="CP916" i="7"/>
  <c r="CP917" i="7"/>
  <c r="CP918" i="7"/>
  <c r="CP919" i="7"/>
  <c r="CP920" i="7"/>
  <c r="CP921" i="7"/>
  <c r="CP922" i="7"/>
  <c r="CP923" i="7"/>
  <c r="CP924" i="7"/>
  <c r="CP925" i="7"/>
  <c r="CP926" i="7"/>
  <c r="CP927" i="7"/>
  <c r="CP928" i="7"/>
  <c r="CP929" i="7"/>
  <c r="CP930" i="7"/>
  <c r="CP931" i="7"/>
  <c r="CP932" i="7"/>
  <c r="CP933" i="7"/>
  <c r="CP934" i="7"/>
  <c r="CP935" i="7"/>
  <c r="CP936" i="7"/>
  <c r="CP937" i="7"/>
  <c r="CP938" i="7"/>
  <c r="CP939" i="7"/>
  <c r="CP940" i="7"/>
  <c r="CP941" i="7"/>
  <c r="CP942" i="7"/>
  <c r="CP943" i="7"/>
  <c r="CP944" i="7"/>
  <c r="CP945" i="7"/>
  <c r="CP946" i="7"/>
  <c r="CP947" i="7"/>
  <c r="CP948" i="7"/>
  <c r="CP949" i="7"/>
  <c r="CP950" i="7"/>
  <c r="CP951" i="7"/>
  <c r="CP952" i="7"/>
  <c r="CP953" i="7"/>
  <c r="CP954" i="7"/>
  <c r="CP955" i="7"/>
  <c r="CP956" i="7"/>
  <c r="CP957" i="7"/>
  <c r="CP958" i="7"/>
  <c r="CP959" i="7"/>
  <c r="CP960" i="7"/>
  <c r="CP961" i="7"/>
  <c r="CP962" i="7"/>
  <c r="CP963" i="7"/>
  <c r="CP964" i="7"/>
  <c r="CP965" i="7"/>
  <c r="CP966" i="7"/>
  <c r="CP967" i="7"/>
  <c r="CP968" i="7"/>
  <c r="CP969" i="7"/>
  <c r="CP970" i="7"/>
  <c r="CP971" i="7"/>
  <c r="CP972" i="7"/>
  <c r="CP973" i="7"/>
  <c r="CP974" i="7"/>
  <c r="CP975" i="7"/>
  <c r="CP976" i="7"/>
  <c r="CP977" i="7"/>
  <c r="CP978" i="7"/>
  <c r="CP979" i="7"/>
  <c r="CP980" i="7"/>
  <c r="CP981" i="7"/>
  <c r="CP982" i="7"/>
  <c r="CP983" i="7"/>
  <c r="CP984" i="7"/>
  <c r="CP985" i="7"/>
  <c r="CP986" i="7"/>
  <c r="CP987" i="7"/>
  <c r="CP988" i="7"/>
  <c r="CP989" i="7"/>
  <c r="CP990" i="7"/>
  <c r="CP991" i="7"/>
  <c r="CP992" i="7"/>
  <c r="CP993" i="7"/>
  <c r="CP994" i="7"/>
  <c r="CP995" i="7"/>
  <c r="CP996" i="7"/>
  <c r="CP997" i="7"/>
  <c r="CP998" i="7"/>
  <c r="CP999" i="7"/>
  <c r="CP1000" i="7"/>
  <c r="CP1001" i="7"/>
  <c r="CP1002" i="7"/>
  <c r="CP1003" i="7"/>
  <c r="CP1004" i="7"/>
  <c r="CP1005" i="7"/>
  <c r="CP1006" i="7"/>
  <c r="CP1007" i="7"/>
  <c r="CP1008" i="7"/>
  <c r="CP1009" i="7"/>
  <c r="CP1010" i="7"/>
  <c r="CP1011" i="7"/>
  <c r="CP1012" i="7"/>
  <c r="CP1013" i="7"/>
  <c r="CP1014" i="7"/>
  <c r="CP1015" i="7"/>
  <c r="CP1016" i="7"/>
  <c r="CP1017" i="7"/>
  <c r="CP1018" i="7"/>
  <c r="CP1019" i="7"/>
  <c r="CP1020" i="7"/>
  <c r="CP1021" i="7"/>
  <c r="CP1022" i="7"/>
  <c r="CP1023" i="7"/>
  <c r="CP1024" i="7"/>
  <c r="CP1025" i="7"/>
  <c r="CP1026" i="7"/>
  <c r="CP1027" i="7"/>
  <c r="CP1028" i="7"/>
  <c r="CP1029" i="7"/>
  <c r="CP1030" i="7"/>
  <c r="CP1031" i="7"/>
  <c r="CP1032" i="7"/>
  <c r="CP1033" i="7"/>
  <c r="CP1034" i="7"/>
  <c r="CP1035" i="7"/>
  <c r="CP1036" i="7"/>
  <c r="CP1037" i="7"/>
  <c r="CP1038" i="7"/>
  <c r="CP1039" i="7"/>
  <c r="CP1040" i="7"/>
  <c r="CP1041" i="7"/>
  <c r="CP1042" i="7"/>
  <c r="CP1043" i="7"/>
  <c r="CP1044" i="7"/>
  <c r="CP1045" i="7"/>
  <c r="CP1046" i="7"/>
  <c r="CP1047" i="7"/>
  <c r="CP1048" i="7"/>
  <c r="CP1049" i="7"/>
  <c r="CP1050" i="7"/>
  <c r="CP1051" i="7"/>
  <c r="CP1052" i="7"/>
  <c r="CP1053" i="7"/>
  <c r="CP1054" i="7"/>
  <c r="CP1055" i="7"/>
  <c r="CP1056" i="7"/>
  <c r="CP1057" i="7"/>
  <c r="CP1058" i="7"/>
  <c r="CP1059" i="7"/>
  <c r="CP1060" i="7"/>
  <c r="CP1061" i="7"/>
  <c r="CP1062" i="7"/>
  <c r="CP1063" i="7"/>
  <c r="CP1064" i="7"/>
  <c r="CP1065" i="7"/>
  <c r="CP1066" i="7"/>
  <c r="CP1067" i="7"/>
  <c r="CP1068" i="7"/>
  <c r="CP1069" i="7"/>
  <c r="CP1070" i="7"/>
  <c r="CP1071" i="7"/>
  <c r="CP1072" i="7"/>
  <c r="CP1073" i="7"/>
  <c r="CP1074" i="7"/>
  <c r="CP1075" i="7"/>
  <c r="CP1076" i="7"/>
  <c r="CP1077" i="7"/>
  <c r="CP1078" i="7"/>
  <c r="CP1079" i="7"/>
  <c r="CP1080" i="7"/>
  <c r="CP1081" i="7"/>
  <c r="CP1082" i="7"/>
  <c r="CP1083" i="7"/>
  <c r="CP1084" i="7"/>
  <c r="CP1085" i="7"/>
  <c r="CP1086" i="7"/>
  <c r="CP1087" i="7"/>
  <c r="CP1088" i="7"/>
  <c r="CP1089" i="7"/>
  <c r="CP1090" i="7"/>
  <c r="CP1091" i="7"/>
  <c r="CP1092" i="7"/>
  <c r="CP1093" i="7"/>
  <c r="CP1094" i="7"/>
  <c r="CP1095" i="7"/>
  <c r="CP1096" i="7"/>
  <c r="CP1097" i="7"/>
  <c r="CP1098" i="7"/>
  <c r="CP1099" i="7"/>
  <c r="CP1100" i="7"/>
  <c r="CP1101" i="7"/>
  <c r="CP1102" i="7"/>
  <c r="CP1103" i="7"/>
  <c r="CP1104" i="7"/>
  <c r="CP1105" i="7"/>
  <c r="CP1106" i="7"/>
  <c r="CP1107" i="7"/>
  <c r="CP1108" i="7"/>
  <c r="CP1109" i="7"/>
  <c r="CP1110" i="7"/>
  <c r="CP1111" i="7"/>
  <c r="CP1112" i="7"/>
  <c r="CP1113" i="7"/>
  <c r="CP1114" i="7"/>
  <c r="CP1115" i="7"/>
  <c r="CP1116" i="7"/>
  <c r="CP1117" i="7"/>
  <c r="CP1118" i="7"/>
  <c r="CP1119" i="7"/>
  <c r="CP1120" i="7"/>
  <c r="CP1121" i="7"/>
  <c r="CP1122" i="7"/>
  <c r="CP1123" i="7"/>
  <c r="CP1124" i="7"/>
  <c r="CP1125" i="7"/>
  <c r="CP1126" i="7"/>
  <c r="CP1127" i="7"/>
  <c r="CP1128" i="7"/>
  <c r="CP1129" i="7"/>
  <c r="CP1130" i="7"/>
  <c r="CP1131" i="7"/>
  <c r="CP1132" i="7"/>
  <c r="CP1133" i="7"/>
  <c r="CP1134" i="7"/>
  <c r="CP1135" i="7"/>
  <c r="CP1136" i="7"/>
  <c r="CP1137" i="7"/>
  <c r="CP1138" i="7"/>
  <c r="CP1139" i="7"/>
  <c r="CP1140" i="7"/>
  <c r="CP1141" i="7"/>
  <c r="CP1142" i="7"/>
  <c r="CP1143" i="7"/>
  <c r="CP1144" i="7"/>
  <c r="CP1145" i="7"/>
  <c r="CP1146" i="7"/>
  <c r="CP1147" i="7"/>
  <c r="CP1148" i="7"/>
  <c r="CP1149" i="7"/>
  <c r="CP1150" i="7"/>
  <c r="CP1151" i="7"/>
  <c r="CP1152" i="7"/>
  <c r="CP1153" i="7"/>
  <c r="CP1154" i="7"/>
  <c r="CP1155" i="7"/>
  <c r="CP1156" i="7"/>
  <c r="CP1157" i="7"/>
  <c r="CP1158" i="7"/>
  <c r="CP1159" i="7"/>
  <c r="CP1160" i="7"/>
  <c r="CP1161" i="7"/>
  <c r="CP1162" i="7"/>
  <c r="CP1163" i="7"/>
  <c r="CP1164" i="7"/>
  <c r="CP1165" i="7"/>
  <c r="CP1166" i="7"/>
  <c r="CP1167" i="7"/>
  <c r="CP1168" i="7"/>
  <c r="CP1169" i="7"/>
  <c r="CP1170" i="7"/>
  <c r="CP1171" i="7"/>
  <c r="CP1172" i="7"/>
  <c r="CP1173" i="7"/>
  <c r="CP1174" i="7"/>
  <c r="CP1175" i="7"/>
  <c r="CP1176" i="7"/>
  <c r="CP1177" i="7"/>
  <c r="CP1178" i="7"/>
  <c r="CP1179" i="7"/>
  <c r="CP1180" i="7"/>
  <c r="CP1181" i="7"/>
  <c r="CP1182" i="7"/>
  <c r="CP1183" i="7"/>
  <c r="CP1184" i="7"/>
  <c r="CP1185" i="7"/>
  <c r="CP1186" i="7"/>
  <c r="CP1187" i="7"/>
  <c r="CP1188" i="7"/>
  <c r="CP1189" i="7"/>
  <c r="CP1190" i="7"/>
  <c r="CP1191" i="7"/>
  <c r="CP1192" i="7"/>
  <c r="CP1193" i="7"/>
  <c r="CP1194" i="7"/>
  <c r="CP1195" i="7"/>
  <c r="CP1196" i="7"/>
  <c r="CP1197" i="7"/>
  <c r="CP1198" i="7"/>
  <c r="CP1199" i="7"/>
  <c r="CP1200" i="7"/>
  <c r="CP1201" i="7"/>
  <c r="CP1202" i="7"/>
  <c r="CP1203" i="7"/>
  <c r="CP1204" i="7"/>
  <c r="CP1205" i="7"/>
  <c r="CP1206" i="7"/>
  <c r="CP1207" i="7"/>
  <c r="CL609" i="7"/>
  <c r="CL610" i="7"/>
  <c r="CL611" i="7"/>
  <c r="CL612" i="7"/>
  <c r="CL613" i="7"/>
  <c r="CL614" i="7"/>
  <c r="CL615" i="7"/>
  <c r="CL616" i="7"/>
  <c r="CL617" i="7"/>
  <c r="CL618" i="7"/>
  <c r="CL619" i="7"/>
  <c r="CL620" i="7"/>
  <c r="CL621" i="7"/>
  <c r="CL622" i="7"/>
  <c r="CL623" i="7"/>
  <c r="CL624" i="7"/>
  <c r="CL625" i="7"/>
  <c r="CL626" i="7"/>
  <c r="CL627" i="7"/>
  <c r="CL628" i="7"/>
  <c r="CL629" i="7"/>
  <c r="CL630" i="7"/>
  <c r="CL631" i="7"/>
  <c r="CL632" i="7"/>
  <c r="CL633" i="7"/>
  <c r="CL634" i="7"/>
  <c r="CL635" i="7"/>
  <c r="CL636" i="7"/>
  <c r="CL637" i="7"/>
  <c r="CL638" i="7"/>
  <c r="CL639" i="7"/>
  <c r="CL640" i="7"/>
  <c r="CL641" i="7"/>
  <c r="CL642" i="7"/>
  <c r="CL643" i="7"/>
  <c r="CL644" i="7"/>
  <c r="CL645" i="7"/>
  <c r="CL646" i="7"/>
  <c r="CL647" i="7"/>
  <c r="CL648" i="7"/>
  <c r="CL649" i="7"/>
  <c r="CL650" i="7"/>
  <c r="CL651" i="7"/>
  <c r="CL652" i="7"/>
  <c r="CL653" i="7"/>
  <c r="CL654" i="7"/>
  <c r="CL655" i="7"/>
  <c r="CL656" i="7"/>
  <c r="CL657" i="7"/>
  <c r="CL658" i="7"/>
  <c r="CL659" i="7"/>
  <c r="CL660" i="7"/>
  <c r="CL661" i="7"/>
  <c r="CL662" i="7"/>
  <c r="CL663" i="7"/>
  <c r="CL664" i="7"/>
  <c r="CL665" i="7"/>
  <c r="CL666" i="7"/>
  <c r="CL667" i="7"/>
  <c r="CL668" i="7"/>
  <c r="CL669" i="7"/>
  <c r="CL670" i="7"/>
  <c r="CL671" i="7"/>
  <c r="CL672" i="7"/>
  <c r="CL673" i="7"/>
  <c r="CL674" i="7"/>
  <c r="CL675" i="7"/>
  <c r="CL676" i="7"/>
  <c r="CL677" i="7"/>
  <c r="CL678" i="7"/>
  <c r="CL679" i="7"/>
  <c r="CL680" i="7"/>
  <c r="CL681" i="7"/>
  <c r="CL682" i="7"/>
  <c r="CL683" i="7"/>
  <c r="CL684" i="7"/>
  <c r="CL685" i="7"/>
  <c r="CL686" i="7"/>
  <c r="CL687" i="7"/>
  <c r="CL688" i="7"/>
  <c r="CL689" i="7"/>
  <c r="CL690" i="7"/>
  <c r="CL691" i="7"/>
  <c r="CL692" i="7"/>
  <c r="CL693" i="7"/>
  <c r="CL694" i="7"/>
  <c r="CL695" i="7"/>
  <c r="CL696" i="7"/>
  <c r="CL697" i="7"/>
  <c r="CL698" i="7"/>
  <c r="CL699" i="7"/>
  <c r="CL700" i="7"/>
  <c r="CL701" i="7"/>
  <c r="CL702" i="7"/>
  <c r="CL703" i="7"/>
  <c r="CL704" i="7"/>
  <c r="CL705" i="7"/>
  <c r="CL706" i="7"/>
  <c r="CL707" i="7"/>
  <c r="CL708" i="7"/>
  <c r="CL709" i="7"/>
  <c r="CL710" i="7"/>
  <c r="CL711" i="7"/>
  <c r="CL712" i="7"/>
  <c r="CL713" i="7"/>
  <c r="CL714" i="7"/>
  <c r="CL715" i="7"/>
  <c r="CL716" i="7"/>
  <c r="CL717" i="7"/>
  <c r="CL718" i="7"/>
  <c r="CL719" i="7"/>
  <c r="CL720" i="7"/>
  <c r="CL721" i="7"/>
  <c r="CL722" i="7"/>
  <c r="CL723" i="7"/>
  <c r="CL724" i="7"/>
  <c r="CL725" i="7"/>
  <c r="CL726" i="7"/>
  <c r="CL727" i="7"/>
  <c r="CL728" i="7"/>
  <c r="CL729" i="7"/>
  <c r="CL730" i="7"/>
  <c r="CL731" i="7"/>
  <c r="CL732" i="7"/>
  <c r="CL733" i="7"/>
  <c r="CL734" i="7"/>
  <c r="CL735" i="7"/>
  <c r="CL736" i="7"/>
  <c r="CL737" i="7"/>
  <c r="CL738" i="7"/>
  <c r="CL739" i="7"/>
  <c r="CL740" i="7"/>
  <c r="CL741" i="7"/>
  <c r="CL742" i="7"/>
  <c r="CL743" i="7"/>
  <c r="CL744" i="7"/>
  <c r="CL745" i="7"/>
  <c r="CL746" i="7"/>
  <c r="CL747" i="7"/>
  <c r="CL748" i="7"/>
  <c r="CL749" i="7"/>
  <c r="CL750" i="7"/>
  <c r="CL751" i="7"/>
  <c r="CL752" i="7"/>
  <c r="CL753" i="7"/>
  <c r="CL754" i="7"/>
  <c r="CL755" i="7"/>
  <c r="CL756" i="7"/>
  <c r="CL757" i="7"/>
  <c r="CL758" i="7"/>
  <c r="CL759" i="7"/>
  <c r="CL760" i="7"/>
  <c r="CL761" i="7"/>
  <c r="CL762" i="7"/>
  <c r="CL763" i="7"/>
  <c r="CL764" i="7"/>
  <c r="CL765" i="7"/>
  <c r="CL766" i="7"/>
  <c r="CL767" i="7"/>
  <c r="CL768" i="7"/>
  <c r="CL769" i="7"/>
  <c r="CL770" i="7"/>
  <c r="CL771" i="7"/>
  <c r="CL772" i="7"/>
  <c r="CL773" i="7"/>
  <c r="CL774" i="7"/>
  <c r="CL775" i="7"/>
  <c r="CL776" i="7"/>
  <c r="CL777" i="7"/>
  <c r="CL778" i="7"/>
  <c r="CL779" i="7"/>
  <c r="CL780" i="7"/>
  <c r="CL781" i="7"/>
  <c r="CL782" i="7"/>
  <c r="CL783" i="7"/>
  <c r="CL784" i="7"/>
  <c r="CL785" i="7"/>
  <c r="CL786" i="7"/>
  <c r="CL787" i="7"/>
  <c r="CL788" i="7"/>
  <c r="CL789" i="7"/>
  <c r="CL790" i="7"/>
  <c r="CL791" i="7"/>
  <c r="CL792" i="7"/>
  <c r="CL793" i="7"/>
  <c r="CL794" i="7"/>
  <c r="CL795" i="7"/>
  <c r="CL796" i="7"/>
  <c r="CL797" i="7"/>
  <c r="CL798" i="7"/>
  <c r="CL799" i="7"/>
  <c r="CL800" i="7"/>
  <c r="CL801" i="7"/>
  <c r="CL802" i="7"/>
  <c r="CL803" i="7"/>
  <c r="CL804" i="7"/>
  <c r="CL805" i="7"/>
  <c r="CL806" i="7"/>
  <c r="CL807" i="7"/>
  <c r="CL808" i="7"/>
  <c r="CL809" i="7"/>
  <c r="CL810" i="7"/>
  <c r="CL811" i="7"/>
  <c r="CL812" i="7"/>
  <c r="CL813" i="7"/>
  <c r="CL814" i="7"/>
  <c r="CL815" i="7"/>
  <c r="CL816" i="7"/>
  <c r="CL817" i="7"/>
  <c r="CL818" i="7"/>
  <c r="CL819" i="7"/>
  <c r="CL820" i="7"/>
  <c r="CL821" i="7"/>
  <c r="CL822" i="7"/>
  <c r="CL823" i="7"/>
  <c r="CL824" i="7"/>
  <c r="CL825" i="7"/>
  <c r="CL826" i="7"/>
  <c r="CL827" i="7"/>
  <c r="CL828" i="7"/>
  <c r="CL829" i="7"/>
  <c r="CL830" i="7"/>
  <c r="CL831" i="7"/>
  <c r="CL832" i="7"/>
  <c r="CL833" i="7"/>
  <c r="CL834" i="7"/>
  <c r="CL835" i="7"/>
  <c r="CL836" i="7"/>
  <c r="CL837" i="7"/>
  <c r="CL838" i="7"/>
  <c r="CL839" i="7"/>
  <c r="CL840" i="7"/>
  <c r="CL841" i="7"/>
  <c r="CL842" i="7"/>
  <c r="CL843" i="7"/>
  <c r="CL844" i="7"/>
  <c r="CL845" i="7"/>
  <c r="CL846" i="7"/>
  <c r="CL847" i="7"/>
  <c r="CL848" i="7"/>
  <c r="CL849" i="7"/>
  <c r="CL850" i="7"/>
  <c r="CL851" i="7"/>
  <c r="CL852" i="7"/>
  <c r="CL853" i="7"/>
  <c r="CL854" i="7"/>
  <c r="CL855" i="7"/>
  <c r="CL856" i="7"/>
  <c r="CL857" i="7"/>
  <c r="CL858" i="7"/>
  <c r="CL859" i="7"/>
  <c r="CL860" i="7"/>
  <c r="CL861" i="7"/>
  <c r="CL862" i="7"/>
  <c r="CL863" i="7"/>
  <c r="CL864" i="7"/>
  <c r="CL865" i="7"/>
  <c r="CL866" i="7"/>
  <c r="CL867" i="7"/>
  <c r="CL868" i="7"/>
  <c r="CL869" i="7"/>
  <c r="CL870" i="7"/>
  <c r="CL871" i="7"/>
  <c r="CL872" i="7"/>
  <c r="CL873" i="7"/>
  <c r="CL874" i="7"/>
  <c r="CL875" i="7"/>
  <c r="CL876" i="7"/>
  <c r="CL877" i="7"/>
  <c r="CL878" i="7"/>
  <c r="CL879" i="7"/>
  <c r="CL880" i="7"/>
  <c r="CL881" i="7"/>
  <c r="CL882" i="7"/>
  <c r="CL883" i="7"/>
  <c r="CL884" i="7"/>
  <c r="CL885" i="7"/>
  <c r="CL886" i="7"/>
  <c r="CL887" i="7"/>
  <c r="CL888" i="7"/>
  <c r="CL889" i="7"/>
  <c r="CL890" i="7"/>
  <c r="CL891" i="7"/>
  <c r="CL892" i="7"/>
  <c r="CL893" i="7"/>
  <c r="CL894" i="7"/>
  <c r="CL895" i="7"/>
  <c r="CL896" i="7"/>
  <c r="CL897" i="7"/>
  <c r="CL898" i="7"/>
  <c r="CL899" i="7"/>
  <c r="CL900" i="7"/>
  <c r="CL901" i="7"/>
  <c r="CL902" i="7"/>
  <c r="CL903" i="7"/>
  <c r="CL904" i="7"/>
  <c r="CL905" i="7"/>
  <c r="CL906" i="7"/>
  <c r="CL907" i="7"/>
  <c r="CL908" i="7"/>
  <c r="CL909" i="7"/>
  <c r="CL910" i="7"/>
  <c r="CL911" i="7"/>
  <c r="CL912" i="7"/>
  <c r="CL913" i="7"/>
  <c r="CL914" i="7"/>
  <c r="CL915" i="7"/>
  <c r="CL916" i="7"/>
  <c r="CL917" i="7"/>
  <c r="CL918" i="7"/>
  <c r="CL919" i="7"/>
  <c r="CL920" i="7"/>
  <c r="CL921" i="7"/>
  <c r="CL922" i="7"/>
  <c r="CL923" i="7"/>
  <c r="CL924" i="7"/>
  <c r="CL925" i="7"/>
  <c r="CL926" i="7"/>
  <c r="CL927" i="7"/>
  <c r="CL928" i="7"/>
  <c r="CL929" i="7"/>
  <c r="CL930" i="7"/>
  <c r="CL931" i="7"/>
  <c r="CL932" i="7"/>
  <c r="CL933" i="7"/>
  <c r="CL934" i="7"/>
  <c r="CL935" i="7"/>
  <c r="CL936" i="7"/>
  <c r="CL937" i="7"/>
  <c r="CL938" i="7"/>
  <c r="CL939" i="7"/>
  <c r="CL940" i="7"/>
  <c r="CL941" i="7"/>
  <c r="CL942" i="7"/>
  <c r="CL943" i="7"/>
  <c r="CL944" i="7"/>
  <c r="CL945" i="7"/>
  <c r="CL946" i="7"/>
  <c r="CL947" i="7"/>
  <c r="CL948" i="7"/>
  <c r="CL949" i="7"/>
  <c r="CL950" i="7"/>
  <c r="CL951" i="7"/>
  <c r="CL952" i="7"/>
  <c r="CL953" i="7"/>
  <c r="CL954" i="7"/>
  <c r="CL955" i="7"/>
  <c r="CL956" i="7"/>
  <c r="CL957" i="7"/>
  <c r="CL958" i="7"/>
  <c r="CL959" i="7"/>
  <c r="CL960" i="7"/>
  <c r="CL961" i="7"/>
  <c r="CL962" i="7"/>
  <c r="CL963" i="7"/>
  <c r="CL964" i="7"/>
  <c r="CL965" i="7"/>
  <c r="CL966" i="7"/>
  <c r="CL967" i="7"/>
  <c r="CL968" i="7"/>
  <c r="CL969" i="7"/>
  <c r="CL970" i="7"/>
  <c r="CL971" i="7"/>
  <c r="CL972" i="7"/>
  <c r="CL973" i="7"/>
  <c r="CL974" i="7"/>
  <c r="CL975" i="7"/>
  <c r="CL976" i="7"/>
  <c r="CL977" i="7"/>
  <c r="CL978" i="7"/>
  <c r="CL979" i="7"/>
  <c r="CL980" i="7"/>
  <c r="CL981" i="7"/>
  <c r="CL982" i="7"/>
  <c r="CL983" i="7"/>
  <c r="CL984" i="7"/>
  <c r="CL985" i="7"/>
  <c r="CL986" i="7"/>
  <c r="CL987" i="7"/>
  <c r="CL988" i="7"/>
  <c r="CL989" i="7"/>
  <c r="CL990" i="7"/>
  <c r="CL991" i="7"/>
  <c r="CL992" i="7"/>
  <c r="CL993" i="7"/>
  <c r="CL994" i="7"/>
  <c r="CL995" i="7"/>
  <c r="CL996" i="7"/>
  <c r="CL997" i="7"/>
  <c r="CL998" i="7"/>
  <c r="CL999" i="7"/>
  <c r="CL1000" i="7"/>
  <c r="CL1001" i="7"/>
  <c r="CL1002" i="7"/>
  <c r="CL1003" i="7"/>
  <c r="CL1004" i="7"/>
  <c r="CL1005" i="7"/>
  <c r="CL1006" i="7"/>
  <c r="CL1007" i="7"/>
  <c r="CL1008" i="7"/>
  <c r="CL1009" i="7"/>
  <c r="CL1010" i="7"/>
  <c r="CL1011" i="7"/>
  <c r="CL1012" i="7"/>
  <c r="CL1013" i="7"/>
  <c r="CL1014" i="7"/>
  <c r="CL1015" i="7"/>
  <c r="CL1016" i="7"/>
  <c r="CL1017" i="7"/>
  <c r="CL1018" i="7"/>
  <c r="CL1019" i="7"/>
  <c r="CL1020" i="7"/>
  <c r="CL1021" i="7"/>
  <c r="CL1022" i="7"/>
  <c r="CL1023" i="7"/>
  <c r="CL1024" i="7"/>
  <c r="CL1025" i="7"/>
  <c r="CL1026" i="7"/>
  <c r="CL1027" i="7"/>
  <c r="CL1028" i="7"/>
  <c r="CL1029" i="7"/>
  <c r="CL1030" i="7"/>
  <c r="CL1031" i="7"/>
  <c r="CL1032" i="7"/>
  <c r="CL1033" i="7"/>
  <c r="CL1034" i="7"/>
  <c r="CL1035" i="7"/>
  <c r="CL1036" i="7"/>
  <c r="CL1037" i="7"/>
  <c r="CL1038" i="7"/>
  <c r="CL1039" i="7"/>
  <c r="CL1040" i="7"/>
  <c r="CL1041" i="7"/>
  <c r="CL1042" i="7"/>
  <c r="CL1043" i="7"/>
  <c r="CL1044" i="7"/>
  <c r="CL1045" i="7"/>
  <c r="CL1046" i="7"/>
  <c r="CL1047" i="7"/>
  <c r="CL1048" i="7"/>
  <c r="CL1049" i="7"/>
  <c r="CL1050" i="7"/>
  <c r="CL1051" i="7"/>
  <c r="CL1052" i="7"/>
  <c r="CL1053" i="7"/>
  <c r="CL1054" i="7"/>
  <c r="CL1055" i="7"/>
  <c r="CL1056" i="7"/>
  <c r="CL1057" i="7"/>
  <c r="CL1058" i="7"/>
  <c r="CL1059" i="7"/>
  <c r="CL1060" i="7"/>
  <c r="CL1061" i="7"/>
  <c r="CL1062" i="7"/>
  <c r="CL1063" i="7"/>
  <c r="CL1064" i="7"/>
  <c r="CL1065" i="7"/>
  <c r="CL1066" i="7"/>
  <c r="CL1067" i="7"/>
  <c r="CL1068" i="7"/>
  <c r="CL1069" i="7"/>
  <c r="CL1070" i="7"/>
  <c r="CL1071" i="7"/>
  <c r="CL1072" i="7"/>
  <c r="CL1073" i="7"/>
  <c r="CL1074" i="7"/>
  <c r="CL1075" i="7"/>
  <c r="CL1076" i="7"/>
  <c r="CL1077" i="7"/>
  <c r="CL1078" i="7"/>
  <c r="CL1079" i="7"/>
  <c r="CL1080" i="7"/>
  <c r="CL1081" i="7"/>
  <c r="CL1082" i="7"/>
  <c r="CL1083" i="7"/>
  <c r="CL1084" i="7"/>
  <c r="CL1085" i="7"/>
  <c r="CL1086" i="7"/>
  <c r="CL1087" i="7"/>
  <c r="CL1088" i="7"/>
  <c r="CL1089" i="7"/>
  <c r="CL1090" i="7"/>
  <c r="CL1091" i="7"/>
  <c r="CL1092" i="7"/>
  <c r="CL1093" i="7"/>
  <c r="CL1094" i="7"/>
  <c r="CL1095" i="7"/>
  <c r="CL1096" i="7"/>
  <c r="CL1097" i="7"/>
  <c r="CL1098" i="7"/>
  <c r="CL1099" i="7"/>
  <c r="CL1100" i="7"/>
  <c r="CL1101" i="7"/>
  <c r="CL1102" i="7"/>
  <c r="CL1103" i="7"/>
  <c r="CL1104" i="7"/>
  <c r="CL1105" i="7"/>
  <c r="CL1106" i="7"/>
  <c r="CL1107" i="7"/>
  <c r="CL1108" i="7"/>
  <c r="CL1109" i="7"/>
  <c r="CL1110" i="7"/>
  <c r="CL1111" i="7"/>
  <c r="CL1112" i="7"/>
  <c r="CL1113" i="7"/>
  <c r="CL1114" i="7"/>
  <c r="CL1115" i="7"/>
  <c r="CL1116" i="7"/>
  <c r="CL1117" i="7"/>
  <c r="CL1118" i="7"/>
  <c r="CL1119" i="7"/>
  <c r="CL1120" i="7"/>
  <c r="CL1121" i="7"/>
  <c r="CL1122" i="7"/>
  <c r="CL1123" i="7"/>
  <c r="CL1124" i="7"/>
  <c r="CL1125" i="7"/>
  <c r="CL1126" i="7"/>
  <c r="CL1127" i="7"/>
  <c r="CL1128" i="7"/>
  <c r="CL1129" i="7"/>
  <c r="CL1130" i="7"/>
  <c r="CL1131" i="7"/>
  <c r="CL1132" i="7"/>
  <c r="CL1133" i="7"/>
  <c r="CL1134" i="7"/>
  <c r="CL1135" i="7"/>
  <c r="CL1136" i="7"/>
  <c r="CL1137" i="7"/>
  <c r="CL1138" i="7"/>
  <c r="CL1139" i="7"/>
  <c r="CL1140" i="7"/>
  <c r="CL1141" i="7"/>
  <c r="CL1142" i="7"/>
  <c r="CL1143" i="7"/>
  <c r="CL1144" i="7"/>
  <c r="CL1145" i="7"/>
  <c r="CL1146" i="7"/>
  <c r="CL1147" i="7"/>
  <c r="CL1148" i="7"/>
  <c r="CL1149" i="7"/>
  <c r="CL1150" i="7"/>
  <c r="CL1151" i="7"/>
  <c r="CL1152" i="7"/>
  <c r="CL1153" i="7"/>
  <c r="CL1154" i="7"/>
  <c r="CL1155" i="7"/>
  <c r="CL1156" i="7"/>
  <c r="CL1157" i="7"/>
  <c r="CL1158" i="7"/>
  <c r="CL1159" i="7"/>
  <c r="CL1160" i="7"/>
  <c r="CL1161" i="7"/>
  <c r="CL1162" i="7"/>
  <c r="CL1163" i="7"/>
  <c r="CL1164" i="7"/>
  <c r="CL1165" i="7"/>
  <c r="CL1166" i="7"/>
  <c r="CL1167" i="7"/>
  <c r="CL1168" i="7"/>
  <c r="CL1169" i="7"/>
  <c r="CL1170" i="7"/>
  <c r="CL1171" i="7"/>
  <c r="CL1172" i="7"/>
  <c r="CL1173" i="7"/>
  <c r="CL1174" i="7"/>
  <c r="CL1175" i="7"/>
  <c r="CL1176" i="7"/>
  <c r="CL1177" i="7"/>
  <c r="CL1178" i="7"/>
  <c r="CL1179" i="7"/>
  <c r="CL1180" i="7"/>
  <c r="CL1181" i="7"/>
  <c r="CL1182" i="7"/>
  <c r="CL1183" i="7"/>
  <c r="CL1184" i="7"/>
  <c r="CL1185" i="7"/>
  <c r="CL1186" i="7"/>
  <c r="CL1187" i="7"/>
  <c r="CL1188" i="7"/>
  <c r="CL1189" i="7"/>
  <c r="CL1190" i="7"/>
  <c r="CL1191" i="7"/>
  <c r="CL1192" i="7"/>
  <c r="CL1193" i="7"/>
  <c r="CL1194" i="7"/>
  <c r="CL1195" i="7"/>
  <c r="CL1196" i="7"/>
  <c r="CL1197" i="7"/>
  <c r="CL1198" i="7"/>
  <c r="CL1199" i="7"/>
  <c r="CL1200" i="7"/>
  <c r="CL1201" i="7"/>
  <c r="CL1202" i="7"/>
  <c r="CL1203" i="7"/>
  <c r="CL1204" i="7"/>
  <c r="CL1205" i="7"/>
  <c r="CL1206" i="7"/>
  <c r="CL1207" i="7"/>
  <c r="CH609" i="7"/>
  <c r="CH610" i="7"/>
  <c r="CH611" i="7"/>
  <c r="CH612" i="7"/>
  <c r="CH613" i="7"/>
  <c r="CH614" i="7"/>
  <c r="CH615" i="7"/>
  <c r="CH616" i="7"/>
  <c r="CH617" i="7"/>
  <c r="CH618" i="7"/>
  <c r="CH619" i="7"/>
  <c r="CH620" i="7"/>
  <c r="CH621" i="7"/>
  <c r="CH622" i="7"/>
  <c r="CH623" i="7"/>
  <c r="CH624" i="7"/>
  <c r="CH625" i="7"/>
  <c r="CH626" i="7"/>
  <c r="CH627" i="7"/>
  <c r="CH628" i="7"/>
  <c r="CH629" i="7"/>
  <c r="CH630" i="7"/>
  <c r="CH631" i="7"/>
  <c r="CH632" i="7"/>
  <c r="CH633" i="7"/>
  <c r="CH634" i="7"/>
  <c r="CH635" i="7"/>
  <c r="CH636" i="7"/>
  <c r="CH637" i="7"/>
  <c r="CH638" i="7"/>
  <c r="CH639" i="7"/>
  <c r="CH640" i="7"/>
  <c r="CH641" i="7"/>
  <c r="CH642" i="7"/>
  <c r="CH643" i="7"/>
  <c r="CH644" i="7"/>
  <c r="CH645" i="7"/>
  <c r="CH646" i="7"/>
  <c r="CH647" i="7"/>
  <c r="CH648" i="7"/>
  <c r="CH649" i="7"/>
  <c r="CH650" i="7"/>
  <c r="CH651" i="7"/>
  <c r="CH652" i="7"/>
  <c r="CH653" i="7"/>
  <c r="CH654" i="7"/>
  <c r="CH655" i="7"/>
  <c r="CH656" i="7"/>
  <c r="CH657" i="7"/>
  <c r="CH658" i="7"/>
  <c r="CH659" i="7"/>
  <c r="CH660" i="7"/>
  <c r="CH661" i="7"/>
  <c r="CH662" i="7"/>
  <c r="CH663" i="7"/>
  <c r="CH664" i="7"/>
  <c r="CH665" i="7"/>
  <c r="CH666" i="7"/>
  <c r="CH667" i="7"/>
  <c r="CH668" i="7"/>
  <c r="CH669" i="7"/>
  <c r="CH670" i="7"/>
  <c r="CH671" i="7"/>
  <c r="CH672" i="7"/>
  <c r="CH673" i="7"/>
  <c r="CH674" i="7"/>
  <c r="CH675" i="7"/>
  <c r="CH676" i="7"/>
  <c r="CH677" i="7"/>
  <c r="CH678" i="7"/>
  <c r="CH679" i="7"/>
  <c r="CH680" i="7"/>
  <c r="CH681" i="7"/>
  <c r="CH682" i="7"/>
  <c r="CH683" i="7"/>
  <c r="CH684" i="7"/>
  <c r="CH685" i="7"/>
  <c r="CH686" i="7"/>
  <c r="CH687" i="7"/>
  <c r="CH688" i="7"/>
  <c r="CH689" i="7"/>
  <c r="CH690" i="7"/>
  <c r="CH691" i="7"/>
  <c r="CH692" i="7"/>
  <c r="CH693" i="7"/>
  <c r="CH694" i="7"/>
  <c r="CH695" i="7"/>
  <c r="CH696" i="7"/>
  <c r="CH697" i="7"/>
  <c r="CH698" i="7"/>
  <c r="CH699" i="7"/>
  <c r="CH700" i="7"/>
  <c r="CH701" i="7"/>
  <c r="CH702" i="7"/>
  <c r="CH703" i="7"/>
  <c r="CH704" i="7"/>
  <c r="CH705" i="7"/>
  <c r="CH706" i="7"/>
  <c r="CH707" i="7"/>
  <c r="CH708" i="7"/>
  <c r="CH709" i="7"/>
  <c r="CH710" i="7"/>
  <c r="CH711" i="7"/>
  <c r="CH712" i="7"/>
  <c r="CH713" i="7"/>
  <c r="CH714" i="7"/>
  <c r="CH715" i="7"/>
  <c r="CH716" i="7"/>
  <c r="CH717" i="7"/>
  <c r="CH718" i="7"/>
  <c r="CH719" i="7"/>
  <c r="CH720" i="7"/>
  <c r="CH721" i="7"/>
  <c r="CH722" i="7"/>
  <c r="CH723" i="7"/>
  <c r="CH724" i="7"/>
  <c r="CH725" i="7"/>
  <c r="CH726" i="7"/>
  <c r="CH727" i="7"/>
  <c r="CH728" i="7"/>
  <c r="CH729" i="7"/>
  <c r="CH730" i="7"/>
  <c r="CH731" i="7"/>
  <c r="CH732" i="7"/>
  <c r="CH733" i="7"/>
  <c r="CH734" i="7"/>
  <c r="CH735" i="7"/>
  <c r="CH736" i="7"/>
  <c r="CH737" i="7"/>
  <c r="CH738" i="7"/>
  <c r="CH739" i="7"/>
  <c r="CH740" i="7"/>
  <c r="CH741" i="7"/>
  <c r="CH742" i="7"/>
  <c r="CH743" i="7"/>
  <c r="CH744" i="7"/>
  <c r="CH745" i="7"/>
  <c r="CH746" i="7"/>
  <c r="CH747" i="7"/>
  <c r="CH748" i="7"/>
  <c r="CH749" i="7"/>
  <c r="CH750" i="7"/>
  <c r="CH751" i="7"/>
  <c r="CH752" i="7"/>
  <c r="CH753" i="7"/>
  <c r="CH754" i="7"/>
  <c r="CH755" i="7"/>
  <c r="CH756" i="7"/>
  <c r="CH757" i="7"/>
  <c r="CH758" i="7"/>
  <c r="CH759" i="7"/>
  <c r="CH760" i="7"/>
  <c r="CH761" i="7"/>
  <c r="CH762" i="7"/>
  <c r="CH763" i="7"/>
  <c r="CH764" i="7"/>
  <c r="CH765" i="7"/>
  <c r="CH766" i="7"/>
  <c r="CH767" i="7"/>
  <c r="CH768" i="7"/>
  <c r="CH769" i="7"/>
  <c r="CH770" i="7"/>
  <c r="CH771" i="7"/>
  <c r="CH772" i="7"/>
  <c r="CH773" i="7"/>
  <c r="CH774" i="7"/>
  <c r="CH775" i="7"/>
  <c r="CH776" i="7"/>
  <c r="CH777" i="7"/>
  <c r="CH778" i="7"/>
  <c r="CH779" i="7"/>
  <c r="CH780" i="7"/>
  <c r="CH781" i="7"/>
  <c r="CH782" i="7"/>
  <c r="CH783" i="7"/>
  <c r="CH784" i="7"/>
  <c r="CH785" i="7"/>
  <c r="CH786" i="7"/>
  <c r="CH787" i="7"/>
  <c r="CH788" i="7"/>
  <c r="CH789" i="7"/>
  <c r="CH790" i="7"/>
  <c r="CH791" i="7"/>
  <c r="CH792" i="7"/>
  <c r="CH793" i="7"/>
  <c r="CH794" i="7"/>
  <c r="CH795" i="7"/>
  <c r="CH796" i="7"/>
  <c r="CH797" i="7"/>
  <c r="CH798" i="7"/>
  <c r="CH799" i="7"/>
  <c r="CH800" i="7"/>
  <c r="CH801" i="7"/>
  <c r="CH802" i="7"/>
  <c r="CH803" i="7"/>
  <c r="CH804" i="7"/>
  <c r="CH805" i="7"/>
  <c r="CH806" i="7"/>
  <c r="CH807" i="7"/>
  <c r="CH808" i="7"/>
  <c r="CH809" i="7"/>
  <c r="CH810" i="7"/>
  <c r="CH811" i="7"/>
  <c r="CH812" i="7"/>
  <c r="CH813" i="7"/>
  <c r="CH814" i="7"/>
  <c r="CH815" i="7"/>
  <c r="CH816" i="7"/>
  <c r="CH817" i="7"/>
  <c r="CH818" i="7"/>
  <c r="CH819" i="7"/>
  <c r="CH820" i="7"/>
  <c r="CH821" i="7"/>
  <c r="CH822" i="7"/>
  <c r="CH823" i="7"/>
  <c r="CH824" i="7"/>
  <c r="CH825" i="7"/>
  <c r="CH826" i="7"/>
  <c r="CH827" i="7"/>
  <c r="CH828" i="7"/>
  <c r="CH829" i="7"/>
  <c r="CH830" i="7"/>
  <c r="CH831" i="7"/>
  <c r="CH832" i="7"/>
  <c r="CH833" i="7"/>
  <c r="CH834" i="7"/>
  <c r="CH835" i="7"/>
  <c r="CH836" i="7"/>
  <c r="CH837" i="7"/>
  <c r="CH838" i="7"/>
  <c r="CH839" i="7"/>
  <c r="CH840" i="7"/>
  <c r="CH841" i="7"/>
  <c r="CH842" i="7"/>
  <c r="CH843" i="7"/>
  <c r="CH844" i="7"/>
  <c r="CH845" i="7"/>
  <c r="CH846" i="7"/>
  <c r="CH847" i="7"/>
  <c r="CH848" i="7"/>
  <c r="CH849" i="7"/>
  <c r="CH850" i="7"/>
  <c r="CH851" i="7"/>
  <c r="CH852" i="7"/>
  <c r="CH853" i="7"/>
  <c r="CH854" i="7"/>
  <c r="CH855" i="7"/>
  <c r="CH856" i="7"/>
  <c r="CH857" i="7"/>
  <c r="CH858" i="7"/>
  <c r="CH859" i="7"/>
  <c r="CH860" i="7"/>
  <c r="CH861" i="7"/>
  <c r="CH862" i="7"/>
  <c r="CH863" i="7"/>
  <c r="CH864" i="7"/>
  <c r="CH865" i="7"/>
  <c r="CH866" i="7"/>
  <c r="CH867" i="7"/>
  <c r="CH868" i="7"/>
  <c r="CH869" i="7"/>
  <c r="CH870" i="7"/>
  <c r="CH871" i="7"/>
  <c r="CH872" i="7"/>
  <c r="CH873" i="7"/>
  <c r="CH874" i="7"/>
  <c r="CH875" i="7"/>
  <c r="CH876" i="7"/>
  <c r="CH877" i="7"/>
  <c r="CH878" i="7"/>
  <c r="CH879" i="7"/>
  <c r="CH880" i="7"/>
  <c r="CH881" i="7"/>
  <c r="CH882" i="7"/>
  <c r="CH883" i="7"/>
  <c r="CH884" i="7"/>
  <c r="CH885" i="7"/>
  <c r="CH886" i="7"/>
  <c r="CH887" i="7"/>
  <c r="CH888" i="7"/>
  <c r="CH889" i="7"/>
  <c r="CH890" i="7"/>
  <c r="CH891" i="7"/>
  <c r="CH892" i="7"/>
  <c r="CH893" i="7"/>
  <c r="CH894" i="7"/>
  <c r="CH895" i="7"/>
  <c r="CH896" i="7"/>
  <c r="CH897" i="7"/>
  <c r="CH898" i="7"/>
  <c r="CH899" i="7"/>
  <c r="CH900" i="7"/>
  <c r="CH901" i="7"/>
  <c r="CH902" i="7"/>
  <c r="CH903" i="7"/>
  <c r="CH904" i="7"/>
  <c r="CH905" i="7"/>
  <c r="CH906" i="7"/>
  <c r="CH907" i="7"/>
  <c r="CH908" i="7"/>
  <c r="CH909" i="7"/>
  <c r="CH910" i="7"/>
  <c r="CH911" i="7"/>
  <c r="CH912" i="7"/>
  <c r="CH913" i="7"/>
  <c r="CH914" i="7"/>
  <c r="CH915" i="7"/>
  <c r="CH916" i="7"/>
  <c r="CH917" i="7"/>
  <c r="CH918" i="7"/>
  <c r="CH919" i="7"/>
  <c r="CH920" i="7"/>
  <c r="CH921" i="7"/>
  <c r="CH922" i="7"/>
  <c r="CH923" i="7"/>
  <c r="CH924" i="7"/>
  <c r="CH925" i="7"/>
  <c r="CH926" i="7"/>
  <c r="CH927" i="7"/>
  <c r="CH928" i="7"/>
  <c r="CH929" i="7"/>
  <c r="CH930" i="7"/>
  <c r="CH931" i="7"/>
  <c r="CH932" i="7"/>
  <c r="CH933" i="7"/>
  <c r="CH934" i="7"/>
  <c r="CH935" i="7"/>
  <c r="CH936" i="7"/>
  <c r="CH937" i="7"/>
  <c r="CH938" i="7"/>
  <c r="CH939" i="7"/>
  <c r="CH940" i="7"/>
  <c r="CH941" i="7"/>
  <c r="CH942" i="7"/>
  <c r="CH943" i="7"/>
  <c r="CH944" i="7"/>
  <c r="CH945" i="7"/>
  <c r="CH946" i="7"/>
  <c r="CH947" i="7"/>
  <c r="CH948" i="7"/>
  <c r="CH949" i="7"/>
  <c r="CH950" i="7"/>
  <c r="CH951" i="7"/>
  <c r="CH952" i="7"/>
  <c r="CH953" i="7"/>
  <c r="CH954" i="7"/>
  <c r="CH955" i="7"/>
  <c r="CH956" i="7"/>
  <c r="CH957" i="7"/>
  <c r="CH958" i="7"/>
  <c r="CH959" i="7"/>
  <c r="CH960" i="7"/>
  <c r="CH961" i="7"/>
  <c r="CH962" i="7"/>
  <c r="CH963" i="7"/>
  <c r="CH964" i="7"/>
  <c r="CH965" i="7"/>
  <c r="CH966" i="7"/>
  <c r="CH967" i="7"/>
  <c r="CH968" i="7"/>
  <c r="CH969" i="7"/>
  <c r="CH970" i="7"/>
  <c r="CH971" i="7"/>
  <c r="CH972" i="7"/>
  <c r="CH973" i="7"/>
  <c r="CH974" i="7"/>
  <c r="CH975" i="7"/>
  <c r="CH976" i="7"/>
  <c r="CH977" i="7"/>
  <c r="CH978" i="7"/>
  <c r="CH979" i="7"/>
  <c r="CH980" i="7"/>
  <c r="CH981" i="7"/>
  <c r="CH982" i="7"/>
  <c r="CH983" i="7"/>
  <c r="CH984" i="7"/>
  <c r="CH985" i="7"/>
  <c r="CH986" i="7"/>
  <c r="CH987" i="7"/>
  <c r="CH988" i="7"/>
  <c r="CH989" i="7"/>
  <c r="CH990" i="7"/>
  <c r="CH991" i="7"/>
  <c r="CH992" i="7"/>
  <c r="CH993" i="7"/>
  <c r="CH994" i="7"/>
  <c r="CH995" i="7"/>
  <c r="CH996" i="7"/>
  <c r="CH997" i="7"/>
  <c r="CH998" i="7"/>
  <c r="CH999" i="7"/>
  <c r="CH1000" i="7"/>
  <c r="CH1001" i="7"/>
  <c r="CH1002" i="7"/>
  <c r="CH1003" i="7"/>
  <c r="CH1004" i="7"/>
  <c r="CH1005" i="7"/>
  <c r="CH1006" i="7"/>
  <c r="CH1007" i="7"/>
  <c r="CH1008" i="7"/>
  <c r="CH1009" i="7"/>
  <c r="CH1010" i="7"/>
  <c r="CH1011" i="7"/>
  <c r="CH1012" i="7"/>
  <c r="CH1013" i="7"/>
  <c r="CH1014" i="7"/>
  <c r="CH1015" i="7"/>
  <c r="CH1016" i="7"/>
  <c r="CH1017" i="7"/>
  <c r="CH1018" i="7"/>
  <c r="CH1019" i="7"/>
  <c r="CH1020" i="7"/>
  <c r="CH1021" i="7"/>
  <c r="CH1022" i="7"/>
  <c r="CH1023" i="7"/>
  <c r="CH1024" i="7"/>
  <c r="CH1025" i="7"/>
  <c r="CH1026" i="7"/>
  <c r="CH1027" i="7"/>
  <c r="CH1028" i="7"/>
  <c r="CH1029" i="7"/>
  <c r="CH1030" i="7"/>
  <c r="CH1031" i="7"/>
  <c r="CH1032" i="7"/>
  <c r="CH1033" i="7"/>
  <c r="CH1034" i="7"/>
  <c r="CH1035" i="7"/>
  <c r="CH1036" i="7"/>
  <c r="CH1037" i="7"/>
  <c r="CH1038" i="7"/>
  <c r="CH1039" i="7"/>
  <c r="CH1040" i="7"/>
  <c r="CH1041" i="7"/>
  <c r="CH1042" i="7"/>
  <c r="CH1043" i="7"/>
  <c r="CH1044" i="7"/>
  <c r="CH1045" i="7"/>
  <c r="CH1046" i="7"/>
  <c r="CH1047" i="7"/>
  <c r="CH1048" i="7"/>
  <c r="CH1049" i="7"/>
  <c r="CH1050" i="7"/>
  <c r="CH1051" i="7"/>
  <c r="CH1052" i="7"/>
  <c r="CH1053" i="7"/>
  <c r="CH1054" i="7"/>
  <c r="CH1055" i="7"/>
  <c r="CH1056" i="7"/>
  <c r="CH1057" i="7"/>
  <c r="CH1058" i="7"/>
  <c r="CH1059" i="7"/>
  <c r="CH1060" i="7"/>
  <c r="CH1061" i="7"/>
  <c r="CH1062" i="7"/>
  <c r="CH1063" i="7"/>
  <c r="CH1064" i="7"/>
  <c r="CH1065" i="7"/>
  <c r="CH1066" i="7"/>
  <c r="CH1067" i="7"/>
  <c r="CH1068" i="7"/>
  <c r="CH1069" i="7"/>
  <c r="CH1070" i="7"/>
  <c r="CH1071" i="7"/>
  <c r="CH1072" i="7"/>
  <c r="CH1073" i="7"/>
  <c r="CH1074" i="7"/>
  <c r="CH1075" i="7"/>
  <c r="CH1076" i="7"/>
  <c r="CH1077" i="7"/>
  <c r="CH1078" i="7"/>
  <c r="CH1079" i="7"/>
  <c r="CH1080" i="7"/>
  <c r="CH1081" i="7"/>
  <c r="CH1082" i="7"/>
  <c r="CH1083" i="7"/>
  <c r="CH1084" i="7"/>
  <c r="CH1085" i="7"/>
  <c r="CH1086" i="7"/>
  <c r="CH1087" i="7"/>
  <c r="CH1088" i="7"/>
  <c r="CH1089" i="7"/>
  <c r="CH1090" i="7"/>
  <c r="CH1091" i="7"/>
  <c r="CH1092" i="7"/>
  <c r="CH1093" i="7"/>
  <c r="CH1094" i="7"/>
  <c r="CH1095" i="7"/>
  <c r="CH1096" i="7"/>
  <c r="CH1097" i="7"/>
  <c r="CH1098" i="7"/>
  <c r="CH1099" i="7"/>
  <c r="CH1100" i="7"/>
  <c r="CH1101" i="7"/>
  <c r="CH1102" i="7"/>
  <c r="CH1103" i="7"/>
  <c r="CH1104" i="7"/>
  <c r="CH1105" i="7"/>
  <c r="CH1106" i="7"/>
  <c r="CH1107" i="7"/>
  <c r="CH1108" i="7"/>
  <c r="CH1109" i="7"/>
  <c r="CH1110" i="7"/>
  <c r="CH1111" i="7"/>
  <c r="CH1112" i="7"/>
  <c r="CH1113" i="7"/>
  <c r="CH1114" i="7"/>
  <c r="CH1115" i="7"/>
  <c r="CH1116" i="7"/>
  <c r="CH1117" i="7"/>
  <c r="CH1118" i="7"/>
  <c r="CH1119" i="7"/>
  <c r="CH1120" i="7"/>
  <c r="CH1121" i="7"/>
  <c r="CH1122" i="7"/>
  <c r="CH1123" i="7"/>
  <c r="CH1124" i="7"/>
  <c r="CH1125" i="7"/>
  <c r="CH1126" i="7"/>
  <c r="CH1127" i="7"/>
  <c r="CH1128" i="7"/>
  <c r="CH1129" i="7"/>
  <c r="CH1130" i="7"/>
  <c r="CH1131" i="7"/>
  <c r="CH1132" i="7"/>
  <c r="CH1133" i="7"/>
  <c r="CH1134" i="7"/>
  <c r="CH1135" i="7"/>
  <c r="CH1136" i="7"/>
  <c r="CH1137" i="7"/>
  <c r="CH1138" i="7"/>
  <c r="CH1139" i="7"/>
  <c r="CH1140" i="7"/>
  <c r="CH1141" i="7"/>
  <c r="CH1142" i="7"/>
  <c r="CH1143" i="7"/>
  <c r="CH1144" i="7"/>
  <c r="CH1145" i="7"/>
  <c r="CH1146" i="7"/>
  <c r="CH1147" i="7"/>
  <c r="CH1148" i="7"/>
  <c r="CH1149" i="7"/>
  <c r="CH1150" i="7"/>
  <c r="CH1151" i="7"/>
  <c r="CH1152" i="7"/>
  <c r="CH1153" i="7"/>
  <c r="CH1154" i="7"/>
  <c r="CH1155" i="7"/>
  <c r="CH1156" i="7"/>
  <c r="CH1157" i="7"/>
  <c r="CH1158" i="7"/>
  <c r="CH1159" i="7"/>
  <c r="CH1160" i="7"/>
  <c r="CH1161" i="7"/>
  <c r="CH1162" i="7"/>
  <c r="CH1163" i="7"/>
  <c r="CH1164" i="7"/>
  <c r="CH1165" i="7"/>
  <c r="CH1166" i="7"/>
  <c r="CH1167" i="7"/>
  <c r="CH1168" i="7"/>
  <c r="CH1169" i="7"/>
  <c r="CH1170" i="7"/>
  <c r="CH1171" i="7"/>
  <c r="CH1172" i="7"/>
  <c r="CH1173" i="7"/>
  <c r="CH1174" i="7"/>
  <c r="CH1175" i="7"/>
  <c r="CH1176" i="7"/>
  <c r="CH1177" i="7"/>
  <c r="CH1178" i="7"/>
  <c r="CH1179" i="7"/>
  <c r="CH1180" i="7"/>
  <c r="CH1181" i="7"/>
  <c r="CH1182" i="7"/>
  <c r="CH1183" i="7"/>
  <c r="CH1184" i="7"/>
  <c r="CH1185" i="7"/>
  <c r="CH1186" i="7"/>
  <c r="CH1187" i="7"/>
  <c r="CH1188" i="7"/>
  <c r="CH1189" i="7"/>
  <c r="CH1190" i="7"/>
  <c r="CH1191" i="7"/>
  <c r="CH1192" i="7"/>
  <c r="CH1193" i="7"/>
  <c r="CH1194" i="7"/>
  <c r="CH1195" i="7"/>
  <c r="CH1196" i="7"/>
  <c r="CH1197" i="7"/>
  <c r="CH1198" i="7"/>
  <c r="CH1199" i="7"/>
  <c r="CH1200" i="7"/>
  <c r="CH1201" i="7"/>
  <c r="CH1202" i="7"/>
  <c r="CH1203" i="7"/>
  <c r="CH1204" i="7"/>
  <c r="CH1205" i="7"/>
  <c r="CH1206" i="7"/>
  <c r="CH1207" i="7"/>
  <c r="CL608" i="7"/>
  <c r="CP608" i="7"/>
  <c r="CT608" i="7"/>
  <c r="CH608" i="7"/>
  <c r="CH605" i="7"/>
  <c r="CI605" i="7"/>
  <c r="CJ605" i="7"/>
  <c r="CK605" i="7"/>
  <c r="CL605" i="7"/>
  <c r="CM605" i="7"/>
  <c r="CN605" i="7"/>
  <c r="CO605" i="7"/>
  <c r="CP605" i="7"/>
  <c r="CQ605" i="7"/>
  <c r="CR605" i="7"/>
  <c r="CS605" i="7"/>
  <c r="CT605" i="7"/>
  <c r="CU605" i="7"/>
  <c r="CV605" i="7"/>
  <c r="CH606" i="7"/>
  <c r="CI606" i="7"/>
  <c r="CJ606" i="7"/>
  <c r="CK606" i="7"/>
  <c r="CL606" i="7"/>
  <c r="CM606" i="7"/>
  <c r="CN606" i="7"/>
  <c r="CO606" i="7"/>
  <c r="CP606" i="7"/>
  <c r="CQ606" i="7"/>
  <c r="CR606" i="7"/>
  <c r="CS606" i="7"/>
  <c r="CT606" i="7"/>
  <c r="CU606" i="7"/>
  <c r="CV606" i="7"/>
  <c r="CH8" i="7"/>
  <c r="CI8" i="7"/>
  <c r="CJ8" i="7"/>
  <c r="CK8" i="7"/>
  <c r="CL8" i="7"/>
  <c r="CM8" i="7"/>
  <c r="CN8" i="7"/>
  <c r="CO8" i="7"/>
  <c r="CP8" i="7"/>
  <c r="CQ8" i="7"/>
  <c r="CR8" i="7"/>
  <c r="CS8" i="7"/>
  <c r="CT8" i="7"/>
  <c r="CU8" i="7"/>
  <c r="CV8" i="7"/>
  <c r="CH9" i="7"/>
  <c r="CI9" i="7"/>
  <c r="CJ9" i="7"/>
  <c r="CK9" i="7"/>
  <c r="CL9" i="7"/>
  <c r="CM9" i="7"/>
  <c r="CN9" i="7"/>
  <c r="CO9" i="7"/>
  <c r="CP9" i="7"/>
  <c r="CQ9" i="7"/>
  <c r="CR9" i="7"/>
  <c r="CS9" i="7"/>
  <c r="CT9" i="7"/>
  <c r="CU9" i="7"/>
  <c r="CV9" i="7"/>
  <c r="CH10" i="7"/>
  <c r="CI10" i="7"/>
  <c r="CJ10" i="7"/>
  <c r="CK10" i="7"/>
  <c r="CL10" i="7"/>
  <c r="CM10" i="7"/>
  <c r="CN10" i="7"/>
  <c r="CO10" i="7"/>
  <c r="CP10" i="7"/>
  <c r="CQ10" i="7"/>
  <c r="CR10" i="7"/>
  <c r="CS10" i="7"/>
  <c r="CT10" i="7"/>
  <c r="CU10" i="7"/>
  <c r="CV10" i="7"/>
  <c r="CH11" i="7"/>
  <c r="CI11" i="7"/>
  <c r="CJ11" i="7"/>
  <c r="CK11" i="7"/>
  <c r="CL11" i="7"/>
  <c r="CM11" i="7"/>
  <c r="CN11" i="7"/>
  <c r="CO11" i="7"/>
  <c r="CP11" i="7"/>
  <c r="CQ11" i="7"/>
  <c r="CR11" i="7"/>
  <c r="CS11" i="7"/>
  <c r="CT11" i="7"/>
  <c r="CU11" i="7"/>
  <c r="CV11" i="7"/>
  <c r="CH12" i="7"/>
  <c r="CI12" i="7"/>
  <c r="CJ12" i="7"/>
  <c r="CK12" i="7"/>
  <c r="CL12" i="7"/>
  <c r="CM12" i="7"/>
  <c r="CN12" i="7"/>
  <c r="CO12" i="7"/>
  <c r="CP12" i="7"/>
  <c r="CQ12" i="7"/>
  <c r="CR12" i="7"/>
  <c r="CS12" i="7"/>
  <c r="CT12" i="7"/>
  <c r="CU12" i="7"/>
  <c r="CV12" i="7"/>
  <c r="CH13" i="7"/>
  <c r="CI13" i="7"/>
  <c r="CJ13" i="7"/>
  <c r="CK13" i="7"/>
  <c r="CL13" i="7"/>
  <c r="CM13" i="7"/>
  <c r="CN13" i="7"/>
  <c r="CO13" i="7"/>
  <c r="CP13" i="7"/>
  <c r="CQ13" i="7"/>
  <c r="CR13" i="7"/>
  <c r="CS13" i="7"/>
  <c r="CT13" i="7"/>
  <c r="CU13" i="7"/>
  <c r="CV13" i="7"/>
  <c r="CH14" i="7"/>
  <c r="CI14" i="7"/>
  <c r="CJ14" i="7"/>
  <c r="CK14" i="7"/>
  <c r="CL14" i="7"/>
  <c r="CM14" i="7"/>
  <c r="CN14" i="7"/>
  <c r="CO14" i="7"/>
  <c r="CP14" i="7"/>
  <c r="CQ14" i="7"/>
  <c r="CR14" i="7"/>
  <c r="CS14" i="7"/>
  <c r="CT14" i="7"/>
  <c r="CU14" i="7"/>
  <c r="CV14" i="7"/>
  <c r="CH15" i="7"/>
  <c r="CI15" i="7"/>
  <c r="CJ15" i="7"/>
  <c r="CK15" i="7"/>
  <c r="CL15" i="7"/>
  <c r="CM15" i="7"/>
  <c r="CN15" i="7"/>
  <c r="CO15" i="7"/>
  <c r="CP15" i="7"/>
  <c r="CQ15" i="7"/>
  <c r="CR15" i="7"/>
  <c r="CS15" i="7"/>
  <c r="CT15" i="7"/>
  <c r="CU15" i="7"/>
  <c r="CV15" i="7"/>
  <c r="CH16" i="7"/>
  <c r="CI16" i="7"/>
  <c r="CJ16" i="7"/>
  <c r="CK16" i="7"/>
  <c r="CL16" i="7"/>
  <c r="CM16" i="7"/>
  <c r="CN16" i="7"/>
  <c r="CO16" i="7"/>
  <c r="CP16" i="7"/>
  <c r="CQ16" i="7"/>
  <c r="CR16" i="7"/>
  <c r="CS16" i="7"/>
  <c r="CT16" i="7"/>
  <c r="CU16" i="7"/>
  <c r="CV16" i="7"/>
  <c r="CH17" i="7"/>
  <c r="CI17" i="7"/>
  <c r="CJ17" i="7"/>
  <c r="CK17" i="7"/>
  <c r="CL17" i="7"/>
  <c r="CM17" i="7"/>
  <c r="CN17" i="7"/>
  <c r="CO17" i="7"/>
  <c r="CP17" i="7"/>
  <c r="CQ17" i="7"/>
  <c r="CR17" i="7"/>
  <c r="CS17" i="7"/>
  <c r="CT17" i="7"/>
  <c r="CU17" i="7"/>
  <c r="CV17" i="7"/>
  <c r="CH18" i="7"/>
  <c r="CI18" i="7"/>
  <c r="CJ18" i="7"/>
  <c r="CK18" i="7"/>
  <c r="CL18" i="7"/>
  <c r="CM18" i="7"/>
  <c r="CN18" i="7"/>
  <c r="CO18" i="7"/>
  <c r="CP18" i="7"/>
  <c r="CQ18" i="7"/>
  <c r="CR18" i="7"/>
  <c r="CS18" i="7"/>
  <c r="CT18" i="7"/>
  <c r="CU18" i="7"/>
  <c r="CV18" i="7"/>
  <c r="CH19" i="7"/>
  <c r="CI19" i="7"/>
  <c r="CJ19" i="7"/>
  <c r="CK19" i="7"/>
  <c r="CL19" i="7"/>
  <c r="CM19" i="7"/>
  <c r="CN19" i="7"/>
  <c r="CO19" i="7"/>
  <c r="CP19" i="7"/>
  <c r="CQ19" i="7"/>
  <c r="CR19" i="7"/>
  <c r="CS19" i="7"/>
  <c r="CT19" i="7"/>
  <c r="CU19" i="7"/>
  <c r="CV19" i="7"/>
  <c r="CH20" i="7"/>
  <c r="CI20" i="7"/>
  <c r="CJ20" i="7"/>
  <c r="CK20" i="7"/>
  <c r="CL20" i="7"/>
  <c r="CM20" i="7"/>
  <c r="CN20" i="7"/>
  <c r="CO20" i="7"/>
  <c r="CP20" i="7"/>
  <c r="CQ20" i="7"/>
  <c r="CR20" i="7"/>
  <c r="CS20" i="7"/>
  <c r="CT20" i="7"/>
  <c r="CU20" i="7"/>
  <c r="CV20" i="7"/>
  <c r="CH21" i="7"/>
  <c r="CI21" i="7"/>
  <c r="CJ21" i="7"/>
  <c r="CK21" i="7"/>
  <c r="CL21" i="7"/>
  <c r="CM21" i="7"/>
  <c r="CN21" i="7"/>
  <c r="CO21" i="7"/>
  <c r="CP21" i="7"/>
  <c r="CQ21" i="7"/>
  <c r="CR21" i="7"/>
  <c r="CS21" i="7"/>
  <c r="CT21" i="7"/>
  <c r="CU21" i="7"/>
  <c r="CV21" i="7"/>
  <c r="CH22" i="7"/>
  <c r="CI22" i="7"/>
  <c r="CJ22" i="7"/>
  <c r="CK22" i="7"/>
  <c r="CL22" i="7"/>
  <c r="CM22" i="7"/>
  <c r="CN22" i="7"/>
  <c r="CO22" i="7"/>
  <c r="CP22" i="7"/>
  <c r="CQ22" i="7"/>
  <c r="CR22" i="7"/>
  <c r="CS22" i="7"/>
  <c r="CT22" i="7"/>
  <c r="CU22" i="7"/>
  <c r="CV22" i="7"/>
  <c r="CH23" i="7"/>
  <c r="CI23" i="7"/>
  <c r="CJ23" i="7"/>
  <c r="CK23" i="7"/>
  <c r="CL23" i="7"/>
  <c r="CM23" i="7"/>
  <c r="CN23" i="7"/>
  <c r="CO23" i="7"/>
  <c r="CP23" i="7"/>
  <c r="CQ23" i="7"/>
  <c r="CR23" i="7"/>
  <c r="CS23" i="7"/>
  <c r="CT23" i="7"/>
  <c r="CU23" i="7"/>
  <c r="CV23" i="7"/>
  <c r="CH24" i="7"/>
  <c r="CI24" i="7"/>
  <c r="CJ24" i="7"/>
  <c r="CK24" i="7"/>
  <c r="CL24" i="7"/>
  <c r="CM24" i="7"/>
  <c r="CN24" i="7"/>
  <c r="CO24" i="7"/>
  <c r="CP24" i="7"/>
  <c r="CQ24" i="7"/>
  <c r="CR24" i="7"/>
  <c r="CS24" i="7"/>
  <c r="CT24" i="7"/>
  <c r="CU24" i="7"/>
  <c r="CV24" i="7"/>
  <c r="CH25" i="7"/>
  <c r="CI25" i="7"/>
  <c r="CJ25" i="7"/>
  <c r="CK25" i="7"/>
  <c r="CL25" i="7"/>
  <c r="CM25" i="7"/>
  <c r="CN25" i="7"/>
  <c r="CO25" i="7"/>
  <c r="CP25" i="7"/>
  <c r="CQ25" i="7"/>
  <c r="CR25" i="7"/>
  <c r="CS25" i="7"/>
  <c r="CT25" i="7"/>
  <c r="CU25" i="7"/>
  <c r="CV25" i="7"/>
  <c r="CH26" i="7"/>
  <c r="CI26" i="7"/>
  <c r="CJ26" i="7"/>
  <c r="CK26" i="7"/>
  <c r="CL26" i="7"/>
  <c r="CM26" i="7"/>
  <c r="CN26" i="7"/>
  <c r="CO26" i="7"/>
  <c r="CP26" i="7"/>
  <c r="CQ26" i="7"/>
  <c r="CR26" i="7"/>
  <c r="CS26" i="7"/>
  <c r="CT26" i="7"/>
  <c r="CU26" i="7"/>
  <c r="CV26" i="7"/>
  <c r="CH27" i="7"/>
  <c r="CI27" i="7"/>
  <c r="CJ27" i="7"/>
  <c r="CK27" i="7"/>
  <c r="CL27" i="7"/>
  <c r="CM27" i="7"/>
  <c r="CN27" i="7"/>
  <c r="CO27" i="7"/>
  <c r="CP27" i="7"/>
  <c r="CQ27" i="7"/>
  <c r="CR27" i="7"/>
  <c r="CS27" i="7"/>
  <c r="CT27" i="7"/>
  <c r="CU27" i="7"/>
  <c r="CV27" i="7"/>
  <c r="CH28" i="7"/>
  <c r="CI28" i="7"/>
  <c r="CJ28" i="7"/>
  <c r="CK28" i="7"/>
  <c r="CL28" i="7"/>
  <c r="CM28" i="7"/>
  <c r="CN28" i="7"/>
  <c r="CO28" i="7"/>
  <c r="CP28" i="7"/>
  <c r="CQ28" i="7"/>
  <c r="CR28" i="7"/>
  <c r="CS28" i="7"/>
  <c r="CT28" i="7"/>
  <c r="CU28" i="7"/>
  <c r="CV28" i="7"/>
  <c r="CH29" i="7"/>
  <c r="CI29" i="7"/>
  <c r="CJ29" i="7"/>
  <c r="CK29" i="7"/>
  <c r="CL29" i="7"/>
  <c r="CM29" i="7"/>
  <c r="CN29" i="7"/>
  <c r="CO29" i="7"/>
  <c r="CP29" i="7"/>
  <c r="CQ29" i="7"/>
  <c r="CR29" i="7"/>
  <c r="CS29" i="7"/>
  <c r="CT29" i="7"/>
  <c r="CU29" i="7"/>
  <c r="CV29" i="7"/>
  <c r="CH30" i="7"/>
  <c r="CI30" i="7"/>
  <c r="CJ30" i="7"/>
  <c r="CK30" i="7"/>
  <c r="CL30" i="7"/>
  <c r="CM30" i="7"/>
  <c r="CN30" i="7"/>
  <c r="CO30" i="7"/>
  <c r="CP30" i="7"/>
  <c r="CQ30" i="7"/>
  <c r="CR30" i="7"/>
  <c r="CS30" i="7"/>
  <c r="CT30" i="7"/>
  <c r="CU30" i="7"/>
  <c r="CV30" i="7"/>
  <c r="CH31" i="7"/>
  <c r="CI31" i="7"/>
  <c r="CJ31" i="7"/>
  <c r="CK31" i="7"/>
  <c r="CL31" i="7"/>
  <c r="CM31" i="7"/>
  <c r="CN31" i="7"/>
  <c r="CO31" i="7"/>
  <c r="CP31" i="7"/>
  <c r="CQ31" i="7"/>
  <c r="CR31" i="7"/>
  <c r="CS31" i="7"/>
  <c r="CT31" i="7"/>
  <c r="CU31" i="7"/>
  <c r="CV31" i="7"/>
  <c r="CH32" i="7"/>
  <c r="CI32" i="7"/>
  <c r="CJ32" i="7"/>
  <c r="CK32" i="7"/>
  <c r="CL32" i="7"/>
  <c r="CM32" i="7"/>
  <c r="CN32" i="7"/>
  <c r="CO32" i="7"/>
  <c r="CP32" i="7"/>
  <c r="CQ32" i="7"/>
  <c r="CR32" i="7"/>
  <c r="CS32" i="7"/>
  <c r="CT32" i="7"/>
  <c r="CU32" i="7"/>
  <c r="CV32" i="7"/>
  <c r="CH33" i="7"/>
  <c r="CI33" i="7"/>
  <c r="CJ33" i="7"/>
  <c r="CK33" i="7"/>
  <c r="CL33" i="7"/>
  <c r="CM33" i="7"/>
  <c r="CN33" i="7"/>
  <c r="CO33" i="7"/>
  <c r="CP33" i="7"/>
  <c r="CQ33" i="7"/>
  <c r="CR33" i="7"/>
  <c r="CS33" i="7"/>
  <c r="CT33" i="7"/>
  <c r="CU33" i="7"/>
  <c r="CV33" i="7"/>
  <c r="CH34" i="7"/>
  <c r="CI34" i="7"/>
  <c r="CJ34" i="7"/>
  <c r="CK34" i="7"/>
  <c r="CL34" i="7"/>
  <c r="CM34" i="7"/>
  <c r="CN34" i="7"/>
  <c r="CO34" i="7"/>
  <c r="CP34" i="7"/>
  <c r="CQ34" i="7"/>
  <c r="CR34" i="7"/>
  <c r="CS34" i="7"/>
  <c r="CT34" i="7"/>
  <c r="CU34" i="7"/>
  <c r="CV34" i="7"/>
  <c r="CH35" i="7"/>
  <c r="CI35" i="7"/>
  <c r="CJ35" i="7"/>
  <c r="CK35" i="7"/>
  <c r="CL35" i="7"/>
  <c r="CM35" i="7"/>
  <c r="CN35" i="7"/>
  <c r="CO35" i="7"/>
  <c r="CP35" i="7"/>
  <c r="CQ35" i="7"/>
  <c r="CR35" i="7"/>
  <c r="CS35" i="7"/>
  <c r="CT35" i="7"/>
  <c r="CU35" i="7"/>
  <c r="CV35" i="7"/>
  <c r="CH36" i="7"/>
  <c r="CI36" i="7"/>
  <c r="CJ36" i="7"/>
  <c r="CK36" i="7"/>
  <c r="CL36" i="7"/>
  <c r="CM36" i="7"/>
  <c r="CN36" i="7"/>
  <c r="CO36" i="7"/>
  <c r="CP36" i="7"/>
  <c r="CQ36" i="7"/>
  <c r="CR36" i="7"/>
  <c r="CS36" i="7"/>
  <c r="CT36" i="7"/>
  <c r="CU36" i="7"/>
  <c r="CV36" i="7"/>
  <c r="CH37" i="7"/>
  <c r="CI37" i="7"/>
  <c r="CJ37" i="7"/>
  <c r="CK37" i="7"/>
  <c r="CL37" i="7"/>
  <c r="CM37" i="7"/>
  <c r="CN37" i="7"/>
  <c r="CO37" i="7"/>
  <c r="CP37" i="7"/>
  <c r="CQ37" i="7"/>
  <c r="CR37" i="7"/>
  <c r="CS37" i="7"/>
  <c r="CT37" i="7"/>
  <c r="CU37" i="7"/>
  <c r="CV37" i="7"/>
  <c r="CH38" i="7"/>
  <c r="CI38" i="7"/>
  <c r="CJ38" i="7"/>
  <c r="CK38" i="7"/>
  <c r="CL38" i="7"/>
  <c r="CM38" i="7"/>
  <c r="CN38" i="7"/>
  <c r="CO38" i="7"/>
  <c r="CP38" i="7"/>
  <c r="CQ38" i="7"/>
  <c r="CR38" i="7"/>
  <c r="CS38" i="7"/>
  <c r="CT38" i="7"/>
  <c r="CU38" i="7"/>
  <c r="CV38" i="7"/>
  <c r="CH39" i="7"/>
  <c r="CI39" i="7"/>
  <c r="CJ39" i="7"/>
  <c r="CK39" i="7"/>
  <c r="CL39" i="7"/>
  <c r="CM39" i="7"/>
  <c r="CN39" i="7"/>
  <c r="CO39" i="7"/>
  <c r="CP39" i="7"/>
  <c r="CQ39" i="7"/>
  <c r="CR39" i="7"/>
  <c r="CS39" i="7"/>
  <c r="CT39" i="7"/>
  <c r="CU39" i="7"/>
  <c r="CV39" i="7"/>
  <c r="CH40" i="7"/>
  <c r="CI40" i="7"/>
  <c r="CJ40" i="7"/>
  <c r="CK40" i="7"/>
  <c r="CL40" i="7"/>
  <c r="CM40" i="7"/>
  <c r="CN40" i="7"/>
  <c r="CO40" i="7"/>
  <c r="CP40" i="7"/>
  <c r="CQ40" i="7"/>
  <c r="CR40" i="7"/>
  <c r="CS40" i="7"/>
  <c r="CT40" i="7"/>
  <c r="CU40" i="7"/>
  <c r="CV40" i="7"/>
  <c r="CH41" i="7"/>
  <c r="CI41" i="7"/>
  <c r="CJ41" i="7"/>
  <c r="CK41" i="7"/>
  <c r="CL41" i="7"/>
  <c r="CM41" i="7"/>
  <c r="CN41" i="7"/>
  <c r="CO41" i="7"/>
  <c r="CP41" i="7"/>
  <c r="CQ41" i="7"/>
  <c r="CR41" i="7"/>
  <c r="CS41" i="7"/>
  <c r="CT41" i="7"/>
  <c r="CU41" i="7"/>
  <c r="CV41" i="7"/>
  <c r="CH42" i="7"/>
  <c r="CI42" i="7"/>
  <c r="CJ42" i="7"/>
  <c r="CK42" i="7"/>
  <c r="CL42" i="7"/>
  <c r="CM42" i="7"/>
  <c r="CN42" i="7"/>
  <c r="CO42" i="7"/>
  <c r="CP42" i="7"/>
  <c r="CQ42" i="7"/>
  <c r="CR42" i="7"/>
  <c r="CS42" i="7"/>
  <c r="CT42" i="7"/>
  <c r="CU42" i="7"/>
  <c r="CV42" i="7"/>
  <c r="CH43" i="7"/>
  <c r="CI43" i="7"/>
  <c r="CJ43" i="7"/>
  <c r="CK43" i="7"/>
  <c r="CL43" i="7"/>
  <c r="CM43" i="7"/>
  <c r="CN43" i="7"/>
  <c r="CO43" i="7"/>
  <c r="CP43" i="7"/>
  <c r="CQ43" i="7"/>
  <c r="CR43" i="7"/>
  <c r="CS43" i="7"/>
  <c r="CT43" i="7"/>
  <c r="CU43" i="7"/>
  <c r="CV43" i="7"/>
  <c r="CH44" i="7"/>
  <c r="CI44" i="7"/>
  <c r="CJ44" i="7"/>
  <c r="CK44" i="7"/>
  <c r="CL44" i="7"/>
  <c r="CM44" i="7"/>
  <c r="CN44" i="7"/>
  <c r="CO44" i="7"/>
  <c r="CP44" i="7"/>
  <c r="CQ44" i="7"/>
  <c r="CR44" i="7"/>
  <c r="CS44" i="7"/>
  <c r="CT44" i="7"/>
  <c r="CU44" i="7"/>
  <c r="CV44" i="7"/>
  <c r="CH45" i="7"/>
  <c r="CI45" i="7"/>
  <c r="CJ45" i="7"/>
  <c r="CK45" i="7"/>
  <c r="CL45" i="7"/>
  <c r="CM45" i="7"/>
  <c r="CN45" i="7"/>
  <c r="CO45" i="7"/>
  <c r="CP45" i="7"/>
  <c r="CQ45" i="7"/>
  <c r="CR45" i="7"/>
  <c r="CS45" i="7"/>
  <c r="CT45" i="7"/>
  <c r="CU45" i="7"/>
  <c r="CV45" i="7"/>
  <c r="CH46" i="7"/>
  <c r="CI46" i="7"/>
  <c r="CJ46" i="7"/>
  <c r="CK46" i="7"/>
  <c r="CL46" i="7"/>
  <c r="CM46" i="7"/>
  <c r="CN46" i="7"/>
  <c r="CO46" i="7"/>
  <c r="CP46" i="7"/>
  <c r="CQ46" i="7"/>
  <c r="CR46" i="7"/>
  <c r="CS46" i="7"/>
  <c r="CT46" i="7"/>
  <c r="CU46" i="7"/>
  <c r="CV46" i="7"/>
  <c r="CH47" i="7"/>
  <c r="CI47" i="7"/>
  <c r="CJ47" i="7"/>
  <c r="CK47" i="7"/>
  <c r="CL47" i="7"/>
  <c r="CM47" i="7"/>
  <c r="CN47" i="7"/>
  <c r="CO47" i="7"/>
  <c r="CP47" i="7"/>
  <c r="CQ47" i="7"/>
  <c r="CR47" i="7"/>
  <c r="CS47" i="7"/>
  <c r="CT47" i="7"/>
  <c r="CU47" i="7"/>
  <c r="CV47" i="7"/>
  <c r="CH48" i="7"/>
  <c r="CI48" i="7"/>
  <c r="CJ48" i="7"/>
  <c r="CK48" i="7"/>
  <c r="CL48" i="7"/>
  <c r="CM48" i="7"/>
  <c r="CN48" i="7"/>
  <c r="CO48" i="7"/>
  <c r="CP48" i="7"/>
  <c r="CQ48" i="7"/>
  <c r="CR48" i="7"/>
  <c r="CS48" i="7"/>
  <c r="CT48" i="7"/>
  <c r="CU48" i="7"/>
  <c r="CV48" i="7"/>
  <c r="CH49" i="7"/>
  <c r="CI49" i="7"/>
  <c r="CJ49" i="7"/>
  <c r="CK49" i="7"/>
  <c r="CL49" i="7"/>
  <c r="CM49" i="7"/>
  <c r="CN49" i="7"/>
  <c r="CO49" i="7"/>
  <c r="CP49" i="7"/>
  <c r="CQ49" i="7"/>
  <c r="CR49" i="7"/>
  <c r="CS49" i="7"/>
  <c r="CT49" i="7"/>
  <c r="CU49" i="7"/>
  <c r="CV49" i="7"/>
  <c r="CH50" i="7"/>
  <c r="CI50" i="7"/>
  <c r="CJ50" i="7"/>
  <c r="CK50" i="7"/>
  <c r="CL50" i="7"/>
  <c r="CM50" i="7"/>
  <c r="CN50" i="7"/>
  <c r="CO50" i="7"/>
  <c r="CP50" i="7"/>
  <c r="CQ50" i="7"/>
  <c r="CR50" i="7"/>
  <c r="CS50" i="7"/>
  <c r="CT50" i="7"/>
  <c r="CU50" i="7"/>
  <c r="CV50" i="7"/>
  <c r="CH51" i="7"/>
  <c r="CI51" i="7"/>
  <c r="CJ51" i="7"/>
  <c r="CK51" i="7"/>
  <c r="CL51" i="7"/>
  <c r="CM51" i="7"/>
  <c r="CN51" i="7"/>
  <c r="CO51" i="7"/>
  <c r="CP51" i="7"/>
  <c r="CQ51" i="7"/>
  <c r="CR51" i="7"/>
  <c r="CS51" i="7"/>
  <c r="CT51" i="7"/>
  <c r="CU51" i="7"/>
  <c r="CV51" i="7"/>
  <c r="CH52" i="7"/>
  <c r="CI52" i="7"/>
  <c r="CJ52" i="7"/>
  <c r="CK52" i="7"/>
  <c r="CL52" i="7"/>
  <c r="CM52" i="7"/>
  <c r="CN52" i="7"/>
  <c r="CO52" i="7"/>
  <c r="CP52" i="7"/>
  <c r="CQ52" i="7"/>
  <c r="CR52" i="7"/>
  <c r="CS52" i="7"/>
  <c r="CT52" i="7"/>
  <c r="CU52" i="7"/>
  <c r="CV52" i="7"/>
  <c r="CH53" i="7"/>
  <c r="CI53" i="7"/>
  <c r="CJ53" i="7"/>
  <c r="CK53" i="7"/>
  <c r="CL53" i="7"/>
  <c r="CM53" i="7"/>
  <c r="CN53" i="7"/>
  <c r="CO53" i="7"/>
  <c r="CP53" i="7"/>
  <c r="CQ53" i="7"/>
  <c r="CR53" i="7"/>
  <c r="CS53" i="7"/>
  <c r="CT53" i="7"/>
  <c r="CU53" i="7"/>
  <c r="CV53" i="7"/>
  <c r="CH54" i="7"/>
  <c r="CI54" i="7"/>
  <c r="CJ54" i="7"/>
  <c r="CK54" i="7"/>
  <c r="CL54" i="7"/>
  <c r="CM54" i="7"/>
  <c r="CN54" i="7"/>
  <c r="CO54" i="7"/>
  <c r="CP54" i="7"/>
  <c r="CQ54" i="7"/>
  <c r="CR54" i="7"/>
  <c r="CS54" i="7"/>
  <c r="CT54" i="7"/>
  <c r="CU54" i="7"/>
  <c r="CV54" i="7"/>
  <c r="CH55" i="7"/>
  <c r="CI55" i="7"/>
  <c r="CJ55" i="7"/>
  <c r="CK55" i="7"/>
  <c r="CL55" i="7"/>
  <c r="CM55" i="7"/>
  <c r="CN55" i="7"/>
  <c r="CO55" i="7"/>
  <c r="CP55" i="7"/>
  <c r="CQ55" i="7"/>
  <c r="CR55" i="7"/>
  <c r="CS55" i="7"/>
  <c r="CT55" i="7"/>
  <c r="CU55" i="7"/>
  <c r="CV55" i="7"/>
  <c r="CH56" i="7"/>
  <c r="CI56" i="7"/>
  <c r="CJ56" i="7"/>
  <c r="CK56" i="7"/>
  <c r="CL56" i="7"/>
  <c r="CM56" i="7"/>
  <c r="CN56" i="7"/>
  <c r="CO56" i="7"/>
  <c r="CP56" i="7"/>
  <c r="CQ56" i="7"/>
  <c r="CR56" i="7"/>
  <c r="CS56" i="7"/>
  <c r="CT56" i="7"/>
  <c r="CU56" i="7"/>
  <c r="CV56" i="7"/>
  <c r="CH57" i="7"/>
  <c r="CI57" i="7"/>
  <c r="CJ57" i="7"/>
  <c r="CK57" i="7"/>
  <c r="CL57" i="7"/>
  <c r="CM57" i="7"/>
  <c r="CN57" i="7"/>
  <c r="CO57" i="7"/>
  <c r="CP57" i="7"/>
  <c r="CQ57" i="7"/>
  <c r="CR57" i="7"/>
  <c r="CS57" i="7"/>
  <c r="CT57" i="7"/>
  <c r="CU57" i="7"/>
  <c r="CV57" i="7"/>
  <c r="CH58" i="7"/>
  <c r="CI58" i="7"/>
  <c r="CJ58" i="7"/>
  <c r="CK58" i="7"/>
  <c r="CL58" i="7"/>
  <c r="CM58" i="7"/>
  <c r="CN58" i="7"/>
  <c r="CO58" i="7"/>
  <c r="CP58" i="7"/>
  <c r="CQ58" i="7"/>
  <c r="CR58" i="7"/>
  <c r="CS58" i="7"/>
  <c r="CT58" i="7"/>
  <c r="CU58" i="7"/>
  <c r="CV58" i="7"/>
  <c r="CH59" i="7"/>
  <c r="CI59" i="7"/>
  <c r="CJ59" i="7"/>
  <c r="CK59" i="7"/>
  <c r="CL59" i="7"/>
  <c r="CM59" i="7"/>
  <c r="CN59" i="7"/>
  <c r="CO59" i="7"/>
  <c r="CP59" i="7"/>
  <c r="CQ59" i="7"/>
  <c r="CR59" i="7"/>
  <c r="CS59" i="7"/>
  <c r="CT59" i="7"/>
  <c r="CU59" i="7"/>
  <c r="CV59" i="7"/>
  <c r="CH60" i="7"/>
  <c r="CI60" i="7"/>
  <c r="CJ60" i="7"/>
  <c r="CK60" i="7"/>
  <c r="CL60" i="7"/>
  <c r="CM60" i="7"/>
  <c r="CN60" i="7"/>
  <c r="CO60" i="7"/>
  <c r="CP60" i="7"/>
  <c r="CQ60" i="7"/>
  <c r="CR60" i="7"/>
  <c r="CS60" i="7"/>
  <c r="CT60" i="7"/>
  <c r="CU60" i="7"/>
  <c r="CV60" i="7"/>
  <c r="CH61" i="7"/>
  <c r="CI61" i="7"/>
  <c r="CJ61" i="7"/>
  <c r="CK61" i="7"/>
  <c r="CL61" i="7"/>
  <c r="CM61" i="7"/>
  <c r="CN61" i="7"/>
  <c r="CO61" i="7"/>
  <c r="CP61" i="7"/>
  <c r="CQ61" i="7"/>
  <c r="CR61" i="7"/>
  <c r="CS61" i="7"/>
  <c r="CT61" i="7"/>
  <c r="CU61" i="7"/>
  <c r="CV61" i="7"/>
  <c r="CH62" i="7"/>
  <c r="CI62" i="7"/>
  <c r="CJ62" i="7"/>
  <c r="CK62" i="7"/>
  <c r="CL62" i="7"/>
  <c r="CM62" i="7"/>
  <c r="CN62" i="7"/>
  <c r="CO62" i="7"/>
  <c r="CP62" i="7"/>
  <c r="CQ62" i="7"/>
  <c r="CR62" i="7"/>
  <c r="CS62" i="7"/>
  <c r="CT62" i="7"/>
  <c r="CU62" i="7"/>
  <c r="CV62" i="7"/>
  <c r="CH63" i="7"/>
  <c r="CI63" i="7"/>
  <c r="CJ63" i="7"/>
  <c r="CK63" i="7"/>
  <c r="CL63" i="7"/>
  <c r="CM63" i="7"/>
  <c r="CN63" i="7"/>
  <c r="CO63" i="7"/>
  <c r="CP63" i="7"/>
  <c r="CQ63" i="7"/>
  <c r="CR63" i="7"/>
  <c r="CS63" i="7"/>
  <c r="CT63" i="7"/>
  <c r="CU63" i="7"/>
  <c r="CV63" i="7"/>
  <c r="CH64" i="7"/>
  <c r="CI64" i="7"/>
  <c r="CJ64" i="7"/>
  <c r="CK64" i="7"/>
  <c r="CL64" i="7"/>
  <c r="CM64" i="7"/>
  <c r="CN64" i="7"/>
  <c r="CO64" i="7"/>
  <c r="CP64" i="7"/>
  <c r="CQ64" i="7"/>
  <c r="CR64" i="7"/>
  <c r="CS64" i="7"/>
  <c r="CT64" i="7"/>
  <c r="CU64" i="7"/>
  <c r="CV64" i="7"/>
  <c r="CH65" i="7"/>
  <c r="CI65" i="7"/>
  <c r="CJ65" i="7"/>
  <c r="CK65" i="7"/>
  <c r="CL65" i="7"/>
  <c r="CM65" i="7"/>
  <c r="CN65" i="7"/>
  <c r="CO65" i="7"/>
  <c r="CP65" i="7"/>
  <c r="CQ65" i="7"/>
  <c r="CR65" i="7"/>
  <c r="CS65" i="7"/>
  <c r="CT65" i="7"/>
  <c r="CU65" i="7"/>
  <c r="CV65" i="7"/>
  <c r="CH66" i="7"/>
  <c r="CI66" i="7"/>
  <c r="CJ66" i="7"/>
  <c r="CK66" i="7"/>
  <c r="CL66" i="7"/>
  <c r="CM66" i="7"/>
  <c r="CN66" i="7"/>
  <c r="CO66" i="7"/>
  <c r="CP66" i="7"/>
  <c r="CQ66" i="7"/>
  <c r="CR66" i="7"/>
  <c r="CS66" i="7"/>
  <c r="CT66" i="7"/>
  <c r="CU66" i="7"/>
  <c r="CV66" i="7"/>
  <c r="CH67" i="7"/>
  <c r="CI67" i="7"/>
  <c r="CJ67" i="7"/>
  <c r="CK67" i="7"/>
  <c r="CL67" i="7"/>
  <c r="CM67" i="7"/>
  <c r="CN67" i="7"/>
  <c r="CO67" i="7"/>
  <c r="CP67" i="7"/>
  <c r="CQ67" i="7"/>
  <c r="CR67" i="7"/>
  <c r="CS67" i="7"/>
  <c r="CT67" i="7"/>
  <c r="CU67" i="7"/>
  <c r="CV67" i="7"/>
  <c r="CH68" i="7"/>
  <c r="CI68" i="7"/>
  <c r="CJ68" i="7"/>
  <c r="CK68" i="7"/>
  <c r="CL68" i="7"/>
  <c r="CM68" i="7"/>
  <c r="CN68" i="7"/>
  <c r="CO68" i="7"/>
  <c r="CP68" i="7"/>
  <c r="CQ68" i="7"/>
  <c r="CR68" i="7"/>
  <c r="CS68" i="7"/>
  <c r="CT68" i="7"/>
  <c r="CU68" i="7"/>
  <c r="CV68" i="7"/>
  <c r="CH69" i="7"/>
  <c r="CI69" i="7"/>
  <c r="CJ69" i="7"/>
  <c r="CK69" i="7"/>
  <c r="CL69" i="7"/>
  <c r="CM69" i="7"/>
  <c r="CN69" i="7"/>
  <c r="CO69" i="7"/>
  <c r="CP69" i="7"/>
  <c r="CQ69" i="7"/>
  <c r="CR69" i="7"/>
  <c r="CS69" i="7"/>
  <c r="CT69" i="7"/>
  <c r="CU69" i="7"/>
  <c r="CV69" i="7"/>
  <c r="CH70" i="7"/>
  <c r="CI70" i="7"/>
  <c r="CJ70" i="7"/>
  <c r="CK70" i="7"/>
  <c r="CL70" i="7"/>
  <c r="CM70" i="7"/>
  <c r="CN70" i="7"/>
  <c r="CO70" i="7"/>
  <c r="CP70" i="7"/>
  <c r="CQ70" i="7"/>
  <c r="CR70" i="7"/>
  <c r="CS70" i="7"/>
  <c r="CT70" i="7"/>
  <c r="CU70" i="7"/>
  <c r="CV70" i="7"/>
  <c r="CH71" i="7"/>
  <c r="CI71" i="7"/>
  <c r="CJ71" i="7"/>
  <c r="CK71" i="7"/>
  <c r="CL71" i="7"/>
  <c r="CM71" i="7"/>
  <c r="CN71" i="7"/>
  <c r="CO71" i="7"/>
  <c r="CP71" i="7"/>
  <c r="CQ71" i="7"/>
  <c r="CR71" i="7"/>
  <c r="CS71" i="7"/>
  <c r="CT71" i="7"/>
  <c r="CU71" i="7"/>
  <c r="CV71" i="7"/>
  <c r="CH72" i="7"/>
  <c r="CI72" i="7"/>
  <c r="CJ72" i="7"/>
  <c r="CK72" i="7"/>
  <c r="CL72" i="7"/>
  <c r="CM72" i="7"/>
  <c r="CN72" i="7"/>
  <c r="CO72" i="7"/>
  <c r="CP72" i="7"/>
  <c r="CQ72" i="7"/>
  <c r="CR72" i="7"/>
  <c r="CS72" i="7"/>
  <c r="CT72" i="7"/>
  <c r="CU72" i="7"/>
  <c r="CV72" i="7"/>
  <c r="CH73" i="7"/>
  <c r="CI73" i="7"/>
  <c r="CJ73" i="7"/>
  <c r="CK73" i="7"/>
  <c r="CL73" i="7"/>
  <c r="CM73" i="7"/>
  <c r="CN73" i="7"/>
  <c r="CO73" i="7"/>
  <c r="CP73" i="7"/>
  <c r="CQ73" i="7"/>
  <c r="CR73" i="7"/>
  <c r="CS73" i="7"/>
  <c r="CT73" i="7"/>
  <c r="CU73" i="7"/>
  <c r="CV73" i="7"/>
  <c r="CH74" i="7"/>
  <c r="CI74" i="7"/>
  <c r="CJ74" i="7"/>
  <c r="CK74" i="7"/>
  <c r="CL74" i="7"/>
  <c r="CM74" i="7"/>
  <c r="CN74" i="7"/>
  <c r="CO74" i="7"/>
  <c r="CP74" i="7"/>
  <c r="CQ74" i="7"/>
  <c r="CR74" i="7"/>
  <c r="CS74" i="7"/>
  <c r="CT74" i="7"/>
  <c r="CU74" i="7"/>
  <c r="CV74" i="7"/>
  <c r="CH75" i="7"/>
  <c r="CI75" i="7"/>
  <c r="CJ75" i="7"/>
  <c r="CK75" i="7"/>
  <c r="CL75" i="7"/>
  <c r="CM75" i="7"/>
  <c r="CN75" i="7"/>
  <c r="CO75" i="7"/>
  <c r="CP75" i="7"/>
  <c r="CQ75" i="7"/>
  <c r="CR75" i="7"/>
  <c r="CS75" i="7"/>
  <c r="CT75" i="7"/>
  <c r="CU75" i="7"/>
  <c r="CV75" i="7"/>
  <c r="CH76" i="7"/>
  <c r="CI76" i="7"/>
  <c r="CJ76" i="7"/>
  <c r="CK76" i="7"/>
  <c r="CL76" i="7"/>
  <c r="CM76" i="7"/>
  <c r="CN76" i="7"/>
  <c r="CO76" i="7"/>
  <c r="CP76" i="7"/>
  <c r="CQ76" i="7"/>
  <c r="CR76" i="7"/>
  <c r="CS76" i="7"/>
  <c r="CT76" i="7"/>
  <c r="CU76" i="7"/>
  <c r="CV76" i="7"/>
  <c r="CH77" i="7"/>
  <c r="CI77" i="7"/>
  <c r="CJ77" i="7"/>
  <c r="CK77" i="7"/>
  <c r="CL77" i="7"/>
  <c r="CM77" i="7"/>
  <c r="CN77" i="7"/>
  <c r="CO77" i="7"/>
  <c r="CP77" i="7"/>
  <c r="CQ77" i="7"/>
  <c r="CR77" i="7"/>
  <c r="CS77" i="7"/>
  <c r="CT77" i="7"/>
  <c r="CU77" i="7"/>
  <c r="CV77" i="7"/>
  <c r="CH78" i="7"/>
  <c r="CI78" i="7"/>
  <c r="CJ78" i="7"/>
  <c r="CK78" i="7"/>
  <c r="CL78" i="7"/>
  <c r="CM78" i="7"/>
  <c r="CN78" i="7"/>
  <c r="CO78" i="7"/>
  <c r="CP78" i="7"/>
  <c r="CQ78" i="7"/>
  <c r="CR78" i="7"/>
  <c r="CS78" i="7"/>
  <c r="CT78" i="7"/>
  <c r="CU78" i="7"/>
  <c r="CV78" i="7"/>
  <c r="CH79" i="7"/>
  <c r="CI79" i="7"/>
  <c r="CJ79" i="7"/>
  <c r="CK79" i="7"/>
  <c r="CL79" i="7"/>
  <c r="CM79" i="7"/>
  <c r="CN79" i="7"/>
  <c r="CO79" i="7"/>
  <c r="CP79" i="7"/>
  <c r="CQ79" i="7"/>
  <c r="CR79" i="7"/>
  <c r="CS79" i="7"/>
  <c r="CT79" i="7"/>
  <c r="CU79" i="7"/>
  <c r="CV79" i="7"/>
  <c r="CH80" i="7"/>
  <c r="CI80" i="7"/>
  <c r="CJ80" i="7"/>
  <c r="CK80" i="7"/>
  <c r="CL80" i="7"/>
  <c r="CM80" i="7"/>
  <c r="CN80" i="7"/>
  <c r="CO80" i="7"/>
  <c r="CP80" i="7"/>
  <c r="CQ80" i="7"/>
  <c r="CR80" i="7"/>
  <c r="CS80" i="7"/>
  <c r="CT80" i="7"/>
  <c r="CU80" i="7"/>
  <c r="CV80" i="7"/>
  <c r="CH81" i="7"/>
  <c r="CI81" i="7"/>
  <c r="CJ81" i="7"/>
  <c r="CK81" i="7"/>
  <c r="CL81" i="7"/>
  <c r="CM81" i="7"/>
  <c r="CN81" i="7"/>
  <c r="CO81" i="7"/>
  <c r="CP81" i="7"/>
  <c r="CQ81" i="7"/>
  <c r="CR81" i="7"/>
  <c r="CS81" i="7"/>
  <c r="CT81" i="7"/>
  <c r="CU81" i="7"/>
  <c r="CV81" i="7"/>
  <c r="CH82" i="7"/>
  <c r="CI82" i="7"/>
  <c r="CJ82" i="7"/>
  <c r="CK82" i="7"/>
  <c r="CL82" i="7"/>
  <c r="CM82" i="7"/>
  <c r="CN82" i="7"/>
  <c r="CO82" i="7"/>
  <c r="CP82" i="7"/>
  <c r="CQ82" i="7"/>
  <c r="CR82" i="7"/>
  <c r="CS82" i="7"/>
  <c r="CT82" i="7"/>
  <c r="CU82" i="7"/>
  <c r="CV82" i="7"/>
  <c r="CH83" i="7"/>
  <c r="CI83" i="7"/>
  <c r="CJ83" i="7"/>
  <c r="CK83" i="7"/>
  <c r="CL83" i="7"/>
  <c r="CM83" i="7"/>
  <c r="CN83" i="7"/>
  <c r="CO83" i="7"/>
  <c r="CP83" i="7"/>
  <c r="CQ83" i="7"/>
  <c r="CR83" i="7"/>
  <c r="CS83" i="7"/>
  <c r="CT83" i="7"/>
  <c r="CU83" i="7"/>
  <c r="CV83" i="7"/>
  <c r="CH84" i="7"/>
  <c r="CI84" i="7"/>
  <c r="CJ84" i="7"/>
  <c r="CK84" i="7"/>
  <c r="CL84" i="7"/>
  <c r="CM84" i="7"/>
  <c r="CN84" i="7"/>
  <c r="CO84" i="7"/>
  <c r="CP84" i="7"/>
  <c r="CQ84" i="7"/>
  <c r="CR84" i="7"/>
  <c r="CS84" i="7"/>
  <c r="CT84" i="7"/>
  <c r="CU84" i="7"/>
  <c r="CV84" i="7"/>
  <c r="CH85" i="7"/>
  <c r="CI85" i="7"/>
  <c r="CJ85" i="7"/>
  <c r="CK85" i="7"/>
  <c r="CL85" i="7"/>
  <c r="CM85" i="7"/>
  <c r="CN85" i="7"/>
  <c r="CO85" i="7"/>
  <c r="CP85" i="7"/>
  <c r="CQ85" i="7"/>
  <c r="CR85" i="7"/>
  <c r="CS85" i="7"/>
  <c r="CT85" i="7"/>
  <c r="CU85" i="7"/>
  <c r="CV85" i="7"/>
  <c r="CH86" i="7"/>
  <c r="CI86" i="7"/>
  <c r="CJ86" i="7"/>
  <c r="CK86" i="7"/>
  <c r="CL86" i="7"/>
  <c r="CM86" i="7"/>
  <c r="CN86" i="7"/>
  <c r="CO86" i="7"/>
  <c r="CP86" i="7"/>
  <c r="CQ86" i="7"/>
  <c r="CR86" i="7"/>
  <c r="CS86" i="7"/>
  <c r="CT86" i="7"/>
  <c r="CU86" i="7"/>
  <c r="CV86" i="7"/>
  <c r="CH87" i="7"/>
  <c r="CI87" i="7"/>
  <c r="CJ87" i="7"/>
  <c r="CK87" i="7"/>
  <c r="CL87" i="7"/>
  <c r="CM87" i="7"/>
  <c r="CN87" i="7"/>
  <c r="CO87" i="7"/>
  <c r="CP87" i="7"/>
  <c r="CQ87" i="7"/>
  <c r="CR87" i="7"/>
  <c r="CS87" i="7"/>
  <c r="CT87" i="7"/>
  <c r="CU87" i="7"/>
  <c r="CV87" i="7"/>
  <c r="CH88" i="7"/>
  <c r="CI88" i="7"/>
  <c r="CJ88" i="7"/>
  <c r="CK88" i="7"/>
  <c r="CL88" i="7"/>
  <c r="CM88" i="7"/>
  <c r="CN88" i="7"/>
  <c r="CO88" i="7"/>
  <c r="CP88" i="7"/>
  <c r="CQ88" i="7"/>
  <c r="CR88" i="7"/>
  <c r="CS88" i="7"/>
  <c r="CT88" i="7"/>
  <c r="CU88" i="7"/>
  <c r="CV88" i="7"/>
  <c r="CH89" i="7"/>
  <c r="CI89" i="7"/>
  <c r="CJ89" i="7"/>
  <c r="CK89" i="7"/>
  <c r="CL89" i="7"/>
  <c r="CM89" i="7"/>
  <c r="CN89" i="7"/>
  <c r="CO89" i="7"/>
  <c r="CP89" i="7"/>
  <c r="CQ89" i="7"/>
  <c r="CR89" i="7"/>
  <c r="CS89" i="7"/>
  <c r="CT89" i="7"/>
  <c r="CU89" i="7"/>
  <c r="CV89" i="7"/>
  <c r="CH90" i="7"/>
  <c r="CI90" i="7"/>
  <c r="CJ90" i="7"/>
  <c r="CK90" i="7"/>
  <c r="CL90" i="7"/>
  <c r="CM90" i="7"/>
  <c r="CN90" i="7"/>
  <c r="CO90" i="7"/>
  <c r="CP90" i="7"/>
  <c r="CQ90" i="7"/>
  <c r="CR90" i="7"/>
  <c r="CS90" i="7"/>
  <c r="CT90" i="7"/>
  <c r="CU90" i="7"/>
  <c r="CV90" i="7"/>
  <c r="CH91" i="7"/>
  <c r="CI91" i="7"/>
  <c r="CJ91" i="7"/>
  <c r="CK91" i="7"/>
  <c r="CL91" i="7"/>
  <c r="CM91" i="7"/>
  <c r="CN91" i="7"/>
  <c r="CO91" i="7"/>
  <c r="CP91" i="7"/>
  <c r="CQ91" i="7"/>
  <c r="CR91" i="7"/>
  <c r="CS91" i="7"/>
  <c r="CT91" i="7"/>
  <c r="CU91" i="7"/>
  <c r="CV91" i="7"/>
  <c r="CH92" i="7"/>
  <c r="CI92" i="7"/>
  <c r="CJ92" i="7"/>
  <c r="CK92" i="7"/>
  <c r="CL92" i="7"/>
  <c r="CM92" i="7"/>
  <c r="CN92" i="7"/>
  <c r="CO92" i="7"/>
  <c r="CP92" i="7"/>
  <c r="CQ92" i="7"/>
  <c r="CR92" i="7"/>
  <c r="CS92" i="7"/>
  <c r="CT92" i="7"/>
  <c r="CU92" i="7"/>
  <c r="CV92" i="7"/>
  <c r="CH93" i="7"/>
  <c r="CI93" i="7"/>
  <c r="CJ93" i="7"/>
  <c r="CK93" i="7"/>
  <c r="CL93" i="7"/>
  <c r="CM93" i="7"/>
  <c r="CN93" i="7"/>
  <c r="CO93" i="7"/>
  <c r="CP93" i="7"/>
  <c r="CQ93" i="7"/>
  <c r="CR93" i="7"/>
  <c r="CS93" i="7"/>
  <c r="CT93" i="7"/>
  <c r="CU93" i="7"/>
  <c r="CV93" i="7"/>
  <c r="CH94" i="7"/>
  <c r="CI94" i="7"/>
  <c r="CJ94" i="7"/>
  <c r="CK94" i="7"/>
  <c r="CL94" i="7"/>
  <c r="CM94" i="7"/>
  <c r="CN94" i="7"/>
  <c r="CO94" i="7"/>
  <c r="CP94" i="7"/>
  <c r="CQ94" i="7"/>
  <c r="CR94" i="7"/>
  <c r="CS94" i="7"/>
  <c r="CT94" i="7"/>
  <c r="CU94" i="7"/>
  <c r="CV94" i="7"/>
  <c r="CH95" i="7"/>
  <c r="CI95" i="7"/>
  <c r="CJ95" i="7"/>
  <c r="CK95" i="7"/>
  <c r="CL95" i="7"/>
  <c r="CM95" i="7"/>
  <c r="CN95" i="7"/>
  <c r="CO95" i="7"/>
  <c r="CP95" i="7"/>
  <c r="CQ95" i="7"/>
  <c r="CR95" i="7"/>
  <c r="CS95" i="7"/>
  <c r="CT95" i="7"/>
  <c r="CU95" i="7"/>
  <c r="CV95" i="7"/>
  <c r="CH96" i="7"/>
  <c r="CI96" i="7"/>
  <c r="CJ96" i="7"/>
  <c r="CK96" i="7"/>
  <c r="CL96" i="7"/>
  <c r="CM96" i="7"/>
  <c r="CN96" i="7"/>
  <c r="CO96" i="7"/>
  <c r="CP96" i="7"/>
  <c r="CQ96" i="7"/>
  <c r="CR96" i="7"/>
  <c r="CS96" i="7"/>
  <c r="CT96" i="7"/>
  <c r="CU96" i="7"/>
  <c r="CV96" i="7"/>
  <c r="CH97" i="7"/>
  <c r="CI97" i="7"/>
  <c r="CJ97" i="7"/>
  <c r="CK97" i="7"/>
  <c r="CL97" i="7"/>
  <c r="CM97" i="7"/>
  <c r="CN97" i="7"/>
  <c r="CO97" i="7"/>
  <c r="CP97" i="7"/>
  <c r="CQ97" i="7"/>
  <c r="CR97" i="7"/>
  <c r="CS97" i="7"/>
  <c r="CT97" i="7"/>
  <c r="CU97" i="7"/>
  <c r="CV97" i="7"/>
  <c r="CH98" i="7"/>
  <c r="CI98" i="7"/>
  <c r="CJ98" i="7"/>
  <c r="CK98" i="7"/>
  <c r="CL98" i="7"/>
  <c r="CM98" i="7"/>
  <c r="CN98" i="7"/>
  <c r="CO98" i="7"/>
  <c r="CP98" i="7"/>
  <c r="CQ98" i="7"/>
  <c r="CR98" i="7"/>
  <c r="CS98" i="7"/>
  <c r="CT98" i="7"/>
  <c r="CU98" i="7"/>
  <c r="CV98" i="7"/>
  <c r="CH99" i="7"/>
  <c r="CI99" i="7"/>
  <c r="CJ99" i="7"/>
  <c r="CK99" i="7"/>
  <c r="CL99" i="7"/>
  <c r="CM99" i="7"/>
  <c r="CN99" i="7"/>
  <c r="CO99" i="7"/>
  <c r="CP99" i="7"/>
  <c r="CQ99" i="7"/>
  <c r="CR99" i="7"/>
  <c r="CS99" i="7"/>
  <c r="CT99" i="7"/>
  <c r="CU99" i="7"/>
  <c r="CV99" i="7"/>
  <c r="CH100" i="7"/>
  <c r="CI100" i="7"/>
  <c r="CJ100" i="7"/>
  <c r="CK100" i="7"/>
  <c r="CL100" i="7"/>
  <c r="CM100" i="7"/>
  <c r="CN100" i="7"/>
  <c r="CO100" i="7"/>
  <c r="CP100" i="7"/>
  <c r="CQ100" i="7"/>
  <c r="CR100" i="7"/>
  <c r="CS100" i="7"/>
  <c r="CT100" i="7"/>
  <c r="CU100" i="7"/>
  <c r="CV100" i="7"/>
  <c r="CH101" i="7"/>
  <c r="CI101" i="7"/>
  <c r="CJ101" i="7"/>
  <c r="CK101" i="7"/>
  <c r="CL101" i="7"/>
  <c r="CM101" i="7"/>
  <c r="CN101" i="7"/>
  <c r="CO101" i="7"/>
  <c r="CP101" i="7"/>
  <c r="CQ101" i="7"/>
  <c r="CR101" i="7"/>
  <c r="CS101" i="7"/>
  <c r="CT101" i="7"/>
  <c r="CU101" i="7"/>
  <c r="CV101" i="7"/>
  <c r="CH102" i="7"/>
  <c r="CI102" i="7"/>
  <c r="CJ102" i="7"/>
  <c r="CK102" i="7"/>
  <c r="CL102" i="7"/>
  <c r="CM102" i="7"/>
  <c r="CN102" i="7"/>
  <c r="CO102" i="7"/>
  <c r="CP102" i="7"/>
  <c r="CQ102" i="7"/>
  <c r="CR102" i="7"/>
  <c r="CS102" i="7"/>
  <c r="CT102" i="7"/>
  <c r="CU102" i="7"/>
  <c r="CV102" i="7"/>
  <c r="CH103" i="7"/>
  <c r="CI103" i="7"/>
  <c r="CJ103" i="7"/>
  <c r="CK103" i="7"/>
  <c r="CL103" i="7"/>
  <c r="CM103" i="7"/>
  <c r="CN103" i="7"/>
  <c r="CO103" i="7"/>
  <c r="CP103" i="7"/>
  <c r="CQ103" i="7"/>
  <c r="CR103" i="7"/>
  <c r="CS103" i="7"/>
  <c r="CT103" i="7"/>
  <c r="CU103" i="7"/>
  <c r="CV103" i="7"/>
  <c r="CH104" i="7"/>
  <c r="CI104" i="7"/>
  <c r="CJ104" i="7"/>
  <c r="CK104" i="7"/>
  <c r="CL104" i="7"/>
  <c r="CM104" i="7"/>
  <c r="CN104" i="7"/>
  <c r="CO104" i="7"/>
  <c r="CP104" i="7"/>
  <c r="CQ104" i="7"/>
  <c r="CR104" i="7"/>
  <c r="CS104" i="7"/>
  <c r="CT104" i="7"/>
  <c r="CU104" i="7"/>
  <c r="CV104" i="7"/>
  <c r="CH105" i="7"/>
  <c r="CI105" i="7"/>
  <c r="CJ105" i="7"/>
  <c r="CK105" i="7"/>
  <c r="CL105" i="7"/>
  <c r="CM105" i="7"/>
  <c r="CN105" i="7"/>
  <c r="CO105" i="7"/>
  <c r="CP105" i="7"/>
  <c r="CQ105" i="7"/>
  <c r="CR105" i="7"/>
  <c r="CS105" i="7"/>
  <c r="CT105" i="7"/>
  <c r="CU105" i="7"/>
  <c r="CV105" i="7"/>
  <c r="CH106" i="7"/>
  <c r="CI106" i="7"/>
  <c r="CJ106" i="7"/>
  <c r="CK106" i="7"/>
  <c r="CL106" i="7"/>
  <c r="CM106" i="7"/>
  <c r="CN106" i="7"/>
  <c r="CO106" i="7"/>
  <c r="CP106" i="7"/>
  <c r="CQ106" i="7"/>
  <c r="CR106" i="7"/>
  <c r="CS106" i="7"/>
  <c r="CT106" i="7"/>
  <c r="CU106" i="7"/>
  <c r="CV106" i="7"/>
  <c r="CH107" i="7"/>
  <c r="CI107" i="7"/>
  <c r="CJ107" i="7"/>
  <c r="CK107" i="7"/>
  <c r="CL107" i="7"/>
  <c r="CM107" i="7"/>
  <c r="CN107" i="7"/>
  <c r="CO107" i="7"/>
  <c r="CP107" i="7"/>
  <c r="CQ107" i="7"/>
  <c r="CR107" i="7"/>
  <c r="CS107" i="7"/>
  <c r="CT107" i="7"/>
  <c r="CU107" i="7"/>
  <c r="CV107" i="7"/>
  <c r="CH108" i="7"/>
  <c r="CI108" i="7"/>
  <c r="CJ108" i="7"/>
  <c r="CK108" i="7"/>
  <c r="CL108" i="7"/>
  <c r="CM108" i="7"/>
  <c r="CN108" i="7"/>
  <c r="CO108" i="7"/>
  <c r="CP108" i="7"/>
  <c r="CQ108" i="7"/>
  <c r="CR108" i="7"/>
  <c r="CS108" i="7"/>
  <c r="CT108" i="7"/>
  <c r="CU108" i="7"/>
  <c r="CV108" i="7"/>
  <c r="CH109" i="7"/>
  <c r="CI109" i="7"/>
  <c r="CJ109" i="7"/>
  <c r="CK109" i="7"/>
  <c r="CL109" i="7"/>
  <c r="CM109" i="7"/>
  <c r="CN109" i="7"/>
  <c r="CO109" i="7"/>
  <c r="CP109" i="7"/>
  <c r="CQ109" i="7"/>
  <c r="CR109" i="7"/>
  <c r="CS109" i="7"/>
  <c r="CT109" i="7"/>
  <c r="CU109" i="7"/>
  <c r="CV109" i="7"/>
  <c r="CH110" i="7"/>
  <c r="CI110" i="7"/>
  <c r="CJ110" i="7"/>
  <c r="CK110" i="7"/>
  <c r="CL110" i="7"/>
  <c r="CM110" i="7"/>
  <c r="CN110" i="7"/>
  <c r="CO110" i="7"/>
  <c r="CP110" i="7"/>
  <c r="CQ110" i="7"/>
  <c r="CR110" i="7"/>
  <c r="CS110" i="7"/>
  <c r="CT110" i="7"/>
  <c r="CU110" i="7"/>
  <c r="CV110" i="7"/>
  <c r="CH111" i="7"/>
  <c r="CI111" i="7"/>
  <c r="CJ111" i="7"/>
  <c r="CK111" i="7"/>
  <c r="CL111" i="7"/>
  <c r="CM111" i="7"/>
  <c r="CN111" i="7"/>
  <c r="CO111" i="7"/>
  <c r="CP111" i="7"/>
  <c r="CQ111" i="7"/>
  <c r="CR111" i="7"/>
  <c r="CS111" i="7"/>
  <c r="CT111" i="7"/>
  <c r="CU111" i="7"/>
  <c r="CV111" i="7"/>
  <c r="CH112" i="7"/>
  <c r="CI112" i="7"/>
  <c r="CJ112" i="7"/>
  <c r="CK112" i="7"/>
  <c r="CL112" i="7"/>
  <c r="CM112" i="7"/>
  <c r="CN112" i="7"/>
  <c r="CO112" i="7"/>
  <c r="CP112" i="7"/>
  <c r="CQ112" i="7"/>
  <c r="CR112" i="7"/>
  <c r="CS112" i="7"/>
  <c r="CT112" i="7"/>
  <c r="CU112" i="7"/>
  <c r="CV112" i="7"/>
  <c r="CH113" i="7"/>
  <c r="CI113" i="7"/>
  <c r="CJ113" i="7"/>
  <c r="CK113" i="7"/>
  <c r="CL113" i="7"/>
  <c r="CM113" i="7"/>
  <c r="CN113" i="7"/>
  <c r="CO113" i="7"/>
  <c r="CP113" i="7"/>
  <c r="CQ113" i="7"/>
  <c r="CR113" i="7"/>
  <c r="CS113" i="7"/>
  <c r="CT113" i="7"/>
  <c r="CU113" i="7"/>
  <c r="CV113" i="7"/>
  <c r="CH114" i="7"/>
  <c r="CI114" i="7"/>
  <c r="CJ114" i="7"/>
  <c r="CK114" i="7"/>
  <c r="CL114" i="7"/>
  <c r="CM114" i="7"/>
  <c r="CN114" i="7"/>
  <c r="CO114" i="7"/>
  <c r="CP114" i="7"/>
  <c r="CQ114" i="7"/>
  <c r="CR114" i="7"/>
  <c r="CS114" i="7"/>
  <c r="CT114" i="7"/>
  <c r="CU114" i="7"/>
  <c r="CV114" i="7"/>
  <c r="CH115" i="7"/>
  <c r="CI115" i="7"/>
  <c r="CJ115" i="7"/>
  <c r="CK115" i="7"/>
  <c r="CL115" i="7"/>
  <c r="CM115" i="7"/>
  <c r="CN115" i="7"/>
  <c r="CO115" i="7"/>
  <c r="CP115" i="7"/>
  <c r="CQ115" i="7"/>
  <c r="CR115" i="7"/>
  <c r="CS115" i="7"/>
  <c r="CT115" i="7"/>
  <c r="CU115" i="7"/>
  <c r="CV115" i="7"/>
  <c r="CH116" i="7"/>
  <c r="CI116" i="7"/>
  <c r="CJ116" i="7"/>
  <c r="CK116" i="7"/>
  <c r="CL116" i="7"/>
  <c r="CM116" i="7"/>
  <c r="CN116" i="7"/>
  <c r="CO116" i="7"/>
  <c r="CP116" i="7"/>
  <c r="CQ116" i="7"/>
  <c r="CR116" i="7"/>
  <c r="CS116" i="7"/>
  <c r="CT116" i="7"/>
  <c r="CU116" i="7"/>
  <c r="CV116" i="7"/>
  <c r="CH117" i="7"/>
  <c r="CI117" i="7"/>
  <c r="CJ117" i="7"/>
  <c r="CK117" i="7"/>
  <c r="CL117" i="7"/>
  <c r="CM117" i="7"/>
  <c r="CN117" i="7"/>
  <c r="CO117" i="7"/>
  <c r="CP117" i="7"/>
  <c r="CQ117" i="7"/>
  <c r="CR117" i="7"/>
  <c r="CS117" i="7"/>
  <c r="CT117" i="7"/>
  <c r="CU117" i="7"/>
  <c r="CV117" i="7"/>
  <c r="CH118" i="7"/>
  <c r="CI118" i="7"/>
  <c r="CJ118" i="7"/>
  <c r="CK118" i="7"/>
  <c r="CL118" i="7"/>
  <c r="CM118" i="7"/>
  <c r="CN118" i="7"/>
  <c r="CO118" i="7"/>
  <c r="CP118" i="7"/>
  <c r="CQ118" i="7"/>
  <c r="CR118" i="7"/>
  <c r="CS118" i="7"/>
  <c r="CT118" i="7"/>
  <c r="CU118" i="7"/>
  <c r="CV118" i="7"/>
  <c r="CH119" i="7"/>
  <c r="CI119" i="7"/>
  <c r="CJ119" i="7"/>
  <c r="CK119" i="7"/>
  <c r="CL119" i="7"/>
  <c r="CM119" i="7"/>
  <c r="CN119" i="7"/>
  <c r="CO119" i="7"/>
  <c r="CP119" i="7"/>
  <c r="CQ119" i="7"/>
  <c r="CR119" i="7"/>
  <c r="CS119" i="7"/>
  <c r="CT119" i="7"/>
  <c r="CU119" i="7"/>
  <c r="CV119" i="7"/>
  <c r="CH120" i="7"/>
  <c r="CI120" i="7"/>
  <c r="CJ120" i="7"/>
  <c r="CK120" i="7"/>
  <c r="CL120" i="7"/>
  <c r="CM120" i="7"/>
  <c r="CN120" i="7"/>
  <c r="CO120" i="7"/>
  <c r="CP120" i="7"/>
  <c r="CQ120" i="7"/>
  <c r="CR120" i="7"/>
  <c r="CS120" i="7"/>
  <c r="CT120" i="7"/>
  <c r="CU120" i="7"/>
  <c r="CV120" i="7"/>
  <c r="CH121" i="7"/>
  <c r="CI121" i="7"/>
  <c r="CJ121" i="7"/>
  <c r="CK121" i="7"/>
  <c r="CL121" i="7"/>
  <c r="CM121" i="7"/>
  <c r="CN121" i="7"/>
  <c r="CO121" i="7"/>
  <c r="CP121" i="7"/>
  <c r="CQ121" i="7"/>
  <c r="CR121" i="7"/>
  <c r="CS121" i="7"/>
  <c r="CT121" i="7"/>
  <c r="CU121" i="7"/>
  <c r="CV121" i="7"/>
  <c r="CH122" i="7"/>
  <c r="CI122" i="7"/>
  <c r="CJ122" i="7"/>
  <c r="CK122" i="7"/>
  <c r="CL122" i="7"/>
  <c r="CM122" i="7"/>
  <c r="CN122" i="7"/>
  <c r="CO122" i="7"/>
  <c r="CP122" i="7"/>
  <c r="CQ122" i="7"/>
  <c r="CR122" i="7"/>
  <c r="CS122" i="7"/>
  <c r="CT122" i="7"/>
  <c r="CU122" i="7"/>
  <c r="CV122" i="7"/>
  <c r="CH123" i="7"/>
  <c r="CI123" i="7"/>
  <c r="CJ123" i="7"/>
  <c r="CK123" i="7"/>
  <c r="CL123" i="7"/>
  <c r="CM123" i="7"/>
  <c r="CN123" i="7"/>
  <c r="CO123" i="7"/>
  <c r="CP123" i="7"/>
  <c r="CQ123" i="7"/>
  <c r="CR123" i="7"/>
  <c r="CS123" i="7"/>
  <c r="CT123" i="7"/>
  <c r="CU123" i="7"/>
  <c r="CV123" i="7"/>
  <c r="CH124" i="7"/>
  <c r="CI124" i="7"/>
  <c r="CJ124" i="7"/>
  <c r="CK124" i="7"/>
  <c r="CL124" i="7"/>
  <c r="CM124" i="7"/>
  <c r="CN124" i="7"/>
  <c r="CO124" i="7"/>
  <c r="CP124" i="7"/>
  <c r="CQ124" i="7"/>
  <c r="CR124" i="7"/>
  <c r="CS124" i="7"/>
  <c r="CT124" i="7"/>
  <c r="CU124" i="7"/>
  <c r="CV124" i="7"/>
  <c r="CH125" i="7"/>
  <c r="CI125" i="7"/>
  <c r="CJ125" i="7"/>
  <c r="CK125" i="7"/>
  <c r="CL125" i="7"/>
  <c r="CM125" i="7"/>
  <c r="CN125" i="7"/>
  <c r="CO125" i="7"/>
  <c r="CP125" i="7"/>
  <c r="CQ125" i="7"/>
  <c r="CR125" i="7"/>
  <c r="CS125" i="7"/>
  <c r="CT125" i="7"/>
  <c r="CU125" i="7"/>
  <c r="CV125" i="7"/>
  <c r="CH126" i="7"/>
  <c r="CI126" i="7"/>
  <c r="CJ126" i="7"/>
  <c r="CK126" i="7"/>
  <c r="CL126" i="7"/>
  <c r="CM126" i="7"/>
  <c r="CN126" i="7"/>
  <c r="CO126" i="7"/>
  <c r="CP126" i="7"/>
  <c r="CQ126" i="7"/>
  <c r="CR126" i="7"/>
  <c r="CS126" i="7"/>
  <c r="CT126" i="7"/>
  <c r="CU126" i="7"/>
  <c r="CV126" i="7"/>
  <c r="CH127" i="7"/>
  <c r="CI127" i="7"/>
  <c r="CJ127" i="7"/>
  <c r="CK127" i="7"/>
  <c r="CL127" i="7"/>
  <c r="CM127" i="7"/>
  <c r="CN127" i="7"/>
  <c r="CO127" i="7"/>
  <c r="CP127" i="7"/>
  <c r="CQ127" i="7"/>
  <c r="CR127" i="7"/>
  <c r="CS127" i="7"/>
  <c r="CT127" i="7"/>
  <c r="CU127" i="7"/>
  <c r="CV127" i="7"/>
  <c r="CH128" i="7"/>
  <c r="CI128" i="7"/>
  <c r="CJ128" i="7"/>
  <c r="CK128" i="7"/>
  <c r="CL128" i="7"/>
  <c r="CM128" i="7"/>
  <c r="CN128" i="7"/>
  <c r="CO128" i="7"/>
  <c r="CP128" i="7"/>
  <c r="CQ128" i="7"/>
  <c r="CR128" i="7"/>
  <c r="CS128" i="7"/>
  <c r="CT128" i="7"/>
  <c r="CU128" i="7"/>
  <c r="CV128" i="7"/>
  <c r="CH129" i="7"/>
  <c r="CI129" i="7"/>
  <c r="CJ129" i="7"/>
  <c r="CK129" i="7"/>
  <c r="CL129" i="7"/>
  <c r="CM129" i="7"/>
  <c r="CN129" i="7"/>
  <c r="CO129" i="7"/>
  <c r="CP129" i="7"/>
  <c r="CQ129" i="7"/>
  <c r="CR129" i="7"/>
  <c r="CS129" i="7"/>
  <c r="CT129" i="7"/>
  <c r="CU129" i="7"/>
  <c r="CV129" i="7"/>
  <c r="CH130" i="7"/>
  <c r="CI130" i="7"/>
  <c r="CJ130" i="7"/>
  <c r="CK130" i="7"/>
  <c r="CL130" i="7"/>
  <c r="CM130" i="7"/>
  <c r="CN130" i="7"/>
  <c r="CO130" i="7"/>
  <c r="CP130" i="7"/>
  <c r="CQ130" i="7"/>
  <c r="CR130" i="7"/>
  <c r="CS130" i="7"/>
  <c r="CT130" i="7"/>
  <c r="CU130" i="7"/>
  <c r="CV130" i="7"/>
  <c r="CH131" i="7"/>
  <c r="CI131" i="7"/>
  <c r="CJ131" i="7"/>
  <c r="CK131" i="7"/>
  <c r="CL131" i="7"/>
  <c r="CM131" i="7"/>
  <c r="CN131" i="7"/>
  <c r="CO131" i="7"/>
  <c r="CP131" i="7"/>
  <c r="CQ131" i="7"/>
  <c r="CR131" i="7"/>
  <c r="CS131" i="7"/>
  <c r="CT131" i="7"/>
  <c r="CU131" i="7"/>
  <c r="CV131" i="7"/>
  <c r="CH132" i="7"/>
  <c r="CI132" i="7"/>
  <c r="CJ132" i="7"/>
  <c r="CK132" i="7"/>
  <c r="CL132" i="7"/>
  <c r="CM132" i="7"/>
  <c r="CN132" i="7"/>
  <c r="CO132" i="7"/>
  <c r="CP132" i="7"/>
  <c r="CQ132" i="7"/>
  <c r="CR132" i="7"/>
  <c r="CS132" i="7"/>
  <c r="CT132" i="7"/>
  <c r="CU132" i="7"/>
  <c r="CV132" i="7"/>
  <c r="CH133" i="7"/>
  <c r="CI133" i="7"/>
  <c r="CJ133" i="7"/>
  <c r="CK133" i="7"/>
  <c r="CL133" i="7"/>
  <c r="CM133" i="7"/>
  <c r="CN133" i="7"/>
  <c r="CO133" i="7"/>
  <c r="CP133" i="7"/>
  <c r="CQ133" i="7"/>
  <c r="CR133" i="7"/>
  <c r="CS133" i="7"/>
  <c r="CT133" i="7"/>
  <c r="CU133" i="7"/>
  <c r="CV133" i="7"/>
  <c r="CH134" i="7"/>
  <c r="CI134" i="7"/>
  <c r="CJ134" i="7"/>
  <c r="CK134" i="7"/>
  <c r="CL134" i="7"/>
  <c r="CM134" i="7"/>
  <c r="CN134" i="7"/>
  <c r="CO134" i="7"/>
  <c r="CP134" i="7"/>
  <c r="CQ134" i="7"/>
  <c r="CR134" i="7"/>
  <c r="CS134" i="7"/>
  <c r="CT134" i="7"/>
  <c r="CU134" i="7"/>
  <c r="CV134" i="7"/>
  <c r="CH135" i="7"/>
  <c r="CI135" i="7"/>
  <c r="CJ135" i="7"/>
  <c r="CK135" i="7"/>
  <c r="CL135" i="7"/>
  <c r="CM135" i="7"/>
  <c r="CN135" i="7"/>
  <c r="CO135" i="7"/>
  <c r="CP135" i="7"/>
  <c r="CQ135" i="7"/>
  <c r="CR135" i="7"/>
  <c r="CS135" i="7"/>
  <c r="CT135" i="7"/>
  <c r="CU135" i="7"/>
  <c r="CV135" i="7"/>
  <c r="CH136" i="7"/>
  <c r="CI136" i="7"/>
  <c r="CJ136" i="7"/>
  <c r="CK136" i="7"/>
  <c r="CL136" i="7"/>
  <c r="CM136" i="7"/>
  <c r="CN136" i="7"/>
  <c r="CO136" i="7"/>
  <c r="CP136" i="7"/>
  <c r="CQ136" i="7"/>
  <c r="CR136" i="7"/>
  <c r="CS136" i="7"/>
  <c r="CT136" i="7"/>
  <c r="CU136" i="7"/>
  <c r="CV136" i="7"/>
  <c r="CH137" i="7"/>
  <c r="CI137" i="7"/>
  <c r="CJ137" i="7"/>
  <c r="CK137" i="7"/>
  <c r="CL137" i="7"/>
  <c r="CM137" i="7"/>
  <c r="CN137" i="7"/>
  <c r="CO137" i="7"/>
  <c r="CP137" i="7"/>
  <c r="CQ137" i="7"/>
  <c r="CR137" i="7"/>
  <c r="CS137" i="7"/>
  <c r="CT137" i="7"/>
  <c r="CU137" i="7"/>
  <c r="CV137" i="7"/>
  <c r="CH138" i="7"/>
  <c r="CI138" i="7"/>
  <c r="CJ138" i="7"/>
  <c r="CK138" i="7"/>
  <c r="CL138" i="7"/>
  <c r="CM138" i="7"/>
  <c r="CN138" i="7"/>
  <c r="CO138" i="7"/>
  <c r="CP138" i="7"/>
  <c r="CQ138" i="7"/>
  <c r="CR138" i="7"/>
  <c r="CS138" i="7"/>
  <c r="CT138" i="7"/>
  <c r="CU138" i="7"/>
  <c r="CV138" i="7"/>
  <c r="CH139" i="7"/>
  <c r="CI139" i="7"/>
  <c r="CJ139" i="7"/>
  <c r="CK139" i="7"/>
  <c r="CL139" i="7"/>
  <c r="CM139" i="7"/>
  <c r="CN139" i="7"/>
  <c r="CO139" i="7"/>
  <c r="CP139" i="7"/>
  <c r="CQ139" i="7"/>
  <c r="CR139" i="7"/>
  <c r="CS139" i="7"/>
  <c r="CT139" i="7"/>
  <c r="CU139" i="7"/>
  <c r="CV139" i="7"/>
  <c r="CH140" i="7"/>
  <c r="CI140" i="7"/>
  <c r="CJ140" i="7"/>
  <c r="CK140" i="7"/>
  <c r="CL140" i="7"/>
  <c r="CM140" i="7"/>
  <c r="CN140" i="7"/>
  <c r="CO140" i="7"/>
  <c r="CP140" i="7"/>
  <c r="CQ140" i="7"/>
  <c r="CR140" i="7"/>
  <c r="CS140" i="7"/>
  <c r="CT140" i="7"/>
  <c r="CU140" i="7"/>
  <c r="CV140" i="7"/>
  <c r="CH141" i="7"/>
  <c r="CI141" i="7"/>
  <c r="CJ141" i="7"/>
  <c r="CK141" i="7"/>
  <c r="CL141" i="7"/>
  <c r="CM141" i="7"/>
  <c r="CN141" i="7"/>
  <c r="CO141" i="7"/>
  <c r="CP141" i="7"/>
  <c r="CQ141" i="7"/>
  <c r="CR141" i="7"/>
  <c r="CS141" i="7"/>
  <c r="CT141" i="7"/>
  <c r="CU141" i="7"/>
  <c r="CV141" i="7"/>
  <c r="CH142" i="7"/>
  <c r="CI142" i="7"/>
  <c r="CJ142" i="7"/>
  <c r="CK142" i="7"/>
  <c r="CL142" i="7"/>
  <c r="CM142" i="7"/>
  <c r="CN142" i="7"/>
  <c r="CO142" i="7"/>
  <c r="CP142" i="7"/>
  <c r="CQ142" i="7"/>
  <c r="CR142" i="7"/>
  <c r="CS142" i="7"/>
  <c r="CT142" i="7"/>
  <c r="CU142" i="7"/>
  <c r="CV142" i="7"/>
  <c r="CH143" i="7"/>
  <c r="CI143" i="7"/>
  <c r="CJ143" i="7"/>
  <c r="CK143" i="7"/>
  <c r="CL143" i="7"/>
  <c r="CM143" i="7"/>
  <c r="CN143" i="7"/>
  <c r="CO143" i="7"/>
  <c r="CP143" i="7"/>
  <c r="CQ143" i="7"/>
  <c r="CR143" i="7"/>
  <c r="CS143" i="7"/>
  <c r="CT143" i="7"/>
  <c r="CU143" i="7"/>
  <c r="CV143" i="7"/>
  <c r="CH144" i="7"/>
  <c r="CI144" i="7"/>
  <c r="CJ144" i="7"/>
  <c r="CK144" i="7"/>
  <c r="CL144" i="7"/>
  <c r="CM144" i="7"/>
  <c r="CN144" i="7"/>
  <c r="CO144" i="7"/>
  <c r="CP144" i="7"/>
  <c r="CQ144" i="7"/>
  <c r="CR144" i="7"/>
  <c r="CS144" i="7"/>
  <c r="CT144" i="7"/>
  <c r="CU144" i="7"/>
  <c r="CV144" i="7"/>
  <c r="CH145" i="7"/>
  <c r="CI145" i="7"/>
  <c r="CJ145" i="7"/>
  <c r="CK145" i="7"/>
  <c r="CL145" i="7"/>
  <c r="CM145" i="7"/>
  <c r="CN145" i="7"/>
  <c r="CO145" i="7"/>
  <c r="CP145" i="7"/>
  <c r="CQ145" i="7"/>
  <c r="CR145" i="7"/>
  <c r="CS145" i="7"/>
  <c r="CT145" i="7"/>
  <c r="CU145" i="7"/>
  <c r="CV145" i="7"/>
  <c r="CH146" i="7"/>
  <c r="CI146" i="7"/>
  <c r="CJ146" i="7"/>
  <c r="CK146" i="7"/>
  <c r="CL146" i="7"/>
  <c r="CM146" i="7"/>
  <c r="CN146" i="7"/>
  <c r="CO146" i="7"/>
  <c r="CP146" i="7"/>
  <c r="CQ146" i="7"/>
  <c r="CR146" i="7"/>
  <c r="CS146" i="7"/>
  <c r="CT146" i="7"/>
  <c r="CU146" i="7"/>
  <c r="CV146" i="7"/>
  <c r="CH147" i="7"/>
  <c r="CI147" i="7"/>
  <c r="CJ147" i="7"/>
  <c r="CK147" i="7"/>
  <c r="CL147" i="7"/>
  <c r="CM147" i="7"/>
  <c r="CN147" i="7"/>
  <c r="CO147" i="7"/>
  <c r="CP147" i="7"/>
  <c r="CQ147" i="7"/>
  <c r="CR147" i="7"/>
  <c r="CS147" i="7"/>
  <c r="CT147" i="7"/>
  <c r="CU147" i="7"/>
  <c r="CV147" i="7"/>
  <c r="CH148" i="7"/>
  <c r="CI148" i="7"/>
  <c r="CJ148" i="7"/>
  <c r="CK148" i="7"/>
  <c r="CL148" i="7"/>
  <c r="CM148" i="7"/>
  <c r="CN148" i="7"/>
  <c r="CO148" i="7"/>
  <c r="CP148" i="7"/>
  <c r="CQ148" i="7"/>
  <c r="CR148" i="7"/>
  <c r="CS148" i="7"/>
  <c r="CT148" i="7"/>
  <c r="CU148" i="7"/>
  <c r="CV148" i="7"/>
  <c r="CH149" i="7"/>
  <c r="CI149" i="7"/>
  <c r="CJ149" i="7"/>
  <c r="CK149" i="7"/>
  <c r="CL149" i="7"/>
  <c r="CM149" i="7"/>
  <c r="CN149" i="7"/>
  <c r="CO149" i="7"/>
  <c r="CP149" i="7"/>
  <c r="CQ149" i="7"/>
  <c r="CR149" i="7"/>
  <c r="CS149" i="7"/>
  <c r="CT149" i="7"/>
  <c r="CU149" i="7"/>
  <c r="CV149" i="7"/>
  <c r="CH150" i="7"/>
  <c r="CI150" i="7"/>
  <c r="CJ150" i="7"/>
  <c r="CK150" i="7"/>
  <c r="CL150" i="7"/>
  <c r="CM150" i="7"/>
  <c r="CN150" i="7"/>
  <c r="CO150" i="7"/>
  <c r="CP150" i="7"/>
  <c r="CQ150" i="7"/>
  <c r="CR150" i="7"/>
  <c r="CS150" i="7"/>
  <c r="CT150" i="7"/>
  <c r="CU150" i="7"/>
  <c r="CV150" i="7"/>
  <c r="CH151" i="7"/>
  <c r="CI151" i="7"/>
  <c r="CJ151" i="7"/>
  <c r="CK151" i="7"/>
  <c r="CL151" i="7"/>
  <c r="CM151" i="7"/>
  <c r="CN151" i="7"/>
  <c r="CO151" i="7"/>
  <c r="CP151" i="7"/>
  <c r="CQ151" i="7"/>
  <c r="CR151" i="7"/>
  <c r="CS151" i="7"/>
  <c r="CT151" i="7"/>
  <c r="CU151" i="7"/>
  <c r="CV151" i="7"/>
  <c r="CH152" i="7"/>
  <c r="CI152" i="7"/>
  <c r="CJ152" i="7"/>
  <c r="CK152" i="7"/>
  <c r="CL152" i="7"/>
  <c r="CM152" i="7"/>
  <c r="CN152" i="7"/>
  <c r="CO152" i="7"/>
  <c r="CP152" i="7"/>
  <c r="CQ152" i="7"/>
  <c r="CR152" i="7"/>
  <c r="CS152" i="7"/>
  <c r="CT152" i="7"/>
  <c r="CU152" i="7"/>
  <c r="CV152" i="7"/>
  <c r="CH153" i="7"/>
  <c r="CI153" i="7"/>
  <c r="CJ153" i="7"/>
  <c r="CK153" i="7"/>
  <c r="CL153" i="7"/>
  <c r="CM153" i="7"/>
  <c r="CN153" i="7"/>
  <c r="CO153" i="7"/>
  <c r="CP153" i="7"/>
  <c r="CQ153" i="7"/>
  <c r="CR153" i="7"/>
  <c r="CS153" i="7"/>
  <c r="CT153" i="7"/>
  <c r="CU153" i="7"/>
  <c r="CV153" i="7"/>
  <c r="CH154" i="7"/>
  <c r="CI154" i="7"/>
  <c r="CJ154" i="7"/>
  <c r="CK154" i="7"/>
  <c r="CL154" i="7"/>
  <c r="CM154" i="7"/>
  <c r="CN154" i="7"/>
  <c r="CO154" i="7"/>
  <c r="CP154" i="7"/>
  <c r="CQ154" i="7"/>
  <c r="CR154" i="7"/>
  <c r="CS154" i="7"/>
  <c r="CT154" i="7"/>
  <c r="CU154" i="7"/>
  <c r="CV154" i="7"/>
  <c r="CH155" i="7"/>
  <c r="CI155" i="7"/>
  <c r="CJ155" i="7"/>
  <c r="CK155" i="7"/>
  <c r="CL155" i="7"/>
  <c r="CM155" i="7"/>
  <c r="CN155" i="7"/>
  <c r="CO155" i="7"/>
  <c r="CP155" i="7"/>
  <c r="CQ155" i="7"/>
  <c r="CR155" i="7"/>
  <c r="CS155" i="7"/>
  <c r="CT155" i="7"/>
  <c r="CU155" i="7"/>
  <c r="CV155" i="7"/>
  <c r="CH156" i="7"/>
  <c r="CI156" i="7"/>
  <c r="CJ156" i="7"/>
  <c r="CK156" i="7"/>
  <c r="CL156" i="7"/>
  <c r="CM156" i="7"/>
  <c r="CN156" i="7"/>
  <c r="CO156" i="7"/>
  <c r="CP156" i="7"/>
  <c r="CQ156" i="7"/>
  <c r="CR156" i="7"/>
  <c r="CS156" i="7"/>
  <c r="CT156" i="7"/>
  <c r="CU156" i="7"/>
  <c r="CV156" i="7"/>
  <c r="CH157" i="7"/>
  <c r="CI157" i="7"/>
  <c r="CJ157" i="7"/>
  <c r="CK157" i="7"/>
  <c r="CL157" i="7"/>
  <c r="CM157" i="7"/>
  <c r="CN157" i="7"/>
  <c r="CO157" i="7"/>
  <c r="CP157" i="7"/>
  <c r="CQ157" i="7"/>
  <c r="CR157" i="7"/>
  <c r="CS157" i="7"/>
  <c r="CT157" i="7"/>
  <c r="CU157" i="7"/>
  <c r="CV157" i="7"/>
  <c r="CH158" i="7"/>
  <c r="CI158" i="7"/>
  <c r="CJ158" i="7"/>
  <c r="CK158" i="7"/>
  <c r="CL158" i="7"/>
  <c r="CM158" i="7"/>
  <c r="CN158" i="7"/>
  <c r="CO158" i="7"/>
  <c r="CP158" i="7"/>
  <c r="CQ158" i="7"/>
  <c r="CR158" i="7"/>
  <c r="CS158" i="7"/>
  <c r="CT158" i="7"/>
  <c r="CU158" i="7"/>
  <c r="CV158" i="7"/>
  <c r="CH159" i="7"/>
  <c r="CI159" i="7"/>
  <c r="CJ159" i="7"/>
  <c r="CK159" i="7"/>
  <c r="CL159" i="7"/>
  <c r="CM159" i="7"/>
  <c r="CN159" i="7"/>
  <c r="CO159" i="7"/>
  <c r="CP159" i="7"/>
  <c r="CQ159" i="7"/>
  <c r="CR159" i="7"/>
  <c r="CS159" i="7"/>
  <c r="CT159" i="7"/>
  <c r="CU159" i="7"/>
  <c r="CV159" i="7"/>
  <c r="CH160" i="7"/>
  <c r="CI160" i="7"/>
  <c r="CJ160" i="7"/>
  <c r="CK160" i="7"/>
  <c r="CL160" i="7"/>
  <c r="CM160" i="7"/>
  <c r="CN160" i="7"/>
  <c r="CO160" i="7"/>
  <c r="CP160" i="7"/>
  <c r="CQ160" i="7"/>
  <c r="CR160" i="7"/>
  <c r="CS160" i="7"/>
  <c r="CT160" i="7"/>
  <c r="CU160" i="7"/>
  <c r="CV160" i="7"/>
  <c r="CH161" i="7"/>
  <c r="CI161" i="7"/>
  <c r="CJ161" i="7"/>
  <c r="CK161" i="7"/>
  <c r="CL161" i="7"/>
  <c r="CM161" i="7"/>
  <c r="CN161" i="7"/>
  <c r="CO161" i="7"/>
  <c r="CP161" i="7"/>
  <c r="CQ161" i="7"/>
  <c r="CR161" i="7"/>
  <c r="CS161" i="7"/>
  <c r="CT161" i="7"/>
  <c r="CU161" i="7"/>
  <c r="CV161" i="7"/>
  <c r="CH162" i="7"/>
  <c r="CI162" i="7"/>
  <c r="CJ162" i="7"/>
  <c r="CK162" i="7"/>
  <c r="CL162" i="7"/>
  <c r="CM162" i="7"/>
  <c r="CN162" i="7"/>
  <c r="CO162" i="7"/>
  <c r="CP162" i="7"/>
  <c r="CQ162" i="7"/>
  <c r="CR162" i="7"/>
  <c r="CS162" i="7"/>
  <c r="CT162" i="7"/>
  <c r="CU162" i="7"/>
  <c r="CV162" i="7"/>
  <c r="CH163" i="7"/>
  <c r="CI163" i="7"/>
  <c r="CJ163" i="7"/>
  <c r="CK163" i="7"/>
  <c r="CL163" i="7"/>
  <c r="CM163" i="7"/>
  <c r="CN163" i="7"/>
  <c r="CO163" i="7"/>
  <c r="CP163" i="7"/>
  <c r="CQ163" i="7"/>
  <c r="CR163" i="7"/>
  <c r="CS163" i="7"/>
  <c r="CT163" i="7"/>
  <c r="CU163" i="7"/>
  <c r="CV163" i="7"/>
  <c r="CH164" i="7"/>
  <c r="CI164" i="7"/>
  <c r="CJ164" i="7"/>
  <c r="CK164" i="7"/>
  <c r="CL164" i="7"/>
  <c r="CM164" i="7"/>
  <c r="CN164" i="7"/>
  <c r="CO164" i="7"/>
  <c r="CP164" i="7"/>
  <c r="CQ164" i="7"/>
  <c r="CR164" i="7"/>
  <c r="CS164" i="7"/>
  <c r="CT164" i="7"/>
  <c r="CU164" i="7"/>
  <c r="CV164" i="7"/>
  <c r="CH165" i="7"/>
  <c r="CI165" i="7"/>
  <c r="CJ165" i="7"/>
  <c r="CK165" i="7"/>
  <c r="CL165" i="7"/>
  <c r="CM165" i="7"/>
  <c r="CN165" i="7"/>
  <c r="CO165" i="7"/>
  <c r="CP165" i="7"/>
  <c r="CQ165" i="7"/>
  <c r="CR165" i="7"/>
  <c r="CS165" i="7"/>
  <c r="CT165" i="7"/>
  <c r="CU165" i="7"/>
  <c r="CV165" i="7"/>
  <c r="CH166" i="7"/>
  <c r="CI166" i="7"/>
  <c r="CJ166" i="7"/>
  <c r="CK166" i="7"/>
  <c r="CL166" i="7"/>
  <c r="CM166" i="7"/>
  <c r="CN166" i="7"/>
  <c r="CO166" i="7"/>
  <c r="CP166" i="7"/>
  <c r="CQ166" i="7"/>
  <c r="CR166" i="7"/>
  <c r="CS166" i="7"/>
  <c r="CT166" i="7"/>
  <c r="CU166" i="7"/>
  <c r="CV166" i="7"/>
  <c r="CH167" i="7"/>
  <c r="CI167" i="7"/>
  <c r="CJ167" i="7"/>
  <c r="CK167" i="7"/>
  <c r="CL167" i="7"/>
  <c r="CM167" i="7"/>
  <c r="CN167" i="7"/>
  <c r="CO167" i="7"/>
  <c r="CP167" i="7"/>
  <c r="CQ167" i="7"/>
  <c r="CR167" i="7"/>
  <c r="CS167" i="7"/>
  <c r="CT167" i="7"/>
  <c r="CU167" i="7"/>
  <c r="CV167" i="7"/>
  <c r="CH168" i="7"/>
  <c r="CI168" i="7"/>
  <c r="CJ168" i="7"/>
  <c r="CK168" i="7"/>
  <c r="CL168" i="7"/>
  <c r="CM168" i="7"/>
  <c r="CN168" i="7"/>
  <c r="CO168" i="7"/>
  <c r="CP168" i="7"/>
  <c r="CQ168" i="7"/>
  <c r="CR168" i="7"/>
  <c r="CS168" i="7"/>
  <c r="CT168" i="7"/>
  <c r="CU168" i="7"/>
  <c r="CV168" i="7"/>
  <c r="CH169" i="7"/>
  <c r="CI169" i="7"/>
  <c r="CJ169" i="7"/>
  <c r="CK169" i="7"/>
  <c r="CL169" i="7"/>
  <c r="CM169" i="7"/>
  <c r="CN169" i="7"/>
  <c r="CO169" i="7"/>
  <c r="CP169" i="7"/>
  <c r="CQ169" i="7"/>
  <c r="CR169" i="7"/>
  <c r="CS169" i="7"/>
  <c r="CT169" i="7"/>
  <c r="CU169" i="7"/>
  <c r="CV169" i="7"/>
  <c r="CH170" i="7"/>
  <c r="CI170" i="7"/>
  <c r="CJ170" i="7"/>
  <c r="CK170" i="7"/>
  <c r="CL170" i="7"/>
  <c r="CM170" i="7"/>
  <c r="CN170" i="7"/>
  <c r="CO170" i="7"/>
  <c r="CP170" i="7"/>
  <c r="CQ170" i="7"/>
  <c r="CR170" i="7"/>
  <c r="CS170" i="7"/>
  <c r="CT170" i="7"/>
  <c r="CU170" i="7"/>
  <c r="CV170" i="7"/>
  <c r="CH171" i="7"/>
  <c r="CI171" i="7"/>
  <c r="CJ171" i="7"/>
  <c r="CK171" i="7"/>
  <c r="CL171" i="7"/>
  <c r="CM171" i="7"/>
  <c r="CN171" i="7"/>
  <c r="CO171" i="7"/>
  <c r="CP171" i="7"/>
  <c r="CQ171" i="7"/>
  <c r="CR171" i="7"/>
  <c r="CS171" i="7"/>
  <c r="CT171" i="7"/>
  <c r="CU171" i="7"/>
  <c r="CV171" i="7"/>
  <c r="CH172" i="7"/>
  <c r="CI172" i="7"/>
  <c r="CJ172" i="7"/>
  <c r="CK172" i="7"/>
  <c r="CL172" i="7"/>
  <c r="CM172" i="7"/>
  <c r="CN172" i="7"/>
  <c r="CO172" i="7"/>
  <c r="CP172" i="7"/>
  <c r="CQ172" i="7"/>
  <c r="CR172" i="7"/>
  <c r="CS172" i="7"/>
  <c r="CT172" i="7"/>
  <c r="CU172" i="7"/>
  <c r="CV172" i="7"/>
  <c r="CH173" i="7"/>
  <c r="CI173" i="7"/>
  <c r="CJ173" i="7"/>
  <c r="CK173" i="7"/>
  <c r="CL173" i="7"/>
  <c r="CM173" i="7"/>
  <c r="CN173" i="7"/>
  <c r="CO173" i="7"/>
  <c r="CP173" i="7"/>
  <c r="CQ173" i="7"/>
  <c r="CR173" i="7"/>
  <c r="CS173" i="7"/>
  <c r="CT173" i="7"/>
  <c r="CU173" i="7"/>
  <c r="CV173" i="7"/>
  <c r="CH174" i="7"/>
  <c r="CI174" i="7"/>
  <c r="CJ174" i="7"/>
  <c r="CK174" i="7"/>
  <c r="CL174" i="7"/>
  <c r="CM174" i="7"/>
  <c r="CN174" i="7"/>
  <c r="CO174" i="7"/>
  <c r="CP174" i="7"/>
  <c r="CQ174" i="7"/>
  <c r="CR174" i="7"/>
  <c r="CS174" i="7"/>
  <c r="CT174" i="7"/>
  <c r="CU174" i="7"/>
  <c r="CV174" i="7"/>
  <c r="CH175" i="7"/>
  <c r="CI175" i="7"/>
  <c r="CJ175" i="7"/>
  <c r="CK175" i="7"/>
  <c r="CL175" i="7"/>
  <c r="CM175" i="7"/>
  <c r="CN175" i="7"/>
  <c r="CO175" i="7"/>
  <c r="CP175" i="7"/>
  <c r="CQ175" i="7"/>
  <c r="CR175" i="7"/>
  <c r="CS175" i="7"/>
  <c r="CT175" i="7"/>
  <c r="CU175" i="7"/>
  <c r="CV175" i="7"/>
  <c r="CH176" i="7"/>
  <c r="CI176" i="7"/>
  <c r="CJ176" i="7"/>
  <c r="CK176" i="7"/>
  <c r="CL176" i="7"/>
  <c r="CM176" i="7"/>
  <c r="CN176" i="7"/>
  <c r="CO176" i="7"/>
  <c r="CP176" i="7"/>
  <c r="CQ176" i="7"/>
  <c r="CR176" i="7"/>
  <c r="CS176" i="7"/>
  <c r="CT176" i="7"/>
  <c r="CU176" i="7"/>
  <c r="CV176" i="7"/>
  <c r="CH177" i="7"/>
  <c r="CI177" i="7"/>
  <c r="CJ177" i="7"/>
  <c r="CK177" i="7"/>
  <c r="CL177" i="7"/>
  <c r="CM177" i="7"/>
  <c r="CN177" i="7"/>
  <c r="CO177" i="7"/>
  <c r="CP177" i="7"/>
  <c r="CQ177" i="7"/>
  <c r="CR177" i="7"/>
  <c r="CS177" i="7"/>
  <c r="CT177" i="7"/>
  <c r="CU177" i="7"/>
  <c r="CV177" i="7"/>
  <c r="CH178" i="7"/>
  <c r="CI178" i="7"/>
  <c r="CJ178" i="7"/>
  <c r="CK178" i="7"/>
  <c r="CL178" i="7"/>
  <c r="CM178" i="7"/>
  <c r="CN178" i="7"/>
  <c r="CO178" i="7"/>
  <c r="CP178" i="7"/>
  <c r="CQ178" i="7"/>
  <c r="CR178" i="7"/>
  <c r="CS178" i="7"/>
  <c r="CT178" i="7"/>
  <c r="CU178" i="7"/>
  <c r="CV178" i="7"/>
  <c r="CH179" i="7"/>
  <c r="CI179" i="7"/>
  <c r="CJ179" i="7"/>
  <c r="CK179" i="7"/>
  <c r="CL179" i="7"/>
  <c r="CM179" i="7"/>
  <c r="CN179" i="7"/>
  <c r="CO179" i="7"/>
  <c r="CP179" i="7"/>
  <c r="CQ179" i="7"/>
  <c r="CR179" i="7"/>
  <c r="CS179" i="7"/>
  <c r="CT179" i="7"/>
  <c r="CU179" i="7"/>
  <c r="CV179" i="7"/>
  <c r="CH180" i="7"/>
  <c r="CI180" i="7"/>
  <c r="CJ180" i="7"/>
  <c r="CK180" i="7"/>
  <c r="CL180" i="7"/>
  <c r="CM180" i="7"/>
  <c r="CN180" i="7"/>
  <c r="CO180" i="7"/>
  <c r="CP180" i="7"/>
  <c r="CQ180" i="7"/>
  <c r="CR180" i="7"/>
  <c r="CS180" i="7"/>
  <c r="CT180" i="7"/>
  <c r="CU180" i="7"/>
  <c r="CV180" i="7"/>
  <c r="CH181" i="7"/>
  <c r="CI181" i="7"/>
  <c r="CJ181" i="7"/>
  <c r="CK181" i="7"/>
  <c r="CL181" i="7"/>
  <c r="CM181" i="7"/>
  <c r="CN181" i="7"/>
  <c r="CO181" i="7"/>
  <c r="CP181" i="7"/>
  <c r="CQ181" i="7"/>
  <c r="CR181" i="7"/>
  <c r="CS181" i="7"/>
  <c r="CT181" i="7"/>
  <c r="CU181" i="7"/>
  <c r="CV181" i="7"/>
  <c r="CH182" i="7"/>
  <c r="CI182" i="7"/>
  <c r="CJ182" i="7"/>
  <c r="CK182" i="7"/>
  <c r="CL182" i="7"/>
  <c r="CM182" i="7"/>
  <c r="CN182" i="7"/>
  <c r="CO182" i="7"/>
  <c r="CP182" i="7"/>
  <c r="CQ182" i="7"/>
  <c r="CR182" i="7"/>
  <c r="CS182" i="7"/>
  <c r="CT182" i="7"/>
  <c r="CU182" i="7"/>
  <c r="CV182" i="7"/>
  <c r="CH183" i="7"/>
  <c r="CI183" i="7"/>
  <c r="CJ183" i="7"/>
  <c r="CK183" i="7"/>
  <c r="CL183" i="7"/>
  <c r="CM183" i="7"/>
  <c r="CN183" i="7"/>
  <c r="CO183" i="7"/>
  <c r="CP183" i="7"/>
  <c r="CQ183" i="7"/>
  <c r="CR183" i="7"/>
  <c r="CS183" i="7"/>
  <c r="CT183" i="7"/>
  <c r="CU183" i="7"/>
  <c r="CV183" i="7"/>
  <c r="CH184" i="7"/>
  <c r="CI184" i="7"/>
  <c r="CJ184" i="7"/>
  <c r="CK184" i="7"/>
  <c r="CL184" i="7"/>
  <c r="CM184" i="7"/>
  <c r="CN184" i="7"/>
  <c r="CO184" i="7"/>
  <c r="CP184" i="7"/>
  <c r="CQ184" i="7"/>
  <c r="CR184" i="7"/>
  <c r="CS184" i="7"/>
  <c r="CT184" i="7"/>
  <c r="CU184" i="7"/>
  <c r="CV184" i="7"/>
  <c r="CH185" i="7"/>
  <c r="CI185" i="7"/>
  <c r="CJ185" i="7"/>
  <c r="CK185" i="7"/>
  <c r="CL185" i="7"/>
  <c r="CM185" i="7"/>
  <c r="CN185" i="7"/>
  <c r="CO185" i="7"/>
  <c r="CP185" i="7"/>
  <c r="CQ185" i="7"/>
  <c r="CR185" i="7"/>
  <c r="CS185" i="7"/>
  <c r="CT185" i="7"/>
  <c r="CU185" i="7"/>
  <c r="CV185" i="7"/>
  <c r="CH186" i="7"/>
  <c r="CI186" i="7"/>
  <c r="CJ186" i="7"/>
  <c r="CK186" i="7"/>
  <c r="CL186" i="7"/>
  <c r="CM186" i="7"/>
  <c r="CN186" i="7"/>
  <c r="CO186" i="7"/>
  <c r="CP186" i="7"/>
  <c r="CQ186" i="7"/>
  <c r="CR186" i="7"/>
  <c r="CS186" i="7"/>
  <c r="CT186" i="7"/>
  <c r="CU186" i="7"/>
  <c r="CV186" i="7"/>
  <c r="CH187" i="7"/>
  <c r="CI187" i="7"/>
  <c r="CJ187" i="7"/>
  <c r="CK187" i="7"/>
  <c r="CL187" i="7"/>
  <c r="CM187" i="7"/>
  <c r="CN187" i="7"/>
  <c r="CO187" i="7"/>
  <c r="CP187" i="7"/>
  <c r="CQ187" i="7"/>
  <c r="CR187" i="7"/>
  <c r="CS187" i="7"/>
  <c r="CT187" i="7"/>
  <c r="CU187" i="7"/>
  <c r="CV187" i="7"/>
  <c r="CH188" i="7"/>
  <c r="CI188" i="7"/>
  <c r="CJ188" i="7"/>
  <c r="CK188" i="7"/>
  <c r="CL188" i="7"/>
  <c r="CM188" i="7"/>
  <c r="CN188" i="7"/>
  <c r="CO188" i="7"/>
  <c r="CP188" i="7"/>
  <c r="CQ188" i="7"/>
  <c r="CR188" i="7"/>
  <c r="CS188" i="7"/>
  <c r="CT188" i="7"/>
  <c r="CU188" i="7"/>
  <c r="CV188" i="7"/>
  <c r="CH189" i="7"/>
  <c r="CI189" i="7"/>
  <c r="CJ189" i="7"/>
  <c r="CK189" i="7"/>
  <c r="CL189" i="7"/>
  <c r="CM189" i="7"/>
  <c r="CN189" i="7"/>
  <c r="CO189" i="7"/>
  <c r="CP189" i="7"/>
  <c r="CQ189" i="7"/>
  <c r="CR189" i="7"/>
  <c r="CS189" i="7"/>
  <c r="CT189" i="7"/>
  <c r="CU189" i="7"/>
  <c r="CV189" i="7"/>
  <c r="CH190" i="7"/>
  <c r="CI190" i="7"/>
  <c r="CJ190" i="7"/>
  <c r="CK190" i="7"/>
  <c r="CL190" i="7"/>
  <c r="CM190" i="7"/>
  <c r="CN190" i="7"/>
  <c r="CO190" i="7"/>
  <c r="CP190" i="7"/>
  <c r="CQ190" i="7"/>
  <c r="CR190" i="7"/>
  <c r="CS190" i="7"/>
  <c r="CT190" i="7"/>
  <c r="CU190" i="7"/>
  <c r="CV190" i="7"/>
  <c r="CH191" i="7"/>
  <c r="CI191" i="7"/>
  <c r="CJ191" i="7"/>
  <c r="CK191" i="7"/>
  <c r="CL191" i="7"/>
  <c r="CM191" i="7"/>
  <c r="CN191" i="7"/>
  <c r="CO191" i="7"/>
  <c r="CP191" i="7"/>
  <c r="CQ191" i="7"/>
  <c r="CR191" i="7"/>
  <c r="CS191" i="7"/>
  <c r="CT191" i="7"/>
  <c r="CU191" i="7"/>
  <c r="CV191" i="7"/>
  <c r="CH192" i="7"/>
  <c r="CI192" i="7"/>
  <c r="CJ192" i="7"/>
  <c r="CK192" i="7"/>
  <c r="CL192" i="7"/>
  <c r="CM192" i="7"/>
  <c r="CN192" i="7"/>
  <c r="CO192" i="7"/>
  <c r="CP192" i="7"/>
  <c r="CQ192" i="7"/>
  <c r="CR192" i="7"/>
  <c r="CS192" i="7"/>
  <c r="CT192" i="7"/>
  <c r="CU192" i="7"/>
  <c r="CV192" i="7"/>
  <c r="CH193" i="7"/>
  <c r="CI193" i="7"/>
  <c r="CJ193" i="7"/>
  <c r="CK193" i="7"/>
  <c r="CL193" i="7"/>
  <c r="CM193" i="7"/>
  <c r="CN193" i="7"/>
  <c r="CO193" i="7"/>
  <c r="CP193" i="7"/>
  <c r="CQ193" i="7"/>
  <c r="CR193" i="7"/>
  <c r="CS193" i="7"/>
  <c r="CT193" i="7"/>
  <c r="CU193" i="7"/>
  <c r="CV193" i="7"/>
  <c r="CH194" i="7"/>
  <c r="CI194" i="7"/>
  <c r="CJ194" i="7"/>
  <c r="CK194" i="7"/>
  <c r="CL194" i="7"/>
  <c r="CM194" i="7"/>
  <c r="CN194" i="7"/>
  <c r="CO194" i="7"/>
  <c r="CP194" i="7"/>
  <c r="CQ194" i="7"/>
  <c r="CR194" i="7"/>
  <c r="CS194" i="7"/>
  <c r="CT194" i="7"/>
  <c r="CU194" i="7"/>
  <c r="CV194" i="7"/>
  <c r="CH195" i="7"/>
  <c r="CI195" i="7"/>
  <c r="CJ195" i="7"/>
  <c r="CK195" i="7"/>
  <c r="CL195" i="7"/>
  <c r="CM195" i="7"/>
  <c r="CN195" i="7"/>
  <c r="CO195" i="7"/>
  <c r="CP195" i="7"/>
  <c r="CQ195" i="7"/>
  <c r="CR195" i="7"/>
  <c r="CS195" i="7"/>
  <c r="CT195" i="7"/>
  <c r="CU195" i="7"/>
  <c r="CV195" i="7"/>
  <c r="CH196" i="7"/>
  <c r="CI196" i="7"/>
  <c r="CJ196" i="7"/>
  <c r="CK196" i="7"/>
  <c r="CL196" i="7"/>
  <c r="CM196" i="7"/>
  <c r="CN196" i="7"/>
  <c r="CO196" i="7"/>
  <c r="CP196" i="7"/>
  <c r="CQ196" i="7"/>
  <c r="CR196" i="7"/>
  <c r="CS196" i="7"/>
  <c r="CT196" i="7"/>
  <c r="CU196" i="7"/>
  <c r="CV196" i="7"/>
  <c r="CH197" i="7"/>
  <c r="CI197" i="7"/>
  <c r="CJ197" i="7"/>
  <c r="CK197" i="7"/>
  <c r="CL197" i="7"/>
  <c r="CM197" i="7"/>
  <c r="CN197" i="7"/>
  <c r="CO197" i="7"/>
  <c r="CP197" i="7"/>
  <c r="CQ197" i="7"/>
  <c r="CR197" i="7"/>
  <c r="CS197" i="7"/>
  <c r="CT197" i="7"/>
  <c r="CU197" i="7"/>
  <c r="CV197" i="7"/>
  <c r="CH198" i="7"/>
  <c r="CI198" i="7"/>
  <c r="CJ198" i="7"/>
  <c r="CK198" i="7"/>
  <c r="CL198" i="7"/>
  <c r="CM198" i="7"/>
  <c r="CN198" i="7"/>
  <c r="CO198" i="7"/>
  <c r="CP198" i="7"/>
  <c r="CQ198" i="7"/>
  <c r="CR198" i="7"/>
  <c r="CS198" i="7"/>
  <c r="CT198" i="7"/>
  <c r="CU198" i="7"/>
  <c r="CV198" i="7"/>
  <c r="CH199" i="7"/>
  <c r="CI199" i="7"/>
  <c r="CJ199" i="7"/>
  <c r="CK199" i="7"/>
  <c r="CL199" i="7"/>
  <c r="CM199" i="7"/>
  <c r="CN199" i="7"/>
  <c r="CO199" i="7"/>
  <c r="CP199" i="7"/>
  <c r="CQ199" i="7"/>
  <c r="CR199" i="7"/>
  <c r="CS199" i="7"/>
  <c r="CT199" i="7"/>
  <c r="CU199" i="7"/>
  <c r="CV199" i="7"/>
  <c r="CH200" i="7"/>
  <c r="CI200" i="7"/>
  <c r="CJ200" i="7"/>
  <c r="CK200" i="7"/>
  <c r="CL200" i="7"/>
  <c r="CM200" i="7"/>
  <c r="CN200" i="7"/>
  <c r="CO200" i="7"/>
  <c r="CP200" i="7"/>
  <c r="CQ200" i="7"/>
  <c r="CR200" i="7"/>
  <c r="CS200" i="7"/>
  <c r="CT200" i="7"/>
  <c r="CU200" i="7"/>
  <c r="CV200" i="7"/>
  <c r="CH201" i="7"/>
  <c r="CI201" i="7"/>
  <c r="CJ201" i="7"/>
  <c r="CK201" i="7"/>
  <c r="CL201" i="7"/>
  <c r="CM201" i="7"/>
  <c r="CN201" i="7"/>
  <c r="CO201" i="7"/>
  <c r="CP201" i="7"/>
  <c r="CQ201" i="7"/>
  <c r="CR201" i="7"/>
  <c r="CS201" i="7"/>
  <c r="CT201" i="7"/>
  <c r="CU201" i="7"/>
  <c r="CV201" i="7"/>
  <c r="CH202" i="7"/>
  <c r="CI202" i="7"/>
  <c r="CJ202" i="7"/>
  <c r="CK202" i="7"/>
  <c r="CL202" i="7"/>
  <c r="CM202" i="7"/>
  <c r="CN202" i="7"/>
  <c r="CO202" i="7"/>
  <c r="CP202" i="7"/>
  <c r="CQ202" i="7"/>
  <c r="CR202" i="7"/>
  <c r="CS202" i="7"/>
  <c r="CT202" i="7"/>
  <c r="CU202" i="7"/>
  <c r="CV202" i="7"/>
  <c r="CH203" i="7"/>
  <c r="CI203" i="7"/>
  <c r="CJ203" i="7"/>
  <c r="CK203" i="7"/>
  <c r="CL203" i="7"/>
  <c r="CM203" i="7"/>
  <c r="CN203" i="7"/>
  <c r="CO203" i="7"/>
  <c r="CP203" i="7"/>
  <c r="CQ203" i="7"/>
  <c r="CR203" i="7"/>
  <c r="CS203" i="7"/>
  <c r="CT203" i="7"/>
  <c r="CU203" i="7"/>
  <c r="CV203" i="7"/>
  <c r="CH204" i="7"/>
  <c r="CI204" i="7"/>
  <c r="CJ204" i="7"/>
  <c r="CK204" i="7"/>
  <c r="CL204" i="7"/>
  <c r="CM204" i="7"/>
  <c r="CN204" i="7"/>
  <c r="CO204" i="7"/>
  <c r="CP204" i="7"/>
  <c r="CQ204" i="7"/>
  <c r="CR204" i="7"/>
  <c r="CS204" i="7"/>
  <c r="CT204" i="7"/>
  <c r="CU204" i="7"/>
  <c r="CV204" i="7"/>
  <c r="CH205" i="7"/>
  <c r="CI205" i="7"/>
  <c r="CJ205" i="7"/>
  <c r="CK205" i="7"/>
  <c r="CL205" i="7"/>
  <c r="CM205" i="7"/>
  <c r="CN205" i="7"/>
  <c r="CO205" i="7"/>
  <c r="CP205" i="7"/>
  <c r="CQ205" i="7"/>
  <c r="CR205" i="7"/>
  <c r="CS205" i="7"/>
  <c r="CT205" i="7"/>
  <c r="CU205" i="7"/>
  <c r="CV205" i="7"/>
  <c r="CH206" i="7"/>
  <c r="CI206" i="7"/>
  <c r="CJ206" i="7"/>
  <c r="CK206" i="7"/>
  <c r="CL206" i="7"/>
  <c r="CM206" i="7"/>
  <c r="CN206" i="7"/>
  <c r="CO206" i="7"/>
  <c r="CP206" i="7"/>
  <c r="CQ206" i="7"/>
  <c r="CR206" i="7"/>
  <c r="CS206" i="7"/>
  <c r="CT206" i="7"/>
  <c r="CU206" i="7"/>
  <c r="CV206" i="7"/>
  <c r="CH207" i="7"/>
  <c r="CI207" i="7"/>
  <c r="CJ207" i="7"/>
  <c r="CK207" i="7"/>
  <c r="CL207" i="7"/>
  <c r="CM207" i="7"/>
  <c r="CN207" i="7"/>
  <c r="CO207" i="7"/>
  <c r="CP207" i="7"/>
  <c r="CQ207" i="7"/>
  <c r="CR207" i="7"/>
  <c r="CS207" i="7"/>
  <c r="CT207" i="7"/>
  <c r="CU207" i="7"/>
  <c r="CV207" i="7"/>
  <c r="CH208" i="7"/>
  <c r="CI208" i="7"/>
  <c r="CJ208" i="7"/>
  <c r="CK208" i="7"/>
  <c r="CL208" i="7"/>
  <c r="CM208" i="7"/>
  <c r="CN208" i="7"/>
  <c r="CO208" i="7"/>
  <c r="CP208" i="7"/>
  <c r="CQ208" i="7"/>
  <c r="CR208" i="7"/>
  <c r="CS208" i="7"/>
  <c r="CT208" i="7"/>
  <c r="CU208" i="7"/>
  <c r="CV208" i="7"/>
  <c r="CH209" i="7"/>
  <c r="CI209" i="7"/>
  <c r="CJ209" i="7"/>
  <c r="CK209" i="7"/>
  <c r="CL209" i="7"/>
  <c r="CM209" i="7"/>
  <c r="CN209" i="7"/>
  <c r="CO209" i="7"/>
  <c r="CP209" i="7"/>
  <c r="CQ209" i="7"/>
  <c r="CR209" i="7"/>
  <c r="CS209" i="7"/>
  <c r="CT209" i="7"/>
  <c r="CU209" i="7"/>
  <c r="CV209" i="7"/>
  <c r="CH210" i="7"/>
  <c r="CI210" i="7"/>
  <c r="CJ210" i="7"/>
  <c r="CK210" i="7"/>
  <c r="CL210" i="7"/>
  <c r="CM210" i="7"/>
  <c r="CN210" i="7"/>
  <c r="CO210" i="7"/>
  <c r="CP210" i="7"/>
  <c r="CQ210" i="7"/>
  <c r="CR210" i="7"/>
  <c r="CS210" i="7"/>
  <c r="CT210" i="7"/>
  <c r="CU210" i="7"/>
  <c r="CV210" i="7"/>
  <c r="CH211" i="7"/>
  <c r="CI211" i="7"/>
  <c r="CJ211" i="7"/>
  <c r="CK211" i="7"/>
  <c r="CL211" i="7"/>
  <c r="CM211" i="7"/>
  <c r="CN211" i="7"/>
  <c r="CO211" i="7"/>
  <c r="CP211" i="7"/>
  <c r="CQ211" i="7"/>
  <c r="CR211" i="7"/>
  <c r="CS211" i="7"/>
  <c r="CT211" i="7"/>
  <c r="CU211" i="7"/>
  <c r="CV211" i="7"/>
  <c r="CH212" i="7"/>
  <c r="CI212" i="7"/>
  <c r="CJ212" i="7"/>
  <c r="CK212" i="7"/>
  <c r="CL212" i="7"/>
  <c r="CM212" i="7"/>
  <c r="CN212" i="7"/>
  <c r="CO212" i="7"/>
  <c r="CP212" i="7"/>
  <c r="CQ212" i="7"/>
  <c r="CR212" i="7"/>
  <c r="CS212" i="7"/>
  <c r="CT212" i="7"/>
  <c r="CU212" i="7"/>
  <c r="CV212" i="7"/>
  <c r="CH213" i="7"/>
  <c r="CI213" i="7"/>
  <c r="CJ213" i="7"/>
  <c r="CK213" i="7"/>
  <c r="CL213" i="7"/>
  <c r="CM213" i="7"/>
  <c r="CN213" i="7"/>
  <c r="CO213" i="7"/>
  <c r="CP213" i="7"/>
  <c r="CQ213" i="7"/>
  <c r="CR213" i="7"/>
  <c r="CS213" i="7"/>
  <c r="CT213" i="7"/>
  <c r="CU213" i="7"/>
  <c r="CV213" i="7"/>
  <c r="CH214" i="7"/>
  <c r="CI214" i="7"/>
  <c r="CJ214" i="7"/>
  <c r="CK214" i="7"/>
  <c r="CL214" i="7"/>
  <c r="CM214" i="7"/>
  <c r="CN214" i="7"/>
  <c r="CO214" i="7"/>
  <c r="CP214" i="7"/>
  <c r="CQ214" i="7"/>
  <c r="CR214" i="7"/>
  <c r="CS214" i="7"/>
  <c r="CT214" i="7"/>
  <c r="CU214" i="7"/>
  <c r="CV214" i="7"/>
  <c r="CH215" i="7"/>
  <c r="CI215" i="7"/>
  <c r="CJ215" i="7"/>
  <c r="CK215" i="7"/>
  <c r="CL215" i="7"/>
  <c r="CM215" i="7"/>
  <c r="CN215" i="7"/>
  <c r="CO215" i="7"/>
  <c r="CP215" i="7"/>
  <c r="CQ215" i="7"/>
  <c r="CR215" i="7"/>
  <c r="CS215" i="7"/>
  <c r="CT215" i="7"/>
  <c r="CU215" i="7"/>
  <c r="CV215" i="7"/>
  <c r="CH216" i="7"/>
  <c r="CI216" i="7"/>
  <c r="CJ216" i="7"/>
  <c r="CK216" i="7"/>
  <c r="CL216" i="7"/>
  <c r="CM216" i="7"/>
  <c r="CN216" i="7"/>
  <c r="CO216" i="7"/>
  <c r="CP216" i="7"/>
  <c r="CQ216" i="7"/>
  <c r="CR216" i="7"/>
  <c r="CS216" i="7"/>
  <c r="CT216" i="7"/>
  <c r="CU216" i="7"/>
  <c r="CV216" i="7"/>
  <c r="CH217" i="7"/>
  <c r="CI217" i="7"/>
  <c r="CJ217" i="7"/>
  <c r="CK217" i="7"/>
  <c r="CL217" i="7"/>
  <c r="CM217" i="7"/>
  <c r="CN217" i="7"/>
  <c r="CO217" i="7"/>
  <c r="CP217" i="7"/>
  <c r="CQ217" i="7"/>
  <c r="CR217" i="7"/>
  <c r="CS217" i="7"/>
  <c r="CT217" i="7"/>
  <c r="CU217" i="7"/>
  <c r="CV217" i="7"/>
  <c r="CH218" i="7"/>
  <c r="CI218" i="7"/>
  <c r="CJ218" i="7"/>
  <c r="CK218" i="7"/>
  <c r="CL218" i="7"/>
  <c r="CM218" i="7"/>
  <c r="CN218" i="7"/>
  <c r="CO218" i="7"/>
  <c r="CP218" i="7"/>
  <c r="CQ218" i="7"/>
  <c r="CR218" i="7"/>
  <c r="CS218" i="7"/>
  <c r="CT218" i="7"/>
  <c r="CU218" i="7"/>
  <c r="CV218" i="7"/>
  <c r="CH219" i="7"/>
  <c r="CI219" i="7"/>
  <c r="CJ219" i="7"/>
  <c r="CK219" i="7"/>
  <c r="CL219" i="7"/>
  <c r="CM219" i="7"/>
  <c r="CN219" i="7"/>
  <c r="CO219" i="7"/>
  <c r="CP219" i="7"/>
  <c r="CQ219" i="7"/>
  <c r="CR219" i="7"/>
  <c r="CS219" i="7"/>
  <c r="CT219" i="7"/>
  <c r="CU219" i="7"/>
  <c r="CV219" i="7"/>
  <c r="CH220" i="7"/>
  <c r="CI220" i="7"/>
  <c r="CJ220" i="7"/>
  <c r="CK220" i="7"/>
  <c r="CL220" i="7"/>
  <c r="CM220" i="7"/>
  <c r="CN220" i="7"/>
  <c r="CO220" i="7"/>
  <c r="CP220" i="7"/>
  <c r="CQ220" i="7"/>
  <c r="CR220" i="7"/>
  <c r="CS220" i="7"/>
  <c r="CT220" i="7"/>
  <c r="CU220" i="7"/>
  <c r="CV220" i="7"/>
  <c r="CH221" i="7"/>
  <c r="CI221" i="7"/>
  <c r="CJ221" i="7"/>
  <c r="CK221" i="7"/>
  <c r="CL221" i="7"/>
  <c r="CM221" i="7"/>
  <c r="CN221" i="7"/>
  <c r="CO221" i="7"/>
  <c r="CP221" i="7"/>
  <c r="CQ221" i="7"/>
  <c r="CR221" i="7"/>
  <c r="CS221" i="7"/>
  <c r="CT221" i="7"/>
  <c r="CU221" i="7"/>
  <c r="CV221" i="7"/>
  <c r="CH222" i="7"/>
  <c r="CI222" i="7"/>
  <c r="CJ222" i="7"/>
  <c r="CK222" i="7"/>
  <c r="CL222" i="7"/>
  <c r="CM222" i="7"/>
  <c r="CN222" i="7"/>
  <c r="CO222" i="7"/>
  <c r="CP222" i="7"/>
  <c r="CQ222" i="7"/>
  <c r="CR222" i="7"/>
  <c r="CS222" i="7"/>
  <c r="CT222" i="7"/>
  <c r="CU222" i="7"/>
  <c r="CV222" i="7"/>
  <c r="CH223" i="7"/>
  <c r="CI223" i="7"/>
  <c r="CJ223" i="7"/>
  <c r="CK223" i="7"/>
  <c r="CL223" i="7"/>
  <c r="CM223" i="7"/>
  <c r="CN223" i="7"/>
  <c r="CO223" i="7"/>
  <c r="CP223" i="7"/>
  <c r="CQ223" i="7"/>
  <c r="CR223" i="7"/>
  <c r="CS223" i="7"/>
  <c r="CT223" i="7"/>
  <c r="CU223" i="7"/>
  <c r="CV223" i="7"/>
  <c r="CH224" i="7"/>
  <c r="CI224" i="7"/>
  <c r="CJ224" i="7"/>
  <c r="CK224" i="7"/>
  <c r="CL224" i="7"/>
  <c r="CM224" i="7"/>
  <c r="CN224" i="7"/>
  <c r="CO224" i="7"/>
  <c r="CP224" i="7"/>
  <c r="CQ224" i="7"/>
  <c r="CR224" i="7"/>
  <c r="CS224" i="7"/>
  <c r="CT224" i="7"/>
  <c r="CU224" i="7"/>
  <c r="CV224" i="7"/>
  <c r="CH225" i="7"/>
  <c r="CI225" i="7"/>
  <c r="CJ225" i="7"/>
  <c r="CK225" i="7"/>
  <c r="CL225" i="7"/>
  <c r="CM225" i="7"/>
  <c r="CN225" i="7"/>
  <c r="CO225" i="7"/>
  <c r="CP225" i="7"/>
  <c r="CQ225" i="7"/>
  <c r="CR225" i="7"/>
  <c r="CS225" i="7"/>
  <c r="CT225" i="7"/>
  <c r="CU225" i="7"/>
  <c r="CV225" i="7"/>
  <c r="CH226" i="7"/>
  <c r="CI226" i="7"/>
  <c r="CJ226" i="7"/>
  <c r="CK226" i="7"/>
  <c r="CL226" i="7"/>
  <c r="CM226" i="7"/>
  <c r="CN226" i="7"/>
  <c r="CO226" i="7"/>
  <c r="CP226" i="7"/>
  <c r="CQ226" i="7"/>
  <c r="CR226" i="7"/>
  <c r="CS226" i="7"/>
  <c r="CT226" i="7"/>
  <c r="CU226" i="7"/>
  <c r="CV226" i="7"/>
  <c r="CH227" i="7"/>
  <c r="CI227" i="7"/>
  <c r="CJ227" i="7"/>
  <c r="CK227" i="7"/>
  <c r="CL227" i="7"/>
  <c r="CM227" i="7"/>
  <c r="CN227" i="7"/>
  <c r="CO227" i="7"/>
  <c r="CP227" i="7"/>
  <c r="CQ227" i="7"/>
  <c r="CR227" i="7"/>
  <c r="CS227" i="7"/>
  <c r="CT227" i="7"/>
  <c r="CU227" i="7"/>
  <c r="CV227" i="7"/>
  <c r="CH228" i="7"/>
  <c r="CI228" i="7"/>
  <c r="CJ228" i="7"/>
  <c r="CK228" i="7"/>
  <c r="CL228" i="7"/>
  <c r="CM228" i="7"/>
  <c r="CN228" i="7"/>
  <c r="CO228" i="7"/>
  <c r="CP228" i="7"/>
  <c r="CQ228" i="7"/>
  <c r="CR228" i="7"/>
  <c r="CS228" i="7"/>
  <c r="CT228" i="7"/>
  <c r="CU228" i="7"/>
  <c r="CV228" i="7"/>
  <c r="CH229" i="7"/>
  <c r="CI229" i="7"/>
  <c r="CJ229" i="7"/>
  <c r="CK229" i="7"/>
  <c r="CL229" i="7"/>
  <c r="CM229" i="7"/>
  <c r="CN229" i="7"/>
  <c r="CO229" i="7"/>
  <c r="CP229" i="7"/>
  <c r="CQ229" i="7"/>
  <c r="CR229" i="7"/>
  <c r="CS229" i="7"/>
  <c r="CT229" i="7"/>
  <c r="CU229" i="7"/>
  <c r="CV229" i="7"/>
  <c r="CH230" i="7"/>
  <c r="CI230" i="7"/>
  <c r="CJ230" i="7"/>
  <c r="CK230" i="7"/>
  <c r="CL230" i="7"/>
  <c r="CM230" i="7"/>
  <c r="CN230" i="7"/>
  <c r="CO230" i="7"/>
  <c r="CP230" i="7"/>
  <c r="CQ230" i="7"/>
  <c r="CR230" i="7"/>
  <c r="CS230" i="7"/>
  <c r="CT230" i="7"/>
  <c r="CU230" i="7"/>
  <c r="CV230" i="7"/>
  <c r="CH231" i="7"/>
  <c r="CI231" i="7"/>
  <c r="CJ231" i="7"/>
  <c r="CK231" i="7"/>
  <c r="CL231" i="7"/>
  <c r="CM231" i="7"/>
  <c r="CN231" i="7"/>
  <c r="CO231" i="7"/>
  <c r="CP231" i="7"/>
  <c r="CQ231" i="7"/>
  <c r="CR231" i="7"/>
  <c r="CS231" i="7"/>
  <c r="CT231" i="7"/>
  <c r="CU231" i="7"/>
  <c r="CV231" i="7"/>
  <c r="CH232" i="7"/>
  <c r="CI232" i="7"/>
  <c r="CJ232" i="7"/>
  <c r="CK232" i="7"/>
  <c r="CL232" i="7"/>
  <c r="CM232" i="7"/>
  <c r="CN232" i="7"/>
  <c r="CO232" i="7"/>
  <c r="CP232" i="7"/>
  <c r="CQ232" i="7"/>
  <c r="CR232" i="7"/>
  <c r="CS232" i="7"/>
  <c r="CT232" i="7"/>
  <c r="CU232" i="7"/>
  <c r="CV232" i="7"/>
  <c r="CH233" i="7"/>
  <c r="CI233" i="7"/>
  <c r="CJ233" i="7"/>
  <c r="CK233" i="7"/>
  <c r="CL233" i="7"/>
  <c r="CM233" i="7"/>
  <c r="CN233" i="7"/>
  <c r="CO233" i="7"/>
  <c r="CP233" i="7"/>
  <c r="CQ233" i="7"/>
  <c r="CR233" i="7"/>
  <c r="CS233" i="7"/>
  <c r="CT233" i="7"/>
  <c r="CU233" i="7"/>
  <c r="CV233" i="7"/>
  <c r="CH234" i="7"/>
  <c r="CI234" i="7"/>
  <c r="CJ234" i="7"/>
  <c r="CK234" i="7"/>
  <c r="CL234" i="7"/>
  <c r="CM234" i="7"/>
  <c r="CN234" i="7"/>
  <c r="CO234" i="7"/>
  <c r="CP234" i="7"/>
  <c r="CQ234" i="7"/>
  <c r="CR234" i="7"/>
  <c r="CS234" i="7"/>
  <c r="CT234" i="7"/>
  <c r="CU234" i="7"/>
  <c r="CV234" i="7"/>
  <c r="CH235" i="7"/>
  <c r="CI235" i="7"/>
  <c r="CJ235" i="7"/>
  <c r="CK235" i="7"/>
  <c r="CL235" i="7"/>
  <c r="CM235" i="7"/>
  <c r="CN235" i="7"/>
  <c r="CO235" i="7"/>
  <c r="CP235" i="7"/>
  <c r="CQ235" i="7"/>
  <c r="CR235" i="7"/>
  <c r="CS235" i="7"/>
  <c r="CT235" i="7"/>
  <c r="CU235" i="7"/>
  <c r="CV235" i="7"/>
  <c r="CH236" i="7"/>
  <c r="CI236" i="7"/>
  <c r="CJ236" i="7"/>
  <c r="CK236" i="7"/>
  <c r="CL236" i="7"/>
  <c r="CM236" i="7"/>
  <c r="CN236" i="7"/>
  <c r="CO236" i="7"/>
  <c r="CP236" i="7"/>
  <c r="CQ236" i="7"/>
  <c r="CR236" i="7"/>
  <c r="CS236" i="7"/>
  <c r="CT236" i="7"/>
  <c r="CU236" i="7"/>
  <c r="CV236" i="7"/>
  <c r="CH237" i="7"/>
  <c r="CI237" i="7"/>
  <c r="CJ237" i="7"/>
  <c r="CK237" i="7"/>
  <c r="CL237" i="7"/>
  <c r="CM237" i="7"/>
  <c r="CN237" i="7"/>
  <c r="CO237" i="7"/>
  <c r="CP237" i="7"/>
  <c r="CQ237" i="7"/>
  <c r="CR237" i="7"/>
  <c r="CS237" i="7"/>
  <c r="CT237" i="7"/>
  <c r="CU237" i="7"/>
  <c r="CV237" i="7"/>
  <c r="CH238" i="7"/>
  <c r="CI238" i="7"/>
  <c r="CJ238" i="7"/>
  <c r="CK238" i="7"/>
  <c r="CL238" i="7"/>
  <c r="CM238" i="7"/>
  <c r="CN238" i="7"/>
  <c r="CO238" i="7"/>
  <c r="CP238" i="7"/>
  <c r="CQ238" i="7"/>
  <c r="CR238" i="7"/>
  <c r="CS238" i="7"/>
  <c r="CT238" i="7"/>
  <c r="CU238" i="7"/>
  <c r="CV238" i="7"/>
  <c r="CH239" i="7"/>
  <c r="CI239" i="7"/>
  <c r="CJ239" i="7"/>
  <c r="CK239" i="7"/>
  <c r="CL239" i="7"/>
  <c r="CM239" i="7"/>
  <c r="CN239" i="7"/>
  <c r="CO239" i="7"/>
  <c r="CP239" i="7"/>
  <c r="CQ239" i="7"/>
  <c r="CR239" i="7"/>
  <c r="CS239" i="7"/>
  <c r="CT239" i="7"/>
  <c r="CU239" i="7"/>
  <c r="CV239" i="7"/>
  <c r="CH240" i="7"/>
  <c r="CI240" i="7"/>
  <c r="CJ240" i="7"/>
  <c r="CK240" i="7"/>
  <c r="CL240" i="7"/>
  <c r="CM240" i="7"/>
  <c r="CN240" i="7"/>
  <c r="CO240" i="7"/>
  <c r="CP240" i="7"/>
  <c r="CQ240" i="7"/>
  <c r="CR240" i="7"/>
  <c r="CS240" i="7"/>
  <c r="CT240" i="7"/>
  <c r="CU240" i="7"/>
  <c r="CV240" i="7"/>
  <c r="CH241" i="7"/>
  <c r="CI241" i="7"/>
  <c r="CJ241" i="7"/>
  <c r="CK241" i="7"/>
  <c r="CL241" i="7"/>
  <c r="CM241" i="7"/>
  <c r="CN241" i="7"/>
  <c r="CO241" i="7"/>
  <c r="CP241" i="7"/>
  <c r="CQ241" i="7"/>
  <c r="CR241" i="7"/>
  <c r="CS241" i="7"/>
  <c r="CT241" i="7"/>
  <c r="CU241" i="7"/>
  <c r="CV241" i="7"/>
  <c r="CH242" i="7"/>
  <c r="CI242" i="7"/>
  <c r="CJ242" i="7"/>
  <c r="CK242" i="7"/>
  <c r="CL242" i="7"/>
  <c r="CM242" i="7"/>
  <c r="CN242" i="7"/>
  <c r="CO242" i="7"/>
  <c r="CP242" i="7"/>
  <c r="CQ242" i="7"/>
  <c r="CR242" i="7"/>
  <c r="CS242" i="7"/>
  <c r="CT242" i="7"/>
  <c r="CU242" i="7"/>
  <c r="CV242" i="7"/>
  <c r="CH243" i="7"/>
  <c r="CI243" i="7"/>
  <c r="CJ243" i="7"/>
  <c r="CK243" i="7"/>
  <c r="CL243" i="7"/>
  <c r="CM243" i="7"/>
  <c r="CN243" i="7"/>
  <c r="CO243" i="7"/>
  <c r="CP243" i="7"/>
  <c r="CQ243" i="7"/>
  <c r="CR243" i="7"/>
  <c r="CS243" i="7"/>
  <c r="CT243" i="7"/>
  <c r="CU243" i="7"/>
  <c r="CV243" i="7"/>
  <c r="CH244" i="7"/>
  <c r="CI244" i="7"/>
  <c r="CJ244" i="7"/>
  <c r="CK244" i="7"/>
  <c r="CL244" i="7"/>
  <c r="CM244" i="7"/>
  <c r="CN244" i="7"/>
  <c r="CO244" i="7"/>
  <c r="CP244" i="7"/>
  <c r="CQ244" i="7"/>
  <c r="CR244" i="7"/>
  <c r="CS244" i="7"/>
  <c r="CT244" i="7"/>
  <c r="CU244" i="7"/>
  <c r="CV244" i="7"/>
  <c r="CH245" i="7"/>
  <c r="CI245" i="7"/>
  <c r="CJ245" i="7"/>
  <c r="CK245" i="7"/>
  <c r="CL245" i="7"/>
  <c r="CM245" i="7"/>
  <c r="CN245" i="7"/>
  <c r="CO245" i="7"/>
  <c r="CP245" i="7"/>
  <c r="CQ245" i="7"/>
  <c r="CR245" i="7"/>
  <c r="CS245" i="7"/>
  <c r="CT245" i="7"/>
  <c r="CU245" i="7"/>
  <c r="CV245" i="7"/>
  <c r="CH246" i="7"/>
  <c r="CI246" i="7"/>
  <c r="CJ246" i="7"/>
  <c r="CK246" i="7"/>
  <c r="CL246" i="7"/>
  <c r="CM246" i="7"/>
  <c r="CN246" i="7"/>
  <c r="CO246" i="7"/>
  <c r="CP246" i="7"/>
  <c r="CQ246" i="7"/>
  <c r="CR246" i="7"/>
  <c r="CS246" i="7"/>
  <c r="CT246" i="7"/>
  <c r="CU246" i="7"/>
  <c r="CV246" i="7"/>
  <c r="CH247" i="7"/>
  <c r="CI247" i="7"/>
  <c r="CJ247" i="7"/>
  <c r="CK247" i="7"/>
  <c r="CL247" i="7"/>
  <c r="CM247" i="7"/>
  <c r="CN247" i="7"/>
  <c r="CO247" i="7"/>
  <c r="CP247" i="7"/>
  <c r="CQ247" i="7"/>
  <c r="CR247" i="7"/>
  <c r="CS247" i="7"/>
  <c r="CT247" i="7"/>
  <c r="CU247" i="7"/>
  <c r="CV247" i="7"/>
  <c r="CH248" i="7"/>
  <c r="CI248" i="7"/>
  <c r="CJ248" i="7"/>
  <c r="CK248" i="7"/>
  <c r="CL248" i="7"/>
  <c r="CM248" i="7"/>
  <c r="CN248" i="7"/>
  <c r="CO248" i="7"/>
  <c r="CP248" i="7"/>
  <c r="CQ248" i="7"/>
  <c r="CR248" i="7"/>
  <c r="CS248" i="7"/>
  <c r="CT248" i="7"/>
  <c r="CU248" i="7"/>
  <c r="CV248" i="7"/>
  <c r="CH249" i="7"/>
  <c r="CI249" i="7"/>
  <c r="CJ249" i="7"/>
  <c r="CK249" i="7"/>
  <c r="CL249" i="7"/>
  <c r="CM249" i="7"/>
  <c r="CN249" i="7"/>
  <c r="CO249" i="7"/>
  <c r="CP249" i="7"/>
  <c r="CQ249" i="7"/>
  <c r="CR249" i="7"/>
  <c r="CS249" i="7"/>
  <c r="CT249" i="7"/>
  <c r="CU249" i="7"/>
  <c r="CV249" i="7"/>
  <c r="CH250" i="7"/>
  <c r="CI250" i="7"/>
  <c r="CJ250" i="7"/>
  <c r="CK250" i="7"/>
  <c r="CL250" i="7"/>
  <c r="CM250" i="7"/>
  <c r="CN250" i="7"/>
  <c r="CO250" i="7"/>
  <c r="CP250" i="7"/>
  <c r="CQ250" i="7"/>
  <c r="CR250" i="7"/>
  <c r="CS250" i="7"/>
  <c r="CT250" i="7"/>
  <c r="CU250" i="7"/>
  <c r="CV250" i="7"/>
  <c r="CH251" i="7"/>
  <c r="CI251" i="7"/>
  <c r="CJ251" i="7"/>
  <c r="CK251" i="7"/>
  <c r="CL251" i="7"/>
  <c r="CM251" i="7"/>
  <c r="CN251" i="7"/>
  <c r="CO251" i="7"/>
  <c r="CP251" i="7"/>
  <c r="CQ251" i="7"/>
  <c r="CR251" i="7"/>
  <c r="CS251" i="7"/>
  <c r="CT251" i="7"/>
  <c r="CU251" i="7"/>
  <c r="CV251" i="7"/>
  <c r="CH252" i="7"/>
  <c r="CI252" i="7"/>
  <c r="CJ252" i="7"/>
  <c r="CK252" i="7"/>
  <c r="CL252" i="7"/>
  <c r="CM252" i="7"/>
  <c r="CN252" i="7"/>
  <c r="CO252" i="7"/>
  <c r="CP252" i="7"/>
  <c r="CQ252" i="7"/>
  <c r="CR252" i="7"/>
  <c r="CS252" i="7"/>
  <c r="CT252" i="7"/>
  <c r="CU252" i="7"/>
  <c r="CV252" i="7"/>
  <c r="CH253" i="7"/>
  <c r="CI253" i="7"/>
  <c r="CJ253" i="7"/>
  <c r="CK253" i="7"/>
  <c r="CL253" i="7"/>
  <c r="CM253" i="7"/>
  <c r="CN253" i="7"/>
  <c r="CO253" i="7"/>
  <c r="CP253" i="7"/>
  <c r="CQ253" i="7"/>
  <c r="CR253" i="7"/>
  <c r="CS253" i="7"/>
  <c r="CT253" i="7"/>
  <c r="CU253" i="7"/>
  <c r="CV253" i="7"/>
  <c r="CH254" i="7"/>
  <c r="CI254" i="7"/>
  <c r="CJ254" i="7"/>
  <c r="CK254" i="7"/>
  <c r="CL254" i="7"/>
  <c r="CM254" i="7"/>
  <c r="CN254" i="7"/>
  <c r="CO254" i="7"/>
  <c r="CP254" i="7"/>
  <c r="CQ254" i="7"/>
  <c r="CR254" i="7"/>
  <c r="CS254" i="7"/>
  <c r="CT254" i="7"/>
  <c r="CU254" i="7"/>
  <c r="CV254" i="7"/>
  <c r="CH255" i="7"/>
  <c r="CI255" i="7"/>
  <c r="CJ255" i="7"/>
  <c r="CK255" i="7"/>
  <c r="CL255" i="7"/>
  <c r="CM255" i="7"/>
  <c r="CN255" i="7"/>
  <c r="CO255" i="7"/>
  <c r="CP255" i="7"/>
  <c r="CQ255" i="7"/>
  <c r="CR255" i="7"/>
  <c r="CS255" i="7"/>
  <c r="CT255" i="7"/>
  <c r="CU255" i="7"/>
  <c r="CV255" i="7"/>
  <c r="CH256" i="7"/>
  <c r="CI256" i="7"/>
  <c r="CJ256" i="7"/>
  <c r="CK256" i="7"/>
  <c r="CL256" i="7"/>
  <c r="CM256" i="7"/>
  <c r="CN256" i="7"/>
  <c r="CO256" i="7"/>
  <c r="CP256" i="7"/>
  <c r="CQ256" i="7"/>
  <c r="CR256" i="7"/>
  <c r="CS256" i="7"/>
  <c r="CT256" i="7"/>
  <c r="CU256" i="7"/>
  <c r="CV256" i="7"/>
  <c r="CH257" i="7"/>
  <c r="CI257" i="7"/>
  <c r="CJ257" i="7"/>
  <c r="CK257" i="7"/>
  <c r="CL257" i="7"/>
  <c r="CM257" i="7"/>
  <c r="CN257" i="7"/>
  <c r="CO257" i="7"/>
  <c r="CP257" i="7"/>
  <c r="CQ257" i="7"/>
  <c r="CR257" i="7"/>
  <c r="CS257" i="7"/>
  <c r="CT257" i="7"/>
  <c r="CU257" i="7"/>
  <c r="CV257" i="7"/>
  <c r="CH258" i="7"/>
  <c r="CI258" i="7"/>
  <c r="CJ258" i="7"/>
  <c r="CK258" i="7"/>
  <c r="CL258" i="7"/>
  <c r="CM258" i="7"/>
  <c r="CN258" i="7"/>
  <c r="CO258" i="7"/>
  <c r="CP258" i="7"/>
  <c r="CQ258" i="7"/>
  <c r="CR258" i="7"/>
  <c r="CS258" i="7"/>
  <c r="CT258" i="7"/>
  <c r="CU258" i="7"/>
  <c r="CV258" i="7"/>
  <c r="CH259" i="7"/>
  <c r="CI259" i="7"/>
  <c r="CJ259" i="7"/>
  <c r="CK259" i="7"/>
  <c r="CL259" i="7"/>
  <c r="CM259" i="7"/>
  <c r="CN259" i="7"/>
  <c r="CO259" i="7"/>
  <c r="CP259" i="7"/>
  <c r="CQ259" i="7"/>
  <c r="CR259" i="7"/>
  <c r="CS259" i="7"/>
  <c r="CT259" i="7"/>
  <c r="CU259" i="7"/>
  <c r="CV259" i="7"/>
  <c r="CH260" i="7"/>
  <c r="CI260" i="7"/>
  <c r="CJ260" i="7"/>
  <c r="CK260" i="7"/>
  <c r="CL260" i="7"/>
  <c r="CM260" i="7"/>
  <c r="CN260" i="7"/>
  <c r="CO260" i="7"/>
  <c r="CP260" i="7"/>
  <c r="CQ260" i="7"/>
  <c r="CR260" i="7"/>
  <c r="CS260" i="7"/>
  <c r="CT260" i="7"/>
  <c r="CU260" i="7"/>
  <c r="CV260" i="7"/>
  <c r="CH261" i="7"/>
  <c r="CI261" i="7"/>
  <c r="CJ261" i="7"/>
  <c r="CK261" i="7"/>
  <c r="CL261" i="7"/>
  <c r="CM261" i="7"/>
  <c r="CN261" i="7"/>
  <c r="CO261" i="7"/>
  <c r="CP261" i="7"/>
  <c r="CQ261" i="7"/>
  <c r="CR261" i="7"/>
  <c r="CS261" i="7"/>
  <c r="CT261" i="7"/>
  <c r="CU261" i="7"/>
  <c r="CV261" i="7"/>
  <c r="CH262" i="7"/>
  <c r="CI262" i="7"/>
  <c r="CJ262" i="7"/>
  <c r="CK262" i="7"/>
  <c r="CL262" i="7"/>
  <c r="CM262" i="7"/>
  <c r="CN262" i="7"/>
  <c r="CO262" i="7"/>
  <c r="CP262" i="7"/>
  <c r="CQ262" i="7"/>
  <c r="CR262" i="7"/>
  <c r="CS262" i="7"/>
  <c r="CT262" i="7"/>
  <c r="CU262" i="7"/>
  <c r="CV262" i="7"/>
  <c r="CH263" i="7"/>
  <c r="CI263" i="7"/>
  <c r="CJ263" i="7"/>
  <c r="CK263" i="7"/>
  <c r="CL263" i="7"/>
  <c r="CM263" i="7"/>
  <c r="CN263" i="7"/>
  <c r="CO263" i="7"/>
  <c r="CP263" i="7"/>
  <c r="CQ263" i="7"/>
  <c r="CR263" i="7"/>
  <c r="CS263" i="7"/>
  <c r="CT263" i="7"/>
  <c r="CU263" i="7"/>
  <c r="CV263" i="7"/>
  <c r="CH264" i="7"/>
  <c r="CI264" i="7"/>
  <c r="CJ264" i="7"/>
  <c r="CK264" i="7"/>
  <c r="CL264" i="7"/>
  <c r="CM264" i="7"/>
  <c r="CN264" i="7"/>
  <c r="CO264" i="7"/>
  <c r="CP264" i="7"/>
  <c r="CQ264" i="7"/>
  <c r="CR264" i="7"/>
  <c r="CS264" i="7"/>
  <c r="CT264" i="7"/>
  <c r="CU264" i="7"/>
  <c r="CV264" i="7"/>
  <c r="CH265" i="7"/>
  <c r="CI265" i="7"/>
  <c r="CJ265" i="7"/>
  <c r="CK265" i="7"/>
  <c r="CL265" i="7"/>
  <c r="CM265" i="7"/>
  <c r="CN265" i="7"/>
  <c r="CO265" i="7"/>
  <c r="CP265" i="7"/>
  <c r="CQ265" i="7"/>
  <c r="CR265" i="7"/>
  <c r="CS265" i="7"/>
  <c r="CT265" i="7"/>
  <c r="CU265" i="7"/>
  <c r="CV265" i="7"/>
  <c r="CH266" i="7"/>
  <c r="CI266" i="7"/>
  <c r="CJ266" i="7"/>
  <c r="CK266" i="7"/>
  <c r="CL266" i="7"/>
  <c r="CM266" i="7"/>
  <c r="CN266" i="7"/>
  <c r="CO266" i="7"/>
  <c r="CP266" i="7"/>
  <c r="CQ266" i="7"/>
  <c r="CR266" i="7"/>
  <c r="CS266" i="7"/>
  <c r="CT266" i="7"/>
  <c r="CU266" i="7"/>
  <c r="CV266" i="7"/>
  <c r="CH267" i="7"/>
  <c r="CI267" i="7"/>
  <c r="CJ267" i="7"/>
  <c r="CK267" i="7"/>
  <c r="CL267" i="7"/>
  <c r="CM267" i="7"/>
  <c r="CN267" i="7"/>
  <c r="CO267" i="7"/>
  <c r="CP267" i="7"/>
  <c r="CQ267" i="7"/>
  <c r="CR267" i="7"/>
  <c r="CS267" i="7"/>
  <c r="CT267" i="7"/>
  <c r="CU267" i="7"/>
  <c r="CV267" i="7"/>
  <c r="CH268" i="7"/>
  <c r="CI268" i="7"/>
  <c r="CJ268" i="7"/>
  <c r="CK268" i="7"/>
  <c r="CL268" i="7"/>
  <c r="CM268" i="7"/>
  <c r="CN268" i="7"/>
  <c r="CO268" i="7"/>
  <c r="CP268" i="7"/>
  <c r="CQ268" i="7"/>
  <c r="CR268" i="7"/>
  <c r="CS268" i="7"/>
  <c r="CT268" i="7"/>
  <c r="CU268" i="7"/>
  <c r="CV268" i="7"/>
  <c r="CH269" i="7"/>
  <c r="CI269" i="7"/>
  <c r="CJ269" i="7"/>
  <c r="CK269" i="7"/>
  <c r="CL269" i="7"/>
  <c r="CM269" i="7"/>
  <c r="CN269" i="7"/>
  <c r="CO269" i="7"/>
  <c r="CP269" i="7"/>
  <c r="CQ269" i="7"/>
  <c r="CR269" i="7"/>
  <c r="CS269" i="7"/>
  <c r="CT269" i="7"/>
  <c r="CU269" i="7"/>
  <c r="CV269" i="7"/>
  <c r="CH270" i="7"/>
  <c r="CI270" i="7"/>
  <c r="CJ270" i="7"/>
  <c r="CK270" i="7"/>
  <c r="CL270" i="7"/>
  <c r="CM270" i="7"/>
  <c r="CN270" i="7"/>
  <c r="CO270" i="7"/>
  <c r="CP270" i="7"/>
  <c r="CQ270" i="7"/>
  <c r="CR270" i="7"/>
  <c r="CS270" i="7"/>
  <c r="CT270" i="7"/>
  <c r="CU270" i="7"/>
  <c r="CV270" i="7"/>
  <c r="CH271" i="7"/>
  <c r="CI271" i="7"/>
  <c r="CJ271" i="7"/>
  <c r="CK271" i="7"/>
  <c r="CL271" i="7"/>
  <c r="CM271" i="7"/>
  <c r="CN271" i="7"/>
  <c r="CO271" i="7"/>
  <c r="CP271" i="7"/>
  <c r="CQ271" i="7"/>
  <c r="CR271" i="7"/>
  <c r="CS271" i="7"/>
  <c r="CT271" i="7"/>
  <c r="CU271" i="7"/>
  <c r="CV271" i="7"/>
  <c r="CH272" i="7"/>
  <c r="CI272" i="7"/>
  <c r="CJ272" i="7"/>
  <c r="CK272" i="7"/>
  <c r="CL272" i="7"/>
  <c r="CM272" i="7"/>
  <c r="CN272" i="7"/>
  <c r="CO272" i="7"/>
  <c r="CP272" i="7"/>
  <c r="CQ272" i="7"/>
  <c r="CR272" i="7"/>
  <c r="CS272" i="7"/>
  <c r="CT272" i="7"/>
  <c r="CU272" i="7"/>
  <c r="CV272" i="7"/>
  <c r="CH273" i="7"/>
  <c r="CI273" i="7"/>
  <c r="CJ273" i="7"/>
  <c r="CK273" i="7"/>
  <c r="CL273" i="7"/>
  <c r="CM273" i="7"/>
  <c r="CN273" i="7"/>
  <c r="CO273" i="7"/>
  <c r="CP273" i="7"/>
  <c r="CQ273" i="7"/>
  <c r="CR273" i="7"/>
  <c r="CS273" i="7"/>
  <c r="CT273" i="7"/>
  <c r="CU273" i="7"/>
  <c r="CV273" i="7"/>
  <c r="CH274" i="7"/>
  <c r="CI274" i="7"/>
  <c r="CJ274" i="7"/>
  <c r="CK274" i="7"/>
  <c r="CL274" i="7"/>
  <c r="CM274" i="7"/>
  <c r="CN274" i="7"/>
  <c r="CO274" i="7"/>
  <c r="CP274" i="7"/>
  <c r="CQ274" i="7"/>
  <c r="CR274" i="7"/>
  <c r="CS274" i="7"/>
  <c r="CT274" i="7"/>
  <c r="CU274" i="7"/>
  <c r="CV274" i="7"/>
  <c r="CH275" i="7"/>
  <c r="CI275" i="7"/>
  <c r="CJ275" i="7"/>
  <c r="CK275" i="7"/>
  <c r="CL275" i="7"/>
  <c r="CM275" i="7"/>
  <c r="CN275" i="7"/>
  <c r="CO275" i="7"/>
  <c r="CP275" i="7"/>
  <c r="CQ275" i="7"/>
  <c r="CR275" i="7"/>
  <c r="CS275" i="7"/>
  <c r="CT275" i="7"/>
  <c r="CU275" i="7"/>
  <c r="CV275" i="7"/>
  <c r="CH276" i="7"/>
  <c r="CI276" i="7"/>
  <c r="CJ276" i="7"/>
  <c r="CK276" i="7"/>
  <c r="CL276" i="7"/>
  <c r="CM276" i="7"/>
  <c r="CN276" i="7"/>
  <c r="CO276" i="7"/>
  <c r="CP276" i="7"/>
  <c r="CQ276" i="7"/>
  <c r="CR276" i="7"/>
  <c r="CS276" i="7"/>
  <c r="CT276" i="7"/>
  <c r="CU276" i="7"/>
  <c r="CV276" i="7"/>
  <c r="CH277" i="7"/>
  <c r="CI277" i="7"/>
  <c r="CJ277" i="7"/>
  <c r="CK277" i="7"/>
  <c r="CL277" i="7"/>
  <c r="CM277" i="7"/>
  <c r="CN277" i="7"/>
  <c r="CO277" i="7"/>
  <c r="CP277" i="7"/>
  <c r="CQ277" i="7"/>
  <c r="CR277" i="7"/>
  <c r="CS277" i="7"/>
  <c r="CT277" i="7"/>
  <c r="CU277" i="7"/>
  <c r="CV277" i="7"/>
  <c r="CH278" i="7"/>
  <c r="CI278" i="7"/>
  <c r="CJ278" i="7"/>
  <c r="CK278" i="7"/>
  <c r="CL278" i="7"/>
  <c r="CM278" i="7"/>
  <c r="CN278" i="7"/>
  <c r="CO278" i="7"/>
  <c r="CP278" i="7"/>
  <c r="CQ278" i="7"/>
  <c r="CR278" i="7"/>
  <c r="CS278" i="7"/>
  <c r="CT278" i="7"/>
  <c r="CU278" i="7"/>
  <c r="CV278" i="7"/>
  <c r="CH279" i="7"/>
  <c r="CI279" i="7"/>
  <c r="CJ279" i="7"/>
  <c r="CK279" i="7"/>
  <c r="CL279" i="7"/>
  <c r="CM279" i="7"/>
  <c r="CN279" i="7"/>
  <c r="CO279" i="7"/>
  <c r="CP279" i="7"/>
  <c r="CQ279" i="7"/>
  <c r="CR279" i="7"/>
  <c r="CS279" i="7"/>
  <c r="CT279" i="7"/>
  <c r="CU279" i="7"/>
  <c r="CV279" i="7"/>
  <c r="CH280" i="7"/>
  <c r="CI280" i="7"/>
  <c r="CJ280" i="7"/>
  <c r="CK280" i="7"/>
  <c r="CL280" i="7"/>
  <c r="CM280" i="7"/>
  <c r="CN280" i="7"/>
  <c r="CO280" i="7"/>
  <c r="CP280" i="7"/>
  <c r="CQ280" i="7"/>
  <c r="CR280" i="7"/>
  <c r="CS280" i="7"/>
  <c r="CT280" i="7"/>
  <c r="CU280" i="7"/>
  <c r="CV280" i="7"/>
  <c r="CH281" i="7"/>
  <c r="CI281" i="7"/>
  <c r="CJ281" i="7"/>
  <c r="CK281" i="7"/>
  <c r="CL281" i="7"/>
  <c r="CM281" i="7"/>
  <c r="CN281" i="7"/>
  <c r="CO281" i="7"/>
  <c r="CP281" i="7"/>
  <c r="CQ281" i="7"/>
  <c r="CR281" i="7"/>
  <c r="CS281" i="7"/>
  <c r="CT281" i="7"/>
  <c r="CU281" i="7"/>
  <c r="CV281" i="7"/>
  <c r="CH282" i="7"/>
  <c r="CI282" i="7"/>
  <c r="CJ282" i="7"/>
  <c r="CK282" i="7"/>
  <c r="CL282" i="7"/>
  <c r="CM282" i="7"/>
  <c r="CN282" i="7"/>
  <c r="CO282" i="7"/>
  <c r="CP282" i="7"/>
  <c r="CQ282" i="7"/>
  <c r="CR282" i="7"/>
  <c r="CS282" i="7"/>
  <c r="CT282" i="7"/>
  <c r="CU282" i="7"/>
  <c r="CV282" i="7"/>
  <c r="CH283" i="7"/>
  <c r="CI283" i="7"/>
  <c r="CJ283" i="7"/>
  <c r="CK283" i="7"/>
  <c r="CL283" i="7"/>
  <c r="CM283" i="7"/>
  <c r="CN283" i="7"/>
  <c r="CO283" i="7"/>
  <c r="CP283" i="7"/>
  <c r="CQ283" i="7"/>
  <c r="CR283" i="7"/>
  <c r="CS283" i="7"/>
  <c r="CT283" i="7"/>
  <c r="CU283" i="7"/>
  <c r="CV283" i="7"/>
  <c r="CH284" i="7"/>
  <c r="CI284" i="7"/>
  <c r="CJ284" i="7"/>
  <c r="CK284" i="7"/>
  <c r="CL284" i="7"/>
  <c r="CM284" i="7"/>
  <c r="CN284" i="7"/>
  <c r="CO284" i="7"/>
  <c r="CP284" i="7"/>
  <c r="CQ284" i="7"/>
  <c r="CR284" i="7"/>
  <c r="CS284" i="7"/>
  <c r="CT284" i="7"/>
  <c r="CU284" i="7"/>
  <c r="CV284" i="7"/>
  <c r="CH285" i="7"/>
  <c r="CI285" i="7"/>
  <c r="CJ285" i="7"/>
  <c r="CK285" i="7"/>
  <c r="CL285" i="7"/>
  <c r="CM285" i="7"/>
  <c r="CN285" i="7"/>
  <c r="CO285" i="7"/>
  <c r="CP285" i="7"/>
  <c r="CQ285" i="7"/>
  <c r="CR285" i="7"/>
  <c r="CS285" i="7"/>
  <c r="CT285" i="7"/>
  <c r="CU285" i="7"/>
  <c r="CV285" i="7"/>
  <c r="CH286" i="7"/>
  <c r="CI286" i="7"/>
  <c r="CJ286" i="7"/>
  <c r="CK286" i="7"/>
  <c r="CL286" i="7"/>
  <c r="CM286" i="7"/>
  <c r="CN286" i="7"/>
  <c r="CO286" i="7"/>
  <c r="CP286" i="7"/>
  <c r="CQ286" i="7"/>
  <c r="CR286" i="7"/>
  <c r="CS286" i="7"/>
  <c r="CT286" i="7"/>
  <c r="CU286" i="7"/>
  <c r="CV286" i="7"/>
  <c r="CH287" i="7"/>
  <c r="CI287" i="7"/>
  <c r="CJ287" i="7"/>
  <c r="CK287" i="7"/>
  <c r="CL287" i="7"/>
  <c r="CM287" i="7"/>
  <c r="CN287" i="7"/>
  <c r="CO287" i="7"/>
  <c r="CP287" i="7"/>
  <c r="CQ287" i="7"/>
  <c r="CR287" i="7"/>
  <c r="CS287" i="7"/>
  <c r="CT287" i="7"/>
  <c r="CU287" i="7"/>
  <c r="CV287" i="7"/>
  <c r="CH288" i="7"/>
  <c r="CI288" i="7"/>
  <c r="CJ288" i="7"/>
  <c r="CK288" i="7"/>
  <c r="CL288" i="7"/>
  <c r="CM288" i="7"/>
  <c r="CN288" i="7"/>
  <c r="CO288" i="7"/>
  <c r="CP288" i="7"/>
  <c r="CQ288" i="7"/>
  <c r="CR288" i="7"/>
  <c r="CS288" i="7"/>
  <c r="CT288" i="7"/>
  <c r="CU288" i="7"/>
  <c r="CV288" i="7"/>
  <c r="CH289" i="7"/>
  <c r="CI289" i="7"/>
  <c r="CJ289" i="7"/>
  <c r="CK289" i="7"/>
  <c r="CL289" i="7"/>
  <c r="CM289" i="7"/>
  <c r="CN289" i="7"/>
  <c r="CO289" i="7"/>
  <c r="CP289" i="7"/>
  <c r="CQ289" i="7"/>
  <c r="CR289" i="7"/>
  <c r="CS289" i="7"/>
  <c r="CT289" i="7"/>
  <c r="CU289" i="7"/>
  <c r="CV289" i="7"/>
  <c r="CH290" i="7"/>
  <c r="CI290" i="7"/>
  <c r="CJ290" i="7"/>
  <c r="CK290" i="7"/>
  <c r="CL290" i="7"/>
  <c r="CM290" i="7"/>
  <c r="CN290" i="7"/>
  <c r="CO290" i="7"/>
  <c r="CP290" i="7"/>
  <c r="CQ290" i="7"/>
  <c r="CR290" i="7"/>
  <c r="CS290" i="7"/>
  <c r="CT290" i="7"/>
  <c r="CU290" i="7"/>
  <c r="CV290" i="7"/>
  <c r="CH291" i="7"/>
  <c r="CI291" i="7"/>
  <c r="CJ291" i="7"/>
  <c r="CK291" i="7"/>
  <c r="CL291" i="7"/>
  <c r="CM291" i="7"/>
  <c r="CN291" i="7"/>
  <c r="CO291" i="7"/>
  <c r="CP291" i="7"/>
  <c r="CQ291" i="7"/>
  <c r="CR291" i="7"/>
  <c r="CS291" i="7"/>
  <c r="CT291" i="7"/>
  <c r="CU291" i="7"/>
  <c r="CV291" i="7"/>
  <c r="CH292" i="7"/>
  <c r="CI292" i="7"/>
  <c r="CJ292" i="7"/>
  <c r="CK292" i="7"/>
  <c r="CL292" i="7"/>
  <c r="CM292" i="7"/>
  <c r="CN292" i="7"/>
  <c r="CO292" i="7"/>
  <c r="CP292" i="7"/>
  <c r="CQ292" i="7"/>
  <c r="CR292" i="7"/>
  <c r="CS292" i="7"/>
  <c r="CT292" i="7"/>
  <c r="CU292" i="7"/>
  <c r="CV292" i="7"/>
  <c r="CH293" i="7"/>
  <c r="CI293" i="7"/>
  <c r="CJ293" i="7"/>
  <c r="CK293" i="7"/>
  <c r="CL293" i="7"/>
  <c r="CM293" i="7"/>
  <c r="CN293" i="7"/>
  <c r="CO293" i="7"/>
  <c r="CP293" i="7"/>
  <c r="CQ293" i="7"/>
  <c r="CR293" i="7"/>
  <c r="CS293" i="7"/>
  <c r="CT293" i="7"/>
  <c r="CU293" i="7"/>
  <c r="CV293" i="7"/>
  <c r="CH294" i="7"/>
  <c r="CI294" i="7"/>
  <c r="CJ294" i="7"/>
  <c r="CK294" i="7"/>
  <c r="CL294" i="7"/>
  <c r="CM294" i="7"/>
  <c r="CN294" i="7"/>
  <c r="CO294" i="7"/>
  <c r="CP294" i="7"/>
  <c r="CQ294" i="7"/>
  <c r="CR294" i="7"/>
  <c r="CS294" i="7"/>
  <c r="CT294" i="7"/>
  <c r="CU294" i="7"/>
  <c r="CV294" i="7"/>
  <c r="CH295" i="7"/>
  <c r="CI295" i="7"/>
  <c r="CJ295" i="7"/>
  <c r="CK295" i="7"/>
  <c r="CL295" i="7"/>
  <c r="CM295" i="7"/>
  <c r="CN295" i="7"/>
  <c r="CO295" i="7"/>
  <c r="CP295" i="7"/>
  <c r="CQ295" i="7"/>
  <c r="CR295" i="7"/>
  <c r="CS295" i="7"/>
  <c r="CT295" i="7"/>
  <c r="CU295" i="7"/>
  <c r="CV295" i="7"/>
  <c r="CH296" i="7"/>
  <c r="CI296" i="7"/>
  <c r="CJ296" i="7"/>
  <c r="CK296" i="7"/>
  <c r="CL296" i="7"/>
  <c r="CM296" i="7"/>
  <c r="CN296" i="7"/>
  <c r="CO296" i="7"/>
  <c r="CP296" i="7"/>
  <c r="CQ296" i="7"/>
  <c r="CR296" i="7"/>
  <c r="CS296" i="7"/>
  <c r="CT296" i="7"/>
  <c r="CU296" i="7"/>
  <c r="CV296" i="7"/>
  <c r="CH297" i="7"/>
  <c r="CI297" i="7"/>
  <c r="CJ297" i="7"/>
  <c r="CK297" i="7"/>
  <c r="CL297" i="7"/>
  <c r="CM297" i="7"/>
  <c r="CN297" i="7"/>
  <c r="CO297" i="7"/>
  <c r="CP297" i="7"/>
  <c r="CQ297" i="7"/>
  <c r="CR297" i="7"/>
  <c r="CS297" i="7"/>
  <c r="CT297" i="7"/>
  <c r="CU297" i="7"/>
  <c r="CV297" i="7"/>
  <c r="CH298" i="7"/>
  <c r="CI298" i="7"/>
  <c r="CJ298" i="7"/>
  <c r="CK298" i="7"/>
  <c r="CL298" i="7"/>
  <c r="CM298" i="7"/>
  <c r="CN298" i="7"/>
  <c r="CO298" i="7"/>
  <c r="CP298" i="7"/>
  <c r="CQ298" i="7"/>
  <c r="CR298" i="7"/>
  <c r="CS298" i="7"/>
  <c r="CT298" i="7"/>
  <c r="CU298" i="7"/>
  <c r="CV298" i="7"/>
  <c r="CH299" i="7"/>
  <c r="CI299" i="7"/>
  <c r="CJ299" i="7"/>
  <c r="CK299" i="7"/>
  <c r="CL299" i="7"/>
  <c r="CM299" i="7"/>
  <c r="CN299" i="7"/>
  <c r="CO299" i="7"/>
  <c r="CP299" i="7"/>
  <c r="CQ299" i="7"/>
  <c r="CR299" i="7"/>
  <c r="CS299" i="7"/>
  <c r="CT299" i="7"/>
  <c r="CU299" i="7"/>
  <c r="CV299" i="7"/>
  <c r="CH300" i="7"/>
  <c r="CI300" i="7"/>
  <c r="CJ300" i="7"/>
  <c r="CK300" i="7"/>
  <c r="CL300" i="7"/>
  <c r="CM300" i="7"/>
  <c r="CN300" i="7"/>
  <c r="CO300" i="7"/>
  <c r="CP300" i="7"/>
  <c r="CQ300" i="7"/>
  <c r="CR300" i="7"/>
  <c r="CS300" i="7"/>
  <c r="CT300" i="7"/>
  <c r="CU300" i="7"/>
  <c r="CV300" i="7"/>
  <c r="CH301" i="7"/>
  <c r="CI301" i="7"/>
  <c r="CJ301" i="7"/>
  <c r="CK301" i="7"/>
  <c r="CL301" i="7"/>
  <c r="CM301" i="7"/>
  <c r="CN301" i="7"/>
  <c r="CO301" i="7"/>
  <c r="CP301" i="7"/>
  <c r="CQ301" i="7"/>
  <c r="CR301" i="7"/>
  <c r="CS301" i="7"/>
  <c r="CT301" i="7"/>
  <c r="CU301" i="7"/>
  <c r="CV301" i="7"/>
  <c r="CH302" i="7"/>
  <c r="CI302" i="7"/>
  <c r="CJ302" i="7"/>
  <c r="CK302" i="7"/>
  <c r="CL302" i="7"/>
  <c r="CM302" i="7"/>
  <c r="CN302" i="7"/>
  <c r="CO302" i="7"/>
  <c r="CP302" i="7"/>
  <c r="CQ302" i="7"/>
  <c r="CR302" i="7"/>
  <c r="CS302" i="7"/>
  <c r="CT302" i="7"/>
  <c r="CU302" i="7"/>
  <c r="CV302" i="7"/>
  <c r="CH303" i="7"/>
  <c r="CI303" i="7"/>
  <c r="CJ303" i="7"/>
  <c r="CK303" i="7"/>
  <c r="CL303" i="7"/>
  <c r="CM303" i="7"/>
  <c r="CN303" i="7"/>
  <c r="CO303" i="7"/>
  <c r="CP303" i="7"/>
  <c r="CQ303" i="7"/>
  <c r="CR303" i="7"/>
  <c r="CS303" i="7"/>
  <c r="CT303" i="7"/>
  <c r="CU303" i="7"/>
  <c r="CV303" i="7"/>
  <c r="CH304" i="7"/>
  <c r="CI304" i="7"/>
  <c r="CJ304" i="7"/>
  <c r="CK304" i="7"/>
  <c r="CL304" i="7"/>
  <c r="CM304" i="7"/>
  <c r="CN304" i="7"/>
  <c r="CO304" i="7"/>
  <c r="CP304" i="7"/>
  <c r="CQ304" i="7"/>
  <c r="CR304" i="7"/>
  <c r="CS304" i="7"/>
  <c r="CT304" i="7"/>
  <c r="CU304" i="7"/>
  <c r="CV304" i="7"/>
  <c r="CH305" i="7"/>
  <c r="CI305" i="7"/>
  <c r="CJ305" i="7"/>
  <c r="CK305" i="7"/>
  <c r="CL305" i="7"/>
  <c r="CM305" i="7"/>
  <c r="CN305" i="7"/>
  <c r="CO305" i="7"/>
  <c r="CP305" i="7"/>
  <c r="CQ305" i="7"/>
  <c r="CR305" i="7"/>
  <c r="CS305" i="7"/>
  <c r="CT305" i="7"/>
  <c r="CU305" i="7"/>
  <c r="CV305" i="7"/>
  <c r="CH306" i="7"/>
  <c r="CI306" i="7"/>
  <c r="CJ306" i="7"/>
  <c r="CK306" i="7"/>
  <c r="CL306" i="7"/>
  <c r="CM306" i="7"/>
  <c r="CN306" i="7"/>
  <c r="CO306" i="7"/>
  <c r="CP306" i="7"/>
  <c r="CQ306" i="7"/>
  <c r="CR306" i="7"/>
  <c r="CS306" i="7"/>
  <c r="CT306" i="7"/>
  <c r="CU306" i="7"/>
  <c r="CV306" i="7"/>
  <c r="CH307" i="7"/>
  <c r="CI307" i="7"/>
  <c r="CJ307" i="7"/>
  <c r="CK307" i="7"/>
  <c r="CL307" i="7"/>
  <c r="CM307" i="7"/>
  <c r="CN307" i="7"/>
  <c r="CO307" i="7"/>
  <c r="CP307" i="7"/>
  <c r="CQ307" i="7"/>
  <c r="CR307" i="7"/>
  <c r="CS307" i="7"/>
  <c r="CT307" i="7"/>
  <c r="CU307" i="7"/>
  <c r="CV307" i="7"/>
  <c r="CH308" i="7"/>
  <c r="CI308" i="7"/>
  <c r="CJ308" i="7"/>
  <c r="CK308" i="7"/>
  <c r="CL308" i="7"/>
  <c r="CM308" i="7"/>
  <c r="CN308" i="7"/>
  <c r="CO308" i="7"/>
  <c r="CP308" i="7"/>
  <c r="CQ308" i="7"/>
  <c r="CR308" i="7"/>
  <c r="CS308" i="7"/>
  <c r="CT308" i="7"/>
  <c r="CU308" i="7"/>
  <c r="CV308" i="7"/>
  <c r="CH309" i="7"/>
  <c r="CI309" i="7"/>
  <c r="CJ309" i="7"/>
  <c r="CK309" i="7"/>
  <c r="CL309" i="7"/>
  <c r="CM309" i="7"/>
  <c r="CN309" i="7"/>
  <c r="CO309" i="7"/>
  <c r="CP309" i="7"/>
  <c r="CQ309" i="7"/>
  <c r="CR309" i="7"/>
  <c r="CS309" i="7"/>
  <c r="CT309" i="7"/>
  <c r="CU309" i="7"/>
  <c r="CV309" i="7"/>
  <c r="CH310" i="7"/>
  <c r="CI310" i="7"/>
  <c r="CJ310" i="7"/>
  <c r="CK310" i="7"/>
  <c r="CL310" i="7"/>
  <c r="CM310" i="7"/>
  <c r="CN310" i="7"/>
  <c r="CO310" i="7"/>
  <c r="CP310" i="7"/>
  <c r="CQ310" i="7"/>
  <c r="CR310" i="7"/>
  <c r="CS310" i="7"/>
  <c r="CT310" i="7"/>
  <c r="CU310" i="7"/>
  <c r="CV310" i="7"/>
  <c r="CH311" i="7"/>
  <c r="CI311" i="7"/>
  <c r="CJ311" i="7"/>
  <c r="CK311" i="7"/>
  <c r="CL311" i="7"/>
  <c r="CM311" i="7"/>
  <c r="CN311" i="7"/>
  <c r="CO311" i="7"/>
  <c r="CP311" i="7"/>
  <c r="CQ311" i="7"/>
  <c r="CR311" i="7"/>
  <c r="CS311" i="7"/>
  <c r="CT311" i="7"/>
  <c r="CU311" i="7"/>
  <c r="CV311" i="7"/>
  <c r="CH312" i="7"/>
  <c r="CI312" i="7"/>
  <c r="CJ312" i="7"/>
  <c r="CK312" i="7"/>
  <c r="CL312" i="7"/>
  <c r="CM312" i="7"/>
  <c r="CN312" i="7"/>
  <c r="CO312" i="7"/>
  <c r="CP312" i="7"/>
  <c r="CQ312" i="7"/>
  <c r="CR312" i="7"/>
  <c r="CS312" i="7"/>
  <c r="CT312" i="7"/>
  <c r="CU312" i="7"/>
  <c r="CV312" i="7"/>
  <c r="CH313" i="7"/>
  <c r="CI313" i="7"/>
  <c r="CJ313" i="7"/>
  <c r="CK313" i="7"/>
  <c r="CL313" i="7"/>
  <c r="CM313" i="7"/>
  <c r="CN313" i="7"/>
  <c r="CO313" i="7"/>
  <c r="CP313" i="7"/>
  <c r="CQ313" i="7"/>
  <c r="CR313" i="7"/>
  <c r="CS313" i="7"/>
  <c r="CT313" i="7"/>
  <c r="CU313" i="7"/>
  <c r="CV313" i="7"/>
  <c r="CH314" i="7"/>
  <c r="CI314" i="7"/>
  <c r="CJ314" i="7"/>
  <c r="CK314" i="7"/>
  <c r="CL314" i="7"/>
  <c r="CM314" i="7"/>
  <c r="CN314" i="7"/>
  <c r="CO314" i="7"/>
  <c r="CP314" i="7"/>
  <c r="CQ314" i="7"/>
  <c r="CR314" i="7"/>
  <c r="CS314" i="7"/>
  <c r="CT314" i="7"/>
  <c r="CU314" i="7"/>
  <c r="CV314" i="7"/>
  <c r="CH315" i="7"/>
  <c r="CI315" i="7"/>
  <c r="CJ315" i="7"/>
  <c r="CK315" i="7"/>
  <c r="CL315" i="7"/>
  <c r="CM315" i="7"/>
  <c r="CN315" i="7"/>
  <c r="CO315" i="7"/>
  <c r="CP315" i="7"/>
  <c r="CQ315" i="7"/>
  <c r="CR315" i="7"/>
  <c r="CS315" i="7"/>
  <c r="CT315" i="7"/>
  <c r="CU315" i="7"/>
  <c r="CV315" i="7"/>
  <c r="CH316" i="7"/>
  <c r="CI316" i="7"/>
  <c r="CJ316" i="7"/>
  <c r="CK316" i="7"/>
  <c r="CL316" i="7"/>
  <c r="CM316" i="7"/>
  <c r="CN316" i="7"/>
  <c r="CO316" i="7"/>
  <c r="CP316" i="7"/>
  <c r="CQ316" i="7"/>
  <c r="CR316" i="7"/>
  <c r="CS316" i="7"/>
  <c r="CT316" i="7"/>
  <c r="CU316" i="7"/>
  <c r="CV316" i="7"/>
  <c r="CH317" i="7"/>
  <c r="CI317" i="7"/>
  <c r="CJ317" i="7"/>
  <c r="CK317" i="7"/>
  <c r="CL317" i="7"/>
  <c r="CM317" i="7"/>
  <c r="CN317" i="7"/>
  <c r="CO317" i="7"/>
  <c r="CP317" i="7"/>
  <c r="CQ317" i="7"/>
  <c r="CR317" i="7"/>
  <c r="CS317" i="7"/>
  <c r="CT317" i="7"/>
  <c r="CU317" i="7"/>
  <c r="CV317" i="7"/>
  <c r="CH318" i="7"/>
  <c r="CI318" i="7"/>
  <c r="CJ318" i="7"/>
  <c r="CK318" i="7"/>
  <c r="CL318" i="7"/>
  <c r="CM318" i="7"/>
  <c r="CN318" i="7"/>
  <c r="CO318" i="7"/>
  <c r="CP318" i="7"/>
  <c r="CQ318" i="7"/>
  <c r="CR318" i="7"/>
  <c r="CS318" i="7"/>
  <c r="CT318" i="7"/>
  <c r="CU318" i="7"/>
  <c r="CV318" i="7"/>
  <c r="CH319" i="7"/>
  <c r="CI319" i="7"/>
  <c r="CJ319" i="7"/>
  <c r="CK319" i="7"/>
  <c r="CL319" i="7"/>
  <c r="CM319" i="7"/>
  <c r="CN319" i="7"/>
  <c r="CO319" i="7"/>
  <c r="CP319" i="7"/>
  <c r="CQ319" i="7"/>
  <c r="CR319" i="7"/>
  <c r="CS319" i="7"/>
  <c r="CT319" i="7"/>
  <c r="CU319" i="7"/>
  <c r="CV319" i="7"/>
  <c r="CH320" i="7"/>
  <c r="CI320" i="7"/>
  <c r="CJ320" i="7"/>
  <c r="CK320" i="7"/>
  <c r="CL320" i="7"/>
  <c r="CM320" i="7"/>
  <c r="CN320" i="7"/>
  <c r="CO320" i="7"/>
  <c r="CP320" i="7"/>
  <c r="CQ320" i="7"/>
  <c r="CR320" i="7"/>
  <c r="CS320" i="7"/>
  <c r="CT320" i="7"/>
  <c r="CU320" i="7"/>
  <c r="CV320" i="7"/>
  <c r="CH321" i="7"/>
  <c r="CI321" i="7"/>
  <c r="CJ321" i="7"/>
  <c r="CK321" i="7"/>
  <c r="CL321" i="7"/>
  <c r="CM321" i="7"/>
  <c r="CN321" i="7"/>
  <c r="CO321" i="7"/>
  <c r="CP321" i="7"/>
  <c r="CQ321" i="7"/>
  <c r="CR321" i="7"/>
  <c r="CS321" i="7"/>
  <c r="CT321" i="7"/>
  <c r="CU321" i="7"/>
  <c r="CV321" i="7"/>
  <c r="CH322" i="7"/>
  <c r="CI322" i="7"/>
  <c r="CJ322" i="7"/>
  <c r="CK322" i="7"/>
  <c r="CL322" i="7"/>
  <c r="CM322" i="7"/>
  <c r="CN322" i="7"/>
  <c r="CO322" i="7"/>
  <c r="CP322" i="7"/>
  <c r="CQ322" i="7"/>
  <c r="CR322" i="7"/>
  <c r="CS322" i="7"/>
  <c r="CT322" i="7"/>
  <c r="CU322" i="7"/>
  <c r="CV322" i="7"/>
  <c r="CH323" i="7"/>
  <c r="CI323" i="7"/>
  <c r="CJ323" i="7"/>
  <c r="CK323" i="7"/>
  <c r="CL323" i="7"/>
  <c r="CM323" i="7"/>
  <c r="CN323" i="7"/>
  <c r="CO323" i="7"/>
  <c r="CP323" i="7"/>
  <c r="CQ323" i="7"/>
  <c r="CR323" i="7"/>
  <c r="CS323" i="7"/>
  <c r="CT323" i="7"/>
  <c r="CU323" i="7"/>
  <c r="CV323" i="7"/>
  <c r="CH324" i="7"/>
  <c r="CI324" i="7"/>
  <c r="CJ324" i="7"/>
  <c r="CK324" i="7"/>
  <c r="CL324" i="7"/>
  <c r="CM324" i="7"/>
  <c r="CN324" i="7"/>
  <c r="CO324" i="7"/>
  <c r="CP324" i="7"/>
  <c r="CQ324" i="7"/>
  <c r="CR324" i="7"/>
  <c r="CS324" i="7"/>
  <c r="CT324" i="7"/>
  <c r="CU324" i="7"/>
  <c r="CV324" i="7"/>
  <c r="CH325" i="7"/>
  <c r="CI325" i="7"/>
  <c r="CJ325" i="7"/>
  <c r="CK325" i="7"/>
  <c r="CL325" i="7"/>
  <c r="CM325" i="7"/>
  <c r="CN325" i="7"/>
  <c r="CO325" i="7"/>
  <c r="CP325" i="7"/>
  <c r="CQ325" i="7"/>
  <c r="CR325" i="7"/>
  <c r="CS325" i="7"/>
  <c r="CT325" i="7"/>
  <c r="CU325" i="7"/>
  <c r="CV325" i="7"/>
  <c r="CH326" i="7"/>
  <c r="CI326" i="7"/>
  <c r="CJ326" i="7"/>
  <c r="CK326" i="7"/>
  <c r="CL326" i="7"/>
  <c r="CM326" i="7"/>
  <c r="CN326" i="7"/>
  <c r="CO326" i="7"/>
  <c r="CP326" i="7"/>
  <c r="CQ326" i="7"/>
  <c r="CR326" i="7"/>
  <c r="CS326" i="7"/>
  <c r="CT326" i="7"/>
  <c r="CU326" i="7"/>
  <c r="CV326" i="7"/>
  <c r="CH327" i="7"/>
  <c r="CI327" i="7"/>
  <c r="CJ327" i="7"/>
  <c r="CK327" i="7"/>
  <c r="CL327" i="7"/>
  <c r="CM327" i="7"/>
  <c r="CN327" i="7"/>
  <c r="CO327" i="7"/>
  <c r="CP327" i="7"/>
  <c r="CQ327" i="7"/>
  <c r="CR327" i="7"/>
  <c r="CS327" i="7"/>
  <c r="CT327" i="7"/>
  <c r="CU327" i="7"/>
  <c r="CV327" i="7"/>
  <c r="CH328" i="7"/>
  <c r="CI328" i="7"/>
  <c r="CJ328" i="7"/>
  <c r="CK328" i="7"/>
  <c r="CL328" i="7"/>
  <c r="CM328" i="7"/>
  <c r="CN328" i="7"/>
  <c r="CO328" i="7"/>
  <c r="CP328" i="7"/>
  <c r="CQ328" i="7"/>
  <c r="CR328" i="7"/>
  <c r="CS328" i="7"/>
  <c r="CT328" i="7"/>
  <c r="CU328" i="7"/>
  <c r="CV328" i="7"/>
  <c r="CH329" i="7"/>
  <c r="CI329" i="7"/>
  <c r="CJ329" i="7"/>
  <c r="CK329" i="7"/>
  <c r="CL329" i="7"/>
  <c r="CM329" i="7"/>
  <c r="CN329" i="7"/>
  <c r="CO329" i="7"/>
  <c r="CP329" i="7"/>
  <c r="CQ329" i="7"/>
  <c r="CR329" i="7"/>
  <c r="CS329" i="7"/>
  <c r="CT329" i="7"/>
  <c r="CU329" i="7"/>
  <c r="CV329" i="7"/>
  <c r="CH330" i="7"/>
  <c r="CI330" i="7"/>
  <c r="CJ330" i="7"/>
  <c r="CK330" i="7"/>
  <c r="CL330" i="7"/>
  <c r="CM330" i="7"/>
  <c r="CN330" i="7"/>
  <c r="CO330" i="7"/>
  <c r="CP330" i="7"/>
  <c r="CQ330" i="7"/>
  <c r="CR330" i="7"/>
  <c r="CS330" i="7"/>
  <c r="CT330" i="7"/>
  <c r="CU330" i="7"/>
  <c r="CV330" i="7"/>
  <c r="CH331" i="7"/>
  <c r="CI331" i="7"/>
  <c r="CJ331" i="7"/>
  <c r="CK331" i="7"/>
  <c r="CL331" i="7"/>
  <c r="CM331" i="7"/>
  <c r="CN331" i="7"/>
  <c r="CO331" i="7"/>
  <c r="CP331" i="7"/>
  <c r="CQ331" i="7"/>
  <c r="CR331" i="7"/>
  <c r="CS331" i="7"/>
  <c r="CT331" i="7"/>
  <c r="CU331" i="7"/>
  <c r="CV331" i="7"/>
  <c r="CH332" i="7"/>
  <c r="CI332" i="7"/>
  <c r="CJ332" i="7"/>
  <c r="CK332" i="7"/>
  <c r="CL332" i="7"/>
  <c r="CM332" i="7"/>
  <c r="CN332" i="7"/>
  <c r="CO332" i="7"/>
  <c r="CP332" i="7"/>
  <c r="CQ332" i="7"/>
  <c r="CR332" i="7"/>
  <c r="CS332" i="7"/>
  <c r="CT332" i="7"/>
  <c r="CU332" i="7"/>
  <c r="CV332" i="7"/>
  <c r="CH333" i="7"/>
  <c r="CI333" i="7"/>
  <c r="CJ333" i="7"/>
  <c r="CK333" i="7"/>
  <c r="CL333" i="7"/>
  <c r="CM333" i="7"/>
  <c r="CN333" i="7"/>
  <c r="CO333" i="7"/>
  <c r="CP333" i="7"/>
  <c r="CQ333" i="7"/>
  <c r="CR333" i="7"/>
  <c r="CS333" i="7"/>
  <c r="CT333" i="7"/>
  <c r="CU333" i="7"/>
  <c r="CV333" i="7"/>
  <c r="CH334" i="7"/>
  <c r="CI334" i="7"/>
  <c r="CJ334" i="7"/>
  <c r="CK334" i="7"/>
  <c r="CL334" i="7"/>
  <c r="CM334" i="7"/>
  <c r="CN334" i="7"/>
  <c r="CO334" i="7"/>
  <c r="CP334" i="7"/>
  <c r="CQ334" i="7"/>
  <c r="CR334" i="7"/>
  <c r="CS334" i="7"/>
  <c r="CT334" i="7"/>
  <c r="CU334" i="7"/>
  <c r="CV334" i="7"/>
  <c r="CH335" i="7"/>
  <c r="CI335" i="7"/>
  <c r="CJ335" i="7"/>
  <c r="CK335" i="7"/>
  <c r="CL335" i="7"/>
  <c r="CM335" i="7"/>
  <c r="CN335" i="7"/>
  <c r="CO335" i="7"/>
  <c r="CP335" i="7"/>
  <c r="CQ335" i="7"/>
  <c r="CR335" i="7"/>
  <c r="CS335" i="7"/>
  <c r="CT335" i="7"/>
  <c r="CU335" i="7"/>
  <c r="CV335" i="7"/>
  <c r="CH336" i="7"/>
  <c r="CI336" i="7"/>
  <c r="CJ336" i="7"/>
  <c r="CK336" i="7"/>
  <c r="CL336" i="7"/>
  <c r="CM336" i="7"/>
  <c r="CN336" i="7"/>
  <c r="CO336" i="7"/>
  <c r="CP336" i="7"/>
  <c r="CQ336" i="7"/>
  <c r="CR336" i="7"/>
  <c r="CS336" i="7"/>
  <c r="CT336" i="7"/>
  <c r="CU336" i="7"/>
  <c r="CV336" i="7"/>
  <c r="CH337" i="7"/>
  <c r="CI337" i="7"/>
  <c r="CJ337" i="7"/>
  <c r="CK337" i="7"/>
  <c r="CL337" i="7"/>
  <c r="CM337" i="7"/>
  <c r="CN337" i="7"/>
  <c r="CO337" i="7"/>
  <c r="CP337" i="7"/>
  <c r="CQ337" i="7"/>
  <c r="CR337" i="7"/>
  <c r="CS337" i="7"/>
  <c r="CT337" i="7"/>
  <c r="CU337" i="7"/>
  <c r="CV337" i="7"/>
  <c r="CH338" i="7"/>
  <c r="CI338" i="7"/>
  <c r="CJ338" i="7"/>
  <c r="CK338" i="7"/>
  <c r="CL338" i="7"/>
  <c r="CM338" i="7"/>
  <c r="CN338" i="7"/>
  <c r="CO338" i="7"/>
  <c r="CP338" i="7"/>
  <c r="CQ338" i="7"/>
  <c r="CR338" i="7"/>
  <c r="CS338" i="7"/>
  <c r="CT338" i="7"/>
  <c r="CU338" i="7"/>
  <c r="CV338" i="7"/>
  <c r="CH339" i="7"/>
  <c r="CI339" i="7"/>
  <c r="CJ339" i="7"/>
  <c r="CK339" i="7"/>
  <c r="CL339" i="7"/>
  <c r="CM339" i="7"/>
  <c r="CN339" i="7"/>
  <c r="CO339" i="7"/>
  <c r="CP339" i="7"/>
  <c r="CQ339" i="7"/>
  <c r="CR339" i="7"/>
  <c r="CS339" i="7"/>
  <c r="CT339" i="7"/>
  <c r="CU339" i="7"/>
  <c r="CV339" i="7"/>
  <c r="CH340" i="7"/>
  <c r="CI340" i="7"/>
  <c r="CJ340" i="7"/>
  <c r="CK340" i="7"/>
  <c r="CL340" i="7"/>
  <c r="CM340" i="7"/>
  <c r="CN340" i="7"/>
  <c r="CO340" i="7"/>
  <c r="CP340" i="7"/>
  <c r="CQ340" i="7"/>
  <c r="CR340" i="7"/>
  <c r="CS340" i="7"/>
  <c r="CT340" i="7"/>
  <c r="CU340" i="7"/>
  <c r="CV340" i="7"/>
  <c r="CH341" i="7"/>
  <c r="CI341" i="7"/>
  <c r="CJ341" i="7"/>
  <c r="CK341" i="7"/>
  <c r="CL341" i="7"/>
  <c r="CM341" i="7"/>
  <c r="CN341" i="7"/>
  <c r="CO341" i="7"/>
  <c r="CP341" i="7"/>
  <c r="CQ341" i="7"/>
  <c r="CR341" i="7"/>
  <c r="CS341" i="7"/>
  <c r="CT341" i="7"/>
  <c r="CU341" i="7"/>
  <c r="CV341" i="7"/>
  <c r="CH342" i="7"/>
  <c r="CI342" i="7"/>
  <c r="CJ342" i="7"/>
  <c r="CK342" i="7"/>
  <c r="CL342" i="7"/>
  <c r="CM342" i="7"/>
  <c r="CN342" i="7"/>
  <c r="CO342" i="7"/>
  <c r="CP342" i="7"/>
  <c r="CQ342" i="7"/>
  <c r="CR342" i="7"/>
  <c r="CS342" i="7"/>
  <c r="CT342" i="7"/>
  <c r="CU342" i="7"/>
  <c r="CV342" i="7"/>
  <c r="CH343" i="7"/>
  <c r="CI343" i="7"/>
  <c r="CJ343" i="7"/>
  <c r="CK343" i="7"/>
  <c r="CL343" i="7"/>
  <c r="CM343" i="7"/>
  <c r="CN343" i="7"/>
  <c r="CO343" i="7"/>
  <c r="CP343" i="7"/>
  <c r="CQ343" i="7"/>
  <c r="CR343" i="7"/>
  <c r="CS343" i="7"/>
  <c r="CT343" i="7"/>
  <c r="CU343" i="7"/>
  <c r="CV343" i="7"/>
  <c r="CH344" i="7"/>
  <c r="CI344" i="7"/>
  <c r="CJ344" i="7"/>
  <c r="CK344" i="7"/>
  <c r="CL344" i="7"/>
  <c r="CM344" i="7"/>
  <c r="CN344" i="7"/>
  <c r="CO344" i="7"/>
  <c r="CP344" i="7"/>
  <c r="CQ344" i="7"/>
  <c r="CR344" i="7"/>
  <c r="CS344" i="7"/>
  <c r="CT344" i="7"/>
  <c r="CU344" i="7"/>
  <c r="CV344" i="7"/>
  <c r="CH345" i="7"/>
  <c r="CI345" i="7"/>
  <c r="CJ345" i="7"/>
  <c r="CK345" i="7"/>
  <c r="CL345" i="7"/>
  <c r="CM345" i="7"/>
  <c r="CN345" i="7"/>
  <c r="CO345" i="7"/>
  <c r="CP345" i="7"/>
  <c r="CQ345" i="7"/>
  <c r="CR345" i="7"/>
  <c r="CS345" i="7"/>
  <c r="CT345" i="7"/>
  <c r="CU345" i="7"/>
  <c r="CV345" i="7"/>
  <c r="CH346" i="7"/>
  <c r="CI346" i="7"/>
  <c r="CJ346" i="7"/>
  <c r="CK346" i="7"/>
  <c r="CL346" i="7"/>
  <c r="CM346" i="7"/>
  <c r="CN346" i="7"/>
  <c r="CO346" i="7"/>
  <c r="CP346" i="7"/>
  <c r="CQ346" i="7"/>
  <c r="CR346" i="7"/>
  <c r="CS346" i="7"/>
  <c r="CT346" i="7"/>
  <c r="CU346" i="7"/>
  <c r="CV346" i="7"/>
  <c r="CH347" i="7"/>
  <c r="CI347" i="7"/>
  <c r="CJ347" i="7"/>
  <c r="CK347" i="7"/>
  <c r="CL347" i="7"/>
  <c r="CM347" i="7"/>
  <c r="CN347" i="7"/>
  <c r="CO347" i="7"/>
  <c r="CP347" i="7"/>
  <c r="CQ347" i="7"/>
  <c r="CR347" i="7"/>
  <c r="CS347" i="7"/>
  <c r="CT347" i="7"/>
  <c r="CU347" i="7"/>
  <c r="CV347" i="7"/>
  <c r="CH348" i="7"/>
  <c r="CI348" i="7"/>
  <c r="CJ348" i="7"/>
  <c r="CK348" i="7"/>
  <c r="CL348" i="7"/>
  <c r="CM348" i="7"/>
  <c r="CN348" i="7"/>
  <c r="CO348" i="7"/>
  <c r="CP348" i="7"/>
  <c r="CQ348" i="7"/>
  <c r="CR348" i="7"/>
  <c r="CS348" i="7"/>
  <c r="CT348" i="7"/>
  <c r="CU348" i="7"/>
  <c r="CV348" i="7"/>
  <c r="CH349" i="7"/>
  <c r="CI349" i="7"/>
  <c r="CJ349" i="7"/>
  <c r="CK349" i="7"/>
  <c r="CL349" i="7"/>
  <c r="CM349" i="7"/>
  <c r="CN349" i="7"/>
  <c r="CO349" i="7"/>
  <c r="CP349" i="7"/>
  <c r="CQ349" i="7"/>
  <c r="CR349" i="7"/>
  <c r="CS349" i="7"/>
  <c r="CT349" i="7"/>
  <c r="CU349" i="7"/>
  <c r="CV349" i="7"/>
  <c r="CH350" i="7"/>
  <c r="CI350" i="7"/>
  <c r="CJ350" i="7"/>
  <c r="CK350" i="7"/>
  <c r="CL350" i="7"/>
  <c r="CM350" i="7"/>
  <c r="CN350" i="7"/>
  <c r="CO350" i="7"/>
  <c r="CP350" i="7"/>
  <c r="CQ350" i="7"/>
  <c r="CR350" i="7"/>
  <c r="CS350" i="7"/>
  <c r="CT350" i="7"/>
  <c r="CU350" i="7"/>
  <c r="CV350" i="7"/>
  <c r="CH351" i="7"/>
  <c r="CI351" i="7"/>
  <c r="CJ351" i="7"/>
  <c r="CK351" i="7"/>
  <c r="CL351" i="7"/>
  <c r="CM351" i="7"/>
  <c r="CN351" i="7"/>
  <c r="CO351" i="7"/>
  <c r="CP351" i="7"/>
  <c r="CQ351" i="7"/>
  <c r="CR351" i="7"/>
  <c r="CS351" i="7"/>
  <c r="CT351" i="7"/>
  <c r="CU351" i="7"/>
  <c r="CV351" i="7"/>
  <c r="CH352" i="7"/>
  <c r="CI352" i="7"/>
  <c r="CJ352" i="7"/>
  <c r="CK352" i="7"/>
  <c r="CL352" i="7"/>
  <c r="CM352" i="7"/>
  <c r="CN352" i="7"/>
  <c r="CO352" i="7"/>
  <c r="CP352" i="7"/>
  <c r="CQ352" i="7"/>
  <c r="CR352" i="7"/>
  <c r="CS352" i="7"/>
  <c r="CT352" i="7"/>
  <c r="CU352" i="7"/>
  <c r="CV352" i="7"/>
  <c r="CH353" i="7"/>
  <c r="CI353" i="7"/>
  <c r="CJ353" i="7"/>
  <c r="CK353" i="7"/>
  <c r="CL353" i="7"/>
  <c r="CM353" i="7"/>
  <c r="CN353" i="7"/>
  <c r="CO353" i="7"/>
  <c r="CP353" i="7"/>
  <c r="CQ353" i="7"/>
  <c r="CR353" i="7"/>
  <c r="CS353" i="7"/>
  <c r="CT353" i="7"/>
  <c r="CU353" i="7"/>
  <c r="CV353" i="7"/>
  <c r="CH354" i="7"/>
  <c r="CI354" i="7"/>
  <c r="CJ354" i="7"/>
  <c r="CK354" i="7"/>
  <c r="CL354" i="7"/>
  <c r="CM354" i="7"/>
  <c r="CN354" i="7"/>
  <c r="CO354" i="7"/>
  <c r="CP354" i="7"/>
  <c r="CQ354" i="7"/>
  <c r="CR354" i="7"/>
  <c r="CS354" i="7"/>
  <c r="CT354" i="7"/>
  <c r="CU354" i="7"/>
  <c r="CV354" i="7"/>
  <c r="CH355" i="7"/>
  <c r="CI355" i="7"/>
  <c r="CJ355" i="7"/>
  <c r="CK355" i="7"/>
  <c r="CL355" i="7"/>
  <c r="CM355" i="7"/>
  <c r="CN355" i="7"/>
  <c r="CO355" i="7"/>
  <c r="CP355" i="7"/>
  <c r="CQ355" i="7"/>
  <c r="CR355" i="7"/>
  <c r="CS355" i="7"/>
  <c r="CT355" i="7"/>
  <c r="CU355" i="7"/>
  <c r="CV355" i="7"/>
  <c r="CH356" i="7"/>
  <c r="CI356" i="7"/>
  <c r="CJ356" i="7"/>
  <c r="CK356" i="7"/>
  <c r="CL356" i="7"/>
  <c r="CM356" i="7"/>
  <c r="CN356" i="7"/>
  <c r="CO356" i="7"/>
  <c r="CP356" i="7"/>
  <c r="CQ356" i="7"/>
  <c r="CR356" i="7"/>
  <c r="CS356" i="7"/>
  <c r="CT356" i="7"/>
  <c r="CU356" i="7"/>
  <c r="CV356" i="7"/>
  <c r="CH357" i="7"/>
  <c r="CI357" i="7"/>
  <c r="CJ357" i="7"/>
  <c r="CK357" i="7"/>
  <c r="CL357" i="7"/>
  <c r="CM357" i="7"/>
  <c r="CN357" i="7"/>
  <c r="CO357" i="7"/>
  <c r="CP357" i="7"/>
  <c r="CQ357" i="7"/>
  <c r="CR357" i="7"/>
  <c r="CS357" i="7"/>
  <c r="CT357" i="7"/>
  <c r="CU357" i="7"/>
  <c r="CV357" i="7"/>
  <c r="CH358" i="7"/>
  <c r="CI358" i="7"/>
  <c r="CJ358" i="7"/>
  <c r="CK358" i="7"/>
  <c r="CL358" i="7"/>
  <c r="CM358" i="7"/>
  <c r="CN358" i="7"/>
  <c r="CO358" i="7"/>
  <c r="CP358" i="7"/>
  <c r="CQ358" i="7"/>
  <c r="CR358" i="7"/>
  <c r="CS358" i="7"/>
  <c r="CT358" i="7"/>
  <c r="CU358" i="7"/>
  <c r="CV358" i="7"/>
  <c r="CH359" i="7"/>
  <c r="CI359" i="7"/>
  <c r="CJ359" i="7"/>
  <c r="CK359" i="7"/>
  <c r="CL359" i="7"/>
  <c r="CM359" i="7"/>
  <c r="CN359" i="7"/>
  <c r="CO359" i="7"/>
  <c r="CP359" i="7"/>
  <c r="CQ359" i="7"/>
  <c r="CR359" i="7"/>
  <c r="CS359" i="7"/>
  <c r="CT359" i="7"/>
  <c r="CU359" i="7"/>
  <c r="CV359" i="7"/>
  <c r="CH360" i="7"/>
  <c r="CI360" i="7"/>
  <c r="CJ360" i="7"/>
  <c r="CK360" i="7"/>
  <c r="CL360" i="7"/>
  <c r="CM360" i="7"/>
  <c r="CN360" i="7"/>
  <c r="CO360" i="7"/>
  <c r="CP360" i="7"/>
  <c r="CQ360" i="7"/>
  <c r="CR360" i="7"/>
  <c r="CS360" i="7"/>
  <c r="CT360" i="7"/>
  <c r="CU360" i="7"/>
  <c r="CV360" i="7"/>
  <c r="CH361" i="7"/>
  <c r="CI361" i="7"/>
  <c r="CJ361" i="7"/>
  <c r="CK361" i="7"/>
  <c r="CL361" i="7"/>
  <c r="CM361" i="7"/>
  <c r="CN361" i="7"/>
  <c r="CO361" i="7"/>
  <c r="CP361" i="7"/>
  <c r="CQ361" i="7"/>
  <c r="CR361" i="7"/>
  <c r="CS361" i="7"/>
  <c r="CT361" i="7"/>
  <c r="CU361" i="7"/>
  <c r="CV361" i="7"/>
  <c r="CH362" i="7"/>
  <c r="CI362" i="7"/>
  <c r="CJ362" i="7"/>
  <c r="CK362" i="7"/>
  <c r="CL362" i="7"/>
  <c r="CM362" i="7"/>
  <c r="CN362" i="7"/>
  <c r="CO362" i="7"/>
  <c r="CP362" i="7"/>
  <c r="CQ362" i="7"/>
  <c r="CR362" i="7"/>
  <c r="CS362" i="7"/>
  <c r="CT362" i="7"/>
  <c r="CU362" i="7"/>
  <c r="CV362" i="7"/>
  <c r="CH363" i="7"/>
  <c r="CI363" i="7"/>
  <c r="CJ363" i="7"/>
  <c r="CK363" i="7"/>
  <c r="CL363" i="7"/>
  <c r="CM363" i="7"/>
  <c r="CN363" i="7"/>
  <c r="CO363" i="7"/>
  <c r="CP363" i="7"/>
  <c r="CQ363" i="7"/>
  <c r="CR363" i="7"/>
  <c r="CS363" i="7"/>
  <c r="CT363" i="7"/>
  <c r="CU363" i="7"/>
  <c r="CV363" i="7"/>
  <c r="CH364" i="7"/>
  <c r="CI364" i="7"/>
  <c r="CJ364" i="7"/>
  <c r="CK364" i="7"/>
  <c r="CL364" i="7"/>
  <c r="CM364" i="7"/>
  <c r="CN364" i="7"/>
  <c r="CO364" i="7"/>
  <c r="CP364" i="7"/>
  <c r="CQ364" i="7"/>
  <c r="CR364" i="7"/>
  <c r="CS364" i="7"/>
  <c r="CT364" i="7"/>
  <c r="CU364" i="7"/>
  <c r="CV364" i="7"/>
  <c r="CH365" i="7"/>
  <c r="CI365" i="7"/>
  <c r="CJ365" i="7"/>
  <c r="CK365" i="7"/>
  <c r="CL365" i="7"/>
  <c r="CM365" i="7"/>
  <c r="CN365" i="7"/>
  <c r="CO365" i="7"/>
  <c r="CP365" i="7"/>
  <c r="CQ365" i="7"/>
  <c r="CR365" i="7"/>
  <c r="CS365" i="7"/>
  <c r="CT365" i="7"/>
  <c r="CU365" i="7"/>
  <c r="CV365" i="7"/>
  <c r="CH366" i="7"/>
  <c r="CI366" i="7"/>
  <c r="CJ366" i="7"/>
  <c r="CK366" i="7"/>
  <c r="CL366" i="7"/>
  <c r="CM366" i="7"/>
  <c r="CN366" i="7"/>
  <c r="CO366" i="7"/>
  <c r="CP366" i="7"/>
  <c r="CQ366" i="7"/>
  <c r="CR366" i="7"/>
  <c r="CS366" i="7"/>
  <c r="CT366" i="7"/>
  <c r="CU366" i="7"/>
  <c r="CV366" i="7"/>
  <c r="CH367" i="7"/>
  <c r="CI367" i="7"/>
  <c r="CJ367" i="7"/>
  <c r="CK367" i="7"/>
  <c r="CL367" i="7"/>
  <c r="CM367" i="7"/>
  <c r="CN367" i="7"/>
  <c r="CO367" i="7"/>
  <c r="CP367" i="7"/>
  <c r="CQ367" i="7"/>
  <c r="CR367" i="7"/>
  <c r="CS367" i="7"/>
  <c r="CT367" i="7"/>
  <c r="CU367" i="7"/>
  <c r="CV367" i="7"/>
  <c r="CH368" i="7"/>
  <c r="CI368" i="7"/>
  <c r="CJ368" i="7"/>
  <c r="CK368" i="7"/>
  <c r="CL368" i="7"/>
  <c r="CM368" i="7"/>
  <c r="CN368" i="7"/>
  <c r="CO368" i="7"/>
  <c r="CP368" i="7"/>
  <c r="CQ368" i="7"/>
  <c r="CR368" i="7"/>
  <c r="CS368" i="7"/>
  <c r="CT368" i="7"/>
  <c r="CU368" i="7"/>
  <c r="CV368" i="7"/>
  <c r="CH369" i="7"/>
  <c r="CI369" i="7"/>
  <c r="CJ369" i="7"/>
  <c r="CK369" i="7"/>
  <c r="CL369" i="7"/>
  <c r="CM369" i="7"/>
  <c r="CN369" i="7"/>
  <c r="CO369" i="7"/>
  <c r="CP369" i="7"/>
  <c r="CQ369" i="7"/>
  <c r="CR369" i="7"/>
  <c r="CS369" i="7"/>
  <c r="CT369" i="7"/>
  <c r="CU369" i="7"/>
  <c r="CV369" i="7"/>
  <c r="CH370" i="7"/>
  <c r="CI370" i="7"/>
  <c r="CJ370" i="7"/>
  <c r="CK370" i="7"/>
  <c r="CL370" i="7"/>
  <c r="CM370" i="7"/>
  <c r="CN370" i="7"/>
  <c r="CO370" i="7"/>
  <c r="CP370" i="7"/>
  <c r="CQ370" i="7"/>
  <c r="CR370" i="7"/>
  <c r="CS370" i="7"/>
  <c r="CT370" i="7"/>
  <c r="CU370" i="7"/>
  <c r="CV370" i="7"/>
  <c r="CH371" i="7"/>
  <c r="CI371" i="7"/>
  <c r="CJ371" i="7"/>
  <c r="CK371" i="7"/>
  <c r="CL371" i="7"/>
  <c r="CM371" i="7"/>
  <c r="CN371" i="7"/>
  <c r="CO371" i="7"/>
  <c r="CP371" i="7"/>
  <c r="CQ371" i="7"/>
  <c r="CR371" i="7"/>
  <c r="CS371" i="7"/>
  <c r="CT371" i="7"/>
  <c r="CU371" i="7"/>
  <c r="CV371" i="7"/>
  <c r="CH372" i="7"/>
  <c r="CI372" i="7"/>
  <c r="CJ372" i="7"/>
  <c r="CK372" i="7"/>
  <c r="CL372" i="7"/>
  <c r="CM372" i="7"/>
  <c r="CN372" i="7"/>
  <c r="CO372" i="7"/>
  <c r="CP372" i="7"/>
  <c r="CQ372" i="7"/>
  <c r="CR372" i="7"/>
  <c r="CS372" i="7"/>
  <c r="CT372" i="7"/>
  <c r="CU372" i="7"/>
  <c r="CV372" i="7"/>
  <c r="CH373" i="7"/>
  <c r="CI373" i="7"/>
  <c r="CJ373" i="7"/>
  <c r="CK373" i="7"/>
  <c r="CL373" i="7"/>
  <c r="CM373" i="7"/>
  <c r="CN373" i="7"/>
  <c r="CO373" i="7"/>
  <c r="CP373" i="7"/>
  <c r="CQ373" i="7"/>
  <c r="CR373" i="7"/>
  <c r="CS373" i="7"/>
  <c r="CT373" i="7"/>
  <c r="CU373" i="7"/>
  <c r="CV373" i="7"/>
  <c r="CH374" i="7"/>
  <c r="CI374" i="7"/>
  <c r="CJ374" i="7"/>
  <c r="CK374" i="7"/>
  <c r="CL374" i="7"/>
  <c r="CM374" i="7"/>
  <c r="CN374" i="7"/>
  <c r="CO374" i="7"/>
  <c r="CP374" i="7"/>
  <c r="CQ374" i="7"/>
  <c r="CR374" i="7"/>
  <c r="CS374" i="7"/>
  <c r="CT374" i="7"/>
  <c r="CU374" i="7"/>
  <c r="CV374" i="7"/>
  <c r="CH375" i="7"/>
  <c r="CI375" i="7"/>
  <c r="CJ375" i="7"/>
  <c r="CK375" i="7"/>
  <c r="CL375" i="7"/>
  <c r="CM375" i="7"/>
  <c r="CN375" i="7"/>
  <c r="CO375" i="7"/>
  <c r="CP375" i="7"/>
  <c r="CQ375" i="7"/>
  <c r="CR375" i="7"/>
  <c r="CS375" i="7"/>
  <c r="CT375" i="7"/>
  <c r="CU375" i="7"/>
  <c r="CV375" i="7"/>
  <c r="CH376" i="7"/>
  <c r="CI376" i="7"/>
  <c r="CJ376" i="7"/>
  <c r="CK376" i="7"/>
  <c r="CL376" i="7"/>
  <c r="CM376" i="7"/>
  <c r="CN376" i="7"/>
  <c r="CO376" i="7"/>
  <c r="CP376" i="7"/>
  <c r="CQ376" i="7"/>
  <c r="CR376" i="7"/>
  <c r="CS376" i="7"/>
  <c r="CT376" i="7"/>
  <c r="CU376" i="7"/>
  <c r="CV376" i="7"/>
  <c r="CH377" i="7"/>
  <c r="CI377" i="7"/>
  <c r="CJ377" i="7"/>
  <c r="CK377" i="7"/>
  <c r="CL377" i="7"/>
  <c r="CM377" i="7"/>
  <c r="CN377" i="7"/>
  <c r="CO377" i="7"/>
  <c r="CP377" i="7"/>
  <c r="CQ377" i="7"/>
  <c r="CR377" i="7"/>
  <c r="CS377" i="7"/>
  <c r="CT377" i="7"/>
  <c r="CU377" i="7"/>
  <c r="CV377" i="7"/>
  <c r="CH378" i="7"/>
  <c r="CI378" i="7"/>
  <c r="CJ378" i="7"/>
  <c r="CK378" i="7"/>
  <c r="CL378" i="7"/>
  <c r="CM378" i="7"/>
  <c r="CN378" i="7"/>
  <c r="CO378" i="7"/>
  <c r="CP378" i="7"/>
  <c r="CQ378" i="7"/>
  <c r="CR378" i="7"/>
  <c r="CS378" i="7"/>
  <c r="CT378" i="7"/>
  <c r="CU378" i="7"/>
  <c r="CV378" i="7"/>
  <c r="CH379" i="7"/>
  <c r="CI379" i="7"/>
  <c r="CJ379" i="7"/>
  <c r="CK379" i="7"/>
  <c r="CL379" i="7"/>
  <c r="CM379" i="7"/>
  <c r="CN379" i="7"/>
  <c r="CO379" i="7"/>
  <c r="CP379" i="7"/>
  <c r="CQ379" i="7"/>
  <c r="CR379" i="7"/>
  <c r="CS379" i="7"/>
  <c r="CT379" i="7"/>
  <c r="CU379" i="7"/>
  <c r="CV379" i="7"/>
  <c r="CH380" i="7"/>
  <c r="CI380" i="7"/>
  <c r="CJ380" i="7"/>
  <c r="CK380" i="7"/>
  <c r="CL380" i="7"/>
  <c r="CM380" i="7"/>
  <c r="CN380" i="7"/>
  <c r="CO380" i="7"/>
  <c r="CP380" i="7"/>
  <c r="CQ380" i="7"/>
  <c r="CR380" i="7"/>
  <c r="CS380" i="7"/>
  <c r="CT380" i="7"/>
  <c r="CU380" i="7"/>
  <c r="CV380" i="7"/>
  <c r="CH381" i="7"/>
  <c r="CI381" i="7"/>
  <c r="CJ381" i="7"/>
  <c r="CK381" i="7"/>
  <c r="CL381" i="7"/>
  <c r="CM381" i="7"/>
  <c r="CN381" i="7"/>
  <c r="CO381" i="7"/>
  <c r="CP381" i="7"/>
  <c r="CQ381" i="7"/>
  <c r="CR381" i="7"/>
  <c r="CS381" i="7"/>
  <c r="CT381" i="7"/>
  <c r="CU381" i="7"/>
  <c r="CV381" i="7"/>
  <c r="CH382" i="7"/>
  <c r="CI382" i="7"/>
  <c r="CJ382" i="7"/>
  <c r="CK382" i="7"/>
  <c r="CL382" i="7"/>
  <c r="CM382" i="7"/>
  <c r="CN382" i="7"/>
  <c r="CO382" i="7"/>
  <c r="CP382" i="7"/>
  <c r="CQ382" i="7"/>
  <c r="CR382" i="7"/>
  <c r="CS382" i="7"/>
  <c r="CT382" i="7"/>
  <c r="CU382" i="7"/>
  <c r="CV382" i="7"/>
  <c r="CH383" i="7"/>
  <c r="CI383" i="7"/>
  <c r="CJ383" i="7"/>
  <c r="CK383" i="7"/>
  <c r="CL383" i="7"/>
  <c r="CM383" i="7"/>
  <c r="CN383" i="7"/>
  <c r="CO383" i="7"/>
  <c r="CP383" i="7"/>
  <c r="CQ383" i="7"/>
  <c r="CR383" i="7"/>
  <c r="CS383" i="7"/>
  <c r="CT383" i="7"/>
  <c r="CU383" i="7"/>
  <c r="CV383" i="7"/>
  <c r="CH384" i="7"/>
  <c r="CI384" i="7"/>
  <c r="CJ384" i="7"/>
  <c r="CK384" i="7"/>
  <c r="CL384" i="7"/>
  <c r="CM384" i="7"/>
  <c r="CN384" i="7"/>
  <c r="CO384" i="7"/>
  <c r="CP384" i="7"/>
  <c r="CQ384" i="7"/>
  <c r="CR384" i="7"/>
  <c r="CS384" i="7"/>
  <c r="CT384" i="7"/>
  <c r="CU384" i="7"/>
  <c r="CV384" i="7"/>
  <c r="CH385" i="7"/>
  <c r="CI385" i="7"/>
  <c r="CJ385" i="7"/>
  <c r="CK385" i="7"/>
  <c r="CL385" i="7"/>
  <c r="CM385" i="7"/>
  <c r="CN385" i="7"/>
  <c r="CO385" i="7"/>
  <c r="CP385" i="7"/>
  <c r="CQ385" i="7"/>
  <c r="CR385" i="7"/>
  <c r="CS385" i="7"/>
  <c r="CT385" i="7"/>
  <c r="CU385" i="7"/>
  <c r="CV385" i="7"/>
  <c r="CH386" i="7"/>
  <c r="CI386" i="7"/>
  <c r="CJ386" i="7"/>
  <c r="CK386" i="7"/>
  <c r="CL386" i="7"/>
  <c r="CM386" i="7"/>
  <c r="CN386" i="7"/>
  <c r="CO386" i="7"/>
  <c r="CP386" i="7"/>
  <c r="CQ386" i="7"/>
  <c r="CR386" i="7"/>
  <c r="CS386" i="7"/>
  <c r="CT386" i="7"/>
  <c r="CU386" i="7"/>
  <c r="CV386" i="7"/>
  <c r="CH387" i="7"/>
  <c r="CI387" i="7"/>
  <c r="CJ387" i="7"/>
  <c r="CK387" i="7"/>
  <c r="CL387" i="7"/>
  <c r="CM387" i="7"/>
  <c r="CN387" i="7"/>
  <c r="CO387" i="7"/>
  <c r="CP387" i="7"/>
  <c r="CQ387" i="7"/>
  <c r="CR387" i="7"/>
  <c r="CS387" i="7"/>
  <c r="CT387" i="7"/>
  <c r="CU387" i="7"/>
  <c r="CV387" i="7"/>
  <c r="CH388" i="7"/>
  <c r="CI388" i="7"/>
  <c r="CJ388" i="7"/>
  <c r="CK388" i="7"/>
  <c r="CL388" i="7"/>
  <c r="CM388" i="7"/>
  <c r="CN388" i="7"/>
  <c r="CO388" i="7"/>
  <c r="CP388" i="7"/>
  <c r="CQ388" i="7"/>
  <c r="CR388" i="7"/>
  <c r="CS388" i="7"/>
  <c r="CT388" i="7"/>
  <c r="CU388" i="7"/>
  <c r="CV388" i="7"/>
  <c r="CH389" i="7"/>
  <c r="CI389" i="7"/>
  <c r="CJ389" i="7"/>
  <c r="CK389" i="7"/>
  <c r="CL389" i="7"/>
  <c r="CM389" i="7"/>
  <c r="CN389" i="7"/>
  <c r="CO389" i="7"/>
  <c r="CP389" i="7"/>
  <c r="CQ389" i="7"/>
  <c r="CR389" i="7"/>
  <c r="CS389" i="7"/>
  <c r="CT389" i="7"/>
  <c r="CU389" i="7"/>
  <c r="CV389" i="7"/>
  <c r="CH390" i="7"/>
  <c r="CI390" i="7"/>
  <c r="CJ390" i="7"/>
  <c r="CK390" i="7"/>
  <c r="CL390" i="7"/>
  <c r="CM390" i="7"/>
  <c r="CN390" i="7"/>
  <c r="CO390" i="7"/>
  <c r="CP390" i="7"/>
  <c r="CQ390" i="7"/>
  <c r="CR390" i="7"/>
  <c r="CS390" i="7"/>
  <c r="CT390" i="7"/>
  <c r="CU390" i="7"/>
  <c r="CV390" i="7"/>
  <c r="CH391" i="7"/>
  <c r="CI391" i="7"/>
  <c r="CJ391" i="7"/>
  <c r="CK391" i="7"/>
  <c r="CL391" i="7"/>
  <c r="CM391" i="7"/>
  <c r="CN391" i="7"/>
  <c r="CO391" i="7"/>
  <c r="CP391" i="7"/>
  <c r="CQ391" i="7"/>
  <c r="CR391" i="7"/>
  <c r="CS391" i="7"/>
  <c r="CT391" i="7"/>
  <c r="CU391" i="7"/>
  <c r="CV391" i="7"/>
  <c r="CH392" i="7"/>
  <c r="CI392" i="7"/>
  <c r="CJ392" i="7"/>
  <c r="CK392" i="7"/>
  <c r="CL392" i="7"/>
  <c r="CM392" i="7"/>
  <c r="CN392" i="7"/>
  <c r="CO392" i="7"/>
  <c r="CP392" i="7"/>
  <c r="CQ392" i="7"/>
  <c r="CR392" i="7"/>
  <c r="CS392" i="7"/>
  <c r="CT392" i="7"/>
  <c r="CU392" i="7"/>
  <c r="CV392" i="7"/>
  <c r="CH393" i="7"/>
  <c r="CI393" i="7"/>
  <c r="CJ393" i="7"/>
  <c r="CK393" i="7"/>
  <c r="CL393" i="7"/>
  <c r="CM393" i="7"/>
  <c r="CN393" i="7"/>
  <c r="CO393" i="7"/>
  <c r="CP393" i="7"/>
  <c r="CQ393" i="7"/>
  <c r="CR393" i="7"/>
  <c r="CS393" i="7"/>
  <c r="CT393" i="7"/>
  <c r="CU393" i="7"/>
  <c r="CV393" i="7"/>
  <c r="CH394" i="7"/>
  <c r="CI394" i="7"/>
  <c r="CJ394" i="7"/>
  <c r="CK394" i="7"/>
  <c r="CL394" i="7"/>
  <c r="CM394" i="7"/>
  <c r="CN394" i="7"/>
  <c r="CO394" i="7"/>
  <c r="CP394" i="7"/>
  <c r="CQ394" i="7"/>
  <c r="CR394" i="7"/>
  <c r="CS394" i="7"/>
  <c r="CT394" i="7"/>
  <c r="CU394" i="7"/>
  <c r="CV394" i="7"/>
  <c r="CH395" i="7"/>
  <c r="CI395" i="7"/>
  <c r="CJ395" i="7"/>
  <c r="CK395" i="7"/>
  <c r="CL395" i="7"/>
  <c r="CM395" i="7"/>
  <c r="CN395" i="7"/>
  <c r="CO395" i="7"/>
  <c r="CP395" i="7"/>
  <c r="CQ395" i="7"/>
  <c r="CR395" i="7"/>
  <c r="CS395" i="7"/>
  <c r="CT395" i="7"/>
  <c r="CU395" i="7"/>
  <c r="CV395" i="7"/>
  <c r="CH396" i="7"/>
  <c r="CI396" i="7"/>
  <c r="CJ396" i="7"/>
  <c r="CK396" i="7"/>
  <c r="CL396" i="7"/>
  <c r="CM396" i="7"/>
  <c r="CN396" i="7"/>
  <c r="CO396" i="7"/>
  <c r="CP396" i="7"/>
  <c r="CQ396" i="7"/>
  <c r="CR396" i="7"/>
  <c r="CS396" i="7"/>
  <c r="CT396" i="7"/>
  <c r="CU396" i="7"/>
  <c r="CV396" i="7"/>
  <c r="CH397" i="7"/>
  <c r="CI397" i="7"/>
  <c r="CJ397" i="7"/>
  <c r="CK397" i="7"/>
  <c r="CL397" i="7"/>
  <c r="CM397" i="7"/>
  <c r="CN397" i="7"/>
  <c r="CO397" i="7"/>
  <c r="CP397" i="7"/>
  <c r="CQ397" i="7"/>
  <c r="CR397" i="7"/>
  <c r="CS397" i="7"/>
  <c r="CT397" i="7"/>
  <c r="CU397" i="7"/>
  <c r="CV397" i="7"/>
  <c r="CH398" i="7"/>
  <c r="CI398" i="7"/>
  <c r="CJ398" i="7"/>
  <c r="CK398" i="7"/>
  <c r="CL398" i="7"/>
  <c r="CM398" i="7"/>
  <c r="CN398" i="7"/>
  <c r="CO398" i="7"/>
  <c r="CP398" i="7"/>
  <c r="CQ398" i="7"/>
  <c r="CR398" i="7"/>
  <c r="CS398" i="7"/>
  <c r="CT398" i="7"/>
  <c r="CU398" i="7"/>
  <c r="CV398" i="7"/>
  <c r="CH399" i="7"/>
  <c r="CI399" i="7"/>
  <c r="CJ399" i="7"/>
  <c r="CK399" i="7"/>
  <c r="CL399" i="7"/>
  <c r="CM399" i="7"/>
  <c r="CN399" i="7"/>
  <c r="CO399" i="7"/>
  <c r="CP399" i="7"/>
  <c r="CQ399" i="7"/>
  <c r="CR399" i="7"/>
  <c r="CS399" i="7"/>
  <c r="CT399" i="7"/>
  <c r="CU399" i="7"/>
  <c r="CV399" i="7"/>
  <c r="CH400" i="7"/>
  <c r="CI400" i="7"/>
  <c r="CJ400" i="7"/>
  <c r="CK400" i="7"/>
  <c r="CL400" i="7"/>
  <c r="CM400" i="7"/>
  <c r="CN400" i="7"/>
  <c r="CO400" i="7"/>
  <c r="CP400" i="7"/>
  <c r="CQ400" i="7"/>
  <c r="CR400" i="7"/>
  <c r="CS400" i="7"/>
  <c r="CT400" i="7"/>
  <c r="CU400" i="7"/>
  <c r="CV400" i="7"/>
  <c r="CH401" i="7"/>
  <c r="CI401" i="7"/>
  <c r="CJ401" i="7"/>
  <c r="CK401" i="7"/>
  <c r="CL401" i="7"/>
  <c r="CM401" i="7"/>
  <c r="CN401" i="7"/>
  <c r="CO401" i="7"/>
  <c r="CP401" i="7"/>
  <c r="CQ401" i="7"/>
  <c r="CR401" i="7"/>
  <c r="CS401" i="7"/>
  <c r="CT401" i="7"/>
  <c r="CU401" i="7"/>
  <c r="CV401" i="7"/>
  <c r="CH402" i="7"/>
  <c r="CI402" i="7"/>
  <c r="CJ402" i="7"/>
  <c r="CK402" i="7"/>
  <c r="CL402" i="7"/>
  <c r="CM402" i="7"/>
  <c r="CN402" i="7"/>
  <c r="CO402" i="7"/>
  <c r="CP402" i="7"/>
  <c r="CQ402" i="7"/>
  <c r="CR402" i="7"/>
  <c r="CS402" i="7"/>
  <c r="CT402" i="7"/>
  <c r="CU402" i="7"/>
  <c r="CV402" i="7"/>
  <c r="CH403" i="7"/>
  <c r="CI403" i="7"/>
  <c r="CJ403" i="7"/>
  <c r="CK403" i="7"/>
  <c r="CL403" i="7"/>
  <c r="CM403" i="7"/>
  <c r="CN403" i="7"/>
  <c r="CO403" i="7"/>
  <c r="CP403" i="7"/>
  <c r="CQ403" i="7"/>
  <c r="CR403" i="7"/>
  <c r="CS403" i="7"/>
  <c r="CT403" i="7"/>
  <c r="CU403" i="7"/>
  <c r="CV403" i="7"/>
  <c r="CH404" i="7"/>
  <c r="CI404" i="7"/>
  <c r="CJ404" i="7"/>
  <c r="CK404" i="7"/>
  <c r="CL404" i="7"/>
  <c r="CM404" i="7"/>
  <c r="CN404" i="7"/>
  <c r="CO404" i="7"/>
  <c r="CP404" i="7"/>
  <c r="CQ404" i="7"/>
  <c r="CR404" i="7"/>
  <c r="CS404" i="7"/>
  <c r="CT404" i="7"/>
  <c r="CU404" i="7"/>
  <c r="CV404" i="7"/>
  <c r="CH405" i="7"/>
  <c r="CI405" i="7"/>
  <c r="CJ405" i="7"/>
  <c r="CK405" i="7"/>
  <c r="CL405" i="7"/>
  <c r="CM405" i="7"/>
  <c r="CN405" i="7"/>
  <c r="CO405" i="7"/>
  <c r="CP405" i="7"/>
  <c r="CQ405" i="7"/>
  <c r="CR405" i="7"/>
  <c r="CS405" i="7"/>
  <c r="CT405" i="7"/>
  <c r="CU405" i="7"/>
  <c r="CV405" i="7"/>
  <c r="CH406" i="7"/>
  <c r="CI406" i="7"/>
  <c r="CJ406" i="7"/>
  <c r="CK406" i="7"/>
  <c r="CL406" i="7"/>
  <c r="CM406" i="7"/>
  <c r="CN406" i="7"/>
  <c r="CO406" i="7"/>
  <c r="CP406" i="7"/>
  <c r="CQ406" i="7"/>
  <c r="CR406" i="7"/>
  <c r="CS406" i="7"/>
  <c r="CT406" i="7"/>
  <c r="CU406" i="7"/>
  <c r="CV406" i="7"/>
  <c r="CH407" i="7"/>
  <c r="CI407" i="7"/>
  <c r="CJ407" i="7"/>
  <c r="CK407" i="7"/>
  <c r="CL407" i="7"/>
  <c r="CM407" i="7"/>
  <c r="CN407" i="7"/>
  <c r="CO407" i="7"/>
  <c r="CP407" i="7"/>
  <c r="CQ407" i="7"/>
  <c r="CR407" i="7"/>
  <c r="CS407" i="7"/>
  <c r="CT407" i="7"/>
  <c r="CU407" i="7"/>
  <c r="CV407" i="7"/>
  <c r="CH408" i="7"/>
  <c r="CI408" i="7"/>
  <c r="CJ408" i="7"/>
  <c r="CK408" i="7"/>
  <c r="CL408" i="7"/>
  <c r="CM408" i="7"/>
  <c r="CN408" i="7"/>
  <c r="CO408" i="7"/>
  <c r="CP408" i="7"/>
  <c r="CQ408" i="7"/>
  <c r="CR408" i="7"/>
  <c r="CS408" i="7"/>
  <c r="CT408" i="7"/>
  <c r="CU408" i="7"/>
  <c r="CV408" i="7"/>
  <c r="CH409" i="7"/>
  <c r="CI409" i="7"/>
  <c r="CJ409" i="7"/>
  <c r="CK409" i="7"/>
  <c r="CL409" i="7"/>
  <c r="CM409" i="7"/>
  <c r="CN409" i="7"/>
  <c r="CO409" i="7"/>
  <c r="CP409" i="7"/>
  <c r="CQ409" i="7"/>
  <c r="CR409" i="7"/>
  <c r="CS409" i="7"/>
  <c r="CT409" i="7"/>
  <c r="CU409" i="7"/>
  <c r="CV409" i="7"/>
  <c r="CH410" i="7"/>
  <c r="CI410" i="7"/>
  <c r="CJ410" i="7"/>
  <c r="CK410" i="7"/>
  <c r="CL410" i="7"/>
  <c r="CM410" i="7"/>
  <c r="CN410" i="7"/>
  <c r="CO410" i="7"/>
  <c r="CP410" i="7"/>
  <c r="CQ410" i="7"/>
  <c r="CR410" i="7"/>
  <c r="CS410" i="7"/>
  <c r="CT410" i="7"/>
  <c r="CU410" i="7"/>
  <c r="CV410" i="7"/>
  <c r="CH411" i="7"/>
  <c r="CI411" i="7"/>
  <c r="CJ411" i="7"/>
  <c r="CK411" i="7"/>
  <c r="CL411" i="7"/>
  <c r="CM411" i="7"/>
  <c r="CN411" i="7"/>
  <c r="CO411" i="7"/>
  <c r="CP411" i="7"/>
  <c r="CQ411" i="7"/>
  <c r="CR411" i="7"/>
  <c r="CS411" i="7"/>
  <c r="CT411" i="7"/>
  <c r="CU411" i="7"/>
  <c r="CV411" i="7"/>
  <c r="CH412" i="7"/>
  <c r="CI412" i="7"/>
  <c r="CJ412" i="7"/>
  <c r="CK412" i="7"/>
  <c r="CL412" i="7"/>
  <c r="CM412" i="7"/>
  <c r="CN412" i="7"/>
  <c r="CO412" i="7"/>
  <c r="CP412" i="7"/>
  <c r="CQ412" i="7"/>
  <c r="CR412" i="7"/>
  <c r="CS412" i="7"/>
  <c r="CT412" i="7"/>
  <c r="CU412" i="7"/>
  <c r="CV412" i="7"/>
  <c r="CH413" i="7"/>
  <c r="CI413" i="7"/>
  <c r="CJ413" i="7"/>
  <c r="CK413" i="7"/>
  <c r="CL413" i="7"/>
  <c r="CM413" i="7"/>
  <c r="CN413" i="7"/>
  <c r="CO413" i="7"/>
  <c r="CP413" i="7"/>
  <c r="CQ413" i="7"/>
  <c r="CR413" i="7"/>
  <c r="CS413" i="7"/>
  <c r="CT413" i="7"/>
  <c r="CU413" i="7"/>
  <c r="CV413" i="7"/>
  <c r="CH414" i="7"/>
  <c r="CI414" i="7"/>
  <c r="CJ414" i="7"/>
  <c r="CK414" i="7"/>
  <c r="CL414" i="7"/>
  <c r="CM414" i="7"/>
  <c r="CN414" i="7"/>
  <c r="CO414" i="7"/>
  <c r="CP414" i="7"/>
  <c r="CQ414" i="7"/>
  <c r="CR414" i="7"/>
  <c r="CS414" i="7"/>
  <c r="CT414" i="7"/>
  <c r="CU414" i="7"/>
  <c r="CV414" i="7"/>
  <c r="CH415" i="7"/>
  <c r="CI415" i="7"/>
  <c r="CJ415" i="7"/>
  <c r="CK415" i="7"/>
  <c r="CL415" i="7"/>
  <c r="CM415" i="7"/>
  <c r="CN415" i="7"/>
  <c r="CO415" i="7"/>
  <c r="CP415" i="7"/>
  <c r="CQ415" i="7"/>
  <c r="CR415" i="7"/>
  <c r="CS415" i="7"/>
  <c r="CT415" i="7"/>
  <c r="CU415" i="7"/>
  <c r="CV415" i="7"/>
  <c r="CH416" i="7"/>
  <c r="CI416" i="7"/>
  <c r="CJ416" i="7"/>
  <c r="CK416" i="7"/>
  <c r="CL416" i="7"/>
  <c r="CM416" i="7"/>
  <c r="CN416" i="7"/>
  <c r="CO416" i="7"/>
  <c r="CP416" i="7"/>
  <c r="CQ416" i="7"/>
  <c r="CR416" i="7"/>
  <c r="CS416" i="7"/>
  <c r="CT416" i="7"/>
  <c r="CU416" i="7"/>
  <c r="CV416" i="7"/>
  <c r="CH417" i="7"/>
  <c r="CI417" i="7"/>
  <c r="CJ417" i="7"/>
  <c r="CK417" i="7"/>
  <c r="CL417" i="7"/>
  <c r="CM417" i="7"/>
  <c r="CN417" i="7"/>
  <c r="CO417" i="7"/>
  <c r="CP417" i="7"/>
  <c r="CQ417" i="7"/>
  <c r="CR417" i="7"/>
  <c r="CS417" i="7"/>
  <c r="CT417" i="7"/>
  <c r="CU417" i="7"/>
  <c r="CV417" i="7"/>
  <c r="CH418" i="7"/>
  <c r="CI418" i="7"/>
  <c r="CJ418" i="7"/>
  <c r="CK418" i="7"/>
  <c r="CL418" i="7"/>
  <c r="CM418" i="7"/>
  <c r="CN418" i="7"/>
  <c r="CO418" i="7"/>
  <c r="CP418" i="7"/>
  <c r="CQ418" i="7"/>
  <c r="CR418" i="7"/>
  <c r="CS418" i="7"/>
  <c r="CT418" i="7"/>
  <c r="CU418" i="7"/>
  <c r="CV418" i="7"/>
  <c r="CH419" i="7"/>
  <c r="CI419" i="7"/>
  <c r="CJ419" i="7"/>
  <c r="CK419" i="7"/>
  <c r="CL419" i="7"/>
  <c r="CM419" i="7"/>
  <c r="CN419" i="7"/>
  <c r="CO419" i="7"/>
  <c r="CP419" i="7"/>
  <c r="CQ419" i="7"/>
  <c r="CR419" i="7"/>
  <c r="CS419" i="7"/>
  <c r="CT419" i="7"/>
  <c r="CU419" i="7"/>
  <c r="CV419" i="7"/>
  <c r="CH420" i="7"/>
  <c r="CI420" i="7"/>
  <c r="CJ420" i="7"/>
  <c r="CK420" i="7"/>
  <c r="CL420" i="7"/>
  <c r="CM420" i="7"/>
  <c r="CN420" i="7"/>
  <c r="CO420" i="7"/>
  <c r="CP420" i="7"/>
  <c r="CQ420" i="7"/>
  <c r="CR420" i="7"/>
  <c r="CS420" i="7"/>
  <c r="CT420" i="7"/>
  <c r="CU420" i="7"/>
  <c r="CV420" i="7"/>
  <c r="CH421" i="7"/>
  <c r="CI421" i="7"/>
  <c r="CJ421" i="7"/>
  <c r="CK421" i="7"/>
  <c r="CL421" i="7"/>
  <c r="CM421" i="7"/>
  <c r="CN421" i="7"/>
  <c r="CO421" i="7"/>
  <c r="CP421" i="7"/>
  <c r="CQ421" i="7"/>
  <c r="CR421" i="7"/>
  <c r="CS421" i="7"/>
  <c r="CT421" i="7"/>
  <c r="CU421" i="7"/>
  <c r="CV421" i="7"/>
  <c r="CH422" i="7"/>
  <c r="CI422" i="7"/>
  <c r="CJ422" i="7"/>
  <c r="CK422" i="7"/>
  <c r="CL422" i="7"/>
  <c r="CM422" i="7"/>
  <c r="CN422" i="7"/>
  <c r="CO422" i="7"/>
  <c r="CP422" i="7"/>
  <c r="CQ422" i="7"/>
  <c r="CR422" i="7"/>
  <c r="CS422" i="7"/>
  <c r="CT422" i="7"/>
  <c r="CU422" i="7"/>
  <c r="CV422" i="7"/>
  <c r="CH423" i="7"/>
  <c r="CI423" i="7"/>
  <c r="CJ423" i="7"/>
  <c r="CK423" i="7"/>
  <c r="CL423" i="7"/>
  <c r="CM423" i="7"/>
  <c r="CN423" i="7"/>
  <c r="CO423" i="7"/>
  <c r="CP423" i="7"/>
  <c r="CQ423" i="7"/>
  <c r="CR423" i="7"/>
  <c r="CS423" i="7"/>
  <c r="CT423" i="7"/>
  <c r="CU423" i="7"/>
  <c r="CV423" i="7"/>
  <c r="CH424" i="7"/>
  <c r="CI424" i="7"/>
  <c r="CJ424" i="7"/>
  <c r="CK424" i="7"/>
  <c r="CL424" i="7"/>
  <c r="CM424" i="7"/>
  <c r="CN424" i="7"/>
  <c r="CO424" i="7"/>
  <c r="CP424" i="7"/>
  <c r="CQ424" i="7"/>
  <c r="CR424" i="7"/>
  <c r="CS424" i="7"/>
  <c r="CT424" i="7"/>
  <c r="CU424" i="7"/>
  <c r="CV424" i="7"/>
  <c r="CH425" i="7"/>
  <c r="CI425" i="7"/>
  <c r="CJ425" i="7"/>
  <c r="CK425" i="7"/>
  <c r="CL425" i="7"/>
  <c r="CM425" i="7"/>
  <c r="CN425" i="7"/>
  <c r="CO425" i="7"/>
  <c r="CP425" i="7"/>
  <c r="CQ425" i="7"/>
  <c r="CR425" i="7"/>
  <c r="CS425" i="7"/>
  <c r="CT425" i="7"/>
  <c r="CU425" i="7"/>
  <c r="CV425" i="7"/>
  <c r="CH426" i="7"/>
  <c r="CI426" i="7"/>
  <c r="CJ426" i="7"/>
  <c r="CK426" i="7"/>
  <c r="CL426" i="7"/>
  <c r="CM426" i="7"/>
  <c r="CN426" i="7"/>
  <c r="CO426" i="7"/>
  <c r="CP426" i="7"/>
  <c r="CQ426" i="7"/>
  <c r="CR426" i="7"/>
  <c r="CS426" i="7"/>
  <c r="CT426" i="7"/>
  <c r="CU426" i="7"/>
  <c r="CV426" i="7"/>
  <c r="CH427" i="7"/>
  <c r="CI427" i="7"/>
  <c r="CJ427" i="7"/>
  <c r="CK427" i="7"/>
  <c r="CL427" i="7"/>
  <c r="CM427" i="7"/>
  <c r="CN427" i="7"/>
  <c r="CO427" i="7"/>
  <c r="CP427" i="7"/>
  <c r="CQ427" i="7"/>
  <c r="CR427" i="7"/>
  <c r="CS427" i="7"/>
  <c r="CT427" i="7"/>
  <c r="CU427" i="7"/>
  <c r="CV427" i="7"/>
  <c r="CH428" i="7"/>
  <c r="CI428" i="7"/>
  <c r="CJ428" i="7"/>
  <c r="CK428" i="7"/>
  <c r="CL428" i="7"/>
  <c r="CM428" i="7"/>
  <c r="CN428" i="7"/>
  <c r="CO428" i="7"/>
  <c r="CP428" i="7"/>
  <c r="CQ428" i="7"/>
  <c r="CR428" i="7"/>
  <c r="CS428" i="7"/>
  <c r="CT428" i="7"/>
  <c r="CU428" i="7"/>
  <c r="CV428" i="7"/>
  <c r="CH429" i="7"/>
  <c r="CI429" i="7"/>
  <c r="CJ429" i="7"/>
  <c r="CK429" i="7"/>
  <c r="CL429" i="7"/>
  <c r="CM429" i="7"/>
  <c r="CN429" i="7"/>
  <c r="CO429" i="7"/>
  <c r="CP429" i="7"/>
  <c r="CQ429" i="7"/>
  <c r="CR429" i="7"/>
  <c r="CS429" i="7"/>
  <c r="CT429" i="7"/>
  <c r="CU429" i="7"/>
  <c r="CV429" i="7"/>
  <c r="CH430" i="7"/>
  <c r="CI430" i="7"/>
  <c r="CJ430" i="7"/>
  <c r="CK430" i="7"/>
  <c r="CL430" i="7"/>
  <c r="CM430" i="7"/>
  <c r="CN430" i="7"/>
  <c r="CO430" i="7"/>
  <c r="CP430" i="7"/>
  <c r="CQ430" i="7"/>
  <c r="CR430" i="7"/>
  <c r="CS430" i="7"/>
  <c r="CT430" i="7"/>
  <c r="CU430" i="7"/>
  <c r="CV430" i="7"/>
  <c r="CH431" i="7"/>
  <c r="CI431" i="7"/>
  <c r="CJ431" i="7"/>
  <c r="CK431" i="7"/>
  <c r="CL431" i="7"/>
  <c r="CM431" i="7"/>
  <c r="CN431" i="7"/>
  <c r="CO431" i="7"/>
  <c r="CP431" i="7"/>
  <c r="CQ431" i="7"/>
  <c r="CR431" i="7"/>
  <c r="CS431" i="7"/>
  <c r="CT431" i="7"/>
  <c r="CU431" i="7"/>
  <c r="CV431" i="7"/>
  <c r="CH432" i="7"/>
  <c r="CI432" i="7"/>
  <c r="CJ432" i="7"/>
  <c r="CK432" i="7"/>
  <c r="CL432" i="7"/>
  <c r="CM432" i="7"/>
  <c r="CN432" i="7"/>
  <c r="CO432" i="7"/>
  <c r="CP432" i="7"/>
  <c r="CQ432" i="7"/>
  <c r="CR432" i="7"/>
  <c r="CS432" i="7"/>
  <c r="CT432" i="7"/>
  <c r="CU432" i="7"/>
  <c r="CV432" i="7"/>
  <c r="CH433" i="7"/>
  <c r="CI433" i="7"/>
  <c r="CJ433" i="7"/>
  <c r="CK433" i="7"/>
  <c r="CL433" i="7"/>
  <c r="CM433" i="7"/>
  <c r="CN433" i="7"/>
  <c r="CO433" i="7"/>
  <c r="CP433" i="7"/>
  <c r="CQ433" i="7"/>
  <c r="CR433" i="7"/>
  <c r="CS433" i="7"/>
  <c r="CT433" i="7"/>
  <c r="CU433" i="7"/>
  <c r="CV433" i="7"/>
  <c r="CH434" i="7"/>
  <c r="CI434" i="7"/>
  <c r="CJ434" i="7"/>
  <c r="CK434" i="7"/>
  <c r="CL434" i="7"/>
  <c r="CM434" i="7"/>
  <c r="CN434" i="7"/>
  <c r="CO434" i="7"/>
  <c r="CP434" i="7"/>
  <c r="CQ434" i="7"/>
  <c r="CR434" i="7"/>
  <c r="CS434" i="7"/>
  <c r="CT434" i="7"/>
  <c r="CU434" i="7"/>
  <c r="CV434" i="7"/>
  <c r="CH435" i="7"/>
  <c r="CI435" i="7"/>
  <c r="CJ435" i="7"/>
  <c r="CK435" i="7"/>
  <c r="CL435" i="7"/>
  <c r="CM435" i="7"/>
  <c r="CN435" i="7"/>
  <c r="CO435" i="7"/>
  <c r="CP435" i="7"/>
  <c r="CQ435" i="7"/>
  <c r="CR435" i="7"/>
  <c r="CS435" i="7"/>
  <c r="CT435" i="7"/>
  <c r="CU435" i="7"/>
  <c r="CV435" i="7"/>
  <c r="CH436" i="7"/>
  <c r="CI436" i="7"/>
  <c r="CJ436" i="7"/>
  <c r="CK436" i="7"/>
  <c r="CL436" i="7"/>
  <c r="CM436" i="7"/>
  <c r="CN436" i="7"/>
  <c r="CO436" i="7"/>
  <c r="CP436" i="7"/>
  <c r="CQ436" i="7"/>
  <c r="CR436" i="7"/>
  <c r="CS436" i="7"/>
  <c r="CT436" i="7"/>
  <c r="CU436" i="7"/>
  <c r="CV436" i="7"/>
  <c r="CH437" i="7"/>
  <c r="CI437" i="7"/>
  <c r="CJ437" i="7"/>
  <c r="CK437" i="7"/>
  <c r="CL437" i="7"/>
  <c r="CM437" i="7"/>
  <c r="CN437" i="7"/>
  <c r="CO437" i="7"/>
  <c r="CP437" i="7"/>
  <c r="CQ437" i="7"/>
  <c r="CR437" i="7"/>
  <c r="CS437" i="7"/>
  <c r="CT437" i="7"/>
  <c r="CU437" i="7"/>
  <c r="CV437" i="7"/>
  <c r="CH438" i="7"/>
  <c r="CI438" i="7"/>
  <c r="CJ438" i="7"/>
  <c r="CK438" i="7"/>
  <c r="CL438" i="7"/>
  <c r="CM438" i="7"/>
  <c r="CN438" i="7"/>
  <c r="CO438" i="7"/>
  <c r="CP438" i="7"/>
  <c r="CQ438" i="7"/>
  <c r="CR438" i="7"/>
  <c r="CS438" i="7"/>
  <c r="CT438" i="7"/>
  <c r="CU438" i="7"/>
  <c r="CV438" i="7"/>
  <c r="CH439" i="7"/>
  <c r="CI439" i="7"/>
  <c r="CJ439" i="7"/>
  <c r="CK439" i="7"/>
  <c r="CL439" i="7"/>
  <c r="CM439" i="7"/>
  <c r="CN439" i="7"/>
  <c r="CO439" i="7"/>
  <c r="CP439" i="7"/>
  <c r="CQ439" i="7"/>
  <c r="CR439" i="7"/>
  <c r="CS439" i="7"/>
  <c r="CT439" i="7"/>
  <c r="CU439" i="7"/>
  <c r="CV439" i="7"/>
  <c r="CH440" i="7"/>
  <c r="CI440" i="7"/>
  <c r="CJ440" i="7"/>
  <c r="CK440" i="7"/>
  <c r="CL440" i="7"/>
  <c r="CM440" i="7"/>
  <c r="CN440" i="7"/>
  <c r="CO440" i="7"/>
  <c r="CP440" i="7"/>
  <c r="CQ440" i="7"/>
  <c r="CR440" i="7"/>
  <c r="CS440" i="7"/>
  <c r="CT440" i="7"/>
  <c r="CU440" i="7"/>
  <c r="CV440" i="7"/>
  <c r="CH441" i="7"/>
  <c r="CI441" i="7"/>
  <c r="CJ441" i="7"/>
  <c r="CK441" i="7"/>
  <c r="CL441" i="7"/>
  <c r="CM441" i="7"/>
  <c r="CN441" i="7"/>
  <c r="CO441" i="7"/>
  <c r="CP441" i="7"/>
  <c r="CQ441" i="7"/>
  <c r="CR441" i="7"/>
  <c r="CS441" i="7"/>
  <c r="CT441" i="7"/>
  <c r="CU441" i="7"/>
  <c r="CV441" i="7"/>
  <c r="CH442" i="7"/>
  <c r="CI442" i="7"/>
  <c r="CJ442" i="7"/>
  <c r="CK442" i="7"/>
  <c r="CL442" i="7"/>
  <c r="CM442" i="7"/>
  <c r="CN442" i="7"/>
  <c r="CO442" i="7"/>
  <c r="CP442" i="7"/>
  <c r="CQ442" i="7"/>
  <c r="CR442" i="7"/>
  <c r="CS442" i="7"/>
  <c r="CT442" i="7"/>
  <c r="CU442" i="7"/>
  <c r="CV442" i="7"/>
  <c r="CH443" i="7"/>
  <c r="CI443" i="7"/>
  <c r="CJ443" i="7"/>
  <c r="CK443" i="7"/>
  <c r="CL443" i="7"/>
  <c r="CM443" i="7"/>
  <c r="CN443" i="7"/>
  <c r="CO443" i="7"/>
  <c r="CP443" i="7"/>
  <c r="CQ443" i="7"/>
  <c r="CR443" i="7"/>
  <c r="CS443" i="7"/>
  <c r="CT443" i="7"/>
  <c r="CU443" i="7"/>
  <c r="CV443" i="7"/>
  <c r="CH444" i="7"/>
  <c r="CI444" i="7"/>
  <c r="CJ444" i="7"/>
  <c r="CK444" i="7"/>
  <c r="CL444" i="7"/>
  <c r="CM444" i="7"/>
  <c r="CN444" i="7"/>
  <c r="CO444" i="7"/>
  <c r="CP444" i="7"/>
  <c r="CQ444" i="7"/>
  <c r="CR444" i="7"/>
  <c r="CS444" i="7"/>
  <c r="CT444" i="7"/>
  <c r="CU444" i="7"/>
  <c r="CV444" i="7"/>
  <c r="CH445" i="7"/>
  <c r="CI445" i="7"/>
  <c r="CJ445" i="7"/>
  <c r="CK445" i="7"/>
  <c r="CL445" i="7"/>
  <c r="CM445" i="7"/>
  <c r="CN445" i="7"/>
  <c r="CO445" i="7"/>
  <c r="CP445" i="7"/>
  <c r="CQ445" i="7"/>
  <c r="CR445" i="7"/>
  <c r="CS445" i="7"/>
  <c r="CT445" i="7"/>
  <c r="CU445" i="7"/>
  <c r="CV445" i="7"/>
  <c r="CH446" i="7"/>
  <c r="CI446" i="7"/>
  <c r="CJ446" i="7"/>
  <c r="CK446" i="7"/>
  <c r="CL446" i="7"/>
  <c r="CM446" i="7"/>
  <c r="CN446" i="7"/>
  <c r="CO446" i="7"/>
  <c r="CP446" i="7"/>
  <c r="CQ446" i="7"/>
  <c r="CR446" i="7"/>
  <c r="CS446" i="7"/>
  <c r="CT446" i="7"/>
  <c r="CU446" i="7"/>
  <c r="CV446" i="7"/>
  <c r="CH447" i="7"/>
  <c r="CI447" i="7"/>
  <c r="CJ447" i="7"/>
  <c r="CK447" i="7"/>
  <c r="CL447" i="7"/>
  <c r="CM447" i="7"/>
  <c r="CN447" i="7"/>
  <c r="CO447" i="7"/>
  <c r="CP447" i="7"/>
  <c r="CQ447" i="7"/>
  <c r="CR447" i="7"/>
  <c r="CS447" i="7"/>
  <c r="CT447" i="7"/>
  <c r="CU447" i="7"/>
  <c r="CV447" i="7"/>
  <c r="CH448" i="7"/>
  <c r="CI448" i="7"/>
  <c r="CJ448" i="7"/>
  <c r="CK448" i="7"/>
  <c r="CL448" i="7"/>
  <c r="CM448" i="7"/>
  <c r="CN448" i="7"/>
  <c r="CO448" i="7"/>
  <c r="CP448" i="7"/>
  <c r="CQ448" i="7"/>
  <c r="CR448" i="7"/>
  <c r="CS448" i="7"/>
  <c r="CT448" i="7"/>
  <c r="CU448" i="7"/>
  <c r="CV448" i="7"/>
  <c r="CH449" i="7"/>
  <c r="CI449" i="7"/>
  <c r="CJ449" i="7"/>
  <c r="CK449" i="7"/>
  <c r="CL449" i="7"/>
  <c r="CM449" i="7"/>
  <c r="CN449" i="7"/>
  <c r="CO449" i="7"/>
  <c r="CP449" i="7"/>
  <c r="CQ449" i="7"/>
  <c r="CR449" i="7"/>
  <c r="CS449" i="7"/>
  <c r="CT449" i="7"/>
  <c r="CU449" i="7"/>
  <c r="CV449" i="7"/>
  <c r="CH450" i="7"/>
  <c r="CI450" i="7"/>
  <c r="CJ450" i="7"/>
  <c r="CK450" i="7"/>
  <c r="CL450" i="7"/>
  <c r="CM450" i="7"/>
  <c r="CN450" i="7"/>
  <c r="CO450" i="7"/>
  <c r="CP450" i="7"/>
  <c r="CQ450" i="7"/>
  <c r="CR450" i="7"/>
  <c r="CS450" i="7"/>
  <c r="CT450" i="7"/>
  <c r="CU450" i="7"/>
  <c r="CV450" i="7"/>
  <c r="CH451" i="7"/>
  <c r="CI451" i="7"/>
  <c r="CJ451" i="7"/>
  <c r="CK451" i="7"/>
  <c r="CL451" i="7"/>
  <c r="CM451" i="7"/>
  <c r="CN451" i="7"/>
  <c r="CO451" i="7"/>
  <c r="CP451" i="7"/>
  <c r="CQ451" i="7"/>
  <c r="CR451" i="7"/>
  <c r="CS451" i="7"/>
  <c r="CT451" i="7"/>
  <c r="CU451" i="7"/>
  <c r="CV451" i="7"/>
  <c r="CH452" i="7"/>
  <c r="CI452" i="7"/>
  <c r="CJ452" i="7"/>
  <c r="CK452" i="7"/>
  <c r="CL452" i="7"/>
  <c r="CM452" i="7"/>
  <c r="CN452" i="7"/>
  <c r="CO452" i="7"/>
  <c r="CP452" i="7"/>
  <c r="CQ452" i="7"/>
  <c r="CR452" i="7"/>
  <c r="CS452" i="7"/>
  <c r="CT452" i="7"/>
  <c r="CU452" i="7"/>
  <c r="CV452" i="7"/>
  <c r="CH453" i="7"/>
  <c r="CI453" i="7"/>
  <c r="CJ453" i="7"/>
  <c r="CK453" i="7"/>
  <c r="CL453" i="7"/>
  <c r="CM453" i="7"/>
  <c r="CN453" i="7"/>
  <c r="CO453" i="7"/>
  <c r="CP453" i="7"/>
  <c r="CQ453" i="7"/>
  <c r="CR453" i="7"/>
  <c r="CS453" i="7"/>
  <c r="CT453" i="7"/>
  <c r="CU453" i="7"/>
  <c r="CV453" i="7"/>
  <c r="CH454" i="7"/>
  <c r="CI454" i="7"/>
  <c r="CJ454" i="7"/>
  <c r="CK454" i="7"/>
  <c r="CL454" i="7"/>
  <c r="CM454" i="7"/>
  <c r="CN454" i="7"/>
  <c r="CO454" i="7"/>
  <c r="CP454" i="7"/>
  <c r="CQ454" i="7"/>
  <c r="CR454" i="7"/>
  <c r="CS454" i="7"/>
  <c r="CT454" i="7"/>
  <c r="CU454" i="7"/>
  <c r="CV454" i="7"/>
  <c r="CH455" i="7"/>
  <c r="CI455" i="7"/>
  <c r="CJ455" i="7"/>
  <c r="CK455" i="7"/>
  <c r="CL455" i="7"/>
  <c r="CM455" i="7"/>
  <c r="CN455" i="7"/>
  <c r="CO455" i="7"/>
  <c r="CP455" i="7"/>
  <c r="CQ455" i="7"/>
  <c r="CR455" i="7"/>
  <c r="CS455" i="7"/>
  <c r="CT455" i="7"/>
  <c r="CU455" i="7"/>
  <c r="CV455" i="7"/>
  <c r="CH456" i="7"/>
  <c r="CI456" i="7"/>
  <c r="CJ456" i="7"/>
  <c r="CK456" i="7"/>
  <c r="CL456" i="7"/>
  <c r="CM456" i="7"/>
  <c r="CN456" i="7"/>
  <c r="CO456" i="7"/>
  <c r="CP456" i="7"/>
  <c r="CQ456" i="7"/>
  <c r="CR456" i="7"/>
  <c r="CS456" i="7"/>
  <c r="CT456" i="7"/>
  <c r="CU456" i="7"/>
  <c r="CV456" i="7"/>
  <c r="CH457" i="7"/>
  <c r="CI457" i="7"/>
  <c r="CJ457" i="7"/>
  <c r="CK457" i="7"/>
  <c r="CL457" i="7"/>
  <c r="CM457" i="7"/>
  <c r="CN457" i="7"/>
  <c r="CO457" i="7"/>
  <c r="CP457" i="7"/>
  <c r="CQ457" i="7"/>
  <c r="CR457" i="7"/>
  <c r="CS457" i="7"/>
  <c r="CT457" i="7"/>
  <c r="CU457" i="7"/>
  <c r="CV457" i="7"/>
  <c r="CH458" i="7"/>
  <c r="CI458" i="7"/>
  <c r="CJ458" i="7"/>
  <c r="CK458" i="7"/>
  <c r="CL458" i="7"/>
  <c r="CM458" i="7"/>
  <c r="CN458" i="7"/>
  <c r="CO458" i="7"/>
  <c r="CP458" i="7"/>
  <c r="CQ458" i="7"/>
  <c r="CR458" i="7"/>
  <c r="CS458" i="7"/>
  <c r="CT458" i="7"/>
  <c r="CU458" i="7"/>
  <c r="CV458" i="7"/>
  <c r="CH459" i="7"/>
  <c r="CI459" i="7"/>
  <c r="CJ459" i="7"/>
  <c r="CK459" i="7"/>
  <c r="CL459" i="7"/>
  <c r="CM459" i="7"/>
  <c r="CN459" i="7"/>
  <c r="CO459" i="7"/>
  <c r="CP459" i="7"/>
  <c r="CQ459" i="7"/>
  <c r="CR459" i="7"/>
  <c r="CS459" i="7"/>
  <c r="CT459" i="7"/>
  <c r="CU459" i="7"/>
  <c r="CV459" i="7"/>
  <c r="CH460" i="7"/>
  <c r="CI460" i="7"/>
  <c r="CJ460" i="7"/>
  <c r="CK460" i="7"/>
  <c r="CL460" i="7"/>
  <c r="CM460" i="7"/>
  <c r="CN460" i="7"/>
  <c r="CO460" i="7"/>
  <c r="CP460" i="7"/>
  <c r="CQ460" i="7"/>
  <c r="CR460" i="7"/>
  <c r="CS460" i="7"/>
  <c r="CT460" i="7"/>
  <c r="CU460" i="7"/>
  <c r="CV460" i="7"/>
  <c r="CH461" i="7"/>
  <c r="CI461" i="7"/>
  <c r="CJ461" i="7"/>
  <c r="CK461" i="7"/>
  <c r="CL461" i="7"/>
  <c r="CM461" i="7"/>
  <c r="CN461" i="7"/>
  <c r="CO461" i="7"/>
  <c r="CP461" i="7"/>
  <c r="CQ461" i="7"/>
  <c r="CR461" i="7"/>
  <c r="CS461" i="7"/>
  <c r="CT461" i="7"/>
  <c r="CU461" i="7"/>
  <c r="CV461" i="7"/>
  <c r="CH462" i="7"/>
  <c r="CI462" i="7"/>
  <c r="CJ462" i="7"/>
  <c r="CK462" i="7"/>
  <c r="CL462" i="7"/>
  <c r="CM462" i="7"/>
  <c r="CN462" i="7"/>
  <c r="CO462" i="7"/>
  <c r="CP462" i="7"/>
  <c r="CQ462" i="7"/>
  <c r="CR462" i="7"/>
  <c r="CS462" i="7"/>
  <c r="CT462" i="7"/>
  <c r="CU462" i="7"/>
  <c r="CV462" i="7"/>
  <c r="CH463" i="7"/>
  <c r="CI463" i="7"/>
  <c r="CJ463" i="7"/>
  <c r="CK463" i="7"/>
  <c r="CL463" i="7"/>
  <c r="CM463" i="7"/>
  <c r="CN463" i="7"/>
  <c r="CO463" i="7"/>
  <c r="CP463" i="7"/>
  <c r="CQ463" i="7"/>
  <c r="CR463" i="7"/>
  <c r="CS463" i="7"/>
  <c r="CT463" i="7"/>
  <c r="CU463" i="7"/>
  <c r="CV463" i="7"/>
  <c r="CH464" i="7"/>
  <c r="CI464" i="7"/>
  <c r="CJ464" i="7"/>
  <c r="CK464" i="7"/>
  <c r="CL464" i="7"/>
  <c r="CM464" i="7"/>
  <c r="CN464" i="7"/>
  <c r="CO464" i="7"/>
  <c r="CP464" i="7"/>
  <c r="CQ464" i="7"/>
  <c r="CR464" i="7"/>
  <c r="CS464" i="7"/>
  <c r="CT464" i="7"/>
  <c r="CU464" i="7"/>
  <c r="CV464" i="7"/>
  <c r="CH465" i="7"/>
  <c r="CI465" i="7"/>
  <c r="CJ465" i="7"/>
  <c r="CK465" i="7"/>
  <c r="CL465" i="7"/>
  <c r="CM465" i="7"/>
  <c r="CN465" i="7"/>
  <c r="CO465" i="7"/>
  <c r="CP465" i="7"/>
  <c r="CQ465" i="7"/>
  <c r="CR465" i="7"/>
  <c r="CS465" i="7"/>
  <c r="CT465" i="7"/>
  <c r="CU465" i="7"/>
  <c r="CV465" i="7"/>
  <c r="CH466" i="7"/>
  <c r="CI466" i="7"/>
  <c r="CJ466" i="7"/>
  <c r="CK466" i="7"/>
  <c r="CL466" i="7"/>
  <c r="CM466" i="7"/>
  <c r="CN466" i="7"/>
  <c r="CO466" i="7"/>
  <c r="CP466" i="7"/>
  <c r="CQ466" i="7"/>
  <c r="CR466" i="7"/>
  <c r="CS466" i="7"/>
  <c r="CT466" i="7"/>
  <c r="CU466" i="7"/>
  <c r="CV466" i="7"/>
  <c r="CH467" i="7"/>
  <c r="CI467" i="7"/>
  <c r="CJ467" i="7"/>
  <c r="CK467" i="7"/>
  <c r="CL467" i="7"/>
  <c r="CM467" i="7"/>
  <c r="CN467" i="7"/>
  <c r="CO467" i="7"/>
  <c r="CP467" i="7"/>
  <c r="CQ467" i="7"/>
  <c r="CR467" i="7"/>
  <c r="CS467" i="7"/>
  <c r="CT467" i="7"/>
  <c r="CU467" i="7"/>
  <c r="CV467" i="7"/>
  <c r="CH468" i="7"/>
  <c r="CI468" i="7"/>
  <c r="CJ468" i="7"/>
  <c r="CK468" i="7"/>
  <c r="CL468" i="7"/>
  <c r="CM468" i="7"/>
  <c r="CN468" i="7"/>
  <c r="CO468" i="7"/>
  <c r="CP468" i="7"/>
  <c r="CQ468" i="7"/>
  <c r="CR468" i="7"/>
  <c r="CS468" i="7"/>
  <c r="CT468" i="7"/>
  <c r="CU468" i="7"/>
  <c r="CV468" i="7"/>
  <c r="CH469" i="7"/>
  <c r="CI469" i="7"/>
  <c r="CJ469" i="7"/>
  <c r="CK469" i="7"/>
  <c r="CL469" i="7"/>
  <c r="CM469" i="7"/>
  <c r="CN469" i="7"/>
  <c r="CO469" i="7"/>
  <c r="CP469" i="7"/>
  <c r="CQ469" i="7"/>
  <c r="CR469" i="7"/>
  <c r="CS469" i="7"/>
  <c r="CT469" i="7"/>
  <c r="CU469" i="7"/>
  <c r="CV469" i="7"/>
  <c r="CH470" i="7"/>
  <c r="CI470" i="7"/>
  <c r="CJ470" i="7"/>
  <c r="CK470" i="7"/>
  <c r="CL470" i="7"/>
  <c r="CM470" i="7"/>
  <c r="CN470" i="7"/>
  <c r="CO470" i="7"/>
  <c r="CP470" i="7"/>
  <c r="CQ470" i="7"/>
  <c r="CR470" i="7"/>
  <c r="CS470" i="7"/>
  <c r="CT470" i="7"/>
  <c r="CU470" i="7"/>
  <c r="CV470" i="7"/>
  <c r="CH471" i="7"/>
  <c r="CI471" i="7"/>
  <c r="CJ471" i="7"/>
  <c r="CK471" i="7"/>
  <c r="CL471" i="7"/>
  <c r="CM471" i="7"/>
  <c r="CN471" i="7"/>
  <c r="CO471" i="7"/>
  <c r="CP471" i="7"/>
  <c r="CQ471" i="7"/>
  <c r="CR471" i="7"/>
  <c r="CS471" i="7"/>
  <c r="CT471" i="7"/>
  <c r="CU471" i="7"/>
  <c r="CV471" i="7"/>
  <c r="CH472" i="7"/>
  <c r="CI472" i="7"/>
  <c r="CJ472" i="7"/>
  <c r="CK472" i="7"/>
  <c r="CL472" i="7"/>
  <c r="CM472" i="7"/>
  <c r="CN472" i="7"/>
  <c r="CO472" i="7"/>
  <c r="CP472" i="7"/>
  <c r="CQ472" i="7"/>
  <c r="CR472" i="7"/>
  <c r="CS472" i="7"/>
  <c r="CT472" i="7"/>
  <c r="CU472" i="7"/>
  <c r="CV472" i="7"/>
  <c r="CH473" i="7"/>
  <c r="CI473" i="7"/>
  <c r="CJ473" i="7"/>
  <c r="CK473" i="7"/>
  <c r="CL473" i="7"/>
  <c r="CM473" i="7"/>
  <c r="CN473" i="7"/>
  <c r="CO473" i="7"/>
  <c r="CP473" i="7"/>
  <c r="CQ473" i="7"/>
  <c r="CR473" i="7"/>
  <c r="CS473" i="7"/>
  <c r="CT473" i="7"/>
  <c r="CU473" i="7"/>
  <c r="CV473" i="7"/>
  <c r="CH474" i="7"/>
  <c r="CI474" i="7"/>
  <c r="CJ474" i="7"/>
  <c r="CK474" i="7"/>
  <c r="CL474" i="7"/>
  <c r="CM474" i="7"/>
  <c r="CN474" i="7"/>
  <c r="CO474" i="7"/>
  <c r="CP474" i="7"/>
  <c r="CQ474" i="7"/>
  <c r="CR474" i="7"/>
  <c r="CS474" i="7"/>
  <c r="CT474" i="7"/>
  <c r="CU474" i="7"/>
  <c r="CV474" i="7"/>
  <c r="CH475" i="7"/>
  <c r="CI475" i="7"/>
  <c r="CJ475" i="7"/>
  <c r="CK475" i="7"/>
  <c r="CL475" i="7"/>
  <c r="CM475" i="7"/>
  <c r="CN475" i="7"/>
  <c r="CO475" i="7"/>
  <c r="CP475" i="7"/>
  <c r="CQ475" i="7"/>
  <c r="CR475" i="7"/>
  <c r="CS475" i="7"/>
  <c r="CT475" i="7"/>
  <c r="CU475" i="7"/>
  <c r="CV475" i="7"/>
  <c r="CH476" i="7"/>
  <c r="CI476" i="7"/>
  <c r="CJ476" i="7"/>
  <c r="CK476" i="7"/>
  <c r="CL476" i="7"/>
  <c r="CM476" i="7"/>
  <c r="CN476" i="7"/>
  <c r="CO476" i="7"/>
  <c r="CP476" i="7"/>
  <c r="CQ476" i="7"/>
  <c r="CR476" i="7"/>
  <c r="CS476" i="7"/>
  <c r="CT476" i="7"/>
  <c r="CU476" i="7"/>
  <c r="CV476" i="7"/>
  <c r="CH477" i="7"/>
  <c r="CI477" i="7"/>
  <c r="CJ477" i="7"/>
  <c r="CK477" i="7"/>
  <c r="CL477" i="7"/>
  <c r="CM477" i="7"/>
  <c r="CN477" i="7"/>
  <c r="CO477" i="7"/>
  <c r="CP477" i="7"/>
  <c r="CQ477" i="7"/>
  <c r="CR477" i="7"/>
  <c r="CS477" i="7"/>
  <c r="CT477" i="7"/>
  <c r="CU477" i="7"/>
  <c r="CV477" i="7"/>
  <c r="CH478" i="7"/>
  <c r="CI478" i="7"/>
  <c r="CJ478" i="7"/>
  <c r="CK478" i="7"/>
  <c r="CL478" i="7"/>
  <c r="CM478" i="7"/>
  <c r="CN478" i="7"/>
  <c r="CO478" i="7"/>
  <c r="CP478" i="7"/>
  <c r="CQ478" i="7"/>
  <c r="CR478" i="7"/>
  <c r="CS478" i="7"/>
  <c r="CT478" i="7"/>
  <c r="CU478" i="7"/>
  <c r="CV478" i="7"/>
  <c r="CH479" i="7"/>
  <c r="CI479" i="7"/>
  <c r="CJ479" i="7"/>
  <c r="CK479" i="7"/>
  <c r="CL479" i="7"/>
  <c r="CM479" i="7"/>
  <c r="CN479" i="7"/>
  <c r="CO479" i="7"/>
  <c r="CP479" i="7"/>
  <c r="CQ479" i="7"/>
  <c r="CR479" i="7"/>
  <c r="CS479" i="7"/>
  <c r="CT479" i="7"/>
  <c r="CU479" i="7"/>
  <c r="CV479" i="7"/>
  <c r="CH480" i="7"/>
  <c r="CI480" i="7"/>
  <c r="CJ480" i="7"/>
  <c r="CK480" i="7"/>
  <c r="CL480" i="7"/>
  <c r="CM480" i="7"/>
  <c r="CN480" i="7"/>
  <c r="CO480" i="7"/>
  <c r="CP480" i="7"/>
  <c r="CQ480" i="7"/>
  <c r="CR480" i="7"/>
  <c r="CS480" i="7"/>
  <c r="CT480" i="7"/>
  <c r="CU480" i="7"/>
  <c r="CV480" i="7"/>
  <c r="CH481" i="7"/>
  <c r="CI481" i="7"/>
  <c r="CJ481" i="7"/>
  <c r="CK481" i="7"/>
  <c r="CL481" i="7"/>
  <c r="CM481" i="7"/>
  <c r="CN481" i="7"/>
  <c r="CO481" i="7"/>
  <c r="CP481" i="7"/>
  <c r="CQ481" i="7"/>
  <c r="CR481" i="7"/>
  <c r="CS481" i="7"/>
  <c r="CT481" i="7"/>
  <c r="CU481" i="7"/>
  <c r="CV481" i="7"/>
  <c r="CH482" i="7"/>
  <c r="CI482" i="7"/>
  <c r="CJ482" i="7"/>
  <c r="CK482" i="7"/>
  <c r="CL482" i="7"/>
  <c r="CM482" i="7"/>
  <c r="CN482" i="7"/>
  <c r="CO482" i="7"/>
  <c r="CP482" i="7"/>
  <c r="CQ482" i="7"/>
  <c r="CR482" i="7"/>
  <c r="CS482" i="7"/>
  <c r="CT482" i="7"/>
  <c r="CU482" i="7"/>
  <c r="CV482" i="7"/>
  <c r="CH483" i="7"/>
  <c r="CI483" i="7"/>
  <c r="CJ483" i="7"/>
  <c r="CK483" i="7"/>
  <c r="CL483" i="7"/>
  <c r="CM483" i="7"/>
  <c r="CN483" i="7"/>
  <c r="CO483" i="7"/>
  <c r="CP483" i="7"/>
  <c r="CQ483" i="7"/>
  <c r="CR483" i="7"/>
  <c r="CS483" i="7"/>
  <c r="CT483" i="7"/>
  <c r="CU483" i="7"/>
  <c r="CV483" i="7"/>
  <c r="CH484" i="7"/>
  <c r="CI484" i="7"/>
  <c r="CJ484" i="7"/>
  <c r="CK484" i="7"/>
  <c r="CL484" i="7"/>
  <c r="CM484" i="7"/>
  <c r="CN484" i="7"/>
  <c r="CO484" i="7"/>
  <c r="CP484" i="7"/>
  <c r="CQ484" i="7"/>
  <c r="CR484" i="7"/>
  <c r="CS484" i="7"/>
  <c r="CT484" i="7"/>
  <c r="CU484" i="7"/>
  <c r="CV484" i="7"/>
  <c r="CH485" i="7"/>
  <c r="CI485" i="7"/>
  <c r="CJ485" i="7"/>
  <c r="CK485" i="7"/>
  <c r="CL485" i="7"/>
  <c r="CM485" i="7"/>
  <c r="CN485" i="7"/>
  <c r="CO485" i="7"/>
  <c r="CP485" i="7"/>
  <c r="CQ485" i="7"/>
  <c r="CR485" i="7"/>
  <c r="CS485" i="7"/>
  <c r="CT485" i="7"/>
  <c r="CU485" i="7"/>
  <c r="CV485" i="7"/>
  <c r="CH486" i="7"/>
  <c r="CI486" i="7"/>
  <c r="CJ486" i="7"/>
  <c r="CK486" i="7"/>
  <c r="CL486" i="7"/>
  <c r="CM486" i="7"/>
  <c r="CN486" i="7"/>
  <c r="CO486" i="7"/>
  <c r="CP486" i="7"/>
  <c r="CQ486" i="7"/>
  <c r="CR486" i="7"/>
  <c r="CS486" i="7"/>
  <c r="CT486" i="7"/>
  <c r="CU486" i="7"/>
  <c r="CV486" i="7"/>
  <c r="CH487" i="7"/>
  <c r="CI487" i="7"/>
  <c r="CJ487" i="7"/>
  <c r="CK487" i="7"/>
  <c r="CL487" i="7"/>
  <c r="CM487" i="7"/>
  <c r="CN487" i="7"/>
  <c r="CO487" i="7"/>
  <c r="CP487" i="7"/>
  <c r="CQ487" i="7"/>
  <c r="CR487" i="7"/>
  <c r="CS487" i="7"/>
  <c r="CT487" i="7"/>
  <c r="CU487" i="7"/>
  <c r="CV487" i="7"/>
  <c r="CH488" i="7"/>
  <c r="CI488" i="7"/>
  <c r="CJ488" i="7"/>
  <c r="CK488" i="7"/>
  <c r="CL488" i="7"/>
  <c r="CM488" i="7"/>
  <c r="CN488" i="7"/>
  <c r="CO488" i="7"/>
  <c r="CP488" i="7"/>
  <c r="CQ488" i="7"/>
  <c r="CR488" i="7"/>
  <c r="CS488" i="7"/>
  <c r="CT488" i="7"/>
  <c r="CU488" i="7"/>
  <c r="CV488" i="7"/>
  <c r="CH489" i="7"/>
  <c r="CI489" i="7"/>
  <c r="CJ489" i="7"/>
  <c r="CK489" i="7"/>
  <c r="CL489" i="7"/>
  <c r="CM489" i="7"/>
  <c r="CN489" i="7"/>
  <c r="CO489" i="7"/>
  <c r="CP489" i="7"/>
  <c r="CQ489" i="7"/>
  <c r="CR489" i="7"/>
  <c r="CS489" i="7"/>
  <c r="CT489" i="7"/>
  <c r="CU489" i="7"/>
  <c r="CV489" i="7"/>
  <c r="CH490" i="7"/>
  <c r="CI490" i="7"/>
  <c r="CJ490" i="7"/>
  <c r="CK490" i="7"/>
  <c r="CL490" i="7"/>
  <c r="CM490" i="7"/>
  <c r="CN490" i="7"/>
  <c r="CO490" i="7"/>
  <c r="CP490" i="7"/>
  <c r="CQ490" i="7"/>
  <c r="CR490" i="7"/>
  <c r="CS490" i="7"/>
  <c r="CT490" i="7"/>
  <c r="CU490" i="7"/>
  <c r="CV490" i="7"/>
  <c r="CH491" i="7"/>
  <c r="CI491" i="7"/>
  <c r="CJ491" i="7"/>
  <c r="CK491" i="7"/>
  <c r="CL491" i="7"/>
  <c r="CM491" i="7"/>
  <c r="CN491" i="7"/>
  <c r="CO491" i="7"/>
  <c r="CP491" i="7"/>
  <c r="CQ491" i="7"/>
  <c r="CR491" i="7"/>
  <c r="CS491" i="7"/>
  <c r="CT491" i="7"/>
  <c r="CU491" i="7"/>
  <c r="CV491" i="7"/>
  <c r="CH492" i="7"/>
  <c r="CI492" i="7"/>
  <c r="CJ492" i="7"/>
  <c r="CK492" i="7"/>
  <c r="CL492" i="7"/>
  <c r="CM492" i="7"/>
  <c r="CN492" i="7"/>
  <c r="CO492" i="7"/>
  <c r="CP492" i="7"/>
  <c r="CQ492" i="7"/>
  <c r="CR492" i="7"/>
  <c r="CS492" i="7"/>
  <c r="CT492" i="7"/>
  <c r="CU492" i="7"/>
  <c r="CV492" i="7"/>
  <c r="CH493" i="7"/>
  <c r="CI493" i="7"/>
  <c r="CJ493" i="7"/>
  <c r="CK493" i="7"/>
  <c r="CL493" i="7"/>
  <c r="CM493" i="7"/>
  <c r="CN493" i="7"/>
  <c r="CO493" i="7"/>
  <c r="CP493" i="7"/>
  <c r="CQ493" i="7"/>
  <c r="CR493" i="7"/>
  <c r="CS493" i="7"/>
  <c r="CT493" i="7"/>
  <c r="CU493" i="7"/>
  <c r="CV493" i="7"/>
  <c r="CH494" i="7"/>
  <c r="CI494" i="7"/>
  <c r="CJ494" i="7"/>
  <c r="CK494" i="7"/>
  <c r="CL494" i="7"/>
  <c r="CM494" i="7"/>
  <c r="CN494" i="7"/>
  <c r="CO494" i="7"/>
  <c r="CP494" i="7"/>
  <c r="CQ494" i="7"/>
  <c r="CR494" i="7"/>
  <c r="CS494" i="7"/>
  <c r="CT494" i="7"/>
  <c r="CU494" i="7"/>
  <c r="CV494" i="7"/>
  <c r="CH495" i="7"/>
  <c r="CI495" i="7"/>
  <c r="CJ495" i="7"/>
  <c r="CK495" i="7"/>
  <c r="CL495" i="7"/>
  <c r="CM495" i="7"/>
  <c r="CN495" i="7"/>
  <c r="CO495" i="7"/>
  <c r="CP495" i="7"/>
  <c r="CQ495" i="7"/>
  <c r="CR495" i="7"/>
  <c r="CS495" i="7"/>
  <c r="CT495" i="7"/>
  <c r="CU495" i="7"/>
  <c r="CV495" i="7"/>
  <c r="CH496" i="7"/>
  <c r="CI496" i="7"/>
  <c r="CJ496" i="7"/>
  <c r="CK496" i="7"/>
  <c r="CL496" i="7"/>
  <c r="CM496" i="7"/>
  <c r="CN496" i="7"/>
  <c r="CO496" i="7"/>
  <c r="CP496" i="7"/>
  <c r="CQ496" i="7"/>
  <c r="CR496" i="7"/>
  <c r="CS496" i="7"/>
  <c r="CT496" i="7"/>
  <c r="CU496" i="7"/>
  <c r="CV496" i="7"/>
  <c r="CH497" i="7"/>
  <c r="CI497" i="7"/>
  <c r="CJ497" i="7"/>
  <c r="CK497" i="7"/>
  <c r="CL497" i="7"/>
  <c r="CM497" i="7"/>
  <c r="CN497" i="7"/>
  <c r="CO497" i="7"/>
  <c r="CP497" i="7"/>
  <c r="CQ497" i="7"/>
  <c r="CR497" i="7"/>
  <c r="CS497" i="7"/>
  <c r="CT497" i="7"/>
  <c r="CU497" i="7"/>
  <c r="CV497" i="7"/>
  <c r="CH498" i="7"/>
  <c r="CI498" i="7"/>
  <c r="CJ498" i="7"/>
  <c r="CK498" i="7"/>
  <c r="CL498" i="7"/>
  <c r="CM498" i="7"/>
  <c r="CN498" i="7"/>
  <c r="CO498" i="7"/>
  <c r="CP498" i="7"/>
  <c r="CQ498" i="7"/>
  <c r="CR498" i="7"/>
  <c r="CS498" i="7"/>
  <c r="CT498" i="7"/>
  <c r="CU498" i="7"/>
  <c r="CV498" i="7"/>
  <c r="CH499" i="7"/>
  <c r="CI499" i="7"/>
  <c r="CJ499" i="7"/>
  <c r="CK499" i="7"/>
  <c r="CL499" i="7"/>
  <c r="CM499" i="7"/>
  <c r="CN499" i="7"/>
  <c r="CO499" i="7"/>
  <c r="CP499" i="7"/>
  <c r="CQ499" i="7"/>
  <c r="CR499" i="7"/>
  <c r="CS499" i="7"/>
  <c r="CT499" i="7"/>
  <c r="CU499" i="7"/>
  <c r="CV499" i="7"/>
  <c r="CH500" i="7"/>
  <c r="CI500" i="7"/>
  <c r="CJ500" i="7"/>
  <c r="CK500" i="7"/>
  <c r="CL500" i="7"/>
  <c r="CM500" i="7"/>
  <c r="CN500" i="7"/>
  <c r="CO500" i="7"/>
  <c r="CP500" i="7"/>
  <c r="CQ500" i="7"/>
  <c r="CR500" i="7"/>
  <c r="CS500" i="7"/>
  <c r="CT500" i="7"/>
  <c r="CU500" i="7"/>
  <c r="CV500" i="7"/>
  <c r="CH501" i="7"/>
  <c r="CI501" i="7"/>
  <c r="CJ501" i="7"/>
  <c r="CK501" i="7"/>
  <c r="CL501" i="7"/>
  <c r="CM501" i="7"/>
  <c r="CN501" i="7"/>
  <c r="CO501" i="7"/>
  <c r="CP501" i="7"/>
  <c r="CQ501" i="7"/>
  <c r="CR501" i="7"/>
  <c r="CS501" i="7"/>
  <c r="CT501" i="7"/>
  <c r="CU501" i="7"/>
  <c r="CV501" i="7"/>
  <c r="CH502" i="7"/>
  <c r="CI502" i="7"/>
  <c r="CJ502" i="7"/>
  <c r="CK502" i="7"/>
  <c r="CL502" i="7"/>
  <c r="CM502" i="7"/>
  <c r="CN502" i="7"/>
  <c r="CO502" i="7"/>
  <c r="CP502" i="7"/>
  <c r="CQ502" i="7"/>
  <c r="CR502" i="7"/>
  <c r="CS502" i="7"/>
  <c r="CT502" i="7"/>
  <c r="CU502" i="7"/>
  <c r="CV502" i="7"/>
  <c r="CH503" i="7"/>
  <c r="CI503" i="7"/>
  <c r="CJ503" i="7"/>
  <c r="CK503" i="7"/>
  <c r="CL503" i="7"/>
  <c r="CM503" i="7"/>
  <c r="CN503" i="7"/>
  <c r="CO503" i="7"/>
  <c r="CP503" i="7"/>
  <c r="CQ503" i="7"/>
  <c r="CR503" i="7"/>
  <c r="CS503" i="7"/>
  <c r="CT503" i="7"/>
  <c r="CU503" i="7"/>
  <c r="CV503" i="7"/>
  <c r="CH504" i="7"/>
  <c r="CI504" i="7"/>
  <c r="CJ504" i="7"/>
  <c r="CK504" i="7"/>
  <c r="CL504" i="7"/>
  <c r="CM504" i="7"/>
  <c r="CN504" i="7"/>
  <c r="CO504" i="7"/>
  <c r="CP504" i="7"/>
  <c r="CQ504" i="7"/>
  <c r="CR504" i="7"/>
  <c r="CS504" i="7"/>
  <c r="CT504" i="7"/>
  <c r="CU504" i="7"/>
  <c r="CV504" i="7"/>
  <c r="CH505" i="7"/>
  <c r="CI505" i="7"/>
  <c r="CJ505" i="7"/>
  <c r="CK505" i="7"/>
  <c r="CL505" i="7"/>
  <c r="CM505" i="7"/>
  <c r="CN505" i="7"/>
  <c r="CO505" i="7"/>
  <c r="CP505" i="7"/>
  <c r="CQ505" i="7"/>
  <c r="CR505" i="7"/>
  <c r="CS505" i="7"/>
  <c r="CT505" i="7"/>
  <c r="CU505" i="7"/>
  <c r="CV505" i="7"/>
  <c r="CH506" i="7"/>
  <c r="CI506" i="7"/>
  <c r="CJ506" i="7"/>
  <c r="CK506" i="7"/>
  <c r="CL506" i="7"/>
  <c r="CM506" i="7"/>
  <c r="CN506" i="7"/>
  <c r="CO506" i="7"/>
  <c r="CP506" i="7"/>
  <c r="CQ506" i="7"/>
  <c r="CR506" i="7"/>
  <c r="CS506" i="7"/>
  <c r="CT506" i="7"/>
  <c r="CU506" i="7"/>
  <c r="CV506" i="7"/>
  <c r="CH507" i="7"/>
  <c r="CI507" i="7"/>
  <c r="CJ507" i="7"/>
  <c r="CK507" i="7"/>
  <c r="CL507" i="7"/>
  <c r="CM507" i="7"/>
  <c r="CN507" i="7"/>
  <c r="CO507" i="7"/>
  <c r="CP507" i="7"/>
  <c r="CQ507" i="7"/>
  <c r="CR507" i="7"/>
  <c r="CS507" i="7"/>
  <c r="CT507" i="7"/>
  <c r="CU507" i="7"/>
  <c r="CV507" i="7"/>
  <c r="CH508" i="7"/>
  <c r="CI508" i="7"/>
  <c r="CJ508" i="7"/>
  <c r="CK508" i="7"/>
  <c r="CL508" i="7"/>
  <c r="CM508" i="7"/>
  <c r="CN508" i="7"/>
  <c r="CO508" i="7"/>
  <c r="CP508" i="7"/>
  <c r="CQ508" i="7"/>
  <c r="CR508" i="7"/>
  <c r="CS508" i="7"/>
  <c r="CT508" i="7"/>
  <c r="CU508" i="7"/>
  <c r="CV508" i="7"/>
  <c r="CH509" i="7"/>
  <c r="CI509" i="7"/>
  <c r="CJ509" i="7"/>
  <c r="CK509" i="7"/>
  <c r="CL509" i="7"/>
  <c r="CM509" i="7"/>
  <c r="CN509" i="7"/>
  <c r="CO509" i="7"/>
  <c r="CP509" i="7"/>
  <c r="CQ509" i="7"/>
  <c r="CR509" i="7"/>
  <c r="CS509" i="7"/>
  <c r="CT509" i="7"/>
  <c r="CU509" i="7"/>
  <c r="CV509" i="7"/>
  <c r="CH510" i="7"/>
  <c r="CI510" i="7"/>
  <c r="CJ510" i="7"/>
  <c r="CK510" i="7"/>
  <c r="CL510" i="7"/>
  <c r="CM510" i="7"/>
  <c r="CN510" i="7"/>
  <c r="CO510" i="7"/>
  <c r="CP510" i="7"/>
  <c r="CQ510" i="7"/>
  <c r="CR510" i="7"/>
  <c r="CS510" i="7"/>
  <c r="CT510" i="7"/>
  <c r="CU510" i="7"/>
  <c r="CV510" i="7"/>
  <c r="CH511" i="7"/>
  <c r="CI511" i="7"/>
  <c r="CJ511" i="7"/>
  <c r="CK511" i="7"/>
  <c r="CL511" i="7"/>
  <c r="CM511" i="7"/>
  <c r="CN511" i="7"/>
  <c r="CO511" i="7"/>
  <c r="CP511" i="7"/>
  <c r="CQ511" i="7"/>
  <c r="CR511" i="7"/>
  <c r="CS511" i="7"/>
  <c r="CT511" i="7"/>
  <c r="CU511" i="7"/>
  <c r="CV511" i="7"/>
  <c r="CH512" i="7"/>
  <c r="CI512" i="7"/>
  <c r="CJ512" i="7"/>
  <c r="CK512" i="7"/>
  <c r="CL512" i="7"/>
  <c r="CM512" i="7"/>
  <c r="CN512" i="7"/>
  <c r="CO512" i="7"/>
  <c r="CP512" i="7"/>
  <c r="CQ512" i="7"/>
  <c r="CR512" i="7"/>
  <c r="CS512" i="7"/>
  <c r="CT512" i="7"/>
  <c r="CU512" i="7"/>
  <c r="CV512" i="7"/>
  <c r="CH513" i="7"/>
  <c r="CI513" i="7"/>
  <c r="CJ513" i="7"/>
  <c r="CK513" i="7"/>
  <c r="CL513" i="7"/>
  <c r="CM513" i="7"/>
  <c r="CN513" i="7"/>
  <c r="CO513" i="7"/>
  <c r="CP513" i="7"/>
  <c r="CQ513" i="7"/>
  <c r="CR513" i="7"/>
  <c r="CS513" i="7"/>
  <c r="CT513" i="7"/>
  <c r="CU513" i="7"/>
  <c r="CV513" i="7"/>
  <c r="CH514" i="7"/>
  <c r="CI514" i="7"/>
  <c r="CJ514" i="7"/>
  <c r="CK514" i="7"/>
  <c r="CL514" i="7"/>
  <c r="CM514" i="7"/>
  <c r="CN514" i="7"/>
  <c r="CO514" i="7"/>
  <c r="CP514" i="7"/>
  <c r="CQ514" i="7"/>
  <c r="CR514" i="7"/>
  <c r="CS514" i="7"/>
  <c r="CT514" i="7"/>
  <c r="CU514" i="7"/>
  <c r="CV514" i="7"/>
  <c r="CH515" i="7"/>
  <c r="CI515" i="7"/>
  <c r="CJ515" i="7"/>
  <c r="CK515" i="7"/>
  <c r="CL515" i="7"/>
  <c r="CM515" i="7"/>
  <c r="CN515" i="7"/>
  <c r="CO515" i="7"/>
  <c r="CP515" i="7"/>
  <c r="CQ515" i="7"/>
  <c r="CR515" i="7"/>
  <c r="CS515" i="7"/>
  <c r="CT515" i="7"/>
  <c r="CU515" i="7"/>
  <c r="CV515" i="7"/>
  <c r="CH516" i="7"/>
  <c r="CI516" i="7"/>
  <c r="CJ516" i="7"/>
  <c r="CK516" i="7"/>
  <c r="CL516" i="7"/>
  <c r="CM516" i="7"/>
  <c r="CN516" i="7"/>
  <c r="CO516" i="7"/>
  <c r="CP516" i="7"/>
  <c r="CQ516" i="7"/>
  <c r="CR516" i="7"/>
  <c r="CS516" i="7"/>
  <c r="CT516" i="7"/>
  <c r="CU516" i="7"/>
  <c r="CV516" i="7"/>
  <c r="CH517" i="7"/>
  <c r="CI517" i="7"/>
  <c r="CJ517" i="7"/>
  <c r="CK517" i="7"/>
  <c r="CL517" i="7"/>
  <c r="CM517" i="7"/>
  <c r="CN517" i="7"/>
  <c r="CO517" i="7"/>
  <c r="CP517" i="7"/>
  <c r="CQ517" i="7"/>
  <c r="CR517" i="7"/>
  <c r="CS517" i="7"/>
  <c r="CT517" i="7"/>
  <c r="CU517" i="7"/>
  <c r="CV517" i="7"/>
  <c r="CH518" i="7"/>
  <c r="CI518" i="7"/>
  <c r="CJ518" i="7"/>
  <c r="CK518" i="7"/>
  <c r="CL518" i="7"/>
  <c r="CM518" i="7"/>
  <c r="CN518" i="7"/>
  <c r="CO518" i="7"/>
  <c r="CP518" i="7"/>
  <c r="CQ518" i="7"/>
  <c r="CR518" i="7"/>
  <c r="CS518" i="7"/>
  <c r="CT518" i="7"/>
  <c r="CU518" i="7"/>
  <c r="CV518" i="7"/>
  <c r="CH519" i="7"/>
  <c r="CI519" i="7"/>
  <c r="CJ519" i="7"/>
  <c r="CK519" i="7"/>
  <c r="CL519" i="7"/>
  <c r="CM519" i="7"/>
  <c r="CN519" i="7"/>
  <c r="CO519" i="7"/>
  <c r="CP519" i="7"/>
  <c r="CQ519" i="7"/>
  <c r="CR519" i="7"/>
  <c r="CS519" i="7"/>
  <c r="CT519" i="7"/>
  <c r="CU519" i="7"/>
  <c r="CV519" i="7"/>
  <c r="CH520" i="7"/>
  <c r="CI520" i="7"/>
  <c r="CJ520" i="7"/>
  <c r="CK520" i="7"/>
  <c r="CL520" i="7"/>
  <c r="CM520" i="7"/>
  <c r="CN520" i="7"/>
  <c r="CO520" i="7"/>
  <c r="CP520" i="7"/>
  <c r="CQ520" i="7"/>
  <c r="CR520" i="7"/>
  <c r="CS520" i="7"/>
  <c r="CT520" i="7"/>
  <c r="CU520" i="7"/>
  <c r="CV520" i="7"/>
  <c r="CH521" i="7"/>
  <c r="CI521" i="7"/>
  <c r="CJ521" i="7"/>
  <c r="CK521" i="7"/>
  <c r="CL521" i="7"/>
  <c r="CM521" i="7"/>
  <c r="CN521" i="7"/>
  <c r="CO521" i="7"/>
  <c r="CP521" i="7"/>
  <c r="CQ521" i="7"/>
  <c r="CR521" i="7"/>
  <c r="CS521" i="7"/>
  <c r="CT521" i="7"/>
  <c r="CU521" i="7"/>
  <c r="CV521" i="7"/>
  <c r="CH522" i="7"/>
  <c r="CI522" i="7"/>
  <c r="CJ522" i="7"/>
  <c r="CK522" i="7"/>
  <c r="CL522" i="7"/>
  <c r="CM522" i="7"/>
  <c r="CN522" i="7"/>
  <c r="CO522" i="7"/>
  <c r="CP522" i="7"/>
  <c r="CQ522" i="7"/>
  <c r="CR522" i="7"/>
  <c r="CS522" i="7"/>
  <c r="CT522" i="7"/>
  <c r="CU522" i="7"/>
  <c r="CV522" i="7"/>
  <c r="CH523" i="7"/>
  <c r="CI523" i="7"/>
  <c r="CJ523" i="7"/>
  <c r="CK523" i="7"/>
  <c r="CL523" i="7"/>
  <c r="CM523" i="7"/>
  <c r="CN523" i="7"/>
  <c r="CO523" i="7"/>
  <c r="CP523" i="7"/>
  <c r="CQ523" i="7"/>
  <c r="CR523" i="7"/>
  <c r="CS523" i="7"/>
  <c r="CT523" i="7"/>
  <c r="CU523" i="7"/>
  <c r="CV523" i="7"/>
  <c r="CH524" i="7"/>
  <c r="CI524" i="7"/>
  <c r="CJ524" i="7"/>
  <c r="CK524" i="7"/>
  <c r="CL524" i="7"/>
  <c r="CM524" i="7"/>
  <c r="CN524" i="7"/>
  <c r="CO524" i="7"/>
  <c r="CP524" i="7"/>
  <c r="CQ524" i="7"/>
  <c r="CR524" i="7"/>
  <c r="CS524" i="7"/>
  <c r="CT524" i="7"/>
  <c r="CU524" i="7"/>
  <c r="CV524" i="7"/>
  <c r="CH525" i="7"/>
  <c r="CI525" i="7"/>
  <c r="CJ525" i="7"/>
  <c r="CK525" i="7"/>
  <c r="CL525" i="7"/>
  <c r="CM525" i="7"/>
  <c r="CN525" i="7"/>
  <c r="CO525" i="7"/>
  <c r="CP525" i="7"/>
  <c r="CQ525" i="7"/>
  <c r="CR525" i="7"/>
  <c r="CS525" i="7"/>
  <c r="CT525" i="7"/>
  <c r="CU525" i="7"/>
  <c r="CV525" i="7"/>
  <c r="CH526" i="7"/>
  <c r="CI526" i="7"/>
  <c r="CJ526" i="7"/>
  <c r="CK526" i="7"/>
  <c r="CL526" i="7"/>
  <c r="CM526" i="7"/>
  <c r="CN526" i="7"/>
  <c r="CO526" i="7"/>
  <c r="CP526" i="7"/>
  <c r="CQ526" i="7"/>
  <c r="CR526" i="7"/>
  <c r="CS526" i="7"/>
  <c r="CT526" i="7"/>
  <c r="CU526" i="7"/>
  <c r="CV526" i="7"/>
  <c r="CH527" i="7"/>
  <c r="CI527" i="7"/>
  <c r="CJ527" i="7"/>
  <c r="CK527" i="7"/>
  <c r="CL527" i="7"/>
  <c r="CM527" i="7"/>
  <c r="CN527" i="7"/>
  <c r="CO527" i="7"/>
  <c r="CP527" i="7"/>
  <c r="CQ527" i="7"/>
  <c r="CR527" i="7"/>
  <c r="CS527" i="7"/>
  <c r="CT527" i="7"/>
  <c r="CU527" i="7"/>
  <c r="CV527" i="7"/>
  <c r="CH528" i="7"/>
  <c r="CI528" i="7"/>
  <c r="CJ528" i="7"/>
  <c r="CK528" i="7"/>
  <c r="CL528" i="7"/>
  <c r="CM528" i="7"/>
  <c r="CN528" i="7"/>
  <c r="CO528" i="7"/>
  <c r="CP528" i="7"/>
  <c r="CQ528" i="7"/>
  <c r="CR528" i="7"/>
  <c r="CS528" i="7"/>
  <c r="CT528" i="7"/>
  <c r="CU528" i="7"/>
  <c r="CV528" i="7"/>
  <c r="CH529" i="7"/>
  <c r="CI529" i="7"/>
  <c r="CJ529" i="7"/>
  <c r="CK529" i="7"/>
  <c r="CL529" i="7"/>
  <c r="CM529" i="7"/>
  <c r="CN529" i="7"/>
  <c r="CO529" i="7"/>
  <c r="CP529" i="7"/>
  <c r="CQ529" i="7"/>
  <c r="CR529" i="7"/>
  <c r="CS529" i="7"/>
  <c r="CT529" i="7"/>
  <c r="CU529" i="7"/>
  <c r="CV529" i="7"/>
  <c r="CH530" i="7"/>
  <c r="CI530" i="7"/>
  <c r="CJ530" i="7"/>
  <c r="CK530" i="7"/>
  <c r="CL530" i="7"/>
  <c r="CM530" i="7"/>
  <c r="CN530" i="7"/>
  <c r="CO530" i="7"/>
  <c r="CP530" i="7"/>
  <c r="CQ530" i="7"/>
  <c r="CR530" i="7"/>
  <c r="CS530" i="7"/>
  <c r="CT530" i="7"/>
  <c r="CU530" i="7"/>
  <c r="CV530" i="7"/>
  <c r="CH531" i="7"/>
  <c r="CI531" i="7"/>
  <c r="CJ531" i="7"/>
  <c r="CK531" i="7"/>
  <c r="CL531" i="7"/>
  <c r="CM531" i="7"/>
  <c r="CN531" i="7"/>
  <c r="CO531" i="7"/>
  <c r="CP531" i="7"/>
  <c r="CQ531" i="7"/>
  <c r="CR531" i="7"/>
  <c r="CS531" i="7"/>
  <c r="CT531" i="7"/>
  <c r="CU531" i="7"/>
  <c r="CV531" i="7"/>
  <c r="CH532" i="7"/>
  <c r="CI532" i="7"/>
  <c r="CJ532" i="7"/>
  <c r="CK532" i="7"/>
  <c r="CL532" i="7"/>
  <c r="CM532" i="7"/>
  <c r="CN532" i="7"/>
  <c r="CO532" i="7"/>
  <c r="CP532" i="7"/>
  <c r="CQ532" i="7"/>
  <c r="CR532" i="7"/>
  <c r="CS532" i="7"/>
  <c r="CT532" i="7"/>
  <c r="CU532" i="7"/>
  <c r="CV532" i="7"/>
  <c r="CH533" i="7"/>
  <c r="CI533" i="7"/>
  <c r="CJ533" i="7"/>
  <c r="CK533" i="7"/>
  <c r="CL533" i="7"/>
  <c r="CM533" i="7"/>
  <c r="CN533" i="7"/>
  <c r="CO533" i="7"/>
  <c r="CP533" i="7"/>
  <c r="CQ533" i="7"/>
  <c r="CR533" i="7"/>
  <c r="CS533" i="7"/>
  <c r="CT533" i="7"/>
  <c r="CU533" i="7"/>
  <c r="CV533" i="7"/>
  <c r="CH534" i="7"/>
  <c r="CI534" i="7"/>
  <c r="CJ534" i="7"/>
  <c r="CK534" i="7"/>
  <c r="CL534" i="7"/>
  <c r="CM534" i="7"/>
  <c r="CN534" i="7"/>
  <c r="CO534" i="7"/>
  <c r="CP534" i="7"/>
  <c r="CQ534" i="7"/>
  <c r="CR534" i="7"/>
  <c r="CS534" i="7"/>
  <c r="CT534" i="7"/>
  <c r="CU534" i="7"/>
  <c r="CV534" i="7"/>
  <c r="CH535" i="7"/>
  <c r="CI535" i="7"/>
  <c r="CJ535" i="7"/>
  <c r="CK535" i="7"/>
  <c r="CL535" i="7"/>
  <c r="CM535" i="7"/>
  <c r="CN535" i="7"/>
  <c r="CO535" i="7"/>
  <c r="CP535" i="7"/>
  <c r="CQ535" i="7"/>
  <c r="CR535" i="7"/>
  <c r="CS535" i="7"/>
  <c r="CT535" i="7"/>
  <c r="CU535" i="7"/>
  <c r="CV535" i="7"/>
  <c r="CH536" i="7"/>
  <c r="CI536" i="7"/>
  <c r="CJ536" i="7"/>
  <c r="CK536" i="7"/>
  <c r="CL536" i="7"/>
  <c r="CM536" i="7"/>
  <c r="CN536" i="7"/>
  <c r="CO536" i="7"/>
  <c r="CP536" i="7"/>
  <c r="CQ536" i="7"/>
  <c r="CR536" i="7"/>
  <c r="CS536" i="7"/>
  <c r="CT536" i="7"/>
  <c r="CU536" i="7"/>
  <c r="CV536" i="7"/>
  <c r="CH537" i="7"/>
  <c r="CI537" i="7"/>
  <c r="CJ537" i="7"/>
  <c r="CK537" i="7"/>
  <c r="CL537" i="7"/>
  <c r="CM537" i="7"/>
  <c r="CN537" i="7"/>
  <c r="CO537" i="7"/>
  <c r="CP537" i="7"/>
  <c r="CQ537" i="7"/>
  <c r="CR537" i="7"/>
  <c r="CS537" i="7"/>
  <c r="CT537" i="7"/>
  <c r="CU537" i="7"/>
  <c r="CV537" i="7"/>
  <c r="CH538" i="7"/>
  <c r="CI538" i="7"/>
  <c r="CJ538" i="7"/>
  <c r="CK538" i="7"/>
  <c r="CL538" i="7"/>
  <c r="CM538" i="7"/>
  <c r="CN538" i="7"/>
  <c r="CO538" i="7"/>
  <c r="CP538" i="7"/>
  <c r="CQ538" i="7"/>
  <c r="CR538" i="7"/>
  <c r="CS538" i="7"/>
  <c r="CT538" i="7"/>
  <c r="CU538" i="7"/>
  <c r="CV538" i="7"/>
  <c r="CH539" i="7"/>
  <c r="CI539" i="7"/>
  <c r="CJ539" i="7"/>
  <c r="CK539" i="7"/>
  <c r="CL539" i="7"/>
  <c r="CM539" i="7"/>
  <c r="CN539" i="7"/>
  <c r="CO539" i="7"/>
  <c r="CP539" i="7"/>
  <c r="CQ539" i="7"/>
  <c r="CR539" i="7"/>
  <c r="CS539" i="7"/>
  <c r="CT539" i="7"/>
  <c r="CU539" i="7"/>
  <c r="CV539" i="7"/>
  <c r="CH540" i="7"/>
  <c r="CI540" i="7"/>
  <c r="CJ540" i="7"/>
  <c r="CK540" i="7"/>
  <c r="CL540" i="7"/>
  <c r="CM540" i="7"/>
  <c r="CN540" i="7"/>
  <c r="CO540" i="7"/>
  <c r="CP540" i="7"/>
  <c r="CQ540" i="7"/>
  <c r="CR540" i="7"/>
  <c r="CS540" i="7"/>
  <c r="CT540" i="7"/>
  <c r="CU540" i="7"/>
  <c r="CV540" i="7"/>
  <c r="CH541" i="7"/>
  <c r="CI541" i="7"/>
  <c r="CJ541" i="7"/>
  <c r="CK541" i="7"/>
  <c r="CL541" i="7"/>
  <c r="CM541" i="7"/>
  <c r="CN541" i="7"/>
  <c r="CO541" i="7"/>
  <c r="CP541" i="7"/>
  <c r="CQ541" i="7"/>
  <c r="CR541" i="7"/>
  <c r="CS541" i="7"/>
  <c r="CT541" i="7"/>
  <c r="CU541" i="7"/>
  <c r="CV541" i="7"/>
  <c r="CH542" i="7"/>
  <c r="CI542" i="7"/>
  <c r="CJ542" i="7"/>
  <c r="CK542" i="7"/>
  <c r="CL542" i="7"/>
  <c r="CM542" i="7"/>
  <c r="CN542" i="7"/>
  <c r="CO542" i="7"/>
  <c r="CP542" i="7"/>
  <c r="CQ542" i="7"/>
  <c r="CR542" i="7"/>
  <c r="CS542" i="7"/>
  <c r="CT542" i="7"/>
  <c r="CU542" i="7"/>
  <c r="CV542" i="7"/>
  <c r="CH543" i="7"/>
  <c r="CI543" i="7"/>
  <c r="CJ543" i="7"/>
  <c r="CK543" i="7"/>
  <c r="CL543" i="7"/>
  <c r="CM543" i="7"/>
  <c r="CN543" i="7"/>
  <c r="CO543" i="7"/>
  <c r="CP543" i="7"/>
  <c r="CQ543" i="7"/>
  <c r="CR543" i="7"/>
  <c r="CS543" i="7"/>
  <c r="CT543" i="7"/>
  <c r="CU543" i="7"/>
  <c r="CV543" i="7"/>
  <c r="CH544" i="7"/>
  <c r="CI544" i="7"/>
  <c r="CJ544" i="7"/>
  <c r="CK544" i="7"/>
  <c r="CL544" i="7"/>
  <c r="CM544" i="7"/>
  <c r="CN544" i="7"/>
  <c r="CO544" i="7"/>
  <c r="CP544" i="7"/>
  <c r="CQ544" i="7"/>
  <c r="CR544" i="7"/>
  <c r="CS544" i="7"/>
  <c r="CT544" i="7"/>
  <c r="CU544" i="7"/>
  <c r="CV544" i="7"/>
  <c r="CH545" i="7"/>
  <c r="CI545" i="7"/>
  <c r="CJ545" i="7"/>
  <c r="CK545" i="7"/>
  <c r="CL545" i="7"/>
  <c r="CM545" i="7"/>
  <c r="CN545" i="7"/>
  <c r="CO545" i="7"/>
  <c r="CP545" i="7"/>
  <c r="CQ545" i="7"/>
  <c r="CR545" i="7"/>
  <c r="CS545" i="7"/>
  <c r="CT545" i="7"/>
  <c r="CU545" i="7"/>
  <c r="CV545" i="7"/>
  <c r="CH546" i="7"/>
  <c r="CI546" i="7"/>
  <c r="CJ546" i="7"/>
  <c r="CK546" i="7"/>
  <c r="CL546" i="7"/>
  <c r="CM546" i="7"/>
  <c r="CN546" i="7"/>
  <c r="CO546" i="7"/>
  <c r="CP546" i="7"/>
  <c r="CQ546" i="7"/>
  <c r="CR546" i="7"/>
  <c r="CS546" i="7"/>
  <c r="CT546" i="7"/>
  <c r="CU546" i="7"/>
  <c r="CV546" i="7"/>
  <c r="CH547" i="7"/>
  <c r="CI547" i="7"/>
  <c r="CJ547" i="7"/>
  <c r="CK547" i="7"/>
  <c r="CL547" i="7"/>
  <c r="CM547" i="7"/>
  <c r="CN547" i="7"/>
  <c r="CO547" i="7"/>
  <c r="CP547" i="7"/>
  <c r="CQ547" i="7"/>
  <c r="CR547" i="7"/>
  <c r="CS547" i="7"/>
  <c r="CT547" i="7"/>
  <c r="CU547" i="7"/>
  <c r="CV547" i="7"/>
  <c r="CH548" i="7"/>
  <c r="CI548" i="7"/>
  <c r="CJ548" i="7"/>
  <c r="CK548" i="7"/>
  <c r="CL548" i="7"/>
  <c r="CM548" i="7"/>
  <c r="CN548" i="7"/>
  <c r="CO548" i="7"/>
  <c r="CP548" i="7"/>
  <c r="CQ548" i="7"/>
  <c r="CR548" i="7"/>
  <c r="CS548" i="7"/>
  <c r="CT548" i="7"/>
  <c r="CU548" i="7"/>
  <c r="CV548" i="7"/>
  <c r="CH549" i="7"/>
  <c r="CI549" i="7"/>
  <c r="CJ549" i="7"/>
  <c r="CK549" i="7"/>
  <c r="CL549" i="7"/>
  <c r="CM549" i="7"/>
  <c r="CN549" i="7"/>
  <c r="CO549" i="7"/>
  <c r="CP549" i="7"/>
  <c r="CQ549" i="7"/>
  <c r="CR549" i="7"/>
  <c r="CS549" i="7"/>
  <c r="CT549" i="7"/>
  <c r="CU549" i="7"/>
  <c r="CV549" i="7"/>
  <c r="CH550" i="7"/>
  <c r="CI550" i="7"/>
  <c r="CJ550" i="7"/>
  <c r="CK550" i="7"/>
  <c r="CL550" i="7"/>
  <c r="CM550" i="7"/>
  <c r="CN550" i="7"/>
  <c r="CO550" i="7"/>
  <c r="CP550" i="7"/>
  <c r="CQ550" i="7"/>
  <c r="CR550" i="7"/>
  <c r="CS550" i="7"/>
  <c r="CT550" i="7"/>
  <c r="CU550" i="7"/>
  <c r="CV550" i="7"/>
  <c r="CH551" i="7"/>
  <c r="CI551" i="7"/>
  <c r="CJ551" i="7"/>
  <c r="CK551" i="7"/>
  <c r="CL551" i="7"/>
  <c r="CM551" i="7"/>
  <c r="CN551" i="7"/>
  <c r="CO551" i="7"/>
  <c r="CP551" i="7"/>
  <c r="CQ551" i="7"/>
  <c r="CR551" i="7"/>
  <c r="CS551" i="7"/>
  <c r="CT551" i="7"/>
  <c r="CU551" i="7"/>
  <c r="CV551" i="7"/>
  <c r="CH552" i="7"/>
  <c r="CI552" i="7"/>
  <c r="CJ552" i="7"/>
  <c r="CK552" i="7"/>
  <c r="CL552" i="7"/>
  <c r="CM552" i="7"/>
  <c r="CN552" i="7"/>
  <c r="CO552" i="7"/>
  <c r="CP552" i="7"/>
  <c r="CQ552" i="7"/>
  <c r="CR552" i="7"/>
  <c r="CS552" i="7"/>
  <c r="CT552" i="7"/>
  <c r="CU552" i="7"/>
  <c r="CV552" i="7"/>
  <c r="CH553" i="7"/>
  <c r="CI553" i="7"/>
  <c r="CJ553" i="7"/>
  <c r="CK553" i="7"/>
  <c r="CL553" i="7"/>
  <c r="CM553" i="7"/>
  <c r="CN553" i="7"/>
  <c r="CO553" i="7"/>
  <c r="CP553" i="7"/>
  <c r="CQ553" i="7"/>
  <c r="CR553" i="7"/>
  <c r="CS553" i="7"/>
  <c r="CT553" i="7"/>
  <c r="CU553" i="7"/>
  <c r="CV553" i="7"/>
  <c r="CH554" i="7"/>
  <c r="CI554" i="7"/>
  <c r="CJ554" i="7"/>
  <c r="CK554" i="7"/>
  <c r="CL554" i="7"/>
  <c r="CM554" i="7"/>
  <c r="CN554" i="7"/>
  <c r="CO554" i="7"/>
  <c r="CP554" i="7"/>
  <c r="CQ554" i="7"/>
  <c r="CR554" i="7"/>
  <c r="CS554" i="7"/>
  <c r="CT554" i="7"/>
  <c r="CU554" i="7"/>
  <c r="CV554" i="7"/>
  <c r="CH555" i="7"/>
  <c r="CI555" i="7"/>
  <c r="CJ555" i="7"/>
  <c r="CK555" i="7"/>
  <c r="CL555" i="7"/>
  <c r="CM555" i="7"/>
  <c r="CN555" i="7"/>
  <c r="CO555" i="7"/>
  <c r="CP555" i="7"/>
  <c r="CQ555" i="7"/>
  <c r="CR555" i="7"/>
  <c r="CS555" i="7"/>
  <c r="CT555" i="7"/>
  <c r="CU555" i="7"/>
  <c r="CV555" i="7"/>
  <c r="CH556" i="7"/>
  <c r="CI556" i="7"/>
  <c r="CJ556" i="7"/>
  <c r="CK556" i="7"/>
  <c r="CL556" i="7"/>
  <c r="CM556" i="7"/>
  <c r="CN556" i="7"/>
  <c r="CO556" i="7"/>
  <c r="CP556" i="7"/>
  <c r="CQ556" i="7"/>
  <c r="CR556" i="7"/>
  <c r="CS556" i="7"/>
  <c r="CT556" i="7"/>
  <c r="CU556" i="7"/>
  <c r="CV556" i="7"/>
  <c r="CH557" i="7"/>
  <c r="CI557" i="7"/>
  <c r="CJ557" i="7"/>
  <c r="CK557" i="7"/>
  <c r="CL557" i="7"/>
  <c r="CM557" i="7"/>
  <c r="CN557" i="7"/>
  <c r="CO557" i="7"/>
  <c r="CP557" i="7"/>
  <c r="CQ557" i="7"/>
  <c r="CR557" i="7"/>
  <c r="CS557" i="7"/>
  <c r="CT557" i="7"/>
  <c r="CU557" i="7"/>
  <c r="CV557" i="7"/>
  <c r="CH558" i="7"/>
  <c r="CI558" i="7"/>
  <c r="CJ558" i="7"/>
  <c r="CK558" i="7"/>
  <c r="CL558" i="7"/>
  <c r="CM558" i="7"/>
  <c r="CN558" i="7"/>
  <c r="CO558" i="7"/>
  <c r="CP558" i="7"/>
  <c r="CQ558" i="7"/>
  <c r="CR558" i="7"/>
  <c r="CS558" i="7"/>
  <c r="CT558" i="7"/>
  <c r="CU558" i="7"/>
  <c r="CV558" i="7"/>
  <c r="CH559" i="7"/>
  <c r="CI559" i="7"/>
  <c r="CJ559" i="7"/>
  <c r="CK559" i="7"/>
  <c r="CL559" i="7"/>
  <c r="CM559" i="7"/>
  <c r="CN559" i="7"/>
  <c r="CO559" i="7"/>
  <c r="CP559" i="7"/>
  <c r="CQ559" i="7"/>
  <c r="CR559" i="7"/>
  <c r="CS559" i="7"/>
  <c r="CT559" i="7"/>
  <c r="CU559" i="7"/>
  <c r="CV559" i="7"/>
  <c r="CH560" i="7"/>
  <c r="CI560" i="7"/>
  <c r="CJ560" i="7"/>
  <c r="CK560" i="7"/>
  <c r="CL560" i="7"/>
  <c r="CM560" i="7"/>
  <c r="CN560" i="7"/>
  <c r="CO560" i="7"/>
  <c r="CP560" i="7"/>
  <c r="CQ560" i="7"/>
  <c r="CR560" i="7"/>
  <c r="CS560" i="7"/>
  <c r="CT560" i="7"/>
  <c r="CU560" i="7"/>
  <c r="CV560" i="7"/>
  <c r="CH561" i="7"/>
  <c r="CI561" i="7"/>
  <c r="CJ561" i="7"/>
  <c r="CK561" i="7"/>
  <c r="CL561" i="7"/>
  <c r="CM561" i="7"/>
  <c r="CN561" i="7"/>
  <c r="CO561" i="7"/>
  <c r="CP561" i="7"/>
  <c r="CQ561" i="7"/>
  <c r="CR561" i="7"/>
  <c r="CS561" i="7"/>
  <c r="CT561" i="7"/>
  <c r="CU561" i="7"/>
  <c r="CV561" i="7"/>
  <c r="CH562" i="7"/>
  <c r="CI562" i="7"/>
  <c r="CJ562" i="7"/>
  <c r="CK562" i="7"/>
  <c r="CL562" i="7"/>
  <c r="CM562" i="7"/>
  <c r="CN562" i="7"/>
  <c r="CO562" i="7"/>
  <c r="CP562" i="7"/>
  <c r="CQ562" i="7"/>
  <c r="CR562" i="7"/>
  <c r="CS562" i="7"/>
  <c r="CT562" i="7"/>
  <c r="CU562" i="7"/>
  <c r="CV562" i="7"/>
  <c r="CH563" i="7"/>
  <c r="CI563" i="7"/>
  <c r="CJ563" i="7"/>
  <c r="CK563" i="7"/>
  <c r="CL563" i="7"/>
  <c r="CM563" i="7"/>
  <c r="CN563" i="7"/>
  <c r="CO563" i="7"/>
  <c r="CP563" i="7"/>
  <c r="CQ563" i="7"/>
  <c r="CR563" i="7"/>
  <c r="CS563" i="7"/>
  <c r="CT563" i="7"/>
  <c r="CU563" i="7"/>
  <c r="CV563" i="7"/>
  <c r="CH564" i="7"/>
  <c r="CI564" i="7"/>
  <c r="CJ564" i="7"/>
  <c r="CK564" i="7"/>
  <c r="CL564" i="7"/>
  <c r="CM564" i="7"/>
  <c r="CN564" i="7"/>
  <c r="CO564" i="7"/>
  <c r="CP564" i="7"/>
  <c r="CQ564" i="7"/>
  <c r="CR564" i="7"/>
  <c r="CS564" i="7"/>
  <c r="CT564" i="7"/>
  <c r="CU564" i="7"/>
  <c r="CV564" i="7"/>
  <c r="CH565" i="7"/>
  <c r="CI565" i="7"/>
  <c r="CJ565" i="7"/>
  <c r="CK565" i="7"/>
  <c r="CL565" i="7"/>
  <c r="CM565" i="7"/>
  <c r="CN565" i="7"/>
  <c r="CO565" i="7"/>
  <c r="CP565" i="7"/>
  <c r="CQ565" i="7"/>
  <c r="CR565" i="7"/>
  <c r="CS565" i="7"/>
  <c r="CT565" i="7"/>
  <c r="CU565" i="7"/>
  <c r="CV565" i="7"/>
  <c r="CH566" i="7"/>
  <c r="CI566" i="7"/>
  <c r="CJ566" i="7"/>
  <c r="CK566" i="7"/>
  <c r="CL566" i="7"/>
  <c r="CM566" i="7"/>
  <c r="CN566" i="7"/>
  <c r="CO566" i="7"/>
  <c r="CP566" i="7"/>
  <c r="CQ566" i="7"/>
  <c r="CR566" i="7"/>
  <c r="CS566" i="7"/>
  <c r="CT566" i="7"/>
  <c r="CU566" i="7"/>
  <c r="CV566" i="7"/>
  <c r="CH567" i="7"/>
  <c r="CI567" i="7"/>
  <c r="CJ567" i="7"/>
  <c r="CK567" i="7"/>
  <c r="CL567" i="7"/>
  <c r="CM567" i="7"/>
  <c r="CN567" i="7"/>
  <c r="CO567" i="7"/>
  <c r="CP567" i="7"/>
  <c r="CQ567" i="7"/>
  <c r="CR567" i="7"/>
  <c r="CS567" i="7"/>
  <c r="CT567" i="7"/>
  <c r="CU567" i="7"/>
  <c r="CV567" i="7"/>
  <c r="CH568" i="7"/>
  <c r="CI568" i="7"/>
  <c r="CJ568" i="7"/>
  <c r="CK568" i="7"/>
  <c r="CL568" i="7"/>
  <c r="CM568" i="7"/>
  <c r="CN568" i="7"/>
  <c r="CO568" i="7"/>
  <c r="CP568" i="7"/>
  <c r="CQ568" i="7"/>
  <c r="CR568" i="7"/>
  <c r="CS568" i="7"/>
  <c r="CT568" i="7"/>
  <c r="CU568" i="7"/>
  <c r="CV568" i="7"/>
  <c r="CH569" i="7"/>
  <c r="CI569" i="7"/>
  <c r="CJ569" i="7"/>
  <c r="CK569" i="7"/>
  <c r="CL569" i="7"/>
  <c r="CM569" i="7"/>
  <c r="CN569" i="7"/>
  <c r="CO569" i="7"/>
  <c r="CP569" i="7"/>
  <c r="CQ569" i="7"/>
  <c r="CR569" i="7"/>
  <c r="CS569" i="7"/>
  <c r="CT569" i="7"/>
  <c r="CU569" i="7"/>
  <c r="CV569" i="7"/>
  <c r="CH570" i="7"/>
  <c r="CI570" i="7"/>
  <c r="CJ570" i="7"/>
  <c r="CK570" i="7"/>
  <c r="CL570" i="7"/>
  <c r="CM570" i="7"/>
  <c r="CN570" i="7"/>
  <c r="CO570" i="7"/>
  <c r="CP570" i="7"/>
  <c r="CQ570" i="7"/>
  <c r="CR570" i="7"/>
  <c r="CS570" i="7"/>
  <c r="CT570" i="7"/>
  <c r="CU570" i="7"/>
  <c r="CV570" i="7"/>
  <c r="CH571" i="7"/>
  <c r="CI571" i="7"/>
  <c r="CJ571" i="7"/>
  <c r="CK571" i="7"/>
  <c r="CL571" i="7"/>
  <c r="CM571" i="7"/>
  <c r="CN571" i="7"/>
  <c r="CO571" i="7"/>
  <c r="CP571" i="7"/>
  <c r="CQ571" i="7"/>
  <c r="CR571" i="7"/>
  <c r="CS571" i="7"/>
  <c r="CT571" i="7"/>
  <c r="CU571" i="7"/>
  <c r="CV571" i="7"/>
  <c r="CH572" i="7"/>
  <c r="CI572" i="7"/>
  <c r="CJ572" i="7"/>
  <c r="CK572" i="7"/>
  <c r="CL572" i="7"/>
  <c r="CM572" i="7"/>
  <c r="CN572" i="7"/>
  <c r="CO572" i="7"/>
  <c r="CP572" i="7"/>
  <c r="CQ572" i="7"/>
  <c r="CR572" i="7"/>
  <c r="CS572" i="7"/>
  <c r="CT572" i="7"/>
  <c r="CU572" i="7"/>
  <c r="CV572" i="7"/>
  <c r="CH573" i="7"/>
  <c r="CI573" i="7"/>
  <c r="CJ573" i="7"/>
  <c r="CK573" i="7"/>
  <c r="CL573" i="7"/>
  <c r="CM573" i="7"/>
  <c r="CN573" i="7"/>
  <c r="CO573" i="7"/>
  <c r="CP573" i="7"/>
  <c r="CQ573" i="7"/>
  <c r="CR573" i="7"/>
  <c r="CS573" i="7"/>
  <c r="CT573" i="7"/>
  <c r="CU573" i="7"/>
  <c r="CV573" i="7"/>
  <c r="CH574" i="7"/>
  <c r="CI574" i="7"/>
  <c r="CJ574" i="7"/>
  <c r="CK574" i="7"/>
  <c r="CL574" i="7"/>
  <c r="CM574" i="7"/>
  <c r="CN574" i="7"/>
  <c r="CO574" i="7"/>
  <c r="CP574" i="7"/>
  <c r="CQ574" i="7"/>
  <c r="CR574" i="7"/>
  <c r="CS574" i="7"/>
  <c r="CT574" i="7"/>
  <c r="CU574" i="7"/>
  <c r="CV574" i="7"/>
  <c r="CH575" i="7"/>
  <c r="CI575" i="7"/>
  <c r="CJ575" i="7"/>
  <c r="CK575" i="7"/>
  <c r="CL575" i="7"/>
  <c r="CM575" i="7"/>
  <c r="CN575" i="7"/>
  <c r="CO575" i="7"/>
  <c r="CP575" i="7"/>
  <c r="CQ575" i="7"/>
  <c r="CR575" i="7"/>
  <c r="CS575" i="7"/>
  <c r="CT575" i="7"/>
  <c r="CU575" i="7"/>
  <c r="CV575" i="7"/>
  <c r="CH576" i="7"/>
  <c r="CI576" i="7"/>
  <c r="CJ576" i="7"/>
  <c r="CK576" i="7"/>
  <c r="CL576" i="7"/>
  <c r="CM576" i="7"/>
  <c r="CN576" i="7"/>
  <c r="CO576" i="7"/>
  <c r="CP576" i="7"/>
  <c r="CQ576" i="7"/>
  <c r="CR576" i="7"/>
  <c r="CS576" i="7"/>
  <c r="CT576" i="7"/>
  <c r="CU576" i="7"/>
  <c r="CV576" i="7"/>
  <c r="CH577" i="7"/>
  <c r="CI577" i="7"/>
  <c r="CJ577" i="7"/>
  <c r="CK577" i="7"/>
  <c r="CL577" i="7"/>
  <c r="CM577" i="7"/>
  <c r="CN577" i="7"/>
  <c r="CO577" i="7"/>
  <c r="CP577" i="7"/>
  <c r="CQ577" i="7"/>
  <c r="CR577" i="7"/>
  <c r="CS577" i="7"/>
  <c r="CT577" i="7"/>
  <c r="CU577" i="7"/>
  <c r="CV577" i="7"/>
  <c r="CH578" i="7"/>
  <c r="CI578" i="7"/>
  <c r="CJ578" i="7"/>
  <c r="CK578" i="7"/>
  <c r="CL578" i="7"/>
  <c r="CM578" i="7"/>
  <c r="CN578" i="7"/>
  <c r="CO578" i="7"/>
  <c r="CP578" i="7"/>
  <c r="CQ578" i="7"/>
  <c r="CR578" i="7"/>
  <c r="CS578" i="7"/>
  <c r="CT578" i="7"/>
  <c r="CU578" i="7"/>
  <c r="CV578" i="7"/>
  <c r="CH579" i="7"/>
  <c r="CI579" i="7"/>
  <c r="CJ579" i="7"/>
  <c r="CK579" i="7"/>
  <c r="CL579" i="7"/>
  <c r="CM579" i="7"/>
  <c r="CN579" i="7"/>
  <c r="CO579" i="7"/>
  <c r="CP579" i="7"/>
  <c r="CQ579" i="7"/>
  <c r="CR579" i="7"/>
  <c r="CS579" i="7"/>
  <c r="CT579" i="7"/>
  <c r="CU579" i="7"/>
  <c r="CV579" i="7"/>
  <c r="CH580" i="7"/>
  <c r="CI580" i="7"/>
  <c r="CJ580" i="7"/>
  <c r="CK580" i="7"/>
  <c r="CL580" i="7"/>
  <c r="CM580" i="7"/>
  <c r="CN580" i="7"/>
  <c r="CO580" i="7"/>
  <c r="CP580" i="7"/>
  <c r="CQ580" i="7"/>
  <c r="CR580" i="7"/>
  <c r="CS580" i="7"/>
  <c r="CT580" i="7"/>
  <c r="CU580" i="7"/>
  <c r="CV580" i="7"/>
  <c r="CH581" i="7"/>
  <c r="CI581" i="7"/>
  <c r="CJ581" i="7"/>
  <c r="CK581" i="7"/>
  <c r="CL581" i="7"/>
  <c r="CM581" i="7"/>
  <c r="CN581" i="7"/>
  <c r="CO581" i="7"/>
  <c r="CP581" i="7"/>
  <c r="CQ581" i="7"/>
  <c r="CR581" i="7"/>
  <c r="CS581" i="7"/>
  <c r="CT581" i="7"/>
  <c r="CU581" i="7"/>
  <c r="CV581" i="7"/>
  <c r="CH582" i="7"/>
  <c r="CI582" i="7"/>
  <c r="CJ582" i="7"/>
  <c r="CK582" i="7"/>
  <c r="CL582" i="7"/>
  <c r="CM582" i="7"/>
  <c r="CN582" i="7"/>
  <c r="CO582" i="7"/>
  <c r="CP582" i="7"/>
  <c r="CQ582" i="7"/>
  <c r="CR582" i="7"/>
  <c r="CS582" i="7"/>
  <c r="CT582" i="7"/>
  <c r="CU582" i="7"/>
  <c r="CV582" i="7"/>
  <c r="CH583" i="7"/>
  <c r="CI583" i="7"/>
  <c r="CJ583" i="7"/>
  <c r="CK583" i="7"/>
  <c r="CL583" i="7"/>
  <c r="CM583" i="7"/>
  <c r="CN583" i="7"/>
  <c r="CO583" i="7"/>
  <c r="CP583" i="7"/>
  <c r="CQ583" i="7"/>
  <c r="CR583" i="7"/>
  <c r="CS583" i="7"/>
  <c r="CT583" i="7"/>
  <c r="CU583" i="7"/>
  <c r="CV583" i="7"/>
  <c r="CH584" i="7"/>
  <c r="CI584" i="7"/>
  <c r="CJ584" i="7"/>
  <c r="CK584" i="7"/>
  <c r="CL584" i="7"/>
  <c r="CM584" i="7"/>
  <c r="CN584" i="7"/>
  <c r="CO584" i="7"/>
  <c r="CP584" i="7"/>
  <c r="CQ584" i="7"/>
  <c r="CR584" i="7"/>
  <c r="CS584" i="7"/>
  <c r="CT584" i="7"/>
  <c r="CU584" i="7"/>
  <c r="CV584" i="7"/>
  <c r="CH585" i="7"/>
  <c r="CI585" i="7"/>
  <c r="CJ585" i="7"/>
  <c r="CK585" i="7"/>
  <c r="CL585" i="7"/>
  <c r="CM585" i="7"/>
  <c r="CN585" i="7"/>
  <c r="CO585" i="7"/>
  <c r="CP585" i="7"/>
  <c r="CQ585" i="7"/>
  <c r="CR585" i="7"/>
  <c r="CS585" i="7"/>
  <c r="CT585" i="7"/>
  <c r="CU585" i="7"/>
  <c r="CV585" i="7"/>
  <c r="CH586" i="7"/>
  <c r="CI586" i="7"/>
  <c r="CJ586" i="7"/>
  <c r="CK586" i="7"/>
  <c r="CL586" i="7"/>
  <c r="CM586" i="7"/>
  <c r="CN586" i="7"/>
  <c r="CO586" i="7"/>
  <c r="CP586" i="7"/>
  <c r="CQ586" i="7"/>
  <c r="CR586" i="7"/>
  <c r="CS586" i="7"/>
  <c r="CT586" i="7"/>
  <c r="CU586" i="7"/>
  <c r="CV586" i="7"/>
  <c r="CH587" i="7"/>
  <c r="CI587" i="7"/>
  <c r="CJ587" i="7"/>
  <c r="CK587" i="7"/>
  <c r="CL587" i="7"/>
  <c r="CM587" i="7"/>
  <c r="CN587" i="7"/>
  <c r="CO587" i="7"/>
  <c r="CP587" i="7"/>
  <c r="CQ587" i="7"/>
  <c r="CR587" i="7"/>
  <c r="CS587" i="7"/>
  <c r="CT587" i="7"/>
  <c r="CU587" i="7"/>
  <c r="CV587" i="7"/>
  <c r="CH588" i="7"/>
  <c r="CI588" i="7"/>
  <c r="CJ588" i="7"/>
  <c r="CK588" i="7"/>
  <c r="CL588" i="7"/>
  <c r="CM588" i="7"/>
  <c r="CN588" i="7"/>
  <c r="CO588" i="7"/>
  <c r="CP588" i="7"/>
  <c r="CQ588" i="7"/>
  <c r="CR588" i="7"/>
  <c r="CS588" i="7"/>
  <c r="CT588" i="7"/>
  <c r="CU588" i="7"/>
  <c r="CV588" i="7"/>
  <c r="CH589" i="7"/>
  <c r="CI589" i="7"/>
  <c r="CJ589" i="7"/>
  <c r="CK589" i="7"/>
  <c r="CL589" i="7"/>
  <c r="CM589" i="7"/>
  <c r="CN589" i="7"/>
  <c r="CO589" i="7"/>
  <c r="CP589" i="7"/>
  <c r="CQ589" i="7"/>
  <c r="CR589" i="7"/>
  <c r="CS589" i="7"/>
  <c r="CT589" i="7"/>
  <c r="CU589" i="7"/>
  <c r="CV589" i="7"/>
  <c r="CH590" i="7"/>
  <c r="CI590" i="7"/>
  <c r="CJ590" i="7"/>
  <c r="CK590" i="7"/>
  <c r="CL590" i="7"/>
  <c r="CM590" i="7"/>
  <c r="CN590" i="7"/>
  <c r="CO590" i="7"/>
  <c r="CP590" i="7"/>
  <c r="CQ590" i="7"/>
  <c r="CR590" i="7"/>
  <c r="CS590" i="7"/>
  <c r="CT590" i="7"/>
  <c r="CU590" i="7"/>
  <c r="CV590" i="7"/>
  <c r="CH591" i="7"/>
  <c r="CI591" i="7"/>
  <c r="CJ591" i="7"/>
  <c r="CK591" i="7"/>
  <c r="CL591" i="7"/>
  <c r="CM591" i="7"/>
  <c r="CN591" i="7"/>
  <c r="CO591" i="7"/>
  <c r="CP591" i="7"/>
  <c r="CQ591" i="7"/>
  <c r="CR591" i="7"/>
  <c r="CS591" i="7"/>
  <c r="CT591" i="7"/>
  <c r="CU591" i="7"/>
  <c r="CV591" i="7"/>
  <c r="CH592" i="7"/>
  <c r="CI592" i="7"/>
  <c r="CJ592" i="7"/>
  <c r="CK592" i="7"/>
  <c r="CL592" i="7"/>
  <c r="CM592" i="7"/>
  <c r="CN592" i="7"/>
  <c r="CO592" i="7"/>
  <c r="CP592" i="7"/>
  <c r="CQ592" i="7"/>
  <c r="CR592" i="7"/>
  <c r="CS592" i="7"/>
  <c r="CT592" i="7"/>
  <c r="CU592" i="7"/>
  <c r="CV592" i="7"/>
  <c r="CH593" i="7"/>
  <c r="CI593" i="7"/>
  <c r="CJ593" i="7"/>
  <c r="CK593" i="7"/>
  <c r="CL593" i="7"/>
  <c r="CM593" i="7"/>
  <c r="CN593" i="7"/>
  <c r="CO593" i="7"/>
  <c r="CP593" i="7"/>
  <c r="CQ593" i="7"/>
  <c r="CR593" i="7"/>
  <c r="CS593" i="7"/>
  <c r="CT593" i="7"/>
  <c r="CU593" i="7"/>
  <c r="CV593" i="7"/>
  <c r="CH594" i="7"/>
  <c r="CI594" i="7"/>
  <c r="CJ594" i="7"/>
  <c r="CK594" i="7"/>
  <c r="CL594" i="7"/>
  <c r="CM594" i="7"/>
  <c r="CN594" i="7"/>
  <c r="CO594" i="7"/>
  <c r="CP594" i="7"/>
  <c r="CQ594" i="7"/>
  <c r="CR594" i="7"/>
  <c r="CS594" i="7"/>
  <c r="CT594" i="7"/>
  <c r="CU594" i="7"/>
  <c r="CV594" i="7"/>
  <c r="CH595" i="7"/>
  <c r="CI595" i="7"/>
  <c r="CJ595" i="7"/>
  <c r="CK595" i="7"/>
  <c r="CL595" i="7"/>
  <c r="CM595" i="7"/>
  <c r="CN595" i="7"/>
  <c r="CO595" i="7"/>
  <c r="CP595" i="7"/>
  <c r="CQ595" i="7"/>
  <c r="CR595" i="7"/>
  <c r="CS595" i="7"/>
  <c r="CT595" i="7"/>
  <c r="CU595" i="7"/>
  <c r="CV595" i="7"/>
  <c r="CH596" i="7"/>
  <c r="CI596" i="7"/>
  <c r="CJ596" i="7"/>
  <c r="CK596" i="7"/>
  <c r="CL596" i="7"/>
  <c r="CM596" i="7"/>
  <c r="CN596" i="7"/>
  <c r="CO596" i="7"/>
  <c r="CP596" i="7"/>
  <c r="CQ596" i="7"/>
  <c r="CR596" i="7"/>
  <c r="CS596" i="7"/>
  <c r="CT596" i="7"/>
  <c r="CU596" i="7"/>
  <c r="CV596" i="7"/>
  <c r="CH597" i="7"/>
  <c r="CI597" i="7"/>
  <c r="CJ597" i="7"/>
  <c r="CK597" i="7"/>
  <c r="CL597" i="7"/>
  <c r="CM597" i="7"/>
  <c r="CN597" i="7"/>
  <c r="CO597" i="7"/>
  <c r="CP597" i="7"/>
  <c r="CQ597" i="7"/>
  <c r="CR597" i="7"/>
  <c r="CS597" i="7"/>
  <c r="CT597" i="7"/>
  <c r="CU597" i="7"/>
  <c r="CV597" i="7"/>
  <c r="CH598" i="7"/>
  <c r="CI598" i="7"/>
  <c r="CJ598" i="7"/>
  <c r="CK598" i="7"/>
  <c r="CL598" i="7"/>
  <c r="CM598" i="7"/>
  <c r="CN598" i="7"/>
  <c r="CO598" i="7"/>
  <c r="CP598" i="7"/>
  <c r="CQ598" i="7"/>
  <c r="CR598" i="7"/>
  <c r="CS598" i="7"/>
  <c r="CT598" i="7"/>
  <c r="CU598" i="7"/>
  <c r="CV598" i="7"/>
  <c r="CH599" i="7"/>
  <c r="CI599" i="7"/>
  <c r="CJ599" i="7"/>
  <c r="CK599" i="7"/>
  <c r="CL599" i="7"/>
  <c r="CM599" i="7"/>
  <c r="CN599" i="7"/>
  <c r="CO599" i="7"/>
  <c r="CP599" i="7"/>
  <c r="CQ599" i="7"/>
  <c r="CR599" i="7"/>
  <c r="CS599" i="7"/>
  <c r="CT599" i="7"/>
  <c r="CU599" i="7"/>
  <c r="CV599" i="7"/>
  <c r="CH600" i="7"/>
  <c r="CI600" i="7"/>
  <c r="CJ600" i="7"/>
  <c r="CK600" i="7"/>
  <c r="CL600" i="7"/>
  <c r="CM600" i="7"/>
  <c r="CN600" i="7"/>
  <c r="CO600" i="7"/>
  <c r="CP600" i="7"/>
  <c r="CQ600" i="7"/>
  <c r="CR600" i="7"/>
  <c r="CS600" i="7"/>
  <c r="CT600" i="7"/>
  <c r="CU600" i="7"/>
  <c r="CV600" i="7"/>
  <c r="CH601" i="7"/>
  <c r="CI601" i="7"/>
  <c r="CJ601" i="7"/>
  <c r="CK601" i="7"/>
  <c r="CL601" i="7"/>
  <c r="CM601" i="7"/>
  <c r="CN601" i="7"/>
  <c r="CO601" i="7"/>
  <c r="CP601" i="7"/>
  <c r="CQ601" i="7"/>
  <c r="CR601" i="7"/>
  <c r="CS601" i="7"/>
  <c r="CT601" i="7"/>
  <c r="CU601" i="7"/>
  <c r="CV601" i="7"/>
  <c r="CH602" i="7"/>
  <c r="CI602" i="7"/>
  <c r="CJ602" i="7"/>
  <c r="CK602" i="7"/>
  <c r="CL602" i="7"/>
  <c r="CM602" i="7"/>
  <c r="CN602" i="7"/>
  <c r="CO602" i="7"/>
  <c r="CP602" i="7"/>
  <c r="CQ602" i="7"/>
  <c r="CR602" i="7"/>
  <c r="CS602" i="7"/>
  <c r="CT602" i="7"/>
  <c r="CU602" i="7"/>
  <c r="CV602" i="7"/>
  <c r="CH603" i="7"/>
  <c r="CI603" i="7"/>
  <c r="CJ603" i="7"/>
  <c r="CK603" i="7"/>
  <c r="CL603" i="7"/>
  <c r="CM603" i="7"/>
  <c r="CN603" i="7"/>
  <c r="CO603" i="7"/>
  <c r="CP603" i="7"/>
  <c r="CQ603" i="7"/>
  <c r="CR603" i="7"/>
  <c r="CS603" i="7"/>
  <c r="CT603" i="7"/>
  <c r="CU603" i="7"/>
  <c r="CV603" i="7"/>
  <c r="CH604" i="7"/>
  <c r="CI604" i="7"/>
  <c r="CJ604" i="7"/>
  <c r="CK604" i="7"/>
  <c r="CL604" i="7"/>
  <c r="CM604" i="7"/>
  <c r="CN604" i="7"/>
  <c r="CO604" i="7"/>
  <c r="CP604" i="7"/>
  <c r="CQ604" i="7"/>
  <c r="CR604" i="7"/>
  <c r="CS604" i="7"/>
  <c r="CT604" i="7"/>
  <c r="CU604" i="7"/>
  <c r="CV604" i="7"/>
  <c r="CK7" i="7"/>
  <c r="CL7" i="7"/>
  <c r="CM7" i="7"/>
  <c r="CN7" i="7"/>
  <c r="CO7" i="7"/>
  <c r="CP7" i="7"/>
  <c r="CQ7" i="7"/>
  <c r="CR7" i="7"/>
  <c r="CS7" i="7"/>
  <c r="CT7" i="7"/>
  <c r="CU7" i="7"/>
  <c r="CV7" i="7"/>
  <c r="CI7" i="7"/>
  <c r="CJ7" i="7"/>
  <c r="CH7" i="7"/>
  <c r="CF8" i="7"/>
  <c r="CF9" i="7"/>
  <c r="CF10" i="7"/>
  <c r="CF11" i="7"/>
  <c r="CF12" i="7"/>
  <c r="CF13" i="7"/>
  <c r="CF14" i="7"/>
  <c r="CF15" i="7"/>
  <c r="CF16" i="7"/>
  <c r="CF17" i="7"/>
  <c r="CF18" i="7"/>
  <c r="CF19" i="7"/>
  <c r="CF20" i="7"/>
  <c r="CF21" i="7"/>
  <c r="CF22" i="7"/>
  <c r="CF23" i="7"/>
  <c r="CF24" i="7"/>
  <c r="CF25" i="7"/>
  <c r="CF26" i="7"/>
  <c r="CF27" i="7"/>
  <c r="CF28" i="7"/>
  <c r="CF29" i="7"/>
  <c r="CF30" i="7"/>
  <c r="CF31" i="7"/>
  <c r="CF32" i="7"/>
  <c r="CF33" i="7"/>
  <c r="CF34" i="7"/>
  <c r="CF35" i="7"/>
  <c r="CF36" i="7"/>
  <c r="CF37" i="7"/>
  <c r="CF38" i="7"/>
  <c r="CF39" i="7"/>
  <c r="CF40" i="7"/>
  <c r="CF41" i="7"/>
  <c r="CF42" i="7"/>
  <c r="CF43" i="7"/>
  <c r="CF44" i="7"/>
  <c r="CF45" i="7"/>
  <c r="CF46" i="7"/>
  <c r="CF47" i="7"/>
  <c r="CF48" i="7"/>
  <c r="CF49" i="7"/>
  <c r="CF50" i="7"/>
  <c r="CF51" i="7"/>
  <c r="CF52" i="7"/>
  <c r="CF53" i="7"/>
  <c r="CF54" i="7"/>
  <c r="CF55" i="7"/>
  <c r="CF56" i="7"/>
  <c r="CF57" i="7"/>
  <c r="CF58" i="7"/>
  <c r="CF59" i="7"/>
  <c r="CF60" i="7"/>
  <c r="CF61" i="7"/>
  <c r="CF62" i="7"/>
  <c r="CF63" i="7"/>
  <c r="CF64" i="7"/>
  <c r="CF65" i="7"/>
  <c r="CF66" i="7"/>
  <c r="CF67" i="7"/>
  <c r="CF68" i="7"/>
  <c r="CF69" i="7"/>
  <c r="CF70" i="7"/>
  <c r="CF71" i="7"/>
  <c r="CF72" i="7"/>
  <c r="CF73" i="7"/>
  <c r="CF74" i="7"/>
  <c r="CF75" i="7"/>
  <c r="CF76" i="7"/>
  <c r="CF77" i="7"/>
  <c r="CF78" i="7"/>
  <c r="CF79" i="7"/>
  <c r="CF80" i="7"/>
  <c r="CF81" i="7"/>
  <c r="CF82" i="7"/>
  <c r="CF83" i="7"/>
  <c r="CF84" i="7"/>
  <c r="CF85" i="7"/>
  <c r="CF86" i="7"/>
  <c r="CF87" i="7"/>
  <c r="CF88" i="7"/>
  <c r="CF89" i="7"/>
  <c r="CF90" i="7"/>
  <c r="CF91" i="7"/>
  <c r="CF92" i="7"/>
  <c r="CF93" i="7"/>
  <c r="CF94" i="7"/>
  <c r="CF95" i="7"/>
  <c r="CF96" i="7"/>
  <c r="CF97" i="7"/>
  <c r="CF98" i="7"/>
  <c r="CF99" i="7"/>
  <c r="CF100" i="7"/>
  <c r="CF101" i="7"/>
  <c r="CF102" i="7"/>
  <c r="CF103" i="7"/>
  <c r="CF104" i="7"/>
  <c r="CF105" i="7"/>
  <c r="CF106" i="7"/>
  <c r="CF107" i="7"/>
  <c r="CF108" i="7"/>
  <c r="CF109" i="7"/>
  <c r="CF110" i="7"/>
  <c r="CF111" i="7"/>
  <c r="CF112" i="7"/>
  <c r="CF113" i="7"/>
  <c r="CF114" i="7"/>
  <c r="CF115" i="7"/>
  <c r="CF116" i="7"/>
  <c r="CF117" i="7"/>
  <c r="CF118" i="7"/>
  <c r="CF119" i="7"/>
  <c r="CF120" i="7"/>
  <c r="CF121" i="7"/>
  <c r="CF122" i="7"/>
  <c r="CF123" i="7"/>
  <c r="CF124" i="7"/>
  <c r="CF125" i="7"/>
  <c r="CF126" i="7"/>
  <c r="CF127" i="7"/>
  <c r="CF128" i="7"/>
  <c r="CF129" i="7"/>
  <c r="CF130" i="7"/>
  <c r="CF131" i="7"/>
  <c r="CF132" i="7"/>
  <c r="CF133" i="7"/>
  <c r="CF134" i="7"/>
  <c r="CF135" i="7"/>
  <c r="CF136" i="7"/>
  <c r="CF137" i="7"/>
  <c r="CF138" i="7"/>
  <c r="CF139" i="7"/>
  <c r="CF140" i="7"/>
  <c r="CF141" i="7"/>
  <c r="CF142" i="7"/>
  <c r="CF143" i="7"/>
  <c r="CF144" i="7"/>
  <c r="CF145" i="7"/>
  <c r="CF146" i="7"/>
  <c r="CF147" i="7"/>
  <c r="CF148" i="7"/>
  <c r="CF149" i="7"/>
  <c r="CF150" i="7"/>
  <c r="CF151" i="7"/>
  <c r="CF152" i="7"/>
  <c r="CF153" i="7"/>
  <c r="CF154" i="7"/>
  <c r="CF155" i="7"/>
  <c r="CF156" i="7"/>
  <c r="CF157" i="7"/>
  <c r="CF158" i="7"/>
  <c r="CF159" i="7"/>
  <c r="CF160" i="7"/>
  <c r="CF161" i="7"/>
  <c r="CF162" i="7"/>
  <c r="CF163" i="7"/>
  <c r="CF164" i="7"/>
  <c r="CF165" i="7"/>
  <c r="CF166" i="7"/>
  <c r="CF167" i="7"/>
  <c r="CF168" i="7"/>
  <c r="CF169" i="7"/>
  <c r="CF170" i="7"/>
  <c r="CF171" i="7"/>
  <c r="CF172" i="7"/>
  <c r="CF173" i="7"/>
  <c r="CF174" i="7"/>
  <c r="CF175" i="7"/>
  <c r="CF176" i="7"/>
  <c r="CF177" i="7"/>
  <c r="CF178" i="7"/>
  <c r="CF179" i="7"/>
  <c r="CF180" i="7"/>
  <c r="CF181" i="7"/>
  <c r="CF182" i="7"/>
  <c r="CF183" i="7"/>
  <c r="CF184" i="7"/>
  <c r="CF185" i="7"/>
  <c r="CF186" i="7"/>
  <c r="CF187" i="7"/>
  <c r="CF188" i="7"/>
  <c r="CF189" i="7"/>
  <c r="CF190" i="7"/>
  <c r="CF191" i="7"/>
  <c r="CF192" i="7"/>
  <c r="CF193" i="7"/>
  <c r="CF194" i="7"/>
  <c r="CF195" i="7"/>
  <c r="CF196" i="7"/>
  <c r="CF197" i="7"/>
  <c r="CF198" i="7"/>
  <c r="CF199" i="7"/>
  <c r="CF200" i="7"/>
  <c r="CF201" i="7"/>
  <c r="CF202" i="7"/>
  <c r="CF203" i="7"/>
  <c r="CF204" i="7"/>
  <c r="CF205" i="7"/>
  <c r="CF206" i="7"/>
  <c r="CF207" i="7"/>
  <c r="CF208" i="7"/>
  <c r="CF209" i="7"/>
  <c r="CF210" i="7"/>
  <c r="CF211" i="7"/>
  <c r="CF212" i="7"/>
  <c r="CF213" i="7"/>
  <c r="CF214" i="7"/>
  <c r="CF215" i="7"/>
  <c r="CF216" i="7"/>
  <c r="CF217" i="7"/>
  <c r="CF218" i="7"/>
  <c r="CF219" i="7"/>
  <c r="CF220" i="7"/>
  <c r="CF221" i="7"/>
  <c r="CF222" i="7"/>
  <c r="CF223" i="7"/>
  <c r="CF224" i="7"/>
  <c r="CF225" i="7"/>
  <c r="CF226" i="7"/>
  <c r="CF227" i="7"/>
  <c r="CF228" i="7"/>
  <c r="CF229" i="7"/>
  <c r="CF230" i="7"/>
  <c r="CF231" i="7"/>
  <c r="CF232" i="7"/>
  <c r="CF233" i="7"/>
  <c r="CF234" i="7"/>
  <c r="CF235" i="7"/>
  <c r="CF236" i="7"/>
  <c r="CF237" i="7"/>
  <c r="CF238" i="7"/>
  <c r="CF239" i="7"/>
  <c r="CF240" i="7"/>
  <c r="CF241" i="7"/>
  <c r="CF242" i="7"/>
  <c r="CF243" i="7"/>
  <c r="CF244" i="7"/>
  <c r="CF245" i="7"/>
  <c r="CF246" i="7"/>
  <c r="CF247" i="7"/>
  <c r="CF248" i="7"/>
  <c r="CF249" i="7"/>
  <c r="CF250" i="7"/>
  <c r="CF251" i="7"/>
  <c r="CF252" i="7"/>
  <c r="CF253" i="7"/>
  <c r="CF254" i="7"/>
  <c r="CF255" i="7"/>
  <c r="CF256" i="7"/>
  <c r="CF257" i="7"/>
  <c r="CF258" i="7"/>
  <c r="CF259" i="7"/>
  <c r="CF260" i="7"/>
  <c r="CF261" i="7"/>
  <c r="CF262" i="7"/>
  <c r="CF263" i="7"/>
  <c r="CF264" i="7"/>
  <c r="CF265" i="7"/>
  <c r="CF266" i="7"/>
  <c r="CF267" i="7"/>
  <c r="CF268" i="7"/>
  <c r="CF269" i="7"/>
  <c r="CF270" i="7"/>
  <c r="CF271" i="7"/>
  <c r="CF272" i="7"/>
  <c r="CF273" i="7"/>
  <c r="CF274" i="7"/>
  <c r="CF275" i="7"/>
  <c r="CF276" i="7"/>
  <c r="CF277" i="7"/>
  <c r="CF278" i="7"/>
  <c r="CF279" i="7"/>
  <c r="CF280" i="7"/>
  <c r="CF281" i="7"/>
  <c r="CF282" i="7"/>
  <c r="CF283" i="7"/>
  <c r="CF284" i="7"/>
  <c r="CF285" i="7"/>
  <c r="CF286" i="7"/>
  <c r="CF287" i="7"/>
  <c r="CF288" i="7"/>
  <c r="CF289" i="7"/>
  <c r="CF290" i="7"/>
  <c r="CF291" i="7"/>
  <c r="CF292" i="7"/>
  <c r="CF293" i="7"/>
  <c r="CF294" i="7"/>
  <c r="CF295" i="7"/>
  <c r="CF296" i="7"/>
  <c r="CF297" i="7"/>
  <c r="CF298" i="7"/>
  <c r="CF299" i="7"/>
  <c r="CF300" i="7"/>
  <c r="CF301" i="7"/>
  <c r="CF302" i="7"/>
  <c r="CF303" i="7"/>
  <c r="CF304" i="7"/>
  <c r="CF305" i="7"/>
  <c r="CF306" i="7"/>
  <c r="CF307" i="7"/>
  <c r="CF308" i="7"/>
  <c r="CF309" i="7"/>
  <c r="CF310" i="7"/>
  <c r="CF311" i="7"/>
  <c r="CF312" i="7"/>
  <c r="CF313" i="7"/>
  <c r="CF314" i="7"/>
  <c r="CF315" i="7"/>
  <c r="CF316" i="7"/>
  <c r="CF317" i="7"/>
  <c r="CF318" i="7"/>
  <c r="CF319" i="7"/>
  <c r="CF320" i="7"/>
  <c r="CF321" i="7"/>
  <c r="CF322" i="7"/>
  <c r="CF323" i="7"/>
  <c r="CF324" i="7"/>
  <c r="CF325" i="7"/>
  <c r="CF326" i="7"/>
  <c r="CF327" i="7"/>
  <c r="CF328" i="7"/>
  <c r="CF329" i="7"/>
  <c r="CF330" i="7"/>
  <c r="CF331" i="7"/>
  <c r="CF332" i="7"/>
  <c r="CF333" i="7"/>
  <c r="CF334" i="7"/>
  <c r="CF335" i="7"/>
  <c r="CF336" i="7"/>
  <c r="CF337" i="7"/>
  <c r="CF338" i="7"/>
  <c r="CF339" i="7"/>
  <c r="CF340" i="7"/>
  <c r="CF341" i="7"/>
  <c r="CF342" i="7"/>
  <c r="CF343" i="7"/>
  <c r="CF344" i="7"/>
  <c r="CF345" i="7"/>
  <c r="CF346" i="7"/>
  <c r="CF347" i="7"/>
  <c r="CF348" i="7"/>
  <c r="CF349" i="7"/>
  <c r="CF350" i="7"/>
  <c r="CF351" i="7"/>
  <c r="CF352" i="7"/>
  <c r="CF353" i="7"/>
  <c r="CF354" i="7"/>
  <c r="CF355" i="7"/>
  <c r="CF356" i="7"/>
  <c r="CF357" i="7"/>
  <c r="CF358" i="7"/>
  <c r="CF359" i="7"/>
  <c r="CF360" i="7"/>
  <c r="CF361" i="7"/>
  <c r="CF362" i="7"/>
  <c r="CF363" i="7"/>
  <c r="CF364" i="7"/>
  <c r="CF365" i="7"/>
  <c r="CF366" i="7"/>
  <c r="CF367" i="7"/>
  <c r="CF368" i="7"/>
  <c r="CF369" i="7"/>
  <c r="CF370" i="7"/>
  <c r="CF371" i="7"/>
  <c r="CF372" i="7"/>
  <c r="CF373" i="7"/>
  <c r="CF374" i="7"/>
  <c r="CF375" i="7"/>
  <c r="CF376" i="7"/>
  <c r="CF377" i="7"/>
  <c r="CF378" i="7"/>
  <c r="CF379" i="7"/>
  <c r="CF380" i="7"/>
  <c r="CF381" i="7"/>
  <c r="CF382" i="7"/>
  <c r="CF383" i="7"/>
  <c r="CF384" i="7"/>
  <c r="CF385" i="7"/>
  <c r="CF386" i="7"/>
  <c r="CF387" i="7"/>
  <c r="CF388" i="7"/>
  <c r="CF389" i="7"/>
  <c r="CF390" i="7"/>
  <c r="CF391" i="7"/>
  <c r="CF392" i="7"/>
  <c r="CF393" i="7"/>
  <c r="CF394" i="7"/>
  <c r="CF395" i="7"/>
  <c r="CF396" i="7"/>
  <c r="CF397" i="7"/>
  <c r="CF398" i="7"/>
  <c r="CF399" i="7"/>
  <c r="CF400" i="7"/>
  <c r="CF401" i="7"/>
  <c r="CF402" i="7"/>
  <c r="CF403" i="7"/>
  <c r="CF404" i="7"/>
  <c r="CF405" i="7"/>
  <c r="CF406" i="7"/>
  <c r="CF407" i="7"/>
  <c r="CF408" i="7"/>
  <c r="CF409" i="7"/>
  <c r="CF410" i="7"/>
  <c r="CF411" i="7"/>
  <c r="CF412" i="7"/>
  <c r="CF413" i="7"/>
  <c r="CF414" i="7"/>
  <c r="CF415" i="7"/>
  <c r="CF416" i="7"/>
  <c r="CF417" i="7"/>
  <c r="CF418" i="7"/>
  <c r="CF419" i="7"/>
  <c r="CF420" i="7"/>
  <c r="CF421" i="7"/>
  <c r="CF422" i="7"/>
  <c r="CF423" i="7"/>
  <c r="CF424" i="7"/>
  <c r="CF425" i="7"/>
  <c r="CF426" i="7"/>
  <c r="CF427" i="7"/>
  <c r="CF428" i="7"/>
  <c r="CF429" i="7"/>
  <c r="CF430" i="7"/>
  <c r="CF431" i="7"/>
  <c r="CF432" i="7"/>
  <c r="CF433" i="7"/>
  <c r="CF434" i="7"/>
  <c r="CF435" i="7"/>
  <c r="CF436" i="7"/>
  <c r="CF437" i="7"/>
  <c r="CF438" i="7"/>
  <c r="CF439" i="7"/>
  <c r="CF440" i="7"/>
  <c r="CF441" i="7"/>
  <c r="CF442" i="7"/>
  <c r="CF443" i="7"/>
  <c r="CF444" i="7"/>
  <c r="CF445" i="7"/>
  <c r="CF446" i="7"/>
  <c r="CF447" i="7"/>
  <c r="CF448" i="7"/>
  <c r="CF449" i="7"/>
  <c r="CF450" i="7"/>
  <c r="CF451" i="7"/>
  <c r="CF452" i="7"/>
  <c r="CF453" i="7"/>
  <c r="CF454" i="7"/>
  <c r="CF455" i="7"/>
  <c r="CF456" i="7"/>
  <c r="CF457" i="7"/>
  <c r="CF458" i="7"/>
  <c r="CF459" i="7"/>
  <c r="CF460" i="7"/>
  <c r="CF461" i="7"/>
  <c r="CF462" i="7"/>
  <c r="CF463" i="7"/>
  <c r="CF464" i="7"/>
  <c r="CF465" i="7"/>
  <c r="CF466" i="7"/>
  <c r="CF467" i="7"/>
  <c r="CF468" i="7"/>
  <c r="CF469" i="7"/>
  <c r="CF470" i="7"/>
  <c r="CF471" i="7"/>
  <c r="CF472" i="7"/>
  <c r="CF473" i="7"/>
  <c r="CF474" i="7"/>
  <c r="CF475" i="7"/>
  <c r="CF476" i="7"/>
  <c r="CF477" i="7"/>
  <c r="CF478" i="7"/>
  <c r="CF479" i="7"/>
  <c r="CF480" i="7"/>
  <c r="CF481" i="7"/>
  <c r="CF482" i="7"/>
  <c r="CF483" i="7"/>
  <c r="CF484" i="7"/>
  <c r="CF485" i="7"/>
  <c r="CF486" i="7"/>
  <c r="CF487" i="7"/>
  <c r="CF488" i="7"/>
  <c r="CF489" i="7"/>
  <c r="CF490" i="7"/>
  <c r="CF491" i="7"/>
  <c r="CF492" i="7"/>
  <c r="CF493" i="7"/>
  <c r="CF494" i="7"/>
  <c r="CF495" i="7"/>
  <c r="CF496" i="7"/>
  <c r="CF497" i="7"/>
  <c r="CF498" i="7"/>
  <c r="CF499" i="7"/>
  <c r="CF500" i="7"/>
  <c r="CF501" i="7"/>
  <c r="CF502" i="7"/>
  <c r="CF503" i="7"/>
  <c r="CF504" i="7"/>
  <c r="CF505" i="7"/>
  <c r="CF506" i="7"/>
  <c r="CF507" i="7"/>
  <c r="CF508" i="7"/>
  <c r="CF509" i="7"/>
  <c r="CF510" i="7"/>
  <c r="CF511" i="7"/>
  <c r="CF512" i="7"/>
  <c r="CF513" i="7"/>
  <c r="CF514" i="7"/>
  <c r="CF515" i="7"/>
  <c r="CF516" i="7"/>
  <c r="CF517" i="7"/>
  <c r="CF518" i="7"/>
  <c r="CF519" i="7"/>
  <c r="CF520" i="7"/>
  <c r="CF521" i="7"/>
  <c r="CF522" i="7"/>
  <c r="CF523" i="7"/>
  <c r="CF524" i="7"/>
  <c r="CF525" i="7"/>
  <c r="CF526" i="7"/>
  <c r="CF527" i="7"/>
  <c r="CF528" i="7"/>
  <c r="CF529" i="7"/>
  <c r="CF530" i="7"/>
  <c r="CF531" i="7"/>
  <c r="CF532" i="7"/>
  <c r="CF533" i="7"/>
  <c r="CF534" i="7"/>
  <c r="CF535" i="7"/>
  <c r="CF536" i="7"/>
  <c r="CF537" i="7"/>
  <c r="CF538" i="7"/>
  <c r="CF539" i="7"/>
  <c r="CF540" i="7"/>
  <c r="CF541" i="7"/>
  <c r="CF542" i="7"/>
  <c r="CF543" i="7"/>
  <c r="CF544" i="7"/>
  <c r="CF545" i="7"/>
  <c r="CF546" i="7"/>
  <c r="CF547" i="7"/>
  <c r="CF548" i="7"/>
  <c r="CF549" i="7"/>
  <c r="CF550" i="7"/>
  <c r="CF551" i="7"/>
  <c r="CF552" i="7"/>
  <c r="CF553" i="7"/>
  <c r="CF554" i="7"/>
  <c r="CF555" i="7"/>
  <c r="CF556" i="7"/>
  <c r="CF557" i="7"/>
  <c r="CF558" i="7"/>
  <c r="CF559" i="7"/>
  <c r="CF560" i="7"/>
  <c r="CF561" i="7"/>
  <c r="CF562" i="7"/>
  <c r="CF563" i="7"/>
  <c r="CF564" i="7"/>
  <c r="CF565" i="7"/>
  <c r="CF566" i="7"/>
  <c r="CF567" i="7"/>
  <c r="CF568" i="7"/>
  <c r="CF569" i="7"/>
  <c r="CF570" i="7"/>
  <c r="CF571" i="7"/>
  <c r="CF572" i="7"/>
  <c r="CF573" i="7"/>
  <c r="CF574" i="7"/>
  <c r="CF575" i="7"/>
  <c r="CF576" i="7"/>
  <c r="CF577" i="7"/>
  <c r="CF578" i="7"/>
  <c r="CF579" i="7"/>
  <c r="CF580" i="7"/>
  <c r="CF581" i="7"/>
  <c r="CF582" i="7"/>
  <c r="CF583" i="7"/>
  <c r="CF584" i="7"/>
  <c r="CF585" i="7"/>
  <c r="CF586" i="7"/>
  <c r="CF587" i="7"/>
  <c r="CF588" i="7"/>
  <c r="CF589" i="7"/>
  <c r="CF590" i="7"/>
  <c r="CF591" i="7"/>
  <c r="CF592" i="7"/>
  <c r="CF593" i="7"/>
  <c r="CF594" i="7"/>
  <c r="CF595" i="7"/>
  <c r="CF596" i="7"/>
  <c r="CF597" i="7"/>
  <c r="CF598" i="7"/>
  <c r="CF599" i="7"/>
  <c r="CF600" i="7"/>
  <c r="CF601" i="7"/>
  <c r="CF602" i="7"/>
  <c r="CF603" i="7"/>
  <c r="CF604" i="7"/>
  <c r="CF605" i="7"/>
  <c r="CF606" i="7"/>
  <c r="CF7" i="7"/>
  <c r="CE8" i="7"/>
  <c r="CE9" i="7"/>
  <c r="CE10" i="7"/>
  <c r="CE11" i="7"/>
  <c r="CE12" i="7"/>
  <c r="CE13" i="7"/>
  <c r="CE14" i="7"/>
  <c r="CE15" i="7"/>
  <c r="CE16" i="7"/>
  <c r="CE17" i="7"/>
  <c r="CE18" i="7"/>
  <c r="CE19" i="7"/>
  <c r="CE20" i="7"/>
  <c r="CE21" i="7"/>
  <c r="CE22" i="7"/>
  <c r="CE23" i="7"/>
  <c r="CE24" i="7"/>
  <c r="CE25" i="7"/>
  <c r="CE26" i="7"/>
  <c r="CE27" i="7"/>
  <c r="CE28" i="7"/>
  <c r="CE29" i="7"/>
  <c r="CE30" i="7"/>
  <c r="CE31" i="7"/>
  <c r="CE32" i="7"/>
  <c r="CE33" i="7"/>
  <c r="CE34" i="7"/>
  <c r="CE35" i="7"/>
  <c r="CE36" i="7"/>
  <c r="CE37" i="7"/>
  <c r="CE38" i="7"/>
  <c r="CE39" i="7"/>
  <c r="CE40" i="7"/>
  <c r="CE41" i="7"/>
  <c r="CE42" i="7"/>
  <c r="CE43" i="7"/>
  <c r="CE44" i="7"/>
  <c r="CE45" i="7"/>
  <c r="CE46" i="7"/>
  <c r="CE47" i="7"/>
  <c r="CE48" i="7"/>
  <c r="CE49" i="7"/>
  <c r="CE50" i="7"/>
  <c r="CE51" i="7"/>
  <c r="CE52" i="7"/>
  <c r="CE53" i="7"/>
  <c r="CE54" i="7"/>
  <c r="CE55" i="7"/>
  <c r="CE56" i="7"/>
  <c r="CE57" i="7"/>
  <c r="CE58" i="7"/>
  <c r="CE59" i="7"/>
  <c r="CE60" i="7"/>
  <c r="CE61" i="7"/>
  <c r="CE62" i="7"/>
  <c r="CE63" i="7"/>
  <c r="CE64" i="7"/>
  <c r="CE65" i="7"/>
  <c r="CE66" i="7"/>
  <c r="CE67" i="7"/>
  <c r="CE68" i="7"/>
  <c r="CE69" i="7"/>
  <c r="CE70" i="7"/>
  <c r="CE71" i="7"/>
  <c r="CE72" i="7"/>
  <c r="CE73" i="7"/>
  <c r="CE74" i="7"/>
  <c r="CE75" i="7"/>
  <c r="CE76" i="7"/>
  <c r="CE77" i="7"/>
  <c r="CE78" i="7"/>
  <c r="CE79" i="7"/>
  <c r="CE80" i="7"/>
  <c r="CE81" i="7"/>
  <c r="CE82" i="7"/>
  <c r="CE83" i="7"/>
  <c r="CE84" i="7"/>
  <c r="CE85" i="7"/>
  <c r="CE86" i="7"/>
  <c r="CE87" i="7"/>
  <c r="CE88" i="7"/>
  <c r="CE89" i="7"/>
  <c r="CE90" i="7"/>
  <c r="CE91" i="7"/>
  <c r="CE92" i="7"/>
  <c r="CE93" i="7"/>
  <c r="CE94" i="7"/>
  <c r="CE95" i="7"/>
  <c r="CE96" i="7"/>
  <c r="CE97" i="7"/>
  <c r="CE98" i="7"/>
  <c r="CE99" i="7"/>
  <c r="CE100" i="7"/>
  <c r="CE101" i="7"/>
  <c r="CE102" i="7"/>
  <c r="CE103" i="7"/>
  <c r="CE104" i="7"/>
  <c r="CE105" i="7"/>
  <c r="CE106" i="7"/>
  <c r="CE107" i="7"/>
  <c r="CE108" i="7"/>
  <c r="CE109" i="7"/>
  <c r="CE110" i="7"/>
  <c r="CE111" i="7"/>
  <c r="CE112" i="7"/>
  <c r="CE113" i="7"/>
  <c r="CE114" i="7"/>
  <c r="CE115" i="7"/>
  <c r="CE116" i="7"/>
  <c r="CE117" i="7"/>
  <c r="CE118" i="7"/>
  <c r="CE119" i="7"/>
  <c r="CE120" i="7"/>
  <c r="CE121" i="7"/>
  <c r="CE122" i="7"/>
  <c r="CE123" i="7"/>
  <c r="CE124" i="7"/>
  <c r="CE125" i="7"/>
  <c r="CE126" i="7"/>
  <c r="CE127" i="7"/>
  <c r="CE128" i="7"/>
  <c r="CE129" i="7"/>
  <c r="CE130" i="7"/>
  <c r="CE131" i="7"/>
  <c r="CE132" i="7"/>
  <c r="CE133" i="7"/>
  <c r="CE134" i="7"/>
  <c r="CE135" i="7"/>
  <c r="CE136" i="7"/>
  <c r="CE137" i="7"/>
  <c r="CE138" i="7"/>
  <c r="CE139" i="7"/>
  <c r="CE140" i="7"/>
  <c r="CE141" i="7"/>
  <c r="CE142" i="7"/>
  <c r="CE143" i="7"/>
  <c r="CE144" i="7"/>
  <c r="CE145" i="7"/>
  <c r="CE146" i="7"/>
  <c r="CE147" i="7"/>
  <c r="CE148" i="7"/>
  <c r="CE149" i="7"/>
  <c r="CE150" i="7"/>
  <c r="CE151" i="7"/>
  <c r="CE152" i="7"/>
  <c r="CE153" i="7"/>
  <c r="CE154" i="7"/>
  <c r="CE155" i="7"/>
  <c r="CE156" i="7"/>
  <c r="CE157" i="7"/>
  <c r="CE158" i="7"/>
  <c r="CE159" i="7"/>
  <c r="CE160" i="7"/>
  <c r="CE161" i="7"/>
  <c r="CE162" i="7"/>
  <c r="CE163" i="7"/>
  <c r="CE164" i="7"/>
  <c r="CE165" i="7"/>
  <c r="CE166" i="7"/>
  <c r="CE167" i="7"/>
  <c r="CE168" i="7"/>
  <c r="CE169" i="7"/>
  <c r="CE170" i="7"/>
  <c r="CE171" i="7"/>
  <c r="CE172" i="7"/>
  <c r="CE173" i="7"/>
  <c r="CE174" i="7"/>
  <c r="CE175" i="7"/>
  <c r="CE176" i="7"/>
  <c r="CE177" i="7"/>
  <c r="CE178" i="7"/>
  <c r="CE179" i="7"/>
  <c r="CE180" i="7"/>
  <c r="CE181" i="7"/>
  <c r="CE182" i="7"/>
  <c r="CE183" i="7"/>
  <c r="CE184" i="7"/>
  <c r="CE185" i="7"/>
  <c r="CE186" i="7"/>
  <c r="CE187" i="7"/>
  <c r="CE188" i="7"/>
  <c r="CE189" i="7"/>
  <c r="CE190" i="7"/>
  <c r="CE191" i="7"/>
  <c r="CE192" i="7"/>
  <c r="CE193" i="7"/>
  <c r="CE194" i="7"/>
  <c r="CE195" i="7"/>
  <c r="CE196" i="7"/>
  <c r="CE197" i="7"/>
  <c r="CE198" i="7"/>
  <c r="CE199" i="7"/>
  <c r="CE200" i="7"/>
  <c r="CE201" i="7"/>
  <c r="CE202" i="7"/>
  <c r="CE203" i="7"/>
  <c r="CE204" i="7"/>
  <c r="CE205" i="7"/>
  <c r="CE206" i="7"/>
  <c r="CE207" i="7"/>
  <c r="CE208" i="7"/>
  <c r="CE209" i="7"/>
  <c r="CE210" i="7"/>
  <c r="CE211" i="7"/>
  <c r="CE212" i="7"/>
  <c r="CE213" i="7"/>
  <c r="CE214" i="7"/>
  <c r="CE215" i="7"/>
  <c r="CE216" i="7"/>
  <c r="CE217" i="7"/>
  <c r="CE218" i="7"/>
  <c r="CE219" i="7"/>
  <c r="CE220" i="7"/>
  <c r="CE221" i="7"/>
  <c r="CE222" i="7"/>
  <c r="CE223" i="7"/>
  <c r="CE224" i="7"/>
  <c r="CE225" i="7"/>
  <c r="CE226" i="7"/>
  <c r="CE227" i="7"/>
  <c r="CE228" i="7"/>
  <c r="CE229" i="7"/>
  <c r="CE230" i="7"/>
  <c r="CE231" i="7"/>
  <c r="CE232" i="7"/>
  <c r="CE233" i="7"/>
  <c r="CE234" i="7"/>
  <c r="CE235" i="7"/>
  <c r="CE236" i="7"/>
  <c r="CE237" i="7"/>
  <c r="CE238" i="7"/>
  <c r="CE239" i="7"/>
  <c r="CE240" i="7"/>
  <c r="CE241" i="7"/>
  <c r="CE242" i="7"/>
  <c r="CE243" i="7"/>
  <c r="CE244" i="7"/>
  <c r="CE245" i="7"/>
  <c r="CE246" i="7"/>
  <c r="CE247" i="7"/>
  <c r="CE248" i="7"/>
  <c r="CE249" i="7"/>
  <c r="CE250" i="7"/>
  <c r="CE251" i="7"/>
  <c r="CE252" i="7"/>
  <c r="CE253" i="7"/>
  <c r="CE254" i="7"/>
  <c r="CE255" i="7"/>
  <c r="CE256" i="7"/>
  <c r="CE257" i="7"/>
  <c r="CE258" i="7"/>
  <c r="CE259" i="7"/>
  <c r="CE260" i="7"/>
  <c r="CE261" i="7"/>
  <c r="CE262" i="7"/>
  <c r="CE263" i="7"/>
  <c r="CE264" i="7"/>
  <c r="CE265" i="7"/>
  <c r="CE266" i="7"/>
  <c r="CE267" i="7"/>
  <c r="CE268" i="7"/>
  <c r="CE269" i="7"/>
  <c r="CE270" i="7"/>
  <c r="CE271" i="7"/>
  <c r="CE272" i="7"/>
  <c r="CE273" i="7"/>
  <c r="CE274" i="7"/>
  <c r="CE275" i="7"/>
  <c r="CE276" i="7"/>
  <c r="CE277" i="7"/>
  <c r="CE278" i="7"/>
  <c r="CE279" i="7"/>
  <c r="CE280" i="7"/>
  <c r="CE281" i="7"/>
  <c r="CE282" i="7"/>
  <c r="CE283" i="7"/>
  <c r="CE284" i="7"/>
  <c r="CE285" i="7"/>
  <c r="CE286" i="7"/>
  <c r="CE287" i="7"/>
  <c r="CE288" i="7"/>
  <c r="CE289" i="7"/>
  <c r="CE290" i="7"/>
  <c r="CE291" i="7"/>
  <c r="CE292" i="7"/>
  <c r="CE293" i="7"/>
  <c r="CE294" i="7"/>
  <c r="CE295" i="7"/>
  <c r="CE296" i="7"/>
  <c r="CE297" i="7"/>
  <c r="CE298" i="7"/>
  <c r="CE299" i="7"/>
  <c r="CE300" i="7"/>
  <c r="CE301" i="7"/>
  <c r="CE302" i="7"/>
  <c r="CE303" i="7"/>
  <c r="CE304" i="7"/>
  <c r="CE305" i="7"/>
  <c r="CE306" i="7"/>
  <c r="CE307" i="7"/>
  <c r="CE308" i="7"/>
  <c r="CE309" i="7"/>
  <c r="CE310" i="7"/>
  <c r="CE311" i="7"/>
  <c r="CE312" i="7"/>
  <c r="CE313" i="7"/>
  <c r="CE314" i="7"/>
  <c r="CE315" i="7"/>
  <c r="CE316" i="7"/>
  <c r="CE317" i="7"/>
  <c r="CE318" i="7"/>
  <c r="CE319" i="7"/>
  <c r="CE320" i="7"/>
  <c r="CE321" i="7"/>
  <c r="CE322" i="7"/>
  <c r="CE323" i="7"/>
  <c r="CE324" i="7"/>
  <c r="CE325" i="7"/>
  <c r="CE326" i="7"/>
  <c r="CE327" i="7"/>
  <c r="CE328" i="7"/>
  <c r="CE329" i="7"/>
  <c r="CE330" i="7"/>
  <c r="CE331" i="7"/>
  <c r="CE332" i="7"/>
  <c r="CE333" i="7"/>
  <c r="CE334" i="7"/>
  <c r="CE335" i="7"/>
  <c r="CE336" i="7"/>
  <c r="CE337" i="7"/>
  <c r="CE338" i="7"/>
  <c r="CE339" i="7"/>
  <c r="CE340" i="7"/>
  <c r="CE341" i="7"/>
  <c r="CE342" i="7"/>
  <c r="CE343" i="7"/>
  <c r="CE344" i="7"/>
  <c r="CE345" i="7"/>
  <c r="CE346" i="7"/>
  <c r="CE347" i="7"/>
  <c r="CE348" i="7"/>
  <c r="CE349" i="7"/>
  <c r="CE350" i="7"/>
  <c r="CE351" i="7"/>
  <c r="CE352" i="7"/>
  <c r="CE353" i="7"/>
  <c r="CE354" i="7"/>
  <c r="CE355" i="7"/>
  <c r="CE356" i="7"/>
  <c r="CE357" i="7"/>
  <c r="CE358" i="7"/>
  <c r="CE359" i="7"/>
  <c r="CE360" i="7"/>
  <c r="CE361" i="7"/>
  <c r="CE362" i="7"/>
  <c r="CE363" i="7"/>
  <c r="CE364" i="7"/>
  <c r="CE365" i="7"/>
  <c r="CE366" i="7"/>
  <c r="CE367" i="7"/>
  <c r="CE368" i="7"/>
  <c r="CE369" i="7"/>
  <c r="CE370" i="7"/>
  <c r="CE371" i="7"/>
  <c r="CE372" i="7"/>
  <c r="CE373" i="7"/>
  <c r="CE374" i="7"/>
  <c r="CE375" i="7"/>
  <c r="CE376" i="7"/>
  <c r="CE377" i="7"/>
  <c r="CE378" i="7"/>
  <c r="CE379" i="7"/>
  <c r="CE380" i="7"/>
  <c r="CE381" i="7"/>
  <c r="CE382" i="7"/>
  <c r="CE383" i="7"/>
  <c r="CE384" i="7"/>
  <c r="CE385" i="7"/>
  <c r="CE386" i="7"/>
  <c r="CE387" i="7"/>
  <c r="CE388" i="7"/>
  <c r="CE389" i="7"/>
  <c r="CE390" i="7"/>
  <c r="CE391" i="7"/>
  <c r="CE392" i="7"/>
  <c r="CE393" i="7"/>
  <c r="CE394" i="7"/>
  <c r="CE395" i="7"/>
  <c r="CE396" i="7"/>
  <c r="CE397" i="7"/>
  <c r="CE398" i="7"/>
  <c r="CE399" i="7"/>
  <c r="CE400" i="7"/>
  <c r="CE401" i="7"/>
  <c r="CE402" i="7"/>
  <c r="CE403" i="7"/>
  <c r="CE404" i="7"/>
  <c r="CE405" i="7"/>
  <c r="CE406" i="7"/>
  <c r="CE407" i="7"/>
  <c r="CE408" i="7"/>
  <c r="CE409" i="7"/>
  <c r="CE410" i="7"/>
  <c r="CE411" i="7"/>
  <c r="CE412" i="7"/>
  <c r="CE413" i="7"/>
  <c r="CE414" i="7"/>
  <c r="CE415" i="7"/>
  <c r="CE416" i="7"/>
  <c r="CE417" i="7"/>
  <c r="CE418" i="7"/>
  <c r="CE419" i="7"/>
  <c r="CE420" i="7"/>
  <c r="CE421" i="7"/>
  <c r="CE422" i="7"/>
  <c r="CE423" i="7"/>
  <c r="CE424" i="7"/>
  <c r="CE425" i="7"/>
  <c r="CE426" i="7"/>
  <c r="CE427" i="7"/>
  <c r="CE428" i="7"/>
  <c r="CE429" i="7"/>
  <c r="CE430" i="7"/>
  <c r="CE431" i="7"/>
  <c r="CE432" i="7"/>
  <c r="CE433" i="7"/>
  <c r="CE434" i="7"/>
  <c r="CE435" i="7"/>
  <c r="CE436" i="7"/>
  <c r="CE437" i="7"/>
  <c r="CE438" i="7"/>
  <c r="CE439" i="7"/>
  <c r="CE440" i="7"/>
  <c r="CE441" i="7"/>
  <c r="CE442" i="7"/>
  <c r="CE443" i="7"/>
  <c r="CE444" i="7"/>
  <c r="CE445" i="7"/>
  <c r="CE446" i="7"/>
  <c r="CE447" i="7"/>
  <c r="CE448" i="7"/>
  <c r="CE449" i="7"/>
  <c r="CE450" i="7"/>
  <c r="CE451" i="7"/>
  <c r="CE452" i="7"/>
  <c r="CE453" i="7"/>
  <c r="CE454" i="7"/>
  <c r="CE455" i="7"/>
  <c r="CE456" i="7"/>
  <c r="CE457" i="7"/>
  <c r="CE458" i="7"/>
  <c r="CE459" i="7"/>
  <c r="CE460" i="7"/>
  <c r="CE461" i="7"/>
  <c r="CE462" i="7"/>
  <c r="CE463" i="7"/>
  <c r="CE464" i="7"/>
  <c r="CE465" i="7"/>
  <c r="CE466" i="7"/>
  <c r="CE467" i="7"/>
  <c r="CE468" i="7"/>
  <c r="CE469" i="7"/>
  <c r="CE470" i="7"/>
  <c r="CE471" i="7"/>
  <c r="CE472" i="7"/>
  <c r="CE473" i="7"/>
  <c r="CE474" i="7"/>
  <c r="CE475" i="7"/>
  <c r="CE476" i="7"/>
  <c r="CE477" i="7"/>
  <c r="CE478" i="7"/>
  <c r="CE479" i="7"/>
  <c r="CE480" i="7"/>
  <c r="CE481" i="7"/>
  <c r="CE482" i="7"/>
  <c r="CE483" i="7"/>
  <c r="CE484" i="7"/>
  <c r="CE485" i="7"/>
  <c r="CE486" i="7"/>
  <c r="CE487" i="7"/>
  <c r="CE488" i="7"/>
  <c r="CE489" i="7"/>
  <c r="CE490" i="7"/>
  <c r="CE491" i="7"/>
  <c r="CE492" i="7"/>
  <c r="CE493" i="7"/>
  <c r="CE494" i="7"/>
  <c r="CE495" i="7"/>
  <c r="CE496" i="7"/>
  <c r="CE497" i="7"/>
  <c r="CE498" i="7"/>
  <c r="CE499" i="7"/>
  <c r="CE500" i="7"/>
  <c r="CE501" i="7"/>
  <c r="CE502" i="7"/>
  <c r="CE503" i="7"/>
  <c r="CE504" i="7"/>
  <c r="CE505" i="7"/>
  <c r="CE506" i="7"/>
  <c r="CE507" i="7"/>
  <c r="CE508" i="7"/>
  <c r="CE509" i="7"/>
  <c r="CE510" i="7"/>
  <c r="CE511" i="7"/>
  <c r="CE512" i="7"/>
  <c r="CE513" i="7"/>
  <c r="CE514" i="7"/>
  <c r="CE515" i="7"/>
  <c r="CE516" i="7"/>
  <c r="CE517" i="7"/>
  <c r="CE518" i="7"/>
  <c r="CE519" i="7"/>
  <c r="CE520" i="7"/>
  <c r="CE521" i="7"/>
  <c r="CE522" i="7"/>
  <c r="CE523" i="7"/>
  <c r="CE524" i="7"/>
  <c r="CE525" i="7"/>
  <c r="CE526" i="7"/>
  <c r="CE527" i="7"/>
  <c r="CE528" i="7"/>
  <c r="CE529" i="7"/>
  <c r="CE530" i="7"/>
  <c r="CE531" i="7"/>
  <c r="CE532" i="7"/>
  <c r="CE533" i="7"/>
  <c r="CE534" i="7"/>
  <c r="CE535" i="7"/>
  <c r="CE536" i="7"/>
  <c r="CE537" i="7"/>
  <c r="CE538" i="7"/>
  <c r="CE539" i="7"/>
  <c r="CE540" i="7"/>
  <c r="CE541" i="7"/>
  <c r="CE542" i="7"/>
  <c r="CE543" i="7"/>
  <c r="CE544" i="7"/>
  <c r="CE545" i="7"/>
  <c r="CE546" i="7"/>
  <c r="CE547" i="7"/>
  <c r="CE548" i="7"/>
  <c r="CE549" i="7"/>
  <c r="CE550" i="7"/>
  <c r="CE551" i="7"/>
  <c r="CE552" i="7"/>
  <c r="CE553" i="7"/>
  <c r="CE554" i="7"/>
  <c r="CE555" i="7"/>
  <c r="CE556" i="7"/>
  <c r="CE557" i="7"/>
  <c r="CE558" i="7"/>
  <c r="CE559" i="7"/>
  <c r="CE560" i="7"/>
  <c r="CE561" i="7"/>
  <c r="CE562" i="7"/>
  <c r="CE563" i="7"/>
  <c r="CE564" i="7"/>
  <c r="CE565" i="7"/>
  <c r="CE566" i="7"/>
  <c r="CE567" i="7"/>
  <c r="CE568" i="7"/>
  <c r="CE569" i="7"/>
  <c r="CE570" i="7"/>
  <c r="CE571" i="7"/>
  <c r="CE572" i="7"/>
  <c r="CE573" i="7"/>
  <c r="CE574" i="7"/>
  <c r="CE575" i="7"/>
  <c r="CE576" i="7"/>
  <c r="CE577" i="7"/>
  <c r="CE578" i="7"/>
  <c r="CE579" i="7"/>
  <c r="CE580" i="7"/>
  <c r="CE581" i="7"/>
  <c r="CE582" i="7"/>
  <c r="CE583" i="7"/>
  <c r="CE584" i="7"/>
  <c r="CE585" i="7"/>
  <c r="CE586" i="7"/>
  <c r="CE587" i="7"/>
  <c r="CE588" i="7"/>
  <c r="CE589" i="7"/>
  <c r="CE590" i="7"/>
  <c r="CE591" i="7"/>
  <c r="CE592" i="7"/>
  <c r="CE593" i="7"/>
  <c r="CE594" i="7"/>
  <c r="CE595" i="7"/>
  <c r="CE596" i="7"/>
  <c r="CE597" i="7"/>
  <c r="CE598" i="7"/>
  <c r="CE599" i="7"/>
  <c r="CE600" i="7"/>
  <c r="CE601" i="7"/>
  <c r="CE602" i="7"/>
  <c r="CE603" i="7"/>
  <c r="CE604" i="7"/>
  <c r="CE605" i="7"/>
  <c r="CE606" i="7"/>
  <c r="CE7" i="7"/>
  <c r="CD8" i="7"/>
  <c r="CD9" i="7"/>
  <c r="CD10" i="7"/>
  <c r="CD11" i="7"/>
  <c r="CD12" i="7"/>
  <c r="CD13" i="7"/>
  <c r="CD14" i="7"/>
  <c r="CD15" i="7"/>
  <c r="CD16" i="7"/>
  <c r="CD17" i="7"/>
  <c r="CD18" i="7"/>
  <c r="CD19" i="7"/>
  <c r="CD20" i="7"/>
  <c r="CD21" i="7"/>
  <c r="CD22" i="7"/>
  <c r="CD23" i="7"/>
  <c r="CD24" i="7"/>
  <c r="CD25" i="7"/>
  <c r="CD26" i="7"/>
  <c r="CD27" i="7"/>
  <c r="CD28" i="7"/>
  <c r="CD29" i="7"/>
  <c r="CD30" i="7"/>
  <c r="CD31" i="7"/>
  <c r="CD32" i="7"/>
  <c r="CD33" i="7"/>
  <c r="CD34" i="7"/>
  <c r="CD35" i="7"/>
  <c r="CD36" i="7"/>
  <c r="CD37" i="7"/>
  <c r="CD38" i="7"/>
  <c r="CD39" i="7"/>
  <c r="CD40" i="7"/>
  <c r="CD41" i="7"/>
  <c r="CD42" i="7"/>
  <c r="CD43" i="7"/>
  <c r="CD44" i="7"/>
  <c r="CD45" i="7"/>
  <c r="CD46" i="7"/>
  <c r="CD47" i="7"/>
  <c r="CD48" i="7"/>
  <c r="CD49" i="7"/>
  <c r="CD50" i="7"/>
  <c r="CD51" i="7"/>
  <c r="CD52" i="7"/>
  <c r="CD53" i="7"/>
  <c r="CD54" i="7"/>
  <c r="CD55" i="7"/>
  <c r="CD56" i="7"/>
  <c r="CD57" i="7"/>
  <c r="CD58" i="7"/>
  <c r="CD59" i="7"/>
  <c r="CD60" i="7"/>
  <c r="CD61" i="7"/>
  <c r="CD62" i="7"/>
  <c r="CD63" i="7"/>
  <c r="CD64" i="7"/>
  <c r="CD65" i="7"/>
  <c r="CD66" i="7"/>
  <c r="CD67" i="7"/>
  <c r="CD68" i="7"/>
  <c r="CD69" i="7"/>
  <c r="CD70" i="7"/>
  <c r="CD71" i="7"/>
  <c r="CD72" i="7"/>
  <c r="CD73" i="7"/>
  <c r="CD74" i="7"/>
  <c r="CD75" i="7"/>
  <c r="CD76" i="7"/>
  <c r="CD77" i="7"/>
  <c r="CD78" i="7"/>
  <c r="CD79" i="7"/>
  <c r="CD80" i="7"/>
  <c r="CD81" i="7"/>
  <c r="CD82" i="7"/>
  <c r="CD83" i="7"/>
  <c r="CD84" i="7"/>
  <c r="CD85" i="7"/>
  <c r="CD86" i="7"/>
  <c r="CD87" i="7"/>
  <c r="CD88" i="7"/>
  <c r="CD89" i="7"/>
  <c r="CD90" i="7"/>
  <c r="CD91" i="7"/>
  <c r="CD92" i="7"/>
  <c r="CD93" i="7"/>
  <c r="CD94" i="7"/>
  <c r="CD95" i="7"/>
  <c r="CD96" i="7"/>
  <c r="CD97" i="7"/>
  <c r="CD98" i="7"/>
  <c r="CD99" i="7"/>
  <c r="CD100" i="7"/>
  <c r="CD101" i="7"/>
  <c r="CD102" i="7"/>
  <c r="CD103" i="7"/>
  <c r="CD104" i="7"/>
  <c r="CD105" i="7"/>
  <c r="CD106" i="7"/>
  <c r="CD107" i="7"/>
  <c r="CD108" i="7"/>
  <c r="CD109" i="7"/>
  <c r="CD110" i="7"/>
  <c r="CD111" i="7"/>
  <c r="CD112" i="7"/>
  <c r="CD113" i="7"/>
  <c r="CD114" i="7"/>
  <c r="CD115" i="7"/>
  <c r="CD116" i="7"/>
  <c r="CD117" i="7"/>
  <c r="CD118" i="7"/>
  <c r="CD119" i="7"/>
  <c r="CD120" i="7"/>
  <c r="CD121" i="7"/>
  <c r="CD122" i="7"/>
  <c r="CD123" i="7"/>
  <c r="CD124" i="7"/>
  <c r="CD125" i="7"/>
  <c r="CD126" i="7"/>
  <c r="CD127" i="7"/>
  <c r="CD128" i="7"/>
  <c r="CD129" i="7"/>
  <c r="CD130" i="7"/>
  <c r="CD131" i="7"/>
  <c r="CD132" i="7"/>
  <c r="CD133" i="7"/>
  <c r="CD134" i="7"/>
  <c r="CD135" i="7"/>
  <c r="CD136" i="7"/>
  <c r="CD137" i="7"/>
  <c r="CD138" i="7"/>
  <c r="CD139" i="7"/>
  <c r="CD140" i="7"/>
  <c r="CD141" i="7"/>
  <c r="CD142" i="7"/>
  <c r="CD143" i="7"/>
  <c r="CD144" i="7"/>
  <c r="CD145" i="7"/>
  <c r="CD146" i="7"/>
  <c r="CD147" i="7"/>
  <c r="CD148" i="7"/>
  <c r="CD149" i="7"/>
  <c r="CD150" i="7"/>
  <c r="CD151" i="7"/>
  <c r="CD152" i="7"/>
  <c r="CD153" i="7"/>
  <c r="CD154" i="7"/>
  <c r="CD155" i="7"/>
  <c r="CD156" i="7"/>
  <c r="CD157" i="7"/>
  <c r="CD158" i="7"/>
  <c r="CD159" i="7"/>
  <c r="CD160" i="7"/>
  <c r="CD161" i="7"/>
  <c r="CD162" i="7"/>
  <c r="CD163" i="7"/>
  <c r="CD164" i="7"/>
  <c r="CD165" i="7"/>
  <c r="CD166" i="7"/>
  <c r="CD167" i="7"/>
  <c r="CD168" i="7"/>
  <c r="CD169" i="7"/>
  <c r="CD170" i="7"/>
  <c r="CD171" i="7"/>
  <c r="CD172" i="7"/>
  <c r="CD173" i="7"/>
  <c r="CD174" i="7"/>
  <c r="CD175" i="7"/>
  <c r="CD176" i="7"/>
  <c r="CD177" i="7"/>
  <c r="CD178" i="7"/>
  <c r="CD179" i="7"/>
  <c r="CD180" i="7"/>
  <c r="CD181" i="7"/>
  <c r="CD182" i="7"/>
  <c r="CD183" i="7"/>
  <c r="CD184" i="7"/>
  <c r="CD185" i="7"/>
  <c r="CD186" i="7"/>
  <c r="CD187" i="7"/>
  <c r="CD188" i="7"/>
  <c r="CD189" i="7"/>
  <c r="CD190" i="7"/>
  <c r="CD191" i="7"/>
  <c r="CD192" i="7"/>
  <c r="CD193" i="7"/>
  <c r="CD194" i="7"/>
  <c r="CD195" i="7"/>
  <c r="CD196" i="7"/>
  <c r="CD197" i="7"/>
  <c r="CD198" i="7"/>
  <c r="CD199" i="7"/>
  <c r="CD200" i="7"/>
  <c r="CD201" i="7"/>
  <c r="CD202" i="7"/>
  <c r="CD203" i="7"/>
  <c r="CD204" i="7"/>
  <c r="CD205" i="7"/>
  <c r="CD206" i="7"/>
  <c r="CD207" i="7"/>
  <c r="CD208" i="7"/>
  <c r="CD209" i="7"/>
  <c r="CD210" i="7"/>
  <c r="CD211" i="7"/>
  <c r="CD212" i="7"/>
  <c r="CD213" i="7"/>
  <c r="CD214" i="7"/>
  <c r="CD215" i="7"/>
  <c r="CD216" i="7"/>
  <c r="CD217" i="7"/>
  <c r="CD218" i="7"/>
  <c r="CD219" i="7"/>
  <c r="CD220" i="7"/>
  <c r="CD221" i="7"/>
  <c r="CD222" i="7"/>
  <c r="CD223" i="7"/>
  <c r="CD224" i="7"/>
  <c r="CD225" i="7"/>
  <c r="CD226" i="7"/>
  <c r="CD227" i="7"/>
  <c r="CD228" i="7"/>
  <c r="CD229" i="7"/>
  <c r="CD230" i="7"/>
  <c r="CD231" i="7"/>
  <c r="CD232" i="7"/>
  <c r="CD233" i="7"/>
  <c r="CD234" i="7"/>
  <c r="CD235" i="7"/>
  <c r="CD236" i="7"/>
  <c r="CD237" i="7"/>
  <c r="CD238" i="7"/>
  <c r="CD239" i="7"/>
  <c r="CD240" i="7"/>
  <c r="CD241" i="7"/>
  <c r="CD242" i="7"/>
  <c r="CD243" i="7"/>
  <c r="CD244" i="7"/>
  <c r="CD245" i="7"/>
  <c r="CD246" i="7"/>
  <c r="CD247" i="7"/>
  <c r="CD248" i="7"/>
  <c r="CD249" i="7"/>
  <c r="CD250" i="7"/>
  <c r="CD251" i="7"/>
  <c r="CD252" i="7"/>
  <c r="CD253" i="7"/>
  <c r="CD254" i="7"/>
  <c r="CD255" i="7"/>
  <c r="CD256" i="7"/>
  <c r="CD257" i="7"/>
  <c r="CD258" i="7"/>
  <c r="CD259" i="7"/>
  <c r="CD260" i="7"/>
  <c r="CD261" i="7"/>
  <c r="CD262" i="7"/>
  <c r="CD263" i="7"/>
  <c r="CD264" i="7"/>
  <c r="CD265" i="7"/>
  <c r="CD266" i="7"/>
  <c r="CD267" i="7"/>
  <c r="CD268" i="7"/>
  <c r="CD269" i="7"/>
  <c r="CD270" i="7"/>
  <c r="CD271" i="7"/>
  <c r="CD272" i="7"/>
  <c r="CD273" i="7"/>
  <c r="CD274" i="7"/>
  <c r="CD275" i="7"/>
  <c r="CD276" i="7"/>
  <c r="CD277" i="7"/>
  <c r="CD278" i="7"/>
  <c r="CD279" i="7"/>
  <c r="CD280" i="7"/>
  <c r="CD281" i="7"/>
  <c r="CD282" i="7"/>
  <c r="CD283" i="7"/>
  <c r="CD284" i="7"/>
  <c r="CD285" i="7"/>
  <c r="CD286" i="7"/>
  <c r="CD287" i="7"/>
  <c r="CD288" i="7"/>
  <c r="CD289" i="7"/>
  <c r="CD290" i="7"/>
  <c r="CD291" i="7"/>
  <c r="CD292" i="7"/>
  <c r="CD293" i="7"/>
  <c r="CD294" i="7"/>
  <c r="CD295" i="7"/>
  <c r="CD296" i="7"/>
  <c r="CD297" i="7"/>
  <c r="CD298" i="7"/>
  <c r="CD299" i="7"/>
  <c r="CD300" i="7"/>
  <c r="CD301" i="7"/>
  <c r="CD302" i="7"/>
  <c r="CD303" i="7"/>
  <c r="CD304" i="7"/>
  <c r="CD305" i="7"/>
  <c r="CD306" i="7"/>
  <c r="CD307" i="7"/>
  <c r="CD308" i="7"/>
  <c r="CD309" i="7"/>
  <c r="CD310" i="7"/>
  <c r="CD311" i="7"/>
  <c r="CD312" i="7"/>
  <c r="CD313" i="7"/>
  <c r="CD314" i="7"/>
  <c r="CD315" i="7"/>
  <c r="CD316" i="7"/>
  <c r="CD317" i="7"/>
  <c r="CD318" i="7"/>
  <c r="CD319" i="7"/>
  <c r="CD320" i="7"/>
  <c r="CD321" i="7"/>
  <c r="CD322" i="7"/>
  <c r="CD323" i="7"/>
  <c r="CD324" i="7"/>
  <c r="CD325" i="7"/>
  <c r="CD326" i="7"/>
  <c r="CD327" i="7"/>
  <c r="CD328" i="7"/>
  <c r="CD329" i="7"/>
  <c r="CD330" i="7"/>
  <c r="CD331" i="7"/>
  <c r="CD332" i="7"/>
  <c r="CD333" i="7"/>
  <c r="CD334" i="7"/>
  <c r="CD335" i="7"/>
  <c r="CD336" i="7"/>
  <c r="CD337" i="7"/>
  <c r="CD338" i="7"/>
  <c r="CD339" i="7"/>
  <c r="CD340" i="7"/>
  <c r="CD341" i="7"/>
  <c r="CD342" i="7"/>
  <c r="CD343" i="7"/>
  <c r="CD344" i="7"/>
  <c r="CD345" i="7"/>
  <c r="CD346" i="7"/>
  <c r="CD347" i="7"/>
  <c r="CD348" i="7"/>
  <c r="CD349" i="7"/>
  <c r="CD350" i="7"/>
  <c r="CD351" i="7"/>
  <c r="CD352" i="7"/>
  <c r="CD353" i="7"/>
  <c r="CD354" i="7"/>
  <c r="CD355" i="7"/>
  <c r="CD356" i="7"/>
  <c r="CD357" i="7"/>
  <c r="CD358" i="7"/>
  <c r="CD359" i="7"/>
  <c r="CD360" i="7"/>
  <c r="CD361" i="7"/>
  <c r="CD362" i="7"/>
  <c r="CD363" i="7"/>
  <c r="CD364" i="7"/>
  <c r="CD365" i="7"/>
  <c r="CD366" i="7"/>
  <c r="CD367" i="7"/>
  <c r="CD368" i="7"/>
  <c r="CD369" i="7"/>
  <c r="CD370" i="7"/>
  <c r="CD371" i="7"/>
  <c r="CD372" i="7"/>
  <c r="CD373" i="7"/>
  <c r="CD374" i="7"/>
  <c r="CD375" i="7"/>
  <c r="CD376" i="7"/>
  <c r="CD377" i="7"/>
  <c r="CD378" i="7"/>
  <c r="CD379" i="7"/>
  <c r="CD380" i="7"/>
  <c r="CD381" i="7"/>
  <c r="CD382" i="7"/>
  <c r="CD383" i="7"/>
  <c r="CD384" i="7"/>
  <c r="CD385" i="7"/>
  <c r="CD386" i="7"/>
  <c r="CD387" i="7"/>
  <c r="CD388" i="7"/>
  <c r="CD389" i="7"/>
  <c r="CD390" i="7"/>
  <c r="CD391" i="7"/>
  <c r="CD392" i="7"/>
  <c r="CD393" i="7"/>
  <c r="CD394" i="7"/>
  <c r="CD395" i="7"/>
  <c r="CD396" i="7"/>
  <c r="CD397" i="7"/>
  <c r="CD398" i="7"/>
  <c r="CD399" i="7"/>
  <c r="CD400" i="7"/>
  <c r="CD401" i="7"/>
  <c r="CD402" i="7"/>
  <c r="CD403" i="7"/>
  <c r="CD404" i="7"/>
  <c r="CD405" i="7"/>
  <c r="CD406" i="7"/>
  <c r="CD407" i="7"/>
  <c r="CD408" i="7"/>
  <c r="CD409" i="7"/>
  <c r="CD410" i="7"/>
  <c r="CD411" i="7"/>
  <c r="CD412" i="7"/>
  <c r="CD413" i="7"/>
  <c r="CD414" i="7"/>
  <c r="CD415" i="7"/>
  <c r="CD416" i="7"/>
  <c r="CD417" i="7"/>
  <c r="CD418" i="7"/>
  <c r="CD419" i="7"/>
  <c r="CD420" i="7"/>
  <c r="CD421" i="7"/>
  <c r="CD422" i="7"/>
  <c r="CD423" i="7"/>
  <c r="CD424" i="7"/>
  <c r="CD425" i="7"/>
  <c r="CD426" i="7"/>
  <c r="CD427" i="7"/>
  <c r="CD428" i="7"/>
  <c r="CD429" i="7"/>
  <c r="CD430" i="7"/>
  <c r="CD431" i="7"/>
  <c r="CD432" i="7"/>
  <c r="CD433" i="7"/>
  <c r="CD434" i="7"/>
  <c r="CD435" i="7"/>
  <c r="CD436" i="7"/>
  <c r="CD437" i="7"/>
  <c r="CD438" i="7"/>
  <c r="CD439" i="7"/>
  <c r="CD440" i="7"/>
  <c r="CD441" i="7"/>
  <c r="CD442" i="7"/>
  <c r="CD443" i="7"/>
  <c r="CD444" i="7"/>
  <c r="CD445" i="7"/>
  <c r="CD446" i="7"/>
  <c r="CD447" i="7"/>
  <c r="CD448" i="7"/>
  <c r="CD449" i="7"/>
  <c r="CD450" i="7"/>
  <c r="CD451" i="7"/>
  <c r="CD452" i="7"/>
  <c r="CD453" i="7"/>
  <c r="CD454" i="7"/>
  <c r="CD455" i="7"/>
  <c r="CD456" i="7"/>
  <c r="CD457" i="7"/>
  <c r="CD458" i="7"/>
  <c r="CD459" i="7"/>
  <c r="CD460" i="7"/>
  <c r="CD461" i="7"/>
  <c r="CD462" i="7"/>
  <c r="CD463" i="7"/>
  <c r="CD464" i="7"/>
  <c r="CD465" i="7"/>
  <c r="CD466" i="7"/>
  <c r="CD467" i="7"/>
  <c r="CD468" i="7"/>
  <c r="CD469" i="7"/>
  <c r="CD470" i="7"/>
  <c r="CD471" i="7"/>
  <c r="CD472" i="7"/>
  <c r="CD473" i="7"/>
  <c r="CD474" i="7"/>
  <c r="CD475" i="7"/>
  <c r="CD476" i="7"/>
  <c r="CD477" i="7"/>
  <c r="CD478" i="7"/>
  <c r="CD479" i="7"/>
  <c r="CD480" i="7"/>
  <c r="CD481" i="7"/>
  <c r="CD482" i="7"/>
  <c r="CD483" i="7"/>
  <c r="CD484" i="7"/>
  <c r="CD485" i="7"/>
  <c r="CD486" i="7"/>
  <c r="CD487" i="7"/>
  <c r="CD488" i="7"/>
  <c r="CD489" i="7"/>
  <c r="CD490" i="7"/>
  <c r="CD491" i="7"/>
  <c r="CD492" i="7"/>
  <c r="CD493" i="7"/>
  <c r="CD494" i="7"/>
  <c r="CD495" i="7"/>
  <c r="CD496" i="7"/>
  <c r="CD497" i="7"/>
  <c r="CD498" i="7"/>
  <c r="CD499" i="7"/>
  <c r="CD500" i="7"/>
  <c r="CD501" i="7"/>
  <c r="CD502" i="7"/>
  <c r="CD503" i="7"/>
  <c r="CD504" i="7"/>
  <c r="CD505" i="7"/>
  <c r="CD506" i="7"/>
  <c r="CD507" i="7"/>
  <c r="CD508" i="7"/>
  <c r="CD509" i="7"/>
  <c r="CD510" i="7"/>
  <c r="CD511" i="7"/>
  <c r="CD512" i="7"/>
  <c r="CD513" i="7"/>
  <c r="CD514" i="7"/>
  <c r="CD515" i="7"/>
  <c r="CD516" i="7"/>
  <c r="CD517" i="7"/>
  <c r="CD518" i="7"/>
  <c r="CD519" i="7"/>
  <c r="CD520" i="7"/>
  <c r="CD521" i="7"/>
  <c r="CD522" i="7"/>
  <c r="CD523" i="7"/>
  <c r="CD524" i="7"/>
  <c r="CD525" i="7"/>
  <c r="CD526" i="7"/>
  <c r="CD527" i="7"/>
  <c r="CD528" i="7"/>
  <c r="CD529" i="7"/>
  <c r="CD530" i="7"/>
  <c r="CD531" i="7"/>
  <c r="CD532" i="7"/>
  <c r="CD533" i="7"/>
  <c r="CD534" i="7"/>
  <c r="CD535" i="7"/>
  <c r="CD536" i="7"/>
  <c r="CD537" i="7"/>
  <c r="CD538" i="7"/>
  <c r="CD539" i="7"/>
  <c r="CD540" i="7"/>
  <c r="CD541" i="7"/>
  <c r="CD542" i="7"/>
  <c r="CD543" i="7"/>
  <c r="CD544" i="7"/>
  <c r="CD545" i="7"/>
  <c r="CD546" i="7"/>
  <c r="CD547" i="7"/>
  <c r="CD548" i="7"/>
  <c r="CD549" i="7"/>
  <c r="CD550" i="7"/>
  <c r="CD551" i="7"/>
  <c r="CD552" i="7"/>
  <c r="CD553" i="7"/>
  <c r="CD554" i="7"/>
  <c r="CD555" i="7"/>
  <c r="CD556" i="7"/>
  <c r="CD557" i="7"/>
  <c r="CD558" i="7"/>
  <c r="CD559" i="7"/>
  <c r="CD560" i="7"/>
  <c r="CD561" i="7"/>
  <c r="CD562" i="7"/>
  <c r="CD563" i="7"/>
  <c r="CD564" i="7"/>
  <c r="CD565" i="7"/>
  <c r="CD566" i="7"/>
  <c r="CD567" i="7"/>
  <c r="CD568" i="7"/>
  <c r="CD569" i="7"/>
  <c r="CD570" i="7"/>
  <c r="CD571" i="7"/>
  <c r="CD572" i="7"/>
  <c r="CD573" i="7"/>
  <c r="CD574" i="7"/>
  <c r="CD575" i="7"/>
  <c r="CD576" i="7"/>
  <c r="CD577" i="7"/>
  <c r="CD578" i="7"/>
  <c r="CD579" i="7"/>
  <c r="CD580" i="7"/>
  <c r="CD581" i="7"/>
  <c r="CD582" i="7"/>
  <c r="CD583" i="7"/>
  <c r="CD584" i="7"/>
  <c r="CD585" i="7"/>
  <c r="CD586" i="7"/>
  <c r="CD587" i="7"/>
  <c r="CD588" i="7"/>
  <c r="CD589" i="7"/>
  <c r="CD590" i="7"/>
  <c r="CD591" i="7"/>
  <c r="CD592" i="7"/>
  <c r="CD593" i="7"/>
  <c r="CD594" i="7"/>
  <c r="CD595" i="7"/>
  <c r="CD596" i="7"/>
  <c r="CD597" i="7"/>
  <c r="CD598" i="7"/>
  <c r="CD599" i="7"/>
  <c r="CD600" i="7"/>
  <c r="CD601" i="7"/>
  <c r="CD602" i="7"/>
  <c r="CD603" i="7"/>
  <c r="CD604" i="7"/>
  <c r="CD605" i="7"/>
  <c r="CD606" i="7"/>
  <c r="CD7" i="7"/>
  <c r="CB8" i="7"/>
  <c r="CB9" i="7"/>
  <c r="CB10" i="7"/>
  <c r="CB11" i="7"/>
  <c r="CB12" i="7"/>
  <c r="CB13" i="7"/>
  <c r="CB14" i="7"/>
  <c r="CB15" i="7"/>
  <c r="CB16" i="7"/>
  <c r="CB17" i="7"/>
  <c r="CB18" i="7"/>
  <c r="CB19" i="7"/>
  <c r="CB20" i="7"/>
  <c r="CB21" i="7"/>
  <c r="CB22" i="7"/>
  <c r="CB23" i="7"/>
  <c r="CB24" i="7"/>
  <c r="CB25" i="7"/>
  <c r="CB26" i="7"/>
  <c r="CB27" i="7"/>
  <c r="CB28" i="7"/>
  <c r="CB29" i="7"/>
  <c r="CB30" i="7"/>
  <c r="CB31" i="7"/>
  <c r="CB32" i="7"/>
  <c r="CB33" i="7"/>
  <c r="CB34" i="7"/>
  <c r="CB35" i="7"/>
  <c r="CB36" i="7"/>
  <c r="CB37" i="7"/>
  <c r="CB38" i="7"/>
  <c r="CB39" i="7"/>
  <c r="CB40" i="7"/>
  <c r="CB41" i="7"/>
  <c r="CB42" i="7"/>
  <c r="CB43" i="7"/>
  <c r="CB44" i="7"/>
  <c r="CB45" i="7"/>
  <c r="CB46" i="7"/>
  <c r="CB47" i="7"/>
  <c r="CB48" i="7"/>
  <c r="CB49" i="7"/>
  <c r="CB50" i="7"/>
  <c r="CB51" i="7"/>
  <c r="CB52" i="7"/>
  <c r="CB53" i="7"/>
  <c r="CB54" i="7"/>
  <c r="CB55" i="7"/>
  <c r="CB56" i="7"/>
  <c r="CB57" i="7"/>
  <c r="CB58" i="7"/>
  <c r="CB59" i="7"/>
  <c r="CB60" i="7"/>
  <c r="CB61" i="7"/>
  <c r="CB62" i="7"/>
  <c r="CB63" i="7"/>
  <c r="CB64" i="7"/>
  <c r="CB65" i="7"/>
  <c r="CB66" i="7"/>
  <c r="CB67" i="7"/>
  <c r="CB68" i="7"/>
  <c r="CB69" i="7"/>
  <c r="CB70" i="7"/>
  <c r="CB71" i="7"/>
  <c r="CB72" i="7"/>
  <c r="CB73" i="7"/>
  <c r="CB74" i="7"/>
  <c r="CB75" i="7"/>
  <c r="CB76" i="7"/>
  <c r="CB77" i="7"/>
  <c r="CB78" i="7"/>
  <c r="CB79" i="7"/>
  <c r="CB80" i="7"/>
  <c r="CB81" i="7"/>
  <c r="CB82" i="7"/>
  <c r="CB83" i="7"/>
  <c r="CB84" i="7"/>
  <c r="CB85" i="7"/>
  <c r="CB86" i="7"/>
  <c r="CB87" i="7"/>
  <c r="CB88" i="7"/>
  <c r="CB89" i="7"/>
  <c r="CB90" i="7"/>
  <c r="CB91" i="7"/>
  <c r="CB92" i="7"/>
  <c r="CB93" i="7"/>
  <c r="CB94" i="7"/>
  <c r="CB95" i="7"/>
  <c r="CB96" i="7"/>
  <c r="CB97" i="7"/>
  <c r="CB98" i="7"/>
  <c r="CB99" i="7"/>
  <c r="CB100" i="7"/>
  <c r="CB101" i="7"/>
  <c r="CB102" i="7"/>
  <c r="CB103" i="7"/>
  <c r="CB104" i="7"/>
  <c r="CB105" i="7"/>
  <c r="CB106" i="7"/>
  <c r="CB107" i="7"/>
  <c r="CB108" i="7"/>
  <c r="CB109" i="7"/>
  <c r="CB110" i="7"/>
  <c r="CB111" i="7"/>
  <c r="CB112" i="7"/>
  <c r="CB113" i="7"/>
  <c r="CB114" i="7"/>
  <c r="CB115" i="7"/>
  <c r="CB116" i="7"/>
  <c r="CB117" i="7"/>
  <c r="CB118" i="7"/>
  <c r="CB119" i="7"/>
  <c r="CB120" i="7"/>
  <c r="CB121" i="7"/>
  <c r="CB122" i="7"/>
  <c r="CB123" i="7"/>
  <c r="CB124" i="7"/>
  <c r="CB125" i="7"/>
  <c r="CB126" i="7"/>
  <c r="CB127" i="7"/>
  <c r="CB128" i="7"/>
  <c r="CB129" i="7"/>
  <c r="CB130" i="7"/>
  <c r="CB131" i="7"/>
  <c r="CB132" i="7"/>
  <c r="CB133" i="7"/>
  <c r="CB134" i="7"/>
  <c r="CB135" i="7"/>
  <c r="CB136" i="7"/>
  <c r="CB137" i="7"/>
  <c r="CB138" i="7"/>
  <c r="CB139" i="7"/>
  <c r="CB140" i="7"/>
  <c r="CB141" i="7"/>
  <c r="CB142" i="7"/>
  <c r="CB143" i="7"/>
  <c r="CB144" i="7"/>
  <c r="CB145" i="7"/>
  <c r="CB146" i="7"/>
  <c r="CB147" i="7"/>
  <c r="CB148" i="7"/>
  <c r="CB149" i="7"/>
  <c r="CB150" i="7"/>
  <c r="CB151" i="7"/>
  <c r="CB152" i="7"/>
  <c r="CB153" i="7"/>
  <c r="CB154" i="7"/>
  <c r="CB155" i="7"/>
  <c r="CB156" i="7"/>
  <c r="CB157" i="7"/>
  <c r="CB158" i="7"/>
  <c r="CB159" i="7"/>
  <c r="CB160" i="7"/>
  <c r="CB161" i="7"/>
  <c r="CB162" i="7"/>
  <c r="CB163" i="7"/>
  <c r="CB164" i="7"/>
  <c r="CB165" i="7"/>
  <c r="CB166" i="7"/>
  <c r="CB167" i="7"/>
  <c r="CB168" i="7"/>
  <c r="CB169" i="7"/>
  <c r="CB170" i="7"/>
  <c r="CB171" i="7"/>
  <c r="CB172" i="7"/>
  <c r="CB173" i="7"/>
  <c r="CB174" i="7"/>
  <c r="CB175" i="7"/>
  <c r="CB176" i="7"/>
  <c r="CB177" i="7"/>
  <c r="CB178" i="7"/>
  <c r="CB179" i="7"/>
  <c r="CB180" i="7"/>
  <c r="CB181" i="7"/>
  <c r="CB182" i="7"/>
  <c r="CB183" i="7"/>
  <c r="CB184" i="7"/>
  <c r="CB185" i="7"/>
  <c r="CB186" i="7"/>
  <c r="CB187" i="7"/>
  <c r="CB188" i="7"/>
  <c r="CB189" i="7"/>
  <c r="CB190" i="7"/>
  <c r="CB191" i="7"/>
  <c r="CB192" i="7"/>
  <c r="CB193" i="7"/>
  <c r="CB194" i="7"/>
  <c r="CB195" i="7"/>
  <c r="CB196" i="7"/>
  <c r="CB197" i="7"/>
  <c r="CB198" i="7"/>
  <c r="CB199" i="7"/>
  <c r="CB200" i="7"/>
  <c r="CB201" i="7"/>
  <c r="CB202" i="7"/>
  <c r="CB203" i="7"/>
  <c r="CB204" i="7"/>
  <c r="CB205" i="7"/>
  <c r="CB206" i="7"/>
  <c r="CB207" i="7"/>
  <c r="CB208" i="7"/>
  <c r="CB209" i="7"/>
  <c r="CB210" i="7"/>
  <c r="CB211" i="7"/>
  <c r="CB212" i="7"/>
  <c r="CB213" i="7"/>
  <c r="CB214" i="7"/>
  <c r="CB215" i="7"/>
  <c r="CB216" i="7"/>
  <c r="CB217" i="7"/>
  <c r="CB218" i="7"/>
  <c r="CB219" i="7"/>
  <c r="CB220" i="7"/>
  <c r="CB221" i="7"/>
  <c r="CB222" i="7"/>
  <c r="CB223" i="7"/>
  <c r="CB224" i="7"/>
  <c r="CB225" i="7"/>
  <c r="CB226" i="7"/>
  <c r="CB227" i="7"/>
  <c r="CB228" i="7"/>
  <c r="CB229" i="7"/>
  <c r="CB230" i="7"/>
  <c r="CB231" i="7"/>
  <c r="CB232" i="7"/>
  <c r="CB233" i="7"/>
  <c r="CB234" i="7"/>
  <c r="CB235" i="7"/>
  <c r="CB236" i="7"/>
  <c r="CB237" i="7"/>
  <c r="CB238" i="7"/>
  <c r="CB239" i="7"/>
  <c r="CB240" i="7"/>
  <c r="CB241" i="7"/>
  <c r="CB242" i="7"/>
  <c r="CB243" i="7"/>
  <c r="CB244" i="7"/>
  <c r="CB245" i="7"/>
  <c r="CB246" i="7"/>
  <c r="CB247" i="7"/>
  <c r="CB248" i="7"/>
  <c r="CB249" i="7"/>
  <c r="CB250" i="7"/>
  <c r="CB251" i="7"/>
  <c r="CB252" i="7"/>
  <c r="CB253" i="7"/>
  <c r="CB254" i="7"/>
  <c r="CB255" i="7"/>
  <c r="CB256" i="7"/>
  <c r="CB257" i="7"/>
  <c r="CB258" i="7"/>
  <c r="CB259" i="7"/>
  <c r="CB260" i="7"/>
  <c r="CB261" i="7"/>
  <c r="CB262" i="7"/>
  <c r="CB263" i="7"/>
  <c r="CB264" i="7"/>
  <c r="CB265" i="7"/>
  <c r="CB266" i="7"/>
  <c r="CB267" i="7"/>
  <c r="CB268" i="7"/>
  <c r="CB269" i="7"/>
  <c r="CB270" i="7"/>
  <c r="CB271" i="7"/>
  <c r="CB272" i="7"/>
  <c r="CB273" i="7"/>
  <c r="CB274" i="7"/>
  <c r="CB275" i="7"/>
  <c r="CB276" i="7"/>
  <c r="CB277" i="7"/>
  <c r="CB278" i="7"/>
  <c r="CB279" i="7"/>
  <c r="CB280" i="7"/>
  <c r="CB281" i="7"/>
  <c r="CB282" i="7"/>
  <c r="CB283" i="7"/>
  <c r="CB284" i="7"/>
  <c r="CB285" i="7"/>
  <c r="CB286" i="7"/>
  <c r="CB287" i="7"/>
  <c r="CB288" i="7"/>
  <c r="CB289" i="7"/>
  <c r="CB290" i="7"/>
  <c r="CB291" i="7"/>
  <c r="CB292" i="7"/>
  <c r="CB293" i="7"/>
  <c r="CB294" i="7"/>
  <c r="CB295" i="7"/>
  <c r="CB296" i="7"/>
  <c r="CB297" i="7"/>
  <c r="CB298" i="7"/>
  <c r="CB299" i="7"/>
  <c r="CB300" i="7"/>
  <c r="CB301" i="7"/>
  <c r="CB302" i="7"/>
  <c r="CB303" i="7"/>
  <c r="CB304" i="7"/>
  <c r="CB305" i="7"/>
  <c r="CB306" i="7"/>
  <c r="CB307" i="7"/>
  <c r="CB308" i="7"/>
  <c r="CB309" i="7"/>
  <c r="CB310" i="7"/>
  <c r="CB311" i="7"/>
  <c r="CB312" i="7"/>
  <c r="CB313" i="7"/>
  <c r="CB314" i="7"/>
  <c r="CB315" i="7"/>
  <c r="CB316" i="7"/>
  <c r="CB317" i="7"/>
  <c r="CB318" i="7"/>
  <c r="CB319" i="7"/>
  <c r="CB320" i="7"/>
  <c r="CB321" i="7"/>
  <c r="CB322" i="7"/>
  <c r="CB323" i="7"/>
  <c r="CB324" i="7"/>
  <c r="CB325" i="7"/>
  <c r="CB326" i="7"/>
  <c r="CB327" i="7"/>
  <c r="CB328" i="7"/>
  <c r="CB329" i="7"/>
  <c r="CB330" i="7"/>
  <c r="CB331" i="7"/>
  <c r="CB332" i="7"/>
  <c r="CB333" i="7"/>
  <c r="CB334" i="7"/>
  <c r="CB335" i="7"/>
  <c r="CB336" i="7"/>
  <c r="CB337" i="7"/>
  <c r="CB338" i="7"/>
  <c r="CB339" i="7"/>
  <c r="CB340" i="7"/>
  <c r="CB341" i="7"/>
  <c r="CB342" i="7"/>
  <c r="CB343" i="7"/>
  <c r="CB344" i="7"/>
  <c r="CB345" i="7"/>
  <c r="CB346" i="7"/>
  <c r="CB347" i="7"/>
  <c r="CB348" i="7"/>
  <c r="CB349" i="7"/>
  <c r="CB350" i="7"/>
  <c r="CB351" i="7"/>
  <c r="CB352" i="7"/>
  <c r="CB353" i="7"/>
  <c r="CB354" i="7"/>
  <c r="CB355" i="7"/>
  <c r="CB356" i="7"/>
  <c r="CB357" i="7"/>
  <c r="CB358" i="7"/>
  <c r="CB359" i="7"/>
  <c r="CB360" i="7"/>
  <c r="CB361" i="7"/>
  <c r="CB362" i="7"/>
  <c r="CB363" i="7"/>
  <c r="CB364" i="7"/>
  <c r="CB365" i="7"/>
  <c r="CB366" i="7"/>
  <c r="CB367" i="7"/>
  <c r="CB368" i="7"/>
  <c r="CB369" i="7"/>
  <c r="CB370" i="7"/>
  <c r="CB371" i="7"/>
  <c r="CB372" i="7"/>
  <c r="CB373" i="7"/>
  <c r="CB374" i="7"/>
  <c r="CB375" i="7"/>
  <c r="CB376" i="7"/>
  <c r="CB377" i="7"/>
  <c r="CB378" i="7"/>
  <c r="CB379" i="7"/>
  <c r="CB380" i="7"/>
  <c r="CB381" i="7"/>
  <c r="CB382" i="7"/>
  <c r="CB383" i="7"/>
  <c r="CB384" i="7"/>
  <c r="CB385" i="7"/>
  <c r="CB386" i="7"/>
  <c r="CB387" i="7"/>
  <c r="CB388" i="7"/>
  <c r="CB389" i="7"/>
  <c r="CB390" i="7"/>
  <c r="CB391" i="7"/>
  <c r="CB392" i="7"/>
  <c r="CB393" i="7"/>
  <c r="CB394" i="7"/>
  <c r="CB395" i="7"/>
  <c r="CB396" i="7"/>
  <c r="CB397" i="7"/>
  <c r="CB398" i="7"/>
  <c r="CB399" i="7"/>
  <c r="CB400" i="7"/>
  <c r="CB401" i="7"/>
  <c r="CB402" i="7"/>
  <c r="CB403" i="7"/>
  <c r="CB404" i="7"/>
  <c r="CB405" i="7"/>
  <c r="CB406" i="7"/>
  <c r="CB407" i="7"/>
  <c r="CB408" i="7"/>
  <c r="CB409" i="7"/>
  <c r="CB410" i="7"/>
  <c r="CB411" i="7"/>
  <c r="CB412" i="7"/>
  <c r="CB413" i="7"/>
  <c r="CB414" i="7"/>
  <c r="CB415" i="7"/>
  <c r="CB416" i="7"/>
  <c r="CB417" i="7"/>
  <c r="CB418" i="7"/>
  <c r="CB419" i="7"/>
  <c r="CB420" i="7"/>
  <c r="CB421" i="7"/>
  <c r="CB422" i="7"/>
  <c r="CB423" i="7"/>
  <c r="CB424" i="7"/>
  <c r="CB425" i="7"/>
  <c r="CB426" i="7"/>
  <c r="CB427" i="7"/>
  <c r="CB428" i="7"/>
  <c r="CB429" i="7"/>
  <c r="CB430" i="7"/>
  <c r="CB431" i="7"/>
  <c r="CB432" i="7"/>
  <c r="CB433" i="7"/>
  <c r="CB434" i="7"/>
  <c r="CB435" i="7"/>
  <c r="CB436" i="7"/>
  <c r="CB437" i="7"/>
  <c r="CB438" i="7"/>
  <c r="CB439" i="7"/>
  <c r="CB440" i="7"/>
  <c r="CB441" i="7"/>
  <c r="CB442" i="7"/>
  <c r="CB443" i="7"/>
  <c r="CB444" i="7"/>
  <c r="CB445" i="7"/>
  <c r="CB446" i="7"/>
  <c r="CB447" i="7"/>
  <c r="CB448" i="7"/>
  <c r="CB449" i="7"/>
  <c r="CB450" i="7"/>
  <c r="CB451" i="7"/>
  <c r="CB452" i="7"/>
  <c r="CB453" i="7"/>
  <c r="CB454" i="7"/>
  <c r="CB455" i="7"/>
  <c r="CB456" i="7"/>
  <c r="CB457" i="7"/>
  <c r="CB458" i="7"/>
  <c r="CB459" i="7"/>
  <c r="CB460" i="7"/>
  <c r="CB461" i="7"/>
  <c r="CB462" i="7"/>
  <c r="CB463" i="7"/>
  <c r="CB464" i="7"/>
  <c r="CB465" i="7"/>
  <c r="CB466" i="7"/>
  <c r="CB467" i="7"/>
  <c r="CB468" i="7"/>
  <c r="CB469" i="7"/>
  <c r="CB470" i="7"/>
  <c r="CB471" i="7"/>
  <c r="CB472" i="7"/>
  <c r="CB473" i="7"/>
  <c r="CB474" i="7"/>
  <c r="CB475" i="7"/>
  <c r="CB476" i="7"/>
  <c r="CB477" i="7"/>
  <c r="CB478" i="7"/>
  <c r="CB479" i="7"/>
  <c r="CB480" i="7"/>
  <c r="CB481" i="7"/>
  <c r="CB482" i="7"/>
  <c r="CB483" i="7"/>
  <c r="CB484" i="7"/>
  <c r="CB485" i="7"/>
  <c r="CB486" i="7"/>
  <c r="CB487" i="7"/>
  <c r="CB488" i="7"/>
  <c r="CB489" i="7"/>
  <c r="CB490" i="7"/>
  <c r="CB491" i="7"/>
  <c r="CB492" i="7"/>
  <c r="CB493" i="7"/>
  <c r="CB494" i="7"/>
  <c r="CB495" i="7"/>
  <c r="CB496" i="7"/>
  <c r="CB497" i="7"/>
  <c r="CB498" i="7"/>
  <c r="CB499" i="7"/>
  <c r="CB500" i="7"/>
  <c r="CB501" i="7"/>
  <c r="CB502" i="7"/>
  <c r="CB503" i="7"/>
  <c r="CB504" i="7"/>
  <c r="CB505" i="7"/>
  <c r="CB506" i="7"/>
  <c r="CB507" i="7"/>
  <c r="CB508" i="7"/>
  <c r="CB509" i="7"/>
  <c r="CB510" i="7"/>
  <c r="CB511" i="7"/>
  <c r="CB512" i="7"/>
  <c r="CB513" i="7"/>
  <c r="CB514" i="7"/>
  <c r="CB515" i="7"/>
  <c r="CB516" i="7"/>
  <c r="CB517" i="7"/>
  <c r="CB518" i="7"/>
  <c r="CB519" i="7"/>
  <c r="CB520" i="7"/>
  <c r="CB521" i="7"/>
  <c r="CB522" i="7"/>
  <c r="CB523" i="7"/>
  <c r="CB524" i="7"/>
  <c r="CB525" i="7"/>
  <c r="CB526" i="7"/>
  <c r="CB527" i="7"/>
  <c r="CB528" i="7"/>
  <c r="CB529" i="7"/>
  <c r="CB530" i="7"/>
  <c r="CB531" i="7"/>
  <c r="CB532" i="7"/>
  <c r="CB533" i="7"/>
  <c r="CB534" i="7"/>
  <c r="CB535" i="7"/>
  <c r="CB536" i="7"/>
  <c r="CB537" i="7"/>
  <c r="CB538" i="7"/>
  <c r="CB539" i="7"/>
  <c r="CB540" i="7"/>
  <c r="CB541" i="7"/>
  <c r="CB542" i="7"/>
  <c r="CB543" i="7"/>
  <c r="CB544" i="7"/>
  <c r="CB545" i="7"/>
  <c r="CB546" i="7"/>
  <c r="CB547" i="7"/>
  <c r="CB548" i="7"/>
  <c r="CB549" i="7"/>
  <c r="CB550" i="7"/>
  <c r="CB551" i="7"/>
  <c r="CB552" i="7"/>
  <c r="CB553" i="7"/>
  <c r="CB554" i="7"/>
  <c r="CB555" i="7"/>
  <c r="CB556" i="7"/>
  <c r="CB557" i="7"/>
  <c r="CB558" i="7"/>
  <c r="CB559" i="7"/>
  <c r="CB560" i="7"/>
  <c r="CB561" i="7"/>
  <c r="CB562" i="7"/>
  <c r="CB563" i="7"/>
  <c r="CB564" i="7"/>
  <c r="CB565" i="7"/>
  <c r="CB566" i="7"/>
  <c r="CB567" i="7"/>
  <c r="CB568" i="7"/>
  <c r="CB569" i="7"/>
  <c r="CB570" i="7"/>
  <c r="CB571" i="7"/>
  <c r="CB572" i="7"/>
  <c r="CB573" i="7"/>
  <c r="CB574" i="7"/>
  <c r="CB575" i="7"/>
  <c r="CB576" i="7"/>
  <c r="CB577" i="7"/>
  <c r="CB578" i="7"/>
  <c r="CB579" i="7"/>
  <c r="CB580" i="7"/>
  <c r="CB581" i="7"/>
  <c r="CB582" i="7"/>
  <c r="CB583" i="7"/>
  <c r="CB584" i="7"/>
  <c r="CB585" i="7"/>
  <c r="CB586" i="7"/>
  <c r="CB587" i="7"/>
  <c r="CB588" i="7"/>
  <c r="CB589" i="7"/>
  <c r="CB590" i="7"/>
  <c r="CB591" i="7"/>
  <c r="CB592" i="7"/>
  <c r="CB593" i="7"/>
  <c r="CB594" i="7"/>
  <c r="CB595" i="7"/>
  <c r="CB596" i="7"/>
  <c r="CB597" i="7"/>
  <c r="CB598" i="7"/>
  <c r="CB599" i="7"/>
  <c r="CB600" i="7"/>
  <c r="CB601" i="7"/>
  <c r="CB602" i="7"/>
  <c r="CB603" i="7"/>
  <c r="CB604" i="7"/>
  <c r="CB605" i="7"/>
  <c r="CB606" i="7"/>
  <c r="CB7" i="7"/>
  <c r="CA8" i="7"/>
  <c r="CA9" i="7"/>
  <c r="CA10" i="7"/>
  <c r="CA11" i="7"/>
  <c r="CA12" i="7"/>
  <c r="CA13" i="7"/>
  <c r="CA14" i="7"/>
  <c r="CA15" i="7"/>
  <c r="CA16" i="7"/>
  <c r="CA17" i="7"/>
  <c r="CA18" i="7"/>
  <c r="CA19" i="7"/>
  <c r="CA20" i="7"/>
  <c r="CA21" i="7"/>
  <c r="CA22" i="7"/>
  <c r="CA23" i="7"/>
  <c r="CA24" i="7"/>
  <c r="CA25" i="7"/>
  <c r="CA26" i="7"/>
  <c r="CA27" i="7"/>
  <c r="CA28" i="7"/>
  <c r="CA29" i="7"/>
  <c r="CA30" i="7"/>
  <c r="CA31" i="7"/>
  <c r="CA32" i="7"/>
  <c r="CA33" i="7"/>
  <c r="CA34" i="7"/>
  <c r="CA35" i="7"/>
  <c r="CA36" i="7"/>
  <c r="CA37" i="7"/>
  <c r="CA38" i="7"/>
  <c r="CA39" i="7"/>
  <c r="CA40" i="7"/>
  <c r="CA41" i="7"/>
  <c r="CA42" i="7"/>
  <c r="CA43" i="7"/>
  <c r="CA44" i="7"/>
  <c r="CA45" i="7"/>
  <c r="CA46" i="7"/>
  <c r="CA47" i="7"/>
  <c r="CA48" i="7"/>
  <c r="CA49" i="7"/>
  <c r="CA50" i="7"/>
  <c r="CA51" i="7"/>
  <c r="CA52" i="7"/>
  <c r="CA53" i="7"/>
  <c r="CA54" i="7"/>
  <c r="CA55" i="7"/>
  <c r="CA56" i="7"/>
  <c r="CA57" i="7"/>
  <c r="CA58" i="7"/>
  <c r="CA59" i="7"/>
  <c r="CA60" i="7"/>
  <c r="CA61" i="7"/>
  <c r="CA62" i="7"/>
  <c r="CA63" i="7"/>
  <c r="CA64" i="7"/>
  <c r="CA65" i="7"/>
  <c r="CA66" i="7"/>
  <c r="CA67" i="7"/>
  <c r="CA68" i="7"/>
  <c r="CA69" i="7"/>
  <c r="CA70" i="7"/>
  <c r="CA71" i="7"/>
  <c r="CA72" i="7"/>
  <c r="CA73" i="7"/>
  <c r="CA74" i="7"/>
  <c r="CA75" i="7"/>
  <c r="CA76" i="7"/>
  <c r="CA77" i="7"/>
  <c r="CA78" i="7"/>
  <c r="CA79" i="7"/>
  <c r="CA80" i="7"/>
  <c r="CA81" i="7"/>
  <c r="CA82" i="7"/>
  <c r="CA83" i="7"/>
  <c r="CA84" i="7"/>
  <c r="CA85" i="7"/>
  <c r="CA86" i="7"/>
  <c r="CA87" i="7"/>
  <c r="CA88" i="7"/>
  <c r="CA89" i="7"/>
  <c r="CA90" i="7"/>
  <c r="CA91" i="7"/>
  <c r="CA92" i="7"/>
  <c r="CA93" i="7"/>
  <c r="CA94" i="7"/>
  <c r="CA95" i="7"/>
  <c r="CA96" i="7"/>
  <c r="CA97" i="7"/>
  <c r="CA98" i="7"/>
  <c r="CA99" i="7"/>
  <c r="CA100" i="7"/>
  <c r="CA101" i="7"/>
  <c r="CA102" i="7"/>
  <c r="CA103" i="7"/>
  <c r="CA104" i="7"/>
  <c r="CA105" i="7"/>
  <c r="CA106" i="7"/>
  <c r="CA107" i="7"/>
  <c r="CA108" i="7"/>
  <c r="CA109" i="7"/>
  <c r="CA110" i="7"/>
  <c r="CA111" i="7"/>
  <c r="CA112" i="7"/>
  <c r="CA113" i="7"/>
  <c r="CA114" i="7"/>
  <c r="CA115" i="7"/>
  <c r="CA116" i="7"/>
  <c r="CA117" i="7"/>
  <c r="CA118" i="7"/>
  <c r="CA119" i="7"/>
  <c r="CA120" i="7"/>
  <c r="CA121" i="7"/>
  <c r="CA122" i="7"/>
  <c r="CA123" i="7"/>
  <c r="CA124" i="7"/>
  <c r="CA125" i="7"/>
  <c r="CA126" i="7"/>
  <c r="CA127" i="7"/>
  <c r="CA128" i="7"/>
  <c r="CA129" i="7"/>
  <c r="CA130" i="7"/>
  <c r="CA131" i="7"/>
  <c r="CA132" i="7"/>
  <c r="CA133" i="7"/>
  <c r="CA134" i="7"/>
  <c r="CA135" i="7"/>
  <c r="CA136" i="7"/>
  <c r="CA137" i="7"/>
  <c r="CA138" i="7"/>
  <c r="CA139" i="7"/>
  <c r="CA140" i="7"/>
  <c r="CA141" i="7"/>
  <c r="CA142" i="7"/>
  <c r="CA143" i="7"/>
  <c r="CA144" i="7"/>
  <c r="CA145" i="7"/>
  <c r="CA146" i="7"/>
  <c r="CA147" i="7"/>
  <c r="CA148" i="7"/>
  <c r="CA149" i="7"/>
  <c r="CA150" i="7"/>
  <c r="CA151" i="7"/>
  <c r="CA152" i="7"/>
  <c r="CA153" i="7"/>
  <c r="CA154" i="7"/>
  <c r="CA155" i="7"/>
  <c r="CA156" i="7"/>
  <c r="CA157" i="7"/>
  <c r="CA158" i="7"/>
  <c r="CA159" i="7"/>
  <c r="CA160" i="7"/>
  <c r="CA161" i="7"/>
  <c r="CA162" i="7"/>
  <c r="CA163" i="7"/>
  <c r="CA164" i="7"/>
  <c r="CA165" i="7"/>
  <c r="CA166" i="7"/>
  <c r="CA167" i="7"/>
  <c r="CA168" i="7"/>
  <c r="CA169" i="7"/>
  <c r="CA170" i="7"/>
  <c r="CA171" i="7"/>
  <c r="CA172" i="7"/>
  <c r="CA173" i="7"/>
  <c r="CA174" i="7"/>
  <c r="CA175" i="7"/>
  <c r="CA176" i="7"/>
  <c r="CA177" i="7"/>
  <c r="CA178" i="7"/>
  <c r="CA179" i="7"/>
  <c r="CA180" i="7"/>
  <c r="CA181" i="7"/>
  <c r="CA182" i="7"/>
  <c r="CA183" i="7"/>
  <c r="CA184" i="7"/>
  <c r="CA185" i="7"/>
  <c r="CA186" i="7"/>
  <c r="CA187" i="7"/>
  <c r="CA188" i="7"/>
  <c r="CA189" i="7"/>
  <c r="CA190" i="7"/>
  <c r="CA191" i="7"/>
  <c r="CA192" i="7"/>
  <c r="CA193" i="7"/>
  <c r="CA194" i="7"/>
  <c r="CA195" i="7"/>
  <c r="CA196" i="7"/>
  <c r="CA197" i="7"/>
  <c r="CA198" i="7"/>
  <c r="CA199" i="7"/>
  <c r="CA200" i="7"/>
  <c r="CA201" i="7"/>
  <c r="CA202" i="7"/>
  <c r="CA203" i="7"/>
  <c r="CA204" i="7"/>
  <c r="CA205" i="7"/>
  <c r="CA206" i="7"/>
  <c r="CA207" i="7"/>
  <c r="CA208" i="7"/>
  <c r="CA209" i="7"/>
  <c r="CA210" i="7"/>
  <c r="CA211" i="7"/>
  <c r="CA212" i="7"/>
  <c r="CA213" i="7"/>
  <c r="CA214" i="7"/>
  <c r="CA215" i="7"/>
  <c r="CA216" i="7"/>
  <c r="CA217" i="7"/>
  <c r="CA218" i="7"/>
  <c r="CA219" i="7"/>
  <c r="CA220" i="7"/>
  <c r="CA221" i="7"/>
  <c r="CA222" i="7"/>
  <c r="CA223" i="7"/>
  <c r="CA224" i="7"/>
  <c r="CA225" i="7"/>
  <c r="CA226" i="7"/>
  <c r="CA227" i="7"/>
  <c r="CA228" i="7"/>
  <c r="CA229" i="7"/>
  <c r="CA230" i="7"/>
  <c r="CA231" i="7"/>
  <c r="CA232" i="7"/>
  <c r="CA233" i="7"/>
  <c r="CA234" i="7"/>
  <c r="CA235" i="7"/>
  <c r="CA236" i="7"/>
  <c r="CA237" i="7"/>
  <c r="CA238" i="7"/>
  <c r="CA239" i="7"/>
  <c r="CA240" i="7"/>
  <c r="CA241" i="7"/>
  <c r="CA242" i="7"/>
  <c r="CA243" i="7"/>
  <c r="CA244" i="7"/>
  <c r="CA245" i="7"/>
  <c r="CA246" i="7"/>
  <c r="CA247" i="7"/>
  <c r="CA248" i="7"/>
  <c r="CA249" i="7"/>
  <c r="CA250" i="7"/>
  <c r="CA251" i="7"/>
  <c r="CA252" i="7"/>
  <c r="CA253" i="7"/>
  <c r="CA254" i="7"/>
  <c r="CA255" i="7"/>
  <c r="CA256" i="7"/>
  <c r="CA257" i="7"/>
  <c r="CA258" i="7"/>
  <c r="CA259" i="7"/>
  <c r="CA260" i="7"/>
  <c r="CA261" i="7"/>
  <c r="CA262" i="7"/>
  <c r="CA263" i="7"/>
  <c r="CA264" i="7"/>
  <c r="CA265" i="7"/>
  <c r="CA266" i="7"/>
  <c r="CA267" i="7"/>
  <c r="CA268" i="7"/>
  <c r="CA269" i="7"/>
  <c r="CA270" i="7"/>
  <c r="CA271" i="7"/>
  <c r="CA272" i="7"/>
  <c r="CA273" i="7"/>
  <c r="CA274" i="7"/>
  <c r="CA275" i="7"/>
  <c r="CA276" i="7"/>
  <c r="CA277" i="7"/>
  <c r="CA278" i="7"/>
  <c r="CA279" i="7"/>
  <c r="CA280" i="7"/>
  <c r="CA281" i="7"/>
  <c r="CA282" i="7"/>
  <c r="CA283" i="7"/>
  <c r="CA284" i="7"/>
  <c r="CA285" i="7"/>
  <c r="CA286" i="7"/>
  <c r="CA287" i="7"/>
  <c r="CA288" i="7"/>
  <c r="CA289" i="7"/>
  <c r="CA290" i="7"/>
  <c r="CA291" i="7"/>
  <c r="CA292" i="7"/>
  <c r="CA293" i="7"/>
  <c r="CA294" i="7"/>
  <c r="CA295" i="7"/>
  <c r="CA296" i="7"/>
  <c r="CA297" i="7"/>
  <c r="CA298" i="7"/>
  <c r="CA299" i="7"/>
  <c r="CA300" i="7"/>
  <c r="CA301" i="7"/>
  <c r="CA302" i="7"/>
  <c r="CA303" i="7"/>
  <c r="CA304" i="7"/>
  <c r="CA305" i="7"/>
  <c r="CA306" i="7"/>
  <c r="CA307" i="7"/>
  <c r="CA308" i="7"/>
  <c r="CA309" i="7"/>
  <c r="CA310" i="7"/>
  <c r="CA311" i="7"/>
  <c r="CA312" i="7"/>
  <c r="CA313" i="7"/>
  <c r="CA314" i="7"/>
  <c r="CA315" i="7"/>
  <c r="CA316" i="7"/>
  <c r="CA317" i="7"/>
  <c r="CA318" i="7"/>
  <c r="CA319" i="7"/>
  <c r="CA320" i="7"/>
  <c r="CA321" i="7"/>
  <c r="CA322" i="7"/>
  <c r="CA323" i="7"/>
  <c r="CA324" i="7"/>
  <c r="CA325" i="7"/>
  <c r="CA326" i="7"/>
  <c r="CA327" i="7"/>
  <c r="CA328" i="7"/>
  <c r="CA329" i="7"/>
  <c r="CA330" i="7"/>
  <c r="CA331" i="7"/>
  <c r="CA332" i="7"/>
  <c r="CA333" i="7"/>
  <c r="CA334" i="7"/>
  <c r="CA335" i="7"/>
  <c r="CA336" i="7"/>
  <c r="CA337" i="7"/>
  <c r="CA338" i="7"/>
  <c r="CA339" i="7"/>
  <c r="CA340" i="7"/>
  <c r="CA341" i="7"/>
  <c r="CA342" i="7"/>
  <c r="CA343" i="7"/>
  <c r="CA344" i="7"/>
  <c r="CA345" i="7"/>
  <c r="CA346" i="7"/>
  <c r="CA347" i="7"/>
  <c r="CA348" i="7"/>
  <c r="CA349" i="7"/>
  <c r="CA350" i="7"/>
  <c r="CA351" i="7"/>
  <c r="CA352" i="7"/>
  <c r="CA353" i="7"/>
  <c r="CA354" i="7"/>
  <c r="CA355" i="7"/>
  <c r="CA356" i="7"/>
  <c r="CA357" i="7"/>
  <c r="CA358" i="7"/>
  <c r="CA359" i="7"/>
  <c r="CA360" i="7"/>
  <c r="CA361" i="7"/>
  <c r="CA362" i="7"/>
  <c r="CA363" i="7"/>
  <c r="CA364" i="7"/>
  <c r="CA365" i="7"/>
  <c r="CA366" i="7"/>
  <c r="CA367" i="7"/>
  <c r="CA368" i="7"/>
  <c r="CA369" i="7"/>
  <c r="CA370" i="7"/>
  <c r="CA371" i="7"/>
  <c r="CA372" i="7"/>
  <c r="CA373" i="7"/>
  <c r="CA374" i="7"/>
  <c r="CA375" i="7"/>
  <c r="CA376" i="7"/>
  <c r="CA377" i="7"/>
  <c r="CA378" i="7"/>
  <c r="CA379" i="7"/>
  <c r="CA380" i="7"/>
  <c r="CA381" i="7"/>
  <c r="CA382" i="7"/>
  <c r="CA383" i="7"/>
  <c r="CA384" i="7"/>
  <c r="CA385" i="7"/>
  <c r="CA386" i="7"/>
  <c r="CA387" i="7"/>
  <c r="CA388" i="7"/>
  <c r="CA389" i="7"/>
  <c r="CA390" i="7"/>
  <c r="CA391" i="7"/>
  <c r="CA392" i="7"/>
  <c r="CA393" i="7"/>
  <c r="CA394" i="7"/>
  <c r="CA395" i="7"/>
  <c r="CA396" i="7"/>
  <c r="CA397" i="7"/>
  <c r="CA398" i="7"/>
  <c r="CA399" i="7"/>
  <c r="CA400" i="7"/>
  <c r="CA401" i="7"/>
  <c r="CA402" i="7"/>
  <c r="CA403" i="7"/>
  <c r="CA404" i="7"/>
  <c r="CA405" i="7"/>
  <c r="CA406" i="7"/>
  <c r="CA407" i="7"/>
  <c r="CA408" i="7"/>
  <c r="CA409" i="7"/>
  <c r="CA410" i="7"/>
  <c r="CA411" i="7"/>
  <c r="CA412" i="7"/>
  <c r="CA413" i="7"/>
  <c r="CA414" i="7"/>
  <c r="CA415" i="7"/>
  <c r="CA416" i="7"/>
  <c r="CA417" i="7"/>
  <c r="CA418" i="7"/>
  <c r="CA419" i="7"/>
  <c r="CA420" i="7"/>
  <c r="CA421" i="7"/>
  <c r="CA422" i="7"/>
  <c r="CA423" i="7"/>
  <c r="CA424" i="7"/>
  <c r="CA425" i="7"/>
  <c r="CA426" i="7"/>
  <c r="CA427" i="7"/>
  <c r="CA428" i="7"/>
  <c r="CA429" i="7"/>
  <c r="CA430" i="7"/>
  <c r="CA431" i="7"/>
  <c r="CA432" i="7"/>
  <c r="CA433" i="7"/>
  <c r="CA434" i="7"/>
  <c r="CA435" i="7"/>
  <c r="CA436" i="7"/>
  <c r="CA437" i="7"/>
  <c r="CA438" i="7"/>
  <c r="CA439" i="7"/>
  <c r="CA440" i="7"/>
  <c r="CA441" i="7"/>
  <c r="CA442" i="7"/>
  <c r="CA443" i="7"/>
  <c r="CA444" i="7"/>
  <c r="CA445" i="7"/>
  <c r="CA446" i="7"/>
  <c r="CA447" i="7"/>
  <c r="CA448" i="7"/>
  <c r="CA449" i="7"/>
  <c r="CA450" i="7"/>
  <c r="CA451" i="7"/>
  <c r="CA452" i="7"/>
  <c r="CA453" i="7"/>
  <c r="CA454" i="7"/>
  <c r="CA455" i="7"/>
  <c r="CA456" i="7"/>
  <c r="CA457" i="7"/>
  <c r="CA458" i="7"/>
  <c r="CA459" i="7"/>
  <c r="CA460" i="7"/>
  <c r="CA461" i="7"/>
  <c r="CA462" i="7"/>
  <c r="CA463" i="7"/>
  <c r="CA464" i="7"/>
  <c r="CA465" i="7"/>
  <c r="CA466" i="7"/>
  <c r="CA467" i="7"/>
  <c r="CA468" i="7"/>
  <c r="CA469" i="7"/>
  <c r="CA470" i="7"/>
  <c r="CA471" i="7"/>
  <c r="CA472" i="7"/>
  <c r="CA473" i="7"/>
  <c r="CA474" i="7"/>
  <c r="CA475" i="7"/>
  <c r="CA476" i="7"/>
  <c r="CA477" i="7"/>
  <c r="CA478" i="7"/>
  <c r="CA479" i="7"/>
  <c r="CA480" i="7"/>
  <c r="CA481" i="7"/>
  <c r="CA482" i="7"/>
  <c r="CA483" i="7"/>
  <c r="CA484" i="7"/>
  <c r="CA485" i="7"/>
  <c r="CA486" i="7"/>
  <c r="CA487" i="7"/>
  <c r="CA488" i="7"/>
  <c r="CA489" i="7"/>
  <c r="CA490" i="7"/>
  <c r="CA491" i="7"/>
  <c r="CA492" i="7"/>
  <c r="CA493" i="7"/>
  <c r="CA494" i="7"/>
  <c r="CA495" i="7"/>
  <c r="CA496" i="7"/>
  <c r="CA497" i="7"/>
  <c r="CA498" i="7"/>
  <c r="CA499" i="7"/>
  <c r="CA500" i="7"/>
  <c r="CA501" i="7"/>
  <c r="CA502" i="7"/>
  <c r="CA503" i="7"/>
  <c r="CA504" i="7"/>
  <c r="CA505" i="7"/>
  <c r="CA506" i="7"/>
  <c r="CA507" i="7"/>
  <c r="CA508" i="7"/>
  <c r="CA509" i="7"/>
  <c r="CA510" i="7"/>
  <c r="CA511" i="7"/>
  <c r="CA512" i="7"/>
  <c r="CA513" i="7"/>
  <c r="CA514" i="7"/>
  <c r="CA515" i="7"/>
  <c r="CA516" i="7"/>
  <c r="CA517" i="7"/>
  <c r="CA518" i="7"/>
  <c r="CA519" i="7"/>
  <c r="CA520" i="7"/>
  <c r="CA521" i="7"/>
  <c r="CA522" i="7"/>
  <c r="CA523" i="7"/>
  <c r="CA524" i="7"/>
  <c r="CA525" i="7"/>
  <c r="CA526" i="7"/>
  <c r="CA527" i="7"/>
  <c r="CA528" i="7"/>
  <c r="CA529" i="7"/>
  <c r="CA530" i="7"/>
  <c r="CA531" i="7"/>
  <c r="CA532" i="7"/>
  <c r="CA533" i="7"/>
  <c r="CA534" i="7"/>
  <c r="CA535" i="7"/>
  <c r="CA536" i="7"/>
  <c r="CA537" i="7"/>
  <c r="CA538" i="7"/>
  <c r="CA539" i="7"/>
  <c r="CA540" i="7"/>
  <c r="CA541" i="7"/>
  <c r="CA542" i="7"/>
  <c r="CA543" i="7"/>
  <c r="CA544" i="7"/>
  <c r="CA545" i="7"/>
  <c r="CA546" i="7"/>
  <c r="CA547" i="7"/>
  <c r="CA548" i="7"/>
  <c r="CA549" i="7"/>
  <c r="CA550" i="7"/>
  <c r="CA551" i="7"/>
  <c r="CA552" i="7"/>
  <c r="CA553" i="7"/>
  <c r="CA554" i="7"/>
  <c r="CA555" i="7"/>
  <c r="CA556" i="7"/>
  <c r="CA557" i="7"/>
  <c r="CA558" i="7"/>
  <c r="CA559" i="7"/>
  <c r="CA560" i="7"/>
  <c r="CA561" i="7"/>
  <c r="CA562" i="7"/>
  <c r="CA563" i="7"/>
  <c r="CA564" i="7"/>
  <c r="CA565" i="7"/>
  <c r="CA566" i="7"/>
  <c r="CA567" i="7"/>
  <c r="CA568" i="7"/>
  <c r="CA569" i="7"/>
  <c r="CA570" i="7"/>
  <c r="CA571" i="7"/>
  <c r="CA572" i="7"/>
  <c r="CA573" i="7"/>
  <c r="CA574" i="7"/>
  <c r="CA575" i="7"/>
  <c r="CA576" i="7"/>
  <c r="CA577" i="7"/>
  <c r="CA578" i="7"/>
  <c r="CA579" i="7"/>
  <c r="CA580" i="7"/>
  <c r="CA581" i="7"/>
  <c r="CA582" i="7"/>
  <c r="CA583" i="7"/>
  <c r="CA584" i="7"/>
  <c r="CA585" i="7"/>
  <c r="CA586" i="7"/>
  <c r="CA587" i="7"/>
  <c r="CA588" i="7"/>
  <c r="CA589" i="7"/>
  <c r="CA590" i="7"/>
  <c r="CA591" i="7"/>
  <c r="CA592" i="7"/>
  <c r="CA593" i="7"/>
  <c r="CA594" i="7"/>
  <c r="CA595" i="7"/>
  <c r="CA596" i="7"/>
  <c r="CA597" i="7"/>
  <c r="CA598" i="7"/>
  <c r="CA599" i="7"/>
  <c r="CA600" i="7"/>
  <c r="CA601" i="7"/>
  <c r="CA602" i="7"/>
  <c r="CA603" i="7"/>
  <c r="CA604" i="7"/>
  <c r="CA605" i="7"/>
  <c r="CA606" i="7"/>
  <c r="CA7" i="7"/>
  <c r="BZ8" i="7"/>
  <c r="BZ9" i="7"/>
  <c r="BZ10" i="7"/>
  <c r="BZ11" i="7"/>
  <c r="BZ12" i="7"/>
  <c r="BZ13" i="7"/>
  <c r="BZ14" i="7"/>
  <c r="BZ15" i="7"/>
  <c r="BZ16" i="7"/>
  <c r="BZ17" i="7"/>
  <c r="BZ18" i="7"/>
  <c r="BZ19" i="7"/>
  <c r="BZ20" i="7"/>
  <c r="BZ21" i="7"/>
  <c r="BZ22" i="7"/>
  <c r="BZ23" i="7"/>
  <c r="BZ24" i="7"/>
  <c r="BZ25" i="7"/>
  <c r="BZ26" i="7"/>
  <c r="BZ27" i="7"/>
  <c r="BZ28" i="7"/>
  <c r="BZ29" i="7"/>
  <c r="BZ30" i="7"/>
  <c r="BZ31" i="7"/>
  <c r="BZ32" i="7"/>
  <c r="BZ33" i="7"/>
  <c r="BZ34" i="7"/>
  <c r="BZ35" i="7"/>
  <c r="BZ36" i="7"/>
  <c r="BZ37" i="7"/>
  <c r="BZ38" i="7"/>
  <c r="BZ39" i="7"/>
  <c r="BZ40" i="7"/>
  <c r="BZ41" i="7"/>
  <c r="BZ42" i="7"/>
  <c r="BZ43" i="7"/>
  <c r="BZ44" i="7"/>
  <c r="BZ45" i="7"/>
  <c r="BZ46" i="7"/>
  <c r="BZ47" i="7"/>
  <c r="BZ48" i="7"/>
  <c r="BZ49" i="7"/>
  <c r="BZ50" i="7"/>
  <c r="BZ51" i="7"/>
  <c r="BZ52" i="7"/>
  <c r="BZ53" i="7"/>
  <c r="BZ54" i="7"/>
  <c r="BZ55" i="7"/>
  <c r="BZ56" i="7"/>
  <c r="BZ57" i="7"/>
  <c r="BZ58" i="7"/>
  <c r="BZ59" i="7"/>
  <c r="BZ60" i="7"/>
  <c r="BZ61" i="7"/>
  <c r="BZ62" i="7"/>
  <c r="BZ63" i="7"/>
  <c r="BZ64" i="7"/>
  <c r="BZ65" i="7"/>
  <c r="BZ66" i="7"/>
  <c r="BZ67" i="7"/>
  <c r="BZ68" i="7"/>
  <c r="BZ69" i="7"/>
  <c r="BZ70" i="7"/>
  <c r="BZ71" i="7"/>
  <c r="BZ72" i="7"/>
  <c r="BZ73" i="7"/>
  <c r="BZ74" i="7"/>
  <c r="BZ75" i="7"/>
  <c r="BZ76" i="7"/>
  <c r="BZ77" i="7"/>
  <c r="BZ78" i="7"/>
  <c r="BZ79" i="7"/>
  <c r="BZ80" i="7"/>
  <c r="BZ81" i="7"/>
  <c r="BZ82" i="7"/>
  <c r="BZ83" i="7"/>
  <c r="BZ84" i="7"/>
  <c r="BZ85" i="7"/>
  <c r="BZ86" i="7"/>
  <c r="BZ87" i="7"/>
  <c r="BZ88" i="7"/>
  <c r="BZ89" i="7"/>
  <c r="BZ90" i="7"/>
  <c r="BZ91" i="7"/>
  <c r="BZ92" i="7"/>
  <c r="BZ93" i="7"/>
  <c r="BZ94" i="7"/>
  <c r="BZ95" i="7"/>
  <c r="BZ96" i="7"/>
  <c r="BZ97" i="7"/>
  <c r="BZ98" i="7"/>
  <c r="BZ99" i="7"/>
  <c r="BZ100" i="7"/>
  <c r="BZ101" i="7"/>
  <c r="BZ102" i="7"/>
  <c r="BZ103" i="7"/>
  <c r="BZ104" i="7"/>
  <c r="BZ105" i="7"/>
  <c r="BZ106" i="7"/>
  <c r="BZ107" i="7"/>
  <c r="BZ108" i="7"/>
  <c r="BZ109" i="7"/>
  <c r="BZ110" i="7"/>
  <c r="BZ111" i="7"/>
  <c r="BZ112" i="7"/>
  <c r="BZ113" i="7"/>
  <c r="BZ114" i="7"/>
  <c r="BZ115" i="7"/>
  <c r="BZ116" i="7"/>
  <c r="BZ117" i="7"/>
  <c r="BZ118" i="7"/>
  <c r="BZ119" i="7"/>
  <c r="BZ120" i="7"/>
  <c r="BZ121" i="7"/>
  <c r="BZ122" i="7"/>
  <c r="BZ123" i="7"/>
  <c r="BZ124" i="7"/>
  <c r="BZ125" i="7"/>
  <c r="BZ126" i="7"/>
  <c r="BZ127" i="7"/>
  <c r="BZ128" i="7"/>
  <c r="BZ129" i="7"/>
  <c r="BZ130" i="7"/>
  <c r="BZ131" i="7"/>
  <c r="BZ132" i="7"/>
  <c r="BZ133" i="7"/>
  <c r="BZ134" i="7"/>
  <c r="BZ135" i="7"/>
  <c r="BZ136" i="7"/>
  <c r="BZ137" i="7"/>
  <c r="BZ138" i="7"/>
  <c r="BZ139" i="7"/>
  <c r="BZ140" i="7"/>
  <c r="BZ141" i="7"/>
  <c r="BZ142" i="7"/>
  <c r="BZ143" i="7"/>
  <c r="BZ144" i="7"/>
  <c r="BZ145" i="7"/>
  <c r="BZ146" i="7"/>
  <c r="BZ147" i="7"/>
  <c r="BZ148" i="7"/>
  <c r="BZ149" i="7"/>
  <c r="BZ150" i="7"/>
  <c r="BZ151" i="7"/>
  <c r="BZ152" i="7"/>
  <c r="BZ153" i="7"/>
  <c r="BZ154" i="7"/>
  <c r="BZ155" i="7"/>
  <c r="BZ156" i="7"/>
  <c r="BZ157" i="7"/>
  <c r="BZ158" i="7"/>
  <c r="BZ159" i="7"/>
  <c r="BZ160" i="7"/>
  <c r="BZ161" i="7"/>
  <c r="BZ162" i="7"/>
  <c r="BZ163" i="7"/>
  <c r="BZ164" i="7"/>
  <c r="BZ165" i="7"/>
  <c r="BZ166" i="7"/>
  <c r="BZ167" i="7"/>
  <c r="BZ168" i="7"/>
  <c r="BZ169" i="7"/>
  <c r="BZ170" i="7"/>
  <c r="BZ171" i="7"/>
  <c r="BZ172" i="7"/>
  <c r="BZ173" i="7"/>
  <c r="BZ174" i="7"/>
  <c r="BZ175" i="7"/>
  <c r="BZ176" i="7"/>
  <c r="BZ177" i="7"/>
  <c r="BZ178" i="7"/>
  <c r="BZ179" i="7"/>
  <c r="BZ180" i="7"/>
  <c r="BZ181" i="7"/>
  <c r="BZ182" i="7"/>
  <c r="BZ183" i="7"/>
  <c r="BZ184" i="7"/>
  <c r="BZ185" i="7"/>
  <c r="BZ186" i="7"/>
  <c r="BZ187" i="7"/>
  <c r="BZ188" i="7"/>
  <c r="BZ189" i="7"/>
  <c r="BZ190" i="7"/>
  <c r="BZ191" i="7"/>
  <c r="BZ192" i="7"/>
  <c r="BZ193" i="7"/>
  <c r="BZ194" i="7"/>
  <c r="BZ195" i="7"/>
  <c r="BZ196" i="7"/>
  <c r="BZ197" i="7"/>
  <c r="BZ198" i="7"/>
  <c r="BZ199" i="7"/>
  <c r="BZ200" i="7"/>
  <c r="BZ201" i="7"/>
  <c r="BZ202" i="7"/>
  <c r="BZ203" i="7"/>
  <c r="BZ204" i="7"/>
  <c r="BZ205" i="7"/>
  <c r="BZ206" i="7"/>
  <c r="BZ207" i="7"/>
  <c r="BZ208" i="7"/>
  <c r="BZ209" i="7"/>
  <c r="BZ210" i="7"/>
  <c r="BZ211" i="7"/>
  <c r="BZ212" i="7"/>
  <c r="BZ213" i="7"/>
  <c r="BZ214" i="7"/>
  <c r="BZ215" i="7"/>
  <c r="BZ216" i="7"/>
  <c r="BZ217" i="7"/>
  <c r="BZ218" i="7"/>
  <c r="BZ219" i="7"/>
  <c r="BZ220" i="7"/>
  <c r="BZ221" i="7"/>
  <c r="BZ222" i="7"/>
  <c r="BZ223" i="7"/>
  <c r="BZ224" i="7"/>
  <c r="BZ225" i="7"/>
  <c r="BZ226" i="7"/>
  <c r="BZ227" i="7"/>
  <c r="BZ228" i="7"/>
  <c r="BZ229" i="7"/>
  <c r="BZ230" i="7"/>
  <c r="BZ231" i="7"/>
  <c r="BZ232" i="7"/>
  <c r="BZ233" i="7"/>
  <c r="BZ234" i="7"/>
  <c r="BZ235" i="7"/>
  <c r="BZ236" i="7"/>
  <c r="BZ237" i="7"/>
  <c r="BZ238" i="7"/>
  <c r="BZ239" i="7"/>
  <c r="BZ240" i="7"/>
  <c r="BZ241" i="7"/>
  <c r="BZ242" i="7"/>
  <c r="BZ243" i="7"/>
  <c r="BZ244" i="7"/>
  <c r="BZ245" i="7"/>
  <c r="BZ246" i="7"/>
  <c r="BZ247" i="7"/>
  <c r="BZ248" i="7"/>
  <c r="BZ249" i="7"/>
  <c r="BZ250" i="7"/>
  <c r="BZ251" i="7"/>
  <c r="BZ252" i="7"/>
  <c r="BZ253" i="7"/>
  <c r="BZ254" i="7"/>
  <c r="BZ255" i="7"/>
  <c r="BZ256" i="7"/>
  <c r="BZ257" i="7"/>
  <c r="BZ258" i="7"/>
  <c r="BZ259" i="7"/>
  <c r="BZ260" i="7"/>
  <c r="BZ261" i="7"/>
  <c r="BZ262" i="7"/>
  <c r="BZ263" i="7"/>
  <c r="BZ264" i="7"/>
  <c r="BZ265" i="7"/>
  <c r="BZ266" i="7"/>
  <c r="BZ267" i="7"/>
  <c r="BZ268" i="7"/>
  <c r="BZ269" i="7"/>
  <c r="BZ270" i="7"/>
  <c r="BZ271" i="7"/>
  <c r="BZ272" i="7"/>
  <c r="BZ273" i="7"/>
  <c r="BZ274" i="7"/>
  <c r="BZ275" i="7"/>
  <c r="BZ276" i="7"/>
  <c r="BZ277" i="7"/>
  <c r="BZ278" i="7"/>
  <c r="BZ279" i="7"/>
  <c r="BZ280" i="7"/>
  <c r="BZ281" i="7"/>
  <c r="BZ282" i="7"/>
  <c r="BZ283" i="7"/>
  <c r="BZ284" i="7"/>
  <c r="BZ285" i="7"/>
  <c r="BZ286" i="7"/>
  <c r="BZ287" i="7"/>
  <c r="BZ288" i="7"/>
  <c r="BZ289" i="7"/>
  <c r="BZ290" i="7"/>
  <c r="BZ291" i="7"/>
  <c r="BZ292" i="7"/>
  <c r="BZ293" i="7"/>
  <c r="BZ294" i="7"/>
  <c r="BZ295" i="7"/>
  <c r="BZ296" i="7"/>
  <c r="BZ297" i="7"/>
  <c r="BZ298" i="7"/>
  <c r="BZ299" i="7"/>
  <c r="BZ300" i="7"/>
  <c r="BZ301" i="7"/>
  <c r="BZ302" i="7"/>
  <c r="BZ303" i="7"/>
  <c r="BZ304" i="7"/>
  <c r="BZ305" i="7"/>
  <c r="BZ306" i="7"/>
  <c r="BZ307" i="7"/>
  <c r="BZ308" i="7"/>
  <c r="BZ309" i="7"/>
  <c r="BZ310" i="7"/>
  <c r="BZ311" i="7"/>
  <c r="BZ312" i="7"/>
  <c r="BZ313" i="7"/>
  <c r="BZ314" i="7"/>
  <c r="BZ315" i="7"/>
  <c r="BZ316" i="7"/>
  <c r="BZ317" i="7"/>
  <c r="BZ318" i="7"/>
  <c r="BZ319" i="7"/>
  <c r="BZ320" i="7"/>
  <c r="BZ321" i="7"/>
  <c r="BZ322" i="7"/>
  <c r="BZ323" i="7"/>
  <c r="BZ324" i="7"/>
  <c r="BZ325" i="7"/>
  <c r="BZ326" i="7"/>
  <c r="BZ327" i="7"/>
  <c r="BZ328" i="7"/>
  <c r="BZ329" i="7"/>
  <c r="BZ330" i="7"/>
  <c r="BZ331" i="7"/>
  <c r="BZ332" i="7"/>
  <c r="BZ333" i="7"/>
  <c r="BZ334" i="7"/>
  <c r="BZ335" i="7"/>
  <c r="BZ336" i="7"/>
  <c r="BZ337" i="7"/>
  <c r="BZ338" i="7"/>
  <c r="BZ339" i="7"/>
  <c r="BZ340" i="7"/>
  <c r="BZ341" i="7"/>
  <c r="BZ342" i="7"/>
  <c r="BZ343" i="7"/>
  <c r="BZ344" i="7"/>
  <c r="BZ345" i="7"/>
  <c r="BZ346" i="7"/>
  <c r="BZ347" i="7"/>
  <c r="BZ348" i="7"/>
  <c r="BZ349" i="7"/>
  <c r="BZ350" i="7"/>
  <c r="BZ351" i="7"/>
  <c r="BZ352" i="7"/>
  <c r="BZ353" i="7"/>
  <c r="BZ354" i="7"/>
  <c r="BZ355" i="7"/>
  <c r="BZ356" i="7"/>
  <c r="BZ357" i="7"/>
  <c r="BZ358" i="7"/>
  <c r="BZ359" i="7"/>
  <c r="BZ360" i="7"/>
  <c r="BZ361" i="7"/>
  <c r="BZ362" i="7"/>
  <c r="BZ363" i="7"/>
  <c r="BZ364" i="7"/>
  <c r="BZ365" i="7"/>
  <c r="BZ366" i="7"/>
  <c r="BZ367" i="7"/>
  <c r="BZ368" i="7"/>
  <c r="BZ369" i="7"/>
  <c r="BZ370" i="7"/>
  <c r="BZ371" i="7"/>
  <c r="BZ372" i="7"/>
  <c r="BZ373" i="7"/>
  <c r="BZ374" i="7"/>
  <c r="BZ375" i="7"/>
  <c r="BZ376" i="7"/>
  <c r="BZ377" i="7"/>
  <c r="BZ378" i="7"/>
  <c r="BZ379" i="7"/>
  <c r="BZ380" i="7"/>
  <c r="BZ381" i="7"/>
  <c r="BZ382" i="7"/>
  <c r="BZ383" i="7"/>
  <c r="BZ384" i="7"/>
  <c r="BZ385" i="7"/>
  <c r="BZ386" i="7"/>
  <c r="BZ387" i="7"/>
  <c r="BZ388" i="7"/>
  <c r="BZ389" i="7"/>
  <c r="BZ390" i="7"/>
  <c r="BZ391" i="7"/>
  <c r="BZ392" i="7"/>
  <c r="BZ393" i="7"/>
  <c r="BZ394" i="7"/>
  <c r="BZ395" i="7"/>
  <c r="BZ396" i="7"/>
  <c r="BZ397" i="7"/>
  <c r="BZ398" i="7"/>
  <c r="BZ399" i="7"/>
  <c r="BZ400" i="7"/>
  <c r="BZ401" i="7"/>
  <c r="BZ402" i="7"/>
  <c r="BZ403" i="7"/>
  <c r="BZ404" i="7"/>
  <c r="BZ405" i="7"/>
  <c r="BZ406" i="7"/>
  <c r="BZ407" i="7"/>
  <c r="BZ408" i="7"/>
  <c r="BZ409" i="7"/>
  <c r="BZ410" i="7"/>
  <c r="BZ411" i="7"/>
  <c r="BZ412" i="7"/>
  <c r="BZ413" i="7"/>
  <c r="BZ414" i="7"/>
  <c r="BZ415" i="7"/>
  <c r="BZ416" i="7"/>
  <c r="BZ417" i="7"/>
  <c r="BZ418" i="7"/>
  <c r="BZ419" i="7"/>
  <c r="BZ420" i="7"/>
  <c r="BZ421" i="7"/>
  <c r="BZ422" i="7"/>
  <c r="BZ423" i="7"/>
  <c r="BZ424" i="7"/>
  <c r="BZ425" i="7"/>
  <c r="BZ426" i="7"/>
  <c r="BZ427" i="7"/>
  <c r="BZ428" i="7"/>
  <c r="BZ429" i="7"/>
  <c r="BZ430" i="7"/>
  <c r="BZ431" i="7"/>
  <c r="BZ432" i="7"/>
  <c r="BZ433" i="7"/>
  <c r="BZ434" i="7"/>
  <c r="BZ435" i="7"/>
  <c r="BZ436" i="7"/>
  <c r="BZ437" i="7"/>
  <c r="BZ438" i="7"/>
  <c r="BZ439" i="7"/>
  <c r="BZ440" i="7"/>
  <c r="BZ441" i="7"/>
  <c r="BZ442" i="7"/>
  <c r="BZ443" i="7"/>
  <c r="BZ444" i="7"/>
  <c r="BZ445" i="7"/>
  <c r="BZ446" i="7"/>
  <c r="BZ447" i="7"/>
  <c r="BZ448" i="7"/>
  <c r="BZ449" i="7"/>
  <c r="BZ450" i="7"/>
  <c r="BZ451" i="7"/>
  <c r="BZ452" i="7"/>
  <c r="BZ453" i="7"/>
  <c r="BZ454" i="7"/>
  <c r="BZ455" i="7"/>
  <c r="BZ456" i="7"/>
  <c r="BZ457" i="7"/>
  <c r="BZ458" i="7"/>
  <c r="BZ459" i="7"/>
  <c r="BZ460" i="7"/>
  <c r="BZ461" i="7"/>
  <c r="BZ462" i="7"/>
  <c r="BZ463" i="7"/>
  <c r="BZ464" i="7"/>
  <c r="BZ465" i="7"/>
  <c r="BZ466" i="7"/>
  <c r="BZ467" i="7"/>
  <c r="BZ468" i="7"/>
  <c r="BZ469" i="7"/>
  <c r="BZ470" i="7"/>
  <c r="BZ471" i="7"/>
  <c r="BZ472" i="7"/>
  <c r="BZ473" i="7"/>
  <c r="BZ474" i="7"/>
  <c r="BZ475" i="7"/>
  <c r="BZ476" i="7"/>
  <c r="BZ477" i="7"/>
  <c r="BZ478" i="7"/>
  <c r="BZ479" i="7"/>
  <c r="BZ480" i="7"/>
  <c r="BZ481" i="7"/>
  <c r="BZ482" i="7"/>
  <c r="BZ483" i="7"/>
  <c r="BZ484" i="7"/>
  <c r="BZ485" i="7"/>
  <c r="BZ486" i="7"/>
  <c r="BZ487" i="7"/>
  <c r="BZ488" i="7"/>
  <c r="BZ489" i="7"/>
  <c r="BZ490" i="7"/>
  <c r="BZ491" i="7"/>
  <c r="BZ492" i="7"/>
  <c r="BZ493" i="7"/>
  <c r="BZ494" i="7"/>
  <c r="BZ495" i="7"/>
  <c r="BZ496" i="7"/>
  <c r="BZ497" i="7"/>
  <c r="BZ498" i="7"/>
  <c r="BZ499" i="7"/>
  <c r="BZ500" i="7"/>
  <c r="BZ501" i="7"/>
  <c r="BZ502" i="7"/>
  <c r="BZ503" i="7"/>
  <c r="BZ504" i="7"/>
  <c r="BZ505" i="7"/>
  <c r="BZ506" i="7"/>
  <c r="BZ507" i="7"/>
  <c r="BZ508" i="7"/>
  <c r="BZ509" i="7"/>
  <c r="BZ510" i="7"/>
  <c r="BZ511" i="7"/>
  <c r="BZ512" i="7"/>
  <c r="BZ513" i="7"/>
  <c r="BZ514" i="7"/>
  <c r="BZ515" i="7"/>
  <c r="BZ516" i="7"/>
  <c r="BZ517" i="7"/>
  <c r="BZ518" i="7"/>
  <c r="BZ519" i="7"/>
  <c r="BZ520" i="7"/>
  <c r="BZ521" i="7"/>
  <c r="BZ522" i="7"/>
  <c r="BZ523" i="7"/>
  <c r="BZ524" i="7"/>
  <c r="BZ525" i="7"/>
  <c r="BZ526" i="7"/>
  <c r="BZ527" i="7"/>
  <c r="BZ528" i="7"/>
  <c r="BZ529" i="7"/>
  <c r="BZ530" i="7"/>
  <c r="BZ531" i="7"/>
  <c r="BZ532" i="7"/>
  <c r="BZ533" i="7"/>
  <c r="BZ534" i="7"/>
  <c r="BZ535" i="7"/>
  <c r="BZ536" i="7"/>
  <c r="BZ537" i="7"/>
  <c r="BZ538" i="7"/>
  <c r="BZ539" i="7"/>
  <c r="BZ540" i="7"/>
  <c r="BZ541" i="7"/>
  <c r="BZ542" i="7"/>
  <c r="BZ543" i="7"/>
  <c r="BZ544" i="7"/>
  <c r="BZ545" i="7"/>
  <c r="BZ546" i="7"/>
  <c r="BZ547" i="7"/>
  <c r="BZ548" i="7"/>
  <c r="BZ549" i="7"/>
  <c r="BZ550" i="7"/>
  <c r="BZ551" i="7"/>
  <c r="BZ552" i="7"/>
  <c r="BZ553" i="7"/>
  <c r="BZ554" i="7"/>
  <c r="BZ555" i="7"/>
  <c r="BZ556" i="7"/>
  <c r="BZ557" i="7"/>
  <c r="BZ558" i="7"/>
  <c r="BZ559" i="7"/>
  <c r="BZ560" i="7"/>
  <c r="BZ561" i="7"/>
  <c r="BZ562" i="7"/>
  <c r="BZ563" i="7"/>
  <c r="BZ564" i="7"/>
  <c r="BZ565" i="7"/>
  <c r="BZ566" i="7"/>
  <c r="BZ567" i="7"/>
  <c r="BZ568" i="7"/>
  <c r="BZ569" i="7"/>
  <c r="BZ570" i="7"/>
  <c r="BZ571" i="7"/>
  <c r="BZ572" i="7"/>
  <c r="BZ573" i="7"/>
  <c r="BZ574" i="7"/>
  <c r="BZ575" i="7"/>
  <c r="BZ576" i="7"/>
  <c r="BZ577" i="7"/>
  <c r="BZ578" i="7"/>
  <c r="BZ579" i="7"/>
  <c r="BZ580" i="7"/>
  <c r="BZ581" i="7"/>
  <c r="BZ582" i="7"/>
  <c r="BZ583" i="7"/>
  <c r="BZ584" i="7"/>
  <c r="BZ585" i="7"/>
  <c r="BZ586" i="7"/>
  <c r="BZ587" i="7"/>
  <c r="BZ588" i="7"/>
  <c r="BZ589" i="7"/>
  <c r="BZ590" i="7"/>
  <c r="BZ591" i="7"/>
  <c r="BZ592" i="7"/>
  <c r="BZ593" i="7"/>
  <c r="BZ594" i="7"/>
  <c r="BZ595" i="7"/>
  <c r="BZ596" i="7"/>
  <c r="BZ597" i="7"/>
  <c r="BZ598" i="7"/>
  <c r="BZ599" i="7"/>
  <c r="BZ600" i="7"/>
  <c r="BZ601" i="7"/>
  <c r="BZ602" i="7"/>
  <c r="BZ603" i="7"/>
  <c r="BZ604" i="7"/>
  <c r="BZ605" i="7"/>
  <c r="BZ606" i="7"/>
  <c r="BZ7" i="7"/>
  <c r="BX8" i="7"/>
  <c r="BX9" i="7"/>
  <c r="BX10" i="7"/>
  <c r="BX11" i="7"/>
  <c r="BX12" i="7"/>
  <c r="BX13" i="7"/>
  <c r="BX14" i="7"/>
  <c r="BX15" i="7"/>
  <c r="BX16" i="7"/>
  <c r="BX17" i="7"/>
  <c r="BX18" i="7"/>
  <c r="BX19" i="7"/>
  <c r="BX20" i="7"/>
  <c r="BX21" i="7"/>
  <c r="BX22" i="7"/>
  <c r="BX23" i="7"/>
  <c r="BX24" i="7"/>
  <c r="BX25" i="7"/>
  <c r="BX26" i="7"/>
  <c r="BX27" i="7"/>
  <c r="BX28" i="7"/>
  <c r="BX29" i="7"/>
  <c r="BX30" i="7"/>
  <c r="BX31" i="7"/>
  <c r="BX32" i="7"/>
  <c r="BX33" i="7"/>
  <c r="BX34" i="7"/>
  <c r="BX35" i="7"/>
  <c r="BX36" i="7"/>
  <c r="BX37" i="7"/>
  <c r="BX38" i="7"/>
  <c r="BX39" i="7"/>
  <c r="BX40" i="7"/>
  <c r="BX41" i="7"/>
  <c r="BX42" i="7"/>
  <c r="BX43" i="7"/>
  <c r="BX44" i="7"/>
  <c r="BX45" i="7"/>
  <c r="BX46" i="7"/>
  <c r="BX47" i="7"/>
  <c r="BX48" i="7"/>
  <c r="BX49" i="7"/>
  <c r="BX50" i="7"/>
  <c r="BX51" i="7"/>
  <c r="BX52" i="7"/>
  <c r="BX53" i="7"/>
  <c r="BX54" i="7"/>
  <c r="BX55" i="7"/>
  <c r="BX56" i="7"/>
  <c r="BX57" i="7"/>
  <c r="BX58" i="7"/>
  <c r="BX59" i="7"/>
  <c r="BX60" i="7"/>
  <c r="BX61" i="7"/>
  <c r="BX62" i="7"/>
  <c r="BX63" i="7"/>
  <c r="BX64" i="7"/>
  <c r="BX65" i="7"/>
  <c r="BX66" i="7"/>
  <c r="BX67" i="7"/>
  <c r="BX68" i="7"/>
  <c r="BX69" i="7"/>
  <c r="BX70" i="7"/>
  <c r="BX71" i="7"/>
  <c r="BX72" i="7"/>
  <c r="BX73" i="7"/>
  <c r="BX74" i="7"/>
  <c r="BX75" i="7"/>
  <c r="BX76" i="7"/>
  <c r="BX77" i="7"/>
  <c r="BX78" i="7"/>
  <c r="BX79" i="7"/>
  <c r="BX80" i="7"/>
  <c r="BX81" i="7"/>
  <c r="BX82" i="7"/>
  <c r="BX83" i="7"/>
  <c r="BX84" i="7"/>
  <c r="BX85" i="7"/>
  <c r="BX86" i="7"/>
  <c r="BX87" i="7"/>
  <c r="BX88" i="7"/>
  <c r="BX89" i="7"/>
  <c r="BX90" i="7"/>
  <c r="BX91" i="7"/>
  <c r="BX92" i="7"/>
  <c r="BX93" i="7"/>
  <c r="BX94" i="7"/>
  <c r="BX95" i="7"/>
  <c r="BX96" i="7"/>
  <c r="BX97" i="7"/>
  <c r="BX98" i="7"/>
  <c r="BX99" i="7"/>
  <c r="BX100" i="7"/>
  <c r="BX101" i="7"/>
  <c r="BX102" i="7"/>
  <c r="BX103" i="7"/>
  <c r="BX104" i="7"/>
  <c r="BX105" i="7"/>
  <c r="BX106" i="7"/>
  <c r="BX107" i="7"/>
  <c r="BX108" i="7"/>
  <c r="BX109" i="7"/>
  <c r="BX110" i="7"/>
  <c r="BX111" i="7"/>
  <c r="BX112" i="7"/>
  <c r="BX113" i="7"/>
  <c r="BX114" i="7"/>
  <c r="BX115" i="7"/>
  <c r="BX116" i="7"/>
  <c r="BX117" i="7"/>
  <c r="BX118" i="7"/>
  <c r="BX119" i="7"/>
  <c r="BX120" i="7"/>
  <c r="BX121" i="7"/>
  <c r="BX122" i="7"/>
  <c r="BX123" i="7"/>
  <c r="BX124" i="7"/>
  <c r="BX125" i="7"/>
  <c r="BX126" i="7"/>
  <c r="BX127" i="7"/>
  <c r="BX128" i="7"/>
  <c r="BX129" i="7"/>
  <c r="BX130" i="7"/>
  <c r="BX131" i="7"/>
  <c r="BX132" i="7"/>
  <c r="BX133" i="7"/>
  <c r="BX134" i="7"/>
  <c r="BX135" i="7"/>
  <c r="BX136" i="7"/>
  <c r="BX137" i="7"/>
  <c r="BX138" i="7"/>
  <c r="BX139" i="7"/>
  <c r="BX140" i="7"/>
  <c r="BX141" i="7"/>
  <c r="BX142" i="7"/>
  <c r="BX143" i="7"/>
  <c r="BX144" i="7"/>
  <c r="BX145" i="7"/>
  <c r="BX146" i="7"/>
  <c r="BX147" i="7"/>
  <c r="BX148" i="7"/>
  <c r="BX149" i="7"/>
  <c r="BX150" i="7"/>
  <c r="BX151" i="7"/>
  <c r="BX152" i="7"/>
  <c r="BX153" i="7"/>
  <c r="BX154" i="7"/>
  <c r="BX155" i="7"/>
  <c r="BX156" i="7"/>
  <c r="BX157" i="7"/>
  <c r="BX158" i="7"/>
  <c r="BX159" i="7"/>
  <c r="BX160" i="7"/>
  <c r="BX161" i="7"/>
  <c r="BX162" i="7"/>
  <c r="BX163" i="7"/>
  <c r="BX164" i="7"/>
  <c r="BX165" i="7"/>
  <c r="BX166" i="7"/>
  <c r="BX167" i="7"/>
  <c r="BX168" i="7"/>
  <c r="BX169" i="7"/>
  <c r="BX170" i="7"/>
  <c r="BX171" i="7"/>
  <c r="BX172" i="7"/>
  <c r="BX173" i="7"/>
  <c r="BX174" i="7"/>
  <c r="BX175" i="7"/>
  <c r="BX176" i="7"/>
  <c r="BX177" i="7"/>
  <c r="BX178" i="7"/>
  <c r="BX179" i="7"/>
  <c r="BX180" i="7"/>
  <c r="BX181" i="7"/>
  <c r="BX182" i="7"/>
  <c r="BX183" i="7"/>
  <c r="BX184" i="7"/>
  <c r="BX185" i="7"/>
  <c r="BX186" i="7"/>
  <c r="BX187" i="7"/>
  <c r="BX188" i="7"/>
  <c r="BX189" i="7"/>
  <c r="BX190" i="7"/>
  <c r="BX191" i="7"/>
  <c r="BX192" i="7"/>
  <c r="BX193" i="7"/>
  <c r="BX194" i="7"/>
  <c r="BX195" i="7"/>
  <c r="BX196" i="7"/>
  <c r="BX197" i="7"/>
  <c r="BX198" i="7"/>
  <c r="BX199" i="7"/>
  <c r="BX200" i="7"/>
  <c r="BX201" i="7"/>
  <c r="BX202" i="7"/>
  <c r="BX203" i="7"/>
  <c r="BX204" i="7"/>
  <c r="BX205" i="7"/>
  <c r="BX206" i="7"/>
  <c r="BX207" i="7"/>
  <c r="BX208" i="7"/>
  <c r="BX209" i="7"/>
  <c r="BX210" i="7"/>
  <c r="BX211" i="7"/>
  <c r="BX212" i="7"/>
  <c r="BX213" i="7"/>
  <c r="BX214" i="7"/>
  <c r="BX215" i="7"/>
  <c r="BX216" i="7"/>
  <c r="BX217" i="7"/>
  <c r="BX218" i="7"/>
  <c r="BX219" i="7"/>
  <c r="BX220" i="7"/>
  <c r="BX221" i="7"/>
  <c r="BX222" i="7"/>
  <c r="BX223" i="7"/>
  <c r="BX224" i="7"/>
  <c r="BX225" i="7"/>
  <c r="BX226" i="7"/>
  <c r="BX227" i="7"/>
  <c r="BX228" i="7"/>
  <c r="BX229" i="7"/>
  <c r="BX230" i="7"/>
  <c r="BX231" i="7"/>
  <c r="BX232" i="7"/>
  <c r="BX233" i="7"/>
  <c r="BX234" i="7"/>
  <c r="BX235" i="7"/>
  <c r="BX236" i="7"/>
  <c r="BX237" i="7"/>
  <c r="BX238" i="7"/>
  <c r="BX239" i="7"/>
  <c r="BX240" i="7"/>
  <c r="BX241" i="7"/>
  <c r="BX242" i="7"/>
  <c r="BX243" i="7"/>
  <c r="BX244" i="7"/>
  <c r="BX245" i="7"/>
  <c r="BX246" i="7"/>
  <c r="BX247" i="7"/>
  <c r="BX248" i="7"/>
  <c r="BX249" i="7"/>
  <c r="BX250" i="7"/>
  <c r="BX251" i="7"/>
  <c r="BX252" i="7"/>
  <c r="BX253" i="7"/>
  <c r="BX254" i="7"/>
  <c r="BX255" i="7"/>
  <c r="BX256" i="7"/>
  <c r="BX257" i="7"/>
  <c r="BX258" i="7"/>
  <c r="BX259" i="7"/>
  <c r="BX260" i="7"/>
  <c r="BX261" i="7"/>
  <c r="BX262" i="7"/>
  <c r="BX263" i="7"/>
  <c r="BX264" i="7"/>
  <c r="BX265" i="7"/>
  <c r="BX266" i="7"/>
  <c r="BX267" i="7"/>
  <c r="BX268" i="7"/>
  <c r="BX269" i="7"/>
  <c r="BX270" i="7"/>
  <c r="BX271" i="7"/>
  <c r="BX272" i="7"/>
  <c r="BX273" i="7"/>
  <c r="BX274" i="7"/>
  <c r="BX275" i="7"/>
  <c r="BX276" i="7"/>
  <c r="BX277" i="7"/>
  <c r="BX278" i="7"/>
  <c r="BX279" i="7"/>
  <c r="BX280" i="7"/>
  <c r="BX281" i="7"/>
  <c r="BX282" i="7"/>
  <c r="BX283" i="7"/>
  <c r="BX284" i="7"/>
  <c r="BX285" i="7"/>
  <c r="BX286" i="7"/>
  <c r="BX287" i="7"/>
  <c r="BX288" i="7"/>
  <c r="BX289" i="7"/>
  <c r="BX290" i="7"/>
  <c r="BX291" i="7"/>
  <c r="BX292" i="7"/>
  <c r="BX293" i="7"/>
  <c r="BX294" i="7"/>
  <c r="BX295" i="7"/>
  <c r="BX296" i="7"/>
  <c r="BX297" i="7"/>
  <c r="BX298" i="7"/>
  <c r="BX299" i="7"/>
  <c r="BX300" i="7"/>
  <c r="BX301" i="7"/>
  <c r="BX302" i="7"/>
  <c r="BX303" i="7"/>
  <c r="BX304" i="7"/>
  <c r="BX305" i="7"/>
  <c r="BX306" i="7"/>
  <c r="BX307" i="7"/>
  <c r="BX308" i="7"/>
  <c r="BX309" i="7"/>
  <c r="BX310" i="7"/>
  <c r="BX311" i="7"/>
  <c r="BX312" i="7"/>
  <c r="BX313" i="7"/>
  <c r="BX314" i="7"/>
  <c r="BX315" i="7"/>
  <c r="BX316" i="7"/>
  <c r="BX317" i="7"/>
  <c r="BX318" i="7"/>
  <c r="BX319" i="7"/>
  <c r="BX320" i="7"/>
  <c r="BX321" i="7"/>
  <c r="BX322" i="7"/>
  <c r="BX323" i="7"/>
  <c r="BX324" i="7"/>
  <c r="BX325" i="7"/>
  <c r="BX326" i="7"/>
  <c r="BX327" i="7"/>
  <c r="BX328" i="7"/>
  <c r="BX329" i="7"/>
  <c r="BX330" i="7"/>
  <c r="BX331" i="7"/>
  <c r="BX332" i="7"/>
  <c r="BX333" i="7"/>
  <c r="BX334" i="7"/>
  <c r="BX335" i="7"/>
  <c r="BX336" i="7"/>
  <c r="BX337" i="7"/>
  <c r="BX338" i="7"/>
  <c r="BX339" i="7"/>
  <c r="BX340" i="7"/>
  <c r="BX341" i="7"/>
  <c r="BX342" i="7"/>
  <c r="BX343" i="7"/>
  <c r="BX344" i="7"/>
  <c r="BX345" i="7"/>
  <c r="BX346" i="7"/>
  <c r="BX347" i="7"/>
  <c r="BX348" i="7"/>
  <c r="BX349" i="7"/>
  <c r="BX350" i="7"/>
  <c r="BX351" i="7"/>
  <c r="BX352" i="7"/>
  <c r="BX353" i="7"/>
  <c r="BX354" i="7"/>
  <c r="BX355" i="7"/>
  <c r="BX356" i="7"/>
  <c r="BX357" i="7"/>
  <c r="BX358" i="7"/>
  <c r="BX359" i="7"/>
  <c r="BX360" i="7"/>
  <c r="BX361" i="7"/>
  <c r="BX362" i="7"/>
  <c r="BX363" i="7"/>
  <c r="BX364" i="7"/>
  <c r="BX365" i="7"/>
  <c r="BX366" i="7"/>
  <c r="BX367" i="7"/>
  <c r="BX368" i="7"/>
  <c r="BX369" i="7"/>
  <c r="BX370" i="7"/>
  <c r="BX371" i="7"/>
  <c r="BX372" i="7"/>
  <c r="BX373" i="7"/>
  <c r="BX374" i="7"/>
  <c r="BX375" i="7"/>
  <c r="BX376" i="7"/>
  <c r="BX377" i="7"/>
  <c r="BX378" i="7"/>
  <c r="BX379" i="7"/>
  <c r="BX380" i="7"/>
  <c r="BX381" i="7"/>
  <c r="BX382" i="7"/>
  <c r="BX383" i="7"/>
  <c r="BX384" i="7"/>
  <c r="BX385" i="7"/>
  <c r="BX386" i="7"/>
  <c r="BX387" i="7"/>
  <c r="BX388" i="7"/>
  <c r="BX389" i="7"/>
  <c r="BX390" i="7"/>
  <c r="BX391" i="7"/>
  <c r="BX392" i="7"/>
  <c r="BX393" i="7"/>
  <c r="BX394" i="7"/>
  <c r="BX395" i="7"/>
  <c r="BX396" i="7"/>
  <c r="BX397" i="7"/>
  <c r="BX398" i="7"/>
  <c r="BX399" i="7"/>
  <c r="BX400" i="7"/>
  <c r="BX401" i="7"/>
  <c r="BX402" i="7"/>
  <c r="BX403" i="7"/>
  <c r="BX404" i="7"/>
  <c r="BX405" i="7"/>
  <c r="BX406" i="7"/>
  <c r="BX407" i="7"/>
  <c r="BX408" i="7"/>
  <c r="BX409" i="7"/>
  <c r="BX410" i="7"/>
  <c r="BX411" i="7"/>
  <c r="BX412" i="7"/>
  <c r="BX413" i="7"/>
  <c r="BX414" i="7"/>
  <c r="BX415" i="7"/>
  <c r="BX416" i="7"/>
  <c r="BX417" i="7"/>
  <c r="BX418" i="7"/>
  <c r="BX419" i="7"/>
  <c r="BX420" i="7"/>
  <c r="BX421" i="7"/>
  <c r="BX422" i="7"/>
  <c r="BX423" i="7"/>
  <c r="BX424" i="7"/>
  <c r="BX425" i="7"/>
  <c r="BX426" i="7"/>
  <c r="BX427" i="7"/>
  <c r="BX428" i="7"/>
  <c r="BX429" i="7"/>
  <c r="BX430" i="7"/>
  <c r="BX431" i="7"/>
  <c r="BX432" i="7"/>
  <c r="BX433" i="7"/>
  <c r="BX434" i="7"/>
  <c r="BX435" i="7"/>
  <c r="BX436" i="7"/>
  <c r="BX437" i="7"/>
  <c r="BX438" i="7"/>
  <c r="BX439" i="7"/>
  <c r="BX440" i="7"/>
  <c r="BX441" i="7"/>
  <c r="BX442" i="7"/>
  <c r="BX443" i="7"/>
  <c r="BX444" i="7"/>
  <c r="BX445" i="7"/>
  <c r="BX446" i="7"/>
  <c r="BX447" i="7"/>
  <c r="BX448" i="7"/>
  <c r="BX449" i="7"/>
  <c r="BX450" i="7"/>
  <c r="BX451" i="7"/>
  <c r="BX452" i="7"/>
  <c r="BX453" i="7"/>
  <c r="BX454" i="7"/>
  <c r="BX455" i="7"/>
  <c r="BX456" i="7"/>
  <c r="BX457" i="7"/>
  <c r="BX458" i="7"/>
  <c r="BX459" i="7"/>
  <c r="BX460" i="7"/>
  <c r="BX461" i="7"/>
  <c r="BX462" i="7"/>
  <c r="BX463" i="7"/>
  <c r="BX464" i="7"/>
  <c r="BX465" i="7"/>
  <c r="BX466" i="7"/>
  <c r="BX467" i="7"/>
  <c r="BX468" i="7"/>
  <c r="BX469" i="7"/>
  <c r="BX470" i="7"/>
  <c r="BX471" i="7"/>
  <c r="BX472" i="7"/>
  <c r="BX473" i="7"/>
  <c r="BX474" i="7"/>
  <c r="BX475" i="7"/>
  <c r="BX476" i="7"/>
  <c r="BX477" i="7"/>
  <c r="BX478" i="7"/>
  <c r="BX479" i="7"/>
  <c r="BX480" i="7"/>
  <c r="BX481" i="7"/>
  <c r="BX482" i="7"/>
  <c r="BX483" i="7"/>
  <c r="BX484" i="7"/>
  <c r="BX485" i="7"/>
  <c r="BX486" i="7"/>
  <c r="BX487" i="7"/>
  <c r="BX488" i="7"/>
  <c r="BX489" i="7"/>
  <c r="BX490" i="7"/>
  <c r="BX491" i="7"/>
  <c r="BX492" i="7"/>
  <c r="BX493" i="7"/>
  <c r="BX494" i="7"/>
  <c r="BX495" i="7"/>
  <c r="BX496" i="7"/>
  <c r="BX497" i="7"/>
  <c r="BX498" i="7"/>
  <c r="BX499" i="7"/>
  <c r="BX500" i="7"/>
  <c r="BX501" i="7"/>
  <c r="BX502" i="7"/>
  <c r="BX503" i="7"/>
  <c r="BX504" i="7"/>
  <c r="BX505" i="7"/>
  <c r="BX506" i="7"/>
  <c r="BX507" i="7"/>
  <c r="BX508" i="7"/>
  <c r="BX509" i="7"/>
  <c r="BX510" i="7"/>
  <c r="BX511" i="7"/>
  <c r="BX512" i="7"/>
  <c r="BX513" i="7"/>
  <c r="BX514" i="7"/>
  <c r="BX515" i="7"/>
  <c r="BX516" i="7"/>
  <c r="BX517" i="7"/>
  <c r="BX518" i="7"/>
  <c r="BX519" i="7"/>
  <c r="BX520" i="7"/>
  <c r="BX521" i="7"/>
  <c r="BX522" i="7"/>
  <c r="BX523" i="7"/>
  <c r="BX524" i="7"/>
  <c r="BX525" i="7"/>
  <c r="BX526" i="7"/>
  <c r="BX527" i="7"/>
  <c r="BX528" i="7"/>
  <c r="BX529" i="7"/>
  <c r="BX530" i="7"/>
  <c r="BX531" i="7"/>
  <c r="BX532" i="7"/>
  <c r="BX533" i="7"/>
  <c r="BX534" i="7"/>
  <c r="BX535" i="7"/>
  <c r="BX536" i="7"/>
  <c r="BX537" i="7"/>
  <c r="BX538" i="7"/>
  <c r="BX539" i="7"/>
  <c r="BX540" i="7"/>
  <c r="BX541" i="7"/>
  <c r="BX542" i="7"/>
  <c r="BX543" i="7"/>
  <c r="BX544" i="7"/>
  <c r="BX545" i="7"/>
  <c r="BX546" i="7"/>
  <c r="BX547" i="7"/>
  <c r="BX548" i="7"/>
  <c r="BX549" i="7"/>
  <c r="BX550" i="7"/>
  <c r="BX551" i="7"/>
  <c r="BX552" i="7"/>
  <c r="BX553" i="7"/>
  <c r="BX554" i="7"/>
  <c r="BX555" i="7"/>
  <c r="BX556" i="7"/>
  <c r="BX557" i="7"/>
  <c r="BX558" i="7"/>
  <c r="BX559" i="7"/>
  <c r="BX560" i="7"/>
  <c r="BX561" i="7"/>
  <c r="BX562" i="7"/>
  <c r="BX563" i="7"/>
  <c r="BX564" i="7"/>
  <c r="BX565" i="7"/>
  <c r="BX566" i="7"/>
  <c r="BX567" i="7"/>
  <c r="BX568" i="7"/>
  <c r="BX569" i="7"/>
  <c r="BX570" i="7"/>
  <c r="BX571" i="7"/>
  <c r="BX572" i="7"/>
  <c r="BX573" i="7"/>
  <c r="BX574" i="7"/>
  <c r="BX575" i="7"/>
  <c r="BX576" i="7"/>
  <c r="BX577" i="7"/>
  <c r="BX578" i="7"/>
  <c r="BX579" i="7"/>
  <c r="BX580" i="7"/>
  <c r="BX581" i="7"/>
  <c r="BX582" i="7"/>
  <c r="BX583" i="7"/>
  <c r="BX584" i="7"/>
  <c r="BX585" i="7"/>
  <c r="BX586" i="7"/>
  <c r="BX587" i="7"/>
  <c r="BX588" i="7"/>
  <c r="BX589" i="7"/>
  <c r="BX590" i="7"/>
  <c r="BX591" i="7"/>
  <c r="BX592" i="7"/>
  <c r="BX593" i="7"/>
  <c r="BX594" i="7"/>
  <c r="BX595" i="7"/>
  <c r="BX596" i="7"/>
  <c r="BX597" i="7"/>
  <c r="BX598" i="7"/>
  <c r="BX599" i="7"/>
  <c r="BX600" i="7"/>
  <c r="BX601" i="7"/>
  <c r="BX602" i="7"/>
  <c r="BX603" i="7"/>
  <c r="BX604" i="7"/>
  <c r="BX605" i="7"/>
  <c r="BX606" i="7"/>
  <c r="BX7" i="7"/>
  <c r="BW8" i="7"/>
  <c r="BW9" i="7"/>
  <c r="BW10" i="7"/>
  <c r="BW11" i="7"/>
  <c r="BW12" i="7"/>
  <c r="BW13" i="7"/>
  <c r="BW14" i="7"/>
  <c r="BW15" i="7"/>
  <c r="BW16" i="7"/>
  <c r="BW17" i="7"/>
  <c r="BW18" i="7"/>
  <c r="BW19" i="7"/>
  <c r="BW20" i="7"/>
  <c r="BW21" i="7"/>
  <c r="BW22" i="7"/>
  <c r="BW23" i="7"/>
  <c r="BW24" i="7"/>
  <c r="BW25" i="7"/>
  <c r="BW26" i="7"/>
  <c r="BW27" i="7"/>
  <c r="BW28" i="7"/>
  <c r="BW29" i="7"/>
  <c r="BW30" i="7"/>
  <c r="BW31" i="7"/>
  <c r="BW32" i="7"/>
  <c r="BW33" i="7"/>
  <c r="BW34" i="7"/>
  <c r="BW35" i="7"/>
  <c r="BW36" i="7"/>
  <c r="BW37" i="7"/>
  <c r="BW38" i="7"/>
  <c r="BW39" i="7"/>
  <c r="BW40" i="7"/>
  <c r="BW41" i="7"/>
  <c r="BW42" i="7"/>
  <c r="BW43" i="7"/>
  <c r="BW44" i="7"/>
  <c r="BW45" i="7"/>
  <c r="BW46" i="7"/>
  <c r="BW47" i="7"/>
  <c r="BW48" i="7"/>
  <c r="BW49" i="7"/>
  <c r="BW50" i="7"/>
  <c r="BW51" i="7"/>
  <c r="BW52" i="7"/>
  <c r="BW53" i="7"/>
  <c r="BW54" i="7"/>
  <c r="BW55" i="7"/>
  <c r="BW56" i="7"/>
  <c r="BW57" i="7"/>
  <c r="BW58" i="7"/>
  <c r="BW59" i="7"/>
  <c r="BW60" i="7"/>
  <c r="BW61" i="7"/>
  <c r="BW62" i="7"/>
  <c r="BW63" i="7"/>
  <c r="BW64" i="7"/>
  <c r="BW65" i="7"/>
  <c r="BW66" i="7"/>
  <c r="BW67" i="7"/>
  <c r="BW68" i="7"/>
  <c r="BW69" i="7"/>
  <c r="BW70" i="7"/>
  <c r="BW71" i="7"/>
  <c r="BW72" i="7"/>
  <c r="BW73" i="7"/>
  <c r="BW74" i="7"/>
  <c r="BW75" i="7"/>
  <c r="BW76" i="7"/>
  <c r="BW77" i="7"/>
  <c r="BW78" i="7"/>
  <c r="BW79" i="7"/>
  <c r="BW80" i="7"/>
  <c r="BW81" i="7"/>
  <c r="BW82" i="7"/>
  <c r="BW83" i="7"/>
  <c r="BW84" i="7"/>
  <c r="BW85" i="7"/>
  <c r="BW86" i="7"/>
  <c r="BW87" i="7"/>
  <c r="BW88" i="7"/>
  <c r="BW89" i="7"/>
  <c r="BW90" i="7"/>
  <c r="BW91" i="7"/>
  <c r="BW92" i="7"/>
  <c r="BW93" i="7"/>
  <c r="BW94" i="7"/>
  <c r="BW95" i="7"/>
  <c r="BW96" i="7"/>
  <c r="BW97" i="7"/>
  <c r="BW98" i="7"/>
  <c r="BW99" i="7"/>
  <c r="BW100" i="7"/>
  <c r="BW101" i="7"/>
  <c r="BW102" i="7"/>
  <c r="BW103" i="7"/>
  <c r="BW104" i="7"/>
  <c r="BW105" i="7"/>
  <c r="BW106" i="7"/>
  <c r="BW107" i="7"/>
  <c r="BW108" i="7"/>
  <c r="BW109" i="7"/>
  <c r="BW110" i="7"/>
  <c r="BW111" i="7"/>
  <c r="BW112" i="7"/>
  <c r="BW113" i="7"/>
  <c r="BW114" i="7"/>
  <c r="BW115" i="7"/>
  <c r="BW116" i="7"/>
  <c r="BW117" i="7"/>
  <c r="BW118" i="7"/>
  <c r="BW119" i="7"/>
  <c r="BW120" i="7"/>
  <c r="BW121" i="7"/>
  <c r="BW122" i="7"/>
  <c r="BW123" i="7"/>
  <c r="BW124" i="7"/>
  <c r="BW125" i="7"/>
  <c r="BW126" i="7"/>
  <c r="BW127" i="7"/>
  <c r="BW128" i="7"/>
  <c r="BW129" i="7"/>
  <c r="BW130" i="7"/>
  <c r="BW131" i="7"/>
  <c r="BW132" i="7"/>
  <c r="BW133" i="7"/>
  <c r="BW134" i="7"/>
  <c r="BW135" i="7"/>
  <c r="BW136" i="7"/>
  <c r="BW137" i="7"/>
  <c r="BW138" i="7"/>
  <c r="BW139" i="7"/>
  <c r="BW140" i="7"/>
  <c r="BW141" i="7"/>
  <c r="BW142" i="7"/>
  <c r="BW143" i="7"/>
  <c r="BW144" i="7"/>
  <c r="BW145" i="7"/>
  <c r="BW146" i="7"/>
  <c r="BW147" i="7"/>
  <c r="BW148" i="7"/>
  <c r="BW149" i="7"/>
  <c r="BW150" i="7"/>
  <c r="BW151" i="7"/>
  <c r="BW152" i="7"/>
  <c r="BW153" i="7"/>
  <c r="BW154" i="7"/>
  <c r="BW155" i="7"/>
  <c r="BW156" i="7"/>
  <c r="BW157" i="7"/>
  <c r="BW158" i="7"/>
  <c r="BW159" i="7"/>
  <c r="BW160" i="7"/>
  <c r="BW161" i="7"/>
  <c r="BW162" i="7"/>
  <c r="BW163" i="7"/>
  <c r="BW164" i="7"/>
  <c r="BW165" i="7"/>
  <c r="BW166" i="7"/>
  <c r="BW167" i="7"/>
  <c r="BW168" i="7"/>
  <c r="BW169" i="7"/>
  <c r="BW170" i="7"/>
  <c r="BW171" i="7"/>
  <c r="BW172" i="7"/>
  <c r="BW173" i="7"/>
  <c r="BW174" i="7"/>
  <c r="BW175" i="7"/>
  <c r="BW176" i="7"/>
  <c r="BW177" i="7"/>
  <c r="BW178" i="7"/>
  <c r="BW179" i="7"/>
  <c r="BW180" i="7"/>
  <c r="BW181" i="7"/>
  <c r="BW182" i="7"/>
  <c r="BW183" i="7"/>
  <c r="BW184" i="7"/>
  <c r="BW185" i="7"/>
  <c r="BW186" i="7"/>
  <c r="BW187" i="7"/>
  <c r="BW188" i="7"/>
  <c r="BW189" i="7"/>
  <c r="BW190" i="7"/>
  <c r="BW191" i="7"/>
  <c r="BW192" i="7"/>
  <c r="BW193" i="7"/>
  <c r="BW194" i="7"/>
  <c r="BW195" i="7"/>
  <c r="BW196" i="7"/>
  <c r="BW197" i="7"/>
  <c r="BW198" i="7"/>
  <c r="BW199" i="7"/>
  <c r="BW200" i="7"/>
  <c r="BW201" i="7"/>
  <c r="BW202" i="7"/>
  <c r="BW203" i="7"/>
  <c r="BW204" i="7"/>
  <c r="BW205" i="7"/>
  <c r="BW206" i="7"/>
  <c r="BW207" i="7"/>
  <c r="BW208" i="7"/>
  <c r="BW209" i="7"/>
  <c r="BW210" i="7"/>
  <c r="BW211" i="7"/>
  <c r="BW212" i="7"/>
  <c r="BW213" i="7"/>
  <c r="BW214" i="7"/>
  <c r="BW215" i="7"/>
  <c r="BW216" i="7"/>
  <c r="BW217" i="7"/>
  <c r="BW218" i="7"/>
  <c r="BW219" i="7"/>
  <c r="BW220" i="7"/>
  <c r="BW221" i="7"/>
  <c r="BW222" i="7"/>
  <c r="BW223" i="7"/>
  <c r="BW224" i="7"/>
  <c r="BW225" i="7"/>
  <c r="BW226" i="7"/>
  <c r="BW227" i="7"/>
  <c r="BW228" i="7"/>
  <c r="BW229" i="7"/>
  <c r="BW230" i="7"/>
  <c r="BW231" i="7"/>
  <c r="BW232" i="7"/>
  <c r="BW233" i="7"/>
  <c r="BW234" i="7"/>
  <c r="BW235" i="7"/>
  <c r="BW236" i="7"/>
  <c r="BW237" i="7"/>
  <c r="BW238" i="7"/>
  <c r="BW239" i="7"/>
  <c r="BW240" i="7"/>
  <c r="BW241" i="7"/>
  <c r="BW242" i="7"/>
  <c r="BW243" i="7"/>
  <c r="BW244" i="7"/>
  <c r="BW245" i="7"/>
  <c r="BW246" i="7"/>
  <c r="BW247" i="7"/>
  <c r="BW248" i="7"/>
  <c r="BW249" i="7"/>
  <c r="BW250" i="7"/>
  <c r="BW251" i="7"/>
  <c r="BW252" i="7"/>
  <c r="BW253" i="7"/>
  <c r="BW254" i="7"/>
  <c r="BW255" i="7"/>
  <c r="BW256" i="7"/>
  <c r="BW257" i="7"/>
  <c r="BW258" i="7"/>
  <c r="BW259" i="7"/>
  <c r="BW260" i="7"/>
  <c r="BW261" i="7"/>
  <c r="BW262" i="7"/>
  <c r="BW263" i="7"/>
  <c r="BW264" i="7"/>
  <c r="BW265" i="7"/>
  <c r="BW266" i="7"/>
  <c r="BW267" i="7"/>
  <c r="BW268" i="7"/>
  <c r="BW269" i="7"/>
  <c r="BW270" i="7"/>
  <c r="BW271" i="7"/>
  <c r="BW272" i="7"/>
  <c r="BW273" i="7"/>
  <c r="BW274" i="7"/>
  <c r="BW275" i="7"/>
  <c r="BW276" i="7"/>
  <c r="BW277" i="7"/>
  <c r="BW278" i="7"/>
  <c r="BW279" i="7"/>
  <c r="BW280" i="7"/>
  <c r="BW281" i="7"/>
  <c r="BW282" i="7"/>
  <c r="BW283" i="7"/>
  <c r="BW284" i="7"/>
  <c r="BW285" i="7"/>
  <c r="BW286" i="7"/>
  <c r="BW287" i="7"/>
  <c r="BW288" i="7"/>
  <c r="BW289" i="7"/>
  <c r="BW290" i="7"/>
  <c r="BW291" i="7"/>
  <c r="BW292" i="7"/>
  <c r="BW293" i="7"/>
  <c r="BW294" i="7"/>
  <c r="BW295" i="7"/>
  <c r="BW296" i="7"/>
  <c r="BW297" i="7"/>
  <c r="BW298" i="7"/>
  <c r="BW299" i="7"/>
  <c r="BW300" i="7"/>
  <c r="BW301" i="7"/>
  <c r="BW302" i="7"/>
  <c r="BW303" i="7"/>
  <c r="BW304" i="7"/>
  <c r="BW305" i="7"/>
  <c r="BW306" i="7"/>
  <c r="BW307" i="7"/>
  <c r="BW308" i="7"/>
  <c r="BW309" i="7"/>
  <c r="BW310" i="7"/>
  <c r="BW311" i="7"/>
  <c r="BW312" i="7"/>
  <c r="BW313" i="7"/>
  <c r="BW314" i="7"/>
  <c r="BW315" i="7"/>
  <c r="BW316" i="7"/>
  <c r="BW317" i="7"/>
  <c r="BW318" i="7"/>
  <c r="BW319" i="7"/>
  <c r="BW320" i="7"/>
  <c r="BW321" i="7"/>
  <c r="BW322" i="7"/>
  <c r="BW323" i="7"/>
  <c r="BW324" i="7"/>
  <c r="BW325" i="7"/>
  <c r="BW326" i="7"/>
  <c r="BW327" i="7"/>
  <c r="BW328" i="7"/>
  <c r="BW329" i="7"/>
  <c r="BW330" i="7"/>
  <c r="BW331" i="7"/>
  <c r="BW332" i="7"/>
  <c r="BW333" i="7"/>
  <c r="BW334" i="7"/>
  <c r="BW335" i="7"/>
  <c r="BW336" i="7"/>
  <c r="BW337" i="7"/>
  <c r="BW338" i="7"/>
  <c r="BW339" i="7"/>
  <c r="BW340" i="7"/>
  <c r="BW341" i="7"/>
  <c r="BW342" i="7"/>
  <c r="BW343" i="7"/>
  <c r="BW344" i="7"/>
  <c r="BW345" i="7"/>
  <c r="BW346" i="7"/>
  <c r="BW347" i="7"/>
  <c r="BW348" i="7"/>
  <c r="BW349" i="7"/>
  <c r="BW350" i="7"/>
  <c r="BW351" i="7"/>
  <c r="BW352" i="7"/>
  <c r="BW353" i="7"/>
  <c r="BW354" i="7"/>
  <c r="BW355" i="7"/>
  <c r="BW356" i="7"/>
  <c r="BW357" i="7"/>
  <c r="BW358" i="7"/>
  <c r="BW359" i="7"/>
  <c r="BW360" i="7"/>
  <c r="BW361" i="7"/>
  <c r="BW362" i="7"/>
  <c r="BW363" i="7"/>
  <c r="BW364" i="7"/>
  <c r="BW365" i="7"/>
  <c r="BW366" i="7"/>
  <c r="BW367" i="7"/>
  <c r="BW368" i="7"/>
  <c r="BW369" i="7"/>
  <c r="BW370" i="7"/>
  <c r="BW371" i="7"/>
  <c r="BW372" i="7"/>
  <c r="BW373" i="7"/>
  <c r="BW374" i="7"/>
  <c r="BW375" i="7"/>
  <c r="BW376" i="7"/>
  <c r="BW377" i="7"/>
  <c r="BW378" i="7"/>
  <c r="BW379" i="7"/>
  <c r="BW380" i="7"/>
  <c r="BW381" i="7"/>
  <c r="BW382" i="7"/>
  <c r="BW383" i="7"/>
  <c r="BW384" i="7"/>
  <c r="BW385" i="7"/>
  <c r="BW386" i="7"/>
  <c r="BW387" i="7"/>
  <c r="BW388" i="7"/>
  <c r="BW389" i="7"/>
  <c r="BW390" i="7"/>
  <c r="BW391" i="7"/>
  <c r="BW392" i="7"/>
  <c r="BW393" i="7"/>
  <c r="BW394" i="7"/>
  <c r="BW395" i="7"/>
  <c r="BW396" i="7"/>
  <c r="BW397" i="7"/>
  <c r="BW398" i="7"/>
  <c r="BW399" i="7"/>
  <c r="BW400" i="7"/>
  <c r="BW401" i="7"/>
  <c r="BW402" i="7"/>
  <c r="BW403" i="7"/>
  <c r="BW404" i="7"/>
  <c r="BW405" i="7"/>
  <c r="BW406" i="7"/>
  <c r="BW407" i="7"/>
  <c r="BW408" i="7"/>
  <c r="BW409" i="7"/>
  <c r="BW410" i="7"/>
  <c r="BW411" i="7"/>
  <c r="BW412" i="7"/>
  <c r="BW413" i="7"/>
  <c r="BW414" i="7"/>
  <c r="BW415" i="7"/>
  <c r="BW416" i="7"/>
  <c r="BW417" i="7"/>
  <c r="BW418" i="7"/>
  <c r="BW419" i="7"/>
  <c r="BW420" i="7"/>
  <c r="BW421" i="7"/>
  <c r="BW422" i="7"/>
  <c r="BW423" i="7"/>
  <c r="BW424" i="7"/>
  <c r="BW425" i="7"/>
  <c r="BW426" i="7"/>
  <c r="BW427" i="7"/>
  <c r="BW428" i="7"/>
  <c r="BW429" i="7"/>
  <c r="BW430" i="7"/>
  <c r="BW431" i="7"/>
  <c r="BW432" i="7"/>
  <c r="BW433" i="7"/>
  <c r="BW434" i="7"/>
  <c r="BW435" i="7"/>
  <c r="BW436" i="7"/>
  <c r="BW437" i="7"/>
  <c r="BW438" i="7"/>
  <c r="BW439" i="7"/>
  <c r="BW440" i="7"/>
  <c r="BW441" i="7"/>
  <c r="BW442" i="7"/>
  <c r="BW443" i="7"/>
  <c r="BW444" i="7"/>
  <c r="BW445" i="7"/>
  <c r="BW446" i="7"/>
  <c r="BW447" i="7"/>
  <c r="BW448" i="7"/>
  <c r="BW449" i="7"/>
  <c r="BW450" i="7"/>
  <c r="BW451" i="7"/>
  <c r="BW452" i="7"/>
  <c r="BW453" i="7"/>
  <c r="BW454" i="7"/>
  <c r="BW455" i="7"/>
  <c r="BW456" i="7"/>
  <c r="BW457" i="7"/>
  <c r="BW458" i="7"/>
  <c r="BW459" i="7"/>
  <c r="BW460" i="7"/>
  <c r="BW461" i="7"/>
  <c r="BW462" i="7"/>
  <c r="BW463" i="7"/>
  <c r="BW464" i="7"/>
  <c r="BW465" i="7"/>
  <c r="BW466" i="7"/>
  <c r="BW467" i="7"/>
  <c r="BW468" i="7"/>
  <c r="BW469" i="7"/>
  <c r="BW470" i="7"/>
  <c r="BW471" i="7"/>
  <c r="BW472" i="7"/>
  <c r="BW473" i="7"/>
  <c r="BW474" i="7"/>
  <c r="BW475" i="7"/>
  <c r="BW476" i="7"/>
  <c r="BW477" i="7"/>
  <c r="BW478" i="7"/>
  <c r="BW479" i="7"/>
  <c r="BW480" i="7"/>
  <c r="BW481" i="7"/>
  <c r="BW482" i="7"/>
  <c r="BW483" i="7"/>
  <c r="BW484" i="7"/>
  <c r="BW485" i="7"/>
  <c r="BW486" i="7"/>
  <c r="BW487" i="7"/>
  <c r="BW488" i="7"/>
  <c r="BW489" i="7"/>
  <c r="BW490" i="7"/>
  <c r="BW491" i="7"/>
  <c r="BW492" i="7"/>
  <c r="BW493" i="7"/>
  <c r="BW494" i="7"/>
  <c r="BW495" i="7"/>
  <c r="BW496" i="7"/>
  <c r="BW497" i="7"/>
  <c r="BW498" i="7"/>
  <c r="BW499" i="7"/>
  <c r="BW500" i="7"/>
  <c r="BW501" i="7"/>
  <c r="BW502" i="7"/>
  <c r="BW503" i="7"/>
  <c r="BW504" i="7"/>
  <c r="BW505" i="7"/>
  <c r="BW506" i="7"/>
  <c r="BW507" i="7"/>
  <c r="BW508" i="7"/>
  <c r="BW509" i="7"/>
  <c r="BW510" i="7"/>
  <c r="BW511" i="7"/>
  <c r="BW512" i="7"/>
  <c r="BW513" i="7"/>
  <c r="BW514" i="7"/>
  <c r="BW515" i="7"/>
  <c r="BW516" i="7"/>
  <c r="BW517" i="7"/>
  <c r="BW518" i="7"/>
  <c r="BW519" i="7"/>
  <c r="BW520" i="7"/>
  <c r="BW521" i="7"/>
  <c r="BW522" i="7"/>
  <c r="BW523" i="7"/>
  <c r="BW524" i="7"/>
  <c r="BW525" i="7"/>
  <c r="BW526" i="7"/>
  <c r="BW527" i="7"/>
  <c r="BW528" i="7"/>
  <c r="BW529" i="7"/>
  <c r="BW530" i="7"/>
  <c r="BW531" i="7"/>
  <c r="BW532" i="7"/>
  <c r="BW533" i="7"/>
  <c r="BW534" i="7"/>
  <c r="BW535" i="7"/>
  <c r="BW536" i="7"/>
  <c r="BW537" i="7"/>
  <c r="BW538" i="7"/>
  <c r="BW539" i="7"/>
  <c r="BW540" i="7"/>
  <c r="BW541" i="7"/>
  <c r="BW542" i="7"/>
  <c r="BW543" i="7"/>
  <c r="BW544" i="7"/>
  <c r="BW545" i="7"/>
  <c r="BW546" i="7"/>
  <c r="BW547" i="7"/>
  <c r="BW548" i="7"/>
  <c r="BW549" i="7"/>
  <c r="BW550" i="7"/>
  <c r="BW551" i="7"/>
  <c r="BW552" i="7"/>
  <c r="BW553" i="7"/>
  <c r="BW554" i="7"/>
  <c r="BW555" i="7"/>
  <c r="BW556" i="7"/>
  <c r="BW557" i="7"/>
  <c r="BW558" i="7"/>
  <c r="BW559" i="7"/>
  <c r="BW560" i="7"/>
  <c r="BW561" i="7"/>
  <c r="BW562" i="7"/>
  <c r="BW563" i="7"/>
  <c r="BW564" i="7"/>
  <c r="BW565" i="7"/>
  <c r="BW566" i="7"/>
  <c r="BW567" i="7"/>
  <c r="BW568" i="7"/>
  <c r="BW569" i="7"/>
  <c r="BW570" i="7"/>
  <c r="BW571" i="7"/>
  <c r="BW572" i="7"/>
  <c r="BW573" i="7"/>
  <c r="BW574" i="7"/>
  <c r="BW575" i="7"/>
  <c r="BW576" i="7"/>
  <c r="BW577" i="7"/>
  <c r="BW578" i="7"/>
  <c r="BW579" i="7"/>
  <c r="BW580" i="7"/>
  <c r="BW581" i="7"/>
  <c r="BW582" i="7"/>
  <c r="BW583" i="7"/>
  <c r="BW584" i="7"/>
  <c r="BW585" i="7"/>
  <c r="BW586" i="7"/>
  <c r="BW587" i="7"/>
  <c r="BW588" i="7"/>
  <c r="BW589" i="7"/>
  <c r="BW590" i="7"/>
  <c r="BW591" i="7"/>
  <c r="BW592" i="7"/>
  <c r="BW593" i="7"/>
  <c r="BW594" i="7"/>
  <c r="BW595" i="7"/>
  <c r="BW596" i="7"/>
  <c r="BW597" i="7"/>
  <c r="BW598" i="7"/>
  <c r="BW599" i="7"/>
  <c r="BW600" i="7"/>
  <c r="BW601" i="7"/>
  <c r="BW602" i="7"/>
  <c r="BW603" i="7"/>
  <c r="BW604" i="7"/>
  <c r="BW605" i="7"/>
  <c r="BW606" i="7"/>
  <c r="BW7" i="7"/>
  <c r="BV8" i="7"/>
  <c r="BV9" i="7"/>
  <c r="BV10" i="7"/>
  <c r="BV11" i="7"/>
  <c r="BV12" i="7"/>
  <c r="BV13" i="7"/>
  <c r="BV14" i="7"/>
  <c r="BV15" i="7"/>
  <c r="BV16" i="7"/>
  <c r="BV17" i="7"/>
  <c r="BV18" i="7"/>
  <c r="BV19" i="7"/>
  <c r="BV20" i="7"/>
  <c r="BV21" i="7"/>
  <c r="BV22" i="7"/>
  <c r="BV23" i="7"/>
  <c r="BV24" i="7"/>
  <c r="BV25" i="7"/>
  <c r="BV26" i="7"/>
  <c r="BV27" i="7"/>
  <c r="BV28" i="7"/>
  <c r="BV29" i="7"/>
  <c r="BV30" i="7"/>
  <c r="BV31" i="7"/>
  <c r="BV32" i="7"/>
  <c r="BV33" i="7"/>
  <c r="BV34" i="7"/>
  <c r="BV35" i="7"/>
  <c r="BV36" i="7"/>
  <c r="BV37" i="7"/>
  <c r="BV38" i="7"/>
  <c r="BV39" i="7"/>
  <c r="BV40" i="7"/>
  <c r="BV41" i="7"/>
  <c r="BV42" i="7"/>
  <c r="BV43" i="7"/>
  <c r="BV44" i="7"/>
  <c r="BV45" i="7"/>
  <c r="BV46" i="7"/>
  <c r="BV47" i="7"/>
  <c r="BV48" i="7"/>
  <c r="BV49" i="7"/>
  <c r="BV50" i="7"/>
  <c r="BV51" i="7"/>
  <c r="BV52" i="7"/>
  <c r="BV53" i="7"/>
  <c r="BV54" i="7"/>
  <c r="BV55" i="7"/>
  <c r="BV56" i="7"/>
  <c r="BV57" i="7"/>
  <c r="BV58" i="7"/>
  <c r="BV59" i="7"/>
  <c r="BV60" i="7"/>
  <c r="BV61" i="7"/>
  <c r="BV62" i="7"/>
  <c r="BV63" i="7"/>
  <c r="BV64" i="7"/>
  <c r="BV65" i="7"/>
  <c r="BV66" i="7"/>
  <c r="BV67" i="7"/>
  <c r="BV68" i="7"/>
  <c r="BV69" i="7"/>
  <c r="BV70" i="7"/>
  <c r="BV71" i="7"/>
  <c r="BV72" i="7"/>
  <c r="BV73" i="7"/>
  <c r="BV74" i="7"/>
  <c r="BV75" i="7"/>
  <c r="BV76" i="7"/>
  <c r="BV77" i="7"/>
  <c r="BV78" i="7"/>
  <c r="BV79" i="7"/>
  <c r="BV80" i="7"/>
  <c r="BV81" i="7"/>
  <c r="BV82" i="7"/>
  <c r="BV83" i="7"/>
  <c r="BV84" i="7"/>
  <c r="BV85" i="7"/>
  <c r="BV86" i="7"/>
  <c r="BV87" i="7"/>
  <c r="BV88" i="7"/>
  <c r="BV89" i="7"/>
  <c r="BV90" i="7"/>
  <c r="BV91" i="7"/>
  <c r="BV92" i="7"/>
  <c r="BV93" i="7"/>
  <c r="BV94" i="7"/>
  <c r="BV95" i="7"/>
  <c r="BV96" i="7"/>
  <c r="BV97" i="7"/>
  <c r="BV98" i="7"/>
  <c r="BV99" i="7"/>
  <c r="BV100" i="7"/>
  <c r="BV101" i="7"/>
  <c r="BV102" i="7"/>
  <c r="BV103" i="7"/>
  <c r="BV104" i="7"/>
  <c r="BV105" i="7"/>
  <c r="BV106" i="7"/>
  <c r="BV107" i="7"/>
  <c r="BV108" i="7"/>
  <c r="BV109" i="7"/>
  <c r="BV110" i="7"/>
  <c r="BV111" i="7"/>
  <c r="BV112" i="7"/>
  <c r="BV113" i="7"/>
  <c r="BV114" i="7"/>
  <c r="BV115" i="7"/>
  <c r="BV116" i="7"/>
  <c r="BV117" i="7"/>
  <c r="BV118" i="7"/>
  <c r="BV119" i="7"/>
  <c r="BV120" i="7"/>
  <c r="BV121" i="7"/>
  <c r="BV122" i="7"/>
  <c r="BV123" i="7"/>
  <c r="BV124" i="7"/>
  <c r="BV125" i="7"/>
  <c r="BV126" i="7"/>
  <c r="BV127" i="7"/>
  <c r="BV128" i="7"/>
  <c r="BV129" i="7"/>
  <c r="BV130" i="7"/>
  <c r="BV131" i="7"/>
  <c r="BV132" i="7"/>
  <c r="BV133" i="7"/>
  <c r="BV134" i="7"/>
  <c r="BV135" i="7"/>
  <c r="BV136" i="7"/>
  <c r="BV137" i="7"/>
  <c r="BV138" i="7"/>
  <c r="BV139" i="7"/>
  <c r="BV140" i="7"/>
  <c r="BV141" i="7"/>
  <c r="BV142" i="7"/>
  <c r="BV143" i="7"/>
  <c r="BV144" i="7"/>
  <c r="BV145" i="7"/>
  <c r="BV146" i="7"/>
  <c r="BV147" i="7"/>
  <c r="BV148" i="7"/>
  <c r="BV149" i="7"/>
  <c r="BV150" i="7"/>
  <c r="BV151" i="7"/>
  <c r="BV152" i="7"/>
  <c r="BV153" i="7"/>
  <c r="BV154" i="7"/>
  <c r="BV155" i="7"/>
  <c r="BV156" i="7"/>
  <c r="BV157" i="7"/>
  <c r="BV158" i="7"/>
  <c r="BV159" i="7"/>
  <c r="BV160" i="7"/>
  <c r="BV161" i="7"/>
  <c r="BV162" i="7"/>
  <c r="BV163" i="7"/>
  <c r="BV164" i="7"/>
  <c r="BV165" i="7"/>
  <c r="BV166" i="7"/>
  <c r="BV167" i="7"/>
  <c r="BV168" i="7"/>
  <c r="BV169" i="7"/>
  <c r="BV170" i="7"/>
  <c r="BV171" i="7"/>
  <c r="BV172" i="7"/>
  <c r="BV173" i="7"/>
  <c r="BV174" i="7"/>
  <c r="BV175" i="7"/>
  <c r="BV176" i="7"/>
  <c r="BV177" i="7"/>
  <c r="BV178" i="7"/>
  <c r="BV179" i="7"/>
  <c r="BV180" i="7"/>
  <c r="BV181" i="7"/>
  <c r="BV182" i="7"/>
  <c r="BV183" i="7"/>
  <c r="BV184" i="7"/>
  <c r="BV185" i="7"/>
  <c r="BV186" i="7"/>
  <c r="BV187" i="7"/>
  <c r="BV188" i="7"/>
  <c r="BV189" i="7"/>
  <c r="BV190" i="7"/>
  <c r="BV191" i="7"/>
  <c r="BV192" i="7"/>
  <c r="BV193" i="7"/>
  <c r="BV194" i="7"/>
  <c r="BV195" i="7"/>
  <c r="BV196" i="7"/>
  <c r="BV197" i="7"/>
  <c r="BV198" i="7"/>
  <c r="BV199" i="7"/>
  <c r="BV200" i="7"/>
  <c r="BV201" i="7"/>
  <c r="BV202" i="7"/>
  <c r="BV203" i="7"/>
  <c r="BV204" i="7"/>
  <c r="BV205" i="7"/>
  <c r="BV206" i="7"/>
  <c r="BV207" i="7"/>
  <c r="BV208" i="7"/>
  <c r="BV209" i="7"/>
  <c r="BV210" i="7"/>
  <c r="BV211" i="7"/>
  <c r="BV212" i="7"/>
  <c r="BV213" i="7"/>
  <c r="BV214" i="7"/>
  <c r="BV215" i="7"/>
  <c r="BV216" i="7"/>
  <c r="BV217" i="7"/>
  <c r="BV218" i="7"/>
  <c r="BV219" i="7"/>
  <c r="BV220" i="7"/>
  <c r="BV221" i="7"/>
  <c r="BV222" i="7"/>
  <c r="BV223" i="7"/>
  <c r="BV224" i="7"/>
  <c r="BV225" i="7"/>
  <c r="BV226" i="7"/>
  <c r="BV227" i="7"/>
  <c r="BV228" i="7"/>
  <c r="BV229" i="7"/>
  <c r="BV230" i="7"/>
  <c r="BV231" i="7"/>
  <c r="BV232" i="7"/>
  <c r="BV233" i="7"/>
  <c r="BV234" i="7"/>
  <c r="BV235" i="7"/>
  <c r="BV236" i="7"/>
  <c r="BV237" i="7"/>
  <c r="BV238" i="7"/>
  <c r="BV239" i="7"/>
  <c r="BV240" i="7"/>
  <c r="BV241" i="7"/>
  <c r="BV242" i="7"/>
  <c r="BV243" i="7"/>
  <c r="BV244" i="7"/>
  <c r="BV245" i="7"/>
  <c r="BV246" i="7"/>
  <c r="BV247" i="7"/>
  <c r="BV248" i="7"/>
  <c r="BV249" i="7"/>
  <c r="BV250" i="7"/>
  <c r="BV251" i="7"/>
  <c r="BV252" i="7"/>
  <c r="BV253" i="7"/>
  <c r="BV254" i="7"/>
  <c r="BV255" i="7"/>
  <c r="BV256" i="7"/>
  <c r="BV257" i="7"/>
  <c r="BV258" i="7"/>
  <c r="BV259" i="7"/>
  <c r="BV260" i="7"/>
  <c r="BV261" i="7"/>
  <c r="BV262" i="7"/>
  <c r="BV263" i="7"/>
  <c r="BV264" i="7"/>
  <c r="BV265" i="7"/>
  <c r="BV266" i="7"/>
  <c r="BV267" i="7"/>
  <c r="BV268" i="7"/>
  <c r="BV269" i="7"/>
  <c r="BV270" i="7"/>
  <c r="BV271" i="7"/>
  <c r="BV272" i="7"/>
  <c r="BV273" i="7"/>
  <c r="BV274" i="7"/>
  <c r="BV275" i="7"/>
  <c r="BV276" i="7"/>
  <c r="BV277" i="7"/>
  <c r="BV278" i="7"/>
  <c r="BV279" i="7"/>
  <c r="BV280" i="7"/>
  <c r="BV281" i="7"/>
  <c r="BV282" i="7"/>
  <c r="BV283" i="7"/>
  <c r="BV284" i="7"/>
  <c r="BV285" i="7"/>
  <c r="BV286" i="7"/>
  <c r="BV287" i="7"/>
  <c r="BV288" i="7"/>
  <c r="BV289" i="7"/>
  <c r="BV290" i="7"/>
  <c r="BV291" i="7"/>
  <c r="BV292" i="7"/>
  <c r="BV293" i="7"/>
  <c r="BV294" i="7"/>
  <c r="BV295" i="7"/>
  <c r="BV296" i="7"/>
  <c r="BV297" i="7"/>
  <c r="BV298" i="7"/>
  <c r="BV299" i="7"/>
  <c r="BV300" i="7"/>
  <c r="BV301" i="7"/>
  <c r="BV302" i="7"/>
  <c r="BV303" i="7"/>
  <c r="BV304" i="7"/>
  <c r="BV305" i="7"/>
  <c r="BV306" i="7"/>
  <c r="BV307" i="7"/>
  <c r="BV308" i="7"/>
  <c r="BV309" i="7"/>
  <c r="BV310" i="7"/>
  <c r="BV311" i="7"/>
  <c r="BV312" i="7"/>
  <c r="BV313" i="7"/>
  <c r="BV314" i="7"/>
  <c r="BV315" i="7"/>
  <c r="BV316" i="7"/>
  <c r="BV317" i="7"/>
  <c r="BV318" i="7"/>
  <c r="BV319" i="7"/>
  <c r="BV320" i="7"/>
  <c r="BV321" i="7"/>
  <c r="BV322" i="7"/>
  <c r="BV323" i="7"/>
  <c r="BV324" i="7"/>
  <c r="BV325" i="7"/>
  <c r="BV326" i="7"/>
  <c r="BV327" i="7"/>
  <c r="BV328" i="7"/>
  <c r="BV329" i="7"/>
  <c r="BV330" i="7"/>
  <c r="BV331" i="7"/>
  <c r="BV332" i="7"/>
  <c r="BV333" i="7"/>
  <c r="BV334" i="7"/>
  <c r="BV335" i="7"/>
  <c r="BV336" i="7"/>
  <c r="BV337" i="7"/>
  <c r="BV338" i="7"/>
  <c r="BV339" i="7"/>
  <c r="BV340" i="7"/>
  <c r="BV341" i="7"/>
  <c r="BV342" i="7"/>
  <c r="BV343" i="7"/>
  <c r="BV344" i="7"/>
  <c r="BV345" i="7"/>
  <c r="BV346" i="7"/>
  <c r="BV347" i="7"/>
  <c r="BV348" i="7"/>
  <c r="BV349" i="7"/>
  <c r="BV350" i="7"/>
  <c r="BV351" i="7"/>
  <c r="BV352" i="7"/>
  <c r="BV353" i="7"/>
  <c r="BV354" i="7"/>
  <c r="BV355" i="7"/>
  <c r="BV356" i="7"/>
  <c r="BV357" i="7"/>
  <c r="BV358" i="7"/>
  <c r="BV359" i="7"/>
  <c r="BV360" i="7"/>
  <c r="BV361" i="7"/>
  <c r="BV362" i="7"/>
  <c r="BV363" i="7"/>
  <c r="BV364" i="7"/>
  <c r="BV365" i="7"/>
  <c r="BV366" i="7"/>
  <c r="BV367" i="7"/>
  <c r="BV368" i="7"/>
  <c r="BV369" i="7"/>
  <c r="BV370" i="7"/>
  <c r="BV371" i="7"/>
  <c r="BV372" i="7"/>
  <c r="BV373" i="7"/>
  <c r="BV374" i="7"/>
  <c r="BV375" i="7"/>
  <c r="BV376" i="7"/>
  <c r="BV377" i="7"/>
  <c r="BV378" i="7"/>
  <c r="BV379" i="7"/>
  <c r="BV380" i="7"/>
  <c r="BV381" i="7"/>
  <c r="BV382" i="7"/>
  <c r="BV383" i="7"/>
  <c r="BV384" i="7"/>
  <c r="BV385" i="7"/>
  <c r="BV386" i="7"/>
  <c r="BV387" i="7"/>
  <c r="BV388" i="7"/>
  <c r="BV389" i="7"/>
  <c r="BV390" i="7"/>
  <c r="BV391" i="7"/>
  <c r="BV392" i="7"/>
  <c r="BV393" i="7"/>
  <c r="BV394" i="7"/>
  <c r="BV395" i="7"/>
  <c r="BV396" i="7"/>
  <c r="BV397" i="7"/>
  <c r="BV398" i="7"/>
  <c r="BV399" i="7"/>
  <c r="BV400" i="7"/>
  <c r="BV401" i="7"/>
  <c r="BV402" i="7"/>
  <c r="BV403" i="7"/>
  <c r="BV404" i="7"/>
  <c r="BV405" i="7"/>
  <c r="BV406" i="7"/>
  <c r="BV407" i="7"/>
  <c r="BV408" i="7"/>
  <c r="BV409" i="7"/>
  <c r="BV410" i="7"/>
  <c r="BV411" i="7"/>
  <c r="BV412" i="7"/>
  <c r="BV413" i="7"/>
  <c r="BV414" i="7"/>
  <c r="BV415" i="7"/>
  <c r="BV416" i="7"/>
  <c r="BV417" i="7"/>
  <c r="BV418" i="7"/>
  <c r="BV419" i="7"/>
  <c r="BV420" i="7"/>
  <c r="BV421" i="7"/>
  <c r="BV422" i="7"/>
  <c r="BV423" i="7"/>
  <c r="BV424" i="7"/>
  <c r="BV425" i="7"/>
  <c r="BV426" i="7"/>
  <c r="BV427" i="7"/>
  <c r="BV428" i="7"/>
  <c r="BV429" i="7"/>
  <c r="BV430" i="7"/>
  <c r="BV431" i="7"/>
  <c r="BV432" i="7"/>
  <c r="BV433" i="7"/>
  <c r="BV434" i="7"/>
  <c r="BV435" i="7"/>
  <c r="BV436" i="7"/>
  <c r="BV437" i="7"/>
  <c r="BV438" i="7"/>
  <c r="BV439" i="7"/>
  <c r="BV440" i="7"/>
  <c r="BV441" i="7"/>
  <c r="BV442" i="7"/>
  <c r="BV443" i="7"/>
  <c r="BV444" i="7"/>
  <c r="BV445" i="7"/>
  <c r="BV446" i="7"/>
  <c r="BV447" i="7"/>
  <c r="BV448" i="7"/>
  <c r="BV449" i="7"/>
  <c r="BV450" i="7"/>
  <c r="BV451" i="7"/>
  <c r="BV452" i="7"/>
  <c r="BV453" i="7"/>
  <c r="BV454" i="7"/>
  <c r="BV455" i="7"/>
  <c r="BV456" i="7"/>
  <c r="BV457" i="7"/>
  <c r="BV458" i="7"/>
  <c r="BV459" i="7"/>
  <c r="BV460" i="7"/>
  <c r="BV461" i="7"/>
  <c r="BV462" i="7"/>
  <c r="BV463" i="7"/>
  <c r="BV464" i="7"/>
  <c r="BV465" i="7"/>
  <c r="BV466" i="7"/>
  <c r="BV467" i="7"/>
  <c r="BV468" i="7"/>
  <c r="BV469" i="7"/>
  <c r="BV470" i="7"/>
  <c r="BV471" i="7"/>
  <c r="BV472" i="7"/>
  <c r="BV473" i="7"/>
  <c r="BV474" i="7"/>
  <c r="BV475" i="7"/>
  <c r="BV476" i="7"/>
  <c r="BV477" i="7"/>
  <c r="BV478" i="7"/>
  <c r="BV479" i="7"/>
  <c r="BV480" i="7"/>
  <c r="BV481" i="7"/>
  <c r="BV482" i="7"/>
  <c r="BV483" i="7"/>
  <c r="BV484" i="7"/>
  <c r="BV485" i="7"/>
  <c r="BV486" i="7"/>
  <c r="BV487" i="7"/>
  <c r="BV488" i="7"/>
  <c r="BV489" i="7"/>
  <c r="BV490" i="7"/>
  <c r="BV491" i="7"/>
  <c r="BV492" i="7"/>
  <c r="BV493" i="7"/>
  <c r="BV494" i="7"/>
  <c r="BV495" i="7"/>
  <c r="BV496" i="7"/>
  <c r="BV497" i="7"/>
  <c r="BV498" i="7"/>
  <c r="BV499" i="7"/>
  <c r="BV500" i="7"/>
  <c r="BV501" i="7"/>
  <c r="BV502" i="7"/>
  <c r="BV503" i="7"/>
  <c r="BV504" i="7"/>
  <c r="BV505" i="7"/>
  <c r="BV506" i="7"/>
  <c r="BV507" i="7"/>
  <c r="BV508" i="7"/>
  <c r="BV509" i="7"/>
  <c r="BV510" i="7"/>
  <c r="BV511" i="7"/>
  <c r="BV512" i="7"/>
  <c r="BV513" i="7"/>
  <c r="BV514" i="7"/>
  <c r="BV515" i="7"/>
  <c r="BV516" i="7"/>
  <c r="BV517" i="7"/>
  <c r="BV518" i="7"/>
  <c r="BV519" i="7"/>
  <c r="BV520" i="7"/>
  <c r="BV521" i="7"/>
  <c r="BV522" i="7"/>
  <c r="BV523" i="7"/>
  <c r="BV524" i="7"/>
  <c r="BV525" i="7"/>
  <c r="BV526" i="7"/>
  <c r="BV527" i="7"/>
  <c r="BV528" i="7"/>
  <c r="BV529" i="7"/>
  <c r="BV530" i="7"/>
  <c r="BV531" i="7"/>
  <c r="BV532" i="7"/>
  <c r="BV533" i="7"/>
  <c r="BV534" i="7"/>
  <c r="BV535" i="7"/>
  <c r="BV536" i="7"/>
  <c r="BV537" i="7"/>
  <c r="BV538" i="7"/>
  <c r="BV539" i="7"/>
  <c r="BV540" i="7"/>
  <c r="BV541" i="7"/>
  <c r="BV542" i="7"/>
  <c r="BV543" i="7"/>
  <c r="BV544" i="7"/>
  <c r="BV545" i="7"/>
  <c r="BV546" i="7"/>
  <c r="BV547" i="7"/>
  <c r="BV548" i="7"/>
  <c r="BV549" i="7"/>
  <c r="BV550" i="7"/>
  <c r="BV551" i="7"/>
  <c r="BV552" i="7"/>
  <c r="BV553" i="7"/>
  <c r="BV554" i="7"/>
  <c r="BV555" i="7"/>
  <c r="BV556" i="7"/>
  <c r="BV557" i="7"/>
  <c r="BV558" i="7"/>
  <c r="BV559" i="7"/>
  <c r="BV560" i="7"/>
  <c r="BV561" i="7"/>
  <c r="BV562" i="7"/>
  <c r="BV563" i="7"/>
  <c r="BV564" i="7"/>
  <c r="BV565" i="7"/>
  <c r="BV566" i="7"/>
  <c r="BV567" i="7"/>
  <c r="BV568" i="7"/>
  <c r="BV569" i="7"/>
  <c r="BV570" i="7"/>
  <c r="BV571" i="7"/>
  <c r="BV572" i="7"/>
  <c r="BV573" i="7"/>
  <c r="BV574" i="7"/>
  <c r="BV575" i="7"/>
  <c r="BV576" i="7"/>
  <c r="BV577" i="7"/>
  <c r="BV578" i="7"/>
  <c r="BV579" i="7"/>
  <c r="BV580" i="7"/>
  <c r="BV581" i="7"/>
  <c r="BV582" i="7"/>
  <c r="BV583" i="7"/>
  <c r="BV584" i="7"/>
  <c r="BV585" i="7"/>
  <c r="BV586" i="7"/>
  <c r="BV587" i="7"/>
  <c r="BV588" i="7"/>
  <c r="BV589" i="7"/>
  <c r="BV590" i="7"/>
  <c r="BV591" i="7"/>
  <c r="BV592" i="7"/>
  <c r="BV593" i="7"/>
  <c r="BV594" i="7"/>
  <c r="BV595" i="7"/>
  <c r="BV596" i="7"/>
  <c r="BV597" i="7"/>
  <c r="BV598" i="7"/>
  <c r="BV599" i="7"/>
  <c r="BV600" i="7"/>
  <c r="BV601" i="7"/>
  <c r="BV602" i="7"/>
  <c r="BV603" i="7"/>
  <c r="BV604" i="7"/>
  <c r="BV605" i="7"/>
  <c r="BV606" i="7"/>
  <c r="BV7" i="7"/>
  <c r="BT8" i="7"/>
  <c r="BT9" i="7"/>
  <c r="BT10" i="7"/>
  <c r="BT11" i="7"/>
  <c r="BT12" i="7"/>
  <c r="BT13" i="7"/>
  <c r="BT14" i="7"/>
  <c r="BT15" i="7"/>
  <c r="BT16" i="7"/>
  <c r="BT17" i="7"/>
  <c r="BT18" i="7"/>
  <c r="BT19" i="7"/>
  <c r="BT20" i="7"/>
  <c r="BT21" i="7"/>
  <c r="BT22" i="7"/>
  <c r="BT23" i="7"/>
  <c r="BT24" i="7"/>
  <c r="BT25" i="7"/>
  <c r="BT26" i="7"/>
  <c r="BT27" i="7"/>
  <c r="BT28" i="7"/>
  <c r="BT29" i="7"/>
  <c r="BT30" i="7"/>
  <c r="BT31" i="7"/>
  <c r="BT32" i="7"/>
  <c r="BT33" i="7"/>
  <c r="BT34" i="7"/>
  <c r="BT35" i="7"/>
  <c r="BT36" i="7"/>
  <c r="BT37" i="7"/>
  <c r="BT38" i="7"/>
  <c r="BT39" i="7"/>
  <c r="BT40" i="7"/>
  <c r="BT41" i="7"/>
  <c r="BT42" i="7"/>
  <c r="BT43" i="7"/>
  <c r="BT44" i="7"/>
  <c r="BT45" i="7"/>
  <c r="BT46" i="7"/>
  <c r="BT47" i="7"/>
  <c r="BT48" i="7"/>
  <c r="BT49" i="7"/>
  <c r="BT50" i="7"/>
  <c r="BT51" i="7"/>
  <c r="BT52" i="7"/>
  <c r="BT53" i="7"/>
  <c r="BT54" i="7"/>
  <c r="BT55" i="7"/>
  <c r="BT56" i="7"/>
  <c r="BT57" i="7"/>
  <c r="BT58" i="7"/>
  <c r="BT59" i="7"/>
  <c r="BT60" i="7"/>
  <c r="BT61" i="7"/>
  <c r="BT62" i="7"/>
  <c r="BT63" i="7"/>
  <c r="BT64" i="7"/>
  <c r="BT65" i="7"/>
  <c r="BT66" i="7"/>
  <c r="BT67" i="7"/>
  <c r="BT68" i="7"/>
  <c r="BT69" i="7"/>
  <c r="BT70" i="7"/>
  <c r="BT71" i="7"/>
  <c r="BT72" i="7"/>
  <c r="BT73" i="7"/>
  <c r="BT74" i="7"/>
  <c r="BT75" i="7"/>
  <c r="BT76" i="7"/>
  <c r="BT77" i="7"/>
  <c r="BT78" i="7"/>
  <c r="BT79" i="7"/>
  <c r="BT80" i="7"/>
  <c r="BT81" i="7"/>
  <c r="BT82" i="7"/>
  <c r="BT83" i="7"/>
  <c r="BT84" i="7"/>
  <c r="BT85" i="7"/>
  <c r="BT86" i="7"/>
  <c r="BT87" i="7"/>
  <c r="BT88" i="7"/>
  <c r="BT89" i="7"/>
  <c r="BT90" i="7"/>
  <c r="BT91" i="7"/>
  <c r="BT92" i="7"/>
  <c r="BT93" i="7"/>
  <c r="BT94" i="7"/>
  <c r="BT95" i="7"/>
  <c r="BT96" i="7"/>
  <c r="BT97" i="7"/>
  <c r="BT98" i="7"/>
  <c r="BT99" i="7"/>
  <c r="BT100" i="7"/>
  <c r="BT101" i="7"/>
  <c r="BT102" i="7"/>
  <c r="BT103" i="7"/>
  <c r="BT104" i="7"/>
  <c r="BT105" i="7"/>
  <c r="BT106" i="7"/>
  <c r="BT107" i="7"/>
  <c r="BT108" i="7"/>
  <c r="BT109" i="7"/>
  <c r="BT110" i="7"/>
  <c r="BT111" i="7"/>
  <c r="BT112" i="7"/>
  <c r="BT113" i="7"/>
  <c r="BT114" i="7"/>
  <c r="BT115" i="7"/>
  <c r="BT116" i="7"/>
  <c r="BT117" i="7"/>
  <c r="BT118" i="7"/>
  <c r="BT119" i="7"/>
  <c r="BT120" i="7"/>
  <c r="BT121" i="7"/>
  <c r="BT122" i="7"/>
  <c r="BT123" i="7"/>
  <c r="BT124" i="7"/>
  <c r="BT125" i="7"/>
  <c r="BT126" i="7"/>
  <c r="BT127" i="7"/>
  <c r="BT128" i="7"/>
  <c r="BT129" i="7"/>
  <c r="BT130" i="7"/>
  <c r="BT131" i="7"/>
  <c r="BT132" i="7"/>
  <c r="BT133" i="7"/>
  <c r="BT134" i="7"/>
  <c r="BT135" i="7"/>
  <c r="BT136" i="7"/>
  <c r="BT137" i="7"/>
  <c r="BT138" i="7"/>
  <c r="BT139" i="7"/>
  <c r="BT140" i="7"/>
  <c r="BT141" i="7"/>
  <c r="BT142" i="7"/>
  <c r="BT143" i="7"/>
  <c r="BT144" i="7"/>
  <c r="BT145" i="7"/>
  <c r="BT146" i="7"/>
  <c r="BT147" i="7"/>
  <c r="BT148" i="7"/>
  <c r="BT149" i="7"/>
  <c r="BT150" i="7"/>
  <c r="BT151" i="7"/>
  <c r="BT152" i="7"/>
  <c r="BT153" i="7"/>
  <c r="BT154" i="7"/>
  <c r="BT155" i="7"/>
  <c r="BT156" i="7"/>
  <c r="BT157" i="7"/>
  <c r="BT158" i="7"/>
  <c r="BT159" i="7"/>
  <c r="BT160" i="7"/>
  <c r="BT161" i="7"/>
  <c r="BT162" i="7"/>
  <c r="BT163" i="7"/>
  <c r="BT164" i="7"/>
  <c r="BT165" i="7"/>
  <c r="BT166" i="7"/>
  <c r="BT167" i="7"/>
  <c r="BT168" i="7"/>
  <c r="BT169" i="7"/>
  <c r="BT170" i="7"/>
  <c r="BT171" i="7"/>
  <c r="BT172" i="7"/>
  <c r="BT173" i="7"/>
  <c r="BT174" i="7"/>
  <c r="BT175" i="7"/>
  <c r="BT176" i="7"/>
  <c r="BT177" i="7"/>
  <c r="BT178" i="7"/>
  <c r="BT179" i="7"/>
  <c r="BT180" i="7"/>
  <c r="BT181" i="7"/>
  <c r="BT182" i="7"/>
  <c r="BT183" i="7"/>
  <c r="BT184" i="7"/>
  <c r="BT185" i="7"/>
  <c r="BT186" i="7"/>
  <c r="BT187" i="7"/>
  <c r="BT188" i="7"/>
  <c r="BT189" i="7"/>
  <c r="BT190" i="7"/>
  <c r="BT191" i="7"/>
  <c r="BT192" i="7"/>
  <c r="BT193" i="7"/>
  <c r="BT194" i="7"/>
  <c r="BT195" i="7"/>
  <c r="BT196" i="7"/>
  <c r="BT197" i="7"/>
  <c r="BT198" i="7"/>
  <c r="BT199" i="7"/>
  <c r="BT200" i="7"/>
  <c r="BT201" i="7"/>
  <c r="BT202" i="7"/>
  <c r="BT203" i="7"/>
  <c r="BT204" i="7"/>
  <c r="BT205" i="7"/>
  <c r="BT206" i="7"/>
  <c r="BT207" i="7"/>
  <c r="BT208" i="7"/>
  <c r="BT209" i="7"/>
  <c r="BT210" i="7"/>
  <c r="BT211" i="7"/>
  <c r="BT212" i="7"/>
  <c r="BT213" i="7"/>
  <c r="BT214" i="7"/>
  <c r="BT215" i="7"/>
  <c r="BT216" i="7"/>
  <c r="BT217" i="7"/>
  <c r="BT218" i="7"/>
  <c r="BT219" i="7"/>
  <c r="BT220" i="7"/>
  <c r="BT221" i="7"/>
  <c r="BT222" i="7"/>
  <c r="BT223" i="7"/>
  <c r="BT224" i="7"/>
  <c r="BT225" i="7"/>
  <c r="BT226" i="7"/>
  <c r="BT227" i="7"/>
  <c r="BT228" i="7"/>
  <c r="BT229" i="7"/>
  <c r="BT230" i="7"/>
  <c r="BT231" i="7"/>
  <c r="BT232" i="7"/>
  <c r="BT233" i="7"/>
  <c r="BT234" i="7"/>
  <c r="BT235" i="7"/>
  <c r="BT236" i="7"/>
  <c r="BT237" i="7"/>
  <c r="BT238" i="7"/>
  <c r="BT239" i="7"/>
  <c r="BT240" i="7"/>
  <c r="BT241" i="7"/>
  <c r="BT242" i="7"/>
  <c r="BT243" i="7"/>
  <c r="BT244" i="7"/>
  <c r="BT245" i="7"/>
  <c r="BT246" i="7"/>
  <c r="BT247" i="7"/>
  <c r="BT248" i="7"/>
  <c r="BT249" i="7"/>
  <c r="BT250" i="7"/>
  <c r="BT251" i="7"/>
  <c r="BT252" i="7"/>
  <c r="BT253" i="7"/>
  <c r="BT254" i="7"/>
  <c r="BT255" i="7"/>
  <c r="BT256" i="7"/>
  <c r="BT257" i="7"/>
  <c r="BT258" i="7"/>
  <c r="BT259" i="7"/>
  <c r="BT260" i="7"/>
  <c r="BT261" i="7"/>
  <c r="BT262" i="7"/>
  <c r="BT263" i="7"/>
  <c r="BT264" i="7"/>
  <c r="BT265" i="7"/>
  <c r="BT266" i="7"/>
  <c r="BT267" i="7"/>
  <c r="BT268" i="7"/>
  <c r="BT269" i="7"/>
  <c r="BT270" i="7"/>
  <c r="BT271" i="7"/>
  <c r="BT272" i="7"/>
  <c r="BT273" i="7"/>
  <c r="BT274" i="7"/>
  <c r="BT275" i="7"/>
  <c r="BT276" i="7"/>
  <c r="BT277" i="7"/>
  <c r="BT278" i="7"/>
  <c r="BT279" i="7"/>
  <c r="BT280" i="7"/>
  <c r="BT281" i="7"/>
  <c r="BT282" i="7"/>
  <c r="BT283" i="7"/>
  <c r="BT284" i="7"/>
  <c r="BT285" i="7"/>
  <c r="BT286" i="7"/>
  <c r="BT287" i="7"/>
  <c r="BT288" i="7"/>
  <c r="BT289" i="7"/>
  <c r="BT290" i="7"/>
  <c r="BT291" i="7"/>
  <c r="BT292" i="7"/>
  <c r="BT293" i="7"/>
  <c r="BT294" i="7"/>
  <c r="BT295" i="7"/>
  <c r="BT296" i="7"/>
  <c r="BT297" i="7"/>
  <c r="BT298" i="7"/>
  <c r="BT299" i="7"/>
  <c r="BT300" i="7"/>
  <c r="BT301" i="7"/>
  <c r="BT302" i="7"/>
  <c r="BT303" i="7"/>
  <c r="BT304" i="7"/>
  <c r="BT305" i="7"/>
  <c r="BT306" i="7"/>
  <c r="BT307" i="7"/>
  <c r="BT308" i="7"/>
  <c r="BT309" i="7"/>
  <c r="BT310" i="7"/>
  <c r="BT311" i="7"/>
  <c r="BT312" i="7"/>
  <c r="BT313" i="7"/>
  <c r="BT314" i="7"/>
  <c r="BT315" i="7"/>
  <c r="BT316" i="7"/>
  <c r="BT317" i="7"/>
  <c r="BT318" i="7"/>
  <c r="BT319" i="7"/>
  <c r="BT320" i="7"/>
  <c r="BT321" i="7"/>
  <c r="BT322" i="7"/>
  <c r="BT323" i="7"/>
  <c r="BT324" i="7"/>
  <c r="BT325" i="7"/>
  <c r="BT326" i="7"/>
  <c r="BT327" i="7"/>
  <c r="BT328" i="7"/>
  <c r="BT329" i="7"/>
  <c r="BT330" i="7"/>
  <c r="BT331" i="7"/>
  <c r="BT332" i="7"/>
  <c r="BT333" i="7"/>
  <c r="BT334" i="7"/>
  <c r="BT335" i="7"/>
  <c r="BT336" i="7"/>
  <c r="BT337" i="7"/>
  <c r="BT338" i="7"/>
  <c r="BT339" i="7"/>
  <c r="BT340" i="7"/>
  <c r="BT341" i="7"/>
  <c r="BT342" i="7"/>
  <c r="BT343" i="7"/>
  <c r="BT344" i="7"/>
  <c r="BT345" i="7"/>
  <c r="BT346" i="7"/>
  <c r="BT347" i="7"/>
  <c r="BT348" i="7"/>
  <c r="BT349" i="7"/>
  <c r="BT350" i="7"/>
  <c r="BT351" i="7"/>
  <c r="BT352" i="7"/>
  <c r="BT353" i="7"/>
  <c r="BT354" i="7"/>
  <c r="BT355" i="7"/>
  <c r="BT356" i="7"/>
  <c r="BT357" i="7"/>
  <c r="BT358" i="7"/>
  <c r="BT359" i="7"/>
  <c r="BT360" i="7"/>
  <c r="BT361" i="7"/>
  <c r="BT362" i="7"/>
  <c r="BT363" i="7"/>
  <c r="BT364" i="7"/>
  <c r="BT365" i="7"/>
  <c r="BT366" i="7"/>
  <c r="BT367" i="7"/>
  <c r="BT368" i="7"/>
  <c r="BT369" i="7"/>
  <c r="BT370" i="7"/>
  <c r="BT371" i="7"/>
  <c r="BT372" i="7"/>
  <c r="BT373" i="7"/>
  <c r="BT374" i="7"/>
  <c r="BT375" i="7"/>
  <c r="BT376" i="7"/>
  <c r="BT377" i="7"/>
  <c r="BT378" i="7"/>
  <c r="BT379" i="7"/>
  <c r="BT380" i="7"/>
  <c r="BT381" i="7"/>
  <c r="BT382" i="7"/>
  <c r="BT383" i="7"/>
  <c r="BT384" i="7"/>
  <c r="BT385" i="7"/>
  <c r="BT386" i="7"/>
  <c r="BT387" i="7"/>
  <c r="BT388" i="7"/>
  <c r="BT389" i="7"/>
  <c r="BT390" i="7"/>
  <c r="BT391" i="7"/>
  <c r="BT392" i="7"/>
  <c r="BT393" i="7"/>
  <c r="BT394" i="7"/>
  <c r="BT395" i="7"/>
  <c r="BT396" i="7"/>
  <c r="BT397" i="7"/>
  <c r="BT398" i="7"/>
  <c r="BT399" i="7"/>
  <c r="BT400" i="7"/>
  <c r="BT401" i="7"/>
  <c r="BT402" i="7"/>
  <c r="BT403" i="7"/>
  <c r="BT404" i="7"/>
  <c r="BT405" i="7"/>
  <c r="BT406" i="7"/>
  <c r="BT407" i="7"/>
  <c r="BT408" i="7"/>
  <c r="BT409" i="7"/>
  <c r="BT410" i="7"/>
  <c r="BT411" i="7"/>
  <c r="BT412" i="7"/>
  <c r="BT413" i="7"/>
  <c r="BT414" i="7"/>
  <c r="BT415" i="7"/>
  <c r="BT416" i="7"/>
  <c r="BT417" i="7"/>
  <c r="BT418" i="7"/>
  <c r="BT419" i="7"/>
  <c r="BT420" i="7"/>
  <c r="BT421" i="7"/>
  <c r="BT422" i="7"/>
  <c r="BT423" i="7"/>
  <c r="BT424" i="7"/>
  <c r="BT425" i="7"/>
  <c r="BT426" i="7"/>
  <c r="BT427" i="7"/>
  <c r="BT428" i="7"/>
  <c r="BT429" i="7"/>
  <c r="BT430" i="7"/>
  <c r="BT431" i="7"/>
  <c r="BT432" i="7"/>
  <c r="BT433" i="7"/>
  <c r="BT434" i="7"/>
  <c r="BT435" i="7"/>
  <c r="BT436" i="7"/>
  <c r="BT437" i="7"/>
  <c r="BT438" i="7"/>
  <c r="BT439" i="7"/>
  <c r="BT440" i="7"/>
  <c r="BT441" i="7"/>
  <c r="BT442" i="7"/>
  <c r="BT443" i="7"/>
  <c r="BT444" i="7"/>
  <c r="BT445" i="7"/>
  <c r="BT446" i="7"/>
  <c r="BT447" i="7"/>
  <c r="BT448" i="7"/>
  <c r="BT449" i="7"/>
  <c r="BT450" i="7"/>
  <c r="BT451" i="7"/>
  <c r="BT452" i="7"/>
  <c r="BT453" i="7"/>
  <c r="BT454" i="7"/>
  <c r="BT455" i="7"/>
  <c r="BT456" i="7"/>
  <c r="BT457" i="7"/>
  <c r="BT458" i="7"/>
  <c r="BT459" i="7"/>
  <c r="BT460" i="7"/>
  <c r="BT461" i="7"/>
  <c r="BT462" i="7"/>
  <c r="BT463" i="7"/>
  <c r="BT464" i="7"/>
  <c r="BT465" i="7"/>
  <c r="BT466" i="7"/>
  <c r="BT467" i="7"/>
  <c r="BT468" i="7"/>
  <c r="BT469" i="7"/>
  <c r="BT470" i="7"/>
  <c r="BT471" i="7"/>
  <c r="BT472" i="7"/>
  <c r="BT473" i="7"/>
  <c r="BT474" i="7"/>
  <c r="BT475" i="7"/>
  <c r="BT476" i="7"/>
  <c r="BT477" i="7"/>
  <c r="BT478" i="7"/>
  <c r="BT479" i="7"/>
  <c r="BT480" i="7"/>
  <c r="BT481" i="7"/>
  <c r="BT482" i="7"/>
  <c r="BT483" i="7"/>
  <c r="BT484" i="7"/>
  <c r="BT485" i="7"/>
  <c r="BT486" i="7"/>
  <c r="BT487" i="7"/>
  <c r="BT488" i="7"/>
  <c r="BT489" i="7"/>
  <c r="BT490" i="7"/>
  <c r="BT491" i="7"/>
  <c r="BT492" i="7"/>
  <c r="BT493" i="7"/>
  <c r="BT494" i="7"/>
  <c r="BT495" i="7"/>
  <c r="BT496" i="7"/>
  <c r="BT497" i="7"/>
  <c r="BT498" i="7"/>
  <c r="BT499" i="7"/>
  <c r="BT500" i="7"/>
  <c r="BT501" i="7"/>
  <c r="BT502" i="7"/>
  <c r="BT503" i="7"/>
  <c r="BT504" i="7"/>
  <c r="BT505" i="7"/>
  <c r="BT506" i="7"/>
  <c r="BT507" i="7"/>
  <c r="BT508" i="7"/>
  <c r="BT509" i="7"/>
  <c r="BT510" i="7"/>
  <c r="BT511" i="7"/>
  <c r="BT512" i="7"/>
  <c r="BT513" i="7"/>
  <c r="BT514" i="7"/>
  <c r="BT515" i="7"/>
  <c r="BT516" i="7"/>
  <c r="BT517" i="7"/>
  <c r="BT518" i="7"/>
  <c r="BT519" i="7"/>
  <c r="BT520" i="7"/>
  <c r="BT521" i="7"/>
  <c r="BT522" i="7"/>
  <c r="BT523" i="7"/>
  <c r="BT524" i="7"/>
  <c r="BT525" i="7"/>
  <c r="BT526" i="7"/>
  <c r="BT527" i="7"/>
  <c r="BT528" i="7"/>
  <c r="BT529" i="7"/>
  <c r="BT530" i="7"/>
  <c r="BT531" i="7"/>
  <c r="BT532" i="7"/>
  <c r="BT533" i="7"/>
  <c r="BT534" i="7"/>
  <c r="BT535" i="7"/>
  <c r="BT536" i="7"/>
  <c r="BT537" i="7"/>
  <c r="BT538" i="7"/>
  <c r="BT539" i="7"/>
  <c r="BT540" i="7"/>
  <c r="BT541" i="7"/>
  <c r="BT542" i="7"/>
  <c r="BT543" i="7"/>
  <c r="BT544" i="7"/>
  <c r="BT545" i="7"/>
  <c r="BT546" i="7"/>
  <c r="BT547" i="7"/>
  <c r="BT548" i="7"/>
  <c r="BT549" i="7"/>
  <c r="BT550" i="7"/>
  <c r="BT551" i="7"/>
  <c r="BT552" i="7"/>
  <c r="BT553" i="7"/>
  <c r="BT554" i="7"/>
  <c r="BT555" i="7"/>
  <c r="BT556" i="7"/>
  <c r="BT557" i="7"/>
  <c r="BT558" i="7"/>
  <c r="BT559" i="7"/>
  <c r="BT560" i="7"/>
  <c r="BT561" i="7"/>
  <c r="BT562" i="7"/>
  <c r="BT563" i="7"/>
  <c r="BT564" i="7"/>
  <c r="BT565" i="7"/>
  <c r="BT566" i="7"/>
  <c r="BT567" i="7"/>
  <c r="BT568" i="7"/>
  <c r="BT569" i="7"/>
  <c r="BT570" i="7"/>
  <c r="BT571" i="7"/>
  <c r="BT572" i="7"/>
  <c r="BT573" i="7"/>
  <c r="BT574" i="7"/>
  <c r="BT575" i="7"/>
  <c r="BT576" i="7"/>
  <c r="BT577" i="7"/>
  <c r="BT578" i="7"/>
  <c r="BT579" i="7"/>
  <c r="BT580" i="7"/>
  <c r="BT581" i="7"/>
  <c r="BT582" i="7"/>
  <c r="BT583" i="7"/>
  <c r="BT584" i="7"/>
  <c r="BT585" i="7"/>
  <c r="BT586" i="7"/>
  <c r="BT587" i="7"/>
  <c r="BT588" i="7"/>
  <c r="BT589" i="7"/>
  <c r="BT590" i="7"/>
  <c r="BT591" i="7"/>
  <c r="BT592" i="7"/>
  <c r="BT593" i="7"/>
  <c r="BT594" i="7"/>
  <c r="BT595" i="7"/>
  <c r="BT596" i="7"/>
  <c r="BT597" i="7"/>
  <c r="BT598" i="7"/>
  <c r="BT599" i="7"/>
  <c r="BT600" i="7"/>
  <c r="BT601" i="7"/>
  <c r="BT602" i="7"/>
  <c r="BT603" i="7"/>
  <c r="BT604" i="7"/>
  <c r="BT605" i="7"/>
  <c r="BT606" i="7"/>
  <c r="BT7" i="7"/>
  <c r="BS8" i="7"/>
  <c r="BS9" i="7"/>
  <c r="BS10" i="7"/>
  <c r="BS11" i="7"/>
  <c r="BS12" i="7"/>
  <c r="BS13" i="7"/>
  <c r="BS14" i="7"/>
  <c r="BS15" i="7"/>
  <c r="BS16" i="7"/>
  <c r="BS17" i="7"/>
  <c r="BS18" i="7"/>
  <c r="BS19" i="7"/>
  <c r="BS20" i="7"/>
  <c r="BS21" i="7"/>
  <c r="BS22" i="7"/>
  <c r="BS23" i="7"/>
  <c r="BS24" i="7"/>
  <c r="BS25" i="7"/>
  <c r="BS26" i="7"/>
  <c r="BS27" i="7"/>
  <c r="BS28" i="7"/>
  <c r="BS29" i="7"/>
  <c r="BS30" i="7"/>
  <c r="BS31" i="7"/>
  <c r="BS32" i="7"/>
  <c r="BS33" i="7"/>
  <c r="BS34" i="7"/>
  <c r="BS35" i="7"/>
  <c r="BS36" i="7"/>
  <c r="BS37" i="7"/>
  <c r="BS38" i="7"/>
  <c r="BS39" i="7"/>
  <c r="BS40" i="7"/>
  <c r="BS41" i="7"/>
  <c r="BS42" i="7"/>
  <c r="BS43" i="7"/>
  <c r="BS44" i="7"/>
  <c r="BS45" i="7"/>
  <c r="BS46" i="7"/>
  <c r="BS47" i="7"/>
  <c r="BS48" i="7"/>
  <c r="BS49" i="7"/>
  <c r="BS50" i="7"/>
  <c r="BS51" i="7"/>
  <c r="BS52" i="7"/>
  <c r="BS53" i="7"/>
  <c r="BS54" i="7"/>
  <c r="BS55" i="7"/>
  <c r="BS56" i="7"/>
  <c r="BS57" i="7"/>
  <c r="BS58" i="7"/>
  <c r="BS59" i="7"/>
  <c r="BS60" i="7"/>
  <c r="BS61" i="7"/>
  <c r="BS62" i="7"/>
  <c r="BS63" i="7"/>
  <c r="BS64" i="7"/>
  <c r="BS65" i="7"/>
  <c r="BS66" i="7"/>
  <c r="BS67" i="7"/>
  <c r="BS68" i="7"/>
  <c r="BS69" i="7"/>
  <c r="BS70" i="7"/>
  <c r="BS71" i="7"/>
  <c r="BS72" i="7"/>
  <c r="BS73" i="7"/>
  <c r="BS74" i="7"/>
  <c r="BS75" i="7"/>
  <c r="BS76" i="7"/>
  <c r="BS77" i="7"/>
  <c r="BS78" i="7"/>
  <c r="BS79" i="7"/>
  <c r="BS80" i="7"/>
  <c r="BS81" i="7"/>
  <c r="BS82" i="7"/>
  <c r="BS83" i="7"/>
  <c r="BS84" i="7"/>
  <c r="BS85" i="7"/>
  <c r="BS86" i="7"/>
  <c r="BS87" i="7"/>
  <c r="BS88" i="7"/>
  <c r="BS89" i="7"/>
  <c r="BS90" i="7"/>
  <c r="BS91" i="7"/>
  <c r="BS92" i="7"/>
  <c r="BS93" i="7"/>
  <c r="BS94" i="7"/>
  <c r="BS95" i="7"/>
  <c r="BS96" i="7"/>
  <c r="BS97" i="7"/>
  <c r="BS98" i="7"/>
  <c r="BS99" i="7"/>
  <c r="BS100" i="7"/>
  <c r="BS101" i="7"/>
  <c r="BS102" i="7"/>
  <c r="BS103" i="7"/>
  <c r="BS104" i="7"/>
  <c r="BS105" i="7"/>
  <c r="BS106" i="7"/>
  <c r="BS107" i="7"/>
  <c r="BS108" i="7"/>
  <c r="BS109" i="7"/>
  <c r="BS110" i="7"/>
  <c r="BS111" i="7"/>
  <c r="BS112" i="7"/>
  <c r="BS113" i="7"/>
  <c r="BS114" i="7"/>
  <c r="BS115" i="7"/>
  <c r="BS116" i="7"/>
  <c r="BS117" i="7"/>
  <c r="BS118" i="7"/>
  <c r="BS119" i="7"/>
  <c r="BS120" i="7"/>
  <c r="BS121" i="7"/>
  <c r="BS122" i="7"/>
  <c r="BS123" i="7"/>
  <c r="BS124" i="7"/>
  <c r="BS125" i="7"/>
  <c r="BS126" i="7"/>
  <c r="BS127" i="7"/>
  <c r="BS128" i="7"/>
  <c r="BS129" i="7"/>
  <c r="BS130" i="7"/>
  <c r="BS131" i="7"/>
  <c r="BS132" i="7"/>
  <c r="BS133" i="7"/>
  <c r="BS134" i="7"/>
  <c r="BS135" i="7"/>
  <c r="BS136" i="7"/>
  <c r="BS137" i="7"/>
  <c r="BS138" i="7"/>
  <c r="BS139" i="7"/>
  <c r="BS140" i="7"/>
  <c r="BS141" i="7"/>
  <c r="BS142" i="7"/>
  <c r="BS143" i="7"/>
  <c r="BS144" i="7"/>
  <c r="BS145" i="7"/>
  <c r="BS146" i="7"/>
  <c r="BS147" i="7"/>
  <c r="BS148" i="7"/>
  <c r="BS149" i="7"/>
  <c r="BS150" i="7"/>
  <c r="BS151" i="7"/>
  <c r="BS152" i="7"/>
  <c r="BS153" i="7"/>
  <c r="BS154" i="7"/>
  <c r="BS155" i="7"/>
  <c r="BS156" i="7"/>
  <c r="BS157" i="7"/>
  <c r="BS158" i="7"/>
  <c r="BS159" i="7"/>
  <c r="BS160" i="7"/>
  <c r="BS161" i="7"/>
  <c r="BS162" i="7"/>
  <c r="BS163" i="7"/>
  <c r="BS164" i="7"/>
  <c r="BS165" i="7"/>
  <c r="BS166" i="7"/>
  <c r="BS167" i="7"/>
  <c r="BS168" i="7"/>
  <c r="BS169" i="7"/>
  <c r="BS170" i="7"/>
  <c r="BS171" i="7"/>
  <c r="BS172" i="7"/>
  <c r="BS173" i="7"/>
  <c r="BS174" i="7"/>
  <c r="BS175" i="7"/>
  <c r="BS176" i="7"/>
  <c r="BS177" i="7"/>
  <c r="BS178" i="7"/>
  <c r="BS179" i="7"/>
  <c r="BS180" i="7"/>
  <c r="BS181" i="7"/>
  <c r="BS182" i="7"/>
  <c r="BS183" i="7"/>
  <c r="BS184" i="7"/>
  <c r="BS185" i="7"/>
  <c r="BS186" i="7"/>
  <c r="BS187" i="7"/>
  <c r="BS188" i="7"/>
  <c r="BS189" i="7"/>
  <c r="BS190" i="7"/>
  <c r="BS191" i="7"/>
  <c r="BS192" i="7"/>
  <c r="BS193" i="7"/>
  <c r="BS194" i="7"/>
  <c r="BS195" i="7"/>
  <c r="BS196" i="7"/>
  <c r="BS197" i="7"/>
  <c r="BS198" i="7"/>
  <c r="BS199" i="7"/>
  <c r="BS200" i="7"/>
  <c r="BS201" i="7"/>
  <c r="BS202" i="7"/>
  <c r="BS203" i="7"/>
  <c r="BS204" i="7"/>
  <c r="BS205" i="7"/>
  <c r="BS206" i="7"/>
  <c r="BS207" i="7"/>
  <c r="BS208" i="7"/>
  <c r="BS209" i="7"/>
  <c r="BS210" i="7"/>
  <c r="BS211" i="7"/>
  <c r="BS212" i="7"/>
  <c r="BS213" i="7"/>
  <c r="BS214" i="7"/>
  <c r="BS215" i="7"/>
  <c r="BS216" i="7"/>
  <c r="BS217" i="7"/>
  <c r="BS218" i="7"/>
  <c r="BS219" i="7"/>
  <c r="BS220" i="7"/>
  <c r="BS221" i="7"/>
  <c r="BS222" i="7"/>
  <c r="BS223" i="7"/>
  <c r="BS224" i="7"/>
  <c r="BS225" i="7"/>
  <c r="BS226" i="7"/>
  <c r="BS227" i="7"/>
  <c r="BS228" i="7"/>
  <c r="BS229" i="7"/>
  <c r="BS230" i="7"/>
  <c r="BS231" i="7"/>
  <c r="BS232" i="7"/>
  <c r="BS233" i="7"/>
  <c r="BS234" i="7"/>
  <c r="BS235" i="7"/>
  <c r="BS236" i="7"/>
  <c r="BS237" i="7"/>
  <c r="BS238" i="7"/>
  <c r="BS239" i="7"/>
  <c r="BS240" i="7"/>
  <c r="BS241" i="7"/>
  <c r="BS242" i="7"/>
  <c r="BS243" i="7"/>
  <c r="BS244" i="7"/>
  <c r="BS245" i="7"/>
  <c r="BS246" i="7"/>
  <c r="BS247" i="7"/>
  <c r="BS248" i="7"/>
  <c r="BS249" i="7"/>
  <c r="BS250" i="7"/>
  <c r="BS251" i="7"/>
  <c r="BS252" i="7"/>
  <c r="BS253" i="7"/>
  <c r="BS254" i="7"/>
  <c r="BS255" i="7"/>
  <c r="BS256" i="7"/>
  <c r="BS257" i="7"/>
  <c r="BS258" i="7"/>
  <c r="BS259" i="7"/>
  <c r="BS260" i="7"/>
  <c r="BS261" i="7"/>
  <c r="BS262" i="7"/>
  <c r="BS263" i="7"/>
  <c r="BS264" i="7"/>
  <c r="BS265" i="7"/>
  <c r="BS266" i="7"/>
  <c r="BS267" i="7"/>
  <c r="BS268" i="7"/>
  <c r="BS269" i="7"/>
  <c r="BS270" i="7"/>
  <c r="BS271" i="7"/>
  <c r="BS272" i="7"/>
  <c r="BS273" i="7"/>
  <c r="BS274" i="7"/>
  <c r="BS275" i="7"/>
  <c r="BS276" i="7"/>
  <c r="BS277" i="7"/>
  <c r="BS278" i="7"/>
  <c r="BS279" i="7"/>
  <c r="BS280" i="7"/>
  <c r="BS281" i="7"/>
  <c r="BS282" i="7"/>
  <c r="BS283" i="7"/>
  <c r="BS284" i="7"/>
  <c r="BS285" i="7"/>
  <c r="BS286" i="7"/>
  <c r="BS287" i="7"/>
  <c r="BS288" i="7"/>
  <c r="BS289" i="7"/>
  <c r="BS290" i="7"/>
  <c r="BS291" i="7"/>
  <c r="BS292" i="7"/>
  <c r="BS293" i="7"/>
  <c r="BS294" i="7"/>
  <c r="BS295" i="7"/>
  <c r="BS296" i="7"/>
  <c r="BS297" i="7"/>
  <c r="BS298" i="7"/>
  <c r="BS299" i="7"/>
  <c r="BS300" i="7"/>
  <c r="BS301" i="7"/>
  <c r="BS302" i="7"/>
  <c r="BS303" i="7"/>
  <c r="BS304" i="7"/>
  <c r="BS305" i="7"/>
  <c r="BS306" i="7"/>
  <c r="BS307" i="7"/>
  <c r="BS308" i="7"/>
  <c r="BS309" i="7"/>
  <c r="BS310" i="7"/>
  <c r="BS311" i="7"/>
  <c r="BS312" i="7"/>
  <c r="BS313" i="7"/>
  <c r="BS314" i="7"/>
  <c r="BS315" i="7"/>
  <c r="BS316" i="7"/>
  <c r="BS317" i="7"/>
  <c r="BS318" i="7"/>
  <c r="BS319" i="7"/>
  <c r="BS320" i="7"/>
  <c r="BS321" i="7"/>
  <c r="BS322" i="7"/>
  <c r="BS323" i="7"/>
  <c r="BS324" i="7"/>
  <c r="BS325" i="7"/>
  <c r="BS326" i="7"/>
  <c r="BS327" i="7"/>
  <c r="BS328" i="7"/>
  <c r="BS329" i="7"/>
  <c r="BS330" i="7"/>
  <c r="BS331" i="7"/>
  <c r="BS332" i="7"/>
  <c r="BS333" i="7"/>
  <c r="BS334" i="7"/>
  <c r="BS335" i="7"/>
  <c r="BS336" i="7"/>
  <c r="BS337" i="7"/>
  <c r="BS338" i="7"/>
  <c r="BS339" i="7"/>
  <c r="BS340" i="7"/>
  <c r="BS341" i="7"/>
  <c r="BS342" i="7"/>
  <c r="BS343" i="7"/>
  <c r="BS344" i="7"/>
  <c r="BS345" i="7"/>
  <c r="BS346" i="7"/>
  <c r="BS347" i="7"/>
  <c r="BS348" i="7"/>
  <c r="BS349" i="7"/>
  <c r="BS350" i="7"/>
  <c r="BS351" i="7"/>
  <c r="BS352" i="7"/>
  <c r="BS353" i="7"/>
  <c r="BS354" i="7"/>
  <c r="BS355" i="7"/>
  <c r="BS356" i="7"/>
  <c r="BS357" i="7"/>
  <c r="BS358" i="7"/>
  <c r="BS359" i="7"/>
  <c r="BS360" i="7"/>
  <c r="BS361" i="7"/>
  <c r="BS362" i="7"/>
  <c r="BS363" i="7"/>
  <c r="BS364" i="7"/>
  <c r="BS365" i="7"/>
  <c r="BS366" i="7"/>
  <c r="BS367" i="7"/>
  <c r="BS368" i="7"/>
  <c r="BS369" i="7"/>
  <c r="BS370" i="7"/>
  <c r="BS371" i="7"/>
  <c r="BS372" i="7"/>
  <c r="BS373" i="7"/>
  <c r="BS374" i="7"/>
  <c r="BS375" i="7"/>
  <c r="BS376" i="7"/>
  <c r="BS377" i="7"/>
  <c r="BS378" i="7"/>
  <c r="BS379" i="7"/>
  <c r="BS380" i="7"/>
  <c r="BS381" i="7"/>
  <c r="BS382" i="7"/>
  <c r="BS383" i="7"/>
  <c r="BS384" i="7"/>
  <c r="BS385" i="7"/>
  <c r="BS386" i="7"/>
  <c r="BS387" i="7"/>
  <c r="BS388" i="7"/>
  <c r="BS389" i="7"/>
  <c r="BS390" i="7"/>
  <c r="BS391" i="7"/>
  <c r="BS392" i="7"/>
  <c r="BS393" i="7"/>
  <c r="BS394" i="7"/>
  <c r="BS395" i="7"/>
  <c r="BS396" i="7"/>
  <c r="BS397" i="7"/>
  <c r="BS398" i="7"/>
  <c r="BS399" i="7"/>
  <c r="BS400" i="7"/>
  <c r="BS401" i="7"/>
  <c r="BS402" i="7"/>
  <c r="BS403" i="7"/>
  <c r="BS404" i="7"/>
  <c r="BS405" i="7"/>
  <c r="BS406" i="7"/>
  <c r="BS407" i="7"/>
  <c r="BS408" i="7"/>
  <c r="BS409" i="7"/>
  <c r="BS410" i="7"/>
  <c r="BS411" i="7"/>
  <c r="BS412" i="7"/>
  <c r="BS413" i="7"/>
  <c r="BS414" i="7"/>
  <c r="BS415" i="7"/>
  <c r="BS416" i="7"/>
  <c r="BS417" i="7"/>
  <c r="BS418" i="7"/>
  <c r="BS419" i="7"/>
  <c r="BS420" i="7"/>
  <c r="BS421" i="7"/>
  <c r="BS422" i="7"/>
  <c r="BS423" i="7"/>
  <c r="BS424" i="7"/>
  <c r="BS425" i="7"/>
  <c r="BS426" i="7"/>
  <c r="BS427" i="7"/>
  <c r="BS428" i="7"/>
  <c r="BS429" i="7"/>
  <c r="BS430" i="7"/>
  <c r="BS431" i="7"/>
  <c r="BS432" i="7"/>
  <c r="BS433" i="7"/>
  <c r="BS434" i="7"/>
  <c r="BS435" i="7"/>
  <c r="BS436" i="7"/>
  <c r="BS437" i="7"/>
  <c r="BS438" i="7"/>
  <c r="BS439" i="7"/>
  <c r="BS440" i="7"/>
  <c r="BS441" i="7"/>
  <c r="BS442" i="7"/>
  <c r="BS443" i="7"/>
  <c r="BS444" i="7"/>
  <c r="BS445" i="7"/>
  <c r="BS446" i="7"/>
  <c r="BS447" i="7"/>
  <c r="BS448" i="7"/>
  <c r="BS449" i="7"/>
  <c r="BS450" i="7"/>
  <c r="BS451" i="7"/>
  <c r="BS452" i="7"/>
  <c r="BS453" i="7"/>
  <c r="BS454" i="7"/>
  <c r="BS455" i="7"/>
  <c r="BS456" i="7"/>
  <c r="BS457" i="7"/>
  <c r="BS458" i="7"/>
  <c r="BS459" i="7"/>
  <c r="BS460" i="7"/>
  <c r="BS461" i="7"/>
  <c r="BS462" i="7"/>
  <c r="BS463" i="7"/>
  <c r="BS464" i="7"/>
  <c r="BS465" i="7"/>
  <c r="BS466" i="7"/>
  <c r="BS467" i="7"/>
  <c r="BS468" i="7"/>
  <c r="BS469" i="7"/>
  <c r="BS470" i="7"/>
  <c r="BS471" i="7"/>
  <c r="BS472" i="7"/>
  <c r="BS473" i="7"/>
  <c r="BS474" i="7"/>
  <c r="BS475" i="7"/>
  <c r="BS476" i="7"/>
  <c r="BS477" i="7"/>
  <c r="BS478" i="7"/>
  <c r="BS479" i="7"/>
  <c r="BS480" i="7"/>
  <c r="BS481" i="7"/>
  <c r="BS482" i="7"/>
  <c r="BS483" i="7"/>
  <c r="BS484" i="7"/>
  <c r="BS485" i="7"/>
  <c r="BS486" i="7"/>
  <c r="BS487" i="7"/>
  <c r="BS488" i="7"/>
  <c r="BS489" i="7"/>
  <c r="BS490" i="7"/>
  <c r="BS491" i="7"/>
  <c r="BS492" i="7"/>
  <c r="BS493" i="7"/>
  <c r="BS494" i="7"/>
  <c r="BS495" i="7"/>
  <c r="BS496" i="7"/>
  <c r="BS497" i="7"/>
  <c r="BS498" i="7"/>
  <c r="BS499" i="7"/>
  <c r="BS500" i="7"/>
  <c r="BS501" i="7"/>
  <c r="BS502" i="7"/>
  <c r="BS503" i="7"/>
  <c r="BS504" i="7"/>
  <c r="BS505" i="7"/>
  <c r="BS506" i="7"/>
  <c r="BS507" i="7"/>
  <c r="BS508" i="7"/>
  <c r="BS509" i="7"/>
  <c r="BS510" i="7"/>
  <c r="BS511" i="7"/>
  <c r="BS512" i="7"/>
  <c r="BS513" i="7"/>
  <c r="BS514" i="7"/>
  <c r="BS515" i="7"/>
  <c r="BS516" i="7"/>
  <c r="BS517" i="7"/>
  <c r="BS518" i="7"/>
  <c r="BS519" i="7"/>
  <c r="BS520" i="7"/>
  <c r="BS521" i="7"/>
  <c r="BS522" i="7"/>
  <c r="BS523" i="7"/>
  <c r="BS524" i="7"/>
  <c r="BS525" i="7"/>
  <c r="BS526" i="7"/>
  <c r="BS527" i="7"/>
  <c r="BS528" i="7"/>
  <c r="BS529" i="7"/>
  <c r="BS530" i="7"/>
  <c r="BS531" i="7"/>
  <c r="BS532" i="7"/>
  <c r="BS533" i="7"/>
  <c r="BS534" i="7"/>
  <c r="BS535" i="7"/>
  <c r="BS536" i="7"/>
  <c r="BS537" i="7"/>
  <c r="BS538" i="7"/>
  <c r="BS539" i="7"/>
  <c r="BS540" i="7"/>
  <c r="BS541" i="7"/>
  <c r="BS542" i="7"/>
  <c r="BS543" i="7"/>
  <c r="BS544" i="7"/>
  <c r="BS545" i="7"/>
  <c r="BS546" i="7"/>
  <c r="BS547" i="7"/>
  <c r="BS548" i="7"/>
  <c r="BS549" i="7"/>
  <c r="BS550" i="7"/>
  <c r="BS551" i="7"/>
  <c r="BS552" i="7"/>
  <c r="BS553" i="7"/>
  <c r="BS554" i="7"/>
  <c r="BS555" i="7"/>
  <c r="BS556" i="7"/>
  <c r="BS557" i="7"/>
  <c r="BS558" i="7"/>
  <c r="BS559" i="7"/>
  <c r="BS560" i="7"/>
  <c r="BS561" i="7"/>
  <c r="BS562" i="7"/>
  <c r="BS563" i="7"/>
  <c r="BS564" i="7"/>
  <c r="BS565" i="7"/>
  <c r="BS566" i="7"/>
  <c r="BS567" i="7"/>
  <c r="BS568" i="7"/>
  <c r="BS569" i="7"/>
  <c r="BS570" i="7"/>
  <c r="BS571" i="7"/>
  <c r="BS572" i="7"/>
  <c r="BS573" i="7"/>
  <c r="BS574" i="7"/>
  <c r="BS575" i="7"/>
  <c r="BS576" i="7"/>
  <c r="BS577" i="7"/>
  <c r="BS578" i="7"/>
  <c r="BS579" i="7"/>
  <c r="BS580" i="7"/>
  <c r="BS581" i="7"/>
  <c r="BS582" i="7"/>
  <c r="BS583" i="7"/>
  <c r="BS584" i="7"/>
  <c r="BS585" i="7"/>
  <c r="BS586" i="7"/>
  <c r="BS587" i="7"/>
  <c r="BS588" i="7"/>
  <c r="BS589" i="7"/>
  <c r="BS590" i="7"/>
  <c r="BS591" i="7"/>
  <c r="BS592" i="7"/>
  <c r="BS593" i="7"/>
  <c r="BS594" i="7"/>
  <c r="BS595" i="7"/>
  <c r="BS596" i="7"/>
  <c r="BS597" i="7"/>
  <c r="BS598" i="7"/>
  <c r="BS599" i="7"/>
  <c r="BS600" i="7"/>
  <c r="BS601" i="7"/>
  <c r="BS602" i="7"/>
  <c r="BS603" i="7"/>
  <c r="BS604" i="7"/>
  <c r="BS605" i="7"/>
  <c r="BS606" i="7"/>
  <c r="BS7" i="7"/>
  <c r="BR8" i="7"/>
  <c r="BR9" i="7"/>
  <c r="BR10" i="7"/>
  <c r="BR11" i="7"/>
  <c r="BR12" i="7"/>
  <c r="BR13" i="7"/>
  <c r="BR14" i="7"/>
  <c r="BR15" i="7"/>
  <c r="BR16" i="7"/>
  <c r="BR17" i="7"/>
  <c r="BR18" i="7"/>
  <c r="BR19" i="7"/>
  <c r="BR20" i="7"/>
  <c r="BR21" i="7"/>
  <c r="BR22" i="7"/>
  <c r="BR23" i="7"/>
  <c r="BR24" i="7"/>
  <c r="BR25" i="7"/>
  <c r="BR26" i="7"/>
  <c r="BR27" i="7"/>
  <c r="BR28" i="7"/>
  <c r="BR29" i="7"/>
  <c r="BR30" i="7"/>
  <c r="BR31" i="7"/>
  <c r="BR32" i="7"/>
  <c r="BR33" i="7"/>
  <c r="BR34" i="7"/>
  <c r="BR35" i="7"/>
  <c r="BR36" i="7"/>
  <c r="BR37" i="7"/>
  <c r="BR38" i="7"/>
  <c r="BR39" i="7"/>
  <c r="BR40" i="7"/>
  <c r="BR41" i="7"/>
  <c r="BR42" i="7"/>
  <c r="BR43" i="7"/>
  <c r="BR44" i="7"/>
  <c r="BR45" i="7"/>
  <c r="BR46" i="7"/>
  <c r="BR47" i="7"/>
  <c r="BR48" i="7"/>
  <c r="BR49" i="7"/>
  <c r="BR50" i="7"/>
  <c r="BR51" i="7"/>
  <c r="BR52" i="7"/>
  <c r="BR53" i="7"/>
  <c r="BR54" i="7"/>
  <c r="BR55" i="7"/>
  <c r="BR56" i="7"/>
  <c r="BR57" i="7"/>
  <c r="BR58" i="7"/>
  <c r="BR59" i="7"/>
  <c r="BR60" i="7"/>
  <c r="BR61" i="7"/>
  <c r="BR62" i="7"/>
  <c r="BR63" i="7"/>
  <c r="BR64" i="7"/>
  <c r="BR65" i="7"/>
  <c r="BR66" i="7"/>
  <c r="BR67" i="7"/>
  <c r="BR68" i="7"/>
  <c r="BR69" i="7"/>
  <c r="BR70" i="7"/>
  <c r="BR71" i="7"/>
  <c r="BR72" i="7"/>
  <c r="BR73" i="7"/>
  <c r="BR74" i="7"/>
  <c r="BR75" i="7"/>
  <c r="BR76" i="7"/>
  <c r="BR77" i="7"/>
  <c r="BR78" i="7"/>
  <c r="BR79" i="7"/>
  <c r="BR80" i="7"/>
  <c r="BR81" i="7"/>
  <c r="BR82" i="7"/>
  <c r="BR83" i="7"/>
  <c r="BR84" i="7"/>
  <c r="BR85" i="7"/>
  <c r="BR86" i="7"/>
  <c r="BR87" i="7"/>
  <c r="BR88" i="7"/>
  <c r="BR89" i="7"/>
  <c r="BR90" i="7"/>
  <c r="BR91" i="7"/>
  <c r="BR92" i="7"/>
  <c r="BR93" i="7"/>
  <c r="BR94" i="7"/>
  <c r="BR95" i="7"/>
  <c r="BR96" i="7"/>
  <c r="BR97" i="7"/>
  <c r="BR98" i="7"/>
  <c r="BR99" i="7"/>
  <c r="BR100" i="7"/>
  <c r="BR101" i="7"/>
  <c r="BR102" i="7"/>
  <c r="BR103" i="7"/>
  <c r="BR104" i="7"/>
  <c r="BR105" i="7"/>
  <c r="BR106" i="7"/>
  <c r="BR107" i="7"/>
  <c r="BR108" i="7"/>
  <c r="BR109" i="7"/>
  <c r="BR110" i="7"/>
  <c r="BR111" i="7"/>
  <c r="BR112" i="7"/>
  <c r="BR113" i="7"/>
  <c r="BR114" i="7"/>
  <c r="BR115" i="7"/>
  <c r="BR116" i="7"/>
  <c r="BR117" i="7"/>
  <c r="BR118" i="7"/>
  <c r="BR119" i="7"/>
  <c r="BR120" i="7"/>
  <c r="BR121" i="7"/>
  <c r="BR122" i="7"/>
  <c r="BR123" i="7"/>
  <c r="BR124" i="7"/>
  <c r="BR125" i="7"/>
  <c r="BR126" i="7"/>
  <c r="BR127" i="7"/>
  <c r="BR128" i="7"/>
  <c r="BR129" i="7"/>
  <c r="BR130" i="7"/>
  <c r="BR131" i="7"/>
  <c r="BR132" i="7"/>
  <c r="BR133" i="7"/>
  <c r="BR134" i="7"/>
  <c r="BR135" i="7"/>
  <c r="BR136" i="7"/>
  <c r="BR137" i="7"/>
  <c r="BR138" i="7"/>
  <c r="BR139" i="7"/>
  <c r="BR140" i="7"/>
  <c r="BR141" i="7"/>
  <c r="BR142" i="7"/>
  <c r="BR143" i="7"/>
  <c r="BR144" i="7"/>
  <c r="BR145" i="7"/>
  <c r="BR146" i="7"/>
  <c r="BR147" i="7"/>
  <c r="BR148" i="7"/>
  <c r="BR149" i="7"/>
  <c r="BR150" i="7"/>
  <c r="BR151" i="7"/>
  <c r="BR152" i="7"/>
  <c r="BR153" i="7"/>
  <c r="BR154" i="7"/>
  <c r="BR155" i="7"/>
  <c r="BR156" i="7"/>
  <c r="BR157" i="7"/>
  <c r="BR158" i="7"/>
  <c r="BR159" i="7"/>
  <c r="BR160" i="7"/>
  <c r="BR161" i="7"/>
  <c r="BR162" i="7"/>
  <c r="BR163" i="7"/>
  <c r="BR164" i="7"/>
  <c r="BR165" i="7"/>
  <c r="BR166" i="7"/>
  <c r="BR167" i="7"/>
  <c r="BR168" i="7"/>
  <c r="BR169" i="7"/>
  <c r="BR170" i="7"/>
  <c r="BR171" i="7"/>
  <c r="BR172" i="7"/>
  <c r="BR173" i="7"/>
  <c r="BR174" i="7"/>
  <c r="BR175" i="7"/>
  <c r="BR176" i="7"/>
  <c r="BR177" i="7"/>
  <c r="BR178" i="7"/>
  <c r="BR179" i="7"/>
  <c r="BR180" i="7"/>
  <c r="BR181" i="7"/>
  <c r="BR182" i="7"/>
  <c r="BR183" i="7"/>
  <c r="BR184" i="7"/>
  <c r="BR185" i="7"/>
  <c r="BR186" i="7"/>
  <c r="BR187" i="7"/>
  <c r="BR188" i="7"/>
  <c r="BR189" i="7"/>
  <c r="BR190" i="7"/>
  <c r="BR191" i="7"/>
  <c r="BR192" i="7"/>
  <c r="BR193" i="7"/>
  <c r="BR194" i="7"/>
  <c r="BR195" i="7"/>
  <c r="BR196" i="7"/>
  <c r="BR197" i="7"/>
  <c r="BR198" i="7"/>
  <c r="BR199" i="7"/>
  <c r="BR200" i="7"/>
  <c r="BR201" i="7"/>
  <c r="BR202" i="7"/>
  <c r="BR203" i="7"/>
  <c r="BR204" i="7"/>
  <c r="BR205" i="7"/>
  <c r="BR206" i="7"/>
  <c r="BR207" i="7"/>
  <c r="BR208" i="7"/>
  <c r="BR209" i="7"/>
  <c r="BR210" i="7"/>
  <c r="BR211" i="7"/>
  <c r="BR212" i="7"/>
  <c r="BR213" i="7"/>
  <c r="BR214" i="7"/>
  <c r="BR215" i="7"/>
  <c r="BR216" i="7"/>
  <c r="BR217" i="7"/>
  <c r="BR218" i="7"/>
  <c r="BR219" i="7"/>
  <c r="BR220" i="7"/>
  <c r="BR221" i="7"/>
  <c r="BR222" i="7"/>
  <c r="BR223" i="7"/>
  <c r="BR224" i="7"/>
  <c r="BR225" i="7"/>
  <c r="BR226" i="7"/>
  <c r="BR227" i="7"/>
  <c r="BR228" i="7"/>
  <c r="BR229" i="7"/>
  <c r="BR230" i="7"/>
  <c r="BR231" i="7"/>
  <c r="BR232" i="7"/>
  <c r="BR233" i="7"/>
  <c r="BR234" i="7"/>
  <c r="BR235" i="7"/>
  <c r="BR236" i="7"/>
  <c r="BR237" i="7"/>
  <c r="BR238" i="7"/>
  <c r="BR239" i="7"/>
  <c r="BR240" i="7"/>
  <c r="BR241" i="7"/>
  <c r="BR242" i="7"/>
  <c r="BR243" i="7"/>
  <c r="BR244" i="7"/>
  <c r="BR245" i="7"/>
  <c r="BR246" i="7"/>
  <c r="BR247" i="7"/>
  <c r="BR248" i="7"/>
  <c r="BR249" i="7"/>
  <c r="BR250" i="7"/>
  <c r="BR251" i="7"/>
  <c r="BR252" i="7"/>
  <c r="BR253" i="7"/>
  <c r="BR254" i="7"/>
  <c r="BR255" i="7"/>
  <c r="BR256" i="7"/>
  <c r="BR257" i="7"/>
  <c r="BR258" i="7"/>
  <c r="BR259" i="7"/>
  <c r="BR260" i="7"/>
  <c r="BR261" i="7"/>
  <c r="BR262" i="7"/>
  <c r="BR263" i="7"/>
  <c r="BR264" i="7"/>
  <c r="BR265" i="7"/>
  <c r="BR266" i="7"/>
  <c r="BR267" i="7"/>
  <c r="BR268" i="7"/>
  <c r="BR269" i="7"/>
  <c r="BR270" i="7"/>
  <c r="BR271" i="7"/>
  <c r="BR272" i="7"/>
  <c r="BR273" i="7"/>
  <c r="BR274" i="7"/>
  <c r="BR275" i="7"/>
  <c r="BR276" i="7"/>
  <c r="BR277" i="7"/>
  <c r="BR278" i="7"/>
  <c r="BR279" i="7"/>
  <c r="BR280" i="7"/>
  <c r="BR281" i="7"/>
  <c r="BR282" i="7"/>
  <c r="BR283" i="7"/>
  <c r="BR284" i="7"/>
  <c r="BR285" i="7"/>
  <c r="BR286" i="7"/>
  <c r="BR287" i="7"/>
  <c r="BR288" i="7"/>
  <c r="BR289" i="7"/>
  <c r="BR290" i="7"/>
  <c r="BR291" i="7"/>
  <c r="BR292" i="7"/>
  <c r="BR293" i="7"/>
  <c r="BR294" i="7"/>
  <c r="BR295" i="7"/>
  <c r="BR296" i="7"/>
  <c r="BR297" i="7"/>
  <c r="BR298" i="7"/>
  <c r="BR299" i="7"/>
  <c r="BR300" i="7"/>
  <c r="BR301" i="7"/>
  <c r="BR302" i="7"/>
  <c r="BR303" i="7"/>
  <c r="BR304" i="7"/>
  <c r="BR305" i="7"/>
  <c r="BR306" i="7"/>
  <c r="BR307" i="7"/>
  <c r="BR308" i="7"/>
  <c r="BR309" i="7"/>
  <c r="BR310" i="7"/>
  <c r="BR311" i="7"/>
  <c r="BR312" i="7"/>
  <c r="BR313" i="7"/>
  <c r="BR314" i="7"/>
  <c r="BR315" i="7"/>
  <c r="BR316" i="7"/>
  <c r="BR317" i="7"/>
  <c r="BR318" i="7"/>
  <c r="BR319" i="7"/>
  <c r="BR320" i="7"/>
  <c r="BR321" i="7"/>
  <c r="BR322" i="7"/>
  <c r="BR323" i="7"/>
  <c r="BR324" i="7"/>
  <c r="BR325" i="7"/>
  <c r="BR326" i="7"/>
  <c r="BR327" i="7"/>
  <c r="BR328" i="7"/>
  <c r="BR329" i="7"/>
  <c r="BR330" i="7"/>
  <c r="BR331" i="7"/>
  <c r="BR332" i="7"/>
  <c r="BR333" i="7"/>
  <c r="BR334" i="7"/>
  <c r="BR335" i="7"/>
  <c r="BR336" i="7"/>
  <c r="BR337" i="7"/>
  <c r="BR338" i="7"/>
  <c r="BR339" i="7"/>
  <c r="BR340" i="7"/>
  <c r="BR341" i="7"/>
  <c r="BR342" i="7"/>
  <c r="BR343" i="7"/>
  <c r="BR344" i="7"/>
  <c r="BR345" i="7"/>
  <c r="BR346" i="7"/>
  <c r="BR347" i="7"/>
  <c r="BR348" i="7"/>
  <c r="BR349" i="7"/>
  <c r="BR350" i="7"/>
  <c r="BR351" i="7"/>
  <c r="BR352" i="7"/>
  <c r="BR353" i="7"/>
  <c r="BR354" i="7"/>
  <c r="BR355" i="7"/>
  <c r="BR356" i="7"/>
  <c r="BR357" i="7"/>
  <c r="BR358" i="7"/>
  <c r="BR359" i="7"/>
  <c r="BR360" i="7"/>
  <c r="BR361" i="7"/>
  <c r="BR362" i="7"/>
  <c r="BR363" i="7"/>
  <c r="BR364" i="7"/>
  <c r="BR365" i="7"/>
  <c r="BR366" i="7"/>
  <c r="BR367" i="7"/>
  <c r="BR368" i="7"/>
  <c r="BR369" i="7"/>
  <c r="BR370" i="7"/>
  <c r="BR371" i="7"/>
  <c r="BR372" i="7"/>
  <c r="BR373" i="7"/>
  <c r="BR374" i="7"/>
  <c r="BR375" i="7"/>
  <c r="BR376" i="7"/>
  <c r="BR377" i="7"/>
  <c r="BR378" i="7"/>
  <c r="BR379" i="7"/>
  <c r="BR380" i="7"/>
  <c r="BR381" i="7"/>
  <c r="BR382" i="7"/>
  <c r="BR383" i="7"/>
  <c r="BR384" i="7"/>
  <c r="BR385" i="7"/>
  <c r="BR386" i="7"/>
  <c r="BR387" i="7"/>
  <c r="BR388" i="7"/>
  <c r="BR389" i="7"/>
  <c r="BR390" i="7"/>
  <c r="BR391" i="7"/>
  <c r="BR392" i="7"/>
  <c r="BR393" i="7"/>
  <c r="BR394" i="7"/>
  <c r="BR395" i="7"/>
  <c r="BR396" i="7"/>
  <c r="BR397" i="7"/>
  <c r="BR398" i="7"/>
  <c r="BR399" i="7"/>
  <c r="BR400" i="7"/>
  <c r="BR401" i="7"/>
  <c r="BR402" i="7"/>
  <c r="BR403" i="7"/>
  <c r="BR404" i="7"/>
  <c r="BR405" i="7"/>
  <c r="BR406" i="7"/>
  <c r="BR407" i="7"/>
  <c r="BR408" i="7"/>
  <c r="BR409" i="7"/>
  <c r="BR410" i="7"/>
  <c r="BR411" i="7"/>
  <c r="BR412" i="7"/>
  <c r="BR413" i="7"/>
  <c r="BR414" i="7"/>
  <c r="BR415" i="7"/>
  <c r="BR416" i="7"/>
  <c r="BR417" i="7"/>
  <c r="BR418" i="7"/>
  <c r="BR419" i="7"/>
  <c r="BR420" i="7"/>
  <c r="BR421" i="7"/>
  <c r="BR422" i="7"/>
  <c r="BR423" i="7"/>
  <c r="BR424" i="7"/>
  <c r="BR425" i="7"/>
  <c r="BR426" i="7"/>
  <c r="BR427" i="7"/>
  <c r="BR428" i="7"/>
  <c r="BR429" i="7"/>
  <c r="BR430" i="7"/>
  <c r="BR431" i="7"/>
  <c r="BR432" i="7"/>
  <c r="BR433" i="7"/>
  <c r="BR434" i="7"/>
  <c r="BR435" i="7"/>
  <c r="BR436" i="7"/>
  <c r="BR437" i="7"/>
  <c r="BR438" i="7"/>
  <c r="BR439" i="7"/>
  <c r="BR440" i="7"/>
  <c r="BR441" i="7"/>
  <c r="BR442" i="7"/>
  <c r="BR443" i="7"/>
  <c r="BR444" i="7"/>
  <c r="BR445" i="7"/>
  <c r="BR446" i="7"/>
  <c r="BR447" i="7"/>
  <c r="BR448" i="7"/>
  <c r="BR449" i="7"/>
  <c r="BR450" i="7"/>
  <c r="BR451" i="7"/>
  <c r="BR452" i="7"/>
  <c r="BR453" i="7"/>
  <c r="BR454" i="7"/>
  <c r="BR455" i="7"/>
  <c r="BR456" i="7"/>
  <c r="BR457" i="7"/>
  <c r="BR458" i="7"/>
  <c r="BR459" i="7"/>
  <c r="BR460" i="7"/>
  <c r="BR461" i="7"/>
  <c r="BR462" i="7"/>
  <c r="BR463" i="7"/>
  <c r="BR464" i="7"/>
  <c r="BR465" i="7"/>
  <c r="BR466" i="7"/>
  <c r="BR467" i="7"/>
  <c r="BR468" i="7"/>
  <c r="BR469" i="7"/>
  <c r="BR470" i="7"/>
  <c r="BR471" i="7"/>
  <c r="BR472" i="7"/>
  <c r="BR473" i="7"/>
  <c r="BR474" i="7"/>
  <c r="BR475" i="7"/>
  <c r="BR476" i="7"/>
  <c r="BR477" i="7"/>
  <c r="BR478" i="7"/>
  <c r="BR479" i="7"/>
  <c r="BR480" i="7"/>
  <c r="BR481" i="7"/>
  <c r="BR482" i="7"/>
  <c r="BR483" i="7"/>
  <c r="BR484" i="7"/>
  <c r="BR485" i="7"/>
  <c r="BR486" i="7"/>
  <c r="BR487" i="7"/>
  <c r="BR488" i="7"/>
  <c r="BR489" i="7"/>
  <c r="BR490" i="7"/>
  <c r="BR491" i="7"/>
  <c r="BR492" i="7"/>
  <c r="BR493" i="7"/>
  <c r="BR494" i="7"/>
  <c r="BR495" i="7"/>
  <c r="BR496" i="7"/>
  <c r="BR497" i="7"/>
  <c r="BR498" i="7"/>
  <c r="BR499" i="7"/>
  <c r="BR500" i="7"/>
  <c r="BR501" i="7"/>
  <c r="BR502" i="7"/>
  <c r="BR503" i="7"/>
  <c r="BR504" i="7"/>
  <c r="BR505" i="7"/>
  <c r="BR506" i="7"/>
  <c r="BR507" i="7"/>
  <c r="BR508" i="7"/>
  <c r="BR509" i="7"/>
  <c r="BR510" i="7"/>
  <c r="BR511" i="7"/>
  <c r="BR512" i="7"/>
  <c r="BR513" i="7"/>
  <c r="BR514" i="7"/>
  <c r="BR515" i="7"/>
  <c r="BR516" i="7"/>
  <c r="BR517" i="7"/>
  <c r="BR518" i="7"/>
  <c r="BR519" i="7"/>
  <c r="BR520" i="7"/>
  <c r="BR521" i="7"/>
  <c r="BR522" i="7"/>
  <c r="BR523" i="7"/>
  <c r="BR524" i="7"/>
  <c r="BR525" i="7"/>
  <c r="BR526" i="7"/>
  <c r="BR527" i="7"/>
  <c r="BR528" i="7"/>
  <c r="BR529" i="7"/>
  <c r="BR530" i="7"/>
  <c r="BR531" i="7"/>
  <c r="BR532" i="7"/>
  <c r="BR533" i="7"/>
  <c r="BR534" i="7"/>
  <c r="BR535" i="7"/>
  <c r="BR536" i="7"/>
  <c r="BR537" i="7"/>
  <c r="BR538" i="7"/>
  <c r="BR539" i="7"/>
  <c r="BR540" i="7"/>
  <c r="BR541" i="7"/>
  <c r="BR542" i="7"/>
  <c r="BR543" i="7"/>
  <c r="BR544" i="7"/>
  <c r="BR545" i="7"/>
  <c r="BR546" i="7"/>
  <c r="BR547" i="7"/>
  <c r="BR548" i="7"/>
  <c r="BR549" i="7"/>
  <c r="BR550" i="7"/>
  <c r="BR551" i="7"/>
  <c r="BR552" i="7"/>
  <c r="BR553" i="7"/>
  <c r="BR554" i="7"/>
  <c r="BR555" i="7"/>
  <c r="BR556" i="7"/>
  <c r="BR557" i="7"/>
  <c r="BR558" i="7"/>
  <c r="BR559" i="7"/>
  <c r="BR560" i="7"/>
  <c r="BR561" i="7"/>
  <c r="BR562" i="7"/>
  <c r="BR563" i="7"/>
  <c r="BR564" i="7"/>
  <c r="BR565" i="7"/>
  <c r="BR566" i="7"/>
  <c r="BR567" i="7"/>
  <c r="BR568" i="7"/>
  <c r="BR569" i="7"/>
  <c r="BR570" i="7"/>
  <c r="BR571" i="7"/>
  <c r="BR572" i="7"/>
  <c r="BR573" i="7"/>
  <c r="BR574" i="7"/>
  <c r="BR575" i="7"/>
  <c r="BR576" i="7"/>
  <c r="BR577" i="7"/>
  <c r="BR578" i="7"/>
  <c r="BR579" i="7"/>
  <c r="BR580" i="7"/>
  <c r="BR581" i="7"/>
  <c r="BR582" i="7"/>
  <c r="BR583" i="7"/>
  <c r="BR584" i="7"/>
  <c r="BR585" i="7"/>
  <c r="BR586" i="7"/>
  <c r="BR587" i="7"/>
  <c r="BR588" i="7"/>
  <c r="BR589" i="7"/>
  <c r="BR590" i="7"/>
  <c r="BR591" i="7"/>
  <c r="BR592" i="7"/>
  <c r="BR593" i="7"/>
  <c r="BR594" i="7"/>
  <c r="BR595" i="7"/>
  <c r="BR596" i="7"/>
  <c r="BR597" i="7"/>
  <c r="BR598" i="7"/>
  <c r="BR599" i="7"/>
  <c r="BR600" i="7"/>
  <c r="BR601" i="7"/>
  <c r="BR602" i="7"/>
  <c r="BR603" i="7"/>
  <c r="BR604" i="7"/>
  <c r="BR605" i="7"/>
  <c r="BR606" i="7"/>
  <c r="BR7" i="7"/>
  <c r="BE67" i="7"/>
  <c r="BF67" i="7"/>
  <c r="BG67" i="7"/>
  <c r="BH67" i="7"/>
  <c r="BE68" i="7"/>
  <c r="BF68" i="7"/>
  <c r="BG68" i="7"/>
  <c r="BH68" i="7"/>
  <c r="BE69" i="7"/>
  <c r="BF69" i="7"/>
  <c r="BG69" i="7"/>
  <c r="BH69" i="7"/>
  <c r="BE70" i="7"/>
  <c r="BF70" i="7"/>
  <c r="BG70" i="7"/>
  <c r="BH70" i="7"/>
  <c r="BE71" i="7"/>
  <c r="BF71" i="7"/>
  <c r="BG71" i="7"/>
  <c r="BH71" i="7"/>
  <c r="BE72" i="7"/>
  <c r="BF72" i="7"/>
  <c r="BG72" i="7"/>
  <c r="BH72" i="7"/>
  <c r="BE73" i="7"/>
  <c r="BF73" i="7"/>
  <c r="BG73" i="7"/>
  <c r="BH73" i="7"/>
  <c r="BE74" i="7"/>
  <c r="BF74" i="7"/>
  <c r="BG74" i="7"/>
  <c r="BH74" i="7"/>
  <c r="BE75" i="7"/>
  <c r="BF75" i="7"/>
  <c r="BG75" i="7"/>
  <c r="BH75" i="7"/>
  <c r="BE76" i="7"/>
  <c r="BF76" i="7"/>
  <c r="BG76" i="7"/>
  <c r="BH76" i="7"/>
  <c r="BE77" i="7"/>
  <c r="BF77" i="7"/>
  <c r="BG77" i="7"/>
  <c r="BH77" i="7"/>
  <c r="BE78" i="7"/>
  <c r="BF78" i="7"/>
  <c r="BG78" i="7"/>
  <c r="BH78" i="7"/>
  <c r="BE79" i="7"/>
  <c r="BF79" i="7"/>
  <c r="BG79" i="7"/>
  <c r="BH79" i="7"/>
  <c r="BE80" i="7"/>
  <c r="BF80" i="7"/>
  <c r="BG80" i="7"/>
  <c r="BH80" i="7"/>
  <c r="BE81" i="7"/>
  <c r="BF81" i="7"/>
  <c r="BG81" i="7"/>
  <c r="BH81" i="7"/>
  <c r="BE82" i="7"/>
  <c r="BF82" i="7"/>
  <c r="BG82" i="7"/>
  <c r="BH82" i="7"/>
  <c r="BE83" i="7"/>
  <c r="BF83" i="7"/>
  <c r="BG83" i="7"/>
  <c r="BH83" i="7"/>
  <c r="BE84" i="7"/>
  <c r="BF84" i="7"/>
  <c r="BG84" i="7"/>
  <c r="BH84" i="7"/>
  <c r="BE85" i="7"/>
  <c r="BF85" i="7"/>
  <c r="BG85" i="7"/>
  <c r="BH85" i="7"/>
  <c r="BE86" i="7"/>
  <c r="BF86" i="7"/>
  <c r="BG86" i="7"/>
  <c r="BH86" i="7"/>
  <c r="BE87" i="7"/>
  <c r="BF87" i="7"/>
  <c r="BG87" i="7"/>
  <c r="BH87" i="7"/>
  <c r="BE88" i="7"/>
  <c r="BF88" i="7"/>
  <c r="BG88" i="7"/>
  <c r="BH88" i="7"/>
  <c r="BE89" i="7"/>
  <c r="BF89" i="7"/>
  <c r="BG89" i="7"/>
  <c r="BH89" i="7"/>
  <c r="BE90" i="7"/>
  <c r="BF90" i="7"/>
  <c r="BG90" i="7"/>
  <c r="BH90" i="7"/>
  <c r="BE91" i="7"/>
  <c r="BF91" i="7"/>
  <c r="BG91" i="7"/>
  <c r="BH91" i="7"/>
  <c r="BE92" i="7"/>
  <c r="BF92" i="7"/>
  <c r="BG92" i="7"/>
  <c r="BH92" i="7"/>
  <c r="BE93" i="7"/>
  <c r="BF93" i="7"/>
  <c r="BG93" i="7"/>
  <c r="BH93" i="7"/>
  <c r="BE94" i="7"/>
  <c r="BF94" i="7"/>
  <c r="BG94" i="7"/>
  <c r="BH94" i="7"/>
  <c r="BE95" i="7"/>
  <c r="BF95" i="7"/>
  <c r="BG95" i="7"/>
  <c r="BH95" i="7"/>
  <c r="BE96" i="7"/>
  <c r="BF96" i="7"/>
  <c r="BG96" i="7"/>
  <c r="BH96" i="7"/>
  <c r="BE97" i="7"/>
  <c r="BF97" i="7"/>
  <c r="BG97" i="7"/>
  <c r="BH97" i="7"/>
  <c r="BE98" i="7"/>
  <c r="BF98" i="7"/>
  <c r="BG98" i="7"/>
  <c r="BH98" i="7"/>
  <c r="BE99" i="7"/>
  <c r="BF99" i="7"/>
  <c r="BG99" i="7"/>
  <c r="BH99" i="7"/>
  <c r="BE100" i="7"/>
  <c r="BF100" i="7"/>
  <c r="BG100" i="7"/>
  <c r="BH100" i="7"/>
  <c r="BE101" i="7"/>
  <c r="BF101" i="7"/>
  <c r="BG101" i="7"/>
  <c r="BH101" i="7"/>
  <c r="BE102" i="7"/>
  <c r="BF102" i="7"/>
  <c r="BG102" i="7"/>
  <c r="BH102" i="7"/>
  <c r="BE103" i="7"/>
  <c r="BF103" i="7"/>
  <c r="BG103" i="7"/>
  <c r="BH103" i="7"/>
  <c r="BE104" i="7"/>
  <c r="BF104" i="7"/>
  <c r="BG104" i="7"/>
  <c r="BH104" i="7"/>
  <c r="BE105" i="7"/>
  <c r="BF105" i="7"/>
  <c r="BG105" i="7"/>
  <c r="BH105" i="7"/>
  <c r="BE106" i="7"/>
  <c r="BF106" i="7"/>
  <c r="BG106" i="7"/>
  <c r="BH106" i="7"/>
  <c r="BE107" i="7"/>
  <c r="BF107" i="7"/>
  <c r="BG107" i="7"/>
  <c r="BH107" i="7"/>
  <c r="BE108" i="7"/>
  <c r="BF108" i="7"/>
  <c r="BG108" i="7"/>
  <c r="BH108" i="7"/>
  <c r="BE109" i="7"/>
  <c r="BF109" i="7"/>
  <c r="BG109" i="7"/>
  <c r="BH109" i="7"/>
  <c r="BE110" i="7"/>
  <c r="BF110" i="7"/>
  <c r="BG110" i="7"/>
  <c r="BH110" i="7"/>
  <c r="BE111" i="7"/>
  <c r="BF111" i="7"/>
  <c r="BG111" i="7"/>
  <c r="BH111" i="7"/>
  <c r="BE112" i="7"/>
  <c r="BF112" i="7"/>
  <c r="BG112" i="7"/>
  <c r="BH112" i="7"/>
  <c r="BE113" i="7"/>
  <c r="BF113" i="7"/>
  <c r="BG113" i="7"/>
  <c r="BH113" i="7"/>
  <c r="BE114" i="7"/>
  <c r="BF114" i="7"/>
  <c r="BG114" i="7"/>
  <c r="BH114" i="7"/>
  <c r="BE115" i="7"/>
  <c r="BF115" i="7"/>
  <c r="BG115" i="7"/>
  <c r="BH115" i="7"/>
  <c r="BE116" i="7"/>
  <c r="BF116" i="7"/>
  <c r="BG116" i="7"/>
  <c r="BH116" i="7"/>
  <c r="BE117" i="7"/>
  <c r="BF117" i="7"/>
  <c r="BG117" i="7"/>
  <c r="BH117" i="7"/>
  <c r="BE118" i="7"/>
  <c r="BF118" i="7"/>
  <c r="BG118" i="7"/>
  <c r="BH118" i="7"/>
  <c r="BE119" i="7"/>
  <c r="BF119" i="7"/>
  <c r="BG119" i="7"/>
  <c r="BH119" i="7"/>
  <c r="BE120" i="7"/>
  <c r="BF120" i="7"/>
  <c r="BG120" i="7"/>
  <c r="BH120" i="7"/>
  <c r="BE121" i="7"/>
  <c r="BF121" i="7"/>
  <c r="BG121" i="7"/>
  <c r="BH121" i="7"/>
  <c r="BE122" i="7"/>
  <c r="BF122" i="7"/>
  <c r="BG122" i="7"/>
  <c r="BH122" i="7"/>
  <c r="BE123" i="7"/>
  <c r="BF123" i="7"/>
  <c r="BG123" i="7"/>
  <c r="BH123" i="7"/>
  <c r="BE124" i="7"/>
  <c r="BF124" i="7"/>
  <c r="BG124" i="7"/>
  <c r="BH124" i="7"/>
  <c r="BE125" i="7"/>
  <c r="BF125" i="7"/>
  <c r="BG125" i="7"/>
  <c r="BH125" i="7"/>
  <c r="BE126" i="7"/>
  <c r="BF126" i="7"/>
  <c r="BG126" i="7"/>
  <c r="BH126" i="7"/>
  <c r="BE127" i="7"/>
  <c r="BF127" i="7"/>
  <c r="BG127" i="7"/>
  <c r="BH127" i="7"/>
  <c r="BE128" i="7"/>
  <c r="BF128" i="7"/>
  <c r="BG128" i="7"/>
  <c r="BH128" i="7"/>
  <c r="BE129" i="7"/>
  <c r="BF129" i="7"/>
  <c r="BG129" i="7"/>
  <c r="BH129" i="7"/>
  <c r="BE130" i="7"/>
  <c r="BF130" i="7"/>
  <c r="BG130" i="7"/>
  <c r="BH130" i="7"/>
  <c r="BE131" i="7"/>
  <c r="BF131" i="7"/>
  <c r="BG131" i="7"/>
  <c r="BH131" i="7"/>
  <c r="BE132" i="7"/>
  <c r="BF132" i="7"/>
  <c r="BG132" i="7"/>
  <c r="BH132" i="7"/>
  <c r="BE133" i="7"/>
  <c r="BF133" i="7"/>
  <c r="BG133" i="7"/>
  <c r="BH133" i="7"/>
  <c r="BE134" i="7"/>
  <c r="BF134" i="7"/>
  <c r="BG134" i="7"/>
  <c r="BH134" i="7"/>
  <c r="BE135" i="7"/>
  <c r="BF135" i="7"/>
  <c r="BG135" i="7"/>
  <c r="BH135" i="7"/>
  <c r="BE136" i="7"/>
  <c r="BF136" i="7"/>
  <c r="BG136" i="7"/>
  <c r="BH136" i="7"/>
  <c r="BE137" i="7"/>
  <c r="BF137" i="7"/>
  <c r="BG137" i="7"/>
  <c r="BH137" i="7"/>
  <c r="BE138" i="7"/>
  <c r="BF138" i="7"/>
  <c r="BG138" i="7"/>
  <c r="BH138" i="7"/>
  <c r="BE139" i="7"/>
  <c r="BF139" i="7"/>
  <c r="BG139" i="7"/>
  <c r="BH139" i="7"/>
  <c r="BE140" i="7"/>
  <c r="BF140" i="7"/>
  <c r="BG140" i="7"/>
  <c r="BH140" i="7"/>
  <c r="BE141" i="7"/>
  <c r="BF141" i="7"/>
  <c r="BG141" i="7"/>
  <c r="BH141" i="7"/>
  <c r="BE142" i="7"/>
  <c r="BF142" i="7"/>
  <c r="BG142" i="7"/>
  <c r="BH142" i="7"/>
  <c r="BE143" i="7"/>
  <c r="BF143" i="7"/>
  <c r="BG143" i="7"/>
  <c r="BH143" i="7"/>
  <c r="BE144" i="7"/>
  <c r="BF144" i="7"/>
  <c r="BG144" i="7"/>
  <c r="BH144" i="7"/>
  <c r="BE145" i="7"/>
  <c r="BF145" i="7"/>
  <c r="BG145" i="7"/>
  <c r="BH145" i="7"/>
  <c r="BE146" i="7"/>
  <c r="BF146" i="7"/>
  <c r="BG146" i="7"/>
  <c r="BH146" i="7"/>
  <c r="BE147" i="7"/>
  <c r="BF147" i="7"/>
  <c r="BG147" i="7"/>
  <c r="BH147" i="7"/>
  <c r="BE148" i="7"/>
  <c r="BF148" i="7"/>
  <c r="BG148" i="7"/>
  <c r="BH148" i="7"/>
  <c r="BE149" i="7"/>
  <c r="BF149" i="7"/>
  <c r="BG149" i="7"/>
  <c r="BH149" i="7"/>
  <c r="BE150" i="7"/>
  <c r="BF150" i="7"/>
  <c r="BG150" i="7"/>
  <c r="BH150" i="7"/>
  <c r="BE151" i="7"/>
  <c r="BF151" i="7"/>
  <c r="BG151" i="7"/>
  <c r="BH151" i="7"/>
  <c r="BE152" i="7"/>
  <c r="BF152" i="7"/>
  <c r="BG152" i="7"/>
  <c r="BH152" i="7"/>
  <c r="BE153" i="7"/>
  <c r="BF153" i="7"/>
  <c r="BG153" i="7"/>
  <c r="BH153" i="7"/>
  <c r="BE154" i="7"/>
  <c r="BF154" i="7"/>
  <c r="BG154" i="7"/>
  <c r="BH154" i="7"/>
  <c r="BE155" i="7"/>
  <c r="BF155" i="7"/>
  <c r="BG155" i="7"/>
  <c r="BH155" i="7"/>
  <c r="BE156" i="7"/>
  <c r="BF156" i="7"/>
  <c r="BG156" i="7"/>
  <c r="BH156" i="7"/>
  <c r="BE157" i="7"/>
  <c r="BF157" i="7"/>
  <c r="BG157" i="7"/>
  <c r="BH157" i="7"/>
  <c r="BE158" i="7"/>
  <c r="BF158" i="7"/>
  <c r="BG158" i="7"/>
  <c r="BH158" i="7"/>
  <c r="BE159" i="7"/>
  <c r="BF159" i="7"/>
  <c r="BG159" i="7"/>
  <c r="BH159" i="7"/>
  <c r="BE160" i="7"/>
  <c r="BF160" i="7"/>
  <c r="BG160" i="7"/>
  <c r="BH160" i="7"/>
  <c r="BE161" i="7"/>
  <c r="BF161" i="7"/>
  <c r="BG161" i="7"/>
  <c r="BH161" i="7"/>
  <c r="BE162" i="7"/>
  <c r="BF162" i="7"/>
  <c r="BG162" i="7"/>
  <c r="BH162" i="7"/>
  <c r="BE163" i="7"/>
  <c r="BF163" i="7"/>
  <c r="BG163" i="7"/>
  <c r="BH163" i="7"/>
  <c r="BE164" i="7"/>
  <c r="BF164" i="7"/>
  <c r="BG164" i="7"/>
  <c r="BH164" i="7"/>
  <c r="BE165" i="7"/>
  <c r="BF165" i="7"/>
  <c r="BG165" i="7"/>
  <c r="BH165" i="7"/>
  <c r="BE166" i="7"/>
  <c r="BF166" i="7"/>
  <c r="BG166" i="7"/>
  <c r="BH166" i="7"/>
  <c r="BE167" i="7"/>
  <c r="BF167" i="7"/>
  <c r="BG167" i="7"/>
  <c r="BH167" i="7"/>
  <c r="BE168" i="7"/>
  <c r="BF168" i="7"/>
  <c r="BG168" i="7"/>
  <c r="BH168" i="7"/>
  <c r="BE169" i="7"/>
  <c r="BF169" i="7"/>
  <c r="BG169" i="7"/>
  <c r="BH169" i="7"/>
  <c r="BE170" i="7"/>
  <c r="BF170" i="7"/>
  <c r="BG170" i="7"/>
  <c r="BH170" i="7"/>
  <c r="BE171" i="7"/>
  <c r="BF171" i="7"/>
  <c r="BG171" i="7"/>
  <c r="BH171" i="7"/>
  <c r="BE172" i="7"/>
  <c r="BF172" i="7"/>
  <c r="BG172" i="7"/>
  <c r="BH172" i="7"/>
  <c r="BE173" i="7"/>
  <c r="BF173" i="7"/>
  <c r="BG173" i="7"/>
  <c r="BH173" i="7"/>
  <c r="BE174" i="7"/>
  <c r="BF174" i="7"/>
  <c r="BG174" i="7"/>
  <c r="BH174" i="7"/>
  <c r="BE175" i="7"/>
  <c r="BF175" i="7"/>
  <c r="BG175" i="7"/>
  <c r="BH175" i="7"/>
  <c r="BE176" i="7"/>
  <c r="BF176" i="7"/>
  <c r="BG176" i="7"/>
  <c r="BH176" i="7"/>
  <c r="BE177" i="7"/>
  <c r="BF177" i="7"/>
  <c r="BG177" i="7"/>
  <c r="BH177" i="7"/>
  <c r="BE178" i="7"/>
  <c r="BF178" i="7"/>
  <c r="BG178" i="7"/>
  <c r="BH178" i="7"/>
  <c r="BE179" i="7"/>
  <c r="BF179" i="7"/>
  <c r="BG179" i="7"/>
  <c r="BH179" i="7"/>
  <c r="BE180" i="7"/>
  <c r="BF180" i="7"/>
  <c r="BG180" i="7"/>
  <c r="BH180" i="7"/>
  <c r="BE181" i="7"/>
  <c r="BF181" i="7"/>
  <c r="BG181" i="7"/>
  <c r="BH181" i="7"/>
  <c r="BE182" i="7"/>
  <c r="BF182" i="7"/>
  <c r="BG182" i="7"/>
  <c r="BH182" i="7"/>
  <c r="BE183" i="7"/>
  <c r="BF183" i="7"/>
  <c r="BG183" i="7"/>
  <c r="BH183" i="7"/>
  <c r="BE184" i="7"/>
  <c r="BF184" i="7"/>
  <c r="BG184" i="7"/>
  <c r="BH184" i="7"/>
  <c r="BE185" i="7"/>
  <c r="BF185" i="7"/>
  <c r="BG185" i="7"/>
  <c r="BH185" i="7"/>
  <c r="BE186" i="7"/>
  <c r="BF186" i="7"/>
  <c r="BG186" i="7"/>
  <c r="BH186" i="7"/>
  <c r="BE187" i="7"/>
  <c r="BF187" i="7"/>
  <c r="BG187" i="7"/>
  <c r="BH187" i="7"/>
  <c r="BE188" i="7"/>
  <c r="BF188" i="7"/>
  <c r="BG188" i="7"/>
  <c r="BH188" i="7"/>
  <c r="BE189" i="7"/>
  <c r="BF189" i="7"/>
  <c r="BG189" i="7"/>
  <c r="BH189" i="7"/>
  <c r="BE190" i="7"/>
  <c r="BF190" i="7"/>
  <c r="BG190" i="7"/>
  <c r="BH190" i="7"/>
  <c r="BE191" i="7"/>
  <c r="BF191" i="7"/>
  <c r="BG191" i="7"/>
  <c r="BH191" i="7"/>
  <c r="BE192" i="7"/>
  <c r="BF192" i="7"/>
  <c r="BG192" i="7"/>
  <c r="BH192" i="7"/>
  <c r="BE193" i="7"/>
  <c r="BF193" i="7"/>
  <c r="BG193" i="7"/>
  <c r="BH193" i="7"/>
  <c r="BE194" i="7"/>
  <c r="BF194" i="7"/>
  <c r="BG194" i="7"/>
  <c r="BH194" i="7"/>
  <c r="BE195" i="7"/>
  <c r="BF195" i="7"/>
  <c r="BG195" i="7"/>
  <c r="BH195" i="7"/>
  <c r="BE196" i="7"/>
  <c r="BF196" i="7"/>
  <c r="BG196" i="7"/>
  <c r="BH196" i="7"/>
  <c r="BE197" i="7"/>
  <c r="BF197" i="7"/>
  <c r="BG197" i="7"/>
  <c r="BH197" i="7"/>
  <c r="BE198" i="7"/>
  <c r="BF198" i="7"/>
  <c r="BG198" i="7"/>
  <c r="BH198" i="7"/>
  <c r="BE199" i="7"/>
  <c r="BF199" i="7"/>
  <c r="BG199" i="7"/>
  <c r="BH199" i="7"/>
  <c r="BE200" i="7"/>
  <c r="BF200" i="7"/>
  <c r="BG200" i="7"/>
  <c r="BH200" i="7"/>
  <c r="BE201" i="7"/>
  <c r="BF201" i="7"/>
  <c r="BG201" i="7"/>
  <c r="BH201" i="7"/>
  <c r="BE202" i="7"/>
  <c r="BF202" i="7"/>
  <c r="BG202" i="7"/>
  <c r="BH202" i="7"/>
  <c r="BE203" i="7"/>
  <c r="BF203" i="7"/>
  <c r="BG203" i="7"/>
  <c r="BH203" i="7"/>
  <c r="BE204" i="7"/>
  <c r="BF204" i="7"/>
  <c r="BG204" i="7"/>
  <c r="BH204" i="7"/>
  <c r="BE205" i="7"/>
  <c r="BF205" i="7"/>
  <c r="BG205" i="7"/>
  <c r="BH205" i="7"/>
  <c r="BE206" i="7"/>
  <c r="BF206" i="7"/>
  <c r="BG206" i="7"/>
  <c r="BH206" i="7"/>
  <c r="BE207" i="7"/>
  <c r="BF207" i="7"/>
  <c r="BG207" i="7"/>
  <c r="BH207" i="7"/>
  <c r="BE208" i="7"/>
  <c r="BF208" i="7"/>
  <c r="BG208" i="7"/>
  <c r="BH208" i="7"/>
  <c r="BE209" i="7"/>
  <c r="BF209" i="7"/>
  <c r="BG209" i="7"/>
  <c r="BH209" i="7"/>
  <c r="BE210" i="7"/>
  <c r="BF210" i="7"/>
  <c r="BG210" i="7"/>
  <c r="BH210" i="7"/>
  <c r="BE211" i="7"/>
  <c r="BF211" i="7"/>
  <c r="BG211" i="7"/>
  <c r="BH211" i="7"/>
  <c r="BE212" i="7"/>
  <c r="BF212" i="7"/>
  <c r="BG212" i="7"/>
  <c r="BH212" i="7"/>
  <c r="BE213" i="7"/>
  <c r="BF213" i="7"/>
  <c r="BG213" i="7"/>
  <c r="BH213" i="7"/>
  <c r="BE214" i="7"/>
  <c r="BF214" i="7"/>
  <c r="BG214" i="7"/>
  <c r="BH214" i="7"/>
  <c r="BE215" i="7"/>
  <c r="BF215" i="7"/>
  <c r="BG215" i="7"/>
  <c r="BH215" i="7"/>
  <c r="BE216" i="7"/>
  <c r="BF216" i="7"/>
  <c r="BG216" i="7"/>
  <c r="BH216" i="7"/>
  <c r="BE217" i="7"/>
  <c r="BF217" i="7"/>
  <c r="BG217" i="7"/>
  <c r="BH217" i="7"/>
  <c r="BE218" i="7"/>
  <c r="BF218" i="7"/>
  <c r="BG218" i="7"/>
  <c r="BH218" i="7"/>
  <c r="BE219" i="7"/>
  <c r="BF219" i="7"/>
  <c r="BG219" i="7"/>
  <c r="BH219" i="7"/>
  <c r="BE220" i="7"/>
  <c r="BF220" i="7"/>
  <c r="BG220" i="7"/>
  <c r="BH220" i="7"/>
  <c r="BE221" i="7"/>
  <c r="BF221" i="7"/>
  <c r="BG221" i="7"/>
  <c r="BH221" i="7"/>
  <c r="BE222" i="7"/>
  <c r="BF222" i="7"/>
  <c r="BG222" i="7"/>
  <c r="BH222" i="7"/>
  <c r="BE223" i="7"/>
  <c r="BF223" i="7"/>
  <c r="BG223" i="7"/>
  <c r="BH223" i="7"/>
  <c r="BE224" i="7"/>
  <c r="BF224" i="7"/>
  <c r="BG224" i="7"/>
  <c r="BH224" i="7"/>
  <c r="BE225" i="7"/>
  <c r="BF225" i="7"/>
  <c r="BG225" i="7"/>
  <c r="BH225" i="7"/>
  <c r="BE226" i="7"/>
  <c r="BF226" i="7"/>
  <c r="BG226" i="7"/>
  <c r="BH226" i="7"/>
  <c r="BE227" i="7"/>
  <c r="BF227" i="7"/>
  <c r="BG227" i="7"/>
  <c r="BH227" i="7"/>
  <c r="BE228" i="7"/>
  <c r="BF228" i="7"/>
  <c r="BG228" i="7"/>
  <c r="BH228" i="7"/>
  <c r="BE229" i="7"/>
  <c r="BF229" i="7"/>
  <c r="BG229" i="7"/>
  <c r="BH229" i="7"/>
  <c r="BE230" i="7"/>
  <c r="BF230" i="7"/>
  <c r="BG230" i="7"/>
  <c r="BH230" i="7"/>
  <c r="BE231" i="7"/>
  <c r="BF231" i="7"/>
  <c r="BG231" i="7"/>
  <c r="BH231" i="7"/>
  <c r="BE232" i="7"/>
  <c r="BF232" i="7"/>
  <c r="BG232" i="7"/>
  <c r="BH232" i="7"/>
  <c r="BE233" i="7"/>
  <c r="BF233" i="7"/>
  <c r="BG233" i="7"/>
  <c r="BH233" i="7"/>
  <c r="BE234" i="7"/>
  <c r="BF234" i="7"/>
  <c r="BG234" i="7"/>
  <c r="BH234" i="7"/>
  <c r="BE235" i="7"/>
  <c r="BF235" i="7"/>
  <c r="BG235" i="7"/>
  <c r="BH235" i="7"/>
  <c r="BE236" i="7"/>
  <c r="BF236" i="7"/>
  <c r="BG236" i="7"/>
  <c r="BH236" i="7"/>
  <c r="BE237" i="7"/>
  <c r="BF237" i="7"/>
  <c r="BG237" i="7"/>
  <c r="BH237" i="7"/>
  <c r="BE238" i="7"/>
  <c r="BF238" i="7"/>
  <c r="BG238" i="7"/>
  <c r="BH238" i="7"/>
  <c r="BE239" i="7"/>
  <c r="BF239" i="7"/>
  <c r="BG239" i="7"/>
  <c r="BH239" i="7"/>
  <c r="BE240" i="7"/>
  <c r="BF240" i="7"/>
  <c r="BG240" i="7"/>
  <c r="BH240" i="7"/>
  <c r="BE241" i="7"/>
  <c r="BF241" i="7"/>
  <c r="BG241" i="7"/>
  <c r="BH241" i="7"/>
  <c r="BE242" i="7"/>
  <c r="BF242" i="7"/>
  <c r="BG242" i="7"/>
  <c r="BH242" i="7"/>
  <c r="BE243" i="7"/>
  <c r="BF243" i="7"/>
  <c r="BG243" i="7"/>
  <c r="BH243" i="7"/>
  <c r="BE244" i="7"/>
  <c r="BF244" i="7"/>
  <c r="BG244" i="7"/>
  <c r="BH244" i="7"/>
  <c r="BE245" i="7"/>
  <c r="BF245" i="7"/>
  <c r="BG245" i="7"/>
  <c r="BH245" i="7"/>
  <c r="BE246" i="7"/>
  <c r="BF246" i="7"/>
  <c r="BG246" i="7"/>
  <c r="BH246" i="7"/>
  <c r="BE247" i="7"/>
  <c r="BF247" i="7"/>
  <c r="BG247" i="7"/>
  <c r="BH247" i="7"/>
  <c r="BE248" i="7"/>
  <c r="BF248" i="7"/>
  <c r="BG248" i="7"/>
  <c r="BH248" i="7"/>
  <c r="BE249" i="7"/>
  <c r="BF249" i="7"/>
  <c r="BG249" i="7"/>
  <c r="BH249" i="7"/>
  <c r="BE250" i="7"/>
  <c r="BF250" i="7"/>
  <c r="BG250" i="7"/>
  <c r="BH250" i="7"/>
  <c r="BE251" i="7"/>
  <c r="BF251" i="7"/>
  <c r="BG251" i="7"/>
  <c r="BH251" i="7"/>
  <c r="BE252" i="7"/>
  <c r="BF252" i="7"/>
  <c r="BG252" i="7"/>
  <c r="BH252" i="7"/>
  <c r="BE253" i="7"/>
  <c r="BF253" i="7"/>
  <c r="BG253" i="7"/>
  <c r="BH253" i="7"/>
  <c r="BE254" i="7"/>
  <c r="BF254" i="7"/>
  <c r="BG254" i="7"/>
  <c r="BH254" i="7"/>
  <c r="BE255" i="7"/>
  <c r="BF255" i="7"/>
  <c r="BG255" i="7"/>
  <c r="BH255" i="7"/>
  <c r="BE256" i="7"/>
  <c r="BF256" i="7"/>
  <c r="BG256" i="7"/>
  <c r="BH256" i="7"/>
  <c r="BE257" i="7"/>
  <c r="BF257" i="7"/>
  <c r="BG257" i="7"/>
  <c r="BH257" i="7"/>
  <c r="BE258" i="7"/>
  <c r="BF258" i="7"/>
  <c r="BG258" i="7"/>
  <c r="BH258" i="7"/>
  <c r="BE259" i="7"/>
  <c r="BF259" i="7"/>
  <c r="BG259" i="7"/>
  <c r="BH259" i="7"/>
  <c r="BE260" i="7"/>
  <c r="BF260" i="7"/>
  <c r="BG260" i="7"/>
  <c r="BH260" i="7"/>
  <c r="BE261" i="7"/>
  <c r="BF261" i="7"/>
  <c r="BG261" i="7"/>
  <c r="BH261" i="7"/>
  <c r="BE262" i="7"/>
  <c r="BF262" i="7"/>
  <c r="BG262" i="7"/>
  <c r="BH262" i="7"/>
  <c r="BE263" i="7"/>
  <c r="BF263" i="7"/>
  <c r="BG263" i="7"/>
  <c r="BH263" i="7"/>
  <c r="BE264" i="7"/>
  <c r="BF264" i="7"/>
  <c r="BG264" i="7"/>
  <c r="BH264" i="7"/>
  <c r="BE265" i="7"/>
  <c r="BF265" i="7"/>
  <c r="BG265" i="7"/>
  <c r="BH265" i="7"/>
  <c r="BE266" i="7"/>
  <c r="BF266" i="7"/>
  <c r="BG266" i="7"/>
  <c r="BH266" i="7"/>
  <c r="BE267" i="7"/>
  <c r="BF267" i="7"/>
  <c r="BG267" i="7"/>
  <c r="BH267" i="7"/>
  <c r="BE268" i="7"/>
  <c r="BF268" i="7"/>
  <c r="BG268" i="7"/>
  <c r="BH268" i="7"/>
  <c r="BE269" i="7"/>
  <c r="BF269" i="7"/>
  <c r="BG269" i="7"/>
  <c r="BH269" i="7"/>
  <c r="BE270" i="7"/>
  <c r="BF270" i="7"/>
  <c r="BG270" i="7"/>
  <c r="BH270" i="7"/>
  <c r="BE271" i="7"/>
  <c r="BF271" i="7"/>
  <c r="BG271" i="7"/>
  <c r="BH271" i="7"/>
  <c r="BE272" i="7"/>
  <c r="BF272" i="7"/>
  <c r="BG272" i="7"/>
  <c r="BH272" i="7"/>
  <c r="BE273" i="7"/>
  <c r="BF273" i="7"/>
  <c r="BG273" i="7"/>
  <c r="BH273" i="7"/>
  <c r="BE274" i="7"/>
  <c r="BF274" i="7"/>
  <c r="BG274" i="7"/>
  <c r="BH274" i="7"/>
  <c r="BE275" i="7"/>
  <c r="BF275" i="7"/>
  <c r="BG275" i="7"/>
  <c r="BH275" i="7"/>
  <c r="BE276" i="7"/>
  <c r="BF276" i="7"/>
  <c r="BG276" i="7"/>
  <c r="BH276" i="7"/>
  <c r="BE277" i="7"/>
  <c r="BF277" i="7"/>
  <c r="BG277" i="7"/>
  <c r="BH277" i="7"/>
  <c r="BE278" i="7"/>
  <c r="BF278" i="7"/>
  <c r="BG278" i="7"/>
  <c r="BH278" i="7"/>
  <c r="BE279" i="7"/>
  <c r="BF279" i="7"/>
  <c r="BG279" i="7"/>
  <c r="BH279" i="7"/>
  <c r="BE280" i="7"/>
  <c r="BF280" i="7"/>
  <c r="BG280" i="7"/>
  <c r="BH280" i="7"/>
  <c r="BE281" i="7"/>
  <c r="BF281" i="7"/>
  <c r="BG281" i="7"/>
  <c r="BH281" i="7"/>
  <c r="BE282" i="7"/>
  <c r="BF282" i="7"/>
  <c r="BG282" i="7"/>
  <c r="BH282" i="7"/>
  <c r="BE283" i="7"/>
  <c r="BF283" i="7"/>
  <c r="BG283" i="7"/>
  <c r="BH283" i="7"/>
  <c r="BE284" i="7"/>
  <c r="BF284" i="7"/>
  <c r="BG284" i="7"/>
  <c r="BH284" i="7"/>
  <c r="BE285" i="7"/>
  <c r="BF285" i="7"/>
  <c r="BG285" i="7"/>
  <c r="BH285" i="7"/>
  <c r="BE286" i="7"/>
  <c r="BF286" i="7"/>
  <c r="BG286" i="7"/>
  <c r="BH286" i="7"/>
  <c r="BE287" i="7"/>
  <c r="BF287" i="7"/>
  <c r="BG287" i="7"/>
  <c r="BH287" i="7"/>
  <c r="BE288" i="7"/>
  <c r="BF288" i="7"/>
  <c r="BG288" i="7"/>
  <c r="BH288" i="7"/>
  <c r="BE289" i="7"/>
  <c r="BF289" i="7"/>
  <c r="BG289" i="7"/>
  <c r="BH289" i="7"/>
  <c r="BE290" i="7"/>
  <c r="BF290" i="7"/>
  <c r="BG290" i="7"/>
  <c r="BH290" i="7"/>
  <c r="BE291" i="7"/>
  <c r="BF291" i="7"/>
  <c r="BG291" i="7"/>
  <c r="BH291" i="7"/>
  <c r="BE292" i="7"/>
  <c r="BF292" i="7"/>
  <c r="BG292" i="7"/>
  <c r="BH292" i="7"/>
  <c r="BE293" i="7"/>
  <c r="BF293" i="7"/>
  <c r="BG293" i="7"/>
  <c r="BH293" i="7"/>
  <c r="BE294" i="7"/>
  <c r="BF294" i="7"/>
  <c r="BG294" i="7"/>
  <c r="BH294" i="7"/>
  <c r="BE295" i="7"/>
  <c r="BF295" i="7"/>
  <c r="BG295" i="7"/>
  <c r="BH295" i="7"/>
  <c r="BE296" i="7"/>
  <c r="BF296" i="7"/>
  <c r="BG296" i="7"/>
  <c r="BH296" i="7"/>
  <c r="BE297" i="7"/>
  <c r="BF297" i="7"/>
  <c r="BG297" i="7"/>
  <c r="BH297" i="7"/>
  <c r="BE298" i="7"/>
  <c r="BF298" i="7"/>
  <c r="BG298" i="7"/>
  <c r="BH298" i="7"/>
  <c r="BE299" i="7"/>
  <c r="BF299" i="7"/>
  <c r="BG299" i="7"/>
  <c r="BH299" i="7"/>
  <c r="BE300" i="7"/>
  <c r="BF300" i="7"/>
  <c r="BG300" i="7"/>
  <c r="BH300" i="7"/>
  <c r="BE301" i="7"/>
  <c r="BF301" i="7"/>
  <c r="BG301" i="7"/>
  <c r="BH301" i="7"/>
  <c r="BE302" i="7"/>
  <c r="BF302" i="7"/>
  <c r="BG302" i="7"/>
  <c r="BH302" i="7"/>
  <c r="BE303" i="7"/>
  <c r="BF303" i="7"/>
  <c r="BG303" i="7"/>
  <c r="BH303" i="7"/>
  <c r="BE304" i="7"/>
  <c r="BF304" i="7"/>
  <c r="BG304" i="7"/>
  <c r="BH304" i="7"/>
  <c r="BE305" i="7"/>
  <c r="BF305" i="7"/>
  <c r="BG305" i="7"/>
  <c r="BH305" i="7"/>
  <c r="BE306" i="7"/>
  <c r="BF306" i="7"/>
  <c r="BG306" i="7"/>
  <c r="BH306" i="7"/>
  <c r="BE307" i="7"/>
  <c r="BF307" i="7"/>
  <c r="BG307" i="7"/>
  <c r="BH307" i="7"/>
  <c r="BE308" i="7"/>
  <c r="BF308" i="7"/>
  <c r="BG308" i="7"/>
  <c r="BH308" i="7"/>
  <c r="BE309" i="7"/>
  <c r="BF309" i="7"/>
  <c r="BG309" i="7"/>
  <c r="BH309" i="7"/>
  <c r="BE310" i="7"/>
  <c r="BF310" i="7"/>
  <c r="BG310" i="7"/>
  <c r="BH310" i="7"/>
  <c r="BE311" i="7"/>
  <c r="BF311" i="7"/>
  <c r="BG311" i="7"/>
  <c r="BH311" i="7"/>
  <c r="BE312" i="7"/>
  <c r="BF312" i="7"/>
  <c r="BG312" i="7"/>
  <c r="BH312" i="7"/>
  <c r="BE313" i="7"/>
  <c r="BF313" i="7"/>
  <c r="BG313" i="7"/>
  <c r="BH313" i="7"/>
  <c r="BE314" i="7"/>
  <c r="BF314" i="7"/>
  <c r="BG314" i="7"/>
  <c r="BH314" i="7"/>
  <c r="BE315" i="7"/>
  <c r="BF315" i="7"/>
  <c r="BG315" i="7"/>
  <c r="BH315" i="7"/>
  <c r="BE316" i="7"/>
  <c r="BF316" i="7"/>
  <c r="BG316" i="7"/>
  <c r="BH316" i="7"/>
  <c r="BE317" i="7"/>
  <c r="BF317" i="7"/>
  <c r="BG317" i="7"/>
  <c r="BH317" i="7"/>
  <c r="BE318" i="7"/>
  <c r="BF318" i="7"/>
  <c r="BG318" i="7"/>
  <c r="BH318" i="7"/>
  <c r="BE319" i="7"/>
  <c r="BF319" i="7"/>
  <c r="BG319" i="7"/>
  <c r="BH319" i="7"/>
  <c r="BE320" i="7"/>
  <c r="BF320" i="7"/>
  <c r="BG320" i="7"/>
  <c r="BH320" i="7"/>
  <c r="BE321" i="7"/>
  <c r="BF321" i="7"/>
  <c r="BG321" i="7"/>
  <c r="BH321" i="7"/>
  <c r="BE322" i="7"/>
  <c r="BF322" i="7"/>
  <c r="BG322" i="7"/>
  <c r="BH322" i="7"/>
  <c r="BE323" i="7"/>
  <c r="BF323" i="7"/>
  <c r="BG323" i="7"/>
  <c r="BH323" i="7"/>
  <c r="BE324" i="7"/>
  <c r="BF324" i="7"/>
  <c r="BG324" i="7"/>
  <c r="BH324" i="7"/>
  <c r="BE325" i="7"/>
  <c r="BF325" i="7"/>
  <c r="BG325" i="7"/>
  <c r="BH325" i="7"/>
  <c r="BE326" i="7"/>
  <c r="BF326" i="7"/>
  <c r="BG326" i="7"/>
  <c r="BH326" i="7"/>
  <c r="BE327" i="7"/>
  <c r="BF327" i="7"/>
  <c r="BG327" i="7"/>
  <c r="BH327" i="7"/>
  <c r="BE328" i="7"/>
  <c r="BF328" i="7"/>
  <c r="BG328" i="7"/>
  <c r="BH328" i="7"/>
  <c r="BE329" i="7"/>
  <c r="BF329" i="7"/>
  <c r="BG329" i="7"/>
  <c r="BH329" i="7"/>
  <c r="BE330" i="7"/>
  <c r="BF330" i="7"/>
  <c r="BG330" i="7"/>
  <c r="BH330" i="7"/>
  <c r="BE331" i="7"/>
  <c r="BF331" i="7"/>
  <c r="BG331" i="7"/>
  <c r="BH331" i="7"/>
  <c r="BE332" i="7"/>
  <c r="BF332" i="7"/>
  <c r="BG332" i="7"/>
  <c r="BH332" i="7"/>
  <c r="BE333" i="7"/>
  <c r="BF333" i="7"/>
  <c r="BG333" i="7"/>
  <c r="BH333" i="7"/>
  <c r="BE334" i="7"/>
  <c r="BF334" i="7"/>
  <c r="BG334" i="7"/>
  <c r="BH334" i="7"/>
  <c r="BE335" i="7"/>
  <c r="BF335" i="7"/>
  <c r="BG335" i="7"/>
  <c r="BH335" i="7"/>
  <c r="BE336" i="7"/>
  <c r="BF336" i="7"/>
  <c r="BG336" i="7"/>
  <c r="BH336" i="7"/>
  <c r="BE337" i="7"/>
  <c r="BF337" i="7"/>
  <c r="BG337" i="7"/>
  <c r="BH337" i="7"/>
  <c r="BE338" i="7"/>
  <c r="BF338" i="7"/>
  <c r="BG338" i="7"/>
  <c r="BH338" i="7"/>
  <c r="BE339" i="7"/>
  <c r="BF339" i="7"/>
  <c r="BG339" i="7"/>
  <c r="BH339" i="7"/>
  <c r="BE340" i="7"/>
  <c r="BF340" i="7"/>
  <c r="BG340" i="7"/>
  <c r="BH340" i="7"/>
  <c r="BE341" i="7"/>
  <c r="BF341" i="7"/>
  <c r="BG341" i="7"/>
  <c r="BH341" i="7"/>
  <c r="BE342" i="7"/>
  <c r="BF342" i="7"/>
  <c r="BG342" i="7"/>
  <c r="BH342" i="7"/>
  <c r="BE343" i="7"/>
  <c r="BF343" i="7"/>
  <c r="BG343" i="7"/>
  <c r="BH343" i="7"/>
  <c r="BE344" i="7"/>
  <c r="BF344" i="7"/>
  <c r="BG344" i="7"/>
  <c r="BH344" i="7"/>
  <c r="BE345" i="7"/>
  <c r="BF345" i="7"/>
  <c r="BG345" i="7"/>
  <c r="BH345" i="7"/>
  <c r="BE346" i="7"/>
  <c r="BF346" i="7"/>
  <c r="BG346" i="7"/>
  <c r="BH346" i="7"/>
  <c r="BE347" i="7"/>
  <c r="BF347" i="7"/>
  <c r="BG347" i="7"/>
  <c r="BH347" i="7"/>
  <c r="BE348" i="7"/>
  <c r="BF348" i="7"/>
  <c r="BG348" i="7"/>
  <c r="BH348" i="7"/>
  <c r="BE349" i="7"/>
  <c r="BF349" i="7"/>
  <c r="BG349" i="7"/>
  <c r="BH349" i="7"/>
  <c r="BE350" i="7"/>
  <c r="BF350" i="7"/>
  <c r="BG350" i="7"/>
  <c r="BH350" i="7"/>
  <c r="BE351" i="7"/>
  <c r="BF351" i="7"/>
  <c r="BG351" i="7"/>
  <c r="BH351" i="7"/>
  <c r="BE352" i="7"/>
  <c r="BF352" i="7"/>
  <c r="BG352" i="7"/>
  <c r="BH352" i="7"/>
  <c r="BE353" i="7"/>
  <c r="BF353" i="7"/>
  <c r="BG353" i="7"/>
  <c r="BH353" i="7"/>
  <c r="BE354" i="7"/>
  <c r="BF354" i="7"/>
  <c r="BG354" i="7"/>
  <c r="BH354" i="7"/>
  <c r="BE355" i="7"/>
  <c r="BF355" i="7"/>
  <c r="BG355" i="7"/>
  <c r="BH355" i="7"/>
  <c r="BE356" i="7"/>
  <c r="BF356" i="7"/>
  <c r="BG356" i="7"/>
  <c r="BH356" i="7"/>
  <c r="BE357" i="7"/>
  <c r="BF357" i="7"/>
  <c r="BG357" i="7"/>
  <c r="BH357" i="7"/>
  <c r="BE358" i="7"/>
  <c r="BF358" i="7"/>
  <c r="BG358" i="7"/>
  <c r="BH358" i="7"/>
  <c r="BE359" i="7"/>
  <c r="BF359" i="7"/>
  <c r="BG359" i="7"/>
  <c r="BH359" i="7"/>
  <c r="BE360" i="7"/>
  <c r="BF360" i="7"/>
  <c r="BG360" i="7"/>
  <c r="BH360" i="7"/>
  <c r="BE361" i="7"/>
  <c r="BF361" i="7"/>
  <c r="BG361" i="7"/>
  <c r="BH361" i="7"/>
  <c r="BE362" i="7"/>
  <c r="BF362" i="7"/>
  <c r="BG362" i="7"/>
  <c r="BH362" i="7"/>
  <c r="BE363" i="7"/>
  <c r="BF363" i="7"/>
  <c r="BG363" i="7"/>
  <c r="BH363" i="7"/>
  <c r="BE364" i="7"/>
  <c r="BF364" i="7"/>
  <c r="BG364" i="7"/>
  <c r="BH364" i="7"/>
  <c r="BE365" i="7"/>
  <c r="BF365" i="7"/>
  <c r="BG365" i="7"/>
  <c r="BH365" i="7"/>
  <c r="BE366" i="7"/>
  <c r="BF366" i="7"/>
  <c r="BG366" i="7"/>
  <c r="BH366" i="7"/>
  <c r="BE367" i="7"/>
  <c r="BF367" i="7"/>
  <c r="BG367" i="7"/>
  <c r="BH367" i="7"/>
  <c r="BE368" i="7"/>
  <c r="BF368" i="7"/>
  <c r="BG368" i="7"/>
  <c r="BH368" i="7"/>
  <c r="BE369" i="7"/>
  <c r="BF369" i="7"/>
  <c r="BG369" i="7"/>
  <c r="BH369" i="7"/>
  <c r="BE370" i="7"/>
  <c r="BF370" i="7"/>
  <c r="BG370" i="7"/>
  <c r="BH370" i="7"/>
  <c r="BE371" i="7"/>
  <c r="BF371" i="7"/>
  <c r="BG371" i="7"/>
  <c r="BH371" i="7"/>
  <c r="BE372" i="7"/>
  <c r="BF372" i="7"/>
  <c r="BG372" i="7"/>
  <c r="BH372" i="7"/>
  <c r="BE373" i="7"/>
  <c r="BF373" i="7"/>
  <c r="BG373" i="7"/>
  <c r="BH373" i="7"/>
  <c r="BE374" i="7"/>
  <c r="BF374" i="7"/>
  <c r="BG374" i="7"/>
  <c r="BH374" i="7"/>
  <c r="BE375" i="7"/>
  <c r="BF375" i="7"/>
  <c r="BG375" i="7"/>
  <c r="BH375" i="7"/>
  <c r="BE376" i="7"/>
  <c r="BF376" i="7"/>
  <c r="BG376" i="7"/>
  <c r="BH376" i="7"/>
  <c r="BE377" i="7"/>
  <c r="BF377" i="7"/>
  <c r="BG377" i="7"/>
  <c r="BH377" i="7"/>
  <c r="BE378" i="7"/>
  <c r="BF378" i="7"/>
  <c r="BG378" i="7"/>
  <c r="BH378" i="7"/>
  <c r="BE379" i="7"/>
  <c r="BF379" i="7"/>
  <c r="BG379" i="7"/>
  <c r="BH379" i="7"/>
  <c r="BE380" i="7"/>
  <c r="BF380" i="7"/>
  <c r="BG380" i="7"/>
  <c r="BH380" i="7"/>
  <c r="BE381" i="7"/>
  <c r="BF381" i="7"/>
  <c r="BG381" i="7"/>
  <c r="BH381" i="7"/>
  <c r="BE382" i="7"/>
  <c r="BF382" i="7"/>
  <c r="BG382" i="7"/>
  <c r="BH382" i="7"/>
  <c r="BE383" i="7"/>
  <c r="BF383" i="7"/>
  <c r="BG383" i="7"/>
  <c r="BH383" i="7"/>
  <c r="BE384" i="7"/>
  <c r="BF384" i="7"/>
  <c r="BG384" i="7"/>
  <c r="BH384" i="7"/>
  <c r="BE385" i="7"/>
  <c r="BF385" i="7"/>
  <c r="BG385" i="7"/>
  <c r="BH385" i="7"/>
  <c r="BE386" i="7"/>
  <c r="BF386" i="7"/>
  <c r="BG386" i="7"/>
  <c r="BH386" i="7"/>
  <c r="BE387" i="7"/>
  <c r="BF387" i="7"/>
  <c r="BG387" i="7"/>
  <c r="BH387" i="7"/>
  <c r="BE388" i="7"/>
  <c r="BF388" i="7"/>
  <c r="BG388" i="7"/>
  <c r="BH388" i="7"/>
  <c r="BE389" i="7"/>
  <c r="BF389" i="7"/>
  <c r="BG389" i="7"/>
  <c r="BH389" i="7"/>
  <c r="BE390" i="7"/>
  <c r="BF390" i="7"/>
  <c r="BG390" i="7"/>
  <c r="BH390" i="7"/>
  <c r="BE391" i="7"/>
  <c r="BF391" i="7"/>
  <c r="BG391" i="7"/>
  <c r="BH391" i="7"/>
  <c r="BE392" i="7"/>
  <c r="BF392" i="7"/>
  <c r="BG392" i="7"/>
  <c r="BH392" i="7"/>
  <c r="BE393" i="7"/>
  <c r="BF393" i="7"/>
  <c r="BG393" i="7"/>
  <c r="BH393" i="7"/>
  <c r="BE394" i="7"/>
  <c r="BF394" i="7"/>
  <c r="BG394" i="7"/>
  <c r="BH394" i="7"/>
  <c r="BE395" i="7"/>
  <c r="BF395" i="7"/>
  <c r="BG395" i="7"/>
  <c r="BH395" i="7"/>
  <c r="BE396" i="7"/>
  <c r="BF396" i="7"/>
  <c r="BG396" i="7"/>
  <c r="BH396" i="7"/>
  <c r="BE397" i="7"/>
  <c r="BF397" i="7"/>
  <c r="BG397" i="7"/>
  <c r="BH397" i="7"/>
  <c r="BE398" i="7"/>
  <c r="BF398" i="7"/>
  <c r="BG398" i="7"/>
  <c r="BH398" i="7"/>
  <c r="BE399" i="7"/>
  <c r="BF399" i="7"/>
  <c r="BG399" i="7"/>
  <c r="BH399" i="7"/>
  <c r="BE400" i="7"/>
  <c r="BF400" i="7"/>
  <c r="BG400" i="7"/>
  <c r="BH400" i="7"/>
  <c r="BE401" i="7"/>
  <c r="BF401" i="7"/>
  <c r="BG401" i="7"/>
  <c r="BH401" i="7"/>
  <c r="BE402" i="7"/>
  <c r="BF402" i="7"/>
  <c r="BG402" i="7"/>
  <c r="BH402" i="7"/>
  <c r="BE403" i="7"/>
  <c r="BF403" i="7"/>
  <c r="BG403" i="7"/>
  <c r="BH403" i="7"/>
  <c r="BE404" i="7"/>
  <c r="BF404" i="7"/>
  <c r="BG404" i="7"/>
  <c r="BH404" i="7"/>
  <c r="BE405" i="7"/>
  <c r="BF405" i="7"/>
  <c r="BG405" i="7"/>
  <c r="BH405" i="7"/>
  <c r="BE406" i="7"/>
  <c r="BF406" i="7"/>
  <c r="BG406" i="7"/>
  <c r="BH406" i="7"/>
  <c r="BE407" i="7"/>
  <c r="BF407" i="7"/>
  <c r="BG407" i="7"/>
  <c r="BH407" i="7"/>
  <c r="BE408" i="7"/>
  <c r="BF408" i="7"/>
  <c r="BG408" i="7"/>
  <c r="BH408" i="7"/>
  <c r="BE409" i="7"/>
  <c r="BF409" i="7"/>
  <c r="BG409" i="7"/>
  <c r="BH409" i="7"/>
  <c r="BE410" i="7"/>
  <c r="BF410" i="7"/>
  <c r="BG410" i="7"/>
  <c r="BH410" i="7"/>
  <c r="BE411" i="7"/>
  <c r="BF411" i="7"/>
  <c r="BG411" i="7"/>
  <c r="BH411" i="7"/>
  <c r="BE412" i="7"/>
  <c r="BF412" i="7"/>
  <c r="BG412" i="7"/>
  <c r="BH412" i="7"/>
  <c r="BE413" i="7"/>
  <c r="BF413" i="7"/>
  <c r="BG413" i="7"/>
  <c r="BH413" i="7"/>
  <c r="BE414" i="7"/>
  <c r="BF414" i="7"/>
  <c r="BG414" i="7"/>
  <c r="BH414" i="7"/>
  <c r="BE415" i="7"/>
  <c r="BF415" i="7"/>
  <c r="BG415" i="7"/>
  <c r="BH415" i="7"/>
  <c r="BE416" i="7"/>
  <c r="BF416" i="7"/>
  <c r="BG416" i="7"/>
  <c r="BH416" i="7"/>
  <c r="BE417" i="7"/>
  <c r="BF417" i="7"/>
  <c r="BG417" i="7"/>
  <c r="BH417" i="7"/>
  <c r="BE418" i="7"/>
  <c r="BF418" i="7"/>
  <c r="BG418" i="7"/>
  <c r="BH418" i="7"/>
  <c r="BE419" i="7"/>
  <c r="BF419" i="7"/>
  <c r="BG419" i="7"/>
  <c r="BH419" i="7"/>
  <c r="BE420" i="7"/>
  <c r="BF420" i="7"/>
  <c r="BG420" i="7"/>
  <c r="BH420" i="7"/>
  <c r="BE421" i="7"/>
  <c r="BF421" i="7"/>
  <c r="BG421" i="7"/>
  <c r="BH421" i="7"/>
  <c r="BE422" i="7"/>
  <c r="BF422" i="7"/>
  <c r="BG422" i="7"/>
  <c r="BH422" i="7"/>
  <c r="BE423" i="7"/>
  <c r="BF423" i="7"/>
  <c r="BG423" i="7"/>
  <c r="BH423" i="7"/>
  <c r="BE424" i="7"/>
  <c r="BF424" i="7"/>
  <c r="BG424" i="7"/>
  <c r="BH424" i="7"/>
  <c r="BE425" i="7"/>
  <c r="BF425" i="7"/>
  <c r="BG425" i="7"/>
  <c r="BH425" i="7"/>
  <c r="BE426" i="7"/>
  <c r="BF426" i="7"/>
  <c r="BG426" i="7"/>
  <c r="BH426" i="7"/>
  <c r="BE427" i="7"/>
  <c r="BF427" i="7"/>
  <c r="BG427" i="7"/>
  <c r="BH427" i="7"/>
  <c r="BE428" i="7"/>
  <c r="BF428" i="7"/>
  <c r="BG428" i="7"/>
  <c r="BH428" i="7"/>
  <c r="BE429" i="7"/>
  <c r="BF429" i="7"/>
  <c r="BG429" i="7"/>
  <c r="BH429" i="7"/>
  <c r="BE430" i="7"/>
  <c r="BF430" i="7"/>
  <c r="BG430" i="7"/>
  <c r="BH430" i="7"/>
  <c r="BE431" i="7"/>
  <c r="BF431" i="7"/>
  <c r="BG431" i="7"/>
  <c r="BH431" i="7"/>
  <c r="BE432" i="7"/>
  <c r="BF432" i="7"/>
  <c r="BG432" i="7"/>
  <c r="BH432" i="7"/>
  <c r="BE433" i="7"/>
  <c r="BF433" i="7"/>
  <c r="BG433" i="7"/>
  <c r="BH433" i="7"/>
  <c r="BE434" i="7"/>
  <c r="BF434" i="7"/>
  <c r="BG434" i="7"/>
  <c r="BH434" i="7"/>
  <c r="BE435" i="7"/>
  <c r="BF435" i="7"/>
  <c r="BG435" i="7"/>
  <c r="BH435" i="7"/>
  <c r="BE436" i="7"/>
  <c r="BF436" i="7"/>
  <c r="BG436" i="7"/>
  <c r="BH436" i="7"/>
  <c r="BE437" i="7"/>
  <c r="BF437" i="7"/>
  <c r="BG437" i="7"/>
  <c r="BH437" i="7"/>
  <c r="BE438" i="7"/>
  <c r="BF438" i="7"/>
  <c r="BG438" i="7"/>
  <c r="BH438" i="7"/>
  <c r="BE439" i="7"/>
  <c r="BF439" i="7"/>
  <c r="BG439" i="7"/>
  <c r="BH439" i="7"/>
  <c r="BE440" i="7"/>
  <c r="BF440" i="7"/>
  <c r="BG440" i="7"/>
  <c r="BH440" i="7"/>
  <c r="BE441" i="7"/>
  <c r="BF441" i="7"/>
  <c r="BG441" i="7"/>
  <c r="BH441" i="7"/>
  <c r="BE442" i="7"/>
  <c r="BF442" i="7"/>
  <c r="BG442" i="7"/>
  <c r="BH442" i="7"/>
  <c r="BE443" i="7"/>
  <c r="BF443" i="7"/>
  <c r="BG443" i="7"/>
  <c r="BH443" i="7"/>
  <c r="BE444" i="7"/>
  <c r="BF444" i="7"/>
  <c r="BG444" i="7"/>
  <c r="BH444" i="7"/>
  <c r="BE445" i="7"/>
  <c r="BF445" i="7"/>
  <c r="BG445" i="7"/>
  <c r="BH445" i="7"/>
  <c r="BE446" i="7"/>
  <c r="BF446" i="7"/>
  <c r="BG446" i="7"/>
  <c r="BH446" i="7"/>
  <c r="BE447" i="7"/>
  <c r="BF447" i="7"/>
  <c r="BG447" i="7"/>
  <c r="BH447" i="7"/>
  <c r="BE448" i="7"/>
  <c r="BF448" i="7"/>
  <c r="BG448" i="7"/>
  <c r="BH448" i="7"/>
  <c r="BE449" i="7"/>
  <c r="BF449" i="7"/>
  <c r="BG449" i="7"/>
  <c r="BH449" i="7"/>
  <c r="BE450" i="7"/>
  <c r="BF450" i="7"/>
  <c r="BG450" i="7"/>
  <c r="BH450" i="7"/>
  <c r="BE451" i="7"/>
  <c r="BF451" i="7"/>
  <c r="BG451" i="7"/>
  <c r="BH451" i="7"/>
  <c r="BE452" i="7"/>
  <c r="BF452" i="7"/>
  <c r="BG452" i="7"/>
  <c r="BH452" i="7"/>
  <c r="BE453" i="7"/>
  <c r="BF453" i="7"/>
  <c r="BG453" i="7"/>
  <c r="BH453" i="7"/>
  <c r="BE454" i="7"/>
  <c r="BF454" i="7"/>
  <c r="BG454" i="7"/>
  <c r="BH454" i="7"/>
  <c r="BE455" i="7"/>
  <c r="BF455" i="7"/>
  <c r="BG455" i="7"/>
  <c r="BH455" i="7"/>
  <c r="BE456" i="7"/>
  <c r="BF456" i="7"/>
  <c r="BG456" i="7"/>
  <c r="BH456" i="7"/>
  <c r="BE457" i="7"/>
  <c r="BF457" i="7"/>
  <c r="BG457" i="7"/>
  <c r="BH457" i="7"/>
  <c r="BE458" i="7"/>
  <c r="BF458" i="7"/>
  <c r="BG458" i="7"/>
  <c r="BH458" i="7"/>
  <c r="BE459" i="7"/>
  <c r="BF459" i="7"/>
  <c r="BG459" i="7"/>
  <c r="BH459" i="7"/>
  <c r="BE460" i="7"/>
  <c r="BF460" i="7"/>
  <c r="BG460" i="7"/>
  <c r="BH460" i="7"/>
  <c r="BE461" i="7"/>
  <c r="BF461" i="7"/>
  <c r="BG461" i="7"/>
  <c r="BH461" i="7"/>
  <c r="BE462" i="7"/>
  <c r="BF462" i="7"/>
  <c r="BG462" i="7"/>
  <c r="BH462" i="7"/>
  <c r="BE463" i="7"/>
  <c r="BF463" i="7"/>
  <c r="BG463" i="7"/>
  <c r="BH463" i="7"/>
  <c r="BE464" i="7"/>
  <c r="BF464" i="7"/>
  <c r="BG464" i="7"/>
  <c r="BH464" i="7"/>
  <c r="BE465" i="7"/>
  <c r="BF465" i="7"/>
  <c r="BG465" i="7"/>
  <c r="BH465" i="7"/>
  <c r="BE466" i="7"/>
  <c r="BF466" i="7"/>
  <c r="BG466" i="7"/>
  <c r="BH466" i="7"/>
  <c r="BE467" i="7"/>
  <c r="BF467" i="7"/>
  <c r="BG467" i="7"/>
  <c r="BH467" i="7"/>
  <c r="BE468" i="7"/>
  <c r="BF468" i="7"/>
  <c r="BG468" i="7"/>
  <c r="BH468" i="7"/>
  <c r="BE469" i="7"/>
  <c r="BF469" i="7"/>
  <c r="BG469" i="7"/>
  <c r="BH469" i="7"/>
  <c r="BE470" i="7"/>
  <c r="BF470" i="7"/>
  <c r="BG470" i="7"/>
  <c r="BH470" i="7"/>
  <c r="BE471" i="7"/>
  <c r="BF471" i="7"/>
  <c r="BG471" i="7"/>
  <c r="BH471" i="7"/>
  <c r="BE472" i="7"/>
  <c r="BF472" i="7"/>
  <c r="BG472" i="7"/>
  <c r="BH472" i="7"/>
  <c r="BE473" i="7"/>
  <c r="BF473" i="7"/>
  <c r="BG473" i="7"/>
  <c r="BH473" i="7"/>
  <c r="BE474" i="7"/>
  <c r="BF474" i="7"/>
  <c r="BG474" i="7"/>
  <c r="BH474" i="7"/>
  <c r="BE475" i="7"/>
  <c r="BF475" i="7"/>
  <c r="BG475" i="7"/>
  <c r="BH475" i="7"/>
  <c r="BE476" i="7"/>
  <c r="BF476" i="7"/>
  <c r="BG476" i="7"/>
  <c r="BH476" i="7"/>
  <c r="BE477" i="7"/>
  <c r="BF477" i="7"/>
  <c r="BG477" i="7"/>
  <c r="BH477" i="7"/>
  <c r="BE478" i="7"/>
  <c r="BF478" i="7"/>
  <c r="BG478" i="7"/>
  <c r="BH478" i="7"/>
  <c r="BE479" i="7"/>
  <c r="BF479" i="7"/>
  <c r="BG479" i="7"/>
  <c r="BH479" i="7"/>
  <c r="BE480" i="7"/>
  <c r="BF480" i="7"/>
  <c r="BG480" i="7"/>
  <c r="BH480" i="7"/>
  <c r="BE481" i="7"/>
  <c r="BF481" i="7"/>
  <c r="BG481" i="7"/>
  <c r="BH481" i="7"/>
  <c r="BE482" i="7"/>
  <c r="BF482" i="7"/>
  <c r="BG482" i="7"/>
  <c r="BH482" i="7"/>
  <c r="BE483" i="7"/>
  <c r="BF483" i="7"/>
  <c r="BG483" i="7"/>
  <c r="BH483" i="7"/>
  <c r="BE484" i="7"/>
  <c r="BF484" i="7"/>
  <c r="BG484" i="7"/>
  <c r="BH484" i="7"/>
  <c r="BE485" i="7"/>
  <c r="BF485" i="7"/>
  <c r="BG485" i="7"/>
  <c r="BH485" i="7"/>
  <c r="BE486" i="7"/>
  <c r="BF486" i="7"/>
  <c r="BG486" i="7"/>
  <c r="BH486" i="7"/>
  <c r="BE487" i="7"/>
  <c r="BF487" i="7"/>
  <c r="BG487" i="7"/>
  <c r="BH487" i="7"/>
  <c r="BE488" i="7"/>
  <c r="BF488" i="7"/>
  <c r="BG488" i="7"/>
  <c r="BH488" i="7"/>
  <c r="BE489" i="7"/>
  <c r="BF489" i="7"/>
  <c r="BG489" i="7"/>
  <c r="BH489" i="7"/>
  <c r="BE490" i="7"/>
  <c r="BF490" i="7"/>
  <c r="BG490" i="7"/>
  <c r="BH490" i="7"/>
  <c r="BE491" i="7"/>
  <c r="BF491" i="7"/>
  <c r="BG491" i="7"/>
  <c r="BH491" i="7"/>
  <c r="BE492" i="7"/>
  <c r="BF492" i="7"/>
  <c r="BG492" i="7"/>
  <c r="BH492" i="7"/>
  <c r="BE493" i="7"/>
  <c r="BF493" i="7"/>
  <c r="BG493" i="7"/>
  <c r="BH493" i="7"/>
  <c r="BE494" i="7"/>
  <c r="BF494" i="7"/>
  <c r="BG494" i="7"/>
  <c r="BH494" i="7"/>
  <c r="BE495" i="7"/>
  <c r="BF495" i="7"/>
  <c r="BG495" i="7"/>
  <c r="BH495" i="7"/>
  <c r="BE496" i="7"/>
  <c r="BF496" i="7"/>
  <c r="BG496" i="7"/>
  <c r="BH496" i="7"/>
  <c r="BE497" i="7"/>
  <c r="BF497" i="7"/>
  <c r="BG497" i="7"/>
  <c r="BH497" i="7"/>
  <c r="BE498" i="7"/>
  <c r="BF498" i="7"/>
  <c r="BG498" i="7"/>
  <c r="BH498" i="7"/>
  <c r="BE499" i="7"/>
  <c r="BF499" i="7"/>
  <c r="BG499" i="7"/>
  <c r="BH499" i="7"/>
  <c r="BE500" i="7"/>
  <c r="BF500" i="7"/>
  <c r="BG500" i="7"/>
  <c r="BH500" i="7"/>
  <c r="BE501" i="7"/>
  <c r="BF501" i="7"/>
  <c r="BG501" i="7"/>
  <c r="BH501" i="7"/>
  <c r="BE502" i="7"/>
  <c r="BF502" i="7"/>
  <c r="BG502" i="7"/>
  <c r="BH502" i="7"/>
  <c r="BE503" i="7"/>
  <c r="BF503" i="7"/>
  <c r="BG503" i="7"/>
  <c r="BH503" i="7"/>
  <c r="BE504" i="7"/>
  <c r="BF504" i="7"/>
  <c r="BG504" i="7"/>
  <c r="BH504" i="7"/>
  <c r="BE505" i="7"/>
  <c r="BF505" i="7"/>
  <c r="BG505" i="7"/>
  <c r="BH505" i="7"/>
  <c r="BE506" i="7"/>
  <c r="BF506" i="7"/>
  <c r="BG506" i="7"/>
  <c r="BH506" i="7"/>
  <c r="BE507" i="7"/>
  <c r="BF507" i="7"/>
  <c r="BG507" i="7"/>
  <c r="BH507" i="7"/>
  <c r="BE508" i="7"/>
  <c r="BF508" i="7"/>
  <c r="BG508" i="7"/>
  <c r="BH508" i="7"/>
  <c r="BE509" i="7"/>
  <c r="BF509" i="7"/>
  <c r="BG509" i="7"/>
  <c r="BH509" i="7"/>
  <c r="BE510" i="7"/>
  <c r="BF510" i="7"/>
  <c r="BG510" i="7"/>
  <c r="BH510" i="7"/>
  <c r="BE511" i="7"/>
  <c r="BF511" i="7"/>
  <c r="BG511" i="7"/>
  <c r="BH511" i="7"/>
  <c r="BE512" i="7"/>
  <c r="BF512" i="7"/>
  <c r="BG512" i="7"/>
  <c r="BH512" i="7"/>
  <c r="BE513" i="7"/>
  <c r="BF513" i="7"/>
  <c r="BG513" i="7"/>
  <c r="BH513" i="7"/>
  <c r="BE514" i="7"/>
  <c r="BF514" i="7"/>
  <c r="BG514" i="7"/>
  <c r="BH514" i="7"/>
  <c r="BE515" i="7"/>
  <c r="BF515" i="7"/>
  <c r="BG515" i="7"/>
  <c r="BH515" i="7"/>
  <c r="BE516" i="7"/>
  <c r="BF516" i="7"/>
  <c r="BG516" i="7"/>
  <c r="BH516" i="7"/>
  <c r="BE517" i="7"/>
  <c r="BF517" i="7"/>
  <c r="BG517" i="7"/>
  <c r="BH517" i="7"/>
  <c r="BE518" i="7"/>
  <c r="BF518" i="7"/>
  <c r="BG518" i="7"/>
  <c r="BH518" i="7"/>
  <c r="BE519" i="7"/>
  <c r="BF519" i="7"/>
  <c r="BG519" i="7"/>
  <c r="BH519" i="7"/>
  <c r="BE520" i="7"/>
  <c r="BF520" i="7"/>
  <c r="BG520" i="7"/>
  <c r="BH520" i="7"/>
  <c r="BE521" i="7"/>
  <c r="BF521" i="7"/>
  <c r="BG521" i="7"/>
  <c r="BH521" i="7"/>
  <c r="BE522" i="7"/>
  <c r="BF522" i="7"/>
  <c r="BG522" i="7"/>
  <c r="BH522" i="7"/>
  <c r="BE523" i="7"/>
  <c r="BF523" i="7"/>
  <c r="BG523" i="7"/>
  <c r="BH523" i="7"/>
  <c r="BE524" i="7"/>
  <c r="BF524" i="7"/>
  <c r="BG524" i="7"/>
  <c r="BH524" i="7"/>
  <c r="BE525" i="7"/>
  <c r="BF525" i="7"/>
  <c r="BG525" i="7"/>
  <c r="BH525" i="7"/>
  <c r="BE526" i="7"/>
  <c r="BF526" i="7"/>
  <c r="BG526" i="7"/>
  <c r="BH526" i="7"/>
  <c r="BE527" i="7"/>
  <c r="BF527" i="7"/>
  <c r="BG527" i="7"/>
  <c r="BH527" i="7"/>
  <c r="BE528" i="7"/>
  <c r="BF528" i="7"/>
  <c r="BG528" i="7"/>
  <c r="BH528" i="7"/>
  <c r="BE529" i="7"/>
  <c r="BF529" i="7"/>
  <c r="BG529" i="7"/>
  <c r="BH529" i="7"/>
  <c r="BE530" i="7"/>
  <c r="BF530" i="7"/>
  <c r="BG530" i="7"/>
  <c r="BH530" i="7"/>
  <c r="BE531" i="7"/>
  <c r="BF531" i="7"/>
  <c r="BG531" i="7"/>
  <c r="BH531" i="7"/>
  <c r="BE532" i="7"/>
  <c r="BF532" i="7"/>
  <c r="BG532" i="7"/>
  <c r="BH532" i="7"/>
  <c r="BE533" i="7"/>
  <c r="BF533" i="7"/>
  <c r="BG533" i="7"/>
  <c r="BH533" i="7"/>
  <c r="BE534" i="7"/>
  <c r="BF534" i="7"/>
  <c r="BG534" i="7"/>
  <c r="BH534" i="7"/>
  <c r="BE535" i="7"/>
  <c r="BF535" i="7"/>
  <c r="BG535" i="7"/>
  <c r="BH535" i="7"/>
  <c r="BE536" i="7"/>
  <c r="BF536" i="7"/>
  <c r="BG536" i="7"/>
  <c r="BH536" i="7"/>
  <c r="BE537" i="7"/>
  <c r="BF537" i="7"/>
  <c r="BG537" i="7"/>
  <c r="BH537" i="7"/>
  <c r="BE538" i="7"/>
  <c r="BF538" i="7"/>
  <c r="BG538" i="7"/>
  <c r="BH538" i="7"/>
  <c r="BE539" i="7"/>
  <c r="BF539" i="7"/>
  <c r="BG539" i="7"/>
  <c r="BH539" i="7"/>
  <c r="BE540" i="7"/>
  <c r="BF540" i="7"/>
  <c r="BG540" i="7"/>
  <c r="BH540" i="7"/>
  <c r="BE541" i="7"/>
  <c r="BF541" i="7"/>
  <c r="BG541" i="7"/>
  <c r="BH541" i="7"/>
  <c r="BE542" i="7"/>
  <c r="BF542" i="7"/>
  <c r="BG542" i="7"/>
  <c r="BH542" i="7"/>
  <c r="BE543" i="7"/>
  <c r="BF543" i="7"/>
  <c r="BG543" i="7"/>
  <c r="BH543" i="7"/>
  <c r="BE544" i="7"/>
  <c r="BF544" i="7"/>
  <c r="BG544" i="7"/>
  <c r="BH544" i="7"/>
  <c r="BE545" i="7"/>
  <c r="BF545" i="7"/>
  <c r="BG545" i="7"/>
  <c r="BH545" i="7"/>
  <c r="BE546" i="7"/>
  <c r="BF546" i="7"/>
  <c r="BG546" i="7"/>
  <c r="BH546" i="7"/>
  <c r="BE547" i="7"/>
  <c r="BF547" i="7"/>
  <c r="BG547" i="7"/>
  <c r="BH547" i="7"/>
  <c r="BE548" i="7"/>
  <c r="BF548" i="7"/>
  <c r="BG548" i="7"/>
  <c r="BH548" i="7"/>
  <c r="BE549" i="7"/>
  <c r="BF549" i="7"/>
  <c r="BG549" i="7"/>
  <c r="BH549" i="7"/>
  <c r="BE550" i="7"/>
  <c r="BF550" i="7"/>
  <c r="BG550" i="7"/>
  <c r="BH550" i="7"/>
  <c r="BE551" i="7"/>
  <c r="BF551" i="7"/>
  <c r="BG551" i="7"/>
  <c r="BH551" i="7"/>
  <c r="BE552" i="7"/>
  <c r="BF552" i="7"/>
  <c r="BG552" i="7"/>
  <c r="BH552" i="7"/>
  <c r="BE553" i="7"/>
  <c r="BF553" i="7"/>
  <c r="BG553" i="7"/>
  <c r="BH553" i="7"/>
  <c r="BE554" i="7"/>
  <c r="BF554" i="7"/>
  <c r="BG554" i="7"/>
  <c r="BH554" i="7"/>
  <c r="BE555" i="7"/>
  <c r="BF555" i="7"/>
  <c r="BG555" i="7"/>
  <c r="BH555" i="7"/>
  <c r="BE556" i="7"/>
  <c r="BF556" i="7"/>
  <c r="BG556" i="7"/>
  <c r="BH556" i="7"/>
  <c r="BE557" i="7"/>
  <c r="BF557" i="7"/>
  <c r="BG557" i="7"/>
  <c r="BH557" i="7"/>
  <c r="BE558" i="7"/>
  <c r="BF558" i="7"/>
  <c r="BG558" i="7"/>
  <c r="BH558" i="7"/>
  <c r="BE559" i="7"/>
  <c r="BF559" i="7"/>
  <c r="BG559" i="7"/>
  <c r="BH559" i="7"/>
  <c r="BE560" i="7"/>
  <c r="BF560" i="7"/>
  <c r="BG560" i="7"/>
  <c r="BH560" i="7"/>
  <c r="BE561" i="7"/>
  <c r="BF561" i="7"/>
  <c r="BG561" i="7"/>
  <c r="BH561" i="7"/>
  <c r="BE562" i="7"/>
  <c r="BF562" i="7"/>
  <c r="BG562" i="7"/>
  <c r="BH562" i="7"/>
  <c r="BE563" i="7"/>
  <c r="BF563" i="7"/>
  <c r="BG563" i="7"/>
  <c r="BH563" i="7"/>
  <c r="BE564" i="7"/>
  <c r="BF564" i="7"/>
  <c r="BG564" i="7"/>
  <c r="BH564" i="7"/>
  <c r="BE565" i="7"/>
  <c r="BF565" i="7"/>
  <c r="BG565" i="7"/>
  <c r="BH565" i="7"/>
  <c r="BE566" i="7"/>
  <c r="BF566" i="7"/>
  <c r="BG566" i="7"/>
  <c r="BH566" i="7"/>
  <c r="BE567" i="7"/>
  <c r="BF567" i="7"/>
  <c r="BG567" i="7"/>
  <c r="BH567" i="7"/>
  <c r="BE568" i="7"/>
  <c r="BF568" i="7"/>
  <c r="BG568" i="7"/>
  <c r="BH568" i="7"/>
  <c r="BE569" i="7"/>
  <c r="BF569" i="7"/>
  <c r="BG569" i="7"/>
  <c r="BH569" i="7"/>
  <c r="BE570" i="7"/>
  <c r="BF570" i="7"/>
  <c r="BG570" i="7"/>
  <c r="BH570" i="7"/>
  <c r="BE571" i="7"/>
  <c r="BF571" i="7"/>
  <c r="BG571" i="7"/>
  <c r="BH571" i="7"/>
  <c r="BE572" i="7"/>
  <c r="BF572" i="7"/>
  <c r="BG572" i="7"/>
  <c r="BH572" i="7"/>
  <c r="BE573" i="7"/>
  <c r="BF573" i="7"/>
  <c r="BG573" i="7"/>
  <c r="BH573" i="7"/>
  <c r="BE574" i="7"/>
  <c r="BF574" i="7"/>
  <c r="BG574" i="7"/>
  <c r="BH574" i="7"/>
  <c r="BE575" i="7"/>
  <c r="BF575" i="7"/>
  <c r="BG575" i="7"/>
  <c r="BH575" i="7"/>
  <c r="BE576" i="7"/>
  <c r="BF576" i="7"/>
  <c r="BG576" i="7"/>
  <c r="BH576" i="7"/>
  <c r="BE577" i="7"/>
  <c r="BF577" i="7"/>
  <c r="BG577" i="7"/>
  <c r="BH577" i="7"/>
  <c r="BE578" i="7"/>
  <c r="BF578" i="7"/>
  <c r="BG578" i="7"/>
  <c r="BH578" i="7"/>
  <c r="BE579" i="7"/>
  <c r="BF579" i="7"/>
  <c r="BG579" i="7"/>
  <c r="BH579" i="7"/>
  <c r="BE580" i="7"/>
  <c r="BF580" i="7"/>
  <c r="BG580" i="7"/>
  <c r="BH580" i="7"/>
  <c r="BE581" i="7"/>
  <c r="BF581" i="7"/>
  <c r="BG581" i="7"/>
  <c r="BH581" i="7"/>
  <c r="BE582" i="7"/>
  <c r="BF582" i="7"/>
  <c r="BG582" i="7"/>
  <c r="BH582" i="7"/>
  <c r="BE583" i="7"/>
  <c r="BF583" i="7"/>
  <c r="BG583" i="7"/>
  <c r="BH583" i="7"/>
  <c r="BE584" i="7"/>
  <c r="BF584" i="7"/>
  <c r="BG584" i="7"/>
  <c r="BH584" i="7"/>
  <c r="BE585" i="7"/>
  <c r="BF585" i="7"/>
  <c r="BG585" i="7"/>
  <c r="BH585" i="7"/>
  <c r="BE586" i="7"/>
  <c r="BF586" i="7"/>
  <c r="BG586" i="7"/>
  <c r="BH586" i="7"/>
  <c r="BE587" i="7"/>
  <c r="BF587" i="7"/>
  <c r="BG587" i="7"/>
  <c r="BH587" i="7"/>
  <c r="BE588" i="7"/>
  <c r="BF588" i="7"/>
  <c r="BG588" i="7"/>
  <c r="BH588" i="7"/>
  <c r="BE589" i="7"/>
  <c r="BF589" i="7"/>
  <c r="BG589" i="7"/>
  <c r="BH589" i="7"/>
  <c r="BE590" i="7"/>
  <c r="BF590" i="7"/>
  <c r="BG590" i="7"/>
  <c r="BH590" i="7"/>
  <c r="BE591" i="7"/>
  <c r="BF591" i="7"/>
  <c r="BG591" i="7"/>
  <c r="BH591" i="7"/>
  <c r="BE592" i="7"/>
  <c r="BF592" i="7"/>
  <c r="BG592" i="7"/>
  <c r="BH592" i="7"/>
  <c r="BE593" i="7"/>
  <c r="BF593" i="7"/>
  <c r="BG593" i="7"/>
  <c r="BH593" i="7"/>
  <c r="BE594" i="7"/>
  <c r="BF594" i="7"/>
  <c r="BG594" i="7"/>
  <c r="BH594" i="7"/>
  <c r="BE595" i="7"/>
  <c r="BF595" i="7"/>
  <c r="BG595" i="7"/>
  <c r="BH595" i="7"/>
  <c r="BE596" i="7"/>
  <c r="BF596" i="7"/>
  <c r="BG596" i="7"/>
  <c r="BH596" i="7"/>
  <c r="BE597" i="7"/>
  <c r="BF597" i="7"/>
  <c r="BG597" i="7"/>
  <c r="BH597" i="7"/>
  <c r="BE598" i="7"/>
  <c r="BF598" i="7"/>
  <c r="BG598" i="7"/>
  <c r="BH598" i="7"/>
  <c r="BE599" i="7"/>
  <c r="BF599" i="7"/>
  <c r="BG599" i="7"/>
  <c r="BH599" i="7"/>
  <c r="BE600" i="7"/>
  <c r="BF600" i="7"/>
  <c r="BG600" i="7"/>
  <c r="BH600" i="7"/>
  <c r="BE601" i="7"/>
  <c r="BF601" i="7"/>
  <c r="BG601" i="7"/>
  <c r="BH601" i="7"/>
  <c r="BE602" i="7"/>
  <c r="BF602" i="7"/>
  <c r="BG602" i="7"/>
  <c r="BH602" i="7"/>
  <c r="BE603" i="7"/>
  <c r="BF603" i="7"/>
  <c r="BG603" i="7"/>
  <c r="BH603" i="7"/>
  <c r="BE604" i="7"/>
  <c r="BF604" i="7"/>
  <c r="BG604" i="7"/>
  <c r="BH604" i="7"/>
  <c r="BE605" i="7"/>
  <c r="BF605" i="7"/>
  <c r="BG605" i="7"/>
  <c r="BH605" i="7"/>
  <c r="BE606" i="7"/>
  <c r="BF606" i="7"/>
  <c r="BG606" i="7"/>
  <c r="BH606" i="7"/>
  <c r="AZ68" i="7"/>
  <c r="BA68" i="7"/>
  <c r="BB68" i="7"/>
  <c r="BC68" i="7"/>
  <c r="AZ69" i="7"/>
  <c r="BA69" i="7"/>
  <c r="BB69" i="7"/>
  <c r="BC69" i="7"/>
  <c r="AZ70" i="7"/>
  <c r="BA70" i="7"/>
  <c r="BB70" i="7"/>
  <c r="BC70" i="7"/>
  <c r="BC130" i="7" s="1"/>
  <c r="BC190" i="7" s="1"/>
  <c r="BC250" i="7" s="1"/>
  <c r="BC310" i="7" s="1"/>
  <c r="BC370" i="7" s="1"/>
  <c r="BC430" i="7" s="1"/>
  <c r="BC490" i="7" s="1"/>
  <c r="BC550" i="7" s="1"/>
  <c r="AZ71" i="7"/>
  <c r="BA71" i="7"/>
  <c r="BB71" i="7"/>
  <c r="BC71" i="7"/>
  <c r="AZ72" i="7"/>
  <c r="BA72" i="7"/>
  <c r="BB72" i="7"/>
  <c r="BC72" i="7"/>
  <c r="AZ73" i="7"/>
  <c r="BA73" i="7"/>
  <c r="BB73" i="7"/>
  <c r="BC73" i="7"/>
  <c r="AZ74" i="7"/>
  <c r="BA74" i="7"/>
  <c r="BB74" i="7"/>
  <c r="BC74" i="7"/>
  <c r="AZ75" i="7"/>
  <c r="BA75" i="7"/>
  <c r="BB75" i="7"/>
  <c r="BC75" i="7"/>
  <c r="AZ76" i="7"/>
  <c r="BA76" i="7"/>
  <c r="BB76" i="7"/>
  <c r="BC76" i="7"/>
  <c r="AZ77" i="7"/>
  <c r="BA77" i="7"/>
  <c r="BB77" i="7"/>
  <c r="BC77" i="7"/>
  <c r="AZ78" i="7"/>
  <c r="BA78" i="7"/>
  <c r="BB78" i="7"/>
  <c r="BC78" i="7"/>
  <c r="AZ79" i="7"/>
  <c r="BA79" i="7"/>
  <c r="BB79" i="7"/>
  <c r="BC79" i="7"/>
  <c r="AZ80" i="7"/>
  <c r="BA80" i="7"/>
  <c r="BB80" i="7"/>
  <c r="BC80" i="7"/>
  <c r="AZ81" i="7"/>
  <c r="BA81" i="7"/>
  <c r="BB81" i="7"/>
  <c r="BC81" i="7"/>
  <c r="AZ82" i="7"/>
  <c r="BA82" i="7"/>
  <c r="BB82" i="7"/>
  <c r="BC82" i="7"/>
  <c r="AZ83" i="7"/>
  <c r="BA83" i="7"/>
  <c r="BB83" i="7"/>
  <c r="BC83" i="7"/>
  <c r="AZ84" i="7"/>
  <c r="BA84" i="7"/>
  <c r="BB84" i="7"/>
  <c r="BC84" i="7"/>
  <c r="AZ85" i="7"/>
  <c r="BA85" i="7"/>
  <c r="BB85" i="7"/>
  <c r="BC85" i="7"/>
  <c r="AZ86" i="7"/>
  <c r="BA86" i="7"/>
  <c r="BB86" i="7"/>
  <c r="BC86" i="7"/>
  <c r="AZ87" i="7"/>
  <c r="BA87" i="7"/>
  <c r="BB87" i="7"/>
  <c r="BC87" i="7"/>
  <c r="AZ88" i="7"/>
  <c r="BA88" i="7"/>
  <c r="BB88" i="7"/>
  <c r="BC88" i="7"/>
  <c r="AZ89" i="7"/>
  <c r="BA89" i="7"/>
  <c r="BB89" i="7"/>
  <c r="BC89" i="7"/>
  <c r="AZ90" i="7"/>
  <c r="BA90" i="7"/>
  <c r="BB90" i="7"/>
  <c r="BC90" i="7"/>
  <c r="AZ91" i="7"/>
  <c r="BA91" i="7"/>
  <c r="BB91" i="7"/>
  <c r="BC91" i="7"/>
  <c r="AZ92" i="7"/>
  <c r="BA92" i="7"/>
  <c r="BB92" i="7"/>
  <c r="BC92" i="7"/>
  <c r="AZ93" i="7"/>
  <c r="BA93" i="7"/>
  <c r="BB93" i="7"/>
  <c r="BC93" i="7"/>
  <c r="AZ94" i="7"/>
  <c r="BA94" i="7"/>
  <c r="BB94" i="7"/>
  <c r="BC94" i="7"/>
  <c r="AZ95" i="7"/>
  <c r="BA95" i="7"/>
  <c r="BB95" i="7"/>
  <c r="BC95" i="7"/>
  <c r="AZ96" i="7"/>
  <c r="BA96" i="7"/>
  <c r="BB96" i="7"/>
  <c r="BC96" i="7"/>
  <c r="AZ97" i="7"/>
  <c r="BA97" i="7"/>
  <c r="BB97" i="7"/>
  <c r="BC97" i="7"/>
  <c r="AZ98" i="7"/>
  <c r="BA98" i="7"/>
  <c r="BB98" i="7"/>
  <c r="BC98" i="7"/>
  <c r="AZ99" i="7"/>
  <c r="BA99" i="7"/>
  <c r="BB99" i="7"/>
  <c r="BC99" i="7"/>
  <c r="AZ100" i="7"/>
  <c r="BA100" i="7"/>
  <c r="BB100" i="7"/>
  <c r="BC100" i="7"/>
  <c r="AZ101" i="7"/>
  <c r="BA101" i="7"/>
  <c r="BB101" i="7"/>
  <c r="BC101" i="7"/>
  <c r="AZ102" i="7"/>
  <c r="BA102" i="7"/>
  <c r="BB102" i="7"/>
  <c r="BC102" i="7"/>
  <c r="AZ103" i="7"/>
  <c r="BA103" i="7"/>
  <c r="BB103" i="7"/>
  <c r="BC103" i="7"/>
  <c r="AZ104" i="7"/>
  <c r="BA104" i="7"/>
  <c r="BB104" i="7"/>
  <c r="BC104" i="7"/>
  <c r="AZ105" i="7"/>
  <c r="BA105" i="7"/>
  <c r="BB105" i="7"/>
  <c r="BC105" i="7"/>
  <c r="AZ106" i="7"/>
  <c r="BA106" i="7"/>
  <c r="BB106" i="7"/>
  <c r="BC106" i="7"/>
  <c r="AZ107" i="7"/>
  <c r="BA107" i="7"/>
  <c r="BB107" i="7"/>
  <c r="BC107" i="7"/>
  <c r="AZ108" i="7"/>
  <c r="BA108" i="7"/>
  <c r="BB108" i="7"/>
  <c r="BC108" i="7"/>
  <c r="AZ109" i="7"/>
  <c r="BA109" i="7"/>
  <c r="BB109" i="7"/>
  <c r="BC109" i="7"/>
  <c r="AZ110" i="7"/>
  <c r="BA110" i="7"/>
  <c r="BB110" i="7"/>
  <c r="BC110" i="7"/>
  <c r="AZ111" i="7"/>
  <c r="BA111" i="7"/>
  <c r="BB111" i="7"/>
  <c r="BC111" i="7"/>
  <c r="AZ112" i="7"/>
  <c r="BA112" i="7"/>
  <c r="BB112" i="7"/>
  <c r="BC112" i="7"/>
  <c r="AZ113" i="7"/>
  <c r="BA113" i="7"/>
  <c r="BB113" i="7"/>
  <c r="BC113" i="7"/>
  <c r="AZ114" i="7"/>
  <c r="BA114" i="7"/>
  <c r="BB114" i="7"/>
  <c r="BC114" i="7"/>
  <c r="AZ115" i="7"/>
  <c r="BA115" i="7"/>
  <c r="BB115" i="7"/>
  <c r="BC115" i="7"/>
  <c r="AZ116" i="7"/>
  <c r="BA116" i="7"/>
  <c r="BB116" i="7"/>
  <c r="BC116" i="7"/>
  <c r="AZ117" i="7"/>
  <c r="BA117" i="7"/>
  <c r="BB117" i="7"/>
  <c r="BC117" i="7"/>
  <c r="AZ118" i="7"/>
  <c r="BA118" i="7"/>
  <c r="BB118" i="7"/>
  <c r="BC118" i="7"/>
  <c r="AZ119" i="7"/>
  <c r="BA119" i="7"/>
  <c r="BB119" i="7"/>
  <c r="BC119" i="7"/>
  <c r="AZ120" i="7"/>
  <c r="BA120" i="7"/>
  <c r="BB120" i="7"/>
  <c r="BC120" i="7"/>
  <c r="AZ121" i="7"/>
  <c r="BA121" i="7"/>
  <c r="BB121" i="7"/>
  <c r="BC121" i="7"/>
  <c r="AZ122" i="7"/>
  <c r="BA122" i="7"/>
  <c r="BB122" i="7"/>
  <c r="BC122" i="7"/>
  <c r="AZ123" i="7"/>
  <c r="BA123" i="7"/>
  <c r="BB123" i="7"/>
  <c r="BC123" i="7"/>
  <c r="AZ124" i="7"/>
  <c r="BA124" i="7"/>
  <c r="BB124" i="7"/>
  <c r="BC124" i="7"/>
  <c r="AZ125" i="7"/>
  <c r="BA125" i="7"/>
  <c r="BB125" i="7"/>
  <c r="BC125" i="7"/>
  <c r="AZ126" i="7"/>
  <c r="BA126" i="7"/>
  <c r="BB126" i="7"/>
  <c r="BC126" i="7"/>
  <c r="AZ127" i="7"/>
  <c r="BA127" i="7"/>
  <c r="BB127" i="7"/>
  <c r="BC127" i="7"/>
  <c r="AZ128" i="7"/>
  <c r="BA128" i="7"/>
  <c r="BB128" i="7"/>
  <c r="BC128" i="7"/>
  <c r="AZ129" i="7"/>
  <c r="BA129" i="7"/>
  <c r="BB129" i="7"/>
  <c r="BC129" i="7"/>
  <c r="AZ130" i="7"/>
  <c r="BA130" i="7"/>
  <c r="BB130" i="7"/>
  <c r="AZ131" i="7"/>
  <c r="BA131" i="7"/>
  <c r="BB131" i="7"/>
  <c r="BC131" i="7"/>
  <c r="AZ132" i="7"/>
  <c r="BA132" i="7"/>
  <c r="BB132" i="7"/>
  <c r="BC132" i="7"/>
  <c r="AZ133" i="7"/>
  <c r="BA133" i="7"/>
  <c r="BB133" i="7"/>
  <c r="BC133" i="7"/>
  <c r="AZ134" i="7"/>
  <c r="BA134" i="7"/>
  <c r="BB134" i="7"/>
  <c r="BC134" i="7"/>
  <c r="AZ135" i="7"/>
  <c r="BA135" i="7"/>
  <c r="BB135" i="7"/>
  <c r="BC135" i="7"/>
  <c r="AZ136" i="7"/>
  <c r="BA136" i="7"/>
  <c r="BB136" i="7"/>
  <c r="BC136" i="7"/>
  <c r="AZ137" i="7"/>
  <c r="BA137" i="7"/>
  <c r="BB137" i="7"/>
  <c r="BC137" i="7"/>
  <c r="AZ138" i="7"/>
  <c r="BA138" i="7"/>
  <c r="BB138" i="7"/>
  <c r="BC138" i="7"/>
  <c r="AZ139" i="7"/>
  <c r="BA139" i="7"/>
  <c r="BB139" i="7"/>
  <c r="BC139" i="7"/>
  <c r="AZ140" i="7"/>
  <c r="BA140" i="7"/>
  <c r="BB140" i="7"/>
  <c r="BC140" i="7"/>
  <c r="AZ141" i="7"/>
  <c r="BA141" i="7"/>
  <c r="BB141" i="7"/>
  <c r="BC141" i="7"/>
  <c r="AZ142" i="7"/>
  <c r="BA142" i="7"/>
  <c r="BB142" i="7"/>
  <c r="BC142" i="7"/>
  <c r="AZ143" i="7"/>
  <c r="BA143" i="7"/>
  <c r="BB143" i="7"/>
  <c r="BC143" i="7"/>
  <c r="AZ144" i="7"/>
  <c r="BA144" i="7"/>
  <c r="BB144" i="7"/>
  <c r="BC144" i="7"/>
  <c r="AZ145" i="7"/>
  <c r="BA145" i="7"/>
  <c r="BB145" i="7"/>
  <c r="BC145" i="7"/>
  <c r="AZ146" i="7"/>
  <c r="BA146" i="7"/>
  <c r="BB146" i="7"/>
  <c r="BC146" i="7"/>
  <c r="AZ147" i="7"/>
  <c r="BA147" i="7"/>
  <c r="BB147" i="7"/>
  <c r="BC147" i="7"/>
  <c r="AZ148" i="7"/>
  <c r="BA148" i="7"/>
  <c r="BB148" i="7"/>
  <c r="BC148" i="7"/>
  <c r="AZ149" i="7"/>
  <c r="BA149" i="7"/>
  <c r="BB149" i="7"/>
  <c r="BC149" i="7"/>
  <c r="AZ150" i="7"/>
  <c r="BA150" i="7"/>
  <c r="BB150" i="7"/>
  <c r="BC150" i="7"/>
  <c r="AZ151" i="7"/>
  <c r="BA151" i="7"/>
  <c r="BB151" i="7"/>
  <c r="BC151" i="7"/>
  <c r="AZ152" i="7"/>
  <c r="BA152" i="7"/>
  <c r="BB152" i="7"/>
  <c r="BC152" i="7"/>
  <c r="AZ153" i="7"/>
  <c r="BA153" i="7"/>
  <c r="BB153" i="7"/>
  <c r="BC153" i="7"/>
  <c r="AZ154" i="7"/>
  <c r="BA154" i="7"/>
  <c r="BB154" i="7"/>
  <c r="BC154" i="7"/>
  <c r="AZ155" i="7"/>
  <c r="BA155" i="7"/>
  <c r="BB155" i="7"/>
  <c r="BC155" i="7"/>
  <c r="AZ156" i="7"/>
  <c r="BA156" i="7"/>
  <c r="BB156" i="7"/>
  <c r="BC156" i="7"/>
  <c r="AZ157" i="7"/>
  <c r="BA157" i="7"/>
  <c r="BB157" i="7"/>
  <c r="BC157" i="7"/>
  <c r="AZ158" i="7"/>
  <c r="BA158" i="7"/>
  <c r="BB158" i="7"/>
  <c r="BC158" i="7"/>
  <c r="AZ159" i="7"/>
  <c r="BA159" i="7"/>
  <c r="BB159" i="7"/>
  <c r="BC159" i="7"/>
  <c r="AZ160" i="7"/>
  <c r="BA160" i="7"/>
  <c r="BB160" i="7"/>
  <c r="BC160" i="7"/>
  <c r="AZ161" i="7"/>
  <c r="BA161" i="7"/>
  <c r="BB161" i="7"/>
  <c r="BC161" i="7"/>
  <c r="AZ162" i="7"/>
  <c r="BA162" i="7"/>
  <c r="BB162" i="7"/>
  <c r="BC162" i="7"/>
  <c r="AZ163" i="7"/>
  <c r="BA163" i="7"/>
  <c r="BB163" i="7"/>
  <c r="BC163" i="7"/>
  <c r="AZ164" i="7"/>
  <c r="BA164" i="7"/>
  <c r="BB164" i="7"/>
  <c r="BC164" i="7"/>
  <c r="AZ165" i="7"/>
  <c r="BA165" i="7"/>
  <c r="BB165" i="7"/>
  <c r="BC165" i="7"/>
  <c r="AZ166" i="7"/>
  <c r="BA166" i="7"/>
  <c r="BB166" i="7"/>
  <c r="BC166" i="7"/>
  <c r="AZ167" i="7"/>
  <c r="BA167" i="7"/>
  <c r="BB167" i="7"/>
  <c r="BC167" i="7"/>
  <c r="AZ168" i="7"/>
  <c r="BA168" i="7"/>
  <c r="BB168" i="7"/>
  <c r="BC168" i="7"/>
  <c r="AZ169" i="7"/>
  <c r="BA169" i="7"/>
  <c r="BB169" i="7"/>
  <c r="BC169" i="7"/>
  <c r="AZ170" i="7"/>
  <c r="BA170" i="7"/>
  <c r="BB170" i="7"/>
  <c r="BC170" i="7"/>
  <c r="AZ171" i="7"/>
  <c r="BA171" i="7"/>
  <c r="BB171" i="7"/>
  <c r="BC171" i="7"/>
  <c r="AZ172" i="7"/>
  <c r="BA172" i="7"/>
  <c r="BB172" i="7"/>
  <c r="BC172" i="7"/>
  <c r="AZ173" i="7"/>
  <c r="BA173" i="7"/>
  <c r="BB173" i="7"/>
  <c r="BC173" i="7"/>
  <c r="AZ174" i="7"/>
  <c r="BA174" i="7"/>
  <c r="BB174" i="7"/>
  <c r="BC174" i="7"/>
  <c r="AZ175" i="7"/>
  <c r="BA175" i="7"/>
  <c r="BB175" i="7"/>
  <c r="BC175" i="7"/>
  <c r="AZ176" i="7"/>
  <c r="BA176" i="7"/>
  <c r="BB176" i="7"/>
  <c r="BC176" i="7"/>
  <c r="AZ177" i="7"/>
  <c r="BA177" i="7"/>
  <c r="BB177" i="7"/>
  <c r="BC177" i="7"/>
  <c r="AZ178" i="7"/>
  <c r="BA178" i="7"/>
  <c r="BB178" i="7"/>
  <c r="BC178" i="7"/>
  <c r="AZ179" i="7"/>
  <c r="BA179" i="7"/>
  <c r="BB179" i="7"/>
  <c r="BC179" i="7"/>
  <c r="AZ180" i="7"/>
  <c r="BA180" i="7"/>
  <c r="BB180" i="7"/>
  <c r="BC180" i="7"/>
  <c r="AZ181" i="7"/>
  <c r="BA181" i="7"/>
  <c r="BB181" i="7"/>
  <c r="BC181" i="7"/>
  <c r="AZ182" i="7"/>
  <c r="BA182" i="7"/>
  <c r="BB182" i="7"/>
  <c r="BC182" i="7"/>
  <c r="AZ183" i="7"/>
  <c r="BA183" i="7"/>
  <c r="BB183" i="7"/>
  <c r="BC183" i="7"/>
  <c r="AZ184" i="7"/>
  <c r="BA184" i="7"/>
  <c r="BB184" i="7"/>
  <c r="BC184" i="7"/>
  <c r="AZ185" i="7"/>
  <c r="BA185" i="7"/>
  <c r="BB185" i="7"/>
  <c r="BC185" i="7"/>
  <c r="AZ186" i="7"/>
  <c r="BA186" i="7"/>
  <c r="BB186" i="7"/>
  <c r="BC186" i="7"/>
  <c r="AZ187" i="7"/>
  <c r="BA187" i="7"/>
  <c r="BB187" i="7"/>
  <c r="BC187" i="7"/>
  <c r="AZ188" i="7"/>
  <c r="BA188" i="7"/>
  <c r="BB188" i="7"/>
  <c r="BC188" i="7"/>
  <c r="AZ189" i="7"/>
  <c r="BA189" i="7"/>
  <c r="BB189" i="7"/>
  <c r="BC189" i="7"/>
  <c r="AZ190" i="7"/>
  <c r="BA190" i="7"/>
  <c r="BB190" i="7"/>
  <c r="AZ191" i="7"/>
  <c r="BA191" i="7"/>
  <c r="BB191" i="7"/>
  <c r="BC191" i="7"/>
  <c r="AZ192" i="7"/>
  <c r="BA192" i="7"/>
  <c r="BB192" i="7"/>
  <c r="BC192" i="7"/>
  <c r="AZ193" i="7"/>
  <c r="BA193" i="7"/>
  <c r="BB193" i="7"/>
  <c r="BC193" i="7"/>
  <c r="AZ194" i="7"/>
  <c r="BA194" i="7"/>
  <c r="BB194" i="7"/>
  <c r="BC194" i="7"/>
  <c r="AZ195" i="7"/>
  <c r="BA195" i="7"/>
  <c r="BB195" i="7"/>
  <c r="BC195" i="7"/>
  <c r="AZ196" i="7"/>
  <c r="BA196" i="7"/>
  <c r="BB196" i="7"/>
  <c r="BC196" i="7"/>
  <c r="AZ197" i="7"/>
  <c r="BA197" i="7"/>
  <c r="BB197" i="7"/>
  <c r="BC197" i="7"/>
  <c r="AZ198" i="7"/>
  <c r="BA198" i="7"/>
  <c r="BB198" i="7"/>
  <c r="BC198" i="7"/>
  <c r="AZ199" i="7"/>
  <c r="BA199" i="7"/>
  <c r="BB199" i="7"/>
  <c r="BC199" i="7"/>
  <c r="AZ200" i="7"/>
  <c r="BA200" i="7"/>
  <c r="BB200" i="7"/>
  <c r="BC200" i="7"/>
  <c r="AZ201" i="7"/>
  <c r="BA201" i="7"/>
  <c r="BB201" i="7"/>
  <c r="BC201" i="7"/>
  <c r="AZ202" i="7"/>
  <c r="BA202" i="7"/>
  <c r="BB202" i="7"/>
  <c r="BC202" i="7"/>
  <c r="AZ203" i="7"/>
  <c r="BA203" i="7"/>
  <c r="BB203" i="7"/>
  <c r="BC203" i="7"/>
  <c r="AZ204" i="7"/>
  <c r="BA204" i="7"/>
  <c r="BB204" i="7"/>
  <c r="BC204" i="7"/>
  <c r="AZ205" i="7"/>
  <c r="BA205" i="7"/>
  <c r="BB205" i="7"/>
  <c r="BC205" i="7"/>
  <c r="AZ206" i="7"/>
  <c r="BA206" i="7"/>
  <c r="BB206" i="7"/>
  <c r="BC206" i="7"/>
  <c r="AZ207" i="7"/>
  <c r="BA207" i="7"/>
  <c r="BB207" i="7"/>
  <c r="BC207" i="7"/>
  <c r="AZ208" i="7"/>
  <c r="BA208" i="7"/>
  <c r="BB208" i="7"/>
  <c r="BC208" i="7"/>
  <c r="AZ209" i="7"/>
  <c r="BA209" i="7"/>
  <c r="BB209" i="7"/>
  <c r="BC209" i="7"/>
  <c r="AZ210" i="7"/>
  <c r="BA210" i="7"/>
  <c r="BB210" i="7"/>
  <c r="BC210" i="7"/>
  <c r="AZ211" i="7"/>
  <c r="BA211" i="7"/>
  <c r="BB211" i="7"/>
  <c r="BC211" i="7"/>
  <c r="AZ212" i="7"/>
  <c r="BA212" i="7"/>
  <c r="BB212" i="7"/>
  <c r="BC212" i="7"/>
  <c r="AZ213" i="7"/>
  <c r="BA213" i="7"/>
  <c r="BB213" i="7"/>
  <c r="BC213" i="7"/>
  <c r="AZ214" i="7"/>
  <c r="BA214" i="7"/>
  <c r="BB214" i="7"/>
  <c r="BC214" i="7"/>
  <c r="AZ215" i="7"/>
  <c r="BA215" i="7"/>
  <c r="BB215" i="7"/>
  <c r="BC215" i="7"/>
  <c r="AZ216" i="7"/>
  <c r="BA216" i="7"/>
  <c r="BB216" i="7"/>
  <c r="BC216" i="7"/>
  <c r="AZ217" i="7"/>
  <c r="BA217" i="7"/>
  <c r="BB217" i="7"/>
  <c r="BC217" i="7"/>
  <c r="AZ218" i="7"/>
  <c r="BA218" i="7"/>
  <c r="BB218" i="7"/>
  <c r="BC218" i="7"/>
  <c r="AZ219" i="7"/>
  <c r="BA219" i="7"/>
  <c r="BB219" i="7"/>
  <c r="BC219" i="7"/>
  <c r="AZ220" i="7"/>
  <c r="BA220" i="7"/>
  <c r="BB220" i="7"/>
  <c r="BC220" i="7"/>
  <c r="AZ221" i="7"/>
  <c r="BA221" i="7"/>
  <c r="BB221" i="7"/>
  <c r="BC221" i="7"/>
  <c r="AZ222" i="7"/>
  <c r="BA222" i="7"/>
  <c r="BB222" i="7"/>
  <c r="BC222" i="7"/>
  <c r="AZ223" i="7"/>
  <c r="BA223" i="7"/>
  <c r="BB223" i="7"/>
  <c r="BC223" i="7"/>
  <c r="AZ224" i="7"/>
  <c r="BA224" i="7"/>
  <c r="BB224" i="7"/>
  <c r="BC224" i="7"/>
  <c r="AZ225" i="7"/>
  <c r="BA225" i="7"/>
  <c r="BB225" i="7"/>
  <c r="BC225" i="7"/>
  <c r="AZ226" i="7"/>
  <c r="BA226" i="7"/>
  <c r="BB226" i="7"/>
  <c r="BC226" i="7"/>
  <c r="AZ227" i="7"/>
  <c r="BA227" i="7"/>
  <c r="BB227" i="7"/>
  <c r="BC227" i="7"/>
  <c r="AZ228" i="7"/>
  <c r="BA228" i="7"/>
  <c r="BB228" i="7"/>
  <c r="BC228" i="7"/>
  <c r="AZ229" i="7"/>
  <c r="BA229" i="7"/>
  <c r="BB229" i="7"/>
  <c r="BC229" i="7"/>
  <c r="AZ230" i="7"/>
  <c r="BA230" i="7"/>
  <c r="BB230" i="7"/>
  <c r="BC230" i="7"/>
  <c r="AZ231" i="7"/>
  <c r="BA231" i="7"/>
  <c r="BB231" i="7"/>
  <c r="BC231" i="7"/>
  <c r="AZ232" i="7"/>
  <c r="BA232" i="7"/>
  <c r="BB232" i="7"/>
  <c r="BC232" i="7"/>
  <c r="AZ233" i="7"/>
  <c r="BA233" i="7"/>
  <c r="BB233" i="7"/>
  <c r="BC233" i="7"/>
  <c r="AZ234" i="7"/>
  <c r="BA234" i="7"/>
  <c r="BB234" i="7"/>
  <c r="BC234" i="7"/>
  <c r="AZ235" i="7"/>
  <c r="BA235" i="7"/>
  <c r="BB235" i="7"/>
  <c r="BC235" i="7"/>
  <c r="AZ236" i="7"/>
  <c r="BA236" i="7"/>
  <c r="BB236" i="7"/>
  <c r="BC236" i="7"/>
  <c r="AZ237" i="7"/>
  <c r="BA237" i="7"/>
  <c r="BB237" i="7"/>
  <c r="BC237" i="7"/>
  <c r="AZ238" i="7"/>
  <c r="BA238" i="7"/>
  <c r="BB238" i="7"/>
  <c r="BC238" i="7"/>
  <c r="AZ239" i="7"/>
  <c r="BA239" i="7"/>
  <c r="BB239" i="7"/>
  <c r="BC239" i="7"/>
  <c r="AZ240" i="7"/>
  <c r="BA240" i="7"/>
  <c r="BB240" i="7"/>
  <c r="BC240" i="7"/>
  <c r="AZ241" i="7"/>
  <c r="BA241" i="7"/>
  <c r="BB241" i="7"/>
  <c r="BC241" i="7"/>
  <c r="AZ242" i="7"/>
  <c r="BA242" i="7"/>
  <c r="BB242" i="7"/>
  <c r="BC242" i="7"/>
  <c r="AZ243" i="7"/>
  <c r="BA243" i="7"/>
  <c r="BB243" i="7"/>
  <c r="BC243" i="7"/>
  <c r="AZ244" i="7"/>
  <c r="BA244" i="7"/>
  <c r="BB244" i="7"/>
  <c r="BC244" i="7"/>
  <c r="AZ245" i="7"/>
  <c r="BA245" i="7"/>
  <c r="BB245" i="7"/>
  <c r="BC245" i="7"/>
  <c r="AZ246" i="7"/>
  <c r="BA246" i="7"/>
  <c r="BB246" i="7"/>
  <c r="BC246" i="7"/>
  <c r="AZ247" i="7"/>
  <c r="BA247" i="7"/>
  <c r="BB247" i="7"/>
  <c r="BC247" i="7"/>
  <c r="AZ248" i="7"/>
  <c r="BA248" i="7"/>
  <c r="BB248" i="7"/>
  <c r="BC248" i="7"/>
  <c r="AZ249" i="7"/>
  <c r="BA249" i="7"/>
  <c r="BB249" i="7"/>
  <c r="BC249" i="7"/>
  <c r="AZ250" i="7"/>
  <c r="BA250" i="7"/>
  <c r="BB250" i="7"/>
  <c r="AZ251" i="7"/>
  <c r="BA251" i="7"/>
  <c r="BB251" i="7"/>
  <c r="BC251" i="7"/>
  <c r="AZ252" i="7"/>
  <c r="BA252" i="7"/>
  <c r="BB252" i="7"/>
  <c r="BC252" i="7"/>
  <c r="AZ253" i="7"/>
  <c r="BA253" i="7"/>
  <c r="BB253" i="7"/>
  <c r="BC253" i="7"/>
  <c r="AZ254" i="7"/>
  <c r="BA254" i="7"/>
  <c r="BB254" i="7"/>
  <c r="BC254" i="7"/>
  <c r="AZ255" i="7"/>
  <c r="BA255" i="7"/>
  <c r="BB255" i="7"/>
  <c r="BC255" i="7"/>
  <c r="AZ256" i="7"/>
  <c r="BA256" i="7"/>
  <c r="BB256" i="7"/>
  <c r="BC256" i="7"/>
  <c r="AZ257" i="7"/>
  <c r="BA257" i="7"/>
  <c r="BB257" i="7"/>
  <c r="BC257" i="7"/>
  <c r="AZ258" i="7"/>
  <c r="BA258" i="7"/>
  <c r="BB258" i="7"/>
  <c r="BC258" i="7"/>
  <c r="AZ259" i="7"/>
  <c r="BA259" i="7"/>
  <c r="BB259" i="7"/>
  <c r="BC259" i="7"/>
  <c r="AZ260" i="7"/>
  <c r="BA260" i="7"/>
  <c r="BB260" i="7"/>
  <c r="BC260" i="7"/>
  <c r="AZ261" i="7"/>
  <c r="BA261" i="7"/>
  <c r="BB261" i="7"/>
  <c r="BC261" i="7"/>
  <c r="AZ262" i="7"/>
  <c r="BA262" i="7"/>
  <c r="BB262" i="7"/>
  <c r="BC262" i="7"/>
  <c r="AZ263" i="7"/>
  <c r="BA263" i="7"/>
  <c r="BB263" i="7"/>
  <c r="BC263" i="7"/>
  <c r="AZ264" i="7"/>
  <c r="BA264" i="7"/>
  <c r="BB264" i="7"/>
  <c r="BC264" i="7"/>
  <c r="AZ265" i="7"/>
  <c r="BA265" i="7"/>
  <c r="BB265" i="7"/>
  <c r="BC265" i="7"/>
  <c r="AZ266" i="7"/>
  <c r="BA266" i="7"/>
  <c r="BB266" i="7"/>
  <c r="BC266" i="7"/>
  <c r="AZ267" i="7"/>
  <c r="BA267" i="7"/>
  <c r="BB267" i="7"/>
  <c r="BC267" i="7"/>
  <c r="AZ268" i="7"/>
  <c r="BA268" i="7"/>
  <c r="BB268" i="7"/>
  <c r="BC268" i="7"/>
  <c r="AZ269" i="7"/>
  <c r="BA269" i="7"/>
  <c r="BB269" i="7"/>
  <c r="BC269" i="7"/>
  <c r="AZ270" i="7"/>
  <c r="BA270" i="7"/>
  <c r="BB270" i="7"/>
  <c r="BC270" i="7"/>
  <c r="AZ271" i="7"/>
  <c r="BA271" i="7"/>
  <c r="BB271" i="7"/>
  <c r="BC271" i="7"/>
  <c r="AZ272" i="7"/>
  <c r="BA272" i="7"/>
  <c r="BB272" i="7"/>
  <c r="BC272" i="7"/>
  <c r="AZ273" i="7"/>
  <c r="BA273" i="7"/>
  <c r="BB273" i="7"/>
  <c r="BC273" i="7"/>
  <c r="AZ274" i="7"/>
  <c r="BA274" i="7"/>
  <c r="BB274" i="7"/>
  <c r="BC274" i="7"/>
  <c r="AZ275" i="7"/>
  <c r="BA275" i="7"/>
  <c r="BB275" i="7"/>
  <c r="BC275" i="7"/>
  <c r="AZ276" i="7"/>
  <c r="BA276" i="7"/>
  <c r="BB276" i="7"/>
  <c r="BC276" i="7"/>
  <c r="AZ277" i="7"/>
  <c r="BA277" i="7"/>
  <c r="BB277" i="7"/>
  <c r="BC277" i="7"/>
  <c r="AZ278" i="7"/>
  <c r="BA278" i="7"/>
  <c r="BB278" i="7"/>
  <c r="BC278" i="7"/>
  <c r="AZ279" i="7"/>
  <c r="BA279" i="7"/>
  <c r="BB279" i="7"/>
  <c r="BC279" i="7"/>
  <c r="AZ280" i="7"/>
  <c r="BA280" i="7"/>
  <c r="BB280" i="7"/>
  <c r="BC280" i="7"/>
  <c r="AZ281" i="7"/>
  <c r="BA281" i="7"/>
  <c r="BB281" i="7"/>
  <c r="BC281" i="7"/>
  <c r="AZ282" i="7"/>
  <c r="BA282" i="7"/>
  <c r="BB282" i="7"/>
  <c r="BC282" i="7"/>
  <c r="AZ283" i="7"/>
  <c r="BA283" i="7"/>
  <c r="BB283" i="7"/>
  <c r="BC283" i="7"/>
  <c r="AZ284" i="7"/>
  <c r="BA284" i="7"/>
  <c r="BB284" i="7"/>
  <c r="BC284" i="7"/>
  <c r="AZ285" i="7"/>
  <c r="BA285" i="7"/>
  <c r="BB285" i="7"/>
  <c r="BC285" i="7"/>
  <c r="AZ286" i="7"/>
  <c r="BA286" i="7"/>
  <c r="BB286" i="7"/>
  <c r="BC286" i="7"/>
  <c r="AZ287" i="7"/>
  <c r="BA287" i="7"/>
  <c r="BB287" i="7"/>
  <c r="BC287" i="7"/>
  <c r="AZ288" i="7"/>
  <c r="BA288" i="7"/>
  <c r="BB288" i="7"/>
  <c r="BC288" i="7"/>
  <c r="AZ289" i="7"/>
  <c r="BA289" i="7"/>
  <c r="BB289" i="7"/>
  <c r="BC289" i="7"/>
  <c r="AZ290" i="7"/>
  <c r="BA290" i="7"/>
  <c r="BB290" i="7"/>
  <c r="BC290" i="7"/>
  <c r="AZ291" i="7"/>
  <c r="BA291" i="7"/>
  <c r="BB291" i="7"/>
  <c r="BC291" i="7"/>
  <c r="AZ292" i="7"/>
  <c r="BA292" i="7"/>
  <c r="BB292" i="7"/>
  <c r="BC292" i="7"/>
  <c r="AZ293" i="7"/>
  <c r="BA293" i="7"/>
  <c r="BB293" i="7"/>
  <c r="BC293" i="7"/>
  <c r="AZ294" i="7"/>
  <c r="BA294" i="7"/>
  <c r="BB294" i="7"/>
  <c r="BC294" i="7"/>
  <c r="AZ295" i="7"/>
  <c r="BA295" i="7"/>
  <c r="BB295" i="7"/>
  <c r="BC295" i="7"/>
  <c r="AZ296" i="7"/>
  <c r="BA296" i="7"/>
  <c r="BB296" i="7"/>
  <c r="BC296" i="7"/>
  <c r="AZ297" i="7"/>
  <c r="BA297" i="7"/>
  <c r="BB297" i="7"/>
  <c r="BC297" i="7"/>
  <c r="AZ298" i="7"/>
  <c r="BA298" i="7"/>
  <c r="BB298" i="7"/>
  <c r="BC298" i="7"/>
  <c r="AZ299" i="7"/>
  <c r="BA299" i="7"/>
  <c r="BB299" i="7"/>
  <c r="BC299" i="7"/>
  <c r="AZ300" i="7"/>
  <c r="BA300" i="7"/>
  <c r="BB300" i="7"/>
  <c r="BC300" i="7"/>
  <c r="AZ301" i="7"/>
  <c r="BA301" i="7"/>
  <c r="BB301" i="7"/>
  <c r="BC301" i="7"/>
  <c r="AZ302" i="7"/>
  <c r="BA302" i="7"/>
  <c r="BB302" i="7"/>
  <c r="BC302" i="7"/>
  <c r="AZ303" i="7"/>
  <c r="BA303" i="7"/>
  <c r="BB303" i="7"/>
  <c r="BC303" i="7"/>
  <c r="AZ304" i="7"/>
  <c r="BA304" i="7"/>
  <c r="BB304" i="7"/>
  <c r="BC304" i="7"/>
  <c r="AZ305" i="7"/>
  <c r="BA305" i="7"/>
  <c r="BB305" i="7"/>
  <c r="BC305" i="7"/>
  <c r="AZ306" i="7"/>
  <c r="BA306" i="7"/>
  <c r="BB306" i="7"/>
  <c r="BC306" i="7"/>
  <c r="AZ307" i="7"/>
  <c r="BA307" i="7"/>
  <c r="BB307" i="7"/>
  <c r="BC307" i="7"/>
  <c r="AZ308" i="7"/>
  <c r="BA308" i="7"/>
  <c r="BB308" i="7"/>
  <c r="BC308" i="7"/>
  <c r="AZ309" i="7"/>
  <c r="BA309" i="7"/>
  <c r="BB309" i="7"/>
  <c r="BC309" i="7"/>
  <c r="AZ310" i="7"/>
  <c r="BA310" i="7"/>
  <c r="BB310" i="7"/>
  <c r="AZ311" i="7"/>
  <c r="BA311" i="7"/>
  <c r="BB311" i="7"/>
  <c r="BC311" i="7"/>
  <c r="AZ312" i="7"/>
  <c r="BA312" i="7"/>
  <c r="BB312" i="7"/>
  <c r="BC312" i="7"/>
  <c r="AZ313" i="7"/>
  <c r="BA313" i="7"/>
  <c r="BB313" i="7"/>
  <c r="BC313" i="7"/>
  <c r="AZ314" i="7"/>
  <c r="BA314" i="7"/>
  <c r="BB314" i="7"/>
  <c r="BC314" i="7"/>
  <c r="AZ315" i="7"/>
  <c r="BA315" i="7"/>
  <c r="BB315" i="7"/>
  <c r="BC315" i="7"/>
  <c r="AZ316" i="7"/>
  <c r="BA316" i="7"/>
  <c r="BB316" i="7"/>
  <c r="BC316" i="7"/>
  <c r="AZ317" i="7"/>
  <c r="BA317" i="7"/>
  <c r="BB317" i="7"/>
  <c r="BC317" i="7"/>
  <c r="AZ318" i="7"/>
  <c r="BA318" i="7"/>
  <c r="BB318" i="7"/>
  <c r="BC318" i="7"/>
  <c r="AZ319" i="7"/>
  <c r="BA319" i="7"/>
  <c r="BB319" i="7"/>
  <c r="BC319" i="7"/>
  <c r="AZ320" i="7"/>
  <c r="BA320" i="7"/>
  <c r="BB320" i="7"/>
  <c r="BC320" i="7"/>
  <c r="AZ321" i="7"/>
  <c r="BA321" i="7"/>
  <c r="BB321" i="7"/>
  <c r="BC321" i="7"/>
  <c r="AZ322" i="7"/>
  <c r="BA322" i="7"/>
  <c r="BB322" i="7"/>
  <c r="BC322" i="7"/>
  <c r="AZ323" i="7"/>
  <c r="BA323" i="7"/>
  <c r="BB323" i="7"/>
  <c r="BC323" i="7"/>
  <c r="AZ324" i="7"/>
  <c r="BA324" i="7"/>
  <c r="BB324" i="7"/>
  <c r="BC324" i="7"/>
  <c r="AZ325" i="7"/>
  <c r="BA325" i="7"/>
  <c r="BB325" i="7"/>
  <c r="BC325" i="7"/>
  <c r="AZ326" i="7"/>
  <c r="BA326" i="7"/>
  <c r="BB326" i="7"/>
  <c r="BC326" i="7"/>
  <c r="AZ327" i="7"/>
  <c r="BA327" i="7"/>
  <c r="BB327" i="7"/>
  <c r="BC327" i="7"/>
  <c r="AZ328" i="7"/>
  <c r="BA328" i="7"/>
  <c r="BB328" i="7"/>
  <c r="BC328" i="7"/>
  <c r="AZ329" i="7"/>
  <c r="BA329" i="7"/>
  <c r="BB329" i="7"/>
  <c r="BC329" i="7"/>
  <c r="AZ330" i="7"/>
  <c r="BA330" i="7"/>
  <c r="BB330" i="7"/>
  <c r="BC330" i="7"/>
  <c r="AZ331" i="7"/>
  <c r="BA331" i="7"/>
  <c r="BB331" i="7"/>
  <c r="BC331" i="7"/>
  <c r="AZ332" i="7"/>
  <c r="BA332" i="7"/>
  <c r="BB332" i="7"/>
  <c r="BC332" i="7"/>
  <c r="AZ333" i="7"/>
  <c r="BA333" i="7"/>
  <c r="BB333" i="7"/>
  <c r="BC333" i="7"/>
  <c r="AZ334" i="7"/>
  <c r="BA334" i="7"/>
  <c r="BB334" i="7"/>
  <c r="BC334" i="7"/>
  <c r="AZ335" i="7"/>
  <c r="BA335" i="7"/>
  <c r="BB335" i="7"/>
  <c r="BC335" i="7"/>
  <c r="AZ336" i="7"/>
  <c r="BA336" i="7"/>
  <c r="BB336" i="7"/>
  <c r="BC336" i="7"/>
  <c r="AZ337" i="7"/>
  <c r="BA337" i="7"/>
  <c r="BB337" i="7"/>
  <c r="BC337" i="7"/>
  <c r="AZ338" i="7"/>
  <c r="BA338" i="7"/>
  <c r="BB338" i="7"/>
  <c r="BC338" i="7"/>
  <c r="AZ339" i="7"/>
  <c r="BA339" i="7"/>
  <c r="BB339" i="7"/>
  <c r="BC339" i="7"/>
  <c r="AZ340" i="7"/>
  <c r="BA340" i="7"/>
  <c r="BB340" i="7"/>
  <c r="BC340" i="7"/>
  <c r="AZ341" i="7"/>
  <c r="BA341" i="7"/>
  <c r="BB341" i="7"/>
  <c r="BC341" i="7"/>
  <c r="AZ342" i="7"/>
  <c r="BA342" i="7"/>
  <c r="BB342" i="7"/>
  <c r="BC342" i="7"/>
  <c r="AZ343" i="7"/>
  <c r="BA343" i="7"/>
  <c r="BB343" i="7"/>
  <c r="BC343" i="7"/>
  <c r="AZ344" i="7"/>
  <c r="BA344" i="7"/>
  <c r="BB344" i="7"/>
  <c r="BC344" i="7"/>
  <c r="AZ345" i="7"/>
  <c r="BA345" i="7"/>
  <c r="BB345" i="7"/>
  <c r="BC345" i="7"/>
  <c r="AZ346" i="7"/>
  <c r="BA346" i="7"/>
  <c r="BB346" i="7"/>
  <c r="BC346" i="7"/>
  <c r="AZ347" i="7"/>
  <c r="BA347" i="7"/>
  <c r="BB347" i="7"/>
  <c r="BC347" i="7"/>
  <c r="AZ348" i="7"/>
  <c r="BA348" i="7"/>
  <c r="BB348" i="7"/>
  <c r="BC348" i="7"/>
  <c r="AZ349" i="7"/>
  <c r="BA349" i="7"/>
  <c r="BB349" i="7"/>
  <c r="BC349" i="7"/>
  <c r="AZ350" i="7"/>
  <c r="BA350" i="7"/>
  <c r="BB350" i="7"/>
  <c r="BC350" i="7"/>
  <c r="AZ351" i="7"/>
  <c r="BA351" i="7"/>
  <c r="BB351" i="7"/>
  <c r="BC351" i="7"/>
  <c r="AZ352" i="7"/>
  <c r="BA352" i="7"/>
  <c r="BB352" i="7"/>
  <c r="BC352" i="7"/>
  <c r="AZ353" i="7"/>
  <c r="BA353" i="7"/>
  <c r="BB353" i="7"/>
  <c r="BC353" i="7"/>
  <c r="AZ354" i="7"/>
  <c r="BA354" i="7"/>
  <c r="BB354" i="7"/>
  <c r="BC354" i="7"/>
  <c r="AZ355" i="7"/>
  <c r="BA355" i="7"/>
  <c r="BB355" i="7"/>
  <c r="BC355" i="7"/>
  <c r="AZ356" i="7"/>
  <c r="BA356" i="7"/>
  <c r="BB356" i="7"/>
  <c r="BC356" i="7"/>
  <c r="AZ357" i="7"/>
  <c r="BA357" i="7"/>
  <c r="BB357" i="7"/>
  <c r="BC357" i="7"/>
  <c r="AZ358" i="7"/>
  <c r="BA358" i="7"/>
  <c r="BB358" i="7"/>
  <c r="BC358" i="7"/>
  <c r="AZ359" i="7"/>
  <c r="BA359" i="7"/>
  <c r="BB359" i="7"/>
  <c r="BC359" i="7"/>
  <c r="AZ360" i="7"/>
  <c r="BA360" i="7"/>
  <c r="BB360" i="7"/>
  <c r="BC360" i="7"/>
  <c r="AZ361" i="7"/>
  <c r="BA361" i="7"/>
  <c r="BB361" i="7"/>
  <c r="BC361" i="7"/>
  <c r="AZ362" i="7"/>
  <c r="BA362" i="7"/>
  <c r="BB362" i="7"/>
  <c r="BC362" i="7"/>
  <c r="AZ363" i="7"/>
  <c r="BA363" i="7"/>
  <c r="BB363" i="7"/>
  <c r="BC363" i="7"/>
  <c r="AZ364" i="7"/>
  <c r="BA364" i="7"/>
  <c r="BB364" i="7"/>
  <c r="BC364" i="7"/>
  <c r="AZ365" i="7"/>
  <c r="BA365" i="7"/>
  <c r="BB365" i="7"/>
  <c r="BC365" i="7"/>
  <c r="AZ366" i="7"/>
  <c r="BA366" i="7"/>
  <c r="BB366" i="7"/>
  <c r="BC366" i="7"/>
  <c r="AZ367" i="7"/>
  <c r="BA367" i="7"/>
  <c r="BB367" i="7"/>
  <c r="BC367" i="7"/>
  <c r="AZ368" i="7"/>
  <c r="BA368" i="7"/>
  <c r="BB368" i="7"/>
  <c r="BC368" i="7"/>
  <c r="AZ369" i="7"/>
  <c r="BA369" i="7"/>
  <c r="BB369" i="7"/>
  <c r="BC369" i="7"/>
  <c r="AZ370" i="7"/>
  <c r="BA370" i="7"/>
  <c r="BB370" i="7"/>
  <c r="AZ371" i="7"/>
  <c r="BA371" i="7"/>
  <c r="BB371" i="7"/>
  <c r="BC371" i="7"/>
  <c r="AZ372" i="7"/>
  <c r="BA372" i="7"/>
  <c r="BB372" i="7"/>
  <c r="BC372" i="7"/>
  <c r="AZ373" i="7"/>
  <c r="BA373" i="7"/>
  <c r="BB373" i="7"/>
  <c r="BC373" i="7"/>
  <c r="AZ374" i="7"/>
  <c r="BA374" i="7"/>
  <c r="BB374" i="7"/>
  <c r="BC374" i="7"/>
  <c r="AZ375" i="7"/>
  <c r="BA375" i="7"/>
  <c r="BB375" i="7"/>
  <c r="BC375" i="7"/>
  <c r="AZ376" i="7"/>
  <c r="BA376" i="7"/>
  <c r="BB376" i="7"/>
  <c r="BC376" i="7"/>
  <c r="AZ377" i="7"/>
  <c r="BA377" i="7"/>
  <c r="BB377" i="7"/>
  <c r="BC377" i="7"/>
  <c r="AZ378" i="7"/>
  <c r="BA378" i="7"/>
  <c r="BB378" i="7"/>
  <c r="BC378" i="7"/>
  <c r="AZ379" i="7"/>
  <c r="BA379" i="7"/>
  <c r="BB379" i="7"/>
  <c r="BC379" i="7"/>
  <c r="AZ380" i="7"/>
  <c r="BA380" i="7"/>
  <c r="BB380" i="7"/>
  <c r="BC380" i="7"/>
  <c r="AZ381" i="7"/>
  <c r="BA381" i="7"/>
  <c r="BB381" i="7"/>
  <c r="BC381" i="7"/>
  <c r="AZ382" i="7"/>
  <c r="BA382" i="7"/>
  <c r="BB382" i="7"/>
  <c r="BC382" i="7"/>
  <c r="AZ383" i="7"/>
  <c r="BA383" i="7"/>
  <c r="BB383" i="7"/>
  <c r="BC383" i="7"/>
  <c r="AZ384" i="7"/>
  <c r="BA384" i="7"/>
  <c r="BB384" i="7"/>
  <c r="BC384" i="7"/>
  <c r="AZ385" i="7"/>
  <c r="BA385" i="7"/>
  <c r="BB385" i="7"/>
  <c r="BC385" i="7"/>
  <c r="AZ386" i="7"/>
  <c r="BA386" i="7"/>
  <c r="BB386" i="7"/>
  <c r="BC386" i="7"/>
  <c r="AZ387" i="7"/>
  <c r="BA387" i="7"/>
  <c r="BB387" i="7"/>
  <c r="BC387" i="7"/>
  <c r="AZ388" i="7"/>
  <c r="BA388" i="7"/>
  <c r="BB388" i="7"/>
  <c r="BC388" i="7"/>
  <c r="AZ389" i="7"/>
  <c r="BA389" i="7"/>
  <c r="BB389" i="7"/>
  <c r="BC389" i="7"/>
  <c r="AZ390" i="7"/>
  <c r="BA390" i="7"/>
  <c r="BB390" i="7"/>
  <c r="BC390" i="7"/>
  <c r="AZ391" i="7"/>
  <c r="BA391" i="7"/>
  <c r="BB391" i="7"/>
  <c r="BC391" i="7"/>
  <c r="AZ392" i="7"/>
  <c r="BA392" i="7"/>
  <c r="BB392" i="7"/>
  <c r="BC392" i="7"/>
  <c r="AZ393" i="7"/>
  <c r="BA393" i="7"/>
  <c r="BB393" i="7"/>
  <c r="BC393" i="7"/>
  <c r="AZ394" i="7"/>
  <c r="BA394" i="7"/>
  <c r="BB394" i="7"/>
  <c r="BC394" i="7"/>
  <c r="AZ395" i="7"/>
  <c r="BA395" i="7"/>
  <c r="BB395" i="7"/>
  <c r="BC395" i="7"/>
  <c r="AZ396" i="7"/>
  <c r="BA396" i="7"/>
  <c r="BB396" i="7"/>
  <c r="BC396" i="7"/>
  <c r="AZ397" i="7"/>
  <c r="BA397" i="7"/>
  <c r="BB397" i="7"/>
  <c r="BC397" i="7"/>
  <c r="AZ398" i="7"/>
  <c r="BA398" i="7"/>
  <c r="BB398" i="7"/>
  <c r="BC398" i="7"/>
  <c r="AZ399" i="7"/>
  <c r="BA399" i="7"/>
  <c r="BB399" i="7"/>
  <c r="BC399" i="7"/>
  <c r="AZ400" i="7"/>
  <c r="BA400" i="7"/>
  <c r="BB400" i="7"/>
  <c r="BC400" i="7"/>
  <c r="AZ401" i="7"/>
  <c r="BA401" i="7"/>
  <c r="BB401" i="7"/>
  <c r="BC401" i="7"/>
  <c r="AZ402" i="7"/>
  <c r="BA402" i="7"/>
  <c r="BB402" i="7"/>
  <c r="BC402" i="7"/>
  <c r="AZ403" i="7"/>
  <c r="BA403" i="7"/>
  <c r="BB403" i="7"/>
  <c r="BC403" i="7"/>
  <c r="AZ404" i="7"/>
  <c r="BA404" i="7"/>
  <c r="BB404" i="7"/>
  <c r="BC404" i="7"/>
  <c r="AZ405" i="7"/>
  <c r="BA405" i="7"/>
  <c r="BB405" i="7"/>
  <c r="BC405" i="7"/>
  <c r="AZ406" i="7"/>
  <c r="BA406" i="7"/>
  <c r="BB406" i="7"/>
  <c r="BC406" i="7"/>
  <c r="AZ407" i="7"/>
  <c r="BA407" i="7"/>
  <c r="BB407" i="7"/>
  <c r="BC407" i="7"/>
  <c r="AZ408" i="7"/>
  <c r="BA408" i="7"/>
  <c r="BB408" i="7"/>
  <c r="BC408" i="7"/>
  <c r="AZ409" i="7"/>
  <c r="BA409" i="7"/>
  <c r="BB409" i="7"/>
  <c r="BC409" i="7"/>
  <c r="AZ410" i="7"/>
  <c r="BA410" i="7"/>
  <c r="BB410" i="7"/>
  <c r="BC410" i="7"/>
  <c r="AZ411" i="7"/>
  <c r="BA411" i="7"/>
  <c r="BB411" i="7"/>
  <c r="BC411" i="7"/>
  <c r="AZ412" i="7"/>
  <c r="BA412" i="7"/>
  <c r="BB412" i="7"/>
  <c r="BC412" i="7"/>
  <c r="AZ413" i="7"/>
  <c r="BA413" i="7"/>
  <c r="BB413" i="7"/>
  <c r="BC413" i="7"/>
  <c r="AZ414" i="7"/>
  <c r="BA414" i="7"/>
  <c r="BB414" i="7"/>
  <c r="BC414" i="7"/>
  <c r="AZ415" i="7"/>
  <c r="BA415" i="7"/>
  <c r="BB415" i="7"/>
  <c r="BC415" i="7"/>
  <c r="AZ416" i="7"/>
  <c r="BA416" i="7"/>
  <c r="BB416" i="7"/>
  <c r="BC416" i="7"/>
  <c r="AZ417" i="7"/>
  <c r="BA417" i="7"/>
  <c r="BB417" i="7"/>
  <c r="BC417" i="7"/>
  <c r="AZ418" i="7"/>
  <c r="BA418" i="7"/>
  <c r="BB418" i="7"/>
  <c r="BC418" i="7"/>
  <c r="AZ419" i="7"/>
  <c r="BA419" i="7"/>
  <c r="BB419" i="7"/>
  <c r="BC419" i="7"/>
  <c r="AZ420" i="7"/>
  <c r="BA420" i="7"/>
  <c r="BB420" i="7"/>
  <c r="BC420" i="7"/>
  <c r="AZ421" i="7"/>
  <c r="BA421" i="7"/>
  <c r="BB421" i="7"/>
  <c r="BC421" i="7"/>
  <c r="AZ422" i="7"/>
  <c r="BA422" i="7"/>
  <c r="BB422" i="7"/>
  <c r="BC422" i="7"/>
  <c r="AZ423" i="7"/>
  <c r="BA423" i="7"/>
  <c r="BB423" i="7"/>
  <c r="BC423" i="7"/>
  <c r="AZ424" i="7"/>
  <c r="BA424" i="7"/>
  <c r="BB424" i="7"/>
  <c r="BC424" i="7"/>
  <c r="AZ425" i="7"/>
  <c r="BA425" i="7"/>
  <c r="BB425" i="7"/>
  <c r="BC425" i="7"/>
  <c r="AZ426" i="7"/>
  <c r="BA426" i="7"/>
  <c r="BB426" i="7"/>
  <c r="BC426" i="7"/>
  <c r="AZ427" i="7"/>
  <c r="BA427" i="7"/>
  <c r="BB427" i="7"/>
  <c r="BC427" i="7"/>
  <c r="AZ428" i="7"/>
  <c r="BA428" i="7"/>
  <c r="BB428" i="7"/>
  <c r="BC428" i="7"/>
  <c r="AZ429" i="7"/>
  <c r="BA429" i="7"/>
  <c r="BB429" i="7"/>
  <c r="BC429" i="7"/>
  <c r="AZ430" i="7"/>
  <c r="BA430" i="7"/>
  <c r="BB430" i="7"/>
  <c r="AZ431" i="7"/>
  <c r="BA431" i="7"/>
  <c r="BB431" i="7"/>
  <c r="BC431" i="7"/>
  <c r="AZ432" i="7"/>
  <c r="BA432" i="7"/>
  <c r="BB432" i="7"/>
  <c r="BC432" i="7"/>
  <c r="AZ433" i="7"/>
  <c r="BA433" i="7"/>
  <c r="BB433" i="7"/>
  <c r="BC433" i="7"/>
  <c r="AZ434" i="7"/>
  <c r="BA434" i="7"/>
  <c r="BB434" i="7"/>
  <c r="BC434" i="7"/>
  <c r="AZ435" i="7"/>
  <c r="BA435" i="7"/>
  <c r="BB435" i="7"/>
  <c r="BC435" i="7"/>
  <c r="AZ436" i="7"/>
  <c r="BA436" i="7"/>
  <c r="BB436" i="7"/>
  <c r="BC436" i="7"/>
  <c r="AZ437" i="7"/>
  <c r="BA437" i="7"/>
  <c r="BB437" i="7"/>
  <c r="BC437" i="7"/>
  <c r="AZ438" i="7"/>
  <c r="BA438" i="7"/>
  <c r="BB438" i="7"/>
  <c r="BC438" i="7"/>
  <c r="AZ439" i="7"/>
  <c r="BA439" i="7"/>
  <c r="BB439" i="7"/>
  <c r="BC439" i="7"/>
  <c r="AZ440" i="7"/>
  <c r="BA440" i="7"/>
  <c r="BB440" i="7"/>
  <c r="BC440" i="7"/>
  <c r="AZ441" i="7"/>
  <c r="BA441" i="7"/>
  <c r="BB441" i="7"/>
  <c r="BC441" i="7"/>
  <c r="AZ442" i="7"/>
  <c r="BA442" i="7"/>
  <c r="BB442" i="7"/>
  <c r="BC442" i="7"/>
  <c r="AZ443" i="7"/>
  <c r="BA443" i="7"/>
  <c r="BB443" i="7"/>
  <c r="BC443" i="7"/>
  <c r="AZ444" i="7"/>
  <c r="BA444" i="7"/>
  <c r="BB444" i="7"/>
  <c r="BC444" i="7"/>
  <c r="AZ445" i="7"/>
  <c r="BA445" i="7"/>
  <c r="BB445" i="7"/>
  <c r="BC445" i="7"/>
  <c r="AZ446" i="7"/>
  <c r="BA446" i="7"/>
  <c r="BB446" i="7"/>
  <c r="BC446" i="7"/>
  <c r="AZ447" i="7"/>
  <c r="BA447" i="7"/>
  <c r="BB447" i="7"/>
  <c r="BC447" i="7"/>
  <c r="AZ448" i="7"/>
  <c r="BA448" i="7"/>
  <c r="BB448" i="7"/>
  <c r="BC448" i="7"/>
  <c r="AZ449" i="7"/>
  <c r="BA449" i="7"/>
  <c r="BB449" i="7"/>
  <c r="BC449" i="7"/>
  <c r="AZ450" i="7"/>
  <c r="BA450" i="7"/>
  <c r="BB450" i="7"/>
  <c r="BC450" i="7"/>
  <c r="AZ451" i="7"/>
  <c r="BA451" i="7"/>
  <c r="BB451" i="7"/>
  <c r="BC451" i="7"/>
  <c r="AZ452" i="7"/>
  <c r="BA452" i="7"/>
  <c r="BB452" i="7"/>
  <c r="BC452" i="7"/>
  <c r="AZ453" i="7"/>
  <c r="BA453" i="7"/>
  <c r="BB453" i="7"/>
  <c r="BC453" i="7"/>
  <c r="AZ454" i="7"/>
  <c r="BA454" i="7"/>
  <c r="BB454" i="7"/>
  <c r="BC454" i="7"/>
  <c r="AZ455" i="7"/>
  <c r="BA455" i="7"/>
  <c r="BB455" i="7"/>
  <c r="BC455" i="7"/>
  <c r="AZ456" i="7"/>
  <c r="BA456" i="7"/>
  <c r="BB456" i="7"/>
  <c r="BC456" i="7"/>
  <c r="AZ457" i="7"/>
  <c r="BA457" i="7"/>
  <c r="BB457" i="7"/>
  <c r="BC457" i="7"/>
  <c r="AZ458" i="7"/>
  <c r="BA458" i="7"/>
  <c r="BB458" i="7"/>
  <c r="BC458" i="7"/>
  <c r="AZ459" i="7"/>
  <c r="BA459" i="7"/>
  <c r="BB459" i="7"/>
  <c r="BC459" i="7"/>
  <c r="AZ460" i="7"/>
  <c r="BA460" i="7"/>
  <c r="BB460" i="7"/>
  <c r="BC460" i="7"/>
  <c r="AZ461" i="7"/>
  <c r="BA461" i="7"/>
  <c r="BB461" i="7"/>
  <c r="BC461" i="7"/>
  <c r="AZ462" i="7"/>
  <c r="BA462" i="7"/>
  <c r="BB462" i="7"/>
  <c r="BC462" i="7"/>
  <c r="AZ463" i="7"/>
  <c r="BA463" i="7"/>
  <c r="BB463" i="7"/>
  <c r="BC463" i="7"/>
  <c r="AZ464" i="7"/>
  <c r="BA464" i="7"/>
  <c r="BB464" i="7"/>
  <c r="BC464" i="7"/>
  <c r="AZ465" i="7"/>
  <c r="BA465" i="7"/>
  <c r="BB465" i="7"/>
  <c r="BC465" i="7"/>
  <c r="AZ466" i="7"/>
  <c r="BA466" i="7"/>
  <c r="BB466" i="7"/>
  <c r="BC466" i="7"/>
  <c r="AZ467" i="7"/>
  <c r="BA467" i="7"/>
  <c r="BB467" i="7"/>
  <c r="BC467" i="7"/>
  <c r="AZ468" i="7"/>
  <c r="BA468" i="7"/>
  <c r="BB468" i="7"/>
  <c r="BC468" i="7"/>
  <c r="AZ469" i="7"/>
  <c r="BA469" i="7"/>
  <c r="BB469" i="7"/>
  <c r="BC469" i="7"/>
  <c r="AZ470" i="7"/>
  <c r="BA470" i="7"/>
  <c r="BB470" i="7"/>
  <c r="BC470" i="7"/>
  <c r="AZ471" i="7"/>
  <c r="BA471" i="7"/>
  <c r="BB471" i="7"/>
  <c r="BC471" i="7"/>
  <c r="AZ472" i="7"/>
  <c r="BA472" i="7"/>
  <c r="BB472" i="7"/>
  <c r="BC472" i="7"/>
  <c r="AZ473" i="7"/>
  <c r="BA473" i="7"/>
  <c r="BB473" i="7"/>
  <c r="BC473" i="7"/>
  <c r="AZ474" i="7"/>
  <c r="BA474" i="7"/>
  <c r="BB474" i="7"/>
  <c r="BC474" i="7"/>
  <c r="AZ475" i="7"/>
  <c r="BA475" i="7"/>
  <c r="BB475" i="7"/>
  <c r="BC475" i="7"/>
  <c r="AZ476" i="7"/>
  <c r="BA476" i="7"/>
  <c r="BB476" i="7"/>
  <c r="BC476" i="7"/>
  <c r="AZ477" i="7"/>
  <c r="BA477" i="7"/>
  <c r="BB477" i="7"/>
  <c r="BC477" i="7"/>
  <c r="AZ478" i="7"/>
  <c r="BA478" i="7"/>
  <c r="BB478" i="7"/>
  <c r="BC478" i="7"/>
  <c r="AZ479" i="7"/>
  <c r="BA479" i="7"/>
  <c r="BB479" i="7"/>
  <c r="BC479" i="7"/>
  <c r="AZ480" i="7"/>
  <c r="BA480" i="7"/>
  <c r="BB480" i="7"/>
  <c r="BC480" i="7"/>
  <c r="AZ481" i="7"/>
  <c r="BA481" i="7"/>
  <c r="BB481" i="7"/>
  <c r="BC481" i="7"/>
  <c r="AZ482" i="7"/>
  <c r="BA482" i="7"/>
  <c r="BB482" i="7"/>
  <c r="BC482" i="7"/>
  <c r="AZ483" i="7"/>
  <c r="BA483" i="7"/>
  <c r="BB483" i="7"/>
  <c r="BC483" i="7"/>
  <c r="AZ484" i="7"/>
  <c r="BA484" i="7"/>
  <c r="BB484" i="7"/>
  <c r="BC484" i="7"/>
  <c r="AZ485" i="7"/>
  <c r="BA485" i="7"/>
  <c r="BB485" i="7"/>
  <c r="BC485" i="7"/>
  <c r="AZ486" i="7"/>
  <c r="BA486" i="7"/>
  <c r="BB486" i="7"/>
  <c r="BC486" i="7"/>
  <c r="AZ487" i="7"/>
  <c r="BA487" i="7"/>
  <c r="BB487" i="7"/>
  <c r="BC487" i="7"/>
  <c r="AZ488" i="7"/>
  <c r="BA488" i="7"/>
  <c r="BB488" i="7"/>
  <c r="BC488" i="7"/>
  <c r="AZ489" i="7"/>
  <c r="BA489" i="7"/>
  <c r="BB489" i="7"/>
  <c r="BC489" i="7"/>
  <c r="AZ490" i="7"/>
  <c r="BA490" i="7"/>
  <c r="BB490" i="7"/>
  <c r="AZ491" i="7"/>
  <c r="BA491" i="7"/>
  <c r="BB491" i="7"/>
  <c r="BC491" i="7"/>
  <c r="AZ492" i="7"/>
  <c r="BA492" i="7"/>
  <c r="BB492" i="7"/>
  <c r="BC492" i="7"/>
  <c r="AZ493" i="7"/>
  <c r="BA493" i="7"/>
  <c r="BB493" i="7"/>
  <c r="BC493" i="7"/>
  <c r="AZ494" i="7"/>
  <c r="BA494" i="7"/>
  <c r="BB494" i="7"/>
  <c r="BC494" i="7"/>
  <c r="AZ495" i="7"/>
  <c r="BA495" i="7"/>
  <c r="BB495" i="7"/>
  <c r="BC495" i="7"/>
  <c r="AZ496" i="7"/>
  <c r="BA496" i="7"/>
  <c r="BB496" i="7"/>
  <c r="BC496" i="7"/>
  <c r="AZ497" i="7"/>
  <c r="BA497" i="7"/>
  <c r="BB497" i="7"/>
  <c r="BC497" i="7"/>
  <c r="AZ498" i="7"/>
  <c r="BA498" i="7"/>
  <c r="BB498" i="7"/>
  <c r="BC498" i="7"/>
  <c r="AZ499" i="7"/>
  <c r="BA499" i="7"/>
  <c r="BB499" i="7"/>
  <c r="BC499" i="7"/>
  <c r="AZ500" i="7"/>
  <c r="BA500" i="7"/>
  <c r="BB500" i="7"/>
  <c r="BC500" i="7"/>
  <c r="AZ501" i="7"/>
  <c r="BA501" i="7"/>
  <c r="BB501" i="7"/>
  <c r="BC501" i="7"/>
  <c r="AZ502" i="7"/>
  <c r="BA502" i="7"/>
  <c r="BB502" i="7"/>
  <c r="BC502" i="7"/>
  <c r="AZ503" i="7"/>
  <c r="BA503" i="7"/>
  <c r="BB503" i="7"/>
  <c r="BC503" i="7"/>
  <c r="AZ504" i="7"/>
  <c r="BA504" i="7"/>
  <c r="BB504" i="7"/>
  <c r="BC504" i="7"/>
  <c r="AZ505" i="7"/>
  <c r="BA505" i="7"/>
  <c r="BB505" i="7"/>
  <c r="BC505" i="7"/>
  <c r="AZ506" i="7"/>
  <c r="BA506" i="7"/>
  <c r="BB506" i="7"/>
  <c r="BC506" i="7"/>
  <c r="AZ507" i="7"/>
  <c r="BA507" i="7"/>
  <c r="BB507" i="7"/>
  <c r="BC507" i="7"/>
  <c r="AZ508" i="7"/>
  <c r="BA508" i="7"/>
  <c r="BB508" i="7"/>
  <c r="BC508" i="7"/>
  <c r="AZ509" i="7"/>
  <c r="BA509" i="7"/>
  <c r="BB509" i="7"/>
  <c r="BC509" i="7"/>
  <c r="AZ510" i="7"/>
  <c r="BA510" i="7"/>
  <c r="BB510" i="7"/>
  <c r="BC510" i="7"/>
  <c r="AZ511" i="7"/>
  <c r="BA511" i="7"/>
  <c r="BB511" i="7"/>
  <c r="BC511" i="7"/>
  <c r="AZ512" i="7"/>
  <c r="BA512" i="7"/>
  <c r="BB512" i="7"/>
  <c r="BC512" i="7"/>
  <c r="AZ513" i="7"/>
  <c r="BA513" i="7"/>
  <c r="BB513" i="7"/>
  <c r="BC513" i="7"/>
  <c r="AZ514" i="7"/>
  <c r="BA514" i="7"/>
  <c r="BB514" i="7"/>
  <c r="BC514" i="7"/>
  <c r="AZ515" i="7"/>
  <c r="BA515" i="7"/>
  <c r="BB515" i="7"/>
  <c r="BC515" i="7"/>
  <c r="AZ516" i="7"/>
  <c r="BA516" i="7"/>
  <c r="BB516" i="7"/>
  <c r="BC516" i="7"/>
  <c r="AZ517" i="7"/>
  <c r="BA517" i="7"/>
  <c r="BB517" i="7"/>
  <c r="BC517" i="7"/>
  <c r="AZ518" i="7"/>
  <c r="BA518" i="7"/>
  <c r="BB518" i="7"/>
  <c r="BC518" i="7"/>
  <c r="AZ519" i="7"/>
  <c r="BA519" i="7"/>
  <c r="BB519" i="7"/>
  <c r="BC519" i="7"/>
  <c r="AZ520" i="7"/>
  <c r="BA520" i="7"/>
  <c r="BB520" i="7"/>
  <c r="BC520" i="7"/>
  <c r="AZ521" i="7"/>
  <c r="BA521" i="7"/>
  <c r="BB521" i="7"/>
  <c r="BC521" i="7"/>
  <c r="AZ522" i="7"/>
  <c r="BA522" i="7"/>
  <c r="BB522" i="7"/>
  <c r="BC522" i="7"/>
  <c r="AZ523" i="7"/>
  <c r="BA523" i="7"/>
  <c r="BB523" i="7"/>
  <c r="BC523" i="7"/>
  <c r="AZ524" i="7"/>
  <c r="BA524" i="7"/>
  <c r="BB524" i="7"/>
  <c r="BC524" i="7"/>
  <c r="AZ525" i="7"/>
  <c r="BA525" i="7"/>
  <c r="BB525" i="7"/>
  <c r="BC525" i="7"/>
  <c r="AZ526" i="7"/>
  <c r="BA526" i="7"/>
  <c r="BB526" i="7"/>
  <c r="BC526" i="7"/>
  <c r="AZ527" i="7"/>
  <c r="BA527" i="7"/>
  <c r="BB527" i="7"/>
  <c r="BC527" i="7"/>
  <c r="AZ528" i="7"/>
  <c r="BA528" i="7"/>
  <c r="BB528" i="7"/>
  <c r="BC528" i="7"/>
  <c r="AZ529" i="7"/>
  <c r="BA529" i="7"/>
  <c r="BB529" i="7"/>
  <c r="BC529" i="7"/>
  <c r="AZ530" i="7"/>
  <c r="BA530" i="7"/>
  <c r="BB530" i="7"/>
  <c r="BC530" i="7"/>
  <c r="AZ531" i="7"/>
  <c r="BA531" i="7"/>
  <c r="BB531" i="7"/>
  <c r="BC531" i="7"/>
  <c r="AZ532" i="7"/>
  <c r="BA532" i="7"/>
  <c r="BB532" i="7"/>
  <c r="BC532" i="7"/>
  <c r="AZ533" i="7"/>
  <c r="BA533" i="7"/>
  <c r="BB533" i="7"/>
  <c r="BC533" i="7"/>
  <c r="AZ534" i="7"/>
  <c r="BA534" i="7"/>
  <c r="BB534" i="7"/>
  <c r="BC534" i="7"/>
  <c r="AZ535" i="7"/>
  <c r="BA535" i="7"/>
  <c r="BB535" i="7"/>
  <c r="BC535" i="7"/>
  <c r="AZ536" i="7"/>
  <c r="BA536" i="7"/>
  <c r="BB536" i="7"/>
  <c r="BC536" i="7"/>
  <c r="AZ537" i="7"/>
  <c r="BA537" i="7"/>
  <c r="BB537" i="7"/>
  <c r="BC537" i="7"/>
  <c r="AZ538" i="7"/>
  <c r="BA538" i="7"/>
  <c r="BB538" i="7"/>
  <c r="BC538" i="7"/>
  <c r="AZ539" i="7"/>
  <c r="BA539" i="7"/>
  <c r="BB539" i="7"/>
  <c r="BC539" i="7"/>
  <c r="AZ540" i="7"/>
  <c r="BA540" i="7"/>
  <c r="BB540" i="7"/>
  <c r="BC540" i="7"/>
  <c r="AZ541" i="7"/>
  <c r="BA541" i="7"/>
  <c r="BB541" i="7"/>
  <c r="BC541" i="7"/>
  <c r="AZ542" i="7"/>
  <c r="BA542" i="7"/>
  <c r="BB542" i="7"/>
  <c r="BC542" i="7"/>
  <c r="AZ543" i="7"/>
  <c r="BA543" i="7"/>
  <c r="BB543" i="7"/>
  <c r="BC543" i="7"/>
  <c r="AZ544" i="7"/>
  <c r="BA544" i="7"/>
  <c r="BB544" i="7"/>
  <c r="BC544" i="7"/>
  <c r="AZ545" i="7"/>
  <c r="BA545" i="7"/>
  <c r="BB545" i="7"/>
  <c r="BC545" i="7"/>
  <c r="AZ546" i="7"/>
  <c r="BA546" i="7"/>
  <c r="BB546" i="7"/>
  <c r="BC546" i="7"/>
  <c r="AZ547" i="7"/>
  <c r="BA547" i="7"/>
  <c r="BB547" i="7"/>
  <c r="BC547" i="7"/>
  <c r="AZ548" i="7"/>
  <c r="BA548" i="7"/>
  <c r="BB548" i="7"/>
  <c r="BC548" i="7"/>
  <c r="AZ549" i="7"/>
  <c r="BA549" i="7"/>
  <c r="BB549" i="7"/>
  <c r="BC549" i="7"/>
  <c r="AZ550" i="7"/>
  <c r="BA550" i="7"/>
  <c r="BB550" i="7"/>
  <c r="AZ551" i="7"/>
  <c r="BA551" i="7"/>
  <c r="BB551" i="7"/>
  <c r="BC551" i="7"/>
  <c r="AZ552" i="7"/>
  <c r="BA552" i="7"/>
  <c r="BB552" i="7"/>
  <c r="BC552" i="7"/>
  <c r="AZ553" i="7"/>
  <c r="BA553" i="7"/>
  <c r="BB553" i="7"/>
  <c r="BC553" i="7"/>
  <c r="AZ554" i="7"/>
  <c r="BA554" i="7"/>
  <c r="BB554" i="7"/>
  <c r="BC554" i="7"/>
  <c r="AZ555" i="7"/>
  <c r="BA555" i="7"/>
  <c r="BB555" i="7"/>
  <c r="BC555" i="7"/>
  <c r="AZ556" i="7"/>
  <c r="BA556" i="7"/>
  <c r="BB556" i="7"/>
  <c r="BC556" i="7"/>
  <c r="AZ557" i="7"/>
  <c r="BA557" i="7"/>
  <c r="BB557" i="7"/>
  <c r="BC557" i="7"/>
  <c r="AZ558" i="7"/>
  <c r="BA558" i="7"/>
  <c r="BB558" i="7"/>
  <c r="BC558" i="7"/>
  <c r="AZ559" i="7"/>
  <c r="BA559" i="7"/>
  <c r="BB559" i="7"/>
  <c r="BC559" i="7"/>
  <c r="AZ560" i="7"/>
  <c r="BA560" i="7"/>
  <c r="BB560" i="7"/>
  <c r="BC560" i="7"/>
  <c r="AZ561" i="7"/>
  <c r="BA561" i="7"/>
  <c r="BB561" i="7"/>
  <c r="BC561" i="7"/>
  <c r="AZ562" i="7"/>
  <c r="BA562" i="7"/>
  <c r="BB562" i="7"/>
  <c r="BC562" i="7"/>
  <c r="AZ563" i="7"/>
  <c r="BA563" i="7"/>
  <c r="BB563" i="7"/>
  <c r="BC563" i="7"/>
  <c r="AZ564" i="7"/>
  <c r="BA564" i="7"/>
  <c r="BB564" i="7"/>
  <c r="BC564" i="7"/>
  <c r="AZ565" i="7"/>
  <c r="BA565" i="7"/>
  <c r="BB565" i="7"/>
  <c r="BC565" i="7"/>
  <c r="AZ566" i="7"/>
  <c r="BA566" i="7"/>
  <c r="BB566" i="7"/>
  <c r="BC566" i="7"/>
  <c r="AZ567" i="7"/>
  <c r="BA567" i="7"/>
  <c r="BB567" i="7"/>
  <c r="BC567" i="7"/>
  <c r="AZ568" i="7"/>
  <c r="BA568" i="7"/>
  <c r="BB568" i="7"/>
  <c r="BC568" i="7"/>
  <c r="AZ569" i="7"/>
  <c r="BA569" i="7"/>
  <c r="BB569" i="7"/>
  <c r="BC569" i="7"/>
  <c r="AZ570" i="7"/>
  <c r="BA570" i="7"/>
  <c r="BB570" i="7"/>
  <c r="BC570" i="7"/>
  <c r="AZ571" i="7"/>
  <c r="BA571" i="7"/>
  <c r="BB571" i="7"/>
  <c r="BC571" i="7"/>
  <c r="AZ572" i="7"/>
  <c r="BA572" i="7"/>
  <c r="BB572" i="7"/>
  <c r="BC572" i="7"/>
  <c r="AZ573" i="7"/>
  <c r="BA573" i="7"/>
  <c r="BB573" i="7"/>
  <c r="BC573" i="7"/>
  <c r="AZ574" i="7"/>
  <c r="BA574" i="7"/>
  <c r="BB574" i="7"/>
  <c r="BC574" i="7"/>
  <c r="AZ575" i="7"/>
  <c r="BA575" i="7"/>
  <c r="BB575" i="7"/>
  <c r="BC575" i="7"/>
  <c r="AZ576" i="7"/>
  <c r="BA576" i="7"/>
  <c r="BB576" i="7"/>
  <c r="BC576" i="7"/>
  <c r="AZ577" i="7"/>
  <c r="BA577" i="7"/>
  <c r="BB577" i="7"/>
  <c r="BC577" i="7"/>
  <c r="AZ578" i="7"/>
  <c r="BA578" i="7"/>
  <c r="BB578" i="7"/>
  <c r="BC578" i="7"/>
  <c r="AZ579" i="7"/>
  <c r="BA579" i="7"/>
  <c r="BB579" i="7"/>
  <c r="BC579" i="7"/>
  <c r="AZ580" i="7"/>
  <c r="BA580" i="7"/>
  <c r="BB580" i="7"/>
  <c r="BC580" i="7"/>
  <c r="AZ581" i="7"/>
  <c r="BA581" i="7"/>
  <c r="BB581" i="7"/>
  <c r="BC581" i="7"/>
  <c r="AZ582" i="7"/>
  <c r="BA582" i="7"/>
  <c r="BB582" i="7"/>
  <c r="BC582" i="7"/>
  <c r="AZ583" i="7"/>
  <c r="BA583" i="7"/>
  <c r="BB583" i="7"/>
  <c r="BC583" i="7"/>
  <c r="AZ584" i="7"/>
  <c r="BA584" i="7"/>
  <c r="BB584" i="7"/>
  <c r="BC584" i="7"/>
  <c r="AZ585" i="7"/>
  <c r="BA585" i="7"/>
  <c r="BB585" i="7"/>
  <c r="BC585" i="7"/>
  <c r="AZ586" i="7"/>
  <c r="BA586" i="7"/>
  <c r="BB586" i="7"/>
  <c r="BC586" i="7"/>
  <c r="AZ587" i="7"/>
  <c r="BA587" i="7"/>
  <c r="BB587" i="7"/>
  <c r="BC587" i="7"/>
  <c r="AZ588" i="7"/>
  <c r="BA588" i="7"/>
  <c r="BB588" i="7"/>
  <c r="BC588" i="7"/>
  <c r="AZ589" i="7"/>
  <c r="BA589" i="7"/>
  <c r="BB589" i="7"/>
  <c r="BC589" i="7"/>
  <c r="AZ590" i="7"/>
  <c r="BA590" i="7"/>
  <c r="BB590" i="7"/>
  <c r="BC590" i="7"/>
  <c r="AZ591" i="7"/>
  <c r="BA591" i="7"/>
  <c r="BB591" i="7"/>
  <c r="BC591" i="7"/>
  <c r="AZ592" i="7"/>
  <c r="BA592" i="7"/>
  <c r="BB592" i="7"/>
  <c r="BC592" i="7"/>
  <c r="AZ593" i="7"/>
  <c r="BA593" i="7"/>
  <c r="BB593" i="7"/>
  <c r="BC593" i="7"/>
  <c r="AZ594" i="7"/>
  <c r="BA594" i="7"/>
  <c r="BB594" i="7"/>
  <c r="BC594" i="7"/>
  <c r="AZ595" i="7"/>
  <c r="BA595" i="7"/>
  <c r="BB595" i="7"/>
  <c r="BC595" i="7"/>
  <c r="AZ596" i="7"/>
  <c r="BA596" i="7"/>
  <c r="BB596" i="7"/>
  <c r="BC596" i="7"/>
  <c r="AZ597" i="7"/>
  <c r="BA597" i="7"/>
  <c r="BB597" i="7"/>
  <c r="BC597" i="7"/>
  <c r="AZ598" i="7"/>
  <c r="BA598" i="7"/>
  <c r="BB598" i="7"/>
  <c r="BC598" i="7"/>
  <c r="AZ599" i="7"/>
  <c r="BA599" i="7"/>
  <c r="BB599" i="7"/>
  <c r="BC599" i="7"/>
  <c r="AZ600" i="7"/>
  <c r="BA600" i="7"/>
  <c r="BB600" i="7"/>
  <c r="BC600" i="7"/>
  <c r="AZ601" i="7"/>
  <c r="BA601" i="7"/>
  <c r="BB601" i="7"/>
  <c r="BC601" i="7"/>
  <c r="AZ602" i="7"/>
  <c r="BA602" i="7"/>
  <c r="BB602" i="7"/>
  <c r="BC602" i="7"/>
  <c r="AZ603" i="7"/>
  <c r="BA603" i="7"/>
  <c r="BB603" i="7"/>
  <c r="BC603" i="7"/>
  <c r="AZ604" i="7"/>
  <c r="BA604" i="7"/>
  <c r="BB604" i="7"/>
  <c r="BC604" i="7"/>
  <c r="AZ605" i="7"/>
  <c r="BA605" i="7"/>
  <c r="BB605" i="7"/>
  <c r="BC605" i="7"/>
  <c r="AZ606" i="7"/>
  <c r="BA606" i="7"/>
  <c r="BB606" i="7"/>
  <c r="BC606" i="7"/>
  <c r="BA67" i="7"/>
  <c r="BB67" i="7"/>
  <c r="BC67" i="7"/>
  <c r="AZ67" i="7"/>
  <c r="BN7" i="7"/>
  <c r="BO7" i="7"/>
  <c r="BP7" i="7"/>
  <c r="BN8" i="7"/>
  <c r="BO8" i="7"/>
  <c r="BP8" i="7"/>
  <c r="BN9" i="7"/>
  <c r="BO9" i="7"/>
  <c r="BP9" i="7"/>
  <c r="BN10" i="7"/>
  <c r="BO10" i="7"/>
  <c r="BP10" i="7"/>
  <c r="BN11" i="7"/>
  <c r="BO11" i="7"/>
  <c r="BP11" i="7"/>
  <c r="BN12" i="7"/>
  <c r="BO12" i="7"/>
  <c r="BP12" i="7"/>
  <c r="BN13" i="7"/>
  <c r="BO13" i="7"/>
  <c r="BP13" i="7"/>
  <c r="BN14" i="7"/>
  <c r="BO14" i="7"/>
  <c r="BP14" i="7"/>
  <c r="BN15" i="7"/>
  <c r="BO15" i="7"/>
  <c r="BP15" i="7"/>
  <c r="BN16" i="7"/>
  <c r="BO16" i="7"/>
  <c r="BP16" i="7"/>
  <c r="BN17" i="7"/>
  <c r="BO17" i="7"/>
  <c r="BP17" i="7"/>
  <c r="BN18" i="7"/>
  <c r="BO18" i="7"/>
  <c r="BP18" i="7"/>
  <c r="BN19" i="7"/>
  <c r="BO19" i="7"/>
  <c r="BP19" i="7"/>
  <c r="BN20" i="7"/>
  <c r="BO20" i="7"/>
  <c r="BP20" i="7"/>
  <c r="BN21" i="7"/>
  <c r="BO21" i="7"/>
  <c r="BP21" i="7"/>
  <c r="BN22" i="7"/>
  <c r="BO22" i="7"/>
  <c r="BP22" i="7"/>
  <c r="BN23" i="7"/>
  <c r="BO23" i="7"/>
  <c r="BP23" i="7"/>
  <c r="BN24" i="7"/>
  <c r="BO24" i="7"/>
  <c r="BP24" i="7"/>
  <c r="BN25" i="7"/>
  <c r="BO25" i="7"/>
  <c r="BP25" i="7"/>
  <c r="BN26" i="7"/>
  <c r="BO26" i="7"/>
  <c r="BP26" i="7"/>
  <c r="BN27" i="7"/>
  <c r="BO27" i="7"/>
  <c r="BP27" i="7"/>
  <c r="BN28" i="7"/>
  <c r="BO28" i="7"/>
  <c r="BP28" i="7"/>
  <c r="BN29" i="7"/>
  <c r="BO29" i="7"/>
  <c r="BP29" i="7"/>
  <c r="BN30" i="7"/>
  <c r="BO30" i="7"/>
  <c r="BP30" i="7"/>
  <c r="BN31" i="7"/>
  <c r="BO31" i="7"/>
  <c r="BP31" i="7"/>
  <c r="BN32" i="7"/>
  <c r="BO32" i="7"/>
  <c r="BP32" i="7"/>
  <c r="BN33" i="7"/>
  <c r="BO33" i="7"/>
  <c r="BP33" i="7"/>
  <c r="BN34" i="7"/>
  <c r="BO34" i="7"/>
  <c r="BP34" i="7"/>
  <c r="BN35" i="7"/>
  <c r="BO35" i="7"/>
  <c r="BP35" i="7"/>
  <c r="BN36" i="7"/>
  <c r="BO36" i="7"/>
  <c r="BP36" i="7"/>
  <c r="BN37" i="7"/>
  <c r="BO37" i="7"/>
  <c r="BP37" i="7"/>
  <c r="BN38" i="7"/>
  <c r="BO38" i="7"/>
  <c r="BP38" i="7"/>
  <c r="BN39" i="7"/>
  <c r="BO39" i="7"/>
  <c r="BP39" i="7"/>
  <c r="BN40" i="7"/>
  <c r="BO40" i="7"/>
  <c r="BP40" i="7"/>
  <c r="BN41" i="7"/>
  <c r="BO41" i="7"/>
  <c r="BP41" i="7"/>
  <c r="BN42" i="7"/>
  <c r="BO42" i="7"/>
  <c r="BP42" i="7"/>
  <c r="BN43" i="7"/>
  <c r="BO43" i="7"/>
  <c r="BP43" i="7"/>
  <c r="BN44" i="7"/>
  <c r="BO44" i="7"/>
  <c r="BP44" i="7"/>
  <c r="BN45" i="7"/>
  <c r="BO45" i="7"/>
  <c r="BP45" i="7"/>
  <c r="BN46" i="7"/>
  <c r="BO46" i="7"/>
  <c r="BP46" i="7"/>
  <c r="BN47" i="7"/>
  <c r="BO47" i="7"/>
  <c r="BP47" i="7"/>
  <c r="BN48" i="7"/>
  <c r="BO48" i="7"/>
  <c r="BP48" i="7"/>
  <c r="BN49" i="7"/>
  <c r="BO49" i="7"/>
  <c r="BP49" i="7"/>
  <c r="BN50" i="7"/>
  <c r="BO50" i="7"/>
  <c r="BP50" i="7"/>
  <c r="BN51" i="7"/>
  <c r="BO51" i="7"/>
  <c r="BP51" i="7"/>
  <c r="BN52" i="7"/>
  <c r="BO52" i="7"/>
  <c r="BP52" i="7"/>
  <c r="BN53" i="7"/>
  <c r="BO53" i="7"/>
  <c r="BP53" i="7"/>
  <c r="BN54" i="7"/>
  <c r="BO54" i="7"/>
  <c r="BP54" i="7"/>
  <c r="BN55" i="7"/>
  <c r="BO55" i="7"/>
  <c r="BP55" i="7"/>
  <c r="BN56" i="7"/>
  <c r="BO56" i="7"/>
  <c r="BP56" i="7"/>
  <c r="BN57" i="7"/>
  <c r="BO57" i="7"/>
  <c r="BP57" i="7"/>
  <c r="BN58" i="7"/>
  <c r="BO58" i="7"/>
  <c r="BP58" i="7"/>
  <c r="BN59" i="7"/>
  <c r="BO59" i="7"/>
  <c r="BP59" i="7"/>
  <c r="BN60" i="7"/>
  <c r="BO60" i="7"/>
  <c r="BP60" i="7"/>
  <c r="BN61" i="7"/>
  <c r="BO61" i="7"/>
  <c r="BP61" i="7"/>
  <c r="BN62" i="7"/>
  <c r="BO62" i="7"/>
  <c r="BP62" i="7"/>
  <c r="BN63" i="7"/>
  <c r="BO63" i="7"/>
  <c r="BP63" i="7"/>
  <c r="BN64" i="7"/>
  <c r="BO64" i="7"/>
  <c r="BP64" i="7"/>
  <c r="BN65" i="7"/>
  <c r="BO65" i="7"/>
  <c r="BP65" i="7"/>
  <c r="BN66" i="7"/>
  <c r="BO66" i="7"/>
  <c r="BP66" i="7"/>
  <c r="BN67" i="7"/>
  <c r="BO67" i="7"/>
  <c r="BP67" i="7"/>
  <c r="BN68" i="7"/>
  <c r="BO68" i="7"/>
  <c r="BP68" i="7"/>
  <c r="BN69" i="7"/>
  <c r="BO69" i="7"/>
  <c r="BP69" i="7"/>
  <c r="BN70" i="7"/>
  <c r="BO70" i="7"/>
  <c r="BP70" i="7"/>
  <c r="BN71" i="7"/>
  <c r="BO71" i="7"/>
  <c r="BP71" i="7"/>
  <c r="BN72" i="7"/>
  <c r="BO72" i="7"/>
  <c r="BP72" i="7"/>
  <c r="BN73" i="7"/>
  <c r="BO73" i="7"/>
  <c r="BP73" i="7"/>
  <c r="BN74" i="7"/>
  <c r="BO74" i="7"/>
  <c r="BP74" i="7"/>
  <c r="BN75" i="7"/>
  <c r="BO75" i="7"/>
  <c r="BP75" i="7"/>
  <c r="BN76" i="7"/>
  <c r="BO76" i="7"/>
  <c r="BP76" i="7"/>
  <c r="BN77" i="7"/>
  <c r="BO77" i="7"/>
  <c r="BP77" i="7"/>
  <c r="BN78" i="7"/>
  <c r="BO78" i="7"/>
  <c r="BP78" i="7"/>
  <c r="BN79" i="7"/>
  <c r="BO79" i="7"/>
  <c r="BP79" i="7"/>
  <c r="BN80" i="7"/>
  <c r="BO80" i="7"/>
  <c r="BP80" i="7"/>
  <c r="BN81" i="7"/>
  <c r="BO81" i="7"/>
  <c r="BP81" i="7"/>
  <c r="BN82" i="7"/>
  <c r="BO82" i="7"/>
  <c r="BP82" i="7"/>
  <c r="BN83" i="7"/>
  <c r="BO83" i="7"/>
  <c r="BP83" i="7"/>
  <c r="BN84" i="7"/>
  <c r="BO84" i="7"/>
  <c r="BP84" i="7"/>
  <c r="BN85" i="7"/>
  <c r="BO85" i="7"/>
  <c r="BP85" i="7"/>
  <c r="BN86" i="7"/>
  <c r="BO86" i="7"/>
  <c r="BP86" i="7"/>
  <c r="BN87" i="7"/>
  <c r="BO87" i="7"/>
  <c r="BP87" i="7"/>
  <c r="BN88" i="7"/>
  <c r="BO88" i="7"/>
  <c r="BP88" i="7"/>
  <c r="BN89" i="7"/>
  <c r="BO89" i="7"/>
  <c r="BP89" i="7"/>
  <c r="BN90" i="7"/>
  <c r="BO90" i="7"/>
  <c r="BP90" i="7"/>
  <c r="BN91" i="7"/>
  <c r="BO91" i="7"/>
  <c r="BP91" i="7"/>
  <c r="BN92" i="7"/>
  <c r="BO92" i="7"/>
  <c r="BP92" i="7"/>
  <c r="BN93" i="7"/>
  <c r="BO93" i="7"/>
  <c r="BP93" i="7"/>
  <c r="BN94" i="7"/>
  <c r="BO94" i="7"/>
  <c r="BP94" i="7"/>
  <c r="BN95" i="7"/>
  <c r="BO95" i="7"/>
  <c r="BP95" i="7"/>
  <c r="BN96" i="7"/>
  <c r="BO96" i="7"/>
  <c r="BP96" i="7"/>
  <c r="BN97" i="7"/>
  <c r="BO97" i="7"/>
  <c r="BP97" i="7"/>
  <c r="BN98" i="7"/>
  <c r="BO98" i="7"/>
  <c r="BP98" i="7"/>
  <c r="BN99" i="7"/>
  <c r="BO99" i="7"/>
  <c r="BP99" i="7"/>
  <c r="BN100" i="7"/>
  <c r="BO100" i="7"/>
  <c r="BP100" i="7"/>
  <c r="BN101" i="7"/>
  <c r="BO101" i="7"/>
  <c r="BP101" i="7"/>
  <c r="BN102" i="7"/>
  <c r="BO102" i="7"/>
  <c r="BP102" i="7"/>
  <c r="BN103" i="7"/>
  <c r="BO103" i="7"/>
  <c r="BP103" i="7"/>
  <c r="BN104" i="7"/>
  <c r="BO104" i="7"/>
  <c r="BP104" i="7"/>
  <c r="BN105" i="7"/>
  <c r="BO105" i="7"/>
  <c r="BP105" i="7"/>
  <c r="BN106" i="7"/>
  <c r="BO106" i="7"/>
  <c r="BP106" i="7"/>
  <c r="BN107" i="7"/>
  <c r="BO107" i="7"/>
  <c r="BP107" i="7"/>
  <c r="BN108" i="7"/>
  <c r="BO108" i="7"/>
  <c r="BP108" i="7"/>
  <c r="BN109" i="7"/>
  <c r="BO109" i="7"/>
  <c r="BP109" i="7"/>
  <c r="BN110" i="7"/>
  <c r="BO110" i="7"/>
  <c r="BP110" i="7"/>
  <c r="BN111" i="7"/>
  <c r="BO111" i="7"/>
  <c r="BP111" i="7"/>
  <c r="BN112" i="7"/>
  <c r="BO112" i="7"/>
  <c r="BP112" i="7"/>
  <c r="BN113" i="7"/>
  <c r="BO113" i="7"/>
  <c r="BP113" i="7"/>
  <c r="BN114" i="7"/>
  <c r="BO114" i="7"/>
  <c r="BP114" i="7"/>
  <c r="BN115" i="7"/>
  <c r="BO115" i="7"/>
  <c r="BP115" i="7"/>
  <c r="BN116" i="7"/>
  <c r="BO116" i="7"/>
  <c r="BP116" i="7"/>
  <c r="BN117" i="7"/>
  <c r="BO117" i="7"/>
  <c r="BP117" i="7"/>
  <c r="BN118" i="7"/>
  <c r="BO118" i="7"/>
  <c r="BP118" i="7"/>
  <c r="BN119" i="7"/>
  <c r="BO119" i="7"/>
  <c r="BP119" i="7"/>
  <c r="BN120" i="7"/>
  <c r="BO120" i="7"/>
  <c r="BP120" i="7"/>
  <c r="BN121" i="7"/>
  <c r="BO121" i="7"/>
  <c r="BP121" i="7"/>
  <c r="BN122" i="7"/>
  <c r="BO122" i="7"/>
  <c r="BP122" i="7"/>
  <c r="BN123" i="7"/>
  <c r="BO123" i="7"/>
  <c r="BP123" i="7"/>
  <c r="BN124" i="7"/>
  <c r="BO124" i="7"/>
  <c r="BP124" i="7"/>
  <c r="BN125" i="7"/>
  <c r="BO125" i="7"/>
  <c r="BP125" i="7"/>
  <c r="BN126" i="7"/>
  <c r="BO126" i="7"/>
  <c r="BP126" i="7"/>
  <c r="BN127" i="7"/>
  <c r="BO127" i="7"/>
  <c r="BP127" i="7"/>
  <c r="BN128" i="7"/>
  <c r="BO128" i="7"/>
  <c r="BP128" i="7"/>
  <c r="BN129" i="7"/>
  <c r="BO129" i="7"/>
  <c r="BP129" i="7"/>
  <c r="BN130" i="7"/>
  <c r="BO130" i="7"/>
  <c r="BP130" i="7"/>
  <c r="BN131" i="7"/>
  <c r="BO131" i="7"/>
  <c r="BP131" i="7"/>
  <c r="BN132" i="7"/>
  <c r="BO132" i="7"/>
  <c r="BP132" i="7"/>
  <c r="BN133" i="7"/>
  <c r="BO133" i="7"/>
  <c r="BP133" i="7"/>
  <c r="BN134" i="7"/>
  <c r="BO134" i="7"/>
  <c r="BP134" i="7"/>
  <c r="BN135" i="7"/>
  <c r="BO135" i="7"/>
  <c r="BP135" i="7"/>
  <c r="BN136" i="7"/>
  <c r="BO136" i="7"/>
  <c r="BP136" i="7"/>
  <c r="BN137" i="7"/>
  <c r="BO137" i="7"/>
  <c r="BP137" i="7"/>
  <c r="BN138" i="7"/>
  <c r="BO138" i="7"/>
  <c r="BP138" i="7"/>
  <c r="BN139" i="7"/>
  <c r="BO139" i="7"/>
  <c r="BP139" i="7"/>
  <c r="BN140" i="7"/>
  <c r="BO140" i="7"/>
  <c r="BP140" i="7"/>
  <c r="BN141" i="7"/>
  <c r="BO141" i="7"/>
  <c r="BP141" i="7"/>
  <c r="BN142" i="7"/>
  <c r="BO142" i="7"/>
  <c r="BP142" i="7"/>
  <c r="BN143" i="7"/>
  <c r="BO143" i="7"/>
  <c r="BP143" i="7"/>
  <c r="BN144" i="7"/>
  <c r="BO144" i="7"/>
  <c r="BP144" i="7"/>
  <c r="BN145" i="7"/>
  <c r="BO145" i="7"/>
  <c r="BP145" i="7"/>
  <c r="BN146" i="7"/>
  <c r="BO146" i="7"/>
  <c r="BP146" i="7"/>
  <c r="BN147" i="7"/>
  <c r="BO147" i="7"/>
  <c r="BP147" i="7"/>
  <c r="BN148" i="7"/>
  <c r="BO148" i="7"/>
  <c r="BP148" i="7"/>
  <c r="BN149" i="7"/>
  <c r="BO149" i="7"/>
  <c r="BP149" i="7"/>
  <c r="BN150" i="7"/>
  <c r="BO150" i="7"/>
  <c r="BP150" i="7"/>
  <c r="BN151" i="7"/>
  <c r="BO151" i="7"/>
  <c r="BP151" i="7"/>
  <c r="BN152" i="7"/>
  <c r="BO152" i="7"/>
  <c r="BP152" i="7"/>
  <c r="BN153" i="7"/>
  <c r="BO153" i="7"/>
  <c r="BP153" i="7"/>
  <c r="BN154" i="7"/>
  <c r="BO154" i="7"/>
  <c r="BP154" i="7"/>
  <c r="BN155" i="7"/>
  <c r="BO155" i="7"/>
  <c r="BP155" i="7"/>
  <c r="BN156" i="7"/>
  <c r="BO156" i="7"/>
  <c r="BP156" i="7"/>
  <c r="BN157" i="7"/>
  <c r="BO157" i="7"/>
  <c r="BP157" i="7"/>
  <c r="BN158" i="7"/>
  <c r="BO158" i="7"/>
  <c r="BP158" i="7"/>
  <c r="BN159" i="7"/>
  <c r="BO159" i="7"/>
  <c r="BP159" i="7"/>
  <c r="BN160" i="7"/>
  <c r="BO160" i="7"/>
  <c r="BP160" i="7"/>
  <c r="BN161" i="7"/>
  <c r="BO161" i="7"/>
  <c r="BP161" i="7"/>
  <c r="BN162" i="7"/>
  <c r="BO162" i="7"/>
  <c r="BP162" i="7"/>
  <c r="BN163" i="7"/>
  <c r="BO163" i="7"/>
  <c r="BP163" i="7"/>
  <c r="BN164" i="7"/>
  <c r="BO164" i="7"/>
  <c r="BP164" i="7"/>
  <c r="BN165" i="7"/>
  <c r="BO165" i="7"/>
  <c r="BP165" i="7"/>
  <c r="BN166" i="7"/>
  <c r="BO166" i="7"/>
  <c r="BP166" i="7"/>
  <c r="BN167" i="7"/>
  <c r="BO167" i="7"/>
  <c r="BP167" i="7"/>
  <c r="BN168" i="7"/>
  <c r="BO168" i="7"/>
  <c r="BP168" i="7"/>
  <c r="BN169" i="7"/>
  <c r="BO169" i="7"/>
  <c r="BP169" i="7"/>
  <c r="BN170" i="7"/>
  <c r="BO170" i="7"/>
  <c r="BP170" i="7"/>
  <c r="BN171" i="7"/>
  <c r="BO171" i="7"/>
  <c r="BP171" i="7"/>
  <c r="BN172" i="7"/>
  <c r="BO172" i="7"/>
  <c r="BP172" i="7"/>
  <c r="BN173" i="7"/>
  <c r="BO173" i="7"/>
  <c r="BP173" i="7"/>
  <c r="BN174" i="7"/>
  <c r="BO174" i="7"/>
  <c r="BP174" i="7"/>
  <c r="BN175" i="7"/>
  <c r="BO175" i="7"/>
  <c r="BP175" i="7"/>
  <c r="BN176" i="7"/>
  <c r="BO176" i="7"/>
  <c r="BP176" i="7"/>
  <c r="BN177" i="7"/>
  <c r="BO177" i="7"/>
  <c r="BP177" i="7"/>
  <c r="BN178" i="7"/>
  <c r="BO178" i="7"/>
  <c r="BP178" i="7"/>
  <c r="BN179" i="7"/>
  <c r="BO179" i="7"/>
  <c r="BP179" i="7"/>
  <c r="BN180" i="7"/>
  <c r="BO180" i="7"/>
  <c r="BP180" i="7"/>
  <c r="BN181" i="7"/>
  <c r="BO181" i="7"/>
  <c r="BP181" i="7"/>
  <c r="BN182" i="7"/>
  <c r="BO182" i="7"/>
  <c r="BP182" i="7"/>
  <c r="BN183" i="7"/>
  <c r="BO183" i="7"/>
  <c r="BP183" i="7"/>
  <c r="BN184" i="7"/>
  <c r="BO184" i="7"/>
  <c r="BP184" i="7"/>
  <c r="BN185" i="7"/>
  <c r="BO185" i="7"/>
  <c r="BP185" i="7"/>
  <c r="BN186" i="7"/>
  <c r="BO186" i="7"/>
  <c r="BP186" i="7"/>
  <c r="BN187" i="7"/>
  <c r="BO187" i="7"/>
  <c r="BP187" i="7"/>
  <c r="BN188" i="7"/>
  <c r="BO188" i="7"/>
  <c r="BP188" i="7"/>
  <c r="BN189" i="7"/>
  <c r="BO189" i="7"/>
  <c r="BP189" i="7"/>
  <c r="BN190" i="7"/>
  <c r="BO190" i="7"/>
  <c r="BP190" i="7"/>
  <c r="BN191" i="7"/>
  <c r="BO191" i="7"/>
  <c r="BP191" i="7"/>
  <c r="BN192" i="7"/>
  <c r="BO192" i="7"/>
  <c r="BP192" i="7"/>
  <c r="BN193" i="7"/>
  <c r="BO193" i="7"/>
  <c r="BP193" i="7"/>
  <c r="BN194" i="7"/>
  <c r="BO194" i="7"/>
  <c r="BP194" i="7"/>
  <c r="BN195" i="7"/>
  <c r="BO195" i="7"/>
  <c r="BP195" i="7"/>
  <c r="BN196" i="7"/>
  <c r="BO196" i="7"/>
  <c r="BP196" i="7"/>
  <c r="BN197" i="7"/>
  <c r="BO197" i="7"/>
  <c r="BP197" i="7"/>
  <c r="BN198" i="7"/>
  <c r="BO198" i="7"/>
  <c r="BP198" i="7"/>
  <c r="BN199" i="7"/>
  <c r="BO199" i="7"/>
  <c r="BP199" i="7"/>
  <c r="BN200" i="7"/>
  <c r="BO200" i="7"/>
  <c r="BP200" i="7"/>
  <c r="BN201" i="7"/>
  <c r="BO201" i="7"/>
  <c r="BP201" i="7"/>
  <c r="BN202" i="7"/>
  <c r="BO202" i="7"/>
  <c r="BP202" i="7"/>
  <c r="BN203" i="7"/>
  <c r="BO203" i="7"/>
  <c r="BP203" i="7"/>
  <c r="BN204" i="7"/>
  <c r="BO204" i="7"/>
  <c r="BP204" i="7"/>
  <c r="BN205" i="7"/>
  <c r="BO205" i="7"/>
  <c r="BP205" i="7"/>
  <c r="BN206" i="7"/>
  <c r="BO206" i="7"/>
  <c r="BP206" i="7"/>
  <c r="BN207" i="7"/>
  <c r="BO207" i="7"/>
  <c r="BP207" i="7"/>
  <c r="BN208" i="7"/>
  <c r="BO208" i="7"/>
  <c r="BP208" i="7"/>
  <c r="BN209" i="7"/>
  <c r="BO209" i="7"/>
  <c r="BP209" i="7"/>
  <c r="BN210" i="7"/>
  <c r="BO210" i="7"/>
  <c r="BP210" i="7"/>
  <c r="BN211" i="7"/>
  <c r="BO211" i="7"/>
  <c r="BP211" i="7"/>
  <c r="BN212" i="7"/>
  <c r="BO212" i="7"/>
  <c r="BP212" i="7"/>
  <c r="BN213" i="7"/>
  <c r="BO213" i="7"/>
  <c r="BP213" i="7"/>
  <c r="BN214" i="7"/>
  <c r="BO214" i="7"/>
  <c r="BP214" i="7"/>
  <c r="BN215" i="7"/>
  <c r="BO215" i="7"/>
  <c r="BP215" i="7"/>
  <c r="BN216" i="7"/>
  <c r="BO216" i="7"/>
  <c r="BP216" i="7"/>
  <c r="BN217" i="7"/>
  <c r="BO217" i="7"/>
  <c r="BP217" i="7"/>
  <c r="BN218" i="7"/>
  <c r="BO218" i="7"/>
  <c r="BP218" i="7"/>
  <c r="BN219" i="7"/>
  <c r="BO219" i="7"/>
  <c r="BP219" i="7"/>
  <c r="BN220" i="7"/>
  <c r="BO220" i="7"/>
  <c r="BP220" i="7"/>
  <c r="BN221" i="7"/>
  <c r="BO221" i="7"/>
  <c r="BP221" i="7"/>
  <c r="BN222" i="7"/>
  <c r="BO222" i="7"/>
  <c r="BP222" i="7"/>
  <c r="BN223" i="7"/>
  <c r="BO223" i="7"/>
  <c r="BP223" i="7"/>
  <c r="BN224" i="7"/>
  <c r="BO224" i="7"/>
  <c r="BP224" i="7"/>
  <c r="BN225" i="7"/>
  <c r="BO225" i="7"/>
  <c r="BP225" i="7"/>
  <c r="BN226" i="7"/>
  <c r="BO226" i="7"/>
  <c r="BP226" i="7"/>
  <c r="BN227" i="7"/>
  <c r="BO227" i="7"/>
  <c r="BP227" i="7"/>
  <c r="BN228" i="7"/>
  <c r="BO228" i="7"/>
  <c r="BP228" i="7"/>
  <c r="BN229" i="7"/>
  <c r="BO229" i="7"/>
  <c r="BP229" i="7"/>
  <c r="BN230" i="7"/>
  <c r="BO230" i="7"/>
  <c r="BP230" i="7"/>
  <c r="BN231" i="7"/>
  <c r="BO231" i="7"/>
  <c r="BP231" i="7"/>
  <c r="BN232" i="7"/>
  <c r="BO232" i="7"/>
  <c r="BP232" i="7"/>
  <c r="BN233" i="7"/>
  <c r="BO233" i="7"/>
  <c r="BP233" i="7"/>
  <c r="BN234" i="7"/>
  <c r="BO234" i="7"/>
  <c r="BP234" i="7"/>
  <c r="BN235" i="7"/>
  <c r="BO235" i="7"/>
  <c r="BP235" i="7"/>
  <c r="BN236" i="7"/>
  <c r="BO236" i="7"/>
  <c r="BP236" i="7"/>
  <c r="BN237" i="7"/>
  <c r="BO237" i="7"/>
  <c r="BP237" i="7"/>
  <c r="BN238" i="7"/>
  <c r="BO238" i="7"/>
  <c r="BP238" i="7"/>
  <c r="BN239" i="7"/>
  <c r="BO239" i="7"/>
  <c r="BP239" i="7"/>
  <c r="BN240" i="7"/>
  <c r="BO240" i="7"/>
  <c r="BP240" i="7"/>
  <c r="BN241" i="7"/>
  <c r="BO241" i="7"/>
  <c r="BP241" i="7"/>
  <c r="BN242" i="7"/>
  <c r="BO242" i="7"/>
  <c r="BP242" i="7"/>
  <c r="BN243" i="7"/>
  <c r="BO243" i="7"/>
  <c r="BP243" i="7"/>
  <c r="BN244" i="7"/>
  <c r="BO244" i="7"/>
  <c r="BP244" i="7"/>
  <c r="BN245" i="7"/>
  <c r="BO245" i="7"/>
  <c r="BP245" i="7"/>
  <c r="BN246" i="7"/>
  <c r="BO246" i="7"/>
  <c r="BP246" i="7"/>
  <c r="BN247" i="7"/>
  <c r="BO247" i="7"/>
  <c r="BP247" i="7"/>
  <c r="BN248" i="7"/>
  <c r="BO248" i="7"/>
  <c r="BP248" i="7"/>
  <c r="BN249" i="7"/>
  <c r="BO249" i="7"/>
  <c r="BP249" i="7"/>
  <c r="BN250" i="7"/>
  <c r="BO250" i="7"/>
  <c r="BP250" i="7"/>
  <c r="BN251" i="7"/>
  <c r="BO251" i="7"/>
  <c r="BP251" i="7"/>
  <c r="BN252" i="7"/>
  <c r="BO252" i="7"/>
  <c r="BP252" i="7"/>
  <c r="BN253" i="7"/>
  <c r="BO253" i="7"/>
  <c r="BP253" i="7"/>
  <c r="BN254" i="7"/>
  <c r="BO254" i="7"/>
  <c r="BP254" i="7"/>
  <c r="BN255" i="7"/>
  <c r="BO255" i="7"/>
  <c r="BP255" i="7"/>
  <c r="BN256" i="7"/>
  <c r="BO256" i="7"/>
  <c r="BP256" i="7"/>
  <c r="BN257" i="7"/>
  <c r="BO257" i="7"/>
  <c r="BP257" i="7"/>
  <c r="BN258" i="7"/>
  <c r="BO258" i="7"/>
  <c r="BP258" i="7"/>
  <c r="BN259" i="7"/>
  <c r="BO259" i="7"/>
  <c r="BP259" i="7"/>
  <c r="BN260" i="7"/>
  <c r="BO260" i="7"/>
  <c r="BP260" i="7"/>
  <c r="BN261" i="7"/>
  <c r="BO261" i="7"/>
  <c r="BP261" i="7"/>
  <c r="BN262" i="7"/>
  <c r="BO262" i="7"/>
  <c r="BP262" i="7"/>
  <c r="BN263" i="7"/>
  <c r="BO263" i="7"/>
  <c r="BP263" i="7"/>
  <c r="BN264" i="7"/>
  <c r="BO264" i="7"/>
  <c r="BP264" i="7"/>
  <c r="BN265" i="7"/>
  <c r="BO265" i="7"/>
  <c r="BP265" i="7"/>
  <c r="BN266" i="7"/>
  <c r="BO266" i="7"/>
  <c r="BP266" i="7"/>
  <c r="BN267" i="7"/>
  <c r="BO267" i="7"/>
  <c r="BP267" i="7"/>
  <c r="BN268" i="7"/>
  <c r="BO268" i="7"/>
  <c r="BP268" i="7"/>
  <c r="BN269" i="7"/>
  <c r="BO269" i="7"/>
  <c r="BP269" i="7"/>
  <c r="BN270" i="7"/>
  <c r="BO270" i="7"/>
  <c r="BP270" i="7"/>
  <c r="BN271" i="7"/>
  <c r="BO271" i="7"/>
  <c r="BP271" i="7"/>
  <c r="BN272" i="7"/>
  <c r="BO272" i="7"/>
  <c r="BP272" i="7"/>
  <c r="BN273" i="7"/>
  <c r="BO273" i="7"/>
  <c r="BP273" i="7"/>
  <c r="BN274" i="7"/>
  <c r="BO274" i="7"/>
  <c r="BP274" i="7"/>
  <c r="BN275" i="7"/>
  <c r="BO275" i="7"/>
  <c r="BP275" i="7"/>
  <c r="BN276" i="7"/>
  <c r="BO276" i="7"/>
  <c r="BP276" i="7"/>
  <c r="BN277" i="7"/>
  <c r="BO277" i="7"/>
  <c r="BP277" i="7"/>
  <c r="BN278" i="7"/>
  <c r="BO278" i="7"/>
  <c r="BP278" i="7"/>
  <c r="BN279" i="7"/>
  <c r="BO279" i="7"/>
  <c r="BP279" i="7"/>
  <c r="BN280" i="7"/>
  <c r="BO280" i="7"/>
  <c r="BP280" i="7"/>
  <c r="BN281" i="7"/>
  <c r="BO281" i="7"/>
  <c r="BP281" i="7"/>
  <c r="BN282" i="7"/>
  <c r="BO282" i="7"/>
  <c r="BP282" i="7"/>
  <c r="BN283" i="7"/>
  <c r="BO283" i="7"/>
  <c r="BP283" i="7"/>
  <c r="BN284" i="7"/>
  <c r="BO284" i="7"/>
  <c r="BP284" i="7"/>
  <c r="BN285" i="7"/>
  <c r="BO285" i="7"/>
  <c r="BP285" i="7"/>
  <c r="BN286" i="7"/>
  <c r="BO286" i="7"/>
  <c r="BP286" i="7"/>
  <c r="BN287" i="7"/>
  <c r="BO287" i="7"/>
  <c r="BP287" i="7"/>
  <c r="BN288" i="7"/>
  <c r="BO288" i="7"/>
  <c r="BP288" i="7"/>
  <c r="BN289" i="7"/>
  <c r="BO289" i="7"/>
  <c r="BP289" i="7"/>
  <c r="BN290" i="7"/>
  <c r="BO290" i="7"/>
  <c r="BP290" i="7"/>
  <c r="BN291" i="7"/>
  <c r="BO291" i="7"/>
  <c r="BP291" i="7"/>
  <c r="BN292" i="7"/>
  <c r="BO292" i="7"/>
  <c r="BP292" i="7"/>
  <c r="BN293" i="7"/>
  <c r="BO293" i="7"/>
  <c r="BP293" i="7"/>
  <c r="BN294" i="7"/>
  <c r="BO294" i="7"/>
  <c r="BP294" i="7"/>
  <c r="BN295" i="7"/>
  <c r="BO295" i="7"/>
  <c r="BP295" i="7"/>
  <c r="BN296" i="7"/>
  <c r="BO296" i="7"/>
  <c r="BP296" i="7"/>
  <c r="BN297" i="7"/>
  <c r="BO297" i="7"/>
  <c r="BP297" i="7"/>
  <c r="BN298" i="7"/>
  <c r="BO298" i="7"/>
  <c r="BP298" i="7"/>
  <c r="BN299" i="7"/>
  <c r="BO299" i="7"/>
  <c r="BP299" i="7"/>
  <c r="BN300" i="7"/>
  <c r="BO300" i="7"/>
  <c r="BP300" i="7"/>
  <c r="BN301" i="7"/>
  <c r="BO301" i="7"/>
  <c r="BP301" i="7"/>
  <c r="BN302" i="7"/>
  <c r="BO302" i="7"/>
  <c r="BP302" i="7"/>
  <c r="BN303" i="7"/>
  <c r="BO303" i="7"/>
  <c r="BP303" i="7"/>
  <c r="BN304" i="7"/>
  <c r="BO304" i="7"/>
  <c r="BP304" i="7"/>
  <c r="BN305" i="7"/>
  <c r="BO305" i="7"/>
  <c r="BP305" i="7"/>
  <c r="BN306" i="7"/>
  <c r="BO306" i="7"/>
  <c r="BP306" i="7"/>
  <c r="BN307" i="7"/>
  <c r="BO307" i="7"/>
  <c r="BP307" i="7"/>
  <c r="BN308" i="7"/>
  <c r="BO308" i="7"/>
  <c r="BP308" i="7"/>
  <c r="BN309" i="7"/>
  <c r="BO309" i="7"/>
  <c r="BP309" i="7"/>
  <c r="BN310" i="7"/>
  <c r="BO310" i="7"/>
  <c r="BP310" i="7"/>
  <c r="BN311" i="7"/>
  <c r="BO311" i="7"/>
  <c r="BP311" i="7"/>
  <c r="BN312" i="7"/>
  <c r="BO312" i="7"/>
  <c r="BP312" i="7"/>
  <c r="BN313" i="7"/>
  <c r="BO313" i="7"/>
  <c r="BP313" i="7"/>
  <c r="BN314" i="7"/>
  <c r="BO314" i="7"/>
  <c r="BP314" i="7"/>
  <c r="BN315" i="7"/>
  <c r="BO315" i="7"/>
  <c r="BP315" i="7"/>
  <c r="BN316" i="7"/>
  <c r="BO316" i="7"/>
  <c r="BP316" i="7"/>
  <c r="BN317" i="7"/>
  <c r="BO317" i="7"/>
  <c r="BP317" i="7"/>
  <c r="BN318" i="7"/>
  <c r="BO318" i="7"/>
  <c r="BP318" i="7"/>
  <c r="BN319" i="7"/>
  <c r="BO319" i="7"/>
  <c r="BP319" i="7"/>
  <c r="BN320" i="7"/>
  <c r="BO320" i="7"/>
  <c r="BP320" i="7"/>
  <c r="BN321" i="7"/>
  <c r="BO321" i="7"/>
  <c r="BP321" i="7"/>
  <c r="BN322" i="7"/>
  <c r="BO322" i="7"/>
  <c r="BP322" i="7"/>
  <c r="BN323" i="7"/>
  <c r="BO323" i="7"/>
  <c r="BP323" i="7"/>
  <c r="BN324" i="7"/>
  <c r="BO324" i="7"/>
  <c r="BP324" i="7"/>
  <c r="BN325" i="7"/>
  <c r="BO325" i="7"/>
  <c r="BP325" i="7"/>
  <c r="BN326" i="7"/>
  <c r="BO326" i="7"/>
  <c r="BP326" i="7"/>
  <c r="BN327" i="7"/>
  <c r="BO327" i="7"/>
  <c r="BP327" i="7"/>
  <c r="BN328" i="7"/>
  <c r="BO328" i="7"/>
  <c r="BP328" i="7"/>
  <c r="BN329" i="7"/>
  <c r="BO329" i="7"/>
  <c r="BP329" i="7"/>
  <c r="BN330" i="7"/>
  <c r="BO330" i="7"/>
  <c r="BP330" i="7"/>
  <c r="BN331" i="7"/>
  <c r="BO331" i="7"/>
  <c r="BP331" i="7"/>
  <c r="BN332" i="7"/>
  <c r="BO332" i="7"/>
  <c r="BP332" i="7"/>
  <c r="BN333" i="7"/>
  <c r="BO333" i="7"/>
  <c r="BP333" i="7"/>
  <c r="BN334" i="7"/>
  <c r="BO334" i="7"/>
  <c r="BP334" i="7"/>
  <c r="BN335" i="7"/>
  <c r="BO335" i="7"/>
  <c r="BP335" i="7"/>
  <c r="BN336" i="7"/>
  <c r="BO336" i="7"/>
  <c r="BP336" i="7"/>
  <c r="BN337" i="7"/>
  <c r="BO337" i="7"/>
  <c r="BP337" i="7"/>
  <c r="BN338" i="7"/>
  <c r="BO338" i="7"/>
  <c r="BP338" i="7"/>
  <c r="BN339" i="7"/>
  <c r="BO339" i="7"/>
  <c r="BP339" i="7"/>
  <c r="BN340" i="7"/>
  <c r="BO340" i="7"/>
  <c r="BP340" i="7"/>
  <c r="BN341" i="7"/>
  <c r="BO341" i="7"/>
  <c r="BP341" i="7"/>
  <c r="BN342" i="7"/>
  <c r="BO342" i="7"/>
  <c r="BP342" i="7"/>
  <c r="BN343" i="7"/>
  <c r="BO343" i="7"/>
  <c r="BP343" i="7"/>
  <c r="BN344" i="7"/>
  <c r="BO344" i="7"/>
  <c r="BP344" i="7"/>
  <c r="BN345" i="7"/>
  <c r="BO345" i="7"/>
  <c r="BP345" i="7"/>
  <c r="BN346" i="7"/>
  <c r="BO346" i="7"/>
  <c r="BP346" i="7"/>
  <c r="BN347" i="7"/>
  <c r="BO347" i="7"/>
  <c r="BP347" i="7"/>
  <c r="BN348" i="7"/>
  <c r="BO348" i="7"/>
  <c r="BP348" i="7"/>
  <c r="BN349" i="7"/>
  <c r="BO349" i="7"/>
  <c r="BP349" i="7"/>
  <c r="BN350" i="7"/>
  <c r="BO350" i="7"/>
  <c r="BP350" i="7"/>
  <c r="BN351" i="7"/>
  <c r="BO351" i="7"/>
  <c r="BP351" i="7"/>
  <c r="BN352" i="7"/>
  <c r="BO352" i="7"/>
  <c r="BP352" i="7"/>
  <c r="BN353" i="7"/>
  <c r="BO353" i="7"/>
  <c r="BP353" i="7"/>
  <c r="BN354" i="7"/>
  <c r="BO354" i="7"/>
  <c r="BP354" i="7"/>
  <c r="BN355" i="7"/>
  <c r="BO355" i="7"/>
  <c r="BP355" i="7"/>
  <c r="BN356" i="7"/>
  <c r="BO356" i="7"/>
  <c r="BP356" i="7"/>
  <c r="BN357" i="7"/>
  <c r="BO357" i="7"/>
  <c r="BP357" i="7"/>
  <c r="BN358" i="7"/>
  <c r="BO358" i="7"/>
  <c r="BP358" i="7"/>
  <c r="BN359" i="7"/>
  <c r="BO359" i="7"/>
  <c r="BP359" i="7"/>
  <c r="BN360" i="7"/>
  <c r="BO360" i="7"/>
  <c r="BP360" i="7"/>
  <c r="BN361" i="7"/>
  <c r="BO361" i="7"/>
  <c r="BP361" i="7"/>
  <c r="BN362" i="7"/>
  <c r="BO362" i="7"/>
  <c r="BP362" i="7"/>
  <c r="BN363" i="7"/>
  <c r="BO363" i="7"/>
  <c r="BP363" i="7"/>
  <c r="BN364" i="7"/>
  <c r="BO364" i="7"/>
  <c r="BP364" i="7"/>
  <c r="BN365" i="7"/>
  <c r="BO365" i="7"/>
  <c r="BP365" i="7"/>
  <c r="BN366" i="7"/>
  <c r="BO366" i="7"/>
  <c r="BP366" i="7"/>
  <c r="BN367" i="7"/>
  <c r="BO367" i="7"/>
  <c r="BP367" i="7"/>
  <c r="BN368" i="7"/>
  <c r="BO368" i="7"/>
  <c r="BP368" i="7"/>
  <c r="BN369" i="7"/>
  <c r="BO369" i="7"/>
  <c r="BP369" i="7"/>
  <c r="BN370" i="7"/>
  <c r="BO370" i="7"/>
  <c r="BP370" i="7"/>
  <c r="BN371" i="7"/>
  <c r="BO371" i="7"/>
  <c r="BP371" i="7"/>
  <c r="BN372" i="7"/>
  <c r="BO372" i="7"/>
  <c r="BP372" i="7"/>
  <c r="BN373" i="7"/>
  <c r="BO373" i="7"/>
  <c r="BP373" i="7"/>
  <c r="BN374" i="7"/>
  <c r="BO374" i="7"/>
  <c r="BP374" i="7"/>
  <c r="BN375" i="7"/>
  <c r="BO375" i="7"/>
  <c r="BP375" i="7"/>
  <c r="BN376" i="7"/>
  <c r="BO376" i="7"/>
  <c r="BP376" i="7"/>
  <c r="BN377" i="7"/>
  <c r="BO377" i="7"/>
  <c r="BP377" i="7"/>
  <c r="BN378" i="7"/>
  <c r="BO378" i="7"/>
  <c r="BP378" i="7"/>
  <c r="BN379" i="7"/>
  <c r="BO379" i="7"/>
  <c r="BP379" i="7"/>
  <c r="BN380" i="7"/>
  <c r="BO380" i="7"/>
  <c r="BP380" i="7"/>
  <c r="BN381" i="7"/>
  <c r="BO381" i="7"/>
  <c r="BP381" i="7"/>
  <c r="BN382" i="7"/>
  <c r="BO382" i="7"/>
  <c r="BP382" i="7"/>
  <c r="BN383" i="7"/>
  <c r="BO383" i="7"/>
  <c r="BP383" i="7"/>
  <c r="BN384" i="7"/>
  <c r="BO384" i="7"/>
  <c r="BP384" i="7"/>
  <c r="BN385" i="7"/>
  <c r="BO385" i="7"/>
  <c r="BP385" i="7"/>
  <c r="BN386" i="7"/>
  <c r="BO386" i="7"/>
  <c r="BP386" i="7"/>
  <c r="BN387" i="7"/>
  <c r="BO387" i="7"/>
  <c r="BP387" i="7"/>
  <c r="BN388" i="7"/>
  <c r="BO388" i="7"/>
  <c r="BP388" i="7"/>
  <c r="BN389" i="7"/>
  <c r="BO389" i="7"/>
  <c r="BP389" i="7"/>
  <c r="BN390" i="7"/>
  <c r="BO390" i="7"/>
  <c r="BP390" i="7"/>
  <c r="BN391" i="7"/>
  <c r="BO391" i="7"/>
  <c r="BP391" i="7"/>
  <c r="BN392" i="7"/>
  <c r="BO392" i="7"/>
  <c r="BP392" i="7"/>
  <c r="BN393" i="7"/>
  <c r="BO393" i="7"/>
  <c r="BP393" i="7"/>
  <c r="BN394" i="7"/>
  <c r="BO394" i="7"/>
  <c r="BP394" i="7"/>
  <c r="BN395" i="7"/>
  <c r="BO395" i="7"/>
  <c r="BP395" i="7"/>
  <c r="BN396" i="7"/>
  <c r="BO396" i="7"/>
  <c r="BP396" i="7"/>
  <c r="BN397" i="7"/>
  <c r="BO397" i="7"/>
  <c r="BP397" i="7"/>
  <c r="BN398" i="7"/>
  <c r="BO398" i="7"/>
  <c r="BP398" i="7"/>
  <c r="BN399" i="7"/>
  <c r="BO399" i="7"/>
  <c r="BP399" i="7"/>
  <c r="BN400" i="7"/>
  <c r="BO400" i="7"/>
  <c r="BP400" i="7"/>
  <c r="BN401" i="7"/>
  <c r="BO401" i="7"/>
  <c r="BP401" i="7"/>
  <c r="BN402" i="7"/>
  <c r="BO402" i="7"/>
  <c r="BP402" i="7"/>
  <c r="BN403" i="7"/>
  <c r="BO403" i="7"/>
  <c r="BP403" i="7"/>
  <c r="BN404" i="7"/>
  <c r="BO404" i="7"/>
  <c r="BP404" i="7"/>
  <c r="BN405" i="7"/>
  <c r="BO405" i="7"/>
  <c r="BP405" i="7"/>
  <c r="BN406" i="7"/>
  <c r="BO406" i="7"/>
  <c r="BP406" i="7"/>
  <c r="BN407" i="7"/>
  <c r="BO407" i="7"/>
  <c r="BP407" i="7"/>
  <c r="BN408" i="7"/>
  <c r="BO408" i="7"/>
  <c r="BP408" i="7"/>
  <c r="BN409" i="7"/>
  <c r="BO409" i="7"/>
  <c r="BP409" i="7"/>
  <c r="BN410" i="7"/>
  <c r="BO410" i="7"/>
  <c r="BP410" i="7"/>
  <c r="BN411" i="7"/>
  <c r="BO411" i="7"/>
  <c r="BP411" i="7"/>
  <c r="BN412" i="7"/>
  <c r="BO412" i="7"/>
  <c r="BP412" i="7"/>
  <c r="BN413" i="7"/>
  <c r="BO413" i="7"/>
  <c r="BP413" i="7"/>
  <c r="BN414" i="7"/>
  <c r="BO414" i="7"/>
  <c r="BP414" i="7"/>
  <c r="BN415" i="7"/>
  <c r="BO415" i="7"/>
  <c r="BP415" i="7"/>
  <c r="BN416" i="7"/>
  <c r="BO416" i="7"/>
  <c r="BP416" i="7"/>
  <c r="BN417" i="7"/>
  <c r="BO417" i="7"/>
  <c r="BP417" i="7"/>
  <c r="BN418" i="7"/>
  <c r="BO418" i="7"/>
  <c r="BP418" i="7"/>
  <c r="BN419" i="7"/>
  <c r="BO419" i="7"/>
  <c r="BP419" i="7"/>
  <c r="BN420" i="7"/>
  <c r="BO420" i="7"/>
  <c r="BP420" i="7"/>
  <c r="BN421" i="7"/>
  <c r="BO421" i="7"/>
  <c r="BP421" i="7"/>
  <c r="BN422" i="7"/>
  <c r="BO422" i="7"/>
  <c r="BP422" i="7"/>
  <c r="BN423" i="7"/>
  <c r="BO423" i="7"/>
  <c r="BP423" i="7"/>
  <c r="BN424" i="7"/>
  <c r="BO424" i="7"/>
  <c r="BP424" i="7"/>
  <c r="BN425" i="7"/>
  <c r="BO425" i="7"/>
  <c r="BP425" i="7"/>
  <c r="BN426" i="7"/>
  <c r="BO426" i="7"/>
  <c r="BP426" i="7"/>
  <c r="BN427" i="7"/>
  <c r="BO427" i="7"/>
  <c r="BP427" i="7"/>
  <c r="BN428" i="7"/>
  <c r="BO428" i="7"/>
  <c r="BP428" i="7"/>
  <c r="BN429" i="7"/>
  <c r="BO429" i="7"/>
  <c r="BP429" i="7"/>
  <c r="BN430" i="7"/>
  <c r="BO430" i="7"/>
  <c r="BP430" i="7"/>
  <c r="BN431" i="7"/>
  <c r="BO431" i="7"/>
  <c r="BP431" i="7"/>
  <c r="BN432" i="7"/>
  <c r="BO432" i="7"/>
  <c r="BP432" i="7"/>
  <c r="BN433" i="7"/>
  <c r="BO433" i="7"/>
  <c r="BP433" i="7"/>
  <c r="BN434" i="7"/>
  <c r="BO434" i="7"/>
  <c r="BP434" i="7"/>
  <c r="BN435" i="7"/>
  <c r="BO435" i="7"/>
  <c r="BP435" i="7"/>
  <c r="BN436" i="7"/>
  <c r="BO436" i="7"/>
  <c r="BP436" i="7"/>
  <c r="BN437" i="7"/>
  <c r="BO437" i="7"/>
  <c r="BP437" i="7"/>
  <c r="BN438" i="7"/>
  <c r="BO438" i="7"/>
  <c r="BP438" i="7"/>
  <c r="BN439" i="7"/>
  <c r="BO439" i="7"/>
  <c r="BP439" i="7"/>
  <c r="BN440" i="7"/>
  <c r="BO440" i="7"/>
  <c r="BP440" i="7"/>
  <c r="BN441" i="7"/>
  <c r="BO441" i="7"/>
  <c r="BP441" i="7"/>
  <c r="BN442" i="7"/>
  <c r="BO442" i="7"/>
  <c r="BP442" i="7"/>
  <c r="BN443" i="7"/>
  <c r="BO443" i="7"/>
  <c r="BP443" i="7"/>
  <c r="BN444" i="7"/>
  <c r="BO444" i="7"/>
  <c r="BP444" i="7"/>
  <c r="BN445" i="7"/>
  <c r="BO445" i="7"/>
  <c r="BP445" i="7"/>
  <c r="BN446" i="7"/>
  <c r="BO446" i="7"/>
  <c r="BP446" i="7"/>
  <c r="BN447" i="7"/>
  <c r="BO447" i="7"/>
  <c r="BP447" i="7"/>
  <c r="BN448" i="7"/>
  <c r="BO448" i="7"/>
  <c r="BP448" i="7"/>
  <c r="BN449" i="7"/>
  <c r="BO449" i="7"/>
  <c r="BP449" i="7"/>
  <c r="BN450" i="7"/>
  <c r="BO450" i="7"/>
  <c r="BP450" i="7"/>
  <c r="BN451" i="7"/>
  <c r="BO451" i="7"/>
  <c r="BP451" i="7"/>
  <c r="BN452" i="7"/>
  <c r="BO452" i="7"/>
  <c r="BP452" i="7"/>
  <c r="BN453" i="7"/>
  <c r="BO453" i="7"/>
  <c r="BP453" i="7"/>
  <c r="BN454" i="7"/>
  <c r="BO454" i="7"/>
  <c r="BP454" i="7"/>
  <c r="BN455" i="7"/>
  <c r="BO455" i="7"/>
  <c r="BP455" i="7"/>
  <c r="BN456" i="7"/>
  <c r="BO456" i="7"/>
  <c r="BP456" i="7"/>
  <c r="BN457" i="7"/>
  <c r="BO457" i="7"/>
  <c r="BP457" i="7"/>
  <c r="BN458" i="7"/>
  <c r="BO458" i="7"/>
  <c r="BP458" i="7"/>
  <c r="BN459" i="7"/>
  <c r="BO459" i="7"/>
  <c r="BP459" i="7"/>
  <c r="BN460" i="7"/>
  <c r="BO460" i="7"/>
  <c r="BP460" i="7"/>
  <c r="BN461" i="7"/>
  <c r="BO461" i="7"/>
  <c r="BP461" i="7"/>
  <c r="BN462" i="7"/>
  <c r="BO462" i="7"/>
  <c r="BP462" i="7"/>
  <c r="BN463" i="7"/>
  <c r="BO463" i="7"/>
  <c r="BP463" i="7"/>
  <c r="BN464" i="7"/>
  <c r="BO464" i="7"/>
  <c r="BP464" i="7"/>
  <c r="BN465" i="7"/>
  <c r="BO465" i="7"/>
  <c r="BP465" i="7"/>
  <c r="BN466" i="7"/>
  <c r="BO466" i="7"/>
  <c r="BP466" i="7"/>
  <c r="BN467" i="7"/>
  <c r="BO467" i="7"/>
  <c r="BP467" i="7"/>
  <c r="BN468" i="7"/>
  <c r="BO468" i="7"/>
  <c r="BP468" i="7"/>
  <c r="BN469" i="7"/>
  <c r="BO469" i="7"/>
  <c r="BP469" i="7"/>
  <c r="BN470" i="7"/>
  <c r="BO470" i="7"/>
  <c r="BP470" i="7"/>
  <c r="BN471" i="7"/>
  <c r="BO471" i="7"/>
  <c r="BP471" i="7"/>
  <c r="BN472" i="7"/>
  <c r="BO472" i="7"/>
  <c r="BP472" i="7"/>
  <c r="BN473" i="7"/>
  <c r="BO473" i="7"/>
  <c r="BP473" i="7"/>
  <c r="BN474" i="7"/>
  <c r="BO474" i="7"/>
  <c r="BP474" i="7"/>
  <c r="BN475" i="7"/>
  <c r="BO475" i="7"/>
  <c r="BP475" i="7"/>
  <c r="BN476" i="7"/>
  <c r="BO476" i="7"/>
  <c r="BP476" i="7"/>
  <c r="BN477" i="7"/>
  <c r="BO477" i="7"/>
  <c r="BP477" i="7"/>
  <c r="BN478" i="7"/>
  <c r="BO478" i="7"/>
  <c r="BP478" i="7"/>
  <c r="BN479" i="7"/>
  <c r="BO479" i="7"/>
  <c r="BP479" i="7"/>
  <c r="BN480" i="7"/>
  <c r="BO480" i="7"/>
  <c r="BP480" i="7"/>
  <c r="BN481" i="7"/>
  <c r="BO481" i="7"/>
  <c r="BP481" i="7"/>
  <c r="BN482" i="7"/>
  <c r="BO482" i="7"/>
  <c r="BP482" i="7"/>
  <c r="BN483" i="7"/>
  <c r="BO483" i="7"/>
  <c r="BP483" i="7"/>
  <c r="BN484" i="7"/>
  <c r="BO484" i="7"/>
  <c r="BP484" i="7"/>
  <c r="BN485" i="7"/>
  <c r="BO485" i="7"/>
  <c r="BP485" i="7"/>
  <c r="BN486" i="7"/>
  <c r="BO486" i="7"/>
  <c r="BP486" i="7"/>
  <c r="BN487" i="7"/>
  <c r="BO487" i="7"/>
  <c r="BP487" i="7"/>
  <c r="BN488" i="7"/>
  <c r="BO488" i="7"/>
  <c r="BP488" i="7"/>
  <c r="BN489" i="7"/>
  <c r="BO489" i="7"/>
  <c r="BP489" i="7"/>
  <c r="BN490" i="7"/>
  <c r="BO490" i="7"/>
  <c r="BP490" i="7"/>
  <c r="BN491" i="7"/>
  <c r="BO491" i="7"/>
  <c r="BP491" i="7"/>
  <c r="BN492" i="7"/>
  <c r="BO492" i="7"/>
  <c r="BP492" i="7"/>
  <c r="BN493" i="7"/>
  <c r="BO493" i="7"/>
  <c r="BP493" i="7"/>
  <c r="BN494" i="7"/>
  <c r="BO494" i="7"/>
  <c r="BP494" i="7"/>
  <c r="BN495" i="7"/>
  <c r="BO495" i="7"/>
  <c r="BP495" i="7"/>
  <c r="BN496" i="7"/>
  <c r="BO496" i="7"/>
  <c r="BP496" i="7"/>
  <c r="BN497" i="7"/>
  <c r="BO497" i="7"/>
  <c r="BP497" i="7"/>
  <c r="BN498" i="7"/>
  <c r="BO498" i="7"/>
  <c r="BP498" i="7"/>
  <c r="BN499" i="7"/>
  <c r="BO499" i="7"/>
  <c r="BP499" i="7"/>
  <c r="BN500" i="7"/>
  <c r="BO500" i="7"/>
  <c r="BP500" i="7"/>
  <c r="BN501" i="7"/>
  <c r="BO501" i="7"/>
  <c r="BP501" i="7"/>
  <c r="BN502" i="7"/>
  <c r="BO502" i="7"/>
  <c r="BP502" i="7"/>
  <c r="BN503" i="7"/>
  <c r="BO503" i="7"/>
  <c r="BP503" i="7"/>
  <c r="BN504" i="7"/>
  <c r="BO504" i="7"/>
  <c r="BP504" i="7"/>
  <c r="BN505" i="7"/>
  <c r="BO505" i="7"/>
  <c r="BP505" i="7"/>
  <c r="BN506" i="7"/>
  <c r="BO506" i="7"/>
  <c r="BP506" i="7"/>
  <c r="BN507" i="7"/>
  <c r="BO507" i="7"/>
  <c r="BP507" i="7"/>
  <c r="BN508" i="7"/>
  <c r="BO508" i="7"/>
  <c r="BP508" i="7"/>
  <c r="BN509" i="7"/>
  <c r="BO509" i="7"/>
  <c r="BP509" i="7"/>
  <c r="BN510" i="7"/>
  <c r="BO510" i="7"/>
  <c r="BP510" i="7"/>
  <c r="BN511" i="7"/>
  <c r="BO511" i="7"/>
  <c r="BP511" i="7"/>
  <c r="BN512" i="7"/>
  <c r="BO512" i="7"/>
  <c r="BP512" i="7"/>
  <c r="BN513" i="7"/>
  <c r="BO513" i="7"/>
  <c r="BP513" i="7"/>
  <c r="BN514" i="7"/>
  <c r="BO514" i="7"/>
  <c r="BP514" i="7"/>
  <c r="BN515" i="7"/>
  <c r="BO515" i="7"/>
  <c r="BP515" i="7"/>
  <c r="BN516" i="7"/>
  <c r="BO516" i="7"/>
  <c r="BP516" i="7"/>
  <c r="BN517" i="7"/>
  <c r="BO517" i="7"/>
  <c r="BP517" i="7"/>
  <c r="BN518" i="7"/>
  <c r="BO518" i="7"/>
  <c r="BP518" i="7"/>
  <c r="BN519" i="7"/>
  <c r="BO519" i="7"/>
  <c r="BP519" i="7"/>
  <c r="BN520" i="7"/>
  <c r="BO520" i="7"/>
  <c r="BP520" i="7"/>
  <c r="BN521" i="7"/>
  <c r="BO521" i="7"/>
  <c r="BP521" i="7"/>
  <c r="BN522" i="7"/>
  <c r="BO522" i="7"/>
  <c r="BP522" i="7"/>
  <c r="BN523" i="7"/>
  <c r="BO523" i="7"/>
  <c r="BP523" i="7"/>
  <c r="BN524" i="7"/>
  <c r="BO524" i="7"/>
  <c r="BP524" i="7"/>
  <c r="BN525" i="7"/>
  <c r="BO525" i="7"/>
  <c r="BP525" i="7"/>
  <c r="BN526" i="7"/>
  <c r="BO526" i="7"/>
  <c r="BP526" i="7"/>
  <c r="BN527" i="7"/>
  <c r="BO527" i="7"/>
  <c r="BP527" i="7"/>
  <c r="BN528" i="7"/>
  <c r="BO528" i="7"/>
  <c r="BP528" i="7"/>
  <c r="BN529" i="7"/>
  <c r="BO529" i="7"/>
  <c r="BP529" i="7"/>
  <c r="BN530" i="7"/>
  <c r="BO530" i="7"/>
  <c r="BP530" i="7"/>
  <c r="BN531" i="7"/>
  <c r="BO531" i="7"/>
  <c r="BP531" i="7"/>
  <c r="BN532" i="7"/>
  <c r="BO532" i="7"/>
  <c r="BP532" i="7"/>
  <c r="BN533" i="7"/>
  <c r="BO533" i="7"/>
  <c r="BP533" i="7"/>
  <c r="BN534" i="7"/>
  <c r="BO534" i="7"/>
  <c r="BP534" i="7"/>
  <c r="BN535" i="7"/>
  <c r="BO535" i="7"/>
  <c r="BP535" i="7"/>
  <c r="BN536" i="7"/>
  <c r="BO536" i="7"/>
  <c r="BP536" i="7"/>
  <c r="BN537" i="7"/>
  <c r="BO537" i="7"/>
  <c r="BP537" i="7"/>
  <c r="BN538" i="7"/>
  <c r="BO538" i="7"/>
  <c r="BP538" i="7"/>
  <c r="BN539" i="7"/>
  <c r="BO539" i="7"/>
  <c r="BP539" i="7"/>
  <c r="BN540" i="7"/>
  <c r="BO540" i="7"/>
  <c r="BP540" i="7"/>
  <c r="BN541" i="7"/>
  <c r="BO541" i="7"/>
  <c r="BP541" i="7"/>
  <c r="BN542" i="7"/>
  <c r="BO542" i="7"/>
  <c r="BP542" i="7"/>
  <c r="BN543" i="7"/>
  <c r="BO543" i="7"/>
  <c r="BP543" i="7"/>
  <c r="BN544" i="7"/>
  <c r="BO544" i="7"/>
  <c r="BP544" i="7"/>
  <c r="BN545" i="7"/>
  <c r="BO545" i="7"/>
  <c r="BP545" i="7"/>
  <c r="BN546" i="7"/>
  <c r="BO546" i="7"/>
  <c r="BP546" i="7"/>
  <c r="BN547" i="7"/>
  <c r="BO547" i="7"/>
  <c r="BP547" i="7"/>
  <c r="BN548" i="7"/>
  <c r="BO548" i="7"/>
  <c r="BP548" i="7"/>
  <c r="BN549" i="7"/>
  <c r="BO549" i="7"/>
  <c r="BP549" i="7"/>
  <c r="BN550" i="7"/>
  <c r="BO550" i="7"/>
  <c r="BP550" i="7"/>
  <c r="BN551" i="7"/>
  <c r="BO551" i="7"/>
  <c r="BP551" i="7"/>
  <c r="BN552" i="7"/>
  <c r="BO552" i="7"/>
  <c r="BP552" i="7"/>
  <c r="BN553" i="7"/>
  <c r="BO553" i="7"/>
  <c r="BP553" i="7"/>
  <c r="BN554" i="7"/>
  <c r="BO554" i="7"/>
  <c r="BP554" i="7"/>
  <c r="BN555" i="7"/>
  <c r="BO555" i="7"/>
  <c r="BP555" i="7"/>
  <c r="BN556" i="7"/>
  <c r="BO556" i="7"/>
  <c r="BP556" i="7"/>
  <c r="BN557" i="7"/>
  <c r="BO557" i="7"/>
  <c r="BP557" i="7"/>
  <c r="BN558" i="7"/>
  <c r="BO558" i="7"/>
  <c r="BP558" i="7"/>
  <c r="BN559" i="7"/>
  <c r="BO559" i="7"/>
  <c r="BP559" i="7"/>
  <c r="BN560" i="7"/>
  <c r="BO560" i="7"/>
  <c r="BP560" i="7"/>
  <c r="BN561" i="7"/>
  <c r="BO561" i="7"/>
  <c r="BP561" i="7"/>
  <c r="BN562" i="7"/>
  <c r="BO562" i="7"/>
  <c r="BP562" i="7"/>
  <c r="BN563" i="7"/>
  <c r="BO563" i="7"/>
  <c r="BP563" i="7"/>
  <c r="BN564" i="7"/>
  <c r="BO564" i="7"/>
  <c r="BP564" i="7"/>
  <c r="BN565" i="7"/>
  <c r="BO565" i="7"/>
  <c r="BP565" i="7"/>
  <c r="BN566" i="7"/>
  <c r="BO566" i="7"/>
  <c r="BP566" i="7"/>
  <c r="BN567" i="7"/>
  <c r="BO567" i="7"/>
  <c r="BP567" i="7"/>
  <c r="BN568" i="7"/>
  <c r="BO568" i="7"/>
  <c r="BP568" i="7"/>
  <c r="BN569" i="7"/>
  <c r="BO569" i="7"/>
  <c r="BP569" i="7"/>
  <c r="BN570" i="7"/>
  <c r="BO570" i="7"/>
  <c r="BP570" i="7"/>
  <c r="BN571" i="7"/>
  <c r="BO571" i="7"/>
  <c r="BP571" i="7"/>
  <c r="BN572" i="7"/>
  <c r="BO572" i="7"/>
  <c r="BP572" i="7"/>
  <c r="BN573" i="7"/>
  <c r="BO573" i="7"/>
  <c r="BP573" i="7"/>
  <c r="BN574" i="7"/>
  <c r="BO574" i="7"/>
  <c r="BP574" i="7"/>
  <c r="BN575" i="7"/>
  <c r="BO575" i="7"/>
  <c r="BP575" i="7"/>
  <c r="BN576" i="7"/>
  <c r="BO576" i="7"/>
  <c r="BP576" i="7"/>
  <c r="BN577" i="7"/>
  <c r="BO577" i="7"/>
  <c r="BP577" i="7"/>
  <c r="BN578" i="7"/>
  <c r="BO578" i="7"/>
  <c r="BP578" i="7"/>
  <c r="BN579" i="7"/>
  <c r="BO579" i="7"/>
  <c r="BP579" i="7"/>
  <c r="BN580" i="7"/>
  <c r="BO580" i="7"/>
  <c r="BP580" i="7"/>
  <c r="BN581" i="7"/>
  <c r="BO581" i="7"/>
  <c r="BP581" i="7"/>
  <c r="BN582" i="7"/>
  <c r="BO582" i="7"/>
  <c r="BP582" i="7"/>
  <c r="BN583" i="7"/>
  <c r="BO583" i="7"/>
  <c r="BP583" i="7"/>
  <c r="BN584" i="7"/>
  <c r="BO584" i="7"/>
  <c r="BP584" i="7"/>
  <c r="BN585" i="7"/>
  <c r="BO585" i="7"/>
  <c r="BP585" i="7"/>
  <c r="BN586" i="7"/>
  <c r="BO586" i="7"/>
  <c r="BP586" i="7"/>
  <c r="BN587" i="7"/>
  <c r="BO587" i="7"/>
  <c r="BP587" i="7"/>
  <c r="BN588" i="7"/>
  <c r="BO588" i="7"/>
  <c r="BP588" i="7"/>
  <c r="BN589" i="7"/>
  <c r="BO589" i="7"/>
  <c r="BP589" i="7"/>
  <c r="BN590" i="7"/>
  <c r="BO590" i="7"/>
  <c r="BP590" i="7"/>
  <c r="BN591" i="7"/>
  <c r="BO591" i="7"/>
  <c r="BP591" i="7"/>
  <c r="BN592" i="7"/>
  <c r="BO592" i="7"/>
  <c r="BP592" i="7"/>
  <c r="BN593" i="7"/>
  <c r="BO593" i="7"/>
  <c r="BP593" i="7"/>
  <c r="BN594" i="7"/>
  <c r="BO594" i="7"/>
  <c r="BP594" i="7"/>
  <c r="BN595" i="7"/>
  <c r="BO595" i="7"/>
  <c r="BP595" i="7"/>
  <c r="BN596" i="7"/>
  <c r="BO596" i="7"/>
  <c r="BP596" i="7"/>
  <c r="BN597" i="7"/>
  <c r="BO597" i="7"/>
  <c r="BP597" i="7"/>
  <c r="BN598" i="7"/>
  <c r="BO598" i="7"/>
  <c r="BP598" i="7"/>
  <c r="BN599" i="7"/>
  <c r="BO599" i="7"/>
  <c r="BP599" i="7"/>
  <c r="BN600" i="7"/>
  <c r="BO600" i="7"/>
  <c r="BP600" i="7"/>
  <c r="BN601" i="7"/>
  <c r="BO601" i="7"/>
  <c r="BP601" i="7"/>
  <c r="BN602" i="7"/>
  <c r="BO602" i="7"/>
  <c r="BP602" i="7"/>
  <c r="BN603" i="7"/>
  <c r="BO603" i="7"/>
  <c r="BP603" i="7"/>
  <c r="BN604" i="7"/>
  <c r="BO604" i="7"/>
  <c r="BP604" i="7"/>
  <c r="BN605" i="7"/>
  <c r="BO605" i="7"/>
  <c r="BP605" i="7"/>
  <c r="BN606" i="7"/>
  <c r="BO606" i="7"/>
  <c r="BP606" i="7"/>
  <c r="Y7" i="9"/>
  <c r="Z7" i="9"/>
  <c r="AA7" i="9"/>
  <c r="Y8" i="9"/>
  <c r="Z8" i="9"/>
  <c r="AA8" i="9"/>
  <c r="Y9" i="9"/>
  <c r="Z9" i="9"/>
  <c r="AA9" i="9"/>
  <c r="Y10" i="9"/>
  <c r="Z10" i="9"/>
  <c r="AA10" i="9"/>
  <c r="Y11" i="9"/>
  <c r="Z11" i="9"/>
  <c r="AA11" i="9"/>
  <c r="Y12" i="9"/>
  <c r="Z12" i="9"/>
  <c r="AA12" i="9"/>
  <c r="Y13" i="9"/>
  <c r="Z13" i="9"/>
  <c r="AA13" i="9"/>
  <c r="Y14" i="9"/>
  <c r="Z14" i="9"/>
  <c r="AA14" i="9"/>
  <c r="Y15" i="9"/>
  <c r="Z15" i="9"/>
  <c r="AA15" i="9"/>
  <c r="Y16" i="9"/>
  <c r="Z16" i="9"/>
  <c r="AA16" i="9"/>
  <c r="Y17" i="9"/>
  <c r="Z17" i="9"/>
  <c r="AA17" i="9"/>
  <c r="Y18" i="9"/>
  <c r="Z18" i="9"/>
  <c r="AA18" i="9"/>
  <c r="Y19" i="9"/>
  <c r="Z19" i="9"/>
  <c r="AA19" i="9"/>
  <c r="Y20" i="9"/>
  <c r="Z20" i="9"/>
  <c r="AA20" i="9"/>
  <c r="Y21" i="9"/>
  <c r="Z21" i="9"/>
  <c r="AA21" i="9"/>
  <c r="Y22" i="9"/>
  <c r="Z22" i="9"/>
  <c r="AA22" i="9"/>
  <c r="Y23" i="9"/>
  <c r="Z23" i="9"/>
  <c r="AA23" i="9"/>
  <c r="Y24" i="9"/>
  <c r="Z24" i="9"/>
  <c r="AA24" i="9"/>
  <c r="Y25" i="9"/>
  <c r="Z25" i="9"/>
  <c r="AA25" i="9"/>
  <c r="Y26" i="9"/>
  <c r="Z26" i="9"/>
  <c r="AA26" i="9"/>
  <c r="Y27" i="9"/>
  <c r="Z27" i="9"/>
  <c r="AA27" i="9"/>
  <c r="Y28" i="9"/>
  <c r="Z28" i="9"/>
  <c r="AA28" i="9"/>
  <c r="Y29" i="9"/>
  <c r="Z29" i="9"/>
  <c r="AA29" i="9"/>
  <c r="Y30" i="9"/>
  <c r="Z30" i="9"/>
  <c r="AA30" i="9"/>
  <c r="Y31" i="9"/>
  <c r="Z31" i="9"/>
  <c r="AA31" i="9"/>
  <c r="Y32" i="9"/>
  <c r="Z32" i="9"/>
  <c r="AA32" i="9"/>
  <c r="Y33" i="9"/>
  <c r="Z33" i="9"/>
  <c r="AA33" i="9"/>
  <c r="Y34" i="9"/>
  <c r="Z34" i="9"/>
  <c r="AA34" i="9"/>
  <c r="Y35" i="9"/>
  <c r="Z35" i="9"/>
  <c r="AA35" i="9"/>
  <c r="Y36" i="9"/>
  <c r="Z36" i="9"/>
  <c r="AA36" i="9"/>
  <c r="Y37" i="9"/>
  <c r="Z37" i="9"/>
  <c r="AA37" i="9"/>
  <c r="Y38" i="9"/>
  <c r="Z38" i="9"/>
  <c r="AA38" i="9"/>
  <c r="Y39" i="9"/>
  <c r="Z39" i="9"/>
  <c r="AA39" i="9"/>
  <c r="Y40" i="9"/>
  <c r="Z40" i="9"/>
  <c r="AA40" i="9"/>
  <c r="Y41" i="9"/>
  <c r="Z41" i="9"/>
  <c r="AA41" i="9"/>
  <c r="Y42" i="9"/>
  <c r="Z42" i="9"/>
  <c r="AA42" i="9"/>
  <c r="Y43" i="9"/>
  <c r="Z43" i="9"/>
  <c r="AA43" i="9"/>
  <c r="Y44" i="9"/>
  <c r="Z44" i="9"/>
  <c r="AA44" i="9"/>
  <c r="Y45" i="9"/>
  <c r="Z45" i="9"/>
  <c r="AA45" i="9"/>
  <c r="Y46" i="9"/>
  <c r="Z46" i="9"/>
  <c r="AA46" i="9"/>
  <c r="Y47" i="9"/>
  <c r="Z47" i="9"/>
  <c r="AA47" i="9"/>
  <c r="Y48" i="9"/>
  <c r="Z48" i="9"/>
  <c r="AA48" i="9"/>
  <c r="Y49" i="9"/>
  <c r="Z49" i="9"/>
  <c r="AA49" i="9"/>
  <c r="Y50" i="9"/>
  <c r="Z50" i="9"/>
  <c r="AA50" i="9"/>
  <c r="Y51" i="9"/>
  <c r="Z51" i="9"/>
  <c r="AA51" i="9"/>
  <c r="Y52" i="9"/>
  <c r="Z52" i="9"/>
  <c r="AA52" i="9"/>
  <c r="Y53" i="9"/>
  <c r="Z53" i="9"/>
  <c r="AA53" i="9"/>
  <c r="Y54" i="9"/>
  <c r="Z54" i="9"/>
  <c r="AA54" i="9"/>
  <c r="Y55" i="9"/>
  <c r="Z55" i="9"/>
  <c r="AA55" i="9"/>
  <c r="Y56" i="9"/>
  <c r="Z56" i="9"/>
  <c r="AA56" i="9"/>
  <c r="Y57" i="9"/>
  <c r="Z57" i="9"/>
  <c r="AA57" i="9"/>
  <c r="Y58" i="9"/>
  <c r="Z58" i="9"/>
  <c r="AA58" i="9"/>
  <c r="Y59" i="9"/>
  <c r="Z59" i="9"/>
  <c r="AA59" i="9"/>
  <c r="Y60" i="9"/>
  <c r="Z60" i="9"/>
  <c r="AA60" i="9"/>
  <c r="Y61" i="9"/>
  <c r="Z61" i="9"/>
  <c r="AA61" i="9"/>
  <c r="Y62" i="9"/>
  <c r="Z62" i="9"/>
  <c r="AA62" i="9"/>
  <c r="Y63" i="9"/>
  <c r="Z63" i="9"/>
  <c r="AA63" i="9"/>
  <c r="Y64" i="9"/>
  <c r="Z64" i="9"/>
  <c r="AA64" i="9"/>
  <c r="Y65" i="9"/>
  <c r="Z65" i="9"/>
  <c r="AA65" i="9"/>
  <c r="Y66" i="9"/>
  <c r="Z66" i="9"/>
  <c r="AA66" i="9"/>
  <c r="Y67" i="9"/>
  <c r="Z67" i="9"/>
  <c r="AA67" i="9"/>
  <c r="Y68" i="9"/>
  <c r="Z68" i="9"/>
  <c r="AA68" i="9"/>
  <c r="Y69" i="9"/>
  <c r="Z69" i="9"/>
  <c r="AA69" i="9"/>
  <c r="Y70" i="9"/>
  <c r="Z70" i="9"/>
  <c r="AA70" i="9"/>
  <c r="Y71" i="9"/>
  <c r="Z71" i="9"/>
  <c r="AA71" i="9"/>
  <c r="Y72" i="9"/>
  <c r="Z72" i="9"/>
  <c r="AA72" i="9"/>
  <c r="Y73" i="9"/>
  <c r="Z73" i="9"/>
  <c r="AA73" i="9"/>
  <c r="Y74" i="9"/>
  <c r="Z74" i="9"/>
  <c r="AA74" i="9"/>
  <c r="Y75" i="9"/>
  <c r="Z75" i="9"/>
  <c r="AA75" i="9"/>
  <c r="Y76" i="9"/>
  <c r="Z76" i="9"/>
  <c r="AA76" i="9"/>
  <c r="Y77" i="9"/>
  <c r="Z77" i="9"/>
  <c r="AA77" i="9"/>
  <c r="Y78" i="9"/>
  <c r="Z78" i="9"/>
  <c r="AA78" i="9"/>
  <c r="Y79" i="9"/>
  <c r="Z79" i="9"/>
  <c r="AA79" i="9"/>
  <c r="Y80" i="9"/>
  <c r="Z80" i="9"/>
  <c r="AA80" i="9"/>
  <c r="Y81" i="9"/>
  <c r="Z81" i="9"/>
  <c r="AA81" i="9"/>
  <c r="Y82" i="9"/>
  <c r="Z82" i="9"/>
  <c r="AA82" i="9"/>
  <c r="Y83" i="9"/>
  <c r="Z83" i="9"/>
  <c r="AA83" i="9"/>
  <c r="Y84" i="9"/>
  <c r="Z84" i="9"/>
  <c r="AA84" i="9"/>
  <c r="Y85" i="9"/>
  <c r="Z85" i="9"/>
  <c r="AA85" i="9"/>
  <c r="Y86" i="9"/>
  <c r="Z86" i="9"/>
  <c r="AA86" i="9"/>
  <c r="Y87" i="9"/>
  <c r="Z87" i="9"/>
  <c r="AA87" i="9"/>
  <c r="Y88" i="9"/>
  <c r="Z88" i="9"/>
  <c r="AA88" i="9"/>
  <c r="Y89" i="9"/>
  <c r="Z89" i="9"/>
  <c r="AA89" i="9"/>
  <c r="Y90" i="9"/>
  <c r="Z90" i="9"/>
  <c r="AA90" i="9"/>
  <c r="Y91" i="9"/>
  <c r="Z91" i="9"/>
  <c r="AA91" i="9"/>
  <c r="Y92" i="9"/>
  <c r="Z92" i="9"/>
  <c r="AA92" i="9"/>
  <c r="Y93" i="9"/>
  <c r="Z93" i="9"/>
  <c r="AA93" i="9"/>
  <c r="Y94" i="9"/>
  <c r="Z94" i="9"/>
  <c r="AA94" i="9"/>
  <c r="Y95" i="9"/>
  <c r="Z95" i="9"/>
  <c r="AA95" i="9"/>
  <c r="Y96" i="9"/>
  <c r="Z96" i="9"/>
  <c r="AA96" i="9"/>
  <c r="Y97" i="9"/>
  <c r="Z97" i="9"/>
  <c r="AA97" i="9"/>
  <c r="Y98" i="9"/>
  <c r="Z98" i="9"/>
  <c r="AA98" i="9"/>
  <c r="Y99" i="9"/>
  <c r="Z99" i="9"/>
  <c r="AA99" i="9"/>
  <c r="Y100" i="9"/>
  <c r="Z100" i="9"/>
  <c r="AA100" i="9"/>
  <c r="Y101" i="9"/>
  <c r="Z101" i="9"/>
  <c r="AA101" i="9"/>
  <c r="Y102" i="9"/>
  <c r="Z102" i="9"/>
  <c r="AA102" i="9"/>
  <c r="Y103" i="9"/>
  <c r="Z103" i="9"/>
  <c r="AA103" i="9"/>
  <c r="Y104" i="9"/>
  <c r="Z104" i="9"/>
  <c r="AA104" i="9"/>
  <c r="Y105" i="9"/>
  <c r="Z105" i="9"/>
  <c r="AG105" i="9" s="1"/>
  <c r="AA105" i="9"/>
  <c r="Y106" i="9"/>
  <c r="Z106" i="9"/>
  <c r="AA106" i="9"/>
  <c r="Y107" i="9"/>
  <c r="Z107" i="9"/>
  <c r="AA107" i="9"/>
  <c r="Y108" i="9"/>
  <c r="Z108" i="9"/>
  <c r="AA108" i="9"/>
  <c r="Y109" i="9"/>
  <c r="Z109" i="9"/>
  <c r="AA109" i="9"/>
  <c r="Y110" i="9"/>
  <c r="Z110" i="9"/>
  <c r="AA110" i="9"/>
  <c r="Y111" i="9"/>
  <c r="Z111" i="9"/>
  <c r="AA111" i="9"/>
  <c r="Y112" i="9"/>
  <c r="Z112" i="9"/>
  <c r="AA112" i="9"/>
  <c r="Y113" i="9"/>
  <c r="Z113" i="9"/>
  <c r="AA113" i="9"/>
  <c r="Y114" i="9"/>
  <c r="Z114" i="9"/>
  <c r="AA114" i="9"/>
  <c r="Y115" i="9"/>
  <c r="Z115" i="9"/>
  <c r="AA115" i="9"/>
  <c r="Y116" i="9"/>
  <c r="Z116" i="9"/>
  <c r="AA116" i="9"/>
  <c r="Y117" i="9"/>
  <c r="Z117" i="9"/>
  <c r="AA117" i="9"/>
  <c r="Y118" i="9"/>
  <c r="Z118" i="9"/>
  <c r="AA118" i="9"/>
  <c r="Y119" i="9"/>
  <c r="Z119" i="9"/>
  <c r="AA119" i="9"/>
  <c r="Y120" i="9"/>
  <c r="Z120" i="9"/>
  <c r="AA120" i="9"/>
  <c r="Y121" i="9"/>
  <c r="Z121" i="9"/>
  <c r="AA121" i="9"/>
  <c r="Y122" i="9"/>
  <c r="Z122" i="9"/>
  <c r="AA122" i="9"/>
  <c r="Y123" i="9"/>
  <c r="Z123" i="9"/>
  <c r="AA123" i="9"/>
  <c r="Y124" i="9"/>
  <c r="Z124" i="9"/>
  <c r="AA124" i="9"/>
  <c r="Y125" i="9"/>
  <c r="Z125" i="9"/>
  <c r="AA125" i="9"/>
  <c r="Y126" i="9"/>
  <c r="Z126" i="9"/>
  <c r="AA126" i="9"/>
  <c r="Y127" i="9"/>
  <c r="Z127" i="9"/>
  <c r="AA127" i="9"/>
  <c r="Y128" i="9"/>
  <c r="Z128" i="9"/>
  <c r="AA128" i="9"/>
  <c r="Y129" i="9"/>
  <c r="Z129" i="9"/>
  <c r="AA129" i="9"/>
  <c r="Y130" i="9"/>
  <c r="Z130" i="9"/>
  <c r="AA130" i="9"/>
  <c r="Y131" i="9"/>
  <c r="Z131" i="9"/>
  <c r="AA131" i="9"/>
  <c r="Y132" i="9"/>
  <c r="Z132" i="9"/>
  <c r="AA132" i="9"/>
  <c r="Y133" i="9"/>
  <c r="Z133" i="9"/>
  <c r="AA133" i="9"/>
  <c r="Y134" i="9"/>
  <c r="Z134" i="9"/>
  <c r="AA134" i="9"/>
  <c r="Y135" i="9"/>
  <c r="Z135" i="9"/>
  <c r="AA135" i="9"/>
  <c r="Y136" i="9"/>
  <c r="Z136" i="9"/>
  <c r="AA136" i="9"/>
  <c r="Y137" i="9"/>
  <c r="Z137" i="9"/>
  <c r="AA137" i="9"/>
  <c r="Y138" i="9"/>
  <c r="Z138" i="9"/>
  <c r="AA138" i="9"/>
  <c r="Y139" i="9"/>
  <c r="Z139" i="9"/>
  <c r="AA139" i="9"/>
  <c r="Y140" i="9"/>
  <c r="Z140" i="9"/>
  <c r="AA140" i="9"/>
  <c r="Y141" i="9"/>
  <c r="Z141" i="9"/>
  <c r="AA141" i="9"/>
  <c r="Y142" i="9"/>
  <c r="Z142" i="9"/>
  <c r="AA142" i="9"/>
  <c r="Y143" i="9"/>
  <c r="Z143" i="9"/>
  <c r="AA143" i="9"/>
  <c r="Y144" i="9"/>
  <c r="Z144" i="9"/>
  <c r="AA144" i="9"/>
  <c r="Y145" i="9"/>
  <c r="Z145" i="9"/>
  <c r="AA145" i="9"/>
  <c r="Y146" i="9"/>
  <c r="Z146" i="9"/>
  <c r="AA146" i="9"/>
  <c r="Y147" i="9"/>
  <c r="Z147" i="9"/>
  <c r="AA147" i="9"/>
  <c r="Y148" i="9"/>
  <c r="Z148" i="9"/>
  <c r="AA148" i="9"/>
  <c r="Y149" i="9"/>
  <c r="Z149" i="9"/>
  <c r="AA149" i="9"/>
  <c r="Y150" i="9"/>
  <c r="Z150" i="9"/>
  <c r="AA150" i="9"/>
  <c r="Y151" i="9"/>
  <c r="Z151" i="9"/>
  <c r="AA151" i="9"/>
  <c r="Y152" i="9"/>
  <c r="Z152" i="9"/>
  <c r="AA152" i="9"/>
  <c r="Y153" i="9"/>
  <c r="Z153" i="9"/>
  <c r="AA153" i="9"/>
  <c r="Y154" i="9"/>
  <c r="Z154" i="9"/>
  <c r="AA154" i="9"/>
  <c r="Y155" i="9"/>
  <c r="Z155" i="9"/>
  <c r="AA155" i="9"/>
  <c r="Y156" i="9"/>
  <c r="Z156" i="9"/>
  <c r="AA156" i="9"/>
  <c r="Y157" i="9"/>
  <c r="Z157" i="9"/>
  <c r="AA157" i="9"/>
  <c r="Y158" i="9"/>
  <c r="Z158" i="9"/>
  <c r="AA158" i="9"/>
  <c r="Y159" i="9"/>
  <c r="Z159" i="9"/>
  <c r="AA159" i="9"/>
  <c r="Y160" i="9"/>
  <c r="AE160" i="9" s="1"/>
  <c r="Z160" i="9"/>
  <c r="AA160" i="9"/>
  <c r="Y161" i="9"/>
  <c r="Z161" i="9"/>
  <c r="AA161" i="9"/>
  <c r="Y162" i="9"/>
  <c r="Z162" i="9"/>
  <c r="AA162" i="9"/>
  <c r="Y163" i="9"/>
  <c r="Z163" i="9"/>
  <c r="AA163" i="9"/>
  <c r="Y164" i="9"/>
  <c r="Z164" i="9"/>
  <c r="AA164" i="9"/>
  <c r="Y165" i="9"/>
  <c r="Z165" i="9"/>
  <c r="AA165" i="9"/>
  <c r="Y166" i="9"/>
  <c r="Z166" i="9"/>
  <c r="AA166" i="9"/>
  <c r="Y167" i="9"/>
  <c r="Z167" i="9"/>
  <c r="AA167" i="9"/>
  <c r="Y168" i="9"/>
  <c r="Z168" i="9"/>
  <c r="AA168" i="9"/>
  <c r="Y169" i="9"/>
  <c r="Z169" i="9"/>
  <c r="AA169" i="9"/>
  <c r="Y170" i="9"/>
  <c r="Z170" i="9"/>
  <c r="AA170" i="9"/>
  <c r="Y171" i="9"/>
  <c r="Z171" i="9"/>
  <c r="AA171" i="9"/>
  <c r="Y172" i="9"/>
  <c r="Z172" i="9"/>
  <c r="AA172" i="9"/>
  <c r="Y173" i="9"/>
  <c r="Z173" i="9"/>
  <c r="AA173" i="9"/>
  <c r="Y174" i="9"/>
  <c r="Z174" i="9"/>
  <c r="AA174" i="9"/>
  <c r="AJ174" i="9" s="1"/>
  <c r="Y175" i="9"/>
  <c r="Z175" i="9"/>
  <c r="AA175" i="9"/>
  <c r="Y176" i="9"/>
  <c r="Z176" i="9"/>
  <c r="AA176" i="9"/>
  <c r="Y177" i="9"/>
  <c r="Z177" i="9"/>
  <c r="AA177" i="9"/>
  <c r="Y178" i="9"/>
  <c r="Z178" i="9"/>
  <c r="AA178" i="9"/>
  <c r="Y179" i="9"/>
  <c r="Z179" i="9"/>
  <c r="AA179" i="9"/>
  <c r="Y180" i="9"/>
  <c r="Z180" i="9"/>
  <c r="AA180" i="9"/>
  <c r="Y181" i="9"/>
  <c r="Z181" i="9"/>
  <c r="AG181" i="9" s="1"/>
  <c r="AA181" i="9"/>
  <c r="Y182" i="9"/>
  <c r="Z182" i="9"/>
  <c r="AA182" i="9"/>
  <c r="Y183" i="9"/>
  <c r="Z183" i="9"/>
  <c r="AA183" i="9"/>
  <c r="Y184" i="9"/>
  <c r="Z184" i="9"/>
  <c r="AA184" i="9"/>
  <c r="Y185" i="9"/>
  <c r="Z185" i="9"/>
  <c r="AA185" i="9"/>
  <c r="Y186" i="9"/>
  <c r="Z186" i="9"/>
  <c r="AA186" i="9"/>
  <c r="Y187" i="9"/>
  <c r="Z187" i="9"/>
  <c r="AA187" i="9"/>
  <c r="Y188" i="9"/>
  <c r="Z188" i="9"/>
  <c r="AA188" i="9"/>
  <c r="Y189" i="9"/>
  <c r="Z189" i="9"/>
  <c r="AA189" i="9"/>
  <c r="Y190" i="9"/>
  <c r="Z190" i="9"/>
  <c r="AA190" i="9"/>
  <c r="Y191" i="9"/>
  <c r="Z191" i="9"/>
  <c r="AA191" i="9"/>
  <c r="Y192" i="9"/>
  <c r="Z192" i="9"/>
  <c r="AA192" i="9"/>
  <c r="Y193" i="9"/>
  <c r="Z193" i="9"/>
  <c r="AA193" i="9"/>
  <c r="Y194" i="9"/>
  <c r="Z194" i="9"/>
  <c r="AA194" i="9"/>
  <c r="Y195" i="9"/>
  <c r="Z195" i="9"/>
  <c r="AA195" i="9"/>
  <c r="Y196" i="9"/>
  <c r="Z196" i="9"/>
  <c r="AA196" i="9"/>
  <c r="Y197" i="9"/>
  <c r="Z197" i="9"/>
  <c r="AA197" i="9"/>
  <c r="Y198" i="9"/>
  <c r="Z198" i="9"/>
  <c r="AA198" i="9"/>
  <c r="Y199" i="9"/>
  <c r="Z199" i="9"/>
  <c r="AA199" i="9"/>
  <c r="Y200" i="9"/>
  <c r="Z200" i="9"/>
  <c r="AA200" i="9"/>
  <c r="Y201" i="9"/>
  <c r="Z201" i="9"/>
  <c r="AA201" i="9"/>
  <c r="Y202" i="9"/>
  <c r="Z202" i="9"/>
  <c r="AA202" i="9"/>
  <c r="Y203" i="9"/>
  <c r="Z203" i="9"/>
  <c r="AA203" i="9"/>
  <c r="Y204" i="9"/>
  <c r="Z204" i="9"/>
  <c r="AA204" i="9"/>
  <c r="Y205" i="9"/>
  <c r="Z205" i="9"/>
  <c r="AA205" i="9"/>
  <c r="Y206" i="9"/>
  <c r="Z206" i="9"/>
  <c r="AA206" i="9"/>
  <c r="Y207" i="9"/>
  <c r="Z207" i="9"/>
  <c r="AA207" i="9"/>
  <c r="Y208" i="9"/>
  <c r="Z208" i="9"/>
  <c r="AA208" i="9"/>
  <c r="Y209" i="9"/>
  <c r="Z209" i="9"/>
  <c r="AA209" i="9"/>
  <c r="Y210" i="9"/>
  <c r="Z210" i="9"/>
  <c r="AA210" i="9"/>
  <c r="Y211" i="9"/>
  <c r="Z211" i="9"/>
  <c r="AA211" i="9"/>
  <c r="Y212" i="9"/>
  <c r="Z212" i="9"/>
  <c r="AA212" i="9"/>
  <c r="Y213" i="9"/>
  <c r="Z213" i="9"/>
  <c r="AA213" i="9"/>
  <c r="Y214" i="9"/>
  <c r="Z214" i="9"/>
  <c r="AA214" i="9"/>
  <c r="Y215" i="9"/>
  <c r="Z215" i="9"/>
  <c r="AA215" i="9"/>
  <c r="Y216" i="9"/>
  <c r="Z216" i="9"/>
  <c r="AA216" i="9"/>
  <c r="Y217" i="9"/>
  <c r="Z217" i="9"/>
  <c r="AA217" i="9"/>
  <c r="Y218" i="9"/>
  <c r="Z218" i="9"/>
  <c r="AA218" i="9"/>
  <c r="Y219" i="9"/>
  <c r="Z219" i="9"/>
  <c r="AA219" i="9"/>
  <c r="Y220" i="9"/>
  <c r="Z220" i="9"/>
  <c r="AA220" i="9"/>
  <c r="Y221" i="9"/>
  <c r="Z221" i="9"/>
  <c r="AA221" i="9"/>
  <c r="Y222" i="9"/>
  <c r="Z222" i="9"/>
  <c r="AA222" i="9"/>
  <c r="Y223" i="9"/>
  <c r="Z223" i="9"/>
  <c r="AA223" i="9"/>
  <c r="Y224" i="9"/>
  <c r="Z224" i="9"/>
  <c r="AA224" i="9"/>
  <c r="Y225" i="9"/>
  <c r="Z225" i="9"/>
  <c r="AA225" i="9"/>
  <c r="Y226" i="9"/>
  <c r="Z226" i="9"/>
  <c r="AA226" i="9"/>
  <c r="Y227" i="9"/>
  <c r="Z227" i="9"/>
  <c r="AA227" i="9"/>
  <c r="Y228" i="9"/>
  <c r="Z228" i="9"/>
  <c r="AA228" i="9"/>
  <c r="Y229" i="9"/>
  <c r="Z229" i="9"/>
  <c r="AA229" i="9"/>
  <c r="Y230" i="9"/>
  <c r="Z230" i="9"/>
  <c r="AA230" i="9"/>
  <c r="Y231" i="9"/>
  <c r="Z231" i="9"/>
  <c r="AA231" i="9"/>
  <c r="Y232" i="9"/>
  <c r="Z232" i="9"/>
  <c r="AA232" i="9"/>
  <c r="Y233" i="9"/>
  <c r="Z233" i="9"/>
  <c r="AA233" i="9"/>
  <c r="Y234" i="9"/>
  <c r="Z234" i="9"/>
  <c r="AA234" i="9"/>
  <c r="Y235" i="9"/>
  <c r="Z235" i="9"/>
  <c r="AA235" i="9"/>
  <c r="Y236" i="9"/>
  <c r="Z236" i="9"/>
  <c r="AA236" i="9"/>
  <c r="Y237" i="9"/>
  <c r="Z237" i="9"/>
  <c r="AA237" i="9"/>
  <c r="Y238" i="9"/>
  <c r="Z238" i="9"/>
  <c r="AA238" i="9"/>
  <c r="Y239" i="9"/>
  <c r="Z239" i="9"/>
  <c r="AA239" i="9"/>
  <c r="Y240" i="9"/>
  <c r="AE240" i="9" s="1"/>
  <c r="Z240" i="9"/>
  <c r="AA240" i="9"/>
  <c r="Y241" i="9"/>
  <c r="Z241" i="9"/>
  <c r="AA241" i="9"/>
  <c r="Y242" i="9"/>
  <c r="Z242" i="9"/>
  <c r="AA242" i="9"/>
  <c r="AJ242" i="9" s="1"/>
  <c r="Y243" i="9"/>
  <c r="Z243" i="9"/>
  <c r="AA243" i="9"/>
  <c r="Y244" i="9"/>
  <c r="AE244" i="9" s="1"/>
  <c r="Z244" i="9"/>
  <c r="AA244" i="9"/>
  <c r="Y245" i="9"/>
  <c r="Z245" i="9"/>
  <c r="AA245" i="9"/>
  <c r="Y246" i="9"/>
  <c r="Z246" i="9"/>
  <c r="AA246" i="9"/>
  <c r="Y247" i="9"/>
  <c r="Z247" i="9"/>
  <c r="AA247" i="9"/>
  <c r="Y248" i="9"/>
  <c r="Z248" i="9"/>
  <c r="AA248" i="9"/>
  <c r="Y249" i="9"/>
  <c r="Z249" i="9"/>
  <c r="AA249" i="9"/>
  <c r="Y250" i="9"/>
  <c r="Z250" i="9"/>
  <c r="AA250" i="9"/>
  <c r="Y251" i="9"/>
  <c r="Z251" i="9"/>
  <c r="AA251" i="9"/>
  <c r="Y252" i="9"/>
  <c r="AE252" i="9" s="1"/>
  <c r="Z252" i="9"/>
  <c r="AA252" i="9"/>
  <c r="Y253" i="9"/>
  <c r="Z253" i="9"/>
  <c r="AA253" i="9"/>
  <c r="Y254" i="9"/>
  <c r="Z254" i="9"/>
  <c r="AA254" i="9"/>
  <c r="AJ254" i="9" s="1"/>
  <c r="Y255" i="9"/>
  <c r="Z255" i="9"/>
  <c r="AA255" i="9"/>
  <c r="Y256" i="9"/>
  <c r="AE256" i="9" s="1"/>
  <c r="Z256" i="9"/>
  <c r="AA256" i="9"/>
  <c r="Y257" i="9"/>
  <c r="Z257" i="9"/>
  <c r="AA257" i="9"/>
  <c r="Y258" i="9"/>
  <c r="Z258" i="9"/>
  <c r="AA258" i="9"/>
  <c r="AJ258" i="9" s="1"/>
  <c r="Y259" i="9"/>
  <c r="Z259" i="9"/>
  <c r="AA259" i="9"/>
  <c r="Y260" i="9"/>
  <c r="AE260" i="9" s="1"/>
  <c r="Z260" i="9"/>
  <c r="AA260" i="9"/>
  <c r="Y261" i="9"/>
  <c r="Z261" i="9"/>
  <c r="AA261" i="9"/>
  <c r="Y262" i="9"/>
  <c r="Z262" i="9"/>
  <c r="AA262" i="9"/>
  <c r="Y263" i="9"/>
  <c r="Z263" i="9"/>
  <c r="AA263" i="9"/>
  <c r="Y264" i="9"/>
  <c r="Z264" i="9"/>
  <c r="AA264" i="9"/>
  <c r="Y265" i="9"/>
  <c r="Z265" i="9"/>
  <c r="AA265" i="9"/>
  <c r="Y266" i="9"/>
  <c r="Z266" i="9"/>
  <c r="AA266" i="9"/>
  <c r="Y267" i="9"/>
  <c r="Z267" i="9"/>
  <c r="AA267" i="9"/>
  <c r="Y268" i="9"/>
  <c r="AE268" i="9" s="1"/>
  <c r="Z268" i="9"/>
  <c r="AA268" i="9"/>
  <c r="Y269" i="9"/>
  <c r="Z269" i="9"/>
  <c r="AA269" i="9"/>
  <c r="Y270" i="9"/>
  <c r="Z270" i="9"/>
  <c r="AA270" i="9"/>
  <c r="Y271" i="9"/>
  <c r="Z271" i="9"/>
  <c r="AA271" i="9"/>
  <c r="Y272" i="9"/>
  <c r="AE272" i="9" s="1"/>
  <c r="Z272" i="9"/>
  <c r="AA272" i="9"/>
  <c r="Y273" i="9"/>
  <c r="Z273" i="9"/>
  <c r="AA273" i="9"/>
  <c r="Y274" i="9"/>
  <c r="Z274" i="9"/>
  <c r="AA274" i="9"/>
  <c r="Y275" i="9"/>
  <c r="Z275" i="9"/>
  <c r="AA275" i="9"/>
  <c r="Y276" i="9"/>
  <c r="Z276" i="9"/>
  <c r="AA276" i="9"/>
  <c r="Y277" i="9"/>
  <c r="Z277" i="9"/>
  <c r="AA277" i="9"/>
  <c r="Y278" i="9"/>
  <c r="Z278" i="9"/>
  <c r="AA278" i="9"/>
  <c r="Y279" i="9"/>
  <c r="Z279" i="9"/>
  <c r="AA279" i="9"/>
  <c r="Y280" i="9"/>
  <c r="Z280" i="9"/>
  <c r="AA280" i="9"/>
  <c r="Y281" i="9"/>
  <c r="Z281" i="9"/>
  <c r="AA281" i="9"/>
  <c r="Y282" i="9"/>
  <c r="Z282" i="9"/>
  <c r="AA282" i="9"/>
  <c r="Y283" i="9"/>
  <c r="Z283" i="9"/>
  <c r="AA283" i="9"/>
  <c r="Y284" i="9"/>
  <c r="Z284" i="9"/>
  <c r="AA284" i="9"/>
  <c r="Y285" i="9"/>
  <c r="Z285" i="9"/>
  <c r="AA285" i="9"/>
  <c r="Y286" i="9"/>
  <c r="Z286" i="9"/>
  <c r="AA286" i="9"/>
  <c r="Y287" i="9"/>
  <c r="Z287" i="9"/>
  <c r="AA287" i="9"/>
  <c r="Y288" i="9"/>
  <c r="Z288" i="9"/>
  <c r="AA288" i="9"/>
  <c r="Y289" i="9"/>
  <c r="Z289" i="9"/>
  <c r="AA289" i="9"/>
  <c r="Y290" i="9"/>
  <c r="Z290" i="9"/>
  <c r="AA290" i="9"/>
  <c r="Y291" i="9"/>
  <c r="Z291" i="9"/>
  <c r="AA291" i="9"/>
  <c r="Y292" i="9"/>
  <c r="Z292" i="9"/>
  <c r="AA292" i="9"/>
  <c r="Y293" i="9"/>
  <c r="Z293" i="9"/>
  <c r="AA293" i="9"/>
  <c r="Y294" i="9"/>
  <c r="Z294" i="9"/>
  <c r="AA294" i="9"/>
  <c r="Y295" i="9"/>
  <c r="Z295" i="9"/>
  <c r="AA295" i="9"/>
  <c r="Y296" i="9"/>
  <c r="Z296" i="9"/>
  <c r="AA296" i="9"/>
  <c r="Y297" i="9"/>
  <c r="Z297" i="9"/>
  <c r="AA297" i="9"/>
  <c r="Y298" i="9"/>
  <c r="Z298" i="9"/>
  <c r="AA298" i="9"/>
  <c r="Y299" i="9"/>
  <c r="Z299" i="9"/>
  <c r="AA299" i="9"/>
  <c r="Y300" i="9"/>
  <c r="Z300" i="9"/>
  <c r="AA300" i="9"/>
  <c r="Y301" i="9"/>
  <c r="Z301" i="9"/>
  <c r="AA301" i="9"/>
  <c r="Y302" i="9"/>
  <c r="Z302" i="9"/>
  <c r="AA302" i="9"/>
  <c r="Y303" i="9"/>
  <c r="Z303" i="9"/>
  <c r="AA303" i="9"/>
  <c r="Y304" i="9"/>
  <c r="Z304" i="9"/>
  <c r="AA304" i="9"/>
  <c r="Y305" i="9"/>
  <c r="Z305" i="9"/>
  <c r="AA305" i="9"/>
  <c r="Y306" i="9"/>
  <c r="Z306" i="9"/>
  <c r="AA306" i="9"/>
  <c r="Y307" i="9"/>
  <c r="Z307" i="9"/>
  <c r="AA307" i="9"/>
  <c r="Y308" i="9"/>
  <c r="Z308" i="9"/>
  <c r="AA308" i="9"/>
  <c r="Y309" i="9"/>
  <c r="Z309" i="9"/>
  <c r="AA309" i="9"/>
  <c r="Y310" i="9"/>
  <c r="Z310" i="9"/>
  <c r="AA310" i="9"/>
  <c r="Y311" i="9"/>
  <c r="Z311" i="9"/>
  <c r="AA311" i="9"/>
  <c r="Y312" i="9"/>
  <c r="Z312" i="9"/>
  <c r="AA312" i="9"/>
  <c r="Y313" i="9"/>
  <c r="Z313" i="9"/>
  <c r="AA313" i="9"/>
  <c r="Y314" i="9"/>
  <c r="Z314" i="9"/>
  <c r="AA314" i="9"/>
  <c r="Y315" i="9"/>
  <c r="Z315" i="9"/>
  <c r="AA315" i="9"/>
  <c r="Y316" i="9"/>
  <c r="Z316" i="9"/>
  <c r="AA316" i="9"/>
  <c r="Y317" i="9"/>
  <c r="Z317" i="9"/>
  <c r="AA317" i="9"/>
  <c r="Y318" i="9"/>
  <c r="Z318" i="9"/>
  <c r="AA318" i="9"/>
  <c r="Y319" i="9"/>
  <c r="Z319" i="9"/>
  <c r="AA319" i="9"/>
  <c r="Y320" i="9"/>
  <c r="Z320" i="9"/>
  <c r="AA320" i="9"/>
  <c r="Y321" i="9"/>
  <c r="Z321" i="9"/>
  <c r="AA321" i="9"/>
  <c r="Y322" i="9"/>
  <c r="Z322" i="9"/>
  <c r="AA322" i="9"/>
  <c r="Y323" i="9"/>
  <c r="Z323" i="9"/>
  <c r="AA323" i="9"/>
  <c r="Y324" i="9"/>
  <c r="Z324" i="9"/>
  <c r="AA324" i="9"/>
  <c r="Y325" i="9"/>
  <c r="Z325" i="9"/>
  <c r="AA325" i="9"/>
  <c r="Y326" i="9"/>
  <c r="Z326" i="9"/>
  <c r="AA326" i="9"/>
  <c r="Y327" i="9"/>
  <c r="Z327" i="9"/>
  <c r="AA327" i="9"/>
  <c r="Y328" i="9"/>
  <c r="Z328" i="9"/>
  <c r="AA328" i="9"/>
  <c r="Y329" i="9"/>
  <c r="Z329" i="9"/>
  <c r="AA329" i="9"/>
  <c r="Y330" i="9"/>
  <c r="Z330" i="9"/>
  <c r="AA330" i="9"/>
  <c r="Y331" i="9"/>
  <c r="Z331" i="9"/>
  <c r="AA331" i="9"/>
  <c r="Y332" i="9"/>
  <c r="Z332" i="9"/>
  <c r="AA332" i="9"/>
  <c r="Y333" i="9"/>
  <c r="Z333" i="9"/>
  <c r="AA333" i="9"/>
  <c r="Y334" i="9"/>
  <c r="Z334" i="9"/>
  <c r="AA334" i="9"/>
  <c r="Y335" i="9"/>
  <c r="Z335" i="9"/>
  <c r="AA335" i="9"/>
  <c r="Y336" i="9"/>
  <c r="Z336" i="9"/>
  <c r="AA336" i="9"/>
  <c r="Y337" i="9"/>
  <c r="Z337" i="9"/>
  <c r="AA337" i="9"/>
  <c r="Y338" i="9"/>
  <c r="Z338" i="9"/>
  <c r="AA338" i="9"/>
  <c r="Y339" i="9"/>
  <c r="Z339" i="9"/>
  <c r="AA339" i="9"/>
  <c r="Y340" i="9"/>
  <c r="Z340" i="9"/>
  <c r="AA340" i="9"/>
  <c r="Y341" i="9"/>
  <c r="Z341" i="9"/>
  <c r="AA341" i="9"/>
  <c r="Y342" i="9"/>
  <c r="Z342" i="9"/>
  <c r="AA342" i="9"/>
  <c r="Y343" i="9"/>
  <c r="Z343" i="9"/>
  <c r="AA343" i="9"/>
  <c r="Y344" i="9"/>
  <c r="Z344" i="9"/>
  <c r="AA344" i="9"/>
  <c r="Y345" i="9"/>
  <c r="Z345" i="9"/>
  <c r="AA345" i="9"/>
  <c r="Y346" i="9"/>
  <c r="Z346" i="9"/>
  <c r="AA346" i="9"/>
  <c r="Y347" i="9"/>
  <c r="Z347" i="9"/>
  <c r="AA347" i="9"/>
  <c r="Y348" i="9"/>
  <c r="AE348" i="9" s="1"/>
  <c r="Z348" i="9"/>
  <c r="AA348" i="9"/>
  <c r="Y349" i="9"/>
  <c r="Z349" i="9"/>
  <c r="AA349" i="9"/>
  <c r="Y350" i="9"/>
  <c r="Z350" i="9"/>
  <c r="AA350" i="9"/>
  <c r="Y351" i="9"/>
  <c r="Z351" i="9"/>
  <c r="AA351" i="9"/>
  <c r="Y352" i="9"/>
  <c r="Z352" i="9"/>
  <c r="AA352" i="9"/>
  <c r="Y353" i="9"/>
  <c r="Z353" i="9"/>
  <c r="AA353" i="9"/>
  <c r="Y354" i="9"/>
  <c r="Z354" i="9"/>
  <c r="AA354" i="9"/>
  <c r="Y355" i="9"/>
  <c r="Z355" i="9"/>
  <c r="AA355" i="9"/>
  <c r="Y356" i="9"/>
  <c r="Z356" i="9"/>
  <c r="AA356" i="9"/>
  <c r="Y357" i="9"/>
  <c r="Z357" i="9"/>
  <c r="AA357" i="9"/>
  <c r="Y358" i="9"/>
  <c r="Z358" i="9"/>
  <c r="AA358" i="9"/>
  <c r="Y359" i="9"/>
  <c r="Z359" i="9"/>
  <c r="AA359" i="9"/>
  <c r="Y360" i="9"/>
  <c r="Z360" i="9"/>
  <c r="AA360" i="9"/>
  <c r="Y361" i="9"/>
  <c r="Z361" i="9"/>
  <c r="AA361" i="9"/>
  <c r="Y362" i="9"/>
  <c r="Z362" i="9"/>
  <c r="AA362" i="9"/>
  <c r="Y363" i="9"/>
  <c r="Z363" i="9"/>
  <c r="AA363" i="9"/>
  <c r="Y364" i="9"/>
  <c r="Z364" i="9"/>
  <c r="AA364" i="9"/>
  <c r="Y365" i="9"/>
  <c r="Z365" i="9"/>
  <c r="AA365" i="9"/>
  <c r="Y366" i="9"/>
  <c r="Z366" i="9"/>
  <c r="AA366" i="9"/>
  <c r="Y367" i="9"/>
  <c r="Z367" i="9"/>
  <c r="AA367" i="9"/>
  <c r="Y368" i="9"/>
  <c r="Z368" i="9"/>
  <c r="AA368" i="9"/>
  <c r="Y369" i="9"/>
  <c r="Z369" i="9"/>
  <c r="AA369" i="9"/>
  <c r="Y370" i="9"/>
  <c r="Z370" i="9"/>
  <c r="AA370" i="9"/>
  <c r="Y371" i="9"/>
  <c r="Z371" i="9"/>
  <c r="AA371" i="9"/>
  <c r="Y372" i="9"/>
  <c r="Z372" i="9"/>
  <c r="AA372" i="9"/>
  <c r="Y373" i="9"/>
  <c r="Z373" i="9"/>
  <c r="AA373" i="9"/>
  <c r="Y374" i="9"/>
  <c r="Z374" i="9"/>
  <c r="AA374" i="9"/>
  <c r="Y375" i="9"/>
  <c r="Z375" i="9"/>
  <c r="AA375" i="9"/>
  <c r="Y376" i="9"/>
  <c r="Z376" i="9"/>
  <c r="AA376" i="9"/>
  <c r="Y377" i="9"/>
  <c r="Z377" i="9"/>
  <c r="AA377" i="9"/>
  <c r="Y378" i="9"/>
  <c r="Z378" i="9"/>
  <c r="AA378" i="9"/>
  <c r="Y379" i="9"/>
  <c r="Z379" i="9"/>
  <c r="AA379" i="9"/>
  <c r="Y380" i="9"/>
  <c r="Z380" i="9"/>
  <c r="AA380" i="9"/>
  <c r="Y381" i="9"/>
  <c r="Z381" i="9"/>
  <c r="AA381" i="9"/>
  <c r="Y382" i="9"/>
  <c r="Z382" i="9"/>
  <c r="AA382" i="9"/>
  <c r="Y383" i="9"/>
  <c r="Z383" i="9"/>
  <c r="AA383" i="9"/>
  <c r="Y384" i="9"/>
  <c r="Z384" i="9"/>
  <c r="AA384" i="9"/>
  <c r="Y385" i="9"/>
  <c r="Z385" i="9"/>
  <c r="AG385" i="9" s="1"/>
  <c r="AA385" i="9"/>
  <c r="Y386" i="9"/>
  <c r="Z386" i="9"/>
  <c r="AA386" i="9"/>
  <c r="Y387" i="9"/>
  <c r="Z387" i="9"/>
  <c r="AA387" i="9"/>
  <c r="Y388" i="9"/>
  <c r="Z388" i="9"/>
  <c r="AA388" i="9"/>
  <c r="Y389" i="9"/>
  <c r="Z389" i="9"/>
  <c r="AA389" i="9"/>
  <c r="Y390" i="9"/>
  <c r="Z390" i="9"/>
  <c r="AA390" i="9"/>
  <c r="Y391" i="9"/>
  <c r="Z391" i="9"/>
  <c r="AA391" i="9"/>
  <c r="Y392" i="9"/>
  <c r="Z392" i="9"/>
  <c r="AA392" i="9"/>
  <c r="Y393" i="9"/>
  <c r="Z393" i="9"/>
  <c r="AA393" i="9"/>
  <c r="Y394" i="9"/>
  <c r="Z394" i="9"/>
  <c r="AA394" i="9"/>
  <c r="Y395" i="9"/>
  <c r="Z395" i="9"/>
  <c r="AA395" i="9"/>
  <c r="Y396" i="9"/>
  <c r="Z396" i="9"/>
  <c r="AA396" i="9"/>
  <c r="Y397" i="9"/>
  <c r="Z397" i="9"/>
  <c r="AA397" i="9"/>
  <c r="Y398" i="9"/>
  <c r="Z398" i="9"/>
  <c r="AA398" i="9"/>
  <c r="Y399" i="9"/>
  <c r="Z399" i="9"/>
  <c r="AA399" i="9"/>
  <c r="Y400" i="9"/>
  <c r="Z400" i="9"/>
  <c r="AA400" i="9"/>
  <c r="Y401" i="9"/>
  <c r="Z401" i="9"/>
  <c r="AA401" i="9"/>
  <c r="Y402" i="9"/>
  <c r="Z402" i="9"/>
  <c r="AA402" i="9"/>
  <c r="Y403" i="9"/>
  <c r="Z403" i="9"/>
  <c r="AA403" i="9"/>
  <c r="Y404" i="9"/>
  <c r="Z404" i="9"/>
  <c r="AA404" i="9"/>
  <c r="Y405" i="9"/>
  <c r="Z405" i="9"/>
  <c r="AA405" i="9"/>
  <c r="Y406" i="9"/>
  <c r="Z406" i="9"/>
  <c r="AA406" i="9"/>
  <c r="Y407" i="9"/>
  <c r="Z407" i="9"/>
  <c r="AA407" i="9"/>
  <c r="Y408" i="9"/>
  <c r="Z408" i="9"/>
  <c r="AA408" i="9"/>
  <c r="Y409" i="9"/>
  <c r="Z409" i="9"/>
  <c r="AA409" i="9"/>
  <c r="Y410" i="9"/>
  <c r="Z410" i="9"/>
  <c r="AA410" i="9"/>
  <c r="Y411" i="9"/>
  <c r="Z411" i="9"/>
  <c r="AA411" i="9"/>
  <c r="Y412" i="9"/>
  <c r="Z412" i="9"/>
  <c r="AA412" i="9"/>
  <c r="Y413" i="9"/>
  <c r="Z413" i="9"/>
  <c r="AA413" i="9"/>
  <c r="Y414" i="9"/>
  <c r="Z414" i="9"/>
  <c r="AA414" i="9"/>
  <c r="Y415" i="9"/>
  <c r="Z415" i="9"/>
  <c r="AA415" i="9"/>
  <c r="Y416" i="9"/>
  <c r="Z416" i="9"/>
  <c r="AA416" i="9"/>
  <c r="Y417" i="9"/>
  <c r="Z417" i="9"/>
  <c r="AA417" i="9"/>
  <c r="Y418" i="9"/>
  <c r="Z418" i="9"/>
  <c r="AA418" i="9"/>
  <c r="Y419" i="9"/>
  <c r="Z419" i="9"/>
  <c r="AA419" i="9"/>
  <c r="Y420" i="9"/>
  <c r="Z420" i="9"/>
  <c r="AA420" i="9"/>
  <c r="Y421" i="9"/>
  <c r="Z421" i="9"/>
  <c r="AA421" i="9"/>
  <c r="Y422" i="9"/>
  <c r="Z422" i="9"/>
  <c r="AA422" i="9"/>
  <c r="Y423" i="9"/>
  <c r="Z423" i="9"/>
  <c r="AA423" i="9"/>
  <c r="Y424" i="9"/>
  <c r="Z424" i="9"/>
  <c r="AA424" i="9"/>
  <c r="Y425" i="9"/>
  <c r="Z425" i="9"/>
  <c r="AA425" i="9"/>
  <c r="Y426" i="9"/>
  <c r="Z426" i="9"/>
  <c r="AA426" i="9"/>
  <c r="Y427" i="9"/>
  <c r="Z427" i="9"/>
  <c r="AA427" i="9"/>
  <c r="Y428" i="9"/>
  <c r="Z428" i="9"/>
  <c r="AA428" i="9"/>
  <c r="Y429" i="9"/>
  <c r="Z429" i="9"/>
  <c r="AA429" i="9"/>
  <c r="Y430" i="9"/>
  <c r="Z430" i="9"/>
  <c r="AA430" i="9"/>
  <c r="Y431" i="9"/>
  <c r="Z431" i="9"/>
  <c r="AA431" i="9"/>
  <c r="Y432" i="9"/>
  <c r="Z432" i="9"/>
  <c r="AA432" i="9"/>
  <c r="Y433" i="9"/>
  <c r="Z433" i="9"/>
  <c r="AA433" i="9"/>
  <c r="Y434" i="9"/>
  <c r="Z434" i="9"/>
  <c r="AA434" i="9"/>
  <c r="Y435" i="9"/>
  <c r="Z435" i="9"/>
  <c r="AA435" i="9"/>
  <c r="Y436" i="9"/>
  <c r="Z436" i="9"/>
  <c r="AA436" i="9"/>
  <c r="Y437" i="9"/>
  <c r="Z437" i="9"/>
  <c r="AA437" i="9"/>
  <c r="Y438" i="9"/>
  <c r="Z438" i="9"/>
  <c r="AA438" i="9"/>
  <c r="Y439" i="9"/>
  <c r="Z439" i="9"/>
  <c r="AA439" i="9"/>
  <c r="Y440" i="9"/>
  <c r="Z440" i="9"/>
  <c r="AA440" i="9"/>
  <c r="Y441" i="9"/>
  <c r="Z441" i="9"/>
  <c r="AA441" i="9"/>
  <c r="Y442" i="9"/>
  <c r="Z442" i="9"/>
  <c r="AA442" i="9"/>
  <c r="Y443" i="9"/>
  <c r="Z443" i="9"/>
  <c r="AA443" i="9"/>
  <c r="Y444" i="9"/>
  <c r="Z444" i="9"/>
  <c r="AA444" i="9"/>
  <c r="Y445" i="9"/>
  <c r="Z445" i="9"/>
  <c r="AA445" i="9"/>
  <c r="Y446" i="9"/>
  <c r="Z446" i="9"/>
  <c r="AA446" i="9"/>
  <c r="AJ446" i="9" s="1"/>
  <c r="Y447" i="9"/>
  <c r="Z447" i="9"/>
  <c r="AA447" i="9"/>
  <c r="Y448" i="9"/>
  <c r="Z448" i="9"/>
  <c r="AA448" i="9"/>
  <c r="Y449" i="9"/>
  <c r="Z449" i="9"/>
  <c r="AA449" i="9"/>
  <c r="Y450" i="9"/>
  <c r="Z450" i="9"/>
  <c r="AA450" i="9"/>
  <c r="Y451" i="9"/>
  <c r="Z451" i="9"/>
  <c r="AA451" i="9"/>
  <c r="Y452" i="9"/>
  <c r="Z452" i="9"/>
  <c r="AA452" i="9"/>
  <c r="Y453" i="9"/>
  <c r="Z453" i="9"/>
  <c r="AA453" i="9"/>
  <c r="Y454" i="9"/>
  <c r="Z454" i="9"/>
  <c r="AA454" i="9"/>
  <c r="AJ454" i="9" s="1"/>
  <c r="Y455" i="9"/>
  <c r="Z455" i="9"/>
  <c r="AA455" i="9"/>
  <c r="Y456" i="9"/>
  <c r="Z456" i="9"/>
  <c r="AA456" i="9"/>
  <c r="Y457" i="9"/>
  <c r="Z457" i="9"/>
  <c r="AA457" i="9"/>
  <c r="Y458" i="9"/>
  <c r="Z458" i="9"/>
  <c r="AA458" i="9"/>
  <c r="Y459" i="9"/>
  <c r="Z459" i="9"/>
  <c r="AA459" i="9"/>
  <c r="Y460" i="9"/>
  <c r="AE460" i="9" s="1"/>
  <c r="Z460" i="9"/>
  <c r="AA460" i="9"/>
  <c r="Y461" i="9"/>
  <c r="Z461" i="9"/>
  <c r="AA461" i="9"/>
  <c r="Y462" i="9"/>
  <c r="Z462" i="9"/>
  <c r="AA462" i="9"/>
  <c r="Y463" i="9"/>
  <c r="Z463" i="9"/>
  <c r="AA463" i="9"/>
  <c r="Y464" i="9"/>
  <c r="Z464" i="9"/>
  <c r="AA464" i="9"/>
  <c r="Y465" i="9"/>
  <c r="Z465" i="9"/>
  <c r="AA465" i="9"/>
  <c r="Y466" i="9"/>
  <c r="Z466" i="9"/>
  <c r="AA466" i="9"/>
  <c r="AJ466" i="9" s="1"/>
  <c r="Y467" i="9"/>
  <c r="Z467" i="9"/>
  <c r="AA467" i="9"/>
  <c r="Y468" i="9"/>
  <c r="Z468" i="9"/>
  <c r="AA468" i="9"/>
  <c r="Y469" i="9"/>
  <c r="Z469" i="9"/>
  <c r="AA469" i="9"/>
  <c r="Y470" i="9"/>
  <c r="Z470" i="9"/>
  <c r="AA470" i="9"/>
  <c r="Y471" i="9"/>
  <c r="Z471" i="9"/>
  <c r="AA471" i="9"/>
  <c r="Y472" i="9"/>
  <c r="Z472" i="9"/>
  <c r="AA472" i="9"/>
  <c r="Y473" i="9"/>
  <c r="Z473" i="9"/>
  <c r="AA473" i="9"/>
  <c r="Y474" i="9"/>
  <c r="Z474" i="9"/>
  <c r="AA474" i="9"/>
  <c r="Y475" i="9"/>
  <c r="Z475" i="9"/>
  <c r="AA475" i="9"/>
  <c r="Y476" i="9"/>
  <c r="Z476" i="9"/>
  <c r="AA476" i="9"/>
  <c r="Y477" i="9"/>
  <c r="Z477" i="9"/>
  <c r="AA477" i="9"/>
  <c r="Y478" i="9"/>
  <c r="Z478" i="9"/>
  <c r="AA478" i="9"/>
  <c r="Y479" i="9"/>
  <c r="Z479" i="9"/>
  <c r="AA479" i="9"/>
  <c r="Y480" i="9"/>
  <c r="Z480" i="9"/>
  <c r="AA480" i="9"/>
  <c r="Y481" i="9"/>
  <c r="Z481" i="9"/>
  <c r="AG481" i="9" s="1"/>
  <c r="AA481" i="9"/>
  <c r="Y482" i="9"/>
  <c r="Z482" i="9"/>
  <c r="AA482" i="9"/>
  <c r="Y483" i="9"/>
  <c r="Z483" i="9"/>
  <c r="AA483" i="9"/>
  <c r="Y484" i="9"/>
  <c r="Z484" i="9"/>
  <c r="AA484" i="9"/>
  <c r="Y485" i="9"/>
  <c r="Z485" i="9"/>
  <c r="AA485" i="9"/>
  <c r="Y486" i="9"/>
  <c r="Z486" i="9"/>
  <c r="AA486" i="9"/>
  <c r="Y487" i="9"/>
  <c r="Z487" i="9"/>
  <c r="AA487" i="9"/>
  <c r="Y488" i="9"/>
  <c r="Z488" i="9"/>
  <c r="AA488" i="9"/>
  <c r="Y489" i="9"/>
  <c r="Z489" i="9"/>
  <c r="AA489" i="9"/>
  <c r="Y490" i="9"/>
  <c r="Z490" i="9"/>
  <c r="AA490" i="9"/>
  <c r="AJ490" i="9" s="1"/>
  <c r="Y491" i="9"/>
  <c r="Z491" i="9"/>
  <c r="AA491" i="9"/>
  <c r="Y492" i="9"/>
  <c r="Z492" i="9"/>
  <c r="AA492" i="9"/>
  <c r="Y493" i="9"/>
  <c r="Z493" i="9"/>
  <c r="AA493" i="9"/>
  <c r="Y494" i="9"/>
  <c r="Z494" i="9"/>
  <c r="AA494" i="9"/>
  <c r="Y495" i="9"/>
  <c r="Z495" i="9"/>
  <c r="AA495" i="9"/>
  <c r="Y496" i="9"/>
  <c r="Z496" i="9"/>
  <c r="AA496" i="9"/>
  <c r="Y497" i="9"/>
  <c r="Z497" i="9"/>
  <c r="AA497" i="9"/>
  <c r="Y498" i="9"/>
  <c r="Z498" i="9"/>
  <c r="AA498" i="9"/>
  <c r="Y499" i="9"/>
  <c r="Z499" i="9"/>
  <c r="AA499" i="9"/>
  <c r="Y500" i="9"/>
  <c r="Z500" i="9"/>
  <c r="AA500" i="9"/>
  <c r="Y501" i="9"/>
  <c r="Z501" i="9"/>
  <c r="AA501" i="9"/>
  <c r="Y502" i="9"/>
  <c r="Z502" i="9"/>
  <c r="AA502" i="9"/>
  <c r="Y503" i="9"/>
  <c r="Z503" i="9"/>
  <c r="AA503" i="9"/>
  <c r="Y504" i="9"/>
  <c r="Z504" i="9"/>
  <c r="AA504" i="9"/>
  <c r="Y505" i="9"/>
  <c r="Z505" i="9"/>
  <c r="AA505" i="9"/>
  <c r="Y506" i="9"/>
  <c r="Z506" i="9"/>
  <c r="AA506" i="9"/>
  <c r="Y507" i="9"/>
  <c r="Z507" i="9"/>
  <c r="AA507" i="9"/>
  <c r="Y508" i="9"/>
  <c r="Z508" i="9"/>
  <c r="AA508" i="9"/>
  <c r="Y509" i="9"/>
  <c r="Z509" i="9"/>
  <c r="AA509" i="9"/>
  <c r="Y510" i="9"/>
  <c r="Z510" i="9"/>
  <c r="AA510" i="9"/>
  <c r="Y511" i="9"/>
  <c r="Z511" i="9"/>
  <c r="AA511" i="9"/>
  <c r="Y512" i="9"/>
  <c r="Z512" i="9"/>
  <c r="AA512" i="9"/>
  <c r="Y513" i="9"/>
  <c r="Z513" i="9"/>
  <c r="AA513" i="9"/>
  <c r="Y514" i="9"/>
  <c r="Z514" i="9"/>
  <c r="AA514" i="9"/>
  <c r="Y515" i="9"/>
  <c r="Z515" i="9"/>
  <c r="AA515" i="9"/>
  <c r="Y516" i="9"/>
  <c r="Z516" i="9"/>
  <c r="AA516" i="9"/>
  <c r="Y517" i="9"/>
  <c r="Z517" i="9"/>
  <c r="AA517" i="9"/>
  <c r="Y518" i="9"/>
  <c r="Z518" i="9"/>
  <c r="AA518" i="9"/>
  <c r="Y519" i="9"/>
  <c r="Z519" i="9"/>
  <c r="AA519" i="9"/>
  <c r="Y520" i="9"/>
  <c r="AE520" i="9" s="1"/>
  <c r="Z520" i="9"/>
  <c r="AA520" i="9"/>
  <c r="Y521" i="9"/>
  <c r="Z521" i="9"/>
  <c r="AA521" i="9"/>
  <c r="Y522" i="9"/>
  <c r="Z522" i="9"/>
  <c r="AA522" i="9"/>
  <c r="Y523" i="9"/>
  <c r="Z523" i="9"/>
  <c r="AA523" i="9"/>
  <c r="Y524" i="9"/>
  <c r="Z524" i="9"/>
  <c r="AA524" i="9"/>
  <c r="Y525" i="9"/>
  <c r="Z525" i="9"/>
  <c r="AA525" i="9"/>
  <c r="Y526" i="9"/>
  <c r="Z526" i="9"/>
  <c r="AA526" i="9"/>
  <c r="Y527" i="9"/>
  <c r="Z527" i="9"/>
  <c r="AA527" i="9"/>
  <c r="Y528" i="9"/>
  <c r="AE528" i="9" s="1"/>
  <c r="Z528" i="9"/>
  <c r="AA528" i="9"/>
  <c r="Y529" i="9"/>
  <c r="Z529" i="9"/>
  <c r="AA529" i="9"/>
  <c r="Y530" i="9"/>
  <c r="Z530" i="9"/>
  <c r="AA530" i="9"/>
  <c r="Y531" i="9"/>
  <c r="Z531" i="9"/>
  <c r="AA531" i="9"/>
  <c r="Y532" i="9"/>
  <c r="Z532" i="9"/>
  <c r="AA532" i="9"/>
  <c r="Y533" i="9"/>
  <c r="Z533" i="9"/>
  <c r="AA533" i="9"/>
  <c r="Y534" i="9"/>
  <c r="Z534" i="9"/>
  <c r="AA534" i="9"/>
  <c r="Y535" i="9"/>
  <c r="Z535" i="9"/>
  <c r="AA535" i="9"/>
  <c r="Y536" i="9"/>
  <c r="Z536" i="9"/>
  <c r="AA536" i="9"/>
  <c r="Y537" i="9"/>
  <c r="Z537" i="9"/>
  <c r="AA537" i="9"/>
  <c r="Y538" i="9"/>
  <c r="Z538" i="9"/>
  <c r="AA538" i="9"/>
  <c r="Y539" i="9"/>
  <c r="Z539" i="9"/>
  <c r="AA539" i="9"/>
  <c r="Y540" i="9"/>
  <c r="Z540" i="9"/>
  <c r="AA540" i="9"/>
  <c r="Y541" i="9"/>
  <c r="Z541" i="9"/>
  <c r="AA541" i="9"/>
  <c r="Y542" i="9"/>
  <c r="Z542" i="9"/>
  <c r="AA542" i="9"/>
  <c r="Y543" i="9"/>
  <c r="Z543" i="9"/>
  <c r="AA543" i="9"/>
  <c r="Y544" i="9"/>
  <c r="Z544" i="9"/>
  <c r="AA544" i="9"/>
  <c r="Y545" i="9"/>
  <c r="Z545" i="9"/>
  <c r="AA545" i="9"/>
  <c r="Y546" i="9"/>
  <c r="Z546" i="9"/>
  <c r="AA546" i="9"/>
  <c r="Y547" i="9"/>
  <c r="Z547" i="9"/>
  <c r="AA547" i="9"/>
  <c r="Y548" i="9"/>
  <c r="Z548" i="9"/>
  <c r="AA548" i="9"/>
  <c r="Y549" i="9"/>
  <c r="Z549" i="9"/>
  <c r="AA549" i="9"/>
  <c r="Y550" i="9"/>
  <c r="Z550" i="9"/>
  <c r="AA550" i="9"/>
  <c r="Y551" i="9"/>
  <c r="Z551" i="9"/>
  <c r="AA551" i="9"/>
  <c r="Y552" i="9"/>
  <c r="Z552" i="9"/>
  <c r="AA552" i="9"/>
  <c r="Y553" i="9"/>
  <c r="Z553" i="9"/>
  <c r="AA553" i="9"/>
  <c r="Y554" i="9"/>
  <c r="Z554" i="9"/>
  <c r="AA554" i="9"/>
  <c r="Y555" i="9"/>
  <c r="Z555" i="9"/>
  <c r="AA555" i="9"/>
  <c r="Y556" i="9"/>
  <c r="Z556" i="9"/>
  <c r="AA556" i="9"/>
  <c r="Y557" i="9"/>
  <c r="Z557" i="9"/>
  <c r="AA557" i="9"/>
  <c r="Y558" i="9"/>
  <c r="Z558" i="9"/>
  <c r="AA558" i="9"/>
  <c r="Y559" i="9"/>
  <c r="Z559" i="9"/>
  <c r="AA559" i="9"/>
  <c r="Y560" i="9"/>
  <c r="Z560" i="9"/>
  <c r="AA560" i="9"/>
  <c r="Y561" i="9"/>
  <c r="Z561" i="9"/>
  <c r="AA561" i="9"/>
  <c r="Y562" i="9"/>
  <c r="Z562" i="9"/>
  <c r="AA562" i="9"/>
  <c r="Y563" i="9"/>
  <c r="Z563" i="9"/>
  <c r="AA563" i="9"/>
  <c r="Y564" i="9"/>
  <c r="Z564" i="9"/>
  <c r="AA564" i="9"/>
  <c r="Y565" i="9"/>
  <c r="Z565" i="9"/>
  <c r="AA565" i="9"/>
  <c r="Y566" i="9"/>
  <c r="Z566" i="9"/>
  <c r="AA566" i="9"/>
  <c r="Y567" i="9"/>
  <c r="Z567" i="9"/>
  <c r="AA567" i="9"/>
  <c r="Y568" i="9"/>
  <c r="Z568" i="9"/>
  <c r="AA568" i="9"/>
  <c r="Y569" i="9"/>
  <c r="Z569" i="9"/>
  <c r="AA569" i="9"/>
  <c r="Y570" i="9"/>
  <c r="Z570" i="9"/>
  <c r="AA570" i="9"/>
  <c r="Y571" i="9"/>
  <c r="Z571" i="9"/>
  <c r="AA571" i="9"/>
  <c r="Y572" i="9"/>
  <c r="Z572" i="9"/>
  <c r="AA572" i="9"/>
  <c r="Y573" i="9"/>
  <c r="Z573" i="9"/>
  <c r="AA573" i="9"/>
  <c r="Y574" i="9"/>
  <c r="Z574" i="9"/>
  <c r="AA574" i="9"/>
  <c r="Y575" i="9"/>
  <c r="Z575" i="9"/>
  <c r="AA575" i="9"/>
  <c r="Y576" i="9"/>
  <c r="Z576" i="9"/>
  <c r="AA576" i="9"/>
  <c r="Y577" i="9"/>
  <c r="Z577" i="9"/>
  <c r="AA577" i="9"/>
  <c r="Y578" i="9"/>
  <c r="Z578" i="9"/>
  <c r="AA578" i="9"/>
  <c r="Y579" i="9"/>
  <c r="Z579" i="9"/>
  <c r="AA579" i="9"/>
  <c r="Y580" i="9"/>
  <c r="Z580" i="9"/>
  <c r="AA580" i="9"/>
  <c r="Y581" i="9"/>
  <c r="Z581" i="9"/>
  <c r="AA581" i="9"/>
  <c r="Y582" i="9"/>
  <c r="Z582" i="9"/>
  <c r="AA582" i="9"/>
  <c r="Y583" i="9"/>
  <c r="Z583" i="9"/>
  <c r="AA583" i="9"/>
  <c r="Y584" i="9"/>
  <c r="Z584" i="9"/>
  <c r="AA584" i="9"/>
  <c r="Y585" i="9"/>
  <c r="Z585" i="9"/>
  <c r="AA585" i="9"/>
  <c r="Y586" i="9"/>
  <c r="Z586" i="9"/>
  <c r="AA586" i="9"/>
  <c r="Y587" i="9"/>
  <c r="Z587" i="9"/>
  <c r="AA587" i="9"/>
  <c r="Y588" i="9"/>
  <c r="Z588" i="9"/>
  <c r="AA588" i="9"/>
  <c r="Y589" i="9"/>
  <c r="Z589" i="9"/>
  <c r="AA589" i="9"/>
  <c r="Y590" i="9"/>
  <c r="Z590" i="9"/>
  <c r="AA590" i="9"/>
  <c r="Y591" i="9"/>
  <c r="Z591" i="9"/>
  <c r="AA591" i="9"/>
  <c r="Y592" i="9"/>
  <c r="Z592" i="9"/>
  <c r="AA592" i="9"/>
  <c r="Y593" i="9"/>
  <c r="Z593" i="9"/>
  <c r="AA593" i="9"/>
  <c r="Y594" i="9"/>
  <c r="Z594" i="9"/>
  <c r="AA594" i="9"/>
  <c r="Y595" i="9"/>
  <c r="Z595" i="9"/>
  <c r="AA595" i="9"/>
  <c r="Y596" i="9"/>
  <c r="Z596" i="9"/>
  <c r="AA596" i="9"/>
  <c r="Y597" i="9"/>
  <c r="Z597" i="9"/>
  <c r="AA597" i="9"/>
  <c r="Y598" i="9"/>
  <c r="Z598" i="9"/>
  <c r="AA598" i="9"/>
  <c r="Y599" i="9"/>
  <c r="Z599" i="9"/>
  <c r="AA599" i="9"/>
  <c r="Y600" i="9"/>
  <c r="Z600" i="9"/>
  <c r="AA600" i="9"/>
  <c r="Y601" i="9"/>
  <c r="Z601" i="9"/>
  <c r="AA601" i="9"/>
  <c r="Y602" i="9"/>
  <c r="Z602" i="9"/>
  <c r="AA602" i="9"/>
  <c r="Y603" i="9"/>
  <c r="Z603" i="9"/>
  <c r="AA603" i="9"/>
  <c r="Y604" i="9"/>
  <c r="Z604" i="9"/>
  <c r="AA604" i="9"/>
  <c r="Y605" i="9"/>
  <c r="Z605" i="9"/>
  <c r="AA605" i="9"/>
  <c r="Z6" i="9"/>
  <c r="AA6" i="9"/>
  <c r="Y6" i="9"/>
  <c r="BI8" i="7"/>
  <c r="BI9" i="7"/>
  <c r="BI10" i="7"/>
  <c r="BI11" i="7"/>
  <c r="BI12" i="7"/>
  <c r="BI13" i="7"/>
  <c r="BI14" i="7"/>
  <c r="BI15" i="7"/>
  <c r="BI16" i="7"/>
  <c r="BI17" i="7"/>
  <c r="BI18" i="7"/>
  <c r="BI19" i="7"/>
  <c r="BI20" i="7"/>
  <c r="BI21" i="7"/>
  <c r="BI22" i="7"/>
  <c r="BI23" i="7"/>
  <c r="BI24" i="7"/>
  <c r="BI25" i="7"/>
  <c r="BI26" i="7"/>
  <c r="BI27" i="7"/>
  <c r="BI28" i="7"/>
  <c r="BI29" i="7"/>
  <c r="BI30" i="7"/>
  <c r="BI31" i="7"/>
  <c r="BI32" i="7"/>
  <c r="BI33" i="7"/>
  <c r="BI34" i="7"/>
  <c r="BI35" i="7"/>
  <c r="BI36" i="7"/>
  <c r="BI37" i="7"/>
  <c r="BI38" i="7"/>
  <c r="BI39" i="7"/>
  <c r="BI40" i="7"/>
  <c r="BI41" i="7"/>
  <c r="BI42" i="7"/>
  <c r="BI43" i="7"/>
  <c r="BI44" i="7"/>
  <c r="BI45" i="7"/>
  <c r="BI46" i="7"/>
  <c r="BI47" i="7"/>
  <c r="BI48" i="7"/>
  <c r="BI49" i="7"/>
  <c r="BI50" i="7"/>
  <c r="BI51" i="7"/>
  <c r="BI52" i="7"/>
  <c r="BI53" i="7"/>
  <c r="BI54" i="7"/>
  <c r="BI55" i="7"/>
  <c r="BI56" i="7"/>
  <c r="BI57" i="7"/>
  <c r="BI58" i="7"/>
  <c r="BI59" i="7"/>
  <c r="BI60" i="7"/>
  <c r="BI61" i="7"/>
  <c r="BI62" i="7"/>
  <c r="BI63" i="7"/>
  <c r="BI64" i="7"/>
  <c r="BI65" i="7"/>
  <c r="BI66" i="7"/>
  <c r="BI7" i="7"/>
  <c r="AJ170" i="9"/>
  <c r="AJ438" i="9"/>
  <c r="AG162" i="9"/>
  <c r="AG166" i="9"/>
  <c r="AG170" i="9"/>
  <c r="AG174" i="9"/>
  <c r="AG386" i="9"/>
  <c r="AG458" i="9"/>
  <c r="AG554" i="9"/>
  <c r="AE458" i="9"/>
  <c r="AE570" i="9"/>
  <c r="AE578" i="9"/>
  <c r="AG362" i="9"/>
  <c r="AE97" i="9"/>
  <c r="AE105" i="9"/>
  <c r="AE125" i="9"/>
  <c r="AE146" i="9"/>
  <c r="AE181" i="9"/>
  <c r="AE225" i="9"/>
  <c r="AE338" i="9"/>
  <c r="AE349" i="9"/>
  <c r="AE361" i="9"/>
  <c r="AE385" i="9"/>
  <c r="AE602" i="9"/>
  <c r="AE6" i="9"/>
  <c r="X605" i="9"/>
  <c r="X605" i="9" a="1"/>
  <c r="V605" i="9"/>
  <c r="W605" i="9" s="1" a="1"/>
  <c r="W605" i="9" s="1"/>
  <c r="M605" i="9"/>
  <c r="M605" i="9" a="1"/>
  <c r="AJ604" i="9"/>
  <c r="X604" i="9" a="1"/>
  <c r="X604" i="9" s="1"/>
  <c r="K604" i="9" s="1"/>
  <c r="V604" i="9"/>
  <c r="W604" i="9" s="1" a="1"/>
  <c r="W604" i="9" s="1"/>
  <c r="M604" i="9"/>
  <c r="M604" i="9" a="1"/>
  <c r="AG604" i="9" s="1"/>
  <c r="AG603" i="9"/>
  <c r="X603" i="9" a="1"/>
  <c r="X603" i="9" s="1"/>
  <c r="K603" i="9" s="1"/>
  <c r="W603" i="9"/>
  <c r="W603" i="9" a="1"/>
  <c r="V603" i="9"/>
  <c r="M603" i="9" a="1"/>
  <c r="X602" i="9"/>
  <c r="X602" i="9" a="1"/>
  <c r="W602" i="9" a="1"/>
  <c r="W602" i="9" s="1"/>
  <c r="V602" i="9"/>
  <c r="M602" i="9" a="1"/>
  <c r="K602" i="9"/>
  <c r="X601" i="9"/>
  <c r="X601" i="9" a="1"/>
  <c r="V601" i="9"/>
  <c r="W601" i="9" s="1" a="1"/>
  <c r="W601" i="9" s="1"/>
  <c r="M601" i="9"/>
  <c r="M601" i="9" a="1"/>
  <c r="X600" i="9" a="1"/>
  <c r="X600" i="9" s="1"/>
  <c r="K600" i="9" s="1"/>
  <c r="V600" i="9"/>
  <c r="W600" i="9" s="1" a="1"/>
  <c r="W600" i="9" s="1"/>
  <c r="M600" i="9"/>
  <c r="M600" i="9" a="1"/>
  <c r="W599" i="9"/>
  <c r="X599" i="9" s="1" a="1"/>
  <c r="X599" i="9" s="1"/>
  <c r="K599" i="9" s="1"/>
  <c r="W599" i="9" a="1"/>
  <c r="V599" i="9"/>
  <c r="M599" i="9" a="1"/>
  <c r="W598" i="9" a="1"/>
  <c r="W598" i="9" s="1"/>
  <c r="X598" i="9" s="1" a="1"/>
  <c r="X598" i="9" s="1"/>
  <c r="V598" i="9"/>
  <c r="M598" i="9" a="1"/>
  <c r="V597" i="9"/>
  <c r="W597" i="9" s="1" a="1"/>
  <c r="W597" i="9" s="1"/>
  <c r="X597" i="9" s="1" a="1"/>
  <c r="X597" i="9" s="1"/>
  <c r="M597" i="9"/>
  <c r="M597" i="9" a="1"/>
  <c r="V596" i="9"/>
  <c r="W596" i="9" s="1" a="1"/>
  <c r="W596" i="9" s="1"/>
  <c r="X596" i="9" s="1" a="1"/>
  <c r="X596" i="9" s="1"/>
  <c r="M596" i="9"/>
  <c r="M596" i="9" a="1"/>
  <c r="W595" i="9"/>
  <c r="X595" i="9" s="1" a="1"/>
  <c r="X595" i="9" s="1"/>
  <c r="K595" i="9" s="1"/>
  <c r="W595" i="9" a="1"/>
  <c r="V595" i="9"/>
  <c r="M595" i="9" a="1"/>
  <c r="W594" i="9" a="1"/>
  <c r="W594" i="9" s="1"/>
  <c r="X594" i="9" s="1" a="1"/>
  <c r="X594" i="9" s="1"/>
  <c r="V594" i="9"/>
  <c r="M594" i="9" a="1"/>
  <c r="X593" i="9"/>
  <c r="V593" i="9"/>
  <c r="W593" i="9" s="1" a="1"/>
  <c r="W593" i="9" s="1"/>
  <c r="X593" i="9" s="1" a="1"/>
  <c r="M593" i="9"/>
  <c r="M593" i="9" a="1"/>
  <c r="AJ592" i="9"/>
  <c r="X592" i="9" a="1"/>
  <c r="X592" i="9" s="1"/>
  <c r="K592" i="9" s="1"/>
  <c r="V592" i="9"/>
  <c r="W592" i="9" s="1" a="1"/>
  <c r="W592" i="9" s="1"/>
  <c r="M592" i="9"/>
  <c r="M592" i="9" a="1"/>
  <c r="AG592" i="9" s="1"/>
  <c r="W591" i="9"/>
  <c r="X591" i="9" s="1" a="1"/>
  <c r="X591" i="9" s="1"/>
  <c r="K591" i="9" s="1"/>
  <c r="W591" i="9" a="1"/>
  <c r="V591" i="9"/>
  <c r="M591" i="9" a="1"/>
  <c r="W590" i="9" a="1"/>
  <c r="W590" i="9" s="1"/>
  <c r="X590" i="9" s="1" a="1"/>
  <c r="X590" i="9" s="1"/>
  <c r="V590" i="9"/>
  <c r="M590" i="9" a="1"/>
  <c r="V589" i="9"/>
  <c r="W589" i="9" s="1" a="1"/>
  <c r="W589" i="9" s="1"/>
  <c r="X589" i="9" s="1" a="1"/>
  <c r="X589" i="9" s="1"/>
  <c r="M589" i="9"/>
  <c r="M589" i="9" a="1"/>
  <c r="W588" i="9"/>
  <c r="X588" i="9" s="1" a="1"/>
  <c r="X588" i="9" s="1"/>
  <c r="V588" i="9"/>
  <c r="W588" i="9" s="1" a="1"/>
  <c r="M588" i="9"/>
  <c r="M588" i="9" a="1"/>
  <c r="W587" i="9"/>
  <c r="X587" i="9" s="1" a="1"/>
  <c r="X587" i="9" s="1"/>
  <c r="W587" i="9" a="1"/>
  <c r="V587" i="9"/>
  <c r="M587" i="9" a="1"/>
  <c r="K587" i="9"/>
  <c r="X586" i="9"/>
  <c r="W586" i="9" a="1"/>
  <c r="W586" i="9" s="1"/>
  <c r="X586" i="9" s="1" a="1"/>
  <c r="V586" i="9"/>
  <c r="M586" i="9" a="1"/>
  <c r="K586" i="9"/>
  <c r="X585" i="9"/>
  <c r="X585" i="9" a="1"/>
  <c r="V585" i="9"/>
  <c r="W585" i="9" s="1" a="1"/>
  <c r="W585" i="9" s="1"/>
  <c r="M585" i="9"/>
  <c r="M585" i="9" a="1"/>
  <c r="V584" i="9"/>
  <c r="W584" i="9" s="1" a="1"/>
  <c r="W584" i="9" s="1"/>
  <c r="X584" i="9" s="1" a="1"/>
  <c r="X584" i="9" s="1"/>
  <c r="M584" i="9"/>
  <c r="M584" i="9" a="1"/>
  <c r="W583" i="9" a="1"/>
  <c r="W583" i="9" s="1"/>
  <c r="X583" i="9" s="1" a="1"/>
  <c r="X583" i="9" s="1"/>
  <c r="V583" i="9"/>
  <c r="M583" i="9" a="1"/>
  <c r="V582" i="9"/>
  <c r="W582" i="9" s="1" a="1"/>
  <c r="W582" i="9" s="1"/>
  <c r="X582" i="9" s="1" a="1"/>
  <c r="X582" i="9" s="1"/>
  <c r="M582" i="9" a="1"/>
  <c r="V581" i="9"/>
  <c r="W581" i="9" s="1" a="1"/>
  <c r="W581" i="9" s="1"/>
  <c r="X581" i="9" s="1" a="1"/>
  <c r="X581" i="9" s="1"/>
  <c r="M581" i="9"/>
  <c r="M581" i="9" a="1"/>
  <c r="AJ580" i="9"/>
  <c r="X580" i="9" a="1"/>
  <c r="X580" i="9" s="1"/>
  <c r="K580" i="9" s="1"/>
  <c r="W580" i="9"/>
  <c r="V580" i="9"/>
  <c r="W580" i="9" s="1" a="1"/>
  <c r="M580" i="9" a="1"/>
  <c r="AE580" i="9" s="1"/>
  <c r="X579" i="9" a="1"/>
  <c r="X579" i="9" s="1"/>
  <c r="K579" i="9" s="1"/>
  <c r="W579" i="9"/>
  <c r="W579" i="9" a="1"/>
  <c r="V579" i="9"/>
  <c r="M579" i="9" a="1"/>
  <c r="AE579" i="9" s="1"/>
  <c r="X578" i="9"/>
  <c r="X578" i="9" a="1"/>
  <c r="W578" i="9" a="1"/>
  <c r="W578" i="9" s="1"/>
  <c r="V578" i="9"/>
  <c r="M578" i="9" a="1"/>
  <c r="K578" i="9"/>
  <c r="X577" i="9"/>
  <c r="X577" i="9" a="1"/>
  <c r="V577" i="9"/>
  <c r="W577" i="9" s="1" a="1"/>
  <c r="W577" i="9" s="1"/>
  <c r="M577" i="9"/>
  <c r="M577" i="9" a="1"/>
  <c r="X576" i="9" a="1"/>
  <c r="X576" i="9" s="1"/>
  <c r="K576" i="9" s="1"/>
  <c r="V576" i="9"/>
  <c r="W576" i="9" s="1" a="1"/>
  <c r="W576" i="9" s="1"/>
  <c r="M576" i="9"/>
  <c r="M576" i="9" a="1"/>
  <c r="W575" i="9"/>
  <c r="X575" i="9" s="1" a="1"/>
  <c r="X575" i="9" s="1"/>
  <c r="K575" i="9" s="1"/>
  <c r="W575" i="9" a="1"/>
  <c r="V575" i="9"/>
  <c r="M575" i="9" a="1"/>
  <c r="W574" i="9" a="1"/>
  <c r="W574" i="9" s="1"/>
  <c r="X574" i="9" s="1" a="1"/>
  <c r="X574" i="9" s="1"/>
  <c r="V574" i="9"/>
  <c r="M574" i="9" a="1"/>
  <c r="V573" i="9"/>
  <c r="W573" i="9" s="1" a="1"/>
  <c r="W573" i="9" s="1"/>
  <c r="X573" i="9" s="1" a="1"/>
  <c r="X573" i="9" s="1"/>
  <c r="M573" i="9"/>
  <c r="M573" i="9" a="1"/>
  <c r="V572" i="9"/>
  <c r="W572" i="9" s="1" a="1"/>
  <c r="W572" i="9" s="1"/>
  <c r="X572" i="9" s="1" a="1"/>
  <c r="X572" i="9" s="1"/>
  <c r="M572" i="9"/>
  <c r="M572" i="9" a="1"/>
  <c r="W571" i="9"/>
  <c r="X571" i="9" s="1" a="1"/>
  <c r="X571" i="9" s="1"/>
  <c r="K571" i="9" s="1"/>
  <c r="W571" i="9" a="1"/>
  <c r="V571" i="9"/>
  <c r="M571" i="9" a="1"/>
  <c r="W570" i="9" a="1"/>
  <c r="W570" i="9" s="1"/>
  <c r="X570" i="9" s="1" a="1"/>
  <c r="X570" i="9" s="1"/>
  <c r="V570" i="9"/>
  <c r="M570" i="9" a="1"/>
  <c r="K570" i="9"/>
  <c r="X569" i="9"/>
  <c r="V569" i="9"/>
  <c r="W569" i="9" s="1" a="1"/>
  <c r="W569" i="9" s="1"/>
  <c r="X569" i="9" s="1" a="1"/>
  <c r="M569" i="9"/>
  <c r="M569" i="9" a="1"/>
  <c r="V568" i="9"/>
  <c r="W568" i="9" s="1" a="1"/>
  <c r="W568" i="9" s="1"/>
  <c r="X568" i="9" s="1" a="1"/>
  <c r="X568" i="9" s="1"/>
  <c r="K568" i="9" s="1"/>
  <c r="M568" i="9" a="1"/>
  <c r="W567" i="9" a="1"/>
  <c r="W567" i="9" s="1"/>
  <c r="X567" i="9" s="1" a="1"/>
  <c r="X567" i="9" s="1"/>
  <c r="K567" i="9" s="1"/>
  <c r="V567" i="9"/>
  <c r="M567" i="9" a="1"/>
  <c r="AG567" i="9" s="1"/>
  <c r="W566" i="9" a="1"/>
  <c r="W566" i="9" s="1"/>
  <c r="X566" i="9" s="1" a="1"/>
  <c r="X566" i="9" s="1"/>
  <c r="V566" i="9"/>
  <c r="M566" i="9" a="1"/>
  <c r="X565" i="9" a="1"/>
  <c r="X565" i="9" s="1"/>
  <c r="V565" i="9"/>
  <c r="W565" i="9" s="1" a="1"/>
  <c r="W565" i="9" s="1"/>
  <c r="M565" i="9"/>
  <c r="M565" i="9" a="1"/>
  <c r="V564" i="9"/>
  <c r="W564" i="9" s="1" a="1"/>
  <c r="W564" i="9" s="1"/>
  <c r="X564" i="9" s="1" a="1"/>
  <c r="X564" i="9" s="1"/>
  <c r="K564" i="9" s="1"/>
  <c r="M564" i="9" a="1"/>
  <c r="W563" i="9" a="1"/>
  <c r="W563" i="9" s="1"/>
  <c r="X563" i="9" s="1" a="1"/>
  <c r="X563" i="9" s="1"/>
  <c r="K563" i="9" s="1"/>
  <c r="V563" i="9"/>
  <c r="M563" i="9" a="1"/>
  <c r="W562" i="9" a="1"/>
  <c r="W562" i="9" s="1"/>
  <c r="X562" i="9" s="1" a="1"/>
  <c r="X562" i="9" s="1"/>
  <c r="V562" i="9"/>
  <c r="M562" i="9" a="1"/>
  <c r="V561" i="9"/>
  <c r="W561" i="9" s="1" a="1"/>
  <c r="W561" i="9" s="1"/>
  <c r="X561" i="9" s="1" a="1"/>
  <c r="X561" i="9" s="1"/>
  <c r="M561" i="9"/>
  <c r="M561" i="9" a="1"/>
  <c r="V560" i="9"/>
  <c r="W560" i="9" s="1" a="1"/>
  <c r="W560" i="9" s="1"/>
  <c r="X560" i="9" s="1" a="1"/>
  <c r="X560" i="9" s="1"/>
  <c r="K560" i="9" s="1"/>
  <c r="M560" i="9" a="1"/>
  <c r="W559" i="9"/>
  <c r="X559" i="9" s="1" a="1"/>
  <c r="X559" i="9" s="1"/>
  <c r="K559" i="9" s="1"/>
  <c r="W559" i="9" a="1"/>
  <c r="V559" i="9"/>
  <c r="M559" i="9" a="1"/>
  <c r="AJ559" i="9" s="1"/>
  <c r="V558" i="9"/>
  <c r="W558" i="9" s="1" a="1"/>
  <c r="W558" i="9" s="1"/>
  <c r="X558" i="9" s="1" a="1"/>
  <c r="X558" i="9" s="1"/>
  <c r="M558" i="9" a="1"/>
  <c r="W557" i="9" a="1"/>
  <c r="W557" i="9" s="1"/>
  <c r="X557" i="9" s="1" a="1"/>
  <c r="X557" i="9" s="1"/>
  <c r="V557" i="9"/>
  <c r="M557" i="9"/>
  <c r="M557" i="9" a="1"/>
  <c r="K557" i="9"/>
  <c r="AJ556" i="9"/>
  <c r="W556" i="9"/>
  <c r="X556" i="9" s="1" a="1"/>
  <c r="X556" i="9" s="1"/>
  <c r="K556" i="9" s="1"/>
  <c r="V556" i="9"/>
  <c r="W556" i="9" s="1" a="1"/>
  <c r="M556" i="9"/>
  <c r="M556" i="9" a="1"/>
  <c r="W555" i="9" a="1"/>
  <c r="W555" i="9" s="1"/>
  <c r="X555" i="9" s="1" a="1"/>
  <c r="X555" i="9" s="1"/>
  <c r="AG555" i="9" s="1"/>
  <c r="V555" i="9"/>
  <c r="M555" i="9"/>
  <c r="M555" i="9" a="1"/>
  <c r="K555" i="9"/>
  <c r="W554" i="9" a="1"/>
  <c r="W554" i="9" s="1"/>
  <c r="X554" i="9" s="1" a="1"/>
  <c r="X554" i="9" s="1"/>
  <c r="K554" i="9" s="1"/>
  <c r="V554" i="9"/>
  <c r="M554" i="9" a="1"/>
  <c r="V553" i="9"/>
  <c r="W553" i="9" s="1" a="1"/>
  <c r="W553" i="9" s="1"/>
  <c r="X553" i="9" s="1" a="1"/>
  <c r="X553" i="9" s="1"/>
  <c r="M553" i="9"/>
  <c r="M553" i="9" a="1"/>
  <c r="AG552" i="9"/>
  <c r="X552" i="9" a="1"/>
  <c r="X552" i="9" s="1"/>
  <c r="K552" i="9" s="1"/>
  <c r="V552" i="9"/>
  <c r="W552" i="9" s="1" a="1"/>
  <c r="W552" i="9" s="1"/>
  <c r="M552" i="9" a="1"/>
  <c r="W551" i="9"/>
  <c r="X551" i="9" s="1" a="1"/>
  <c r="X551" i="9" s="1"/>
  <c r="K551" i="9" s="1"/>
  <c r="W551" i="9" a="1"/>
  <c r="V551" i="9"/>
  <c r="M551" i="9" a="1"/>
  <c r="V550" i="9"/>
  <c r="W550" i="9" s="1" a="1"/>
  <c r="W550" i="9" s="1"/>
  <c r="X550" i="9" s="1" a="1"/>
  <c r="X550" i="9" s="1"/>
  <c r="K550" i="9" s="1"/>
  <c r="M550" i="9" a="1"/>
  <c r="W549" i="9" a="1"/>
  <c r="W549" i="9" s="1"/>
  <c r="X549" i="9" s="1" a="1"/>
  <c r="X549" i="9" s="1"/>
  <c r="V549" i="9"/>
  <c r="M549" i="9"/>
  <c r="M549" i="9" a="1"/>
  <c r="W548" i="9"/>
  <c r="X548" i="9" s="1" a="1"/>
  <c r="X548" i="9" s="1"/>
  <c r="K548" i="9" s="1"/>
  <c r="V548" i="9"/>
  <c r="W548" i="9" s="1" a="1"/>
  <c r="M548" i="9" a="1"/>
  <c r="W547" i="9" a="1"/>
  <c r="W547" i="9" s="1"/>
  <c r="X547" i="9" s="1" a="1"/>
  <c r="X547" i="9" s="1"/>
  <c r="V547" i="9"/>
  <c r="M547" i="9"/>
  <c r="M547" i="9" a="1"/>
  <c r="V546" i="9"/>
  <c r="W546" i="9" s="1" a="1"/>
  <c r="W546" i="9" s="1"/>
  <c r="X546" i="9" s="1" a="1"/>
  <c r="X546" i="9" s="1"/>
  <c r="K546" i="9" s="1"/>
  <c r="M546" i="9" a="1"/>
  <c r="X545" i="9" a="1"/>
  <c r="X545" i="9" s="1"/>
  <c r="AE545" i="9" s="1"/>
  <c r="W545" i="9" a="1"/>
  <c r="W545" i="9" s="1"/>
  <c r="V545" i="9"/>
  <c r="M545" i="9"/>
  <c r="M545" i="9" a="1"/>
  <c r="AG544" i="9"/>
  <c r="X544" i="9"/>
  <c r="K544" i="9" s="1"/>
  <c r="X544" i="9" a="1"/>
  <c r="V544" i="9"/>
  <c r="W544" i="9" s="1" a="1"/>
  <c r="W544" i="9" s="1"/>
  <c r="M544" i="9" a="1"/>
  <c r="AJ543" i="9"/>
  <c r="X543" i="9" a="1"/>
  <c r="X543" i="9" s="1"/>
  <c r="AE543" i="9" s="1"/>
  <c r="W543" i="9" a="1"/>
  <c r="W543" i="9" s="1"/>
  <c r="V543" i="9"/>
  <c r="M543" i="9"/>
  <c r="M543" i="9" a="1"/>
  <c r="AG543" i="9" s="1"/>
  <c r="K543" i="9"/>
  <c r="X542" i="9"/>
  <c r="K542" i="9" s="1"/>
  <c r="X542" i="9" a="1"/>
  <c r="V542" i="9"/>
  <c r="W542" i="9" s="1" a="1"/>
  <c r="W542" i="9" s="1"/>
  <c r="M542" i="9" a="1"/>
  <c r="AG542" i="9" s="1"/>
  <c r="X541" i="9" a="1"/>
  <c r="X541" i="9" s="1"/>
  <c r="AE541" i="9" s="1"/>
  <c r="W541" i="9" a="1"/>
  <c r="W541" i="9" s="1"/>
  <c r="V541" i="9"/>
  <c r="M541" i="9"/>
  <c r="M541" i="9" a="1"/>
  <c r="V540" i="9"/>
  <c r="W540" i="9" s="1" a="1"/>
  <c r="W540" i="9" s="1"/>
  <c r="X540" i="9" s="1" a="1"/>
  <c r="X540" i="9" s="1"/>
  <c r="K540" i="9" s="1"/>
  <c r="M540" i="9" a="1"/>
  <c r="W539" i="9" a="1"/>
  <c r="W539" i="9" s="1"/>
  <c r="X539" i="9" s="1" a="1"/>
  <c r="X539" i="9" s="1"/>
  <c r="V539" i="9"/>
  <c r="M539" i="9"/>
  <c r="M539" i="9" a="1"/>
  <c r="W538" i="9"/>
  <c r="X538" i="9" s="1" a="1"/>
  <c r="X538" i="9" s="1"/>
  <c r="V538" i="9"/>
  <c r="W538" i="9" s="1" a="1"/>
  <c r="M538" i="9" a="1"/>
  <c r="W537" i="9" a="1"/>
  <c r="W537" i="9" s="1"/>
  <c r="X537" i="9" s="1" a="1"/>
  <c r="X537" i="9" s="1"/>
  <c r="V537" i="9"/>
  <c r="M537" i="9" a="1"/>
  <c r="W536" i="9" a="1"/>
  <c r="W536" i="9" s="1"/>
  <c r="X536" i="9" s="1" a="1"/>
  <c r="X536" i="9" s="1"/>
  <c r="V536" i="9"/>
  <c r="M536" i="9" a="1"/>
  <c r="V535" i="9"/>
  <c r="W535" i="9" s="1" a="1"/>
  <c r="W535" i="9" s="1"/>
  <c r="X535" i="9" s="1" a="1"/>
  <c r="X535" i="9" s="1"/>
  <c r="M535" i="9"/>
  <c r="M535" i="9" a="1"/>
  <c r="V534" i="9"/>
  <c r="W534" i="9" s="1" a="1"/>
  <c r="W534" i="9" s="1"/>
  <c r="X534" i="9" s="1" a="1"/>
  <c r="X534" i="9" s="1"/>
  <c r="M534" i="9"/>
  <c r="M534" i="9" a="1"/>
  <c r="V533" i="9"/>
  <c r="W533" i="9" s="1" a="1"/>
  <c r="W533" i="9" s="1"/>
  <c r="X533" i="9" s="1" a="1"/>
  <c r="X533" i="9" s="1"/>
  <c r="M533" i="9" a="1"/>
  <c r="W532" i="9" a="1"/>
  <c r="W532" i="9" s="1"/>
  <c r="X532" i="9" s="1" a="1"/>
  <c r="X532" i="9" s="1"/>
  <c r="V532" i="9"/>
  <c r="M532" i="9" a="1"/>
  <c r="V531" i="9"/>
  <c r="W531" i="9" s="1" a="1"/>
  <c r="W531" i="9" s="1"/>
  <c r="X531" i="9" s="1" a="1"/>
  <c r="X531" i="9" s="1"/>
  <c r="M531" i="9" a="1"/>
  <c r="X530" i="9" a="1"/>
  <c r="X530" i="9" s="1"/>
  <c r="V530" i="9"/>
  <c r="W530" i="9" s="1" a="1"/>
  <c r="W530" i="9" s="1"/>
  <c r="M530" i="9"/>
  <c r="M530" i="9" a="1"/>
  <c r="W529" i="9"/>
  <c r="X529" i="9" s="1" a="1"/>
  <c r="X529" i="9" s="1"/>
  <c r="K529" i="9" s="1"/>
  <c r="V529" i="9"/>
  <c r="W529" i="9" s="1" a="1"/>
  <c r="M529" i="9" a="1"/>
  <c r="W528" i="9" a="1"/>
  <c r="W528" i="9" s="1"/>
  <c r="X528" i="9" s="1" a="1"/>
  <c r="X528" i="9" s="1"/>
  <c r="V528" i="9"/>
  <c r="M528" i="9" a="1"/>
  <c r="K528" i="9"/>
  <c r="X527" i="9"/>
  <c r="V527" i="9"/>
  <c r="W527" i="9" s="1" a="1"/>
  <c r="W527" i="9" s="1"/>
  <c r="X527" i="9" s="1" a="1"/>
  <c r="M527" i="9" a="1"/>
  <c r="AJ527" i="9" s="1"/>
  <c r="V526" i="9"/>
  <c r="W526" i="9" s="1" a="1"/>
  <c r="W526" i="9" s="1"/>
  <c r="X526" i="9" s="1" a="1"/>
  <c r="X526" i="9" s="1"/>
  <c r="M526" i="9"/>
  <c r="M526" i="9" a="1"/>
  <c r="V525" i="9"/>
  <c r="W525" i="9" s="1" a="1"/>
  <c r="W525" i="9" s="1"/>
  <c r="X525" i="9" s="1" a="1"/>
  <c r="X525" i="9" s="1"/>
  <c r="M525" i="9" a="1"/>
  <c r="W524" i="9" a="1"/>
  <c r="W524" i="9" s="1"/>
  <c r="X524" i="9" s="1" a="1"/>
  <c r="X524" i="9" s="1"/>
  <c r="V524" i="9"/>
  <c r="M524" i="9" a="1"/>
  <c r="V523" i="9"/>
  <c r="W523" i="9" s="1" a="1"/>
  <c r="W523" i="9" s="1"/>
  <c r="X523" i="9" s="1" a="1"/>
  <c r="X523" i="9" s="1"/>
  <c r="M523" i="9" a="1"/>
  <c r="X522" i="9" a="1"/>
  <c r="X522" i="9" s="1"/>
  <c r="V522" i="9"/>
  <c r="W522" i="9" s="1" a="1"/>
  <c r="W522" i="9" s="1"/>
  <c r="M522" i="9"/>
  <c r="M522" i="9" a="1"/>
  <c r="W521" i="9"/>
  <c r="X521" i="9" s="1" a="1"/>
  <c r="X521" i="9" s="1"/>
  <c r="K521" i="9" s="1"/>
  <c r="V521" i="9"/>
  <c r="W521" i="9" s="1" a="1"/>
  <c r="M521" i="9" a="1"/>
  <c r="X520" i="9" a="1"/>
  <c r="X520" i="9" s="1"/>
  <c r="W520" i="9" a="1"/>
  <c r="W520" i="9" s="1"/>
  <c r="V520" i="9"/>
  <c r="M520" i="9" a="1"/>
  <c r="AG520" i="9" s="1"/>
  <c r="K520" i="9"/>
  <c r="X519" i="9"/>
  <c r="AE519" i="9" s="1"/>
  <c r="X519" i="9" a="1"/>
  <c r="W519" i="9" a="1"/>
  <c r="W519" i="9" s="1"/>
  <c r="V519" i="9"/>
  <c r="M519" i="9" a="1"/>
  <c r="AJ519" i="9" s="1"/>
  <c r="X518" i="9" a="1"/>
  <c r="X518" i="9" s="1"/>
  <c r="V518" i="9"/>
  <c r="W518" i="9" s="1" a="1"/>
  <c r="W518" i="9" s="1"/>
  <c r="M518" i="9"/>
  <c r="M518" i="9" a="1"/>
  <c r="X517" i="9" a="1"/>
  <c r="X517" i="9" s="1"/>
  <c r="K517" i="9" s="1"/>
  <c r="V517" i="9"/>
  <c r="W517" i="9" s="1" a="1"/>
  <c r="W517" i="9" s="1"/>
  <c r="M517" i="9" a="1"/>
  <c r="W516" i="9" a="1"/>
  <c r="W516" i="9" s="1"/>
  <c r="X516" i="9" s="1" a="1"/>
  <c r="X516" i="9" s="1"/>
  <c r="K516" i="9" s="1"/>
  <c r="V516" i="9"/>
  <c r="M516" i="9" a="1"/>
  <c r="W515" i="9" a="1"/>
  <c r="W515" i="9" s="1"/>
  <c r="X515" i="9" s="1" a="1"/>
  <c r="X515" i="9" s="1"/>
  <c r="V515" i="9"/>
  <c r="M515" i="9" a="1"/>
  <c r="X514" i="9" a="1"/>
  <c r="X514" i="9" s="1"/>
  <c r="V514" i="9"/>
  <c r="W514" i="9" s="1" a="1"/>
  <c r="W514" i="9" s="1"/>
  <c r="M514" i="9"/>
  <c r="M514" i="9" a="1"/>
  <c r="V513" i="9"/>
  <c r="W513" i="9" s="1" a="1"/>
  <c r="W513" i="9" s="1"/>
  <c r="X513" i="9" s="1" a="1"/>
  <c r="X513" i="9" s="1"/>
  <c r="M513" i="9" a="1"/>
  <c r="W512" i="9"/>
  <c r="X512" i="9" s="1" a="1"/>
  <c r="X512" i="9" s="1"/>
  <c r="W512" i="9" a="1"/>
  <c r="V512" i="9"/>
  <c r="M512" i="9" a="1"/>
  <c r="M512" i="9" s="1"/>
  <c r="V511" i="9"/>
  <c r="W511" i="9" s="1" a="1"/>
  <c r="W511" i="9" s="1"/>
  <c r="X511" i="9" s="1" a="1"/>
  <c r="X511" i="9" s="1"/>
  <c r="M511" i="9" a="1"/>
  <c r="W510" i="9" a="1"/>
  <c r="W510" i="9" s="1"/>
  <c r="X510" i="9" s="1" a="1"/>
  <c r="X510" i="9" s="1"/>
  <c r="V510" i="9"/>
  <c r="M510" i="9"/>
  <c r="M510" i="9" a="1"/>
  <c r="V509" i="9"/>
  <c r="W509" i="9" s="1" a="1"/>
  <c r="W509" i="9" s="1"/>
  <c r="X509" i="9" s="1" a="1"/>
  <c r="X509" i="9" s="1"/>
  <c r="K509" i="9" s="1"/>
  <c r="M509" i="9" a="1"/>
  <c r="W508" i="9" a="1"/>
  <c r="W508" i="9" s="1"/>
  <c r="X508" i="9" s="1" a="1"/>
  <c r="X508" i="9" s="1"/>
  <c r="V508" i="9"/>
  <c r="M508" i="9"/>
  <c r="M508" i="9" a="1"/>
  <c r="V507" i="9"/>
  <c r="W507" i="9" s="1" a="1"/>
  <c r="W507" i="9" s="1"/>
  <c r="X507" i="9" s="1" a="1"/>
  <c r="X507" i="9" s="1"/>
  <c r="K507" i="9" s="1"/>
  <c r="M507" i="9" a="1"/>
  <c r="W506" i="9" a="1"/>
  <c r="W506" i="9" s="1"/>
  <c r="X506" i="9" s="1" a="1"/>
  <c r="X506" i="9" s="1"/>
  <c r="V506" i="9"/>
  <c r="M506" i="9"/>
  <c r="M506" i="9" a="1"/>
  <c r="V505" i="9"/>
  <c r="W505" i="9" s="1" a="1"/>
  <c r="W505" i="9" s="1"/>
  <c r="X505" i="9" s="1" a="1"/>
  <c r="X505" i="9" s="1"/>
  <c r="K505" i="9" s="1"/>
  <c r="M505" i="9" a="1"/>
  <c r="W504" i="9" a="1"/>
  <c r="W504" i="9" s="1"/>
  <c r="X504" i="9" s="1" a="1"/>
  <c r="X504" i="9" s="1"/>
  <c r="V504" i="9"/>
  <c r="M504" i="9"/>
  <c r="M504" i="9" a="1"/>
  <c r="V503" i="9"/>
  <c r="W503" i="9" s="1" a="1"/>
  <c r="W503" i="9" s="1"/>
  <c r="X503" i="9" s="1" a="1"/>
  <c r="X503" i="9" s="1"/>
  <c r="K503" i="9" s="1"/>
  <c r="M503" i="9" a="1"/>
  <c r="W502" i="9" a="1"/>
  <c r="W502" i="9" s="1"/>
  <c r="X502" i="9" s="1" a="1"/>
  <c r="X502" i="9" s="1"/>
  <c r="V502" i="9"/>
  <c r="M502" i="9"/>
  <c r="M502" i="9" a="1"/>
  <c r="V501" i="9"/>
  <c r="W501" i="9" s="1" a="1"/>
  <c r="W501" i="9" s="1"/>
  <c r="X501" i="9" s="1" a="1"/>
  <c r="X501" i="9" s="1"/>
  <c r="K501" i="9" s="1"/>
  <c r="M501" i="9" a="1"/>
  <c r="W500" i="9" a="1"/>
  <c r="W500" i="9" s="1"/>
  <c r="X500" i="9" s="1" a="1"/>
  <c r="X500" i="9" s="1"/>
  <c r="V500" i="9"/>
  <c r="M500" i="9"/>
  <c r="M500" i="9" a="1"/>
  <c r="V499" i="9"/>
  <c r="W499" i="9" s="1" a="1"/>
  <c r="W499" i="9" s="1"/>
  <c r="X499" i="9" s="1" a="1"/>
  <c r="X499" i="9" s="1"/>
  <c r="K499" i="9" s="1"/>
  <c r="M499" i="9" a="1"/>
  <c r="W498" i="9" a="1"/>
  <c r="W498" i="9" s="1"/>
  <c r="X498" i="9" s="1" a="1"/>
  <c r="X498" i="9" s="1"/>
  <c r="V498" i="9"/>
  <c r="M498" i="9"/>
  <c r="M498" i="9" a="1"/>
  <c r="V497" i="9"/>
  <c r="W497" i="9" s="1" a="1"/>
  <c r="W497" i="9" s="1"/>
  <c r="X497" i="9" s="1" a="1"/>
  <c r="X497" i="9" s="1"/>
  <c r="K497" i="9" s="1"/>
  <c r="M497" i="9" a="1"/>
  <c r="W496" i="9" a="1"/>
  <c r="W496" i="9" s="1"/>
  <c r="X496" i="9" s="1" a="1"/>
  <c r="X496" i="9" s="1"/>
  <c r="V496" i="9"/>
  <c r="M496" i="9"/>
  <c r="M496" i="9" a="1"/>
  <c r="K496" i="9"/>
  <c r="V495" i="9"/>
  <c r="W495" i="9" s="1" a="1"/>
  <c r="W495" i="9" s="1"/>
  <c r="X495" i="9" s="1" a="1"/>
  <c r="X495" i="9" s="1"/>
  <c r="K495" i="9" s="1"/>
  <c r="M495" i="9" a="1"/>
  <c r="X494" i="9" a="1"/>
  <c r="X494" i="9" s="1"/>
  <c r="W494" i="9" a="1"/>
  <c r="W494" i="9" s="1"/>
  <c r="V494" i="9"/>
  <c r="M494" i="9"/>
  <c r="M494" i="9" a="1"/>
  <c r="W493" i="9"/>
  <c r="X493" i="9" s="1" a="1"/>
  <c r="X493" i="9" s="1"/>
  <c r="K493" i="9" s="1"/>
  <c r="V493" i="9"/>
  <c r="W493" i="9" s="1" a="1"/>
  <c r="M493" i="9" a="1"/>
  <c r="W492" i="9" a="1"/>
  <c r="W492" i="9" s="1"/>
  <c r="X492" i="9" s="1" a="1"/>
  <c r="X492" i="9" s="1"/>
  <c r="V492" i="9"/>
  <c r="M492" i="9"/>
  <c r="M492" i="9" a="1"/>
  <c r="V491" i="9"/>
  <c r="W491" i="9" s="1" a="1"/>
  <c r="W491" i="9" s="1"/>
  <c r="X491" i="9" s="1" a="1"/>
  <c r="X491" i="9" s="1"/>
  <c r="K491" i="9" s="1"/>
  <c r="M491" i="9" a="1"/>
  <c r="X490" i="9" a="1"/>
  <c r="X490" i="9" s="1"/>
  <c r="K490" i="9" s="1"/>
  <c r="W490" i="9" a="1"/>
  <c r="W490" i="9" s="1"/>
  <c r="V490" i="9"/>
  <c r="M490" i="9"/>
  <c r="M490" i="9" a="1"/>
  <c r="W489" i="9"/>
  <c r="X489" i="9" s="1" a="1"/>
  <c r="X489" i="9" s="1"/>
  <c r="K489" i="9" s="1"/>
  <c r="V489" i="9"/>
  <c r="W489" i="9" s="1" a="1"/>
  <c r="M489" i="9" a="1"/>
  <c r="W488" i="9" a="1"/>
  <c r="W488" i="9" s="1"/>
  <c r="X488" i="9" s="1" a="1"/>
  <c r="X488" i="9" s="1"/>
  <c r="V488" i="9"/>
  <c r="M488" i="9"/>
  <c r="M488" i="9" a="1"/>
  <c r="V487" i="9"/>
  <c r="W487" i="9" s="1" a="1"/>
  <c r="W487" i="9" s="1"/>
  <c r="X487" i="9" s="1" a="1"/>
  <c r="X487" i="9" s="1"/>
  <c r="K487" i="9" s="1"/>
  <c r="M487" i="9" a="1"/>
  <c r="X486" i="9" a="1"/>
  <c r="X486" i="9" s="1"/>
  <c r="W486" i="9" a="1"/>
  <c r="W486" i="9" s="1"/>
  <c r="V486" i="9"/>
  <c r="M486" i="9"/>
  <c r="M486" i="9" a="1"/>
  <c r="AG485" i="9"/>
  <c r="X485" i="9"/>
  <c r="K485" i="9" s="1"/>
  <c r="X485" i="9" a="1"/>
  <c r="V485" i="9"/>
  <c r="W485" i="9" s="1" a="1"/>
  <c r="W485" i="9" s="1"/>
  <c r="M485" i="9" a="1"/>
  <c r="AJ484" i="9"/>
  <c r="X484" i="9" a="1"/>
  <c r="X484" i="9" s="1"/>
  <c r="K484" i="9" s="1"/>
  <c r="W484" i="9" a="1"/>
  <c r="W484" i="9" s="1"/>
  <c r="V484" i="9"/>
  <c r="M484" i="9"/>
  <c r="M484" i="9" a="1"/>
  <c r="AG484" i="9" s="1"/>
  <c r="AG483" i="9"/>
  <c r="X483" i="9"/>
  <c r="K483" i="9" s="1"/>
  <c r="X483" i="9" a="1"/>
  <c r="V483" i="9"/>
  <c r="W483" i="9" s="1" a="1"/>
  <c r="W483" i="9" s="1"/>
  <c r="M483" i="9" a="1"/>
  <c r="X482" i="9" a="1"/>
  <c r="X482" i="9" s="1"/>
  <c r="W482" i="9" a="1"/>
  <c r="W482" i="9" s="1"/>
  <c r="V482" i="9"/>
  <c r="M482" i="9"/>
  <c r="M482" i="9" a="1"/>
  <c r="X481" i="9"/>
  <c r="K481" i="9" s="1"/>
  <c r="X481" i="9" a="1"/>
  <c r="V481" i="9"/>
  <c r="W481" i="9" s="1" a="1"/>
  <c r="W481" i="9" s="1"/>
  <c r="M481" i="9" a="1"/>
  <c r="AJ480" i="9"/>
  <c r="X480" i="9" a="1"/>
  <c r="X480" i="9" s="1"/>
  <c r="K480" i="9" s="1"/>
  <c r="W480" i="9" a="1"/>
  <c r="W480" i="9" s="1"/>
  <c r="V480" i="9"/>
  <c r="M480" i="9"/>
  <c r="M480" i="9" a="1"/>
  <c r="AG480" i="9" s="1"/>
  <c r="W479" i="9"/>
  <c r="X479" i="9" s="1" a="1"/>
  <c r="X479" i="9" s="1"/>
  <c r="K479" i="9" s="1"/>
  <c r="V479" i="9"/>
  <c r="W479" i="9" s="1" a="1"/>
  <c r="M479" i="9" a="1"/>
  <c r="W478" i="9" a="1"/>
  <c r="W478" i="9" s="1"/>
  <c r="X478" i="9" s="1" a="1"/>
  <c r="X478" i="9" s="1"/>
  <c r="V478" i="9"/>
  <c r="M478" i="9"/>
  <c r="M478" i="9" a="1"/>
  <c r="V477" i="9"/>
  <c r="W477" i="9" s="1" a="1"/>
  <c r="W477" i="9" s="1"/>
  <c r="X477" i="9" s="1" a="1"/>
  <c r="X477" i="9" s="1"/>
  <c r="K477" i="9" s="1"/>
  <c r="M477" i="9" a="1"/>
  <c r="X476" i="9" a="1"/>
  <c r="X476" i="9" s="1"/>
  <c r="AJ476" i="9" s="1"/>
  <c r="W476" i="9" a="1"/>
  <c r="W476" i="9" s="1"/>
  <c r="V476" i="9"/>
  <c r="M476" i="9"/>
  <c r="M476" i="9" a="1"/>
  <c r="AG476" i="9" s="1"/>
  <c r="W475" i="9"/>
  <c r="X475" i="9" s="1" a="1"/>
  <c r="X475" i="9" s="1"/>
  <c r="K475" i="9" s="1"/>
  <c r="V475" i="9"/>
  <c r="W475" i="9" s="1" a="1"/>
  <c r="M475" i="9" a="1"/>
  <c r="W474" i="9" a="1"/>
  <c r="W474" i="9" s="1"/>
  <c r="X474" i="9" s="1" a="1"/>
  <c r="X474" i="9" s="1"/>
  <c r="V474" i="9"/>
  <c r="M474" i="9"/>
  <c r="M474" i="9" a="1"/>
  <c r="V473" i="9"/>
  <c r="W473" i="9" s="1" a="1"/>
  <c r="W473" i="9" s="1"/>
  <c r="X473" i="9" s="1" a="1"/>
  <c r="X473" i="9" s="1"/>
  <c r="K473" i="9" s="1"/>
  <c r="M473" i="9" a="1"/>
  <c r="AJ472" i="9"/>
  <c r="X472" i="9" a="1"/>
  <c r="X472" i="9" s="1"/>
  <c r="K472" i="9" s="1"/>
  <c r="W472" i="9" a="1"/>
  <c r="W472" i="9" s="1"/>
  <c r="V472" i="9"/>
  <c r="M472" i="9"/>
  <c r="M472" i="9" a="1"/>
  <c r="AG472" i="9" s="1"/>
  <c r="V471" i="9"/>
  <c r="W471" i="9" s="1" a="1"/>
  <c r="W471" i="9" s="1"/>
  <c r="X471" i="9" s="1" a="1"/>
  <c r="X471" i="9" s="1"/>
  <c r="M471" i="9" a="1"/>
  <c r="W470" i="9" a="1"/>
  <c r="W470" i="9" s="1"/>
  <c r="X470" i="9" s="1" a="1"/>
  <c r="X470" i="9" s="1"/>
  <c r="V470" i="9"/>
  <c r="M470" i="9"/>
  <c r="M470" i="9" a="1"/>
  <c r="W469" i="9"/>
  <c r="X469" i="9" s="1" a="1"/>
  <c r="X469" i="9" s="1"/>
  <c r="V469" i="9"/>
  <c r="W469" i="9" s="1" a="1"/>
  <c r="M469" i="9"/>
  <c r="M469" i="9" a="1"/>
  <c r="W468" i="9" a="1"/>
  <c r="W468" i="9" s="1"/>
  <c r="X468" i="9" s="1" a="1"/>
  <c r="X468" i="9" s="1"/>
  <c r="AG468" i="9" s="1"/>
  <c r="V468" i="9"/>
  <c r="M468" i="9"/>
  <c r="M468" i="9" a="1"/>
  <c r="K468" i="9"/>
  <c r="V467" i="9"/>
  <c r="W467" i="9" s="1" a="1"/>
  <c r="W467" i="9" s="1"/>
  <c r="X467" i="9" s="1" a="1"/>
  <c r="X467" i="9" s="1"/>
  <c r="K467" i="9" s="1"/>
  <c r="M467" i="9" a="1"/>
  <c r="X466" i="9" a="1"/>
  <c r="X466" i="9" s="1"/>
  <c r="W466" i="9" a="1"/>
  <c r="W466" i="9" s="1"/>
  <c r="V466" i="9"/>
  <c r="M466" i="9"/>
  <c r="M466" i="9" a="1"/>
  <c r="W465" i="9"/>
  <c r="X465" i="9" s="1" a="1"/>
  <c r="X465" i="9" s="1"/>
  <c r="K465" i="9" s="1"/>
  <c r="V465" i="9"/>
  <c r="W465" i="9" s="1" a="1"/>
  <c r="M465" i="9" a="1"/>
  <c r="W464" i="9" a="1"/>
  <c r="W464" i="9" s="1"/>
  <c r="X464" i="9" s="1" a="1"/>
  <c r="X464" i="9" s="1"/>
  <c r="V464" i="9"/>
  <c r="M464" i="9"/>
  <c r="M464" i="9" a="1"/>
  <c r="V463" i="9"/>
  <c r="W463" i="9" s="1" a="1"/>
  <c r="W463" i="9" s="1"/>
  <c r="X463" i="9" s="1" a="1"/>
  <c r="X463" i="9" s="1"/>
  <c r="K463" i="9" s="1"/>
  <c r="M463" i="9" a="1"/>
  <c r="X462" i="9" a="1"/>
  <c r="X462" i="9" s="1"/>
  <c r="K462" i="9" s="1"/>
  <c r="W462" i="9" a="1"/>
  <c r="W462" i="9" s="1"/>
  <c r="V462" i="9"/>
  <c r="M462" i="9"/>
  <c r="M462" i="9" a="1"/>
  <c r="W461" i="9"/>
  <c r="X461" i="9" s="1" a="1"/>
  <c r="X461" i="9" s="1"/>
  <c r="K461" i="9" s="1"/>
  <c r="V461" i="9"/>
  <c r="W461" i="9" s="1" a="1"/>
  <c r="M461" i="9" a="1"/>
  <c r="AG460" i="9"/>
  <c r="AJ460" i="9"/>
  <c r="X460" i="9" a="1"/>
  <c r="X460" i="9" s="1"/>
  <c r="W460" i="9" a="1"/>
  <c r="W460" i="9" s="1"/>
  <c r="V460" i="9"/>
  <c r="M460" i="9"/>
  <c r="M460" i="9" a="1"/>
  <c r="K460" i="9"/>
  <c r="X459" i="9"/>
  <c r="K459" i="9" s="1"/>
  <c r="X459" i="9" a="1"/>
  <c r="W459" i="9"/>
  <c r="V459" i="9"/>
  <c r="W459" i="9" s="1" a="1"/>
  <c r="M459" i="9" a="1"/>
  <c r="X458" i="9" a="1"/>
  <c r="X458" i="9" s="1"/>
  <c r="W458" i="9" a="1"/>
  <c r="W458" i="9" s="1"/>
  <c r="V458" i="9"/>
  <c r="M458" i="9"/>
  <c r="M458" i="9" a="1"/>
  <c r="K458" i="9"/>
  <c r="X457" i="9"/>
  <c r="K457" i="9" s="1"/>
  <c r="X457" i="9" a="1"/>
  <c r="W457" i="9"/>
  <c r="V457" i="9"/>
  <c r="W457" i="9" s="1" a="1"/>
  <c r="M457" i="9" a="1"/>
  <c r="AG457" i="9" s="1"/>
  <c r="W456" i="9" a="1"/>
  <c r="W456" i="9" s="1"/>
  <c r="X456" i="9" s="1" a="1"/>
  <c r="X456" i="9" s="1"/>
  <c r="V456" i="9"/>
  <c r="M456" i="9"/>
  <c r="M456" i="9" a="1"/>
  <c r="V455" i="9"/>
  <c r="W455" i="9" s="1" a="1"/>
  <c r="W455" i="9" s="1"/>
  <c r="X455" i="9" s="1" a="1"/>
  <c r="X455" i="9" s="1"/>
  <c r="K455" i="9" s="1"/>
  <c r="M455" i="9" a="1"/>
  <c r="X454" i="9" a="1"/>
  <c r="X454" i="9" s="1"/>
  <c r="W454" i="9" a="1"/>
  <c r="W454" i="9" s="1"/>
  <c r="V454" i="9"/>
  <c r="M454" i="9"/>
  <c r="M454" i="9" a="1"/>
  <c r="W453" i="9"/>
  <c r="X453" i="9" s="1" a="1"/>
  <c r="X453" i="9" s="1"/>
  <c r="K453" i="9" s="1"/>
  <c r="V453" i="9"/>
  <c r="W453" i="9" s="1" a="1"/>
  <c r="M453" i="9" a="1"/>
  <c r="W452" i="9" a="1"/>
  <c r="W452" i="9" s="1"/>
  <c r="X452" i="9" s="1" a="1"/>
  <c r="X452" i="9" s="1"/>
  <c r="V452" i="9"/>
  <c r="M452" i="9"/>
  <c r="M452" i="9" a="1"/>
  <c r="V451" i="9"/>
  <c r="W451" i="9" s="1" a="1"/>
  <c r="W451" i="9" s="1"/>
  <c r="X451" i="9" s="1" a="1"/>
  <c r="X451" i="9" s="1"/>
  <c r="K451" i="9" s="1"/>
  <c r="M451" i="9" a="1"/>
  <c r="X450" i="9" a="1"/>
  <c r="X450" i="9" s="1"/>
  <c r="K450" i="9" s="1"/>
  <c r="W450" i="9" a="1"/>
  <c r="W450" i="9" s="1"/>
  <c r="V450" i="9"/>
  <c r="M450" i="9"/>
  <c r="M450" i="9" a="1"/>
  <c r="W449" i="9"/>
  <c r="X449" i="9" s="1" a="1"/>
  <c r="X449" i="9" s="1"/>
  <c r="K449" i="9" s="1"/>
  <c r="V449" i="9"/>
  <c r="W449" i="9" s="1" a="1"/>
  <c r="M449" i="9" a="1"/>
  <c r="W448" i="9" a="1"/>
  <c r="W448" i="9" s="1"/>
  <c r="X448" i="9" s="1" a="1"/>
  <c r="X448" i="9" s="1"/>
  <c r="V448" i="9"/>
  <c r="M448" i="9"/>
  <c r="M448" i="9" a="1"/>
  <c r="V447" i="9"/>
  <c r="W447" i="9" s="1" a="1"/>
  <c r="W447" i="9" s="1"/>
  <c r="X447" i="9" s="1" a="1"/>
  <c r="X447" i="9" s="1"/>
  <c r="K447" i="9" s="1"/>
  <c r="M447" i="9" a="1"/>
  <c r="X446" i="9" a="1"/>
  <c r="X446" i="9" s="1"/>
  <c r="AE446" i="9" s="1"/>
  <c r="W446" i="9" a="1"/>
  <c r="W446" i="9" s="1"/>
  <c r="V446" i="9"/>
  <c r="M446" i="9"/>
  <c r="M446" i="9" a="1"/>
  <c r="AG446" i="9" s="1"/>
  <c r="W445" i="9"/>
  <c r="X445" i="9" s="1" a="1"/>
  <c r="X445" i="9" s="1"/>
  <c r="K445" i="9" s="1"/>
  <c r="V445" i="9"/>
  <c r="W445" i="9" s="1" a="1"/>
  <c r="M445" i="9" a="1"/>
  <c r="W444" i="9" a="1"/>
  <c r="W444" i="9" s="1"/>
  <c r="X444" i="9" s="1" a="1"/>
  <c r="X444" i="9" s="1"/>
  <c r="V444" i="9"/>
  <c r="M444" i="9"/>
  <c r="M444" i="9" a="1"/>
  <c r="V443" i="9"/>
  <c r="W443" i="9" s="1" a="1"/>
  <c r="W443" i="9" s="1"/>
  <c r="X443" i="9" s="1" a="1"/>
  <c r="X443" i="9" s="1"/>
  <c r="K443" i="9" s="1"/>
  <c r="M443" i="9" a="1"/>
  <c r="X442" i="9" a="1"/>
  <c r="X442" i="9" s="1"/>
  <c r="K442" i="9" s="1"/>
  <c r="W442" i="9" a="1"/>
  <c r="W442" i="9" s="1"/>
  <c r="V442" i="9"/>
  <c r="M442" i="9"/>
  <c r="M442" i="9" a="1"/>
  <c r="W441" i="9"/>
  <c r="X441" i="9" s="1" a="1"/>
  <c r="X441" i="9" s="1"/>
  <c r="K441" i="9" s="1"/>
  <c r="V441" i="9"/>
  <c r="W441" i="9" s="1" a="1"/>
  <c r="M441" i="9" a="1"/>
  <c r="W440" i="9" a="1"/>
  <c r="W440" i="9" s="1"/>
  <c r="X440" i="9" s="1" a="1"/>
  <c r="X440" i="9" s="1"/>
  <c r="V440" i="9"/>
  <c r="M440" i="9"/>
  <c r="M440" i="9" a="1"/>
  <c r="V439" i="9"/>
  <c r="W439" i="9" s="1" a="1"/>
  <c r="W439" i="9" s="1"/>
  <c r="X439" i="9" s="1" a="1"/>
  <c r="X439" i="9" s="1"/>
  <c r="K439" i="9" s="1"/>
  <c r="M439" i="9" a="1"/>
  <c r="X438" i="9" a="1"/>
  <c r="X438" i="9" s="1"/>
  <c r="W438" i="9" a="1"/>
  <c r="W438" i="9" s="1"/>
  <c r="V438" i="9"/>
  <c r="M438" i="9"/>
  <c r="M438" i="9" a="1"/>
  <c r="W437" i="9"/>
  <c r="X437" i="9" s="1" a="1"/>
  <c r="X437" i="9" s="1"/>
  <c r="K437" i="9" s="1"/>
  <c r="V437" i="9"/>
  <c r="W437" i="9" s="1" a="1"/>
  <c r="M437" i="9" a="1"/>
  <c r="W436" i="9" a="1"/>
  <c r="W436" i="9" s="1"/>
  <c r="X436" i="9" s="1" a="1"/>
  <c r="X436" i="9" s="1"/>
  <c r="V436" i="9"/>
  <c r="M436" i="9"/>
  <c r="M436" i="9" a="1"/>
  <c r="V435" i="9"/>
  <c r="W435" i="9" s="1" a="1"/>
  <c r="W435" i="9" s="1"/>
  <c r="X435" i="9" s="1" a="1"/>
  <c r="X435" i="9" s="1"/>
  <c r="K435" i="9" s="1"/>
  <c r="M435" i="9" a="1"/>
  <c r="W434" i="9"/>
  <c r="X434" i="9" s="1" a="1"/>
  <c r="X434" i="9" s="1"/>
  <c r="K434" i="9" s="1"/>
  <c r="W434" i="9" a="1"/>
  <c r="V434" i="9"/>
  <c r="M434" i="9" a="1"/>
  <c r="V433" i="9"/>
  <c r="W433" i="9" s="1" a="1"/>
  <c r="W433" i="9" s="1"/>
  <c r="X433" i="9" s="1" a="1"/>
  <c r="X433" i="9" s="1"/>
  <c r="M433" i="9" a="1"/>
  <c r="W432" i="9" a="1"/>
  <c r="W432" i="9" s="1"/>
  <c r="X432" i="9" s="1" a="1"/>
  <c r="X432" i="9" s="1"/>
  <c r="V432" i="9"/>
  <c r="M432" i="9"/>
  <c r="M432" i="9" a="1"/>
  <c r="W431" i="9" a="1"/>
  <c r="W431" i="9" s="1"/>
  <c r="X431" i="9" s="1" a="1"/>
  <c r="X431" i="9" s="1"/>
  <c r="V431" i="9"/>
  <c r="M431" i="9"/>
  <c r="M431" i="9" a="1"/>
  <c r="AG431" i="9" s="1"/>
  <c r="V430" i="9"/>
  <c r="W430" i="9" s="1" a="1"/>
  <c r="W430" i="9" s="1"/>
  <c r="X430" i="9" s="1" a="1"/>
  <c r="X430" i="9" s="1"/>
  <c r="K430" i="9" s="1"/>
  <c r="M430" i="9" a="1"/>
  <c r="W429" i="9" a="1"/>
  <c r="W429" i="9" s="1"/>
  <c r="X429" i="9" s="1" a="1"/>
  <c r="X429" i="9" s="1"/>
  <c r="V429" i="9"/>
  <c r="M429" i="9"/>
  <c r="M429" i="9" a="1"/>
  <c r="V428" i="9"/>
  <c r="W428" i="9" s="1" a="1"/>
  <c r="W428" i="9" s="1"/>
  <c r="X428" i="9" s="1" a="1"/>
  <c r="X428" i="9" s="1"/>
  <c r="K428" i="9" s="1"/>
  <c r="M428" i="9" a="1"/>
  <c r="AJ428" i="9" s="1"/>
  <c r="W427" i="9" a="1"/>
  <c r="W427" i="9" s="1"/>
  <c r="X427" i="9" s="1" a="1"/>
  <c r="X427" i="9" s="1"/>
  <c r="V427" i="9"/>
  <c r="M427" i="9"/>
  <c r="M427" i="9" a="1"/>
  <c r="AG427" i="9" s="1"/>
  <c r="V426" i="9"/>
  <c r="W426" i="9" s="1" a="1"/>
  <c r="W426" i="9" s="1"/>
  <c r="X426" i="9" s="1" a="1"/>
  <c r="X426" i="9" s="1"/>
  <c r="K426" i="9" s="1"/>
  <c r="M426" i="9" a="1"/>
  <c r="X425" i="9" a="1"/>
  <c r="X425" i="9" s="1"/>
  <c r="W425" i="9" a="1"/>
  <c r="W425" i="9" s="1"/>
  <c r="V425" i="9"/>
  <c r="M425" i="9"/>
  <c r="M425" i="9" a="1"/>
  <c r="X424" i="9"/>
  <c r="K424" i="9" s="1"/>
  <c r="X424" i="9" a="1"/>
  <c r="V424" i="9"/>
  <c r="W424" i="9" s="1" a="1"/>
  <c r="W424" i="9" s="1"/>
  <c r="M424" i="9" a="1"/>
  <c r="AJ424" i="9" s="1"/>
  <c r="X423" i="9" a="1"/>
  <c r="X423" i="9" s="1"/>
  <c r="W423" i="9" a="1"/>
  <c r="W423" i="9" s="1"/>
  <c r="V423" i="9"/>
  <c r="M423" i="9"/>
  <c r="M423" i="9" a="1"/>
  <c r="AG423" i="9" s="1"/>
  <c r="X422" i="9"/>
  <c r="K422" i="9" s="1"/>
  <c r="X422" i="9" a="1"/>
  <c r="V422" i="9"/>
  <c r="W422" i="9" s="1" a="1"/>
  <c r="W422" i="9" s="1"/>
  <c r="M422" i="9" a="1"/>
  <c r="X421" i="9" a="1"/>
  <c r="X421" i="9" s="1"/>
  <c r="W421" i="9" a="1"/>
  <c r="W421" i="9" s="1"/>
  <c r="V421" i="9"/>
  <c r="M421" i="9"/>
  <c r="M421" i="9" a="1"/>
  <c r="V420" i="9"/>
  <c r="W420" i="9" s="1" a="1"/>
  <c r="W420" i="9" s="1"/>
  <c r="X420" i="9" s="1" a="1"/>
  <c r="X420" i="9" s="1"/>
  <c r="K420" i="9" s="1"/>
  <c r="M420" i="9" a="1"/>
  <c r="AJ420" i="9" s="1"/>
  <c r="W419" i="9" a="1"/>
  <c r="W419" i="9" s="1"/>
  <c r="X419" i="9" s="1" a="1"/>
  <c r="X419" i="9" s="1"/>
  <c r="V419" i="9"/>
  <c r="M419" i="9"/>
  <c r="M419" i="9" a="1"/>
  <c r="V418" i="9"/>
  <c r="W418" i="9" s="1" a="1"/>
  <c r="W418" i="9" s="1"/>
  <c r="X418" i="9" s="1" a="1"/>
  <c r="X418" i="9" s="1"/>
  <c r="K418" i="9" s="1"/>
  <c r="M418" i="9" a="1"/>
  <c r="W417" i="9" a="1"/>
  <c r="W417" i="9" s="1"/>
  <c r="X417" i="9" s="1" a="1"/>
  <c r="X417" i="9" s="1"/>
  <c r="V417" i="9"/>
  <c r="M417" i="9"/>
  <c r="M417" i="9" a="1"/>
  <c r="V416" i="9"/>
  <c r="W416" i="9" s="1" a="1"/>
  <c r="W416" i="9" s="1"/>
  <c r="X416" i="9" s="1" a="1"/>
  <c r="X416" i="9" s="1"/>
  <c r="K416" i="9" s="1"/>
  <c r="M416" i="9" a="1"/>
  <c r="AJ416" i="9" s="1"/>
  <c r="W415" i="9" a="1"/>
  <c r="W415" i="9" s="1"/>
  <c r="X415" i="9" s="1" a="1"/>
  <c r="X415" i="9" s="1"/>
  <c r="V415" i="9"/>
  <c r="M415" i="9"/>
  <c r="M415" i="9" a="1"/>
  <c r="V414" i="9"/>
  <c r="W414" i="9" s="1" a="1"/>
  <c r="W414" i="9" s="1"/>
  <c r="X414" i="9" s="1" a="1"/>
  <c r="X414" i="9" s="1"/>
  <c r="K414" i="9" s="1"/>
  <c r="M414" i="9" a="1"/>
  <c r="W413" i="9" a="1"/>
  <c r="W413" i="9" s="1"/>
  <c r="X413" i="9" s="1" a="1"/>
  <c r="X413" i="9" s="1"/>
  <c r="V413" i="9"/>
  <c r="M413" i="9"/>
  <c r="M413" i="9" a="1"/>
  <c r="V412" i="9"/>
  <c r="W412" i="9" s="1" a="1"/>
  <c r="W412" i="9" s="1"/>
  <c r="X412" i="9" s="1" a="1"/>
  <c r="X412" i="9" s="1"/>
  <c r="K412" i="9" s="1"/>
  <c r="M412" i="9" a="1"/>
  <c r="W411" i="9" a="1"/>
  <c r="W411" i="9" s="1"/>
  <c r="X411" i="9" s="1" a="1"/>
  <c r="X411" i="9" s="1"/>
  <c r="V411" i="9"/>
  <c r="M411" i="9"/>
  <c r="M411" i="9" a="1"/>
  <c r="V410" i="9"/>
  <c r="W410" i="9" s="1" a="1"/>
  <c r="W410" i="9" s="1"/>
  <c r="X410" i="9" s="1" a="1"/>
  <c r="X410" i="9" s="1"/>
  <c r="K410" i="9" s="1"/>
  <c r="M410" i="9" a="1"/>
  <c r="W409" i="9" a="1"/>
  <c r="W409" i="9" s="1"/>
  <c r="X409" i="9" s="1" a="1"/>
  <c r="X409" i="9" s="1"/>
  <c r="AJ409" i="9" s="1"/>
  <c r="V409" i="9"/>
  <c r="M409" i="9"/>
  <c r="M409" i="9" a="1"/>
  <c r="K409" i="9"/>
  <c r="V408" i="9"/>
  <c r="W408" i="9" s="1" a="1"/>
  <c r="W408" i="9" s="1"/>
  <c r="X408" i="9" s="1" a="1"/>
  <c r="X408" i="9" s="1"/>
  <c r="K408" i="9" s="1"/>
  <c r="M408" i="9" a="1"/>
  <c r="X407" i="9" a="1"/>
  <c r="X407" i="9" s="1"/>
  <c r="W407" i="9" a="1"/>
  <c r="W407" i="9" s="1"/>
  <c r="V407" i="9"/>
  <c r="M407" i="9"/>
  <c r="M407" i="9" a="1"/>
  <c r="AG407" i="9" s="1"/>
  <c r="V406" i="9"/>
  <c r="W406" i="9" s="1" a="1"/>
  <c r="W406" i="9" s="1"/>
  <c r="X406" i="9" s="1" a="1"/>
  <c r="X406" i="9" s="1"/>
  <c r="M406" i="9" a="1"/>
  <c r="W405" i="9" a="1"/>
  <c r="W405" i="9" s="1"/>
  <c r="X405" i="9" s="1" a="1"/>
  <c r="X405" i="9" s="1"/>
  <c r="AJ405" i="9" s="1"/>
  <c r="V405" i="9"/>
  <c r="M405" i="9"/>
  <c r="M405" i="9" a="1"/>
  <c r="K405" i="9"/>
  <c r="X404" i="9"/>
  <c r="K404" i="9" s="1"/>
  <c r="V404" i="9"/>
  <c r="W404" i="9" s="1" a="1"/>
  <c r="W404" i="9" s="1"/>
  <c r="X404" i="9" s="1" a="1"/>
  <c r="M404" i="9" a="1"/>
  <c r="W403" i="9" a="1"/>
  <c r="W403" i="9" s="1"/>
  <c r="X403" i="9" s="1" a="1"/>
  <c r="X403" i="9" s="1"/>
  <c r="V403" i="9"/>
  <c r="M403" i="9"/>
  <c r="M403" i="9" a="1"/>
  <c r="W402" i="9"/>
  <c r="X402" i="9" s="1" a="1"/>
  <c r="X402" i="9" s="1"/>
  <c r="K402" i="9" s="1"/>
  <c r="V402" i="9"/>
  <c r="W402" i="9" s="1" a="1"/>
  <c r="M402" i="9" a="1"/>
  <c r="AE401" i="9"/>
  <c r="W401" i="9" a="1"/>
  <c r="W401" i="9" s="1"/>
  <c r="X401" i="9" s="1" a="1"/>
  <c r="X401" i="9" s="1"/>
  <c r="AJ401" i="9" s="1"/>
  <c r="V401" i="9"/>
  <c r="M401" i="9"/>
  <c r="M401" i="9" a="1"/>
  <c r="K401" i="9"/>
  <c r="X400" i="9"/>
  <c r="K400" i="9" s="1"/>
  <c r="X400" i="9" a="1"/>
  <c r="V400" i="9"/>
  <c r="W400" i="9" s="1" a="1"/>
  <c r="W400" i="9" s="1"/>
  <c r="M400" i="9" a="1"/>
  <c r="AJ400" i="9" s="1"/>
  <c r="AJ399" i="9"/>
  <c r="X399" i="9" a="1"/>
  <c r="X399" i="9" s="1"/>
  <c r="W399" i="9" a="1"/>
  <c r="W399" i="9" s="1"/>
  <c r="V399" i="9"/>
  <c r="M399" i="9"/>
  <c r="M399" i="9" a="1"/>
  <c r="AG399" i="9" s="1"/>
  <c r="X398" i="9"/>
  <c r="K398" i="9" s="1"/>
  <c r="X398" i="9" a="1"/>
  <c r="V398" i="9"/>
  <c r="W398" i="9" s="1" a="1"/>
  <c r="W398" i="9" s="1"/>
  <c r="M398" i="9" a="1"/>
  <c r="X397" i="9" a="1"/>
  <c r="X397" i="9" s="1"/>
  <c r="AJ397" i="9" s="1"/>
  <c r="W397" i="9" a="1"/>
  <c r="W397" i="9" s="1"/>
  <c r="V397" i="9"/>
  <c r="M397" i="9"/>
  <c r="M397" i="9" a="1"/>
  <c r="V396" i="9"/>
  <c r="W396" i="9" s="1" a="1"/>
  <c r="W396" i="9" s="1"/>
  <c r="X396" i="9" s="1" a="1"/>
  <c r="X396" i="9" s="1"/>
  <c r="K396" i="9" s="1"/>
  <c r="M396" i="9" a="1"/>
  <c r="X395" i="9" a="1"/>
  <c r="X395" i="9" s="1"/>
  <c r="W395" i="9" a="1"/>
  <c r="W395" i="9" s="1"/>
  <c r="V395" i="9"/>
  <c r="M395" i="9"/>
  <c r="M395" i="9" a="1"/>
  <c r="AG395" i="9" s="1"/>
  <c r="V394" i="9"/>
  <c r="W394" i="9" s="1" a="1"/>
  <c r="W394" i="9" s="1"/>
  <c r="X394" i="9" s="1" a="1"/>
  <c r="X394" i="9" s="1"/>
  <c r="K394" i="9" s="1"/>
  <c r="M394" i="9" a="1"/>
  <c r="W393" i="9" a="1"/>
  <c r="W393" i="9" s="1"/>
  <c r="X393" i="9" s="1" a="1"/>
  <c r="X393" i="9" s="1"/>
  <c r="AJ393" i="9" s="1"/>
  <c r="V393" i="9"/>
  <c r="M393" i="9"/>
  <c r="M393" i="9" a="1"/>
  <c r="K393" i="9"/>
  <c r="X392" i="9"/>
  <c r="K392" i="9" s="1"/>
  <c r="V392" i="9"/>
  <c r="W392" i="9" s="1" a="1"/>
  <c r="W392" i="9" s="1"/>
  <c r="X392" i="9" s="1" a="1"/>
  <c r="M392" i="9" a="1"/>
  <c r="AJ392" i="9" s="1"/>
  <c r="W391" i="9" a="1"/>
  <c r="W391" i="9" s="1"/>
  <c r="X391" i="9" s="1" a="1"/>
  <c r="X391" i="9" s="1"/>
  <c r="V391" i="9"/>
  <c r="M391" i="9"/>
  <c r="M391" i="9" a="1"/>
  <c r="V390" i="9"/>
  <c r="W390" i="9" s="1" a="1"/>
  <c r="W390" i="9" s="1"/>
  <c r="X390" i="9" s="1" a="1"/>
  <c r="X390" i="9" s="1"/>
  <c r="K390" i="9" s="1"/>
  <c r="M390" i="9" a="1"/>
  <c r="W389" i="9" a="1"/>
  <c r="W389" i="9" s="1"/>
  <c r="X389" i="9" s="1" a="1"/>
  <c r="X389" i="9" s="1"/>
  <c r="AJ389" i="9" s="1"/>
  <c r="V389" i="9"/>
  <c r="M389" i="9"/>
  <c r="M389" i="9" a="1"/>
  <c r="K389" i="9"/>
  <c r="X388" i="9"/>
  <c r="K388" i="9" s="1"/>
  <c r="V388" i="9"/>
  <c r="W388" i="9" s="1" a="1"/>
  <c r="W388" i="9" s="1"/>
  <c r="X388" i="9" s="1" a="1"/>
  <c r="M388" i="9" a="1"/>
  <c r="AJ387" i="9"/>
  <c r="X387" i="9" a="1"/>
  <c r="X387" i="9" s="1"/>
  <c r="W387" i="9" a="1"/>
  <c r="W387" i="9" s="1"/>
  <c r="V387" i="9"/>
  <c r="M387" i="9"/>
  <c r="M387" i="9" a="1"/>
  <c r="AG387" i="9" s="1"/>
  <c r="W386" i="9"/>
  <c r="X386" i="9" s="1" a="1"/>
  <c r="X386" i="9" s="1"/>
  <c r="K386" i="9" s="1"/>
  <c r="V386" i="9"/>
  <c r="W386" i="9" s="1" a="1"/>
  <c r="M386" i="9" a="1"/>
  <c r="W385" i="9" a="1"/>
  <c r="W385" i="9" s="1"/>
  <c r="X385" i="9" s="1" a="1"/>
  <c r="X385" i="9" s="1"/>
  <c r="AJ385" i="9" s="1"/>
  <c r="V385" i="9"/>
  <c r="M385" i="9"/>
  <c r="M385" i="9" a="1"/>
  <c r="K385" i="9"/>
  <c r="X384" i="9"/>
  <c r="K384" i="9" s="1"/>
  <c r="V384" i="9"/>
  <c r="W384" i="9" s="1" a="1"/>
  <c r="W384" i="9" s="1"/>
  <c r="X384" i="9" s="1" a="1"/>
  <c r="M384" i="9" a="1"/>
  <c r="AJ383" i="9"/>
  <c r="X383" i="9" a="1"/>
  <c r="X383" i="9" s="1"/>
  <c r="AE383" i="9" s="1"/>
  <c r="W383" i="9" a="1"/>
  <c r="W383" i="9" s="1"/>
  <c r="V383" i="9"/>
  <c r="M383" i="9"/>
  <c r="M383" i="9" a="1"/>
  <c r="AG383" i="9" s="1"/>
  <c r="V382" i="9"/>
  <c r="W382" i="9" s="1" a="1"/>
  <c r="W382" i="9" s="1"/>
  <c r="X382" i="9" s="1" a="1"/>
  <c r="X382" i="9" s="1"/>
  <c r="K382" i="9" s="1"/>
  <c r="M382" i="9" a="1"/>
  <c r="AJ381" i="9"/>
  <c r="AE381" i="9"/>
  <c r="X381" i="9" a="1"/>
  <c r="X381" i="9" s="1"/>
  <c r="K381" i="9" s="1"/>
  <c r="W381" i="9" a="1"/>
  <c r="W381" i="9" s="1"/>
  <c r="V381" i="9"/>
  <c r="M381" i="9"/>
  <c r="M381" i="9" a="1"/>
  <c r="W380" i="9"/>
  <c r="X380" i="9" s="1" a="1"/>
  <c r="X380" i="9" s="1"/>
  <c r="K380" i="9" s="1"/>
  <c r="V380" i="9"/>
  <c r="W380" i="9" s="1" a="1"/>
  <c r="M380" i="9" a="1"/>
  <c r="W379" i="9" a="1"/>
  <c r="W379" i="9" s="1"/>
  <c r="X379" i="9" s="1" a="1"/>
  <c r="X379" i="9" s="1"/>
  <c r="V379" i="9"/>
  <c r="M379" i="9"/>
  <c r="M379" i="9" a="1"/>
  <c r="X378" i="9"/>
  <c r="K378" i="9" s="1"/>
  <c r="W378" i="9"/>
  <c r="X378" i="9" s="1" a="1"/>
  <c r="V378" i="9"/>
  <c r="W378" i="9" s="1" a="1"/>
  <c r="M378" i="9" a="1"/>
  <c r="X377" i="9" a="1"/>
  <c r="X377" i="9" s="1"/>
  <c r="AJ377" i="9" s="1"/>
  <c r="W377" i="9" a="1"/>
  <c r="W377" i="9" s="1"/>
  <c r="V377" i="9"/>
  <c r="M377" i="9"/>
  <c r="M377" i="9" a="1"/>
  <c r="X376" i="9"/>
  <c r="K376" i="9" s="1"/>
  <c r="W376" i="9"/>
  <c r="X376" i="9" s="1" a="1"/>
  <c r="V376" i="9"/>
  <c r="W376" i="9" s="1" a="1"/>
  <c r="M376" i="9" a="1"/>
  <c r="AE375" i="9"/>
  <c r="X375" i="9" a="1"/>
  <c r="X375" i="9" s="1"/>
  <c r="K375" i="9" s="1"/>
  <c r="W375" i="9" a="1"/>
  <c r="W375" i="9" s="1"/>
  <c r="V375" i="9"/>
  <c r="M375" i="9"/>
  <c r="M375" i="9" a="1"/>
  <c r="AG375" i="9" s="1"/>
  <c r="V374" i="9"/>
  <c r="W374" i="9" s="1" a="1"/>
  <c r="W374" i="9" s="1"/>
  <c r="X374" i="9" s="1" a="1"/>
  <c r="X374" i="9" s="1"/>
  <c r="K374" i="9" s="1"/>
  <c r="M374" i="9" a="1"/>
  <c r="AJ373" i="9"/>
  <c r="AE373" i="9"/>
  <c r="X373" i="9" a="1"/>
  <c r="X373" i="9" s="1"/>
  <c r="K373" i="9" s="1"/>
  <c r="W373" i="9" a="1"/>
  <c r="W373" i="9" s="1"/>
  <c r="V373" i="9"/>
  <c r="M373" i="9"/>
  <c r="M373" i="9" a="1"/>
  <c r="AG373" i="9" s="1"/>
  <c r="W372" i="9"/>
  <c r="X372" i="9" s="1" a="1"/>
  <c r="X372" i="9" s="1"/>
  <c r="K372" i="9" s="1"/>
  <c r="V372" i="9"/>
  <c r="W372" i="9" s="1" a="1"/>
  <c r="M372" i="9" a="1"/>
  <c r="W371" i="9" a="1"/>
  <c r="W371" i="9" s="1"/>
  <c r="X371" i="9" s="1" a="1"/>
  <c r="X371" i="9" s="1"/>
  <c r="V371" i="9"/>
  <c r="M371" i="9"/>
  <c r="M371" i="9" a="1"/>
  <c r="K371" i="9"/>
  <c r="X370" i="9"/>
  <c r="K370" i="9" s="1"/>
  <c r="W370" i="9"/>
  <c r="X370" i="9" s="1" a="1"/>
  <c r="V370" i="9"/>
  <c r="W370" i="9" s="1" a="1"/>
  <c r="M370" i="9" a="1"/>
  <c r="X369" i="9" a="1"/>
  <c r="X369" i="9" s="1"/>
  <c r="W369" i="9" a="1"/>
  <c r="W369" i="9" s="1"/>
  <c r="V369" i="9"/>
  <c r="M369" i="9"/>
  <c r="M369" i="9" a="1"/>
  <c r="X368" i="9"/>
  <c r="K368" i="9" s="1"/>
  <c r="W368" i="9"/>
  <c r="X368" i="9" s="1" a="1"/>
  <c r="V368" i="9"/>
  <c r="W368" i="9" s="1" a="1"/>
  <c r="M368" i="9" a="1"/>
  <c r="AE367" i="9"/>
  <c r="X367" i="9" a="1"/>
  <c r="X367" i="9" s="1"/>
  <c r="K367" i="9" s="1"/>
  <c r="W367" i="9" a="1"/>
  <c r="W367" i="9" s="1"/>
  <c r="V367" i="9"/>
  <c r="M367" i="9"/>
  <c r="M367" i="9" a="1"/>
  <c r="AG367" i="9" s="1"/>
  <c r="V366" i="9"/>
  <c r="W366" i="9" s="1" a="1"/>
  <c r="W366" i="9" s="1"/>
  <c r="X366" i="9" s="1" a="1"/>
  <c r="X366" i="9" s="1"/>
  <c r="K366" i="9" s="1"/>
  <c r="M366" i="9" a="1"/>
  <c r="AJ365" i="9"/>
  <c r="AE365" i="9"/>
  <c r="X365" i="9" a="1"/>
  <c r="X365" i="9" s="1"/>
  <c r="K365" i="9" s="1"/>
  <c r="W365" i="9" a="1"/>
  <c r="W365" i="9" s="1"/>
  <c r="V365" i="9"/>
  <c r="M365" i="9"/>
  <c r="M365" i="9" a="1"/>
  <c r="AG365" i="9" s="1"/>
  <c r="AG364" i="9"/>
  <c r="X364" i="9"/>
  <c r="K364" i="9" s="1"/>
  <c r="X364" i="9" a="1"/>
  <c r="W364" i="9"/>
  <c r="V364" i="9"/>
  <c r="W364" i="9" s="1" a="1"/>
  <c r="M364" i="9" a="1"/>
  <c r="X363" i="9" a="1"/>
  <c r="X363" i="9" s="1"/>
  <c r="W363" i="9" a="1"/>
  <c r="W363" i="9" s="1"/>
  <c r="V363" i="9"/>
  <c r="M363" i="9"/>
  <c r="M363" i="9" a="1"/>
  <c r="AG363" i="9" s="1"/>
  <c r="X362" i="9"/>
  <c r="K362" i="9" s="1"/>
  <c r="X362" i="9" a="1"/>
  <c r="V362" i="9"/>
  <c r="W362" i="9" s="1" a="1"/>
  <c r="W362" i="9" s="1"/>
  <c r="M362" i="9" a="1"/>
  <c r="AJ361" i="9"/>
  <c r="X361" i="9" a="1"/>
  <c r="X361" i="9" s="1"/>
  <c r="K361" i="9" s="1"/>
  <c r="W361" i="9" a="1"/>
  <c r="W361" i="9" s="1"/>
  <c r="V361" i="9"/>
  <c r="M361" i="9"/>
  <c r="M361" i="9" a="1"/>
  <c r="W360" i="9"/>
  <c r="X360" i="9" s="1" a="1"/>
  <c r="X360" i="9" s="1"/>
  <c r="K360" i="9" s="1"/>
  <c r="V360" i="9"/>
  <c r="W360" i="9" s="1" a="1"/>
  <c r="M360" i="9" a="1"/>
  <c r="W359" i="9" a="1"/>
  <c r="W359" i="9" s="1"/>
  <c r="X359" i="9" s="1" a="1"/>
  <c r="X359" i="9" s="1"/>
  <c r="V359" i="9"/>
  <c r="M359" i="9"/>
  <c r="M359" i="9" a="1"/>
  <c r="K359" i="9"/>
  <c r="X358" i="9"/>
  <c r="K358" i="9" s="1"/>
  <c r="W358" i="9"/>
  <c r="X358" i="9" s="1" a="1"/>
  <c r="V358" i="9"/>
  <c r="W358" i="9" s="1" a="1"/>
  <c r="M358" i="9" a="1"/>
  <c r="X357" i="9" a="1"/>
  <c r="X357" i="9" s="1"/>
  <c r="W357" i="9" a="1"/>
  <c r="W357" i="9" s="1"/>
  <c r="V357" i="9"/>
  <c r="M357" i="9"/>
  <c r="M357" i="9" a="1"/>
  <c r="W356" i="9"/>
  <c r="X356" i="9" s="1" a="1"/>
  <c r="X356" i="9" s="1"/>
  <c r="W356" i="9" a="1"/>
  <c r="V356" i="9"/>
  <c r="M356" i="9" a="1"/>
  <c r="K356" i="9"/>
  <c r="W355" i="9" a="1"/>
  <c r="W355" i="9" s="1"/>
  <c r="X355" i="9" s="1" a="1"/>
  <c r="X355" i="9" s="1"/>
  <c r="AE355" i="9" s="1"/>
  <c r="V355" i="9"/>
  <c r="M355" i="9"/>
  <c r="M355" i="9" a="1"/>
  <c r="K355" i="9"/>
  <c r="W354" i="9"/>
  <c r="X354" i="9" s="1" a="1"/>
  <c r="X354" i="9" s="1"/>
  <c r="V354" i="9"/>
  <c r="W354" i="9" s="1" a="1"/>
  <c r="M354" i="9"/>
  <c r="M354" i="9" a="1"/>
  <c r="W353" i="9" a="1"/>
  <c r="W353" i="9" s="1"/>
  <c r="X353" i="9" s="1" a="1"/>
  <c r="X353" i="9" s="1"/>
  <c r="AE353" i="9" s="1"/>
  <c r="V353" i="9"/>
  <c r="M353" i="9"/>
  <c r="M353" i="9" a="1"/>
  <c r="K353" i="9"/>
  <c r="W352" i="9" a="1"/>
  <c r="W352" i="9" s="1"/>
  <c r="X352" i="9" s="1" a="1"/>
  <c r="X352" i="9" s="1"/>
  <c r="V352" i="9"/>
  <c r="M352" i="9" a="1"/>
  <c r="V351" i="9"/>
  <c r="W351" i="9" s="1" a="1"/>
  <c r="W351" i="9" s="1"/>
  <c r="X351" i="9" s="1" a="1"/>
  <c r="X351" i="9" s="1"/>
  <c r="M351" i="9"/>
  <c r="M351" i="9" a="1"/>
  <c r="V350" i="9"/>
  <c r="W350" i="9" s="1" a="1"/>
  <c r="W350" i="9" s="1"/>
  <c r="X350" i="9" s="1" a="1"/>
  <c r="X350" i="9" s="1"/>
  <c r="K350" i="9" s="1"/>
  <c r="M350" i="9"/>
  <c r="M350" i="9" a="1"/>
  <c r="AJ349" i="9"/>
  <c r="X349" i="9" a="1"/>
  <c r="X349" i="9" s="1"/>
  <c r="K349" i="9" s="1"/>
  <c r="W349" i="9"/>
  <c r="W349" i="9" a="1"/>
  <c r="V349" i="9"/>
  <c r="M349" i="9"/>
  <c r="M349" i="9" a="1"/>
  <c r="V348" i="9"/>
  <c r="W348" i="9" s="1" a="1"/>
  <c r="W348" i="9" s="1"/>
  <c r="X348" i="9" s="1" a="1"/>
  <c r="X348" i="9" s="1"/>
  <c r="K348" i="9" s="1"/>
  <c r="M348" i="9" a="1"/>
  <c r="X347" i="9"/>
  <c r="X347" i="9" a="1"/>
  <c r="W347" i="9" a="1"/>
  <c r="W347" i="9" s="1"/>
  <c r="V347" i="9"/>
  <c r="M347" i="9"/>
  <c r="M347" i="9" a="1"/>
  <c r="X346" i="9"/>
  <c r="K346" i="9" s="1"/>
  <c r="X346" i="9" a="1"/>
  <c r="W346" i="9"/>
  <c r="V346" i="9"/>
  <c r="W346" i="9" s="1" a="1"/>
  <c r="M346" i="9"/>
  <c r="M346" i="9" a="1"/>
  <c r="X345" i="9" a="1"/>
  <c r="X345" i="9" s="1"/>
  <c r="K345" i="9" s="1"/>
  <c r="W345" i="9"/>
  <c r="W345" i="9" a="1"/>
  <c r="V345" i="9"/>
  <c r="M345" i="9"/>
  <c r="M345" i="9" a="1"/>
  <c r="X344" i="9"/>
  <c r="K344" i="9" s="1"/>
  <c r="W344" i="9"/>
  <c r="X344" i="9" s="1" a="1"/>
  <c r="W344" i="9" a="1"/>
  <c r="V344" i="9"/>
  <c r="M344" i="9"/>
  <c r="M344" i="9" a="1"/>
  <c r="W343" i="9"/>
  <c r="X343" i="9" s="1" a="1"/>
  <c r="X343" i="9" s="1"/>
  <c r="K343" i="9" s="1"/>
  <c r="W343" i="9" a="1"/>
  <c r="V343" i="9"/>
  <c r="M343" i="9" a="1"/>
  <c r="W342" i="9" a="1"/>
  <c r="W342" i="9" s="1"/>
  <c r="X342" i="9" s="1" a="1"/>
  <c r="X342" i="9" s="1"/>
  <c r="V342" i="9"/>
  <c r="M342" i="9"/>
  <c r="M342" i="9" a="1"/>
  <c r="K342" i="9"/>
  <c r="V341" i="9"/>
  <c r="W341" i="9" s="1" a="1"/>
  <c r="W341" i="9" s="1"/>
  <c r="X341" i="9" s="1" a="1"/>
  <c r="X341" i="9" s="1"/>
  <c r="M341" i="9"/>
  <c r="M341" i="9" a="1"/>
  <c r="X340" i="9" a="1"/>
  <c r="X340" i="9" s="1"/>
  <c r="K340" i="9" s="1"/>
  <c r="W340" i="9"/>
  <c r="W340" i="9" a="1"/>
  <c r="V340" i="9"/>
  <c r="M340" i="9"/>
  <c r="M340" i="9" a="1"/>
  <c r="X339" i="9"/>
  <c r="X339" i="9" a="1"/>
  <c r="W339" i="9"/>
  <c r="W339" i="9" a="1"/>
  <c r="V339" i="9"/>
  <c r="M339" i="9" a="1"/>
  <c r="AG339" i="9" s="1"/>
  <c r="K339" i="9"/>
  <c r="X338" i="9"/>
  <c r="X338" i="9" a="1"/>
  <c r="V338" i="9"/>
  <c r="W338" i="9" s="1" a="1"/>
  <c r="W338" i="9" s="1"/>
  <c r="M338" i="9"/>
  <c r="M338" i="9" a="1"/>
  <c r="K338" i="9"/>
  <c r="X337" i="9" a="1"/>
  <c r="X337" i="9" s="1"/>
  <c r="V337" i="9"/>
  <c r="W337" i="9" s="1" a="1"/>
  <c r="W337" i="9" s="1"/>
  <c r="M337" i="9"/>
  <c r="M337" i="9" a="1"/>
  <c r="X336" i="9" a="1"/>
  <c r="X336" i="9" s="1"/>
  <c r="K336" i="9" s="1"/>
  <c r="W336" i="9"/>
  <c r="W336" i="9" a="1"/>
  <c r="V336" i="9"/>
  <c r="M336" i="9"/>
  <c r="M336" i="9" a="1"/>
  <c r="W335" i="9" a="1"/>
  <c r="W335" i="9" s="1"/>
  <c r="X335" i="9" s="1" a="1"/>
  <c r="X335" i="9" s="1"/>
  <c r="V335" i="9"/>
  <c r="M335" i="9" a="1"/>
  <c r="V334" i="9"/>
  <c r="W334" i="9" s="1" a="1"/>
  <c r="W334" i="9" s="1"/>
  <c r="X334" i="9" s="1" a="1"/>
  <c r="X334" i="9" s="1"/>
  <c r="M334" i="9"/>
  <c r="M334" i="9" a="1"/>
  <c r="X333" i="9" a="1"/>
  <c r="X333" i="9" s="1"/>
  <c r="V333" i="9"/>
  <c r="W333" i="9" s="1" a="1"/>
  <c r="W333" i="9" s="1"/>
  <c r="M333" i="9"/>
  <c r="M333" i="9" a="1"/>
  <c r="X332" i="9" a="1"/>
  <c r="X332" i="9" s="1"/>
  <c r="K332" i="9" s="1"/>
  <c r="W332" i="9"/>
  <c r="W332" i="9" a="1"/>
  <c r="V332" i="9"/>
  <c r="M332" i="9"/>
  <c r="M332" i="9" a="1"/>
  <c r="W331" i="9" a="1"/>
  <c r="W331" i="9" s="1"/>
  <c r="X331" i="9" s="1" a="1"/>
  <c r="X331" i="9" s="1"/>
  <c r="V331" i="9"/>
  <c r="M331" i="9" a="1"/>
  <c r="V330" i="9"/>
  <c r="W330" i="9" s="1" a="1"/>
  <c r="W330" i="9" s="1"/>
  <c r="X330" i="9" s="1" a="1"/>
  <c r="X330" i="9" s="1"/>
  <c r="M330" i="9"/>
  <c r="M330" i="9" a="1"/>
  <c r="X329" i="9" a="1"/>
  <c r="X329" i="9" s="1"/>
  <c r="V329" i="9"/>
  <c r="W329" i="9" s="1" a="1"/>
  <c r="W329" i="9" s="1"/>
  <c r="M329" i="9"/>
  <c r="M329" i="9" a="1"/>
  <c r="X328" i="9" a="1"/>
  <c r="X328" i="9" s="1"/>
  <c r="K328" i="9" s="1"/>
  <c r="W328" i="9"/>
  <c r="W328" i="9" a="1"/>
  <c r="V328" i="9"/>
  <c r="M328" i="9"/>
  <c r="M328" i="9" a="1"/>
  <c r="W327" i="9" a="1"/>
  <c r="W327" i="9" s="1"/>
  <c r="X327" i="9" s="1" a="1"/>
  <c r="X327" i="9" s="1"/>
  <c r="V327" i="9"/>
  <c r="M327" i="9" a="1"/>
  <c r="V326" i="9"/>
  <c r="W326" i="9" s="1" a="1"/>
  <c r="W326" i="9" s="1"/>
  <c r="X326" i="9" s="1" a="1"/>
  <c r="X326" i="9" s="1"/>
  <c r="M326" i="9"/>
  <c r="M326" i="9" a="1"/>
  <c r="X325" i="9" a="1"/>
  <c r="X325" i="9" s="1"/>
  <c r="V325" i="9"/>
  <c r="W325" i="9" s="1" a="1"/>
  <c r="W325" i="9" s="1"/>
  <c r="M325" i="9"/>
  <c r="M325" i="9" a="1"/>
  <c r="X324" i="9" a="1"/>
  <c r="X324" i="9" s="1"/>
  <c r="K324" i="9" s="1"/>
  <c r="W324" i="9"/>
  <c r="W324" i="9" a="1"/>
  <c r="V324" i="9"/>
  <c r="M324" i="9"/>
  <c r="M324" i="9" a="1"/>
  <c r="W323" i="9" a="1"/>
  <c r="W323" i="9" s="1"/>
  <c r="X323" i="9" s="1" a="1"/>
  <c r="X323" i="9" s="1"/>
  <c r="V323" i="9"/>
  <c r="M323" i="9" a="1"/>
  <c r="V322" i="9"/>
  <c r="W322" i="9" s="1" a="1"/>
  <c r="W322" i="9" s="1"/>
  <c r="X322" i="9" s="1" a="1"/>
  <c r="X322" i="9" s="1"/>
  <c r="M322" i="9"/>
  <c r="M322" i="9" a="1"/>
  <c r="X321" i="9" a="1"/>
  <c r="X321" i="9" s="1"/>
  <c r="V321" i="9"/>
  <c r="W321" i="9" s="1" a="1"/>
  <c r="W321" i="9" s="1"/>
  <c r="M321" i="9"/>
  <c r="M321" i="9" a="1"/>
  <c r="X320" i="9" a="1"/>
  <c r="X320" i="9" s="1"/>
  <c r="K320" i="9" s="1"/>
  <c r="W320" i="9"/>
  <c r="W320" i="9" a="1"/>
  <c r="V320" i="9"/>
  <c r="M320" i="9"/>
  <c r="M320" i="9" a="1"/>
  <c r="AJ320" i="9" s="1"/>
  <c r="W319" i="9" a="1"/>
  <c r="W319" i="9" s="1"/>
  <c r="X319" i="9" s="1" a="1"/>
  <c r="X319" i="9" s="1"/>
  <c r="V319" i="9"/>
  <c r="M319" i="9" a="1"/>
  <c r="V318" i="9"/>
  <c r="W318" i="9" s="1" a="1"/>
  <c r="W318" i="9" s="1"/>
  <c r="X318" i="9" s="1" a="1"/>
  <c r="X318" i="9" s="1"/>
  <c r="M318" i="9"/>
  <c r="M318" i="9" a="1"/>
  <c r="X317" i="9" a="1"/>
  <c r="X317" i="9" s="1"/>
  <c r="V317" i="9"/>
  <c r="W317" i="9" s="1" a="1"/>
  <c r="W317" i="9" s="1"/>
  <c r="M317" i="9"/>
  <c r="M317" i="9" a="1"/>
  <c r="X316" i="9" a="1"/>
  <c r="X316" i="9" s="1"/>
  <c r="K316" i="9" s="1"/>
  <c r="W316" i="9"/>
  <c r="W316" i="9" a="1"/>
  <c r="V316" i="9"/>
  <c r="M316" i="9"/>
  <c r="M316" i="9" a="1"/>
  <c r="AJ316" i="9" s="1"/>
  <c r="W315" i="9" a="1"/>
  <c r="W315" i="9" s="1"/>
  <c r="X315" i="9" s="1" a="1"/>
  <c r="X315" i="9" s="1"/>
  <c r="V315" i="9"/>
  <c r="M315" i="9" a="1"/>
  <c r="V314" i="9"/>
  <c r="W314" i="9" s="1" a="1"/>
  <c r="W314" i="9" s="1"/>
  <c r="X314" i="9" s="1" a="1"/>
  <c r="X314" i="9" s="1"/>
  <c r="M314" i="9"/>
  <c r="M314" i="9" a="1"/>
  <c r="V313" i="9"/>
  <c r="W313" i="9" s="1" a="1"/>
  <c r="W313" i="9" s="1"/>
  <c r="X313" i="9" s="1" a="1"/>
  <c r="X313" i="9" s="1"/>
  <c r="M313" i="9"/>
  <c r="M313" i="9" a="1"/>
  <c r="W312" i="9" a="1"/>
  <c r="W312" i="9" s="1"/>
  <c r="X312" i="9" s="1" a="1"/>
  <c r="X312" i="9" s="1"/>
  <c r="V312" i="9"/>
  <c r="M312" i="9"/>
  <c r="M312" i="9" a="1"/>
  <c r="AJ312" i="9" s="1"/>
  <c r="V311" i="9"/>
  <c r="W311" i="9" s="1" a="1"/>
  <c r="W311" i="9" s="1"/>
  <c r="X311" i="9" s="1" a="1"/>
  <c r="X311" i="9" s="1"/>
  <c r="M311" i="9" a="1"/>
  <c r="V310" i="9"/>
  <c r="W310" i="9" s="1" a="1"/>
  <c r="W310" i="9" s="1"/>
  <c r="X310" i="9" s="1" a="1"/>
  <c r="X310" i="9" s="1"/>
  <c r="M310" i="9"/>
  <c r="M310" i="9" a="1"/>
  <c r="V309" i="9"/>
  <c r="W309" i="9" s="1" a="1"/>
  <c r="W309" i="9" s="1"/>
  <c r="X309" i="9" s="1" a="1"/>
  <c r="X309" i="9" s="1"/>
  <c r="K309" i="9" s="1"/>
  <c r="M309" i="9"/>
  <c r="M309" i="9" a="1"/>
  <c r="AJ309" i="9" s="1"/>
  <c r="X308" i="9" a="1"/>
  <c r="X308" i="9" s="1"/>
  <c r="K308" i="9" s="1"/>
  <c r="W308" i="9"/>
  <c r="W308" i="9" a="1"/>
  <c r="V308" i="9"/>
  <c r="M308" i="9"/>
  <c r="M308" i="9" a="1"/>
  <c r="AJ308" i="9" s="1"/>
  <c r="V307" i="9"/>
  <c r="W307" i="9" s="1" a="1"/>
  <c r="W307" i="9" s="1"/>
  <c r="X307" i="9" s="1" a="1"/>
  <c r="X307" i="9" s="1"/>
  <c r="K307" i="9" s="1"/>
  <c r="M307" i="9" a="1"/>
  <c r="X306" i="9" a="1"/>
  <c r="X306" i="9" s="1"/>
  <c r="W306" i="9" a="1"/>
  <c r="W306" i="9" s="1"/>
  <c r="V306" i="9"/>
  <c r="M306" i="9"/>
  <c r="M306" i="9" a="1"/>
  <c r="X305" i="9" a="1"/>
  <c r="X305" i="9" s="1"/>
  <c r="K305" i="9" s="1"/>
  <c r="W305" i="9"/>
  <c r="V305" i="9"/>
  <c r="W305" i="9" s="1" a="1"/>
  <c r="M305" i="9" a="1"/>
  <c r="AJ305" i="9" s="1"/>
  <c r="X304" i="9" a="1"/>
  <c r="X304" i="9" s="1"/>
  <c r="K304" i="9" s="1"/>
  <c r="W304" i="9"/>
  <c r="W304" i="9" a="1"/>
  <c r="V304" i="9"/>
  <c r="M304" i="9" a="1"/>
  <c r="AJ304" i="9" s="1"/>
  <c r="X303" i="9"/>
  <c r="K303" i="9" s="1"/>
  <c r="X303" i="9" a="1"/>
  <c r="V303" i="9"/>
  <c r="W303" i="9" s="1" a="1"/>
  <c r="W303" i="9" s="1"/>
  <c r="M303" i="9" a="1"/>
  <c r="AG303" i="9" s="1"/>
  <c r="X302" i="9" a="1"/>
  <c r="X302" i="9" s="1"/>
  <c r="W302" i="9" a="1"/>
  <c r="W302" i="9" s="1"/>
  <c r="V302" i="9"/>
  <c r="M302" i="9"/>
  <c r="M302" i="9" a="1"/>
  <c r="X301" i="9" a="1"/>
  <c r="X301" i="9" s="1"/>
  <c r="K301" i="9" s="1"/>
  <c r="W301" i="9"/>
  <c r="V301" i="9"/>
  <c r="W301" i="9" s="1" a="1"/>
  <c r="M301" i="9" a="1"/>
  <c r="AJ301" i="9" s="1"/>
  <c r="W300" i="9"/>
  <c r="X300" i="9" s="1" a="1"/>
  <c r="X300" i="9" s="1"/>
  <c r="K300" i="9" s="1"/>
  <c r="W300" i="9" a="1"/>
  <c r="V300" i="9"/>
  <c r="M300" i="9" a="1"/>
  <c r="AJ300" i="9" s="1"/>
  <c r="W299" i="9"/>
  <c r="X299" i="9" s="1" a="1"/>
  <c r="X299" i="9" s="1"/>
  <c r="K299" i="9" s="1"/>
  <c r="W299" i="9" a="1"/>
  <c r="V299" i="9"/>
  <c r="M299" i="9" a="1"/>
  <c r="W298" i="9" a="1"/>
  <c r="W298" i="9" s="1"/>
  <c r="X298" i="9" s="1" a="1"/>
  <c r="X298" i="9" s="1"/>
  <c r="V298" i="9"/>
  <c r="M298" i="9"/>
  <c r="M298" i="9" a="1"/>
  <c r="W297" i="9"/>
  <c r="X297" i="9" s="1" a="1"/>
  <c r="X297" i="9" s="1"/>
  <c r="V297" i="9"/>
  <c r="W297" i="9" s="1" a="1"/>
  <c r="M297" i="9" a="1"/>
  <c r="W296" i="9" a="1"/>
  <c r="W296" i="9" s="1"/>
  <c r="X296" i="9" s="1" a="1"/>
  <c r="X296" i="9" s="1"/>
  <c r="V296" i="9"/>
  <c r="M296" i="9" a="1"/>
  <c r="W295" i="9" a="1"/>
  <c r="W295" i="9" s="1"/>
  <c r="X295" i="9" s="1" a="1"/>
  <c r="X295" i="9" s="1"/>
  <c r="V295" i="9"/>
  <c r="M295" i="9" a="1"/>
  <c r="V294" i="9"/>
  <c r="W294" i="9" s="1" a="1"/>
  <c r="W294" i="9" s="1"/>
  <c r="X294" i="9" s="1" a="1"/>
  <c r="X294" i="9" s="1"/>
  <c r="M294" i="9"/>
  <c r="M294" i="9" a="1"/>
  <c r="V293" i="9"/>
  <c r="W293" i="9" s="1" a="1"/>
  <c r="W293" i="9" s="1"/>
  <c r="X293" i="9" s="1" a="1"/>
  <c r="X293" i="9" s="1"/>
  <c r="M293" i="9"/>
  <c r="M293" i="9" a="1"/>
  <c r="W292" i="9" a="1"/>
  <c r="W292" i="9" s="1"/>
  <c r="X292" i="9" s="1" a="1"/>
  <c r="X292" i="9" s="1"/>
  <c r="V292" i="9"/>
  <c r="M292" i="9"/>
  <c r="M292" i="9" a="1"/>
  <c r="V291" i="9"/>
  <c r="W291" i="9" s="1" a="1"/>
  <c r="W291" i="9" s="1"/>
  <c r="X291" i="9" s="1" a="1"/>
  <c r="X291" i="9" s="1"/>
  <c r="M291" i="9" a="1"/>
  <c r="V290" i="9"/>
  <c r="W290" i="9" s="1" a="1"/>
  <c r="W290" i="9" s="1"/>
  <c r="X290" i="9" s="1" a="1"/>
  <c r="X290" i="9" s="1"/>
  <c r="M290" i="9"/>
  <c r="M290" i="9" a="1"/>
  <c r="V289" i="9"/>
  <c r="W289" i="9" s="1" a="1"/>
  <c r="W289" i="9" s="1"/>
  <c r="X289" i="9" s="1" a="1"/>
  <c r="X289" i="9" s="1"/>
  <c r="M289" i="9"/>
  <c r="M289" i="9" a="1"/>
  <c r="X288" i="9" a="1"/>
  <c r="X288" i="9" s="1"/>
  <c r="K288" i="9" s="1"/>
  <c r="W288" i="9"/>
  <c r="W288" i="9" a="1"/>
  <c r="V288" i="9"/>
  <c r="M288" i="9"/>
  <c r="M288" i="9" a="1"/>
  <c r="AJ288" i="9" s="1"/>
  <c r="V287" i="9"/>
  <c r="W287" i="9" s="1" a="1"/>
  <c r="W287" i="9" s="1"/>
  <c r="X287" i="9" s="1" a="1"/>
  <c r="X287" i="9" s="1"/>
  <c r="K287" i="9" s="1"/>
  <c r="M287" i="9" a="1"/>
  <c r="X286" i="9" a="1"/>
  <c r="X286" i="9" s="1"/>
  <c r="W286" i="9" a="1"/>
  <c r="W286" i="9" s="1"/>
  <c r="V286" i="9"/>
  <c r="M286" i="9"/>
  <c r="M286" i="9" a="1"/>
  <c r="X285" i="9" a="1"/>
  <c r="X285" i="9" s="1"/>
  <c r="K285" i="9" s="1"/>
  <c r="W285" i="9"/>
  <c r="V285" i="9"/>
  <c r="W285" i="9" s="1" a="1"/>
  <c r="M285" i="9" a="1"/>
  <c r="AJ285" i="9" s="1"/>
  <c r="W284" i="9"/>
  <c r="X284" i="9" s="1" a="1"/>
  <c r="X284" i="9" s="1"/>
  <c r="K284" i="9" s="1"/>
  <c r="W284" i="9" a="1"/>
  <c r="V284" i="9"/>
  <c r="M284" i="9" a="1"/>
  <c r="AJ284" i="9" s="1"/>
  <c r="W283" i="9"/>
  <c r="X283" i="9" s="1" a="1"/>
  <c r="X283" i="9" s="1"/>
  <c r="K283" i="9" s="1"/>
  <c r="W283" i="9" a="1"/>
  <c r="V283" i="9"/>
  <c r="M283" i="9" a="1"/>
  <c r="W282" i="9" a="1"/>
  <c r="W282" i="9" s="1"/>
  <c r="X282" i="9" s="1" a="1"/>
  <c r="X282" i="9" s="1"/>
  <c r="V282" i="9"/>
  <c r="M282" i="9"/>
  <c r="M282" i="9" a="1"/>
  <c r="W281" i="9"/>
  <c r="X281" i="9" s="1" a="1"/>
  <c r="X281" i="9" s="1"/>
  <c r="V281" i="9"/>
  <c r="W281" i="9" s="1" a="1"/>
  <c r="M281" i="9" a="1"/>
  <c r="AG280" i="9"/>
  <c r="X280" i="9" a="1"/>
  <c r="X280" i="9" s="1"/>
  <c r="W280" i="9" a="1"/>
  <c r="W280" i="9" s="1"/>
  <c r="V280" i="9"/>
  <c r="M280" i="9" a="1"/>
  <c r="K280" i="9"/>
  <c r="AG279" i="9"/>
  <c r="X279" i="9"/>
  <c r="X279" i="9" a="1"/>
  <c r="W279" i="9"/>
  <c r="W279" i="9" a="1"/>
  <c r="V279" i="9"/>
  <c r="M279" i="9" a="1"/>
  <c r="K279" i="9"/>
  <c r="X278" i="9" a="1"/>
  <c r="X278" i="9" s="1"/>
  <c r="W278" i="9" a="1"/>
  <c r="W278" i="9" s="1"/>
  <c r="V278" i="9"/>
  <c r="M278" i="9"/>
  <c r="M278" i="9" a="1"/>
  <c r="X277" i="9" a="1"/>
  <c r="X277" i="9" s="1"/>
  <c r="W277" i="9"/>
  <c r="V277" i="9"/>
  <c r="W277" i="9" s="1" a="1"/>
  <c r="M277" i="9" a="1"/>
  <c r="W276" i="9" a="1"/>
  <c r="W276" i="9" s="1"/>
  <c r="X276" i="9" s="1" a="1"/>
  <c r="X276" i="9" s="1"/>
  <c r="V276" i="9"/>
  <c r="M276" i="9" a="1"/>
  <c r="W275" i="9" a="1"/>
  <c r="W275" i="9" s="1"/>
  <c r="X275" i="9" s="1" a="1"/>
  <c r="X275" i="9" s="1"/>
  <c r="V275" i="9"/>
  <c r="M275" i="9" a="1"/>
  <c r="V274" i="9"/>
  <c r="W274" i="9" s="1" a="1"/>
  <c r="W274" i="9" s="1"/>
  <c r="X274" i="9" s="1" a="1"/>
  <c r="X274" i="9" s="1"/>
  <c r="M274" i="9"/>
  <c r="M274" i="9" a="1"/>
  <c r="V273" i="9"/>
  <c r="W273" i="9" s="1" a="1"/>
  <c r="W273" i="9" s="1"/>
  <c r="X273" i="9" s="1" a="1"/>
  <c r="X273" i="9" s="1"/>
  <c r="M273" i="9"/>
  <c r="M273" i="9" a="1"/>
  <c r="W272" i="9" a="1"/>
  <c r="W272" i="9" s="1"/>
  <c r="X272" i="9" s="1" a="1"/>
  <c r="X272" i="9" s="1"/>
  <c r="V272" i="9"/>
  <c r="M272" i="9"/>
  <c r="M272" i="9" a="1"/>
  <c r="AJ272" i="9" s="1"/>
  <c r="AE271" i="9"/>
  <c r="V271" i="9"/>
  <c r="W271" i="9" s="1" a="1"/>
  <c r="W271" i="9" s="1"/>
  <c r="X271" i="9" s="1" a="1"/>
  <c r="X271" i="9" s="1"/>
  <c r="M271" i="9" a="1"/>
  <c r="X270" i="9"/>
  <c r="V270" i="9"/>
  <c r="W270" i="9" s="1" a="1"/>
  <c r="W270" i="9" s="1"/>
  <c r="X270" i="9" s="1" a="1"/>
  <c r="M270" i="9"/>
  <c r="M270" i="9" a="1"/>
  <c r="V269" i="9"/>
  <c r="W269" i="9" s="1" a="1"/>
  <c r="W269" i="9" s="1"/>
  <c r="X269" i="9" s="1" a="1"/>
  <c r="X269" i="9" s="1"/>
  <c r="M269" i="9"/>
  <c r="M269" i="9" a="1"/>
  <c r="W268" i="9" a="1"/>
  <c r="W268" i="9" s="1"/>
  <c r="X268" i="9" s="1" a="1"/>
  <c r="X268" i="9" s="1"/>
  <c r="V268" i="9"/>
  <c r="M268" i="9" a="1"/>
  <c r="K268" i="9"/>
  <c r="X267" i="9"/>
  <c r="V267" i="9"/>
  <c r="W267" i="9" s="1" a="1"/>
  <c r="W267" i="9" s="1"/>
  <c r="X267" i="9" s="1" a="1"/>
  <c r="M267" i="9"/>
  <c r="M267" i="9" a="1"/>
  <c r="AG267" i="9" s="1"/>
  <c r="X266" i="9" a="1"/>
  <c r="X266" i="9" s="1"/>
  <c r="K266" i="9" s="1"/>
  <c r="V266" i="9"/>
  <c r="W266" i="9" s="1" a="1"/>
  <c r="W266" i="9" s="1"/>
  <c r="M266" i="9"/>
  <c r="M266" i="9" a="1"/>
  <c r="W265" i="9"/>
  <c r="X265" i="9" s="1" a="1"/>
  <c r="X265" i="9" s="1"/>
  <c r="K265" i="9" s="1"/>
  <c r="W265" i="9" a="1"/>
  <c r="V265" i="9"/>
  <c r="M265" i="9" a="1"/>
  <c r="W264" i="9" a="1"/>
  <c r="W264" i="9" s="1"/>
  <c r="X264" i="9" s="1" a="1"/>
  <c r="X264" i="9" s="1"/>
  <c r="V264" i="9"/>
  <c r="M264" i="9" a="1"/>
  <c r="X263" i="9"/>
  <c r="V263" i="9"/>
  <c r="W263" i="9" s="1" a="1"/>
  <c r="W263" i="9" s="1"/>
  <c r="X263" i="9" s="1" a="1"/>
  <c r="M263" i="9"/>
  <c r="M263" i="9" a="1"/>
  <c r="AG263" i="9" s="1"/>
  <c r="V262" i="9"/>
  <c r="W262" i="9" s="1" a="1"/>
  <c r="W262" i="9" s="1"/>
  <c r="X262" i="9" s="1" a="1"/>
  <c r="X262" i="9" s="1"/>
  <c r="M262" i="9"/>
  <c r="M262" i="9" a="1"/>
  <c r="W261" i="9"/>
  <c r="X261" i="9" s="1" a="1"/>
  <c r="X261" i="9" s="1"/>
  <c r="K261" i="9" s="1"/>
  <c r="W261" i="9" a="1"/>
  <c r="V261" i="9"/>
  <c r="M261" i="9" a="1"/>
  <c r="W260" i="9" a="1"/>
  <c r="W260" i="9" s="1"/>
  <c r="X260" i="9" s="1" a="1"/>
  <c r="X260" i="9" s="1"/>
  <c r="V260" i="9"/>
  <c r="M260" i="9" a="1"/>
  <c r="AJ260" i="9" s="1"/>
  <c r="K260" i="9"/>
  <c r="X259" i="9"/>
  <c r="V259" i="9"/>
  <c r="W259" i="9" s="1" a="1"/>
  <c r="W259" i="9" s="1"/>
  <c r="X259" i="9" s="1" a="1"/>
  <c r="M259" i="9"/>
  <c r="M259" i="9" a="1"/>
  <c r="X258" i="9" a="1"/>
  <c r="X258" i="9" s="1"/>
  <c r="K258" i="9" s="1"/>
  <c r="V258" i="9"/>
  <c r="W258" i="9" s="1" a="1"/>
  <c r="W258" i="9" s="1"/>
  <c r="M258" i="9"/>
  <c r="M258" i="9" a="1"/>
  <c r="W257" i="9"/>
  <c r="X257" i="9" s="1" a="1"/>
  <c r="X257" i="9" s="1"/>
  <c r="K257" i="9" s="1"/>
  <c r="W257" i="9" a="1"/>
  <c r="V257" i="9"/>
  <c r="M257" i="9" a="1"/>
  <c r="W256" i="9" a="1"/>
  <c r="W256" i="9" s="1"/>
  <c r="X256" i="9" s="1" a="1"/>
  <c r="X256" i="9" s="1"/>
  <c r="V256" i="9"/>
  <c r="M256" i="9" a="1"/>
  <c r="AJ256" i="9" s="1"/>
  <c r="K256" i="9"/>
  <c r="V255" i="9"/>
  <c r="W255" i="9" s="1" a="1"/>
  <c r="W255" i="9" s="1"/>
  <c r="X255" i="9" s="1" a="1"/>
  <c r="X255" i="9" s="1"/>
  <c r="M255" i="9"/>
  <c r="M255" i="9" a="1"/>
  <c r="X254" i="9" a="1"/>
  <c r="X254" i="9" s="1"/>
  <c r="K254" i="9" s="1"/>
  <c r="V254" i="9"/>
  <c r="W254" i="9" s="1" a="1"/>
  <c r="W254" i="9" s="1"/>
  <c r="M254" i="9"/>
  <c r="M254" i="9" a="1"/>
  <c r="W253" i="9"/>
  <c r="X253" i="9" s="1" a="1"/>
  <c r="X253" i="9" s="1"/>
  <c r="K253" i="9" s="1"/>
  <c r="W253" i="9" a="1"/>
  <c r="V253" i="9"/>
  <c r="M253" i="9" a="1"/>
  <c r="W252" i="9" a="1"/>
  <c r="W252" i="9" s="1"/>
  <c r="X252" i="9" s="1" a="1"/>
  <c r="X252" i="9" s="1"/>
  <c r="V252" i="9"/>
  <c r="M252" i="9" a="1"/>
  <c r="K252" i="9"/>
  <c r="X251" i="9"/>
  <c r="V251" i="9"/>
  <c r="W251" i="9" s="1" a="1"/>
  <c r="W251" i="9" s="1"/>
  <c r="X251" i="9" s="1" a="1"/>
  <c r="M251" i="9"/>
  <c r="M251" i="9" a="1"/>
  <c r="AG251" i="9" s="1"/>
  <c r="X250" i="9" a="1"/>
  <c r="X250" i="9" s="1"/>
  <c r="K250" i="9" s="1"/>
  <c r="V250" i="9"/>
  <c r="W250" i="9" s="1" a="1"/>
  <c r="W250" i="9" s="1"/>
  <c r="M250" i="9"/>
  <c r="M250" i="9" a="1"/>
  <c r="W249" i="9"/>
  <c r="X249" i="9" s="1" a="1"/>
  <c r="X249" i="9" s="1"/>
  <c r="K249" i="9" s="1"/>
  <c r="W249" i="9" a="1"/>
  <c r="V249" i="9"/>
  <c r="M249" i="9" a="1"/>
  <c r="W248" i="9" a="1"/>
  <c r="W248" i="9" s="1"/>
  <c r="X248" i="9" s="1" a="1"/>
  <c r="X248" i="9" s="1"/>
  <c r="V248" i="9"/>
  <c r="M248" i="9" a="1"/>
  <c r="X247" i="9"/>
  <c r="V247" i="9"/>
  <c r="W247" i="9" s="1" a="1"/>
  <c r="W247" i="9" s="1"/>
  <c r="X247" i="9" s="1" a="1"/>
  <c r="M247" i="9"/>
  <c r="M247" i="9" a="1"/>
  <c r="AG247" i="9" s="1"/>
  <c r="V246" i="9"/>
  <c r="W246" i="9" s="1" a="1"/>
  <c r="W246" i="9" s="1"/>
  <c r="X246" i="9" s="1" a="1"/>
  <c r="X246" i="9" s="1"/>
  <c r="M246" i="9"/>
  <c r="M246" i="9" a="1"/>
  <c r="AG245" i="9"/>
  <c r="X245" i="9" a="1"/>
  <c r="X245" i="9" s="1"/>
  <c r="K245" i="9" s="1"/>
  <c r="W245" i="9"/>
  <c r="W245" i="9" a="1"/>
  <c r="V245" i="9"/>
  <c r="M245" i="9" a="1"/>
  <c r="X244" i="9"/>
  <c r="X244" i="9" a="1"/>
  <c r="W244" i="9" a="1"/>
  <c r="W244" i="9" s="1"/>
  <c r="V244" i="9"/>
  <c r="M244" i="9" a="1"/>
  <c r="AJ244" i="9" s="1"/>
  <c r="K244" i="9"/>
  <c r="X243" i="9"/>
  <c r="X243" i="9" a="1"/>
  <c r="V243" i="9"/>
  <c r="W243" i="9" s="1" a="1"/>
  <c r="W243" i="9" s="1"/>
  <c r="M243" i="9"/>
  <c r="M243" i="9" a="1"/>
  <c r="AG243" i="9" s="1"/>
  <c r="X242" i="9" a="1"/>
  <c r="X242" i="9" s="1"/>
  <c r="K242" i="9" s="1"/>
  <c r="V242" i="9"/>
  <c r="W242" i="9" s="1" a="1"/>
  <c r="W242" i="9" s="1"/>
  <c r="M242" i="9"/>
  <c r="M242" i="9" a="1"/>
  <c r="X241" i="9" a="1"/>
  <c r="X241" i="9" s="1"/>
  <c r="K241" i="9" s="1"/>
  <c r="W241" i="9"/>
  <c r="W241" i="9" a="1"/>
  <c r="V241" i="9"/>
  <c r="M241" i="9" a="1"/>
  <c r="W240" i="9" a="1"/>
  <c r="W240" i="9" s="1"/>
  <c r="X240" i="9" s="1" a="1"/>
  <c r="X240" i="9" s="1"/>
  <c r="V240" i="9"/>
  <c r="M240" i="9" a="1"/>
  <c r="AJ240" i="9" s="1"/>
  <c r="K240" i="9"/>
  <c r="X239" i="9"/>
  <c r="AJ239" i="9" s="1"/>
  <c r="X239" i="9" a="1"/>
  <c r="W239" i="9" a="1"/>
  <c r="W239" i="9" s="1"/>
  <c r="V239" i="9"/>
  <c r="M239" i="9"/>
  <c r="M239" i="9" a="1"/>
  <c r="X238" i="9"/>
  <c r="K238" i="9" s="1"/>
  <c r="X238" i="9" a="1"/>
  <c r="W238" i="9"/>
  <c r="V238" i="9"/>
  <c r="W238" i="9" s="1" a="1"/>
  <c r="M238" i="9"/>
  <c r="M238" i="9" a="1"/>
  <c r="X237" i="9" a="1"/>
  <c r="X237" i="9" s="1"/>
  <c r="K237" i="9" s="1"/>
  <c r="W237" i="9"/>
  <c r="W237" i="9" a="1"/>
  <c r="V237" i="9"/>
  <c r="M237" i="9"/>
  <c r="M237" i="9" a="1"/>
  <c r="AJ237" i="9" s="1"/>
  <c r="X236" i="9"/>
  <c r="K236" i="9" s="1"/>
  <c r="W236" i="9"/>
  <c r="X236" i="9" s="1" a="1"/>
  <c r="W236" i="9" a="1"/>
  <c r="V236" i="9"/>
  <c r="M236" i="9" a="1"/>
  <c r="AG236" i="9" s="1"/>
  <c r="X235" i="9" a="1"/>
  <c r="X235" i="9" s="1"/>
  <c r="W235" i="9" a="1"/>
  <c r="W235" i="9" s="1"/>
  <c r="V235" i="9"/>
  <c r="M235" i="9"/>
  <c r="M235" i="9" a="1"/>
  <c r="X234" i="9" a="1"/>
  <c r="X234" i="9" s="1"/>
  <c r="K234" i="9" s="1"/>
  <c r="W234" i="9"/>
  <c r="V234" i="9"/>
  <c r="W234" i="9" s="1" a="1"/>
  <c r="M234" i="9" a="1"/>
  <c r="W233" i="9"/>
  <c r="X233" i="9" s="1" a="1"/>
  <c r="X233" i="9" s="1"/>
  <c r="K233" i="9" s="1"/>
  <c r="W233" i="9" a="1"/>
  <c r="V233" i="9"/>
  <c r="M233" i="9" a="1"/>
  <c r="AJ233" i="9" s="1"/>
  <c r="W232" i="9"/>
  <c r="X232" i="9" s="1" a="1"/>
  <c r="X232" i="9" s="1"/>
  <c r="W232" i="9" a="1"/>
  <c r="V232" i="9"/>
  <c r="M232" i="9" a="1"/>
  <c r="W231" i="9" a="1"/>
  <c r="W231" i="9" s="1"/>
  <c r="X231" i="9" s="1" a="1"/>
  <c r="X231" i="9" s="1"/>
  <c r="V231" i="9"/>
  <c r="M231" i="9"/>
  <c r="M231" i="9" a="1"/>
  <c r="W230" i="9"/>
  <c r="X230" i="9" s="1" a="1"/>
  <c r="X230" i="9" s="1"/>
  <c r="V230" i="9"/>
  <c r="W230" i="9" s="1" a="1"/>
  <c r="M230" i="9" a="1"/>
  <c r="W229" i="9" a="1"/>
  <c r="W229" i="9" s="1"/>
  <c r="X229" i="9" s="1" a="1"/>
  <c r="X229" i="9" s="1"/>
  <c r="V229" i="9"/>
  <c r="M229" i="9"/>
  <c r="M229" i="9" a="1"/>
  <c r="W228" i="9" a="1"/>
  <c r="W228" i="9" s="1"/>
  <c r="X228" i="9" s="1" a="1"/>
  <c r="X228" i="9" s="1"/>
  <c r="V228" i="9"/>
  <c r="M228" i="9" a="1"/>
  <c r="V227" i="9"/>
  <c r="W227" i="9" s="1" a="1"/>
  <c r="W227" i="9" s="1"/>
  <c r="X227" i="9" s="1" a="1"/>
  <c r="X227" i="9" s="1"/>
  <c r="M227" i="9"/>
  <c r="M227" i="9" a="1"/>
  <c r="V226" i="9"/>
  <c r="W226" i="9" s="1" a="1"/>
  <c r="W226" i="9" s="1"/>
  <c r="X226" i="9" s="1" a="1"/>
  <c r="X226" i="9" s="1"/>
  <c r="M226" i="9"/>
  <c r="M226" i="9" a="1"/>
  <c r="X225" i="9" a="1"/>
  <c r="X225" i="9" s="1"/>
  <c r="K225" i="9" s="1"/>
  <c r="W225" i="9"/>
  <c r="W225" i="9" a="1"/>
  <c r="V225" i="9"/>
  <c r="M225" i="9"/>
  <c r="M225" i="9" a="1"/>
  <c r="AJ225" i="9" s="1"/>
  <c r="V224" i="9"/>
  <c r="W224" i="9" s="1" a="1"/>
  <c r="W224" i="9" s="1"/>
  <c r="X224" i="9" s="1" a="1"/>
  <c r="X224" i="9" s="1"/>
  <c r="M224" i="9" a="1"/>
  <c r="X223" i="9"/>
  <c r="AJ223" i="9" s="1"/>
  <c r="X223" i="9" a="1"/>
  <c r="W223" i="9" a="1"/>
  <c r="W223" i="9" s="1"/>
  <c r="V223" i="9"/>
  <c r="M223" i="9"/>
  <c r="M223" i="9" a="1"/>
  <c r="X222" i="9"/>
  <c r="K222" i="9" s="1"/>
  <c r="X222" i="9" a="1"/>
  <c r="W222" i="9"/>
  <c r="V222" i="9"/>
  <c r="W222" i="9" s="1" a="1"/>
  <c r="M222" i="9"/>
  <c r="M222" i="9" a="1"/>
  <c r="X221" i="9" a="1"/>
  <c r="X221" i="9" s="1"/>
  <c r="K221" i="9" s="1"/>
  <c r="W221" i="9"/>
  <c r="W221" i="9" a="1"/>
  <c r="V221" i="9"/>
  <c r="M221" i="9"/>
  <c r="M221" i="9" a="1"/>
  <c r="AJ221" i="9" s="1"/>
  <c r="X220" i="9"/>
  <c r="K220" i="9" s="1"/>
  <c r="X220" i="9" a="1"/>
  <c r="V220" i="9"/>
  <c r="W220" i="9" s="1" a="1"/>
  <c r="W220" i="9" s="1"/>
  <c r="M220" i="9" a="1"/>
  <c r="AG220" i="9" s="1"/>
  <c r="X219" i="9"/>
  <c r="AJ219" i="9" s="1"/>
  <c r="X219" i="9" a="1"/>
  <c r="W219" i="9" a="1"/>
  <c r="W219" i="9" s="1"/>
  <c r="V219" i="9"/>
  <c r="M219" i="9"/>
  <c r="M219" i="9" a="1"/>
  <c r="X218" i="9"/>
  <c r="K218" i="9" s="1"/>
  <c r="X218" i="9" a="1"/>
  <c r="W218" i="9"/>
  <c r="V218" i="9"/>
  <c r="W218" i="9" s="1" a="1"/>
  <c r="M218" i="9"/>
  <c r="M218" i="9" a="1"/>
  <c r="X217" i="9" a="1"/>
  <c r="X217" i="9" s="1"/>
  <c r="K217" i="9" s="1"/>
  <c r="W217" i="9"/>
  <c r="W217" i="9" a="1"/>
  <c r="V217" i="9"/>
  <c r="M217" i="9"/>
  <c r="M217" i="9" a="1"/>
  <c r="AJ217" i="9" s="1"/>
  <c r="X216" i="9"/>
  <c r="K216" i="9" s="1"/>
  <c r="W216" i="9"/>
  <c r="X216" i="9" s="1" a="1"/>
  <c r="W216" i="9" a="1"/>
  <c r="V216" i="9"/>
  <c r="M216" i="9" a="1"/>
  <c r="AG216" i="9" s="1"/>
  <c r="X215" i="9" a="1"/>
  <c r="X215" i="9" s="1"/>
  <c r="W215" i="9" a="1"/>
  <c r="W215" i="9" s="1"/>
  <c r="V215" i="9"/>
  <c r="M215" i="9"/>
  <c r="M215" i="9" a="1"/>
  <c r="X214" i="9" a="1"/>
  <c r="X214" i="9" s="1"/>
  <c r="K214" i="9" s="1"/>
  <c r="W214" i="9"/>
  <c r="W214" i="9" a="1"/>
  <c r="V214" i="9"/>
  <c r="M214" i="9"/>
  <c r="M214" i="9" a="1"/>
  <c r="W213" i="9"/>
  <c r="X213" i="9" s="1" a="1"/>
  <c r="X213" i="9" s="1"/>
  <c r="K213" i="9" s="1"/>
  <c r="W213" i="9" a="1"/>
  <c r="V213" i="9"/>
  <c r="M213" i="9" a="1"/>
  <c r="W212" i="9" a="1"/>
  <c r="W212" i="9" s="1"/>
  <c r="X212" i="9" s="1" a="1"/>
  <c r="X212" i="9" s="1"/>
  <c r="V212" i="9"/>
  <c r="M212" i="9"/>
  <c r="M212" i="9" a="1"/>
  <c r="AG212" i="9" s="1"/>
  <c r="V211" i="9"/>
  <c r="W211" i="9" s="1" a="1"/>
  <c r="W211" i="9" s="1"/>
  <c r="X211" i="9" s="1" a="1"/>
  <c r="X211" i="9" s="1"/>
  <c r="M211" i="9"/>
  <c r="M211" i="9" a="1"/>
  <c r="AG211" i="9" s="1"/>
  <c r="X210" i="9" a="1"/>
  <c r="X210" i="9" s="1"/>
  <c r="W210" i="9"/>
  <c r="W210" i="9" a="1"/>
  <c r="V210" i="9"/>
  <c r="M210" i="9"/>
  <c r="M210" i="9" a="1"/>
  <c r="W209" i="9"/>
  <c r="X209" i="9" s="1" a="1"/>
  <c r="X209" i="9" s="1"/>
  <c r="K209" i="9" s="1"/>
  <c r="W209" i="9" a="1"/>
  <c r="V209" i="9"/>
  <c r="M209" i="9" a="1"/>
  <c r="W208" i="9" a="1"/>
  <c r="W208" i="9" s="1"/>
  <c r="X208" i="9" s="1" a="1"/>
  <c r="X208" i="9" s="1"/>
  <c r="V208" i="9"/>
  <c r="M208" i="9"/>
  <c r="M208" i="9" a="1"/>
  <c r="V207" i="9"/>
  <c r="W207" i="9" s="1" a="1"/>
  <c r="W207" i="9" s="1"/>
  <c r="X207" i="9" s="1" a="1"/>
  <c r="X207" i="9" s="1"/>
  <c r="M207" i="9"/>
  <c r="M207" i="9" a="1"/>
  <c r="X206" i="9" a="1"/>
  <c r="X206" i="9" s="1"/>
  <c r="W206" i="9"/>
  <c r="W206" i="9" a="1"/>
  <c r="V206" i="9"/>
  <c r="M206" i="9"/>
  <c r="M206" i="9" a="1"/>
  <c r="W205" i="9"/>
  <c r="X205" i="9" s="1" a="1"/>
  <c r="X205" i="9" s="1"/>
  <c r="K205" i="9" s="1"/>
  <c r="W205" i="9" a="1"/>
  <c r="V205" i="9"/>
  <c r="M205" i="9" a="1"/>
  <c r="W204" i="9" a="1"/>
  <c r="W204" i="9" s="1"/>
  <c r="X204" i="9" s="1" a="1"/>
  <c r="X204" i="9" s="1"/>
  <c r="V204" i="9"/>
  <c r="M204" i="9"/>
  <c r="M204" i="9" a="1"/>
  <c r="V203" i="9"/>
  <c r="W203" i="9" s="1" a="1"/>
  <c r="W203" i="9" s="1"/>
  <c r="X203" i="9" s="1" a="1"/>
  <c r="X203" i="9" s="1"/>
  <c r="M203" i="9"/>
  <c r="M203" i="9" a="1"/>
  <c r="X202" i="9" a="1"/>
  <c r="X202" i="9" s="1"/>
  <c r="W202" i="9"/>
  <c r="W202" i="9" a="1"/>
  <c r="V202" i="9"/>
  <c r="M202" i="9"/>
  <c r="M202" i="9" a="1"/>
  <c r="W201" i="9"/>
  <c r="X201" i="9" s="1" a="1"/>
  <c r="X201" i="9" s="1"/>
  <c r="K201" i="9" s="1"/>
  <c r="W201" i="9" a="1"/>
  <c r="V201" i="9"/>
  <c r="M201" i="9" a="1"/>
  <c r="W200" i="9" a="1"/>
  <c r="W200" i="9" s="1"/>
  <c r="X200" i="9" s="1" a="1"/>
  <c r="X200" i="9" s="1"/>
  <c r="V200" i="9"/>
  <c r="M200" i="9"/>
  <c r="M200" i="9" a="1"/>
  <c r="AG200" i="9" s="1"/>
  <c r="V199" i="9"/>
  <c r="W199" i="9" s="1" a="1"/>
  <c r="W199" i="9" s="1"/>
  <c r="X199" i="9" s="1" a="1"/>
  <c r="X199" i="9" s="1"/>
  <c r="M199" i="9"/>
  <c r="M199" i="9" a="1"/>
  <c r="AG199" i="9" s="1"/>
  <c r="X198" i="9" a="1"/>
  <c r="X198" i="9" s="1"/>
  <c r="W198" i="9"/>
  <c r="W198" i="9" a="1"/>
  <c r="V198" i="9"/>
  <c r="M198" i="9"/>
  <c r="M198" i="9" a="1"/>
  <c r="W197" i="9"/>
  <c r="X197" i="9" s="1" a="1"/>
  <c r="X197" i="9" s="1"/>
  <c r="K197" i="9" s="1"/>
  <c r="W197" i="9" a="1"/>
  <c r="V197" i="9"/>
  <c r="M197" i="9" a="1"/>
  <c r="W196" i="9" a="1"/>
  <c r="W196" i="9" s="1"/>
  <c r="X196" i="9" s="1" a="1"/>
  <c r="X196" i="9" s="1"/>
  <c r="V196" i="9"/>
  <c r="M196" i="9"/>
  <c r="M196" i="9" a="1"/>
  <c r="AG196" i="9" s="1"/>
  <c r="V195" i="9"/>
  <c r="W195" i="9" s="1" a="1"/>
  <c r="W195" i="9" s="1"/>
  <c r="X195" i="9" s="1" a="1"/>
  <c r="X195" i="9" s="1"/>
  <c r="M195" i="9"/>
  <c r="M195" i="9" a="1"/>
  <c r="AG195" i="9" s="1"/>
  <c r="X194" i="9" a="1"/>
  <c r="X194" i="9" s="1"/>
  <c r="W194" i="9"/>
  <c r="W194" i="9" a="1"/>
  <c r="V194" i="9"/>
  <c r="M194" i="9"/>
  <c r="M194" i="9" a="1"/>
  <c r="W193" i="9"/>
  <c r="X193" i="9" s="1" a="1"/>
  <c r="X193" i="9" s="1"/>
  <c r="K193" i="9" s="1"/>
  <c r="W193" i="9" a="1"/>
  <c r="V193" i="9"/>
  <c r="M193" i="9" a="1"/>
  <c r="W192" i="9" a="1"/>
  <c r="W192" i="9" s="1"/>
  <c r="X192" i="9" s="1" a="1"/>
  <c r="X192" i="9" s="1"/>
  <c r="V192" i="9"/>
  <c r="M192" i="9"/>
  <c r="M192" i="9" a="1"/>
  <c r="V191" i="9"/>
  <c r="W191" i="9" s="1" a="1"/>
  <c r="W191" i="9" s="1"/>
  <c r="X191" i="9" s="1" a="1"/>
  <c r="X191" i="9" s="1"/>
  <c r="M191" i="9"/>
  <c r="M191" i="9" a="1"/>
  <c r="X190" i="9" a="1"/>
  <c r="X190" i="9" s="1"/>
  <c r="W190" i="9"/>
  <c r="W190" i="9" a="1"/>
  <c r="V190" i="9"/>
  <c r="M190" i="9"/>
  <c r="M190" i="9" a="1"/>
  <c r="W189" i="9"/>
  <c r="X189" i="9" s="1" a="1"/>
  <c r="X189" i="9" s="1"/>
  <c r="K189" i="9" s="1"/>
  <c r="W189" i="9" a="1"/>
  <c r="V189" i="9"/>
  <c r="M189" i="9" a="1"/>
  <c r="W188" i="9" a="1"/>
  <c r="W188" i="9" s="1"/>
  <c r="X188" i="9" s="1" a="1"/>
  <c r="X188" i="9" s="1"/>
  <c r="AJ188" i="9" s="1"/>
  <c r="V188" i="9"/>
  <c r="M188" i="9"/>
  <c r="M188" i="9" a="1"/>
  <c r="K188" i="9"/>
  <c r="V187" i="9"/>
  <c r="W187" i="9" s="1" a="1"/>
  <c r="W187" i="9" s="1"/>
  <c r="X187" i="9" s="1" a="1"/>
  <c r="X187" i="9" s="1"/>
  <c r="M187" i="9"/>
  <c r="M187" i="9" a="1"/>
  <c r="X186" i="9" a="1"/>
  <c r="X186" i="9" s="1"/>
  <c r="K186" i="9" s="1"/>
  <c r="W186" i="9"/>
  <c r="W186" i="9" a="1"/>
  <c r="V186" i="9"/>
  <c r="M186" i="9"/>
  <c r="M186" i="9" a="1"/>
  <c r="AG185" i="9"/>
  <c r="X185" i="9"/>
  <c r="X185" i="9" a="1"/>
  <c r="W185" i="9"/>
  <c r="W185" i="9" a="1"/>
  <c r="V185" i="9"/>
  <c r="M185" i="9" a="1"/>
  <c r="K185" i="9"/>
  <c r="X184" i="9"/>
  <c r="AJ184" i="9" s="1"/>
  <c r="X184" i="9" a="1"/>
  <c r="V184" i="9"/>
  <c r="W184" i="9" s="1" a="1"/>
  <c r="W184" i="9" s="1"/>
  <c r="M184" i="9"/>
  <c r="M184" i="9" a="1"/>
  <c r="X183" i="9" a="1"/>
  <c r="X183" i="9" s="1"/>
  <c r="V183" i="9"/>
  <c r="W183" i="9" s="1" a="1"/>
  <c r="W183" i="9" s="1"/>
  <c r="M183" i="9"/>
  <c r="M183" i="9" a="1"/>
  <c r="X182" i="9" a="1"/>
  <c r="X182" i="9" s="1"/>
  <c r="K182" i="9" s="1"/>
  <c r="W182" i="9"/>
  <c r="W182" i="9" a="1"/>
  <c r="V182" i="9"/>
  <c r="M182" i="9"/>
  <c r="M182" i="9" a="1"/>
  <c r="X181" i="9"/>
  <c r="X181" i="9" a="1"/>
  <c r="W181" i="9" a="1"/>
  <c r="W181" i="9" s="1"/>
  <c r="V181" i="9"/>
  <c r="M181" i="9" a="1"/>
  <c r="K181" i="9"/>
  <c r="W180" i="9" a="1"/>
  <c r="W180" i="9" s="1"/>
  <c r="X180" i="9" s="1" a="1"/>
  <c r="X180" i="9" s="1"/>
  <c r="V180" i="9"/>
  <c r="M180" i="9"/>
  <c r="M180" i="9" a="1"/>
  <c r="V179" i="9"/>
  <c r="W179" i="9" s="1" a="1"/>
  <c r="W179" i="9" s="1"/>
  <c r="X179" i="9" s="1" a="1"/>
  <c r="X179" i="9" s="1"/>
  <c r="M179" i="9"/>
  <c r="M179" i="9" a="1"/>
  <c r="W178" i="9"/>
  <c r="X178" i="9" s="1" a="1"/>
  <c r="X178" i="9" s="1"/>
  <c r="W178" i="9" a="1"/>
  <c r="V178" i="9"/>
  <c r="M178" i="9" a="1"/>
  <c r="W177" i="9" a="1"/>
  <c r="W177" i="9" s="1"/>
  <c r="X177" i="9" s="1" a="1"/>
  <c r="X177" i="9" s="1"/>
  <c r="K177" i="9" s="1"/>
  <c r="V177" i="9"/>
  <c r="M177" i="9" a="1"/>
  <c r="W176" i="9" a="1"/>
  <c r="W176" i="9" s="1"/>
  <c r="X176" i="9" s="1" a="1"/>
  <c r="X176" i="9" s="1"/>
  <c r="V176" i="9"/>
  <c r="M176" i="9"/>
  <c r="M176" i="9" a="1"/>
  <c r="V175" i="9"/>
  <c r="W175" i="9" s="1" a="1"/>
  <c r="W175" i="9" s="1"/>
  <c r="X175" i="9" s="1" a="1"/>
  <c r="X175" i="9" s="1"/>
  <c r="M175" i="9"/>
  <c r="M175" i="9" a="1"/>
  <c r="X174" i="9" a="1"/>
  <c r="X174" i="9" s="1"/>
  <c r="K174" i="9" s="1"/>
  <c r="W174" i="9"/>
  <c r="W174" i="9" a="1"/>
  <c r="V174" i="9"/>
  <c r="M174" i="9" a="1"/>
  <c r="AE174" i="9" s="1"/>
  <c r="W173" i="9" a="1"/>
  <c r="W173" i="9" s="1"/>
  <c r="X173" i="9" s="1" a="1"/>
  <c r="X173" i="9" s="1"/>
  <c r="K173" i="9" s="1"/>
  <c r="V173" i="9"/>
  <c r="M173" i="9" a="1"/>
  <c r="W172" i="9" a="1"/>
  <c r="W172" i="9" s="1"/>
  <c r="X172" i="9" s="1" a="1"/>
  <c r="X172" i="9" s="1"/>
  <c r="V172" i="9"/>
  <c r="M172" i="9"/>
  <c r="M172" i="9" a="1"/>
  <c r="V171" i="9"/>
  <c r="W171" i="9" s="1" a="1"/>
  <c r="W171" i="9" s="1"/>
  <c r="X171" i="9" s="1" a="1"/>
  <c r="X171" i="9" s="1"/>
  <c r="M171" i="9"/>
  <c r="M171" i="9" a="1"/>
  <c r="X170" i="9" a="1"/>
  <c r="X170" i="9" s="1"/>
  <c r="K170" i="9" s="1"/>
  <c r="W170" i="9"/>
  <c r="W170" i="9" a="1"/>
  <c r="V170" i="9"/>
  <c r="M170" i="9"/>
  <c r="M170" i="9" a="1"/>
  <c r="W169" i="9" a="1"/>
  <c r="W169" i="9" s="1"/>
  <c r="X169" i="9" s="1" a="1"/>
  <c r="X169" i="9" s="1"/>
  <c r="V169" i="9"/>
  <c r="M169" i="9" a="1"/>
  <c r="W168" i="9" a="1"/>
  <c r="W168" i="9" s="1"/>
  <c r="X168" i="9" s="1" a="1"/>
  <c r="X168" i="9" s="1"/>
  <c r="V168" i="9"/>
  <c r="M168" i="9"/>
  <c r="M168" i="9" a="1"/>
  <c r="X167" i="9"/>
  <c r="K167" i="9" s="1"/>
  <c r="X167" i="9" a="1"/>
  <c r="V167" i="9"/>
  <c r="W167" i="9" s="1" a="1"/>
  <c r="W167" i="9" s="1"/>
  <c r="M167" i="9"/>
  <c r="M167" i="9" a="1"/>
  <c r="AG167" i="9" s="1"/>
  <c r="X166" i="9" a="1"/>
  <c r="X166" i="9" s="1"/>
  <c r="K166" i="9" s="1"/>
  <c r="W166" i="9"/>
  <c r="W166" i="9" a="1"/>
  <c r="V166" i="9"/>
  <c r="M166" i="9"/>
  <c r="M166" i="9" a="1"/>
  <c r="W165" i="9" a="1"/>
  <c r="W165" i="9" s="1"/>
  <c r="X165" i="9" s="1" a="1"/>
  <c r="X165" i="9" s="1"/>
  <c r="V165" i="9"/>
  <c r="M165" i="9" a="1"/>
  <c r="W164" i="9" a="1"/>
  <c r="W164" i="9" s="1"/>
  <c r="X164" i="9" s="1" a="1"/>
  <c r="X164" i="9" s="1"/>
  <c r="V164" i="9"/>
  <c r="M164" i="9"/>
  <c r="M164" i="9" a="1"/>
  <c r="X163" i="9"/>
  <c r="K163" i="9" s="1"/>
  <c r="X163" i="9" a="1"/>
  <c r="V163" i="9"/>
  <c r="W163" i="9" s="1" a="1"/>
  <c r="W163" i="9" s="1"/>
  <c r="M163" i="9"/>
  <c r="M163" i="9" a="1"/>
  <c r="AG163" i="9" s="1"/>
  <c r="X162" i="9" a="1"/>
  <c r="X162" i="9" s="1"/>
  <c r="K162" i="9" s="1"/>
  <c r="W162" i="9"/>
  <c r="W162" i="9" a="1"/>
  <c r="V162" i="9"/>
  <c r="M162" i="9"/>
  <c r="M162" i="9" a="1"/>
  <c r="W161" i="9" a="1"/>
  <c r="W161" i="9" s="1"/>
  <c r="X161" i="9" s="1" a="1"/>
  <c r="X161" i="9" s="1"/>
  <c r="V161" i="9"/>
  <c r="M161" i="9" a="1"/>
  <c r="X160" i="9"/>
  <c r="AJ160" i="9" s="1"/>
  <c r="X160" i="9" a="1"/>
  <c r="W160" i="9" a="1"/>
  <c r="W160" i="9" s="1"/>
  <c r="V160" i="9"/>
  <c r="M160" i="9"/>
  <c r="M160" i="9" a="1"/>
  <c r="AG160" i="9" s="1"/>
  <c r="K160" i="9"/>
  <c r="X159" i="9" a="1"/>
  <c r="X159" i="9" s="1"/>
  <c r="K159" i="9" s="1"/>
  <c r="W159" i="9"/>
  <c r="V159" i="9"/>
  <c r="W159" i="9" s="1" a="1"/>
  <c r="M159" i="9" a="1"/>
  <c r="X158" i="9" a="1"/>
  <c r="X158" i="9" s="1"/>
  <c r="W158" i="9"/>
  <c r="W158" i="9" a="1"/>
  <c r="V158" i="9"/>
  <c r="M158" i="9" a="1"/>
  <c r="K158" i="9"/>
  <c r="X157" i="9"/>
  <c r="X157" i="9" a="1"/>
  <c r="W157" i="9"/>
  <c r="W157" i="9" a="1"/>
  <c r="V157" i="9"/>
  <c r="M157" i="9" a="1"/>
  <c r="K157" i="9"/>
  <c r="X156" i="9" a="1"/>
  <c r="X156" i="9" s="1"/>
  <c r="W156" i="9" a="1"/>
  <c r="W156" i="9" s="1"/>
  <c r="V156" i="9"/>
  <c r="M156" i="9"/>
  <c r="M156" i="9" a="1"/>
  <c r="X155" i="9" a="1"/>
  <c r="X155" i="9" s="1"/>
  <c r="K155" i="9" s="1"/>
  <c r="W155" i="9"/>
  <c r="V155" i="9"/>
  <c r="W155" i="9" s="1" a="1"/>
  <c r="M155" i="9" a="1"/>
  <c r="W154" i="9"/>
  <c r="X154" i="9" s="1" a="1"/>
  <c r="X154" i="9" s="1"/>
  <c r="K154" i="9" s="1"/>
  <c r="W154" i="9" a="1"/>
  <c r="V154" i="9"/>
  <c r="M154" i="9" a="1"/>
  <c r="W153" i="9"/>
  <c r="X153" i="9" s="1" a="1"/>
  <c r="X153" i="9" s="1"/>
  <c r="W153" i="9" a="1"/>
  <c r="V153" i="9"/>
  <c r="M153" i="9" a="1"/>
  <c r="W152" i="9" a="1"/>
  <c r="W152" i="9" s="1"/>
  <c r="X152" i="9" s="1" a="1"/>
  <c r="X152" i="9" s="1"/>
  <c r="V152" i="9"/>
  <c r="M152" i="9"/>
  <c r="M152" i="9" a="1"/>
  <c r="W151" i="9"/>
  <c r="X151" i="9" s="1" a="1"/>
  <c r="X151" i="9" s="1"/>
  <c r="V151" i="9"/>
  <c r="W151" i="9" s="1" a="1"/>
  <c r="M151" i="9" a="1"/>
  <c r="W150" i="9" a="1"/>
  <c r="W150" i="9" s="1"/>
  <c r="X150" i="9" s="1" a="1"/>
  <c r="X150" i="9" s="1"/>
  <c r="V150" i="9"/>
  <c r="M150" i="9"/>
  <c r="M150" i="9" a="1"/>
  <c r="W149" i="9" a="1"/>
  <c r="W149" i="9" s="1"/>
  <c r="X149" i="9" s="1" a="1"/>
  <c r="X149" i="9" s="1"/>
  <c r="V149" i="9"/>
  <c r="M149" i="9" a="1"/>
  <c r="V148" i="9"/>
  <c r="W148" i="9" s="1" a="1"/>
  <c r="W148" i="9" s="1"/>
  <c r="X148" i="9" s="1" a="1"/>
  <c r="X148" i="9" s="1"/>
  <c r="M148" i="9"/>
  <c r="M148" i="9" a="1"/>
  <c r="V147" i="9"/>
  <c r="W147" i="9" s="1" a="1"/>
  <c r="W147" i="9" s="1"/>
  <c r="X147" i="9" s="1" a="1"/>
  <c r="X147" i="9" s="1"/>
  <c r="M147" i="9"/>
  <c r="M147" i="9" a="1"/>
  <c r="X146" i="9" a="1"/>
  <c r="X146" i="9" s="1"/>
  <c r="K146" i="9" s="1"/>
  <c r="W146" i="9"/>
  <c r="W146" i="9" a="1"/>
  <c r="V146" i="9"/>
  <c r="M146" i="9"/>
  <c r="M146" i="9" a="1"/>
  <c r="V145" i="9"/>
  <c r="W145" i="9" s="1" a="1"/>
  <c r="W145" i="9" s="1"/>
  <c r="X145" i="9" s="1" a="1"/>
  <c r="X145" i="9" s="1"/>
  <c r="M145" i="9" a="1"/>
  <c r="AG145" i="9" s="1"/>
  <c r="X144" i="9"/>
  <c r="AJ144" i="9" s="1"/>
  <c r="X144" i="9" a="1"/>
  <c r="W144" i="9" a="1"/>
  <c r="W144" i="9" s="1"/>
  <c r="V144" i="9"/>
  <c r="M144" i="9"/>
  <c r="M144" i="9" a="1"/>
  <c r="X143" i="9"/>
  <c r="K143" i="9" s="1"/>
  <c r="X143" i="9" a="1"/>
  <c r="W143" i="9"/>
  <c r="V143" i="9"/>
  <c r="W143" i="9" s="1" a="1"/>
  <c r="M143" i="9"/>
  <c r="M143" i="9" a="1"/>
  <c r="AJ143" i="9" s="1"/>
  <c r="X142" i="9" a="1"/>
  <c r="X142" i="9" s="1"/>
  <c r="K142" i="9" s="1"/>
  <c r="W142" i="9"/>
  <c r="W142" i="9" a="1"/>
  <c r="V142" i="9"/>
  <c r="M142" i="9"/>
  <c r="M142" i="9" a="1"/>
  <c r="X141" i="9"/>
  <c r="K141" i="9" s="1"/>
  <c r="W141" i="9"/>
  <c r="X141" i="9" s="1" a="1"/>
  <c r="W141" i="9" a="1"/>
  <c r="V141" i="9"/>
  <c r="M141" i="9" a="1"/>
  <c r="X140" i="9" a="1"/>
  <c r="X140" i="9" s="1"/>
  <c r="W140" i="9" a="1"/>
  <c r="W140" i="9" s="1"/>
  <c r="V140" i="9"/>
  <c r="M140" i="9"/>
  <c r="M140" i="9" a="1"/>
  <c r="X139" i="9" a="1"/>
  <c r="X139" i="9" s="1"/>
  <c r="K139" i="9" s="1"/>
  <c r="W139" i="9"/>
  <c r="V139" i="9"/>
  <c r="W139" i="9" s="1" a="1"/>
  <c r="M139" i="9" a="1"/>
  <c r="W138" i="9"/>
  <c r="X138" i="9" s="1" a="1"/>
  <c r="X138" i="9" s="1"/>
  <c r="K138" i="9" s="1"/>
  <c r="W138" i="9" a="1"/>
  <c r="V138" i="9"/>
  <c r="M138" i="9" a="1"/>
  <c r="W137" i="9"/>
  <c r="X137" i="9" s="1" a="1"/>
  <c r="X137" i="9" s="1"/>
  <c r="W137" i="9" a="1"/>
  <c r="V137" i="9"/>
  <c r="M137" i="9" a="1"/>
  <c r="V136" i="9"/>
  <c r="W136" i="9" s="1" a="1"/>
  <c r="W136" i="9" s="1"/>
  <c r="X136" i="9" s="1" a="1"/>
  <c r="X136" i="9" s="1"/>
  <c r="M136" i="9"/>
  <c r="M136" i="9" a="1"/>
  <c r="X135" i="9" a="1"/>
  <c r="X135" i="9" s="1"/>
  <c r="W135" i="9"/>
  <c r="W135" i="9" a="1"/>
  <c r="V135" i="9"/>
  <c r="M135" i="9"/>
  <c r="M135" i="9" a="1"/>
  <c r="AG135" i="9" s="1"/>
  <c r="W134" i="9"/>
  <c r="X134" i="9" s="1" a="1"/>
  <c r="X134" i="9" s="1"/>
  <c r="K134" i="9" s="1"/>
  <c r="W134" i="9" a="1"/>
  <c r="V134" i="9"/>
  <c r="M134" i="9" a="1"/>
  <c r="W133" i="9" a="1"/>
  <c r="W133" i="9" s="1"/>
  <c r="X133" i="9" s="1" a="1"/>
  <c r="X133" i="9" s="1"/>
  <c r="V133" i="9"/>
  <c r="M133" i="9"/>
  <c r="M133" i="9" a="1"/>
  <c r="V132" i="9"/>
  <c r="W132" i="9" s="1" a="1"/>
  <c r="W132" i="9" s="1"/>
  <c r="X132" i="9" s="1" a="1"/>
  <c r="X132" i="9" s="1"/>
  <c r="M132" i="9"/>
  <c r="M132" i="9" a="1"/>
  <c r="X131" i="9" a="1"/>
  <c r="X131" i="9" s="1"/>
  <c r="W131" i="9"/>
  <c r="W131" i="9" a="1"/>
  <c r="V131" i="9"/>
  <c r="M131" i="9"/>
  <c r="M131" i="9" a="1"/>
  <c r="W130" i="9"/>
  <c r="X130" i="9" s="1" a="1"/>
  <c r="X130" i="9" s="1"/>
  <c r="K130" i="9" s="1"/>
  <c r="W130" i="9" a="1"/>
  <c r="V130" i="9"/>
  <c r="M130" i="9" a="1"/>
  <c r="AE130" i="9" s="1"/>
  <c r="W129" i="9" a="1"/>
  <c r="W129" i="9" s="1"/>
  <c r="X129" i="9" s="1" a="1"/>
  <c r="X129" i="9" s="1"/>
  <c r="V129" i="9"/>
  <c r="M129" i="9"/>
  <c r="M129" i="9" a="1"/>
  <c r="V128" i="9"/>
  <c r="W128" i="9" s="1" a="1"/>
  <c r="W128" i="9" s="1"/>
  <c r="X128" i="9" s="1" a="1"/>
  <c r="X128" i="9" s="1"/>
  <c r="M128" i="9"/>
  <c r="M128" i="9" a="1"/>
  <c r="AG128" i="9" s="1"/>
  <c r="X127" i="9" a="1"/>
  <c r="X127" i="9" s="1"/>
  <c r="W127" i="9"/>
  <c r="W127" i="9" a="1"/>
  <c r="V127" i="9"/>
  <c r="M127" i="9"/>
  <c r="M127" i="9" a="1"/>
  <c r="W126" i="9"/>
  <c r="X126" i="9" s="1" a="1"/>
  <c r="X126" i="9" s="1"/>
  <c r="K126" i="9" s="1"/>
  <c r="W126" i="9" a="1"/>
  <c r="V126" i="9"/>
  <c r="M126" i="9" a="1"/>
  <c r="X125" i="9"/>
  <c r="AJ125" i="9" s="1"/>
  <c r="X125" i="9" a="1"/>
  <c r="W125" i="9" a="1"/>
  <c r="W125" i="9" s="1"/>
  <c r="V125" i="9"/>
  <c r="M125" i="9"/>
  <c r="M125" i="9" a="1"/>
  <c r="K125" i="9"/>
  <c r="X124" i="9"/>
  <c r="AJ124" i="9" s="1"/>
  <c r="X124" i="9" a="1"/>
  <c r="V124" i="9"/>
  <c r="W124" i="9" s="1" a="1"/>
  <c r="W124" i="9" s="1"/>
  <c r="M124" i="9"/>
  <c r="M124" i="9" a="1"/>
  <c r="AG124" i="9" s="1"/>
  <c r="X123" i="9" a="1"/>
  <c r="X123" i="9" s="1"/>
  <c r="W123" i="9"/>
  <c r="W123" i="9" a="1"/>
  <c r="V123" i="9"/>
  <c r="M123" i="9"/>
  <c r="M123" i="9" a="1"/>
  <c r="AG123" i="9" s="1"/>
  <c r="X122" i="9"/>
  <c r="X122" i="9" a="1"/>
  <c r="W122" i="9"/>
  <c r="W122" i="9" a="1"/>
  <c r="V122" i="9"/>
  <c r="M122" i="9" a="1"/>
  <c r="K122" i="9"/>
  <c r="AE121" i="9"/>
  <c r="X121" i="9"/>
  <c r="AJ121" i="9" s="1"/>
  <c r="X121" i="9" a="1"/>
  <c r="W121" i="9" a="1"/>
  <c r="W121" i="9" s="1"/>
  <c r="V121" i="9"/>
  <c r="M121" i="9"/>
  <c r="M121" i="9" a="1"/>
  <c r="K121" i="9"/>
  <c r="V120" i="9"/>
  <c r="W120" i="9" s="1" a="1"/>
  <c r="W120" i="9" s="1"/>
  <c r="X120" i="9" s="1" a="1"/>
  <c r="X120" i="9" s="1"/>
  <c r="M120" i="9"/>
  <c r="M120" i="9" a="1"/>
  <c r="X119" i="9" a="1"/>
  <c r="X119" i="9" s="1"/>
  <c r="W119" i="9"/>
  <c r="W119" i="9" a="1"/>
  <c r="V119" i="9"/>
  <c r="M119" i="9"/>
  <c r="M119" i="9" a="1"/>
  <c r="AG119" i="9" s="1"/>
  <c r="W118" i="9"/>
  <c r="X118" i="9" s="1" a="1"/>
  <c r="X118" i="9" s="1"/>
  <c r="K118" i="9" s="1"/>
  <c r="W118" i="9" a="1"/>
  <c r="V118" i="9"/>
  <c r="M118" i="9" a="1"/>
  <c r="W117" i="9" a="1"/>
  <c r="W117" i="9" s="1"/>
  <c r="X117" i="9" s="1" a="1"/>
  <c r="X117" i="9" s="1"/>
  <c r="V117" i="9"/>
  <c r="M117" i="9"/>
  <c r="M117" i="9" a="1"/>
  <c r="V116" i="9"/>
  <c r="W116" i="9" s="1" a="1"/>
  <c r="W116" i="9" s="1"/>
  <c r="X116" i="9" s="1" a="1"/>
  <c r="X116" i="9" s="1"/>
  <c r="M116" i="9"/>
  <c r="M116" i="9" a="1"/>
  <c r="X115" i="9" a="1"/>
  <c r="X115" i="9" s="1"/>
  <c r="W115" i="9"/>
  <c r="W115" i="9" a="1"/>
  <c r="V115" i="9"/>
  <c r="M115" i="9"/>
  <c r="M115" i="9" a="1"/>
  <c r="AG115" i="9" s="1"/>
  <c r="W114" i="9"/>
  <c r="X114" i="9" s="1" a="1"/>
  <c r="X114" i="9" s="1"/>
  <c r="K114" i="9" s="1"/>
  <c r="W114" i="9" a="1"/>
  <c r="V114" i="9"/>
  <c r="M114" i="9" a="1"/>
  <c r="W113" i="9" a="1"/>
  <c r="W113" i="9" s="1"/>
  <c r="X113" i="9" s="1" a="1"/>
  <c r="X113" i="9" s="1"/>
  <c r="V113" i="9"/>
  <c r="M113" i="9"/>
  <c r="M113" i="9" a="1"/>
  <c r="K113" i="9"/>
  <c r="V112" i="9"/>
  <c r="W112" i="9" s="1" a="1"/>
  <c r="W112" i="9" s="1"/>
  <c r="X112" i="9" s="1" a="1"/>
  <c r="X112" i="9" s="1"/>
  <c r="M112" i="9"/>
  <c r="M112" i="9" a="1"/>
  <c r="AJ111" i="9"/>
  <c r="X111" i="9" a="1"/>
  <c r="X111" i="9" s="1"/>
  <c r="K111" i="9" s="1"/>
  <c r="W111" i="9"/>
  <c r="W111" i="9" a="1"/>
  <c r="V111" i="9"/>
  <c r="M111" i="9"/>
  <c r="M111" i="9" a="1"/>
  <c r="W110" i="9"/>
  <c r="X110" i="9" s="1" a="1"/>
  <c r="X110" i="9" s="1"/>
  <c r="K110" i="9" s="1"/>
  <c r="W110" i="9" a="1"/>
  <c r="V110" i="9"/>
  <c r="M110" i="9" a="1"/>
  <c r="W109" i="9" a="1"/>
  <c r="W109" i="9" s="1"/>
  <c r="X109" i="9" s="1" a="1"/>
  <c r="X109" i="9" s="1"/>
  <c r="AJ109" i="9" s="1"/>
  <c r="V109" i="9"/>
  <c r="M109" i="9"/>
  <c r="M109" i="9" a="1"/>
  <c r="K109" i="9"/>
  <c r="X108" i="9"/>
  <c r="V108" i="9"/>
  <c r="W108" i="9" s="1" a="1"/>
  <c r="W108" i="9" s="1"/>
  <c r="X108" i="9" s="1" a="1"/>
  <c r="M108" i="9"/>
  <c r="M108" i="9" a="1"/>
  <c r="AG108" i="9" s="1"/>
  <c r="X107" i="9" a="1"/>
  <c r="X107" i="9" s="1"/>
  <c r="K107" i="9" s="1"/>
  <c r="W107" i="9"/>
  <c r="W107" i="9" a="1"/>
  <c r="V107" i="9"/>
  <c r="M107" i="9"/>
  <c r="M107" i="9" a="1"/>
  <c r="AG107" i="9" s="1"/>
  <c r="W106" i="9"/>
  <c r="X106" i="9" s="1" a="1"/>
  <c r="X106" i="9" s="1"/>
  <c r="K106" i="9" s="1"/>
  <c r="W106" i="9" a="1"/>
  <c r="V106" i="9"/>
  <c r="M106" i="9" a="1"/>
  <c r="W105" i="9" a="1"/>
  <c r="W105" i="9" s="1"/>
  <c r="X105" i="9" s="1" a="1"/>
  <c r="X105" i="9" s="1"/>
  <c r="AJ105" i="9" s="1"/>
  <c r="V105" i="9"/>
  <c r="M105" i="9"/>
  <c r="M105" i="9" a="1"/>
  <c r="K105" i="9"/>
  <c r="V104" i="9"/>
  <c r="W104" i="9" s="1" a="1"/>
  <c r="W104" i="9" s="1"/>
  <c r="X104" i="9" s="1" a="1"/>
  <c r="X104" i="9" s="1"/>
  <c r="M104" i="9"/>
  <c r="M104" i="9" a="1"/>
  <c r="AJ103" i="9"/>
  <c r="X103" i="9" a="1"/>
  <c r="X103" i="9" s="1"/>
  <c r="K103" i="9" s="1"/>
  <c r="W103" i="9"/>
  <c r="W103" i="9" a="1"/>
  <c r="V103" i="9"/>
  <c r="M103" i="9"/>
  <c r="M103" i="9" a="1"/>
  <c r="W102" i="9"/>
  <c r="X102" i="9" s="1" a="1"/>
  <c r="X102" i="9" s="1"/>
  <c r="K102" i="9" s="1"/>
  <c r="W102" i="9" a="1"/>
  <c r="V102" i="9"/>
  <c r="M102" i="9" a="1"/>
  <c r="X101" i="9"/>
  <c r="AJ101" i="9" s="1"/>
  <c r="W101" i="9" a="1"/>
  <c r="W101" i="9" s="1"/>
  <c r="X101" i="9" s="1" a="1"/>
  <c r="V101" i="9"/>
  <c r="M101" i="9"/>
  <c r="M101" i="9" a="1"/>
  <c r="AJ100" i="9"/>
  <c r="X100" i="9"/>
  <c r="K100" i="9" s="1"/>
  <c r="X100" i="9" a="1"/>
  <c r="V100" i="9"/>
  <c r="W100" i="9" s="1" a="1"/>
  <c r="W100" i="9" s="1"/>
  <c r="M100" i="9"/>
  <c r="M100" i="9" a="1"/>
  <c r="AG100" i="9" s="1"/>
  <c r="AJ99" i="9"/>
  <c r="AG99" i="9"/>
  <c r="X99" i="9" a="1"/>
  <c r="X99" i="9" s="1"/>
  <c r="K99" i="9" s="1"/>
  <c r="W99" i="9"/>
  <c r="W99" i="9" a="1"/>
  <c r="V99" i="9"/>
  <c r="M99" i="9" a="1"/>
  <c r="AE99" i="9" s="1"/>
  <c r="X98" i="9"/>
  <c r="X98" i="9" a="1"/>
  <c r="W98" i="9" a="1"/>
  <c r="W98" i="9" s="1"/>
  <c r="V98" i="9"/>
  <c r="M98" i="9" a="1"/>
  <c r="K98" i="9"/>
  <c r="X97" i="9"/>
  <c r="AJ97" i="9" s="1"/>
  <c r="X97" i="9" a="1"/>
  <c r="V97" i="9"/>
  <c r="W97" i="9" s="1" a="1"/>
  <c r="W97" i="9" s="1"/>
  <c r="M97" i="9"/>
  <c r="M97" i="9" a="1"/>
  <c r="K97" i="9"/>
  <c r="X96" i="9" a="1"/>
  <c r="X96" i="9" s="1"/>
  <c r="V96" i="9"/>
  <c r="W96" i="9" s="1" a="1"/>
  <c r="W96" i="9" s="1"/>
  <c r="M96" i="9"/>
  <c r="M96" i="9" a="1"/>
  <c r="X95" i="9" a="1"/>
  <c r="X95" i="9" s="1"/>
  <c r="K95" i="9" s="1"/>
  <c r="W95" i="9"/>
  <c r="W95" i="9" a="1"/>
  <c r="V95" i="9"/>
  <c r="M95" i="9"/>
  <c r="M95" i="9" a="1"/>
  <c r="W94" i="9" a="1"/>
  <c r="W94" i="9" s="1"/>
  <c r="X94" i="9" s="1" a="1"/>
  <c r="X94" i="9" s="1"/>
  <c r="V94" i="9"/>
  <c r="M94" i="9" a="1"/>
  <c r="V93" i="9"/>
  <c r="W93" i="9" s="1" a="1"/>
  <c r="W93" i="9" s="1"/>
  <c r="X93" i="9" s="1" a="1"/>
  <c r="X93" i="9" s="1"/>
  <c r="M93" i="9"/>
  <c r="M93" i="9" a="1"/>
  <c r="X92" i="9" a="1"/>
  <c r="X92" i="9" s="1"/>
  <c r="V92" i="9"/>
  <c r="W92" i="9" s="1" a="1"/>
  <c r="W92" i="9" s="1"/>
  <c r="M92" i="9"/>
  <c r="M92" i="9" a="1"/>
  <c r="X91" i="9" a="1"/>
  <c r="X91" i="9" s="1"/>
  <c r="K91" i="9" s="1"/>
  <c r="W91" i="9"/>
  <c r="W91" i="9" a="1"/>
  <c r="V91" i="9"/>
  <c r="M91" i="9"/>
  <c r="M91" i="9" a="1"/>
  <c r="W90" i="9" a="1"/>
  <c r="W90" i="9" s="1"/>
  <c r="X90" i="9" s="1" a="1"/>
  <c r="X90" i="9" s="1"/>
  <c r="V90" i="9"/>
  <c r="M90" i="9" a="1"/>
  <c r="V89" i="9"/>
  <c r="W89" i="9" s="1" a="1"/>
  <c r="W89" i="9" s="1"/>
  <c r="X89" i="9" s="1" a="1"/>
  <c r="X89" i="9" s="1"/>
  <c r="M89" i="9"/>
  <c r="M89" i="9" a="1"/>
  <c r="X88" i="9" a="1"/>
  <c r="X88" i="9" s="1"/>
  <c r="V88" i="9"/>
  <c r="W88" i="9" s="1" a="1"/>
  <c r="W88" i="9" s="1"/>
  <c r="M88" i="9"/>
  <c r="M88" i="9" a="1"/>
  <c r="X87" i="9" a="1"/>
  <c r="X87" i="9" s="1"/>
  <c r="K87" i="9" s="1"/>
  <c r="W87" i="9"/>
  <c r="W87" i="9" a="1"/>
  <c r="V87" i="9"/>
  <c r="M87" i="9"/>
  <c r="M87" i="9" a="1"/>
  <c r="W86" i="9" a="1"/>
  <c r="W86" i="9" s="1"/>
  <c r="X86" i="9" s="1" a="1"/>
  <c r="X86" i="9" s="1"/>
  <c r="V86" i="9"/>
  <c r="M86" i="9" a="1"/>
  <c r="V85" i="9"/>
  <c r="W85" i="9" s="1" a="1"/>
  <c r="W85" i="9" s="1"/>
  <c r="X85" i="9" s="1" a="1"/>
  <c r="X85" i="9" s="1"/>
  <c r="M85" i="9"/>
  <c r="M85" i="9" a="1"/>
  <c r="X84" i="9" a="1"/>
  <c r="X84" i="9" s="1"/>
  <c r="V84" i="9"/>
  <c r="W84" i="9" s="1" a="1"/>
  <c r="W84" i="9" s="1"/>
  <c r="M84" i="9"/>
  <c r="M84" i="9" a="1"/>
  <c r="X83" i="9" a="1"/>
  <c r="X83" i="9" s="1"/>
  <c r="K83" i="9" s="1"/>
  <c r="W83" i="9"/>
  <c r="W83" i="9" a="1"/>
  <c r="V83" i="9"/>
  <c r="M83" i="9"/>
  <c r="M83" i="9" a="1"/>
  <c r="W82" i="9" a="1"/>
  <c r="W82" i="9" s="1"/>
  <c r="X82" i="9" s="1" a="1"/>
  <c r="X82" i="9" s="1"/>
  <c r="V82" i="9"/>
  <c r="M82" i="9" a="1"/>
  <c r="V81" i="9"/>
  <c r="W81" i="9" s="1" a="1"/>
  <c r="W81" i="9" s="1"/>
  <c r="X81" i="9" s="1" a="1"/>
  <c r="X81" i="9" s="1"/>
  <c r="M81" i="9"/>
  <c r="M81" i="9" a="1"/>
  <c r="X80" i="9" a="1"/>
  <c r="X80" i="9" s="1"/>
  <c r="V80" i="9"/>
  <c r="W80" i="9" s="1" a="1"/>
  <c r="W80" i="9" s="1"/>
  <c r="M80" i="9"/>
  <c r="M80" i="9" a="1"/>
  <c r="X79" i="9" a="1"/>
  <c r="X79" i="9" s="1"/>
  <c r="K79" i="9" s="1"/>
  <c r="W79" i="9"/>
  <c r="W79" i="9" a="1"/>
  <c r="V79" i="9"/>
  <c r="M79" i="9"/>
  <c r="M79" i="9" a="1"/>
  <c r="V78" i="9"/>
  <c r="W78" i="9" s="1" a="1"/>
  <c r="W78" i="9" s="1"/>
  <c r="X78" i="9" s="1" a="1"/>
  <c r="X78" i="9" s="1"/>
  <c r="K78" i="9" s="1"/>
  <c r="M78" i="9" a="1"/>
  <c r="X77" i="9" a="1"/>
  <c r="X77" i="9" s="1"/>
  <c r="W77" i="9" a="1"/>
  <c r="W77" i="9" s="1"/>
  <c r="V77" i="9"/>
  <c r="M77" i="9"/>
  <c r="M77" i="9" a="1"/>
  <c r="X76" i="9" a="1"/>
  <c r="X76" i="9" s="1"/>
  <c r="K76" i="9" s="1"/>
  <c r="W76" i="9"/>
  <c r="V76" i="9"/>
  <c r="W76" i="9" s="1" a="1"/>
  <c r="M76" i="9" a="1"/>
  <c r="W75" i="9"/>
  <c r="X75" i="9" s="1" a="1"/>
  <c r="X75" i="9" s="1"/>
  <c r="K75" i="9" s="1"/>
  <c r="W75" i="9" a="1"/>
  <c r="V75" i="9"/>
  <c r="M75" i="9" a="1"/>
  <c r="W74" i="9"/>
  <c r="X74" i="9" s="1" a="1"/>
  <c r="X74" i="9" s="1"/>
  <c r="W74" i="9" a="1"/>
  <c r="V74" i="9"/>
  <c r="M74" i="9" a="1"/>
  <c r="W73" i="9" a="1"/>
  <c r="W73" i="9" s="1"/>
  <c r="X73" i="9" s="1" a="1"/>
  <c r="X73" i="9" s="1"/>
  <c r="V73" i="9"/>
  <c r="M73" i="9"/>
  <c r="M73" i="9" a="1"/>
  <c r="W72" i="9"/>
  <c r="X72" i="9" s="1" a="1"/>
  <c r="X72" i="9" s="1"/>
  <c r="V72" i="9"/>
  <c r="W72" i="9" s="1" a="1"/>
  <c r="M72" i="9" a="1"/>
  <c r="W71" i="9" a="1"/>
  <c r="W71" i="9" s="1"/>
  <c r="X71" i="9" s="1" a="1"/>
  <c r="X71" i="9" s="1"/>
  <c r="V71" i="9"/>
  <c r="M71" i="9" a="1"/>
  <c r="M71" i="9" s="1"/>
  <c r="W70" i="9" a="1"/>
  <c r="W70" i="9" s="1"/>
  <c r="X70" i="9" s="1" a="1"/>
  <c r="X70" i="9" s="1"/>
  <c r="V70" i="9"/>
  <c r="M70" i="9" a="1"/>
  <c r="V69" i="9"/>
  <c r="W69" i="9" s="1" a="1"/>
  <c r="W69" i="9" s="1"/>
  <c r="X69" i="9" s="1" a="1"/>
  <c r="X69" i="9" s="1"/>
  <c r="M69" i="9"/>
  <c r="M69" i="9" a="1"/>
  <c r="V68" i="9"/>
  <c r="W68" i="9" s="1" a="1"/>
  <c r="W68" i="9" s="1"/>
  <c r="X68" i="9" s="1" a="1"/>
  <c r="X68" i="9" s="1"/>
  <c r="M68" i="9"/>
  <c r="M68" i="9" a="1"/>
  <c r="W67" i="9" a="1"/>
  <c r="W67" i="9" s="1"/>
  <c r="X67" i="9" s="1" a="1"/>
  <c r="X67" i="9" s="1"/>
  <c r="V67" i="9"/>
  <c r="M67" i="9"/>
  <c r="M67" i="9" a="1"/>
  <c r="AJ67" i="9" s="1"/>
  <c r="V66" i="9"/>
  <c r="W66" i="9" s="1" a="1"/>
  <c r="W66" i="9" s="1"/>
  <c r="X66" i="9" s="1" a="1"/>
  <c r="X66" i="9" s="1"/>
  <c r="M66" i="9" a="1"/>
  <c r="X65" i="9"/>
  <c r="AJ65" i="9" s="1"/>
  <c r="X65" i="9" a="1"/>
  <c r="V65" i="9"/>
  <c r="W65" i="9" s="1" a="1"/>
  <c r="W65" i="9" s="1"/>
  <c r="M65" i="9"/>
  <c r="M65" i="9" a="1"/>
  <c r="X64" i="9"/>
  <c r="K64" i="9" s="1"/>
  <c r="X64" i="9" a="1"/>
  <c r="V64" i="9"/>
  <c r="W64" i="9" s="1" a="1"/>
  <c r="W64" i="9" s="1"/>
  <c r="M64" i="9"/>
  <c r="M64" i="9" a="1"/>
  <c r="X63" i="9" a="1"/>
  <c r="X63" i="9" s="1"/>
  <c r="K63" i="9" s="1"/>
  <c r="W63" i="9"/>
  <c r="W63" i="9" a="1"/>
  <c r="V63" i="9"/>
  <c r="M63" i="9"/>
  <c r="M63" i="9" a="1"/>
  <c r="AG63" i="9" s="1"/>
  <c r="X62" i="9"/>
  <c r="K62" i="9" s="1"/>
  <c r="X62" i="9" a="1"/>
  <c r="V62" i="9"/>
  <c r="W62" i="9" s="1" a="1"/>
  <c r="W62" i="9" s="1"/>
  <c r="M62" i="9" a="1"/>
  <c r="X61" i="9"/>
  <c r="AJ61" i="9" s="1"/>
  <c r="X61" i="9" a="1"/>
  <c r="V61" i="9"/>
  <c r="W61" i="9" s="1" a="1"/>
  <c r="W61" i="9" s="1"/>
  <c r="M61" i="9"/>
  <c r="M61" i="9" a="1"/>
  <c r="V60" i="9"/>
  <c r="W60" i="9" s="1" a="1"/>
  <c r="W60" i="9" s="1"/>
  <c r="X60" i="9" s="1" a="1"/>
  <c r="X60" i="9" s="1"/>
  <c r="K60" i="9" s="1"/>
  <c r="M60" i="9"/>
  <c r="M60" i="9" a="1"/>
  <c r="X59" i="9" a="1"/>
  <c r="X59" i="9" s="1"/>
  <c r="K59" i="9" s="1"/>
  <c r="W59" i="9"/>
  <c r="W59" i="9" a="1"/>
  <c r="V59" i="9"/>
  <c r="M59" i="9"/>
  <c r="M59" i="9" a="1"/>
  <c r="AG59" i="9" s="1"/>
  <c r="V58" i="9"/>
  <c r="W58" i="9" s="1" a="1"/>
  <c r="W58" i="9" s="1"/>
  <c r="X58" i="9" s="1" a="1"/>
  <c r="X58" i="9" s="1"/>
  <c r="K58" i="9" s="1"/>
  <c r="M58" i="9" a="1"/>
  <c r="X57" i="9" a="1"/>
  <c r="X57" i="9" s="1"/>
  <c r="W57" i="9" a="1"/>
  <c r="W57" i="9" s="1"/>
  <c r="V57" i="9"/>
  <c r="M57" i="9"/>
  <c r="M57" i="9" a="1"/>
  <c r="X56" i="9" a="1"/>
  <c r="X56" i="9" s="1"/>
  <c r="K56" i="9" s="1"/>
  <c r="W56" i="9"/>
  <c r="V56" i="9"/>
  <c r="W56" i="9" s="1" a="1"/>
  <c r="M56" i="9" a="1"/>
  <c r="AJ56" i="9" s="1"/>
  <c r="W55" i="9"/>
  <c r="X55" i="9" s="1" a="1"/>
  <c r="X55" i="9" s="1"/>
  <c r="K55" i="9" s="1"/>
  <c r="W55" i="9" a="1"/>
  <c r="V55" i="9"/>
  <c r="M55" i="9" a="1"/>
  <c r="AE55" i="9" s="1"/>
  <c r="W54" i="9"/>
  <c r="X54" i="9" s="1" a="1"/>
  <c r="X54" i="9" s="1"/>
  <c r="W54" i="9" a="1"/>
  <c r="V54" i="9"/>
  <c r="M54" i="9" a="1"/>
  <c r="W53" i="9" a="1"/>
  <c r="W53" i="9" s="1"/>
  <c r="X53" i="9" s="1" a="1"/>
  <c r="X53" i="9" s="1"/>
  <c r="V53" i="9"/>
  <c r="M53" i="9"/>
  <c r="M53" i="9" a="1"/>
  <c r="W52" i="9"/>
  <c r="X52" i="9" s="1" a="1"/>
  <c r="X52" i="9" s="1"/>
  <c r="V52" i="9"/>
  <c r="W52" i="9" s="1" a="1"/>
  <c r="M52" i="9" a="1"/>
  <c r="W51" i="9" a="1"/>
  <c r="W51" i="9" s="1"/>
  <c r="X51" i="9" s="1" a="1"/>
  <c r="X51" i="9" s="1"/>
  <c r="V51" i="9"/>
  <c r="M51" i="9" a="1"/>
  <c r="M51" i="9" s="1"/>
  <c r="W50" i="9" a="1"/>
  <c r="W50" i="9" s="1"/>
  <c r="X50" i="9" s="1" a="1"/>
  <c r="X50" i="9" s="1"/>
  <c r="V50" i="9"/>
  <c r="M50" i="9" a="1"/>
  <c r="V49" i="9"/>
  <c r="W49" i="9" s="1" a="1"/>
  <c r="W49" i="9" s="1"/>
  <c r="X49" i="9" s="1" a="1"/>
  <c r="X49" i="9" s="1"/>
  <c r="M49" i="9"/>
  <c r="M49" i="9" a="1"/>
  <c r="V48" i="9"/>
  <c r="W48" i="9" s="1" a="1"/>
  <c r="W48" i="9" s="1"/>
  <c r="X48" i="9" s="1" a="1"/>
  <c r="X48" i="9" s="1"/>
  <c r="M48" i="9"/>
  <c r="M48" i="9" a="1"/>
  <c r="W47" i="9" a="1"/>
  <c r="W47" i="9" s="1"/>
  <c r="X47" i="9" s="1" a="1"/>
  <c r="X47" i="9" s="1"/>
  <c r="V47" i="9"/>
  <c r="M47" i="9"/>
  <c r="M47" i="9" a="1"/>
  <c r="AJ47" i="9" s="1"/>
  <c r="V46" i="9"/>
  <c r="W46" i="9" s="1" a="1"/>
  <c r="W46" i="9" s="1"/>
  <c r="X46" i="9" s="1" a="1"/>
  <c r="X46" i="9" s="1"/>
  <c r="M46" i="9"/>
  <c r="M46" i="9" a="1"/>
  <c r="V45" i="9"/>
  <c r="W45" i="9" s="1" a="1"/>
  <c r="W45" i="9" s="1"/>
  <c r="X45" i="9" s="1" a="1"/>
  <c r="X45" i="9" s="1"/>
  <c r="M45" i="9"/>
  <c r="M45" i="9" a="1"/>
  <c r="W44" i="9"/>
  <c r="X44" i="9" s="1" a="1"/>
  <c r="X44" i="9" s="1"/>
  <c r="K44" i="9" s="1"/>
  <c r="W44" i="9" a="1"/>
  <c r="V44" i="9"/>
  <c r="M44" i="9" a="1"/>
  <c r="W43" i="9" a="1"/>
  <c r="W43" i="9" s="1"/>
  <c r="X43" i="9" s="1" a="1"/>
  <c r="X43" i="9" s="1"/>
  <c r="V43" i="9"/>
  <c r="M43" i="9" a="1"/>
  <c r="AJ43" i="9" s="1"/>
  <c r="V42" i="9"/>
  <c r="W42" i="9" s="1" a="1"/>
  <c r="W42" i="9" s="1"/>
  <c r="X42" i="9" s="1" a="1"/>
  <c r="X42" i="9" s="1"/>
  <c r="M42" i="9"/>
  <c r="M42" i="9" a="1"/>
  <c r="V41" i="9"/>
  <c r="W41" i="9" s="1" a="1"/>
  <c r="W41" i="9" s="1"/>
  <c r="X41" i="9" s="1" a="1"/>
  <c r="X41" i="9" s="1"/>
  <c r="M41" i="9"/>
  <c r="M41" i="9" a="1"/>
  <c r="X40" i="9" a="1"/>
  <c r="X40" i="9" s="1"/>
  <c r="W40" i="9"/>
  <c r="W40" i="9" a="1"/>
  <c r="M40" i="9" a="1"/>
  <c r="M40" i="9" s="1"/>
  <c r="X39" i="9"/>
  <c r="K39" i="9" s="1"/>
  <c r="X39" i="9" a="1"/>
  <c r="W39" i="9" a="1"/>
  <c r="W39" i="9" s="1"/>
  <c r="M39" i="9"/>
  <c r="M39" i="9" a="1"/>
  <c r="AG39" i="9" s="1"/>
  <c r="X38" i="9" a="1"/>
  <c r="X38" i="9" s="1"/>
  <c r="W38" i="9"/>
  <c r="W38" i="9" a="1"/>
  <c r="M38" i="9" a="1"/>
  <c r="M38" i="9" s="1"/>
  <c r="X37" i="9"/>
  <c r="K37" i="9" s="1"/>
  <c r="X37" i="9" a="1"/>
  <c r="W37" i="9" a="1"/>
  <c r="W37" i="9" s="1"/>
  <c r="M37" i="9"/>
  <c r="M37" i="9" a="1"/>
  <c r="W36" i="9"/>
  <c r="X36" i="9" s="1" a="1"/>
  <c r="X36" i="9" s="1"/>
  <c r="K36" i="9" s="1"/>
  <c r="W36" i="9" a="1"/>
  <c r="V36" i="9"/>
  <c r="M36" i="9" a="1"/>
  <c r="AJ36" i="9" s="1"/>
  <c r="W35" i="9" a="1"/>
  <c r="W35" i="9" s="1"/>
  <c r="X35" i="9" s="1" a="1"/>
  <c r="X35" i="9" s="1"/>
  <c r="V35" i="9"/>
  <c r="M35" i="9" a="1"/>
  <c r="AJ35" i="9" s="1"/>
  <c r="V34" i="9"/>
  <c r="W34" i="9" s="1" a="1"/>
  <c r="W34" i="9" s="1"/>
  <c r="X34" i="9" s="1" a="1"/>
  <c r="X34" i="9" s="1"/>
  <c r="M34" i="9"/>
  <c r="M34" i="9" a="1"/>
  <c r="V33" i="9"/>
  <c r="W33" i="9" s="1" a="1"/>
  <c r="W33" i="9" s="1"/>
  <c r="X33" i="9" s="1" a="1"/>
  <c r="X33" i="9" s="1"/>
  <c r="M33" i="9"/>
  <c r="M33" i="9" a="1"/>
  <c r="W32" i="9"/>
  <c r="X32" i="9" s="1" a="1"/>
  <c r="X32" i="9" s="1"/>
  <c r="K32" i="9" s="1"/>
  <c r="W32" i="9" a="1"/>
  <c r="V32" i="9"/>
  <c r="M32" i="9" a="1"/>
  <c r="AJ32" i="9" s="1"/>
  <c r="W31" i="9" a="1"/>
  <c r="W31" i="9" s="1"/>
  <c r="X31" i="9" s="1" a="1"/>
  <c r="X31" i="9" s="1"/>
  <c r="V31" i="9"/>
  <c r="M31" i="9" a="1"/>
  <c r="AJ31" i="9" s="1"/>
  <c r="V30" i="9"/>
  <c r="W30" i="9" s="1" a="1"/>
  <c r="W30" i="9" s="1"/>
  <c r="X30" i="9" s="1" a="1"/>
  <c r="X30" i="9" s="1"/>
  <c r="M30" i="9"/>
  <c r="M30" i="9" a="1"/>
  <c r="V29" i="9"/>
  <c r="W29" i="9" s="1" a="1"/>
  <c r="W29" i="9" s="1"/>
  <c r="X29" i="9" s="1" a="1"/>
  <c r="X29" i="9" s="1"/>
  <c r="M29" i="9"/>
  <c r="M29" i="9" a="1"/>
  <c r="W28" i="9"/>
  <c r="X28" i="9" s="1" a="1"/>
  <c r="X28" i="9" s="1"/>
  <c r="K28" i="9" s="1"/>
  <c r="W28" i="9" a="1"/>
  <c r="V28" i="9"/>
  <c r="M28" i="9" a="1"/>
  <c r="W27" i="9" a="1"/>
  <c r="W27" i="9" s="1"/>
  <c r="X27" i="9" s="1" a="1"/>
  <c r="X27" i="9" s="1"/>
  <c r="V27" i="9"/>
  <c r="M27" i="9" a="1"/>
  <c r="V26" i="9"/>
  <c r="W26" i="9" s="1" a="1"/>
  <c r="W26" i="9" s="1"/>
  <c r="X26" i="9" s="1" a="1"/>
  <c r="X26" i="9" s="1"/>
  <c r="M26" i="9"/>
  <c r="M26" i="9" a="1"/>
  <c r="V25" i="9"/>
  <c r="W25" i="9" s="1" a="1"/>
  <c r="W25" i="9" s="1"/>
  <c r="X25" i="9" s="1" a="1"/>
  <c r="X25" i="9" s="1"/>
  <c r="M25" i="9"/>
  <c r="M25" i="9" a="1"/>
  <c r="W24" i="9"/>
  <c r="X24" i="9" s="1" a="1"/>
  <c r="X24" i="9" s="1"/>
  <c r="K24" i="9" s="1"/>
  <c r="W24" i="9" a="1"/>
  <c r="V24" i="9"/>
  <c r="M24" i="9" a="1"/>
  <c r="W23" i="9" a="1"/>
  <c r="W23" i="9" s="1"/>
  <c r="X23" i="9" s="1" a="1"/>
  <c r="X23" i="9" s="1"/>
  <c r="V23" i="9"/>
  <c r="M23" i="9" a="1"/>
  <c r="V22" i="9"/>
  <c r="W22" i="9" s="1" a="1"/>
  <c r="W22" i="9" s="1"/>
  <c r="X22" i="9" s="1" a="1"/>
  <c r="X22" i="9" s="1"/>
  <c r="M22" i="9"/>
  <c r="M22" i="9" a="1"/>
  <c r="V21" i="9"/>
  <c r="W21" i="9" s="1" a="1"/>
  <c r="W21" i="9" s="1"/>
  <c r="X21" i="9" s="1" a="1"/>
  <c r="X21" i="9" s="1"/>
  <c r="K21" i="9" s="1"/>
  <c r="M21" i="9"/>
  <c r="M21" i="9" a="1"/>
  <c r="W20" i="9" a="1"/>
  <c r="W20" i="9" s="1"/>
  <c r="X20" i="9" s="1" a="1"/>
  <c r="X20" i="9" s="1"/>
  <c r="K20" i="9" s="1"/>
  <c r="V20" i="9"/>
  <c r="M20" i="9" a="1"/>
  <c r="AJ20" i="9" s="1"/>
  <c r="V19" i="9"/>
  <c r="W19" i="9" s="1" a="1"/>
  <c r="W19" i="9" s="1"/>
  <c r="X19" i="9" s="1" a="1"/>
  <c r="X19" i="9" s="1"/>
  <c r="M19" i="9" a="1"/>
  <c r="V18" i="9"/>
  <c r="W18" i="9" s="1" a="1"/>
  <c r="W18" i="9" s="1"/>
  <c r="X18" i="9" s="1" a="1"/>
  <c r="X18" i="9" s="1"/>
  <c r="M18" i="9"/>
  <c r="M18" i="9" a="1"/>
  <c r="V17" i="9"/>
  <c r="W17" i="9" s="1" a="1"/>
  <c r="W17" i="9" s="1"/>
  <c r="X17" i="9" s="1" a="1"/>
  <c r="X17" i="9" s="1"/>
  <c r="K17" i="9" s="1"/>
  <c r="M17" i="9" a="1"/>
  <c r="W16" i="9" a="1"/>
  <c r="W16" i="9" s="1"/>
  <c r="X16" i="9" s="1" a="1"/>
  <c r="X16" i="9" s="1"/>
  <c r="V16" i="9"/>
  <c r="M16" i="9" a="1"/>
  <c r="V15" i="9"/>
  <c r="W15" i="9" s="1" a="1"/>
  <c r="W15" i="9" s="1"/>
  <c r="X15" i="9" s="1" a="1"/>
  <c r="X15" i="9" s="1"/>
  <c r="M15" i="9" a="1"/>
  <c r="AJ15" i="9" s="1"/>
  <c r="V14" i="9"/>
  <c r="W14" i="9" s="1" a="1"/>
  <c r="W14" i="9" s="1"/>
  <c r="X14" i="9" s="1" a="1"/>
  <c r="X14" i="9" s="1"/>
  <c r="M14" i="9"/>
  <c r="M14" i="9" a="1"/>
  <c r="V13" i="9"/>
  <c r="W13" i="9" s="1" a="1"/>
  <c r="W13" i="9" s="1"/>
  <c r="X13" i="9" s="1" a="1"/>
  <c r="X13" i="9" s="1"/>
  <c r="M13" i="9" a="1"/>
  <c r="W12" i="9" a="1"/>
  <c r="W12" i="9" s="1"/>
  <c r="X12" i="9" s="1" a="1"/>
  <c r="X12" i="9" s="1"/>
  <c r="V12" i="9"/>
  <c r="M12" i="9" a="1"/>
  <c r="M12" i="9" s="1"/>
  <c r="V11" i="9"/>
  <c r="W11" i="9" s="1" a="1"/>
  <c r="W11" i="9" s="1"/>
  <c r="X11" i="9" s="1" a="1"/>
  <c r="X11" i="9" s="1"/>
  <c r="M11" i="9" a="1"/>
  <c r="V10" i="9"/>
  <c r="W10" i="9" s="1" a="1"/>
  <c r="W10" i="9" s="1"/>
  <c r="X10" i="9" s="1" a="1"/>
  <c r="X10" i="9" s="1"/>
  <c r="M10" i="9"/>
  <c r="M10" i="9" a="1"/>
  <c r="V9" i="9"/>
  <c r="W9" i="9" s="1" a="1"/>
  <c r="W9" i="9" s="1"/>
  <c r="X9" i="9" s="1" a="1"/>
  <c r="X9" i="9" s="1"/>
  <c r="K9" i="9" s="1"/>
  <c r="M9" i="9" a="1"/>
  <c r="W8" i="9" a="1"/>
  <c r="W8" i="9" s="1"/>
  <c r="X8" i="9" s="1" a="1"/>
  <c r="X8" i="9" s="1"/>
  <c r="V8" i="9"/>
  <c r="M8" i="9" a="1"/>
  <c r="V7" i="9"/>
  <c r="W7" i="9" s="1" a="1"/>
  <c r="W7" i="9" s="1"/>
  <c r="X7" i="9" s="1" a="1"/>
  <c r="X7" i="9" s="1"/>
  <c r="M7" i="9" a="1"/>
  <c r="AJ7" i="9" s="1"/>
  <c r="V6" i="9"/>
  <c r="W6" i="9" s="1" a="1"/>
  <c r="W6" i="9" s="1"/>
  <c r="X6" i="9" s="1" a="1"/>
  <c r="X6" i="9" s="1"/>
  <c r="M6" i="9"/>
  <c r="M6" i="9" a="1"/>
  <c r="BE8" i="7"/>
  <c r="BF8" i="7"/>
  <c r="BG8" i="7"/>
  <c r="BH8" i="7"/>
  <c r="BE9" i="7"/>
  <c r="BF9" i="7"/>
  <c r="BG9" i="7"/>
  <c r="BH9" i="7"/>
  <c r="BE10" i="7"/>
  <c r="BF10" i="7"/>
  <c r="BG10" i="7"/>
  <c r="BH10" i="7"/>
  <c r="BE11" i="7"/>
  <c r="BF11" i="7"/>
  <c r="BG11" i="7"/>
  <c r="BH11" i="7"/>
  <c r="BE12" i="7"/>
  <c r="BF12" i="7"/>
  <c r="BG12" i="7"/>
  <c r="BH12" i="7"/>
  <c r="BE13" i="7"/>
  <c r="BF13" i="7"/>
  <c r="BG13" i="7"/>
  <c r="BH13" i="7"/>
  <c r="BE14" i="7"/>
  <c r="BF14" i="7"/>
  <c r="BG14" i="7"/>
  <c r="BH14" i="7"/>
  <c r="BE15" i="7"/>
  <c r="BF15" i="7"/>
  <c r="BG15" i="7"/>
  <c r="BH15" i="7"/>
  <c r="BE16" i="7"/>
  <c r="BF16" i="7"/>
  <c r="BG16" i="7"/>
  <c r="BH16" i="7"/>
  <c r="BE17" i="7"/>
  <c r="BF17" i="7"/>
  <c r="BG17" i="7"/>
  <c r="BH17" i="7"/>
  <c r="BE18" i="7"/>
  <c r="BF18" i="7"/>
  <c r="BG18" i="7"/>
  <c r="BH18" i="7"/>
  <c r="BE19" i="7"/>
  <c r="BF19" i="7"/>
  <c r="BG19" i="7"/>
  <c r="BH19" i="7"/>
  <c r="BE20" i="7"/>
  <c r="BF20" i="7"/>
  <c r="BG20" i="7"/>
  <c r="BH20" i="7"/>
  <c r="BE21" i="7"/>
  <c r="BF21" i="7"/>
  <c r="BG21" i="7"/>
  <c r="BH21" i="7"/>
  <c r="BE22" i="7"/>
  <c r="BF22" i="7"/>
  <c r="BG22" i="7"/>
  <c r="BH22" i="7"/>
  <c r="BE23" i="7"/>
  <c r="BF23" i="7"/>
  <c r="BG23" i="7"/>
  <c r="BH23" i="7"/>
  <c r="BE24" i="7"/>
  <c r="BF24" i="7"/>
  <c r="BG24" i="7"/>
  <c r="BH24" i="7"/>
  <c r="BE25" i="7"/>
  <c r="BF25" i="7"/>
  <c r="BG25" i="7"/>
  <c r="BH25" i="7"/>
  <c r="BE26" i="7"/>
  <c r="BF26" i="7"/>
  <c r="BG26" i="7"/>
  <c r="BH26" i="7"/>
  <c r="BE27" i="7"/>
  <c r="BF27" i="7"/>
  <c r="BG27" i="7"/>
  <c r="BH27" i="7"/>
  <c r="BE28" i="7"/>
  <c r="BF28" i="7"/>
  <c r="BG28" i="7"/>
  <c r="BH28" i="7"/>
  <c r="BE29" i="7"/>
  <c r="BF29" i="7"/>
  <c r="BG29" i="7"/>
  <c r="BH29" i="7"/>
  <c r="BE30" i="7"/>
  <c r="BF30" i="7"/>
  <c r="BG30" i="7"/>
  <c r="BH30" i="7"/>
  <c r="BE31" i="7"/>
  <c r="BF31" i="7"/>
  <c r="BG31" i="7"/>
  <c r="BH31" i="7"/>
  <c r="BE32" i="7"/>
  <c r="BF32" i="7"/>
  <c r="BG32" i="7"/>
  <c r="BH32" i="7"/>
  <c r="BE33" i="7"/>
  <c r="BF33" i="7"/>
  <c r="BG33" i="7"/>
  <c r="BH33" i="7"/>
  <c r="BE34" i="7"/>
  <c r="BF34" i="7"/>
  <c r="BG34" i="7"/>
  <c r="BH34" i="7"/>
  <c r="BE35" i="7"/>
  <c r="BF35" i="7"/>
  <c r="BG35" i="7"/>
  <c r="BH35" i="7"/>
  <c r="BE36" i="7"/>
  <c r="BF36" i="7"/>
  <c r="BG36" i="7"/>
  <c r="BH36" i="7"/>
  <c r="BE37" i="7"/>
  <c r="BF37" i="7"/>
  <c r="BG37" i="7"/>
  <c r="BH37" i="7"/>
  <c r="BE38" i="7"/>
  <c r="BF38" i="7"/>
  <c r="BG38" i="7"/>
  <c r="BH38" i="7"/>
  <c r="BE39" i="7"/>
  <c r="BF39" i="7"/>
  <c r="BG39" i="7"/>
  <c r="BH39" i="7"/>
  <c r="BE40" i="7"/>
  <c r="BF40" i="7"/>
  <c r="BG40" i="7"/>
  <c r="BH40" i="7"/>
  <c r="BE41" i="7"/>
  <c r="BF41" i="7"/>
  <c r="BG41" i="7"/>
  <c r="BH41" i="7"/>
  <c r="BE42" i="7"/>
  <c r="BF42" i="7"/>
  <c r="BG42" i="7"/>
  <c r="BH42" i="7"/>
  <c r="BE43" i="7"/>
  <c r="BF43" i="7"/>
  <c r="BG43" i="7"/>
  <c r="BH43" i="7"/>
  <c r="BE44" i="7"/>
  <c r="BF44" i="7"/>
  <c r="BG44" i="7"/>
  <c r="BH44" i="7"/>
  <c r="BE45" i="7"/>
  <c r="BF45" i="7"/>
  <c r="BG45" i="7"/>
  <c r="BH45" i="7"/>
  <c r="BE46" i="7"/>
  <c r="BF46" i="7"/>
  <c r="BG46" i="7"/>
  <c r="BH46" i="7"/>
  <c r="BE47" i="7"/>
  <c r="BF47" i="7"/>
  <c r="BG47" i="7"/>
  <c r="BH47" i="7"/>
  <c r="BE48" i="7"/>
  <c r="BF48" i="7"/>
  <c r="BG48" i="7"/>
  <c r="BH48" i="7"/>
  <c r="BE49" i="7"/>
  <c r="BF49" i="7"/>
  <c r="BG49" i="7"/>
  <c r="BH49" i="7"/>
  <c r="BE50" i="7"/>
  <c r="BF50" i="7"/>
  <c r="BG50" i="7"/>
  <c r="BH50" i="7"/>
  <c r="BE51" i="7"/>
  <c r="BF51" i="7"/>
  <c r="BG51" i="7"/>
  <c r="BH51" i="7"/>
  <c r="BE52" i="7"/>
  <c r="BF52" i="7"/>
  <c r="BG52" i="7"/>
  <c r="BH52" i="7"/>
  <c r="BE53" i="7"/>
  <c r="BF53" i="7"/>
  <c r="BG53" i="7"/>
  <c r="BH53" i="7"/>
  <c r="BE54" i="7"/>
  <c r="BF54" i="7"/>
  <c r="BG54" i="7"/>
  <c r="BH54" i="7"/>
  <c r="BE55" i="7"/>
  <c r="BF55" i="7"/>
  <c r="BG55" i="7"/>
  <c r="BH55" i="7"/>
  <c r="BE56" i="7"/>
  <c r="BF56" i="7"/>
  <c r="BG56" i="7"/>
  <c r="BH56" i="7"/>
  <c r="BE57" i="7"/>
  <c r="BF57" i="7"/>
  <c r="BG57" i="7"/>
  <c r="BH57" i="7"/>
  <c r="BE58" i="7"/>
  <c r="BF58" i="7"/>
  <c r="BG58" i="7"/>
  <c r="BH58" i="7"/>
  <c r="BE59" i="7"/>
  <c r="BF59" i="7"/>
  <c r="BG59" i="7"/>
  <c r="BH59" i="7"/>
  <c r="BE60" i="7"/>
  <c r="BF60" i="7"/>
  <c r="BG60" i="7"/>
  <c r="BH60" i="7"/>
  <c r="BE61" i="7"/>
  <c r="BF61" i="7"/>
  <c r="BG61" i="7"/>
  <c r="BH61" i="7"/>
  <c r="BE62" i="7"/>
  <c r="BF62" i="7"/>
  <c r="BG62" i="7"/>
  <c r="BH62" i="7"/>
  <c r="BE63" i="7"/>
  <c r="BF63" i="7"/>
  <c r="BG63" i="7"/>
  <c r="BH63" i="7"/>
  <c r="BE64" i="7"/>
  <c r="BF64" i="7"/>
  <c r="BG64" i="7"/>
  <c r="BH64" i="7"/>
  <c r="BE65" i="7"/>
  <c r="BF65" i="7"/>
  <c r="BG65" i="7"/>
  <c r="BH65" i="7"/>
  <c r="BE66" i="7"/>
  <c r="BF66" i="7"/>
  <c r="BG66" i="7"/>
  <c r="BH66" i="7"/>
  <c r="BF7" i="7"/>
  <c r="BG7" i="7"/>
  <c r="BH7" i="7"/>
  <c r="BE7" i="7"/>
  <c r="AZ8" i="7"/>
  <c r="BA8" i="7"/>
  <c r="BB8" i="7"/>
  <c r="BC8" i="7"/>
  <c r="AZ9" i="7"/>
  <c r="BA9" i="7"/>
  <c r="BB9" i="7"/>
  <c r="BC9" i="7"/>
  <c r="AZ10" i="7"/>
  <c r="BA10" i="7"/>
  <c r="BB10" i="7"/>
  <c r="BC10" i="7"/>
  <c r="AZ11" i="7"/>
  <c r="BA11" i="7"/>
  <c r="BB11" i="7"/>
  <c r="BC11" i="7"/>
  <c r="AZ12" i="7"/>
  <c r="BA12" i="7"/>
  <c r="BB12" i="7"/>
  <c r="BC12" i="7"/>
  <c r="AZ13" i="7"/>
  <c r="BA13" i="7"/>
  <c r="BB13" i="7"/>
  <c r="BC13" i="7"/>
  <c r="AZ14" i="7"/>
  <c r="BA14" i="7"/>
  <c r="BB14" i="7"/>
  <c r="BC14" i="7"/>
  <c r="AZ15" i="7"/>
  <c r="BA15" i="7"/>
  <c r="BB15" i="7"/>
  <c r="BC15" i="7"/>
  <c r="AZ16" i="7"/>
  <c r="BA16" i="7"/>
  <c r="BB16" i="7"/>
  <c r="BC16" i="7"/>
  <c r="AZ17" i="7"/>
  <c r="BA17" i="7"/>
  <c r="BB17" i="7"/>
  <c r="BC17" i="7"/>
  <c r="AZ18" i="7"/>
  <c r="BA18" i="7"/>
  <c r="BB18" i="7"/>
  <c r="BC18" i="7"/>
  <c r="AZ19" i="7"/>
  <c r="BA19" i="7"/>
  <c r="BB19" i="7"/>
  <c r="BC19" i="7"/>
  <c r="AZ20" i="7"/>
  <c r="BA20" i="7"/>
  <c r="BB20" i="7"/>
  <c r="BC20" i="7"/>
  <c r="AZ21" i="7"/>
  <c r="BA21" i="7"/>
  <c r="BB21" i="7"/>
  <c r="BC21" i="7"/>
  <c r="AZ22" i="7"/>
  <c r="BA22" i="7"/>
  <c r="BB22" i="7"/>
  <c r="BC22" i="7"/>
  <c r="AZ23" i="7"/>
  <c r="BA23" i="7"/>
  <c r="BB23" i="7"/>
  <c r="BC23" i="7"/>
  <c r="AZ24" i="7"/>
  <c r="BA24" i="7"/>
  <c r="BB24" i="7"/>
  <c r="BC24" i="7"/>
  <c r="AZ25" i="7"/>
  <c r="BA25" i="7"/>
  <c r="BB25" i="7"/>
  <c r="BC25" i="7"/>
  <c r="AZ26" i="7"/>
  <c r="BA26" i="7"/>
  <c r="BB26" i="7"/>
  <c r="BC26" i="7"/>
  <c r="AZ27" i="7"/>
  <c r="BA27" i="7"/>
  <c r="BB27" i="7"/>
  <c r="BC27" i="7"/>
  <c r="AZ28" i="7"/>
  <c r="BA28" i="7"/>
  <c r="BB28" i="7"/>
  <c r="BC28" i="7"/>
  <c r="AZ29" i="7"/>
  <c r="BA29" i="7"/>
  <c r="BB29" i="7"/>
  <c r="BC29" i="7"/>
  <c r="AZ30" i="7"/>
  <c r="BA30" i="7"/>
  <c r="BB30" i="7"/>
  <c r="BC30" i="7"/>
  <c r="AZ31" i="7"/>
  <c r="BA31" i="7"/>
  <c r="BB31" i="7"/>
  <c r="BC31" i="7"/>
  <c r="AZ32" i="7"/>
  <c r="BA32" i="7"/>
  <c r="BB32" i="7"/>
  <c r="BC32" i="7"/>
  <c r="AZ33" i="7"/>
  <c r="BA33" i="7"/>
  <c r="BB33" i="7"/>
  <c r="BC33" i="7"/>
  <c r="AZ34" i="7"/>
  <c r="BA34" i="7"/>
  <c r="BB34" i="7"/>
  <c r="BC34" i="7"/>
  <c r="AZ35" i="7"/>
  <c r="BA35" i="7"/>
  <c r="BB35" i="7"/>
  <c r="BC35" i="7"/>
  <c r="AZ36" i="7"/>
  <c r="BA36" i="7"/>
  <c r="BB36" i="7"/>
  <c r="BC36" i="7"/>
  <c r="AZ37" i="7"/>
  <c r="BA37" i="7"/>
  <c r="BB37" i="7"/>
  <c r="BC37" i="7"/>
  <c r="AZ38" i="7"/>
  <c r="BA38" i="7"/>
  <c r="BB38" i="7"/>
  <c r="BC38" i="7"/>
  <c r="AZ39" i="7"/>
  <c r="BA39" i="7"/>
  <c r="BB39" i="7"/>
  <c r="BC39" i="7"/>
  <c r="AZ40" i="7"/>
  <c r="BA40" i="7"/>
  <c r="BB40" i="7"/>
  <c r="BC40" i="7"/>
  <c r="AZ41" i="7"/>
  <c r="BA41" i="7"/>
  <c r="BB41" i="7"/>
  <c r="BC41" i="7"/>
  <c r="AZ42" i="7"/>
  <c r="BA42" i="7"/>
  <c r="BB42" i="7"/>
  <c r="BC42" i="7"/>
  <c r="AZ43" i="7"/>
  <c r="BA43" i="7"/>
  <c r="BB43" i="7"/>
  <c r="BC43" i="7"/>
  <c r="AZ44" i="7"/>
  <c r="BA44" i="7"/>
  <c r="BB44" i="7"/>
  <c r="BC44" i="7"/>
  <c r="AZ45" i="7"/>
  <c r="BA45" i="7"/>
  <c r="BB45" i="7"/>
  <c r="BC45" i="7"/>
  <c r="AZ46" i="7"/>
  <c r="BA46" i="7"/>
  <c r="BB46" i="7"/>
  <c r="BC46" i="7"/>
  <c r="AZ47" i="7"/>
  <c r="BA47" i="7"/>
  <c r="BB47" i="7"/>
  <c r="BC47" i="7"/>
  <c r="AZ48" i="7"/>
  <c r="BA48" i="7"/>
  <c r="BB48" i="7"/>
  <c r="BC48" i="7"/>
  <c r="AZ49" i="7"/>
  <c r="BA49" i="7"/>
  <c r="BB49" i="7"/>
  <c r="BC49" i="7"/>
  <c r="AZ50" i="7"/>
  <c r="BA50" i="7"/>
  <c r="BB50" i="7"/>
  <c r="BC50" i="7"/>
  <c r="AZ51" i="7"/>
  <c r="BA51" i="7"/>
  <c r="BB51" i="7"/>
  <c r="BC51" i="7"/>
  <c r="AZ52" i="7"/>
  <c r="BA52" i="7"/>
  <c r="BB52" i="7"/>
  <c r="BC52" i="7"/>
  <c r="AZ53" i="7"/>
  <c r="BA53" i="7"/>
  <c r="BB53" i="7"/>
  <c r="BC53" i="7"/>
  <c r="AZ54" i="7"/>
  <c r="BA54" i="7"/>
  <c r="BB54" i="7"/>
  <c r="BC54" i="7"/>
  <c r="AZ55" i="7"/>
  <c r="BA55" i="7"/>
  <c r="BB55" i="7"/>
  <c r="BC55" i="7"/>
  <c r="AZ56" i="7"/>
  <c r="BA56" i="7"/>
  <c r="BB56" i="7"/>
  <c r="BC56" i="7"/>
  <c r="AZ57" i="7"/>
  <c r="BA57" i="7"/>
  <c r="BB57" i="7"/>
  <c r="BC57" i="7"/>
  <c r="AZ58" i="7"/>
  <c r="BA58" i="7"/>
  <c r="BB58" i="7"/>
  <c r="BC58" i="7"/>
  <c r="AZ59" i="7"/>
  <c r="BA59" i="7"/>
  <c r="BB59" i="7"/>
  <c r="BC59" i="7"/>
  <c r="AZ60" i="7"/>
  <c r="BA60" i="7"/>
  <c r="BB60" i="7"/>
  <c r="BC60" i="7"/>
  <c r="AZ61" i="7"/>
  <c r="BA61" i="7"/>
  <c r="BB61" i="7"/>
  <c r="BC61" i="7"/>
  <c r="AZ62" i="7"/>
  <c r="BA62" i="7"/>
  <c r="BB62" i="7"/>
  <c r="BC62" i="7"/>
  <c r="AZ63" i="7"/>
  <c r="BA63" i="7"/>
  <c r="BB63" i="7"/>
  <c r="BC63" i="7"/>
  <c r="AZ64" i="7"/>
  <c r="BA64" i="7"/>
  <c r="BB64" i="7"/>
  <c r="BC64" i="7"/>
  <c r="AZ65" i="7"/>
  <c r="BA65" i="7"/>
  <c r="BB65" i="7"/>
  <c r="BC65" i="7"/>
  <c r="AZ66" i="7"/>
  <c r="BA66" i="7"/>
  <c r="BB66" i="7"/>
  <c r="BC66" i="7"/>
  <c r="BA7" i="7"/>
  <c r="BB7" i="7"/>
  <c r="BC7" i="7"/>
  <c r="AZ7" i="7"/>
  <c r="J14" i="3"/>
  <c r="J15" i="3"/>
  <c r="J16" i="3"/>
  <c r="J17" i="3"/>
  <c r="J18" i="3"/>
  <c r="J19" i="3"/>
  <c r="J20" i="3"/>
  <c r="J21" i="3"/>
  <c r="J22" i="3"/>
  <c r="J24" i="3"/>
  <c r="J25" i="3"/>
  <c r="J26" i="3"/>
  <c r="J27" i="3"/>
  <c r="J28" i="3"/>
  <c r="J29" i="3"/>
  <c r="J30" i="3"/>
  <c r="J31" i="3"/>
  <c r="J32" i="3"/>
  <c r="J33" i="3"/>
  <c r="J34" i="3"/>
  <c r="J35" i="3"/>
  <c r="J36" i="3"/>
  <c r="J37" i="3"/>
  <c r="J38" i="3"/>
  <c r="J39" i="3"/>
  <c r="J40" i="3"/>
  <c r="J41" i="3"/>
  <c r="J42" i="3"/>
  <c r="J43" i="3"/>
  <c r="J44" i="3"/>
  <c r="J45" i="3"/>
  <c r="J46" i="3"/>
  <c r="J47" i="3"/>
  <c r="J48" i="3"/>
  <c r="J49" i="3"/>
  <c r="J50" i="3"/>
  <c r="J51" i="3"/>
  <c r="J52" i="3"/>
  <c r="J53" i="3"/>
  <c r="J54" i="3"/>
  <c r="J55" i="3"/>
  <c r="J56" i="3"/>
  <c r="J57" i="3"/>
  <c r="J58" i="3"/>
  <c r="J59" i="3"/>
  <c r="J60" i="3"/>
  <c r="J61" i="3"/>
  <c r="J62" i="3"/>
  <c r="J63" i="3"/>
  <c r="J64" i="3"/>
  <c r="J65" i="3"/>
  <c r="J66" i="3"/>
  <c r="J67" i="3"/>
  <c r="J68" i="3"/>
  <c r="J69" i="3"/>
  <c r="J70" i="3"/>
  <c r="J71" i="3"/>
  <c r="J72" i="3"/>
  <c r="J73" i="3"/>
  <c r="J74" i="3"/>
  <c r="J75" i="3"/>
  <c r="J76" i="3"/>
  <c r="J77" i="3"/>
  <c r="J78" i="3"/>
  <c r="J79" i="3"/>
  <c r="J80" i="3"/>
  <c r="J81" i="3"/>
  <c r="J82" i="3"/>
  <c r="J83" i="3"/>
  <c r="J84" i="3"/>
  <c r="J85" i="3"/>
  <c r="J86" i="3"/>
  <c r="J87" i="3"/>
  <c r="J88" i="3"/>
  <c r="J89" i="3"/>
  <c r="J90" i="3"/>
  <c r="J91" i="3"/>
  <c r="J92" i="3"/>
  <c r="J93" i="3"/>
  <c r="J94" i="3"/>
  <c r="J95" i="3"/>
  <c r="J96" i="3"/>
  <c r="J97" i="3"/>
  <c r="J98" i="3"/>
  <c r="J99" i="3"/>
  <c r="J100" i="3"/>
  <c r="J101" i="3"/>
  <c r="J102" i="3"/>
  <c r="AK15" i="7"/>
  <c r="AM20" i="7"/>
  <c r="AO22" i="7"/>
  <c r="AM24" i="7"/>
  <c r="AG28" i="7"/>
  <c r="AQ29" i="7"/>
  <c r="AK33" i="7"/>
  <c r="AI35" i="7"/>
  <c r="AO38" i="7"/>
  <c r="AM40" i="7"/>
  <c r="AG44" i="7"/>
  <c r="AQ45" i="7"/>
  <c r="AK49" i="7"/>
  <c r="AI51" i="7"/>
  <c r="AI55" i="7"/>
  <c r="AG56" i="7"/>
  <c r="AQ57" i="7"/>
  <c r="AO58" i="7"/>
  <c r="AJ60" i="7"/>
  <c r="AM60" i="7"/>
  <c r="AR60" i="7"/>
  <c r="AK61" i="7"/>
  <c r="AN61" i="7"/>
  <c r="AJ62" i="7"/>
  <c r="AR62" i="7"/>
  <c r="AI63" i="7"/>
  <c r="AQ63" i="7"/>
  <c r="AM64" i="7"/>
  <c r="AI65" i="7"/>
  <c r="AQ65" i="7"/>
  <c r="AM66" i="7"/>
  <c r="AJ7" i="7"/>
  <c r="AR7" i="7"/>
  <c r="T60" i="7"/>
  <c r="AG60" i="7" s="1"/>
  <c r="U60" i="7"/>
  <c r="AH60" i="7" s="1"/>
  <c r="V60" i="7"/>
  <c r="AI60" i="7" s="1"/>
  <c r="W60" i="7"/>
  <c r="X60" i="7"/>
  <c r="AK60" i="7" s="1"/>
  <c r="Y60" i="7"/>
  <c r="AL60" i="7" s="1"/>
  <c r="Z60" i="7"/>
  <c r="AA60" i="7"/>
  <c r="AN60" i="7" s="1"/>
  <c r="AB60" i="7"/>
  <c r="AO60" i="7" s="1"/>
  <c r="AC60" i="7"/>
  <c r="AP60" i="7" s="1"/>
  <c r="AD60" i="7"/>
  <c r="AQ60" i="7" s="1"/>
  <c r="AE60" i="7"/>
  <c r="T61" i="7"/>
  <c r="AG61" i="7" s="1"/>
  <c r="U61" i="7"/>
  <c r="AH61" i="7" s="1"/>
  <c r="V61" i="7"/>
  <c r="AI61" i="7" s="1"/>
  <c r="W61" i="7"/>
  <c r="AJ61" i="7" s="1"/>
  <c r="X61" i="7"/>
  <c r="Y61" i="7"/>
  <c r="AL61" i="7" s="1"/>
  <c r="Z61" i="7"/>
  <c r="AM61" i="7" s="1"/>
  <c r="AA61" i="7"/>
  <c r="AB61" i="7"/>
  <c r="AO61" i="7" s="1"/>
  <c r="AC61" i="7"/>
  <c r="AP61" i="7" s="1"/>
  <c r="AD61" i="7"/>
  <c r="AQ61" i="7" s="1"/>
  <c r="AE61" i="7"/>
  <c r="AR61" i="7" s="1"/>
  <c r="T62" i="7"/>
  <c r="AG62" i="7" s="1"/>
  <c r="U62" i="7"/>
  <c r="AH62" i="7" s="1"/>
  <c r="V62" i="7"/>
  <c r="AI62" i="7" s="1"/>
  <c r="W62" i="7"/>
  <c r="X62" i="7"/>
  <c r="AK62" i="7" s="1"/>
  <c r="Y62" i="7"/>
  <c r="AL62" i="7" s="1"/>
  <c r="Z62" i="7"/>
  <c r="AM62" i="7" s="1"/>
  <c r="AA62" i="7"/>
  <c r="AN62" i="7" s="1"/>
  <c r="AB62" i="7"/>
  <c r="AO62" i="7" s="1"/>
  <c r="AC62" i="7"/>
  <c r="AP62" i="7" s="1"/>
  <c r="AD62" i="7"/>
  <c r="AQ62" i="7" s="1"/>
  <c r="AE62" i="7"/>
  <c r="T63" i="7"/>
  <c r="AG63" i="7" s="1"/>
  <c r="U63" i="7"/>
  <c r="AH63" i="7" s="1"/>
  <c r="V63" i="7"/>
  <c r="W63" i="7"/>
  <c r="AJ63" i="7" s="1"/>
  <c r="X63" i="7"/>
  <c r="AK63" i="7" s="1"/>
  <c r="Y63" i="7"/>
  <c r="AL63" i="7" s="1"/>
  <c r="Z63" i="7"/>
  <c r="AM63" i="7" s="1"/>
  <c r="AA63" i="7"/>
  <c r="AN63" i="7" s="1"/>
  <c r="AB63" i="7"/>
  <c r="AO63" i="7" s="1"/>
  <c r="AC63" i="7"/>
  <c r="AP63" i="7" s="1"/>
  <c r="AD63" i="7"/>
  <c r="AE63" i="7"/>
  <c r="AR63" i="7" s="1"/>
  <c r="T64" i="7"/>
  <c r="AG64" i="7" s="1"/>
  <c r="U64" i="7"/>
  <c r="AH64" i="7" s="1"/>
  <c r="V64" i="7"/>
  <c r="AI64" i="7" s="1"/>
  <c r="W64" i="7"/>
  <c r="AJ64" i="7" s="1"/>
  <c r="X64" i="7"/>
  <c r="AK64" i="7" s="1"/>
  <c r="Y64" i="7"/>
  <c r="AL64" i="7" s="1"/>
  <c r="Z64" i="7"/>
  <c r="AA64" i="7"/>
  <c r="AN64" i="7" s="1"/>
  <c r="AB64" i="7"/>
  <c r="AO64" i="7" s="1"/>
  <c r="AC64" i="7"/>
  <c r="AP64" i="7" s="1"/>
  <c r="AD64" i="7"/>
  <c r="AQ64" i="7" s="1"/>
  <c r="AE64" i="7"/>
  <c r="AR64" i="7" s="1"/>
  <c r="T65" i="7"/>
  <c r="AG65" i="7" s="1"/>
  <c r="U65" i="7"/>
  <c r="AH65" i="7" s="1"/>
  <c r="V65" i="7"/>
  <c r="W65" i="7"/>
  <c r="AJ65" i="7" s="1"/>
  <c r="X65" i="7"/>
  <c r="AK65" i="7" s="1"/>
  <c r="Y65" i="7"/>
  <c r="AL65" i="7" s="1"/>
  <c r="Z65" i="7"/>
  <c r="AM65" i="7" s="1"/>
  <c r="AA65" i="7"/>
  <c r="AN65" i="7" s="1"/>
  <c r="AB65" i="7"/>
  <c r="AO65" i="7" s="1"/>
  <c r="AC65" i="7"/>
  <c r="AP65" i="7" s="1"/>
  <c r="AD65" i="7"/>
  <c r="AE65" i="7"/>
  <c r="AR65" i="7" s="1"/>
  <c r="T66" i="7"/>
  <c r="AG66" i="7" s="1"/>
  <c r="U66" i="7"/>
  <c r="AH66" i="7" s="1"/>
  <c r="V66" i="7"/>
  <c r="AI66" i="7" s="1"/>
  <c r="W66" i="7"/>
  <c r="AJ66" i="7" s="1"/>
  <c r="X66" i="7"/>
  <c r="AK66" i="7" s="1"/>
  <c r="Y66" i="7"/>
  <c r="AL66" i="7" s="1"/>
  <c r="Z66" i="7"/>
  <c r="AA66" i="7"/>
  <c r="AN66" i="7" s="1"/>
  <c r="AB66" i="7"/>
  <c r="AO66" i="7" s="1"/>
  <c r="AC66" i="7"/>
  <c r="AP66" i="7" s="1"/>
  <c r="AD66" i="7"/>
  <c r="AQ66" i="7" s="1"/>
  <c r="AE66" i="7"/>
  <c r="AR66" i="7" s="1"/>
  <c r="T8" i="7"/>
  <c r="AG8" i="7" s="1"/>
  <c r="U8" i="7"/>
  <c r="AH8" i="7" s="1"/>
  <c r="V8" i="7"/>
  <c r="AI8" i="7" s="1"/>
  <c r="W8" i="7"/>
  <c r="AJ8" i="7" s="1"/>
  <c r="X8" i="7"/>
  <c r="AK8" i="7" s="1"/>
  <c r="Y8" i="7"/>
  <c r="AL8" i="7" s="1"/>
  <c r="Z8" i="7"/>
  <c r="AM8" i="7" s="1"/>
  <c r="AA8" i="7"/>
  <c r="AN8" i="7" s="1"/>
  <c r="AB8" i="7"/>
  <c r="AO8" i="7" s="1"/>
  <c r="AC8" i="7"/>
  <c r="AP8" i="7" s="1"/>
  <c r="AD8" i="7"/>
  <c r="AQ8" i="7" s="1"/>
  <c r="AE8" i="7"/>
  <c r="AR8" i="7" s="1"/>
  <c r="T9" i="7"/>
  <c r="AG9" i="7" s="1"/>
  <c r="U9" i="7"/>
  <c r="AH9" i="7" s="1"/>
  <c r="V9" i="7"/>
  <c r="AI9" i="7" s="1"/>
  <c r="W9" i="7"/>
  <c r="AJ9" i="7" s="1"/>
  <c r="X9" i="7"/>
  <c r="AK9" i="7" s="1"/>
  <c r="Y9" i="7"/>
  <c r="AL9" i="7" s="1"/>
  <c r="Z9" i="7"/>
  <c r="AM9" i="7" s="1"/>
  <c r="AA9" i="7"/>
  <c r="AN9" i="7" s="1"/>
  <c r="AB9" i="7"/>
  <c r="AO9" i="7" s="1"/>
  <c r="AC9" i="7"/>
  <c r="AP9" i="7" s="1"/>
  <c r="AD9" i="7"/>
  <c r="AQ9" i="7" s="1"/>
  <c r="AE9" i="7"/>
  <c r="AR9" i="7" s="1"/>
  <c r="T10" i="7"/>
  <c r="AG10" i="7" s="1"/>
  <c r="U10" i="7"/>
  <c r="AH10" i="7" s="1"/>
  <c r="V10" i="7"/>
  <c r="AI10" i="7" s="1"/>
  <c r="W10" i="7"/>
  <c r="AJ10" i="7" s="1"/>
  <c r="X10" i="7"/>
  <c r="AK10" i="7" s="1"/>
  <c r="Y10" i="7"/>
  <c r="AL10" i="7" s="1"/>
  <c r="Z10" i="7"/>
  <c r="AM10" i="7" s="1"/>
  <c r="AA10" i="7"/>
  <c r="AN10" i="7" s="1"/>
  <c r="AB10" i="7"/>
  <c r="AO10" i="7" s="1"/>
  <c r="AC10" i="7"/>
  <c r="AP10" i="7" s="1"/>
  <c r="AD10" i="7"/>
  <c r="AQ10" i="7" s="1"/>
  <c r="AE10" i="7"/>
  <c r="AR10" i="7" s="1"/>
  <c r="T11" i="7"/>
  <c r="AG11" i="7" s="1"/>
  <c r="U11" i="7"/>
  <c r="AH11" i="7" s="1"/>
  <c r="V11" i="7"/>
  <c r="AI11" i="7" s="1"/>
  <c r="W11" i="7"/>
  <c r="AJ11" i="7" s="1"/>
  <c r="X11" i="7"/>
  <c r="AK11" i="7" s="1"/>
  <c r="Y11" i="7"/>
  <c r="AL11" i="7" s="1"/>
  <c r="Z11" i="7"/>
  <c r="AM11" i="7" s="1"/>
  <c r="AA11" i="7"/>
  <c r="AN11" i="7" s="1"/>
  <c r="AB11" i="7"/>
  <c r="AO11" i="7" s="1"/>
  <c r="AC11" i="7"/>
  <c r="AP11" i="7" s="1"/>
  <c r="AD11" i="7"/>
  <c r="AQ11" i="7" s="1"/>
  <c r="AE11" i="7"/>
  <c r="AR11" i="7" s="1"/>
  <c r="T12" i="7"/>
  <c r="AG12" i="7" s="1"/>
  <c r="U12" i="7"/>
  <c r="AH12" i="7" s="1"/>
  <c r="V12" i="7"/>
  <c r="AI12" i="7" s="1"/>
  <c r="W12" i="7"/>
  <c r="AJ12" i="7" s="1"/>
  <c r="X12" i="7"/>
  <c r="AK12" i="7" s="1"/>
  <c r="Y12" i="7"/>
  <c r="AL12" i="7" s="1"/>
  <c r="Z12" i="7"/>
  <c r="AM12" i="7" s="1"/>
  <c r="AA12" i="7"/>
  <c r="AN12" i="7" s="1"/>
  <c r="AB12" i="7"/>
  <c r="AO12" i="7" s="1"/>
  <c r="AC12" i="7"/>
  <c r="AP12" i="7" s="1"/>
  <c r="AD12" i="7"/>
  <c r="AQ12" i="7" s="1"/>
  <c r="AE12" i="7"/>
  <c r="AR12" i="7" s="1"/>
  <c r="T13" i="7"/>
  <c r="AG13" i="7" s="1"/>
  <c r="U13" i="7"/>
  <c r="AH13" i="7" s="1"/>
  <c r="V13" i="7"/>
  <c r="AI13" i="7" s="1"/>
  <c r="W13" i="7"/>
  <c r="AJ13" i="7" s="1"/>
  <c r="X13" i="7"/>
  <c r="AK13" i="7" s="1"/>
  <c r="Y13" i="7"/>
  <c r="AL13" i="7" s="1"/>
  <c r="Z13" i="7"/>
  <c r="AM13" i="7" s="1"/>
  <c r="AA13" i="7"/>
  <c r="AN13" i="7" s="1"/>
  <c r="AB13" i="7"/>
  <c r="AO13" i="7" s="1"/>
  <c r="AC13" i="7"/>
  <c r="AP13" i="7" s="1"/>
  <c r="AD13" i="7"/>
  <c r="AQ13" i="7" s="1"/>
  <c r="AE13" i="7"/>
  <c r="AR13" i="7" s="1"/>
  <c r="T14" i="7"/>
  <c r="AG14" i="7" s="1"/>
  <c r="U14" i="7"/>
  <c r="AH14" i="7" s="1"/>
  <c r="V14" i="7"/>
  <c r="AI14" i="7" s="1"/>
  <c r="W14" i="7"/>
  <c r="AJ14" i="7" s="1"/>
  <c r="X14" i="7"/>
  <c r="AK14" i="7" s="1"/>
  <c r="Y14" i="7"/>
  <c r="AL14" i="7" s="1"/>
  <c r="Z14" i="7"/>
  <c r="AM14" i="7" s="1"/>
  <c r="AA14" i="7"/>
  <c r="AN14" i="7" s="1"/>
  <c r="AB14" i="7"/>
  <c r="AO14" i="7" s="1"/>
  <c r="AC14" i="7"/>
  <c r="AP14" i="7" s="1"/>
  <c r="AD14" i="7"/>
  <c r="AQ14" i="7" s="1"/>
  <c r="AE14" i="7"/>
  <c r="AR14" i="7" s="1"/>
  <c r="T15" i="7"/>
  <c r="AG15" i="7" s="1"/>
  <c r="U15" i="7"/>
  <c r="AH15" i="7" s="1"/>
  <c r="V15" i="7"/>
  <c r="AI15" i="7" s="1"/>
  <c r="W15" i="7"/>
  <c r="AJ15" i="7" s="1"/>
  <c r="X15" i="7"/>
  <c r="Y15" i="7"/>
  <c r="AL15" i="7" s="1"/>
  <c r="Z15" i="7"/>
  <c r="AM15" i="7" s="1"/>
  <c r="AA15" i="7"/>
  <c r="AN15" i="7" s="1"/>
  <c r="AB15" i="7"/>
  <c r="AO15" i="7" s="1"/>
  <c r="AC15" i="7"/>
  <c r="AP15" i="7" s="1"/>
  <c r="AD15" i="7"/>
  <c r="AQ15" i="7" s="1"/>
  <c r="AE15" i="7"/>
  <c r="AR15" i="7" s="1"/>
  <c r="T16" i="7"/>
  <c r="AG16" i="7" s="1"/>
  <c r="U16" i="7"/>
  <c r="AH16" i="7" s="1"/>
  <c r="V16" i="7"/>
  <c r="AI16" i="7" s="1"/>
  <c r="W16" i="7"/>
  <c r="AJ16" i="7" s="1"/>
  <c r="X16" i="7"/>
  <c r="AK16" i="7" s="1"/>
  <c r="Y16" i="7"/>
  <c r="AL16" i="7" s="1"/>
  <c r="Z16" i="7"/>
  <c r="AM16" i="7" s="1"/>
  <c r="AA16" i="7"/>
  <c r="AN16" i="7" s="1"/>
  <c r="AB16" i="7"/>
  <c r="AO16" i="7" s="1"/>
  <c r="AC16" i="7"/>
  <c r="AP16" i="7" s="1"/>
  <c r="AD16" i="7"/>
  <c r="AQ16" i="7" s="1"/>
  <c r="AE16" i="7"/>
  <c r="AR16" i="7" s="1"/>
  <c r="T17" i="7"/>
  <c r="AG17" i="7" s="1"/>
  <c r="U17" i="7"/>
  <c r="AH17" i="7" s="1"/>
  <c r="V17" i="7"/>
  <c r="AI17" i="7" s="1"/>
  <c r="W17" i="7"/>
  <c r="AJ17" i="7" s="1"/>
  <c r="X17" i="7"/>
  <c r="AK17" i="7" s="1"/>
  <c r="Y17" i="7"/>
  <c r="AL17" i="7" s="1"/>
  <c r="Z17" i="7"/>
  <c r="AM17" i="7" s="1"/>
  <c r="AA17" i="7"/>
  <c r="AN17" i="7" s="1"/>
  <c r="AB17" i="7"/>
  <c r="AO17" i="7" s="1"/>
  <c r="AC17" i="7"/>
  <c r="AP17" i="7" s="1"/>
  <c r="AD17" i="7"/>
  <c r="AQ17" i="7" s="1"/>
  <c r="AE17" i="7"/>
  <c r="AR17" i="7" s="1"/>
  <c r="T18" i="7"/>
  <c r="AG18" i="7" s="1"/>
  <c r="U18" i="7"/>
  <c r="AH18" i="7" s="1"/>
  <c r="V18" i="7"/>
  <c r="AI18" i="7" s="1"/>
  <c r="W18" i="7"/>
  <c r="AJ18" i="7" s="1"/>
  <c r="X18" i="7"/>
  <c r="AK18" i="7" s="1"/>
  <c r="Y18" i="7"/>
  <c r="AL18" i="7" s="1"/>
  <c r="Z18" i="7"/>
  <c r="AM18" i="7" s="1"/>
  <c r="AA18" i="7"/>
  <c r="AN18" i="7" s="1"/>
  <c r="AB18" i="7"/>
  <c r="AO18" i="7" s="1"/>
  <c r="AC18" i="7"/>
  <c r="AP18" i="7" s="1"/>
  <c r="AD18" i="7"/>
  <c r="AQ18" i="7" s="1"/>
  <c r="AE18" i="7"/>
  <c r="AR18" i="7" s="1"/>
  <c r="T19" i="7"/>
  <c r="AG19" i="7" s="1"/>
  <c r="U19" i="7"/>
  <c r="AH19" i="7" s="1"/>
  <c r="V19" i="7"/>
  <c r="AI19" i="7" s="1"/>
  <c r="W19" i="7"/>
  <c r="AJ19" i="7" s="1"/>
  <c r="X19" i="7"/>
  <c r="AK19" i="7" s="1"/>
  <c r="Y19" i="7"/>
  <c r="AL19" i="7" s="1"/>
  <c r="Z19" i="7"/>
  <c r="AM19" i="7" s="1"/>
  <c r="AA19" i="7"/>
  <c r="AN19" i="7" s="1"/>
  <c r="AB19" i="7"/>
  <c r="AO19" i="7" s="1"/>
  <c r="AC19" i="7"/>
  <c r="AP19" i="7" s="1"/>
  <c r="AD19" i="7"/>
  <c r="AQ19" i="7" s="1"/>
  <c r="AE19" i="7"/>
  <c r="AR19" i="7" s="1"/>
  <c r="T20" i="7"/>
  <c r="AG20" i="7" s="1"/>
  <c r="U20" i="7"/>
  <c r="AH20" i="7" s="1"/>
  <c r="V20" i="7"/>
  <c r="AI20" i="7" s="1"/>
  <c r="W20" i="7"/>
  <c r="AJ20" i="7" s="1"/>
  <c r="X20" i="7"/>
  <c r="AK20" i="7" s="1"/>
  <c r="Y20" i="7"/>
  <c r="AL20" i="7" s="1"/>
  <c r="Z20" i="7"/>
  <c r="AA20" i="7"/>
  <c r="AN20" i="7" s="1"/>
  <c r="AB20" i="7"/>
  <c r="AO20" i="7" s="1"/>
  <c r="AC20" i="7"/>
  <c r="AP20" i="7" s="1"/>
  <c r="AD20" i="7"/>
  <c r="AQ20" i="7" s="1"/>
  <c r="AE20" i="7"/>
  <c r="AR20" i="7" s="1"/>
  <c r="T21" i="7"/>
  <c r="AG21" i="7" s="1"/>
  <c r="U21" i="7"/>
  <c r="AH21" i="7" s="1"/>
  <c r="V21" i="7"/>
  <c r="AI21" i="7" s="1"/>
  <c r="W21" i="7"/>
  <c r="AJ21" i="7" s="1"/>
  <c r="X21" i="7"/>
  <c r="AK21" i="7" s="1"/>
  <c r="Y21" i="7"/>
  <c r="AL21" i="7" s="1"/>
  <c r="Z21" i="7"/>
  <c r="AM21" i="7" s="1"/>
  <c r="AA21" i="7"/>
  <c r="AN21" i="7" s="1"/>
  <c r="AB21" i="7"/>
  <c r="AO21" i="7" s="1"/>
  <c r="AC21" i="7"/>
  <c r="AP21" i="7" s="1"/>
  <c r="AD21" i="7"/>
  <c r="AQ21" i="7" s="1"/>
  <c r="AE21" i="7"/>
  <c r="AR21" i="7" s="1"/>
  <c r="T22" i="7"/>
  <c r="AG22" i="7" s="1"/>
  <c r="AV22" i="7" s="1"/>
  <c r="U22" i="7"/>
  <c r="AH22" i="7" s="1"/>
  <c r="V22" i="7"/>
  <c r="AI22" i="7" s="1"/>
  <c r="W22" i="7"/>
  <c r="AJ22" i="7" s="1"/>
  <c r="X22" i="7"/>
  <c r="AK22" i="7" s="1"/>
  <c r="Y22" i="7"/>
  <c r="AL22" i="7" s="1"/>
  <c r="Z22" i="7"/>
  <c r="AM22" i="7" s="1"/>
  <c r="AA22" i="7"/>
  <c r="AN22" i="7" s="1"/>
  <c r="AB22" i="7"/>
  <c r="AC22" i="7"/>
  <c r="AP22" i="7" s="1"/>
  <c r="AD22" i="7"/>
  <c r="AQ22" i="7" s="1"/>
  <c r="AE22" i="7"/>
  <c r="AR22" i="7" s="1"/>
  <c r="T23" i="7"/>
  <c r="AG23" i="7" s="1"/>
  <c r="U23" i="7"/>
  <c r="AH23" i="7" s="1"/>
  <c r="V23" i="7"/>
  <c r="AI23" i="7" s="1"/>
  <c r="W23" i="7"/>
  <c r="AJ23" i="7" s="1"/>
  <c r="X23" i="7"/>
  <c r="AK23" i="7" s="1"/>
  <c r="Y23" i="7"/>
  <c r="AL23" i="7" s="1"/>
  <c r="Z23" i="7"/>
  <c r="AM23" i="7" s="1"/>
  <c r="AA23" i="7"/>
  <c r="AN23" i="7" s="1"/>
  <c r="AB23" i="7"/>
  <c r="AO23" i="7" s="1"/>
  <c r="AC23" i="7"/>
  <c r="AP23" i="7" s="1"/>
  <c r="AD23" i="7"/>
  <c r="AQ23" i="7" s="1"/>
  <c r="AE23" i="7"/>
  <c r="AR23" i="7" s="1"/>
  <c r="T24" i="7"/>
  <c r="AG24" i="7" s="1"/>
  <c r="U24" i="7"/>
  <c r="AH24" i="7" s="1"/>
  <c r="V24" i="7"/>
  <c r="AI24" i="7" s="1"/>
  <c r="W24" i="7"/>
  <c r="AJ24" i="7" s="1"/>
  <c r="X24" i="7"/>
  <c r="AK24" i="7" s="1"/>
  <c r="Y24" i="7"/>
  <c r="AL24" i="7" s="1"/>
  <c r="Z24" i="7"/>
  <c r="AA24" i="7"/>
  <c r="AN24" i="7" s="1"/>
  <c r="AB24" i="7"/>
  <c r="AO24" i="7" s="1"/>
  <c r="AC24" i="7"/>
  <c r="AP24" i="7" s="1"/>
  <c r="AD24" i="7"/>
  <c r="AQ24" i="7" s="1"/>
  <c r="AE24" i="7"/>
  <c r="AR24" i="7" s="1"/>
  <c r="T25" i="7"/>
  <c r="AG25" i="7" s="1"/>
  <c r="U25" i="7"/>
  <c r="AH25" i="7" s="1"/>
  <c r="V25" i="7"/>
  <c r="AI25" i="7" s="1"/>
  <c r="W25" i="7"/>
  <c r="AJ25" i="7" s="1"/>
  <c r="X25" i="7"/>
  <c r="AK25" i="7" s="1"/>
  <c r="Y25" i="7"/>
  <c r="AL25" i="7" s="1"/>
  <c r="Z25" i="7"/>
  <c r="AM25" i="7" s="1"/>
  <c r="AA25" i="7"/>
  <c r="AN25" i="7" s="1"/>
  <c r="AB25" i="7"/>
  <c r="AO25" i="7" s="1"/>
  <c r="AC25" i="7"/>
  <c r="AP25" i="7" s="1"/>
  <c r="AD25" i="7"/>
  <c r="AQ25" i="7" s="1"/>
  <c r="AE25" i="7"/>
  <c r="AR25" i="7" s="1"/>
  <c r="T26" i="7"/>
  <c r="AG26" i="7" s="1"/>
  <c r="U26" i="7"/>
  <c r="AH26" i="7" s="1"/>
  <c r="V26" i="7"/>
  <c r="AI26" i="7" s="1"/>
  <c r="W26" i="7"/>
  <c r="AJ26" i="7" s="1"/>
  <c r="X26" i="7"/>
  <c r="AK26" i="7" s="1"/>
  <c r="Y26" i="7"/>
  <c r="AL26" i="7" s="1"/>
  <c r="Z26" i="7"/>
  <c r="AM26" i="7" s="1"/>
  <c r="AA26" i="7"/>
  <c r="AN26" i="7" s="1"/>
  <c r="AB26" i="7"/>
  <c r="AO26" i="7" s="1"/>
  <c r="AC26" i="7"/>
  <c r="AP26" i="7" s="1"/>
  <c r="AD26" i="7"/>
  <c r="AQ26" i="7" s="1"/>
  <c r="AE26" i="7"/>
  <c r="AR26" i="7" s="1"/>
  <c r="T27" i="7"/>
  <c r="AG27" i="7" s="1"/>
  <c r="U27" i="7"/>
  <c r="AH27" i="7" s="1"/>
  <c r="V27" i="7"/>
  <c r="AI27" i="7" s="1"/>
  <c r="W27" i="7"/>
  <c r="AJ27" i="7" s="1"/>
  <c r="X27" i="7"/>
  <c r="AK27" i="7" s="1"/>
  <c r="Y27" i="7"/>
  <c r="AL27" i="7" s="1"/>
  <c r="Z27" i="7"/>
  <c r="AM27" i="7" s="1"/>
  <c r="AA27" i="7"/>
  <c r="AN27" i="7" s="1"/>
  <c r="AB27" i="7"/>
  <c r="AO27" i="7" s="1"/>
  <c r="AC27" i="7"/>
  <c r="AP27" i="7" s="1"/>
  <c r="AD27" i="7"/>
  <c r="AQ27" i="7" s="1"/>
  <c r="AE27" i="7"/>
  <c r="AR27" i="7" s="1"/>
  <c r="T28" i="7"/>
  <c r="U28" i="7"/>
  <c r="AH28" i="7" s="1"/>
  <c r="V28" i="7"/>
  <c r="AI28" i="7" s="1"/>
  <c r="W28" i="7"/>
  <c r="AJ28" i="7" s="1"/>
  <c r="X28" i="7"/>
  <c r="AK28" i="7" s="1"/>
  <c r="Y28" i="7"/>
  <c r="AL28" i="7" s="1"/>
  <c r="Z28" i="7"/>
  <c r="AM28" i="7" s="1"/>
  <c r="AA28" i="7"/>
  <c r="AN28" i="7" s="1"/>
  <c r="AB28" i="7"/>
  <c r="AO28" i="7" s="1"/>
  <c r="AC28" i="7"/>
  <c r="AP28" i="7" s="1"/>
  <c r="AD28" i="7"/>
  <c r="AQ28" i="7" s="1"/>
  <c r="AE28" i="7"/>
  <c r="AR28" i="7" s="1"/>
  <c r="T29" i="7"/>
  <c r="AG29" i="7" s="1"/>
  <c r="U29" i="7"/>
  <c r="AH29" i="7" s="1"/>
  <c r="V29" i="7"/>
  <c r="AI29" i="7" s="1"/>
  <c r="W29" i="7"/>
  <c r="AJ29" i="7" s="1"/>
  <c r="X29" i="7"/>
  <c r="AK29" i="7" s="1"/>
  <c r="Y29" i="7"/>
  <c r="AL29" i="7" s="1"/>
  <c r="Z29" i="7"/>
  <c r="AM29" i="7" s="1"/>
  <c r="AA29" i="7"/>
  <c r="AN29" i="7" s="1"/>
  <c r="AB29" i="7"/>
  <c r="AO29" i="7" s="1"/>
  <c r="AC29" i="7"/>
  <c r="AP29" i="7" s="1"/>
  <c r="AD29" i="7"/>
  <c r="AE29" i="7"/>
  <c r="AR29" i="7" s="1"/>
  <c r="T30" i="7"/>
  <c r="AG30" i="7" s="1"/>
  <c r="U30" i="7"/>
  <c r="AH30" i="7" s="1"/>
  <c r="V30" i="7"/>
  <c r="AI30" i="7" s="1"/>
  <c r="W30" i="7"/>
  <c r="AJ30" i="7" s="1"/>
  <c r="X30" i="7"/>
  <c r="AK30" i="7" s="1"/>
  <c r="Y30" i="7"/>
  <c r="AL30" i="7" s="1"/>
  <c r="Z30" i="7"/>
  <c r="AM30" i="7" s="1"/>
  <c r="AA30" i="7"/>
  <c r="AN30" i="7" s="1"/>
  <c r="AB30" i="7"/>
  <c r="AO30" i="7" s="1"/>
  <c r="AC30" i="7"/>
  <c r="AP30" i="7" s="1"/>
  <c r="AD30" i="7"/>
  <c r="AQ30" i="7" s="1"/>
  <c r="AE30" i="7"/>
  <c r="AR30" i="7" s="1"/>
  <c r="T31" i="7"/>
  <c r="AG31" i="7" s="1"/>
  <c r="U31" i="7"/>
  <c r="AH31" i="7" s="1"/>
  <c r="V31" i="7"/>
  <c r="AI31" i="7" s="1"/>
  <c r="W31" i="7"/>
  <c r="AJ31" i="7" s="1"/>
  <c r="X31" i="7"/>
  <c r="AK31" i="7" s="1"/>
  <c r="Y31" i="7"/>
  <c r="AL31" i="7" s="1"/>
  <c r="Z31" i="7"/>
  <c r="AM31" i="7" s="1"/>
  <c r="AA31" i="7"/>
  <c r="AN31" i="7" s="1"/>
  <c r="AB31" i="7"/>
  <c r="AO31" i="7" s="1"/>
  <c r="AC31" i="7"/>
  <c r="AP31" i="7" s="1"/>
  <c r="AD31" i="7"/>
  <c r="AQ31" i="7" s="1"/>
  <c r="AE31" i="7"/>
  <c r="AR31" i="7" s="1"/>
  <c r="T32" i="7"/>
  <c r="AG32" i="7" s="1"/>
  <c r="U32" i="7"/>
  <c r="AH32" i="7" s="1"/>
  <c r="V32" i="7"/>
  <c r="AI32" i="7" s="1"/>
  <c r="W32" i="7"/>
  <c r="AJ32" i="7" s="1"/>
  <c r="X32" i="7"/>
  <c r="AK32" i="7" s="1"/>
  <c r="Y32" i="7"/>
  <c r="AL32" i="7" s="1"/>
  <c r="Z32" i="7"/>
  <c r="AM32" i="7" s="1"/>
  <c r="AA32" i="7"/>
  <c r="AN32" i="7" s="1"/>
  <c r="AB32" i="7"/>
  <c r="AO32" i="7" s="1"/>
  <c r="AC32" i="7"/>
  <c r="AP32" i="7" s="1"/>
  <c r="AD32" i="7"/>
  <c r="AQ32" i="7" s="1"/>
  <c r="AE32" i="7"/>
  <c r="AR32" i="7" s="1"/>
  <c r="T33" i="7"/>
  <c r="AG33" i="7" s="1"/>
  <c r="U33" i="7"/>
  <c r="AH33" i="7" s="1"/>
  <c r="V33" i="7"/>
  <c r="AI33" i="7" s="1"/>
  <c r="W33" i="7"/>
  <c r="AJ33" i="7" s="1"/>
  <c r="X33" i="7"/>
  <c r="Y33" i="7"/>
  <c r="AL33" i="7" s="1"/>
  <c r="Z33" i="7"/>
  <c r="AM33" i="7" s="1"/>
  <c r="AA33" i="7"/>
  <c r="AN33" i="7" s="1"/>
  <c r="AB33" i="7"/>
  <c r="AO33" i="7" s="1"/>
  <c r="AC33" i="7"/>
  <c r="AP33" i="7" s="1"/>
  <c r="AD33" i="7"/>
  <c r="AQ33" i="7" s="1"/>
  <c r="AE33" i="7"/>
  <c r="AR33" i="7" s="1"/>
  <c r="T34" i="7"/>
  <c r="AG34" i="7" s="1"/>
  <c r="U34" i="7"/>
  <c r="AH34" i="7" s="1"/>
  <c r="V34" i="7"/>
  <c r="AI34" i="7" s="1"/>
  <c r="W34" i="7"/>
  <c r="AJ34" i="7" s="1"/>
  <c r="X34" i="7"/>
  <c r="AK34" i="7" s="1"/>
  <c r="Y34" i="7"/>
  <c r="AL34" i="7" s="1"/>
  <c r="Z34" i="7"/>
  <c r="AM34" i="7" s="1"/>
  <c r="AA34" i="7"/>
  <c r="AN34" i="7" s="1"/>
  <c r="AB34" i="7"/>
  <c r="AO34" i="7" s="1"/>
  <c r="AC34" i="7"/>
  <c r="AP34" i="7" s="1"/>
  <c r="AD34" i="7"/>
  <c r="AQ34" i="7" s="1"/>
  <c r="AE34" i="7"/>
  <c r="AR34" i="7" s="1"/>
  <c r="T35" i="7"/>
  <c r="AG35" i="7" s="1"/>
  <c r="U35" i="7"/>
  <c r="AH35" i="7" s="1"/>
  <c r="V35" i="7"/>
  <c r="W35" i="7"/>
  <c r="AJ35" i="7" s="1"/>
  <c r="X35" i="7"/>
  <c r="AK35" i="7" s="1"/>
  <c r="Y35" i="7"/>
  <c r="AL35" i="7" s="1"/>
  <c r="Z35" i="7"/>
  <c r="AM35" i="7" s="1"/>
  <c r="AA35" i="7"/>
  <c r="AN35" i="7" s="1"/>
  <c r="AB35" i="7"/>
  <c r="AO35" i="7" s="1"/>
  <c r="AC35" i="7"/>
  <c r="AP35" i="7" s="1"/>
  <c r="AD35" i="7"/>
  <c r="AQ35" i="7" s="1"/>
  <c r="AE35" i="7"/>
  <c r="AR35" i="7" s="1"/>
  <c r="T36" i="7"/>
  <c r="AG36" i="7" s="1"/>
  <c r="U36" i="7"/>
  <c r="AH36" i="7" s="1"/>
  <c r="V36" i="7"/>
  <c r="AI36" i="7" s="1"/>
  <c r="W36" i="7"/>
  <c r="AJ36" i="7" s="1"/>
  <c r="X36" i="7"/>
  <c r="AK36" i="7" s="1"/>
  <c r="Y36" i="7"/>
  <c r="AL36" i="7" s="1"/>
  <c r="Z36" i="7"/>
  <c r="AM36" i="7" s="1"/>
  <c r="AA36" i="7"/>
  <c r="AN36" i="7" s="1"/>
  <c r="AB36" i="7"/>
  <c r="AO36" i="7" s="1"/>
  <c r="AC36" i="7"/>
  <c r="AP36" i="7" s="1"/>
  <c r="AD36" i="7"/>
  <c r="AQ36" i="7" s="1"/>
  <c r="AE36" i="7"/>
  <c r="AR36" i="7" s="1"/>
  <c r="T37" i="7"/>
  <c r="AG37" i="7" s="1"/>
  <c r="U37" i="7"/>
  <c r="AH37" i="7" s="1"/>
  <c r="V37" i="7"/>
  <c r="AI37" i="7" s="1"/>
  <c r="W37" i="7"/>
  <c r="AJ37" i="7" s="1"/>
  <c r="X37" i="7"/>
  <c r="AK37" i="7" s="1"/>
  <c r="Y37" i="7"/>
  <c r="AL37" i="7" s="1"/>
  <c r="Z37" i="7"/>
  <c r="AM37" i="7" s="1"/>
  <c r="AA37" i="7"/>
  <c r="AN37" i="7" s="1"/>
  <c r="AB37" i="7"/>
  <c r="AO37" i="7" s="1"/>
  <c r="AC37" i="7"/>
  <c r="AP37" i="7" s="1"/>
  <c r="AD37" i="7"/>
  <c r="AQ37" i="7" s="1"/>
  <c r="AE37" i="7"/>
  <c r="AR37" i="7" s="1"/>
  <c r="T38" i="7"/>
  <c r="AG38" i="7" s="1"/>
  <c r="U38" i="7"/>
  <c r="AH38" i="7" s="1"/>
  <c r="V38" i="7"/>
  <c r="AI38" i="7" s="1"/>
  <c r="W38" i="7"/>
  <c r="AJ38" i="7" s="1"/>
  <c r="X38" i="7"/>
  <c r="AK38" i="7" s="1"/>
  <c r="Y38" i="7"/>
  <c r="AL38" i="7" s="1"/>
  <c r="Z38" i="7"/>
  <c r="AM38" i="7" s="1"/>
  <c r="AA38" i="7"/>
  <c r="AN38" i="7" s="1"/>
  <c r="AB38" i="7"/>
  <c r="AC38" i="7"/>
  <c r="AP38" i="7" s="1"/>
  <c r="AD38" i="7"/>
  <c r="AQ38" i="7" s="1"/>
  <c r="AE38" i="7"/>
  <c r="AR38" i="7" s="1"/>
  <c r="T39" i="7"/>
  <c r="AG39" i="7" s="1"/>
  <c r="U39" i="7"/>
  <c r="AH39" i="7" s="1"/>
  <c r="V39" i="7"/>
  <c r="AI39" i="7" s="1"/>
  <c r="W39" i="7"/>
  <c r="AJ39" i="7" s="1"/>
  <c r="X39" i="7"/>
  <c r="AK39" i="7" s="1"/>
  <c r="Y39" i="7"/>
  <c r="AL39" i="7" s="1"/>
  <c r="Z39" i="7"/>
  <c r="AM39" i="7" s="1"/>
  <c r="AA39" i="7"/>
  <c r="AN39" i="7" s="1"/>
  <c r="AB39" i="7"/>
  <c r="AO39" i="7" s="1"/>
  <c r="AC39" i="7"/>
  <c r="AP39" i="7" s="1"/>
  <c r="AD39" i="7"/>
  <c r="AQ39" i="7" s="1"/>
  <c r="AE39" i="7"/>
  <c r="AR39" i="7" s="1"/>
  <c r="T40" i="7"/>
  <c r="AG40" i="7" s="1"/>
  <c r="U40" i="7"/>
  <c r="AH40" i="7" s="1"/>
  <c r="V40" i="7"/>
  <c r="AI40" i="7" s="1"/>
  <c r="W40" i="7"/>
  <c r="AJ40" i="7" s="1"/>
  <c r="X40" i="7"/>
  <c r="AK40" i="7" s="1"/>
  <c r="Y40" i="7"/>
  <c r="AL40" i="7" s="1"/>
  <c r="Z40" i="7"/>
  <c r="AA40" i="7"/>
  <c r="AN40" i="7" s="1"/>
  <c r="AB40" i="7"/>
  <c r="AO40" i="7" s="1"/>
  <c r="AC40" i="7"/>
  <c r="AP40" i="7" s="1"/>
  <c r="AD40" i="7"/>
  <c r="AQ40" i="7" s="1"/>
  <c r="AE40" i="7"/>
  <c r="AR40" i="7" s="1"/>
  <c r="T41" i="7"/>
  <c r="AG41" i="7" s="1"/>
  <c r="U41" i="7"/>
  <c r="AH41" i="7" s="1"/>
  <c r="V41" i="7"/>
  <c r="AI41" i="7" s="1"/>
  <c r="W41" i="7"/>
  <c r="AJ41" i="7" s="1"/>
  <c r="X41" i="7"/>
  <c r="AK41" i="7" s="1"/>
  <c r="Y41" i="7"/>
  <c r="AL41" i="7" s="1"/>
  <c r="Z41" i="7"/>
  <c r="AM41" i="7" s="1"/>
  <c r="AA41" i="7"/>
  <c r="AN41" i="7" s="1"/>
  <c r="AB41" i="7"/>
  <c r="AO41" i="7" s="1"/>
  <c r="AC41" i="7"/>
  <c r="AP41" i="7" s="1"/>
  <c r="AD41" i="7"/>
  <c r="AQ41" i="7" s="1"/>
  <c r="AE41" i="7"/>
  <c r="AR41" i="7" s="1"/>
  <c r="T42" i="7"/>
  <c r="AG42" i="7" s="1"/>
  <c r="U42" i="7"/>
  <c r="AH42" i="7" s="1"/>
  <c r="V42" i="7"/>
  <c r="AI42" i="7" s="1"/>
  <c r="W42" i="7"/>
  <c r="AJ42" i="7" s="1"/>
  <c r="X42" i="7"/>
  <c r="AK42" i="7" s="1"/>
  <c r="Y42" i="7"/>
  <c r="AL42" i="7" s="1"/>
  <c r="Z42" i="7"/>
  <c r="AM42" i="7" s="1"/>
  <c r="AA42" i="7"/>
  <c r="AN42" i="7" s="1"/>
  <c r="AB42" i="7"/>
  <c r="AO42" i="7" s="1"/>
  <c r="AC42" i="7"/>
  <c r="AP42" i="7" s="1"/>
  <c r="AD42" i="7"/>
  <c r="AQ42" i="7" s="1"/>
  <c r="AE42" i="7"/>
  <c r="AR42" i="7" s="1"/>
  <c r="T43" i="7"/>
  <c r="AG43" i="7" s="1"/>
  <c r="U43" i="7"/>
  <c r="AH43" i="7" s="1"/>
  <c r="V43" i="7"/>
  <c r="AI43" i="7" s="1"/>
  <c r="W43" i="7"/>
  <c r="AJ43" i="7" s="1"/>
  <c r="X43" i="7"/>
  <c r="AK43" i="7" s="1"/>
  <c r="Y43" i="7"/>
  <c r="AL43" i="7" s="1"/>
  <c r="Z43" i="7"/>
  <c r="AM43" i="7" s="1"/>
  <c r="AA43" i="7"/>
  <c r="AN43" i="7" s="1"/>
  <c r="AB43" i="7"/>
  <c r="AO43" i="7" s="1"/>
  <c r="AC43" i="7"/>
  <c r="AP43" i="7" s="1"/>
  <c r="AD43" i="7"/>
  <c r="AQ43" i="7" s="1"/>
  <c r="AE43" i="7"/>
  <c r="AR43" i="7" s="1"/>
  <c r="T44" i="7"/>
  <c r="U44" i="7"/>
  <c r="AH44" i="7" s="1"/>
  <c r="V44" i="7"/>
  <c r="AI44" i="7" s="1"/>
  <c r="W44" i="7"/>
  <c r="AJ44" i="7" s="1"/>
  <c r="X44" i="7"/>
  <c r="AK44" i="7" s="1"/>
  <c r="Y44" i="7"/>
  <c r="AL44" i="7" s="1"/>
  <c r="Z44" i="7"/>
  <c r="AM44" i="7" s="1"/>
  <c r="AA44" i="7"/>
  <c r="AN44" i="7" s="1"/>
  <c r="AB44" i="7"/>
  <c r="AO44" i="7" s="1"/>
  <c r="AC44" i="7"/>
  <c r="AP44" i="7" s="1"/>
  <c r="AD44" i="7"/>
  <c r="AQ44" i="7" s="1"/>
  <c r="AE44" i="7"/>
  <c r="AR44" i="7" s="1"/>
  <c r="T45" i="7"/>
  <c r="AG45" i="7" s="1"/>
  <c r="U45" i="7"/>
  <c r="AH45" i="7" s="1"/>
  <c r="V45" i="7"/>
  <c r="AI45" i="7" s="1"/>
  <c r="W45" i="7"/>
  <c r="AJ45" i="7" s="1"/>
  <c r="X45" i="7"/>
  <c r="AK45" i="7" s="1"/>
  <c r="Y45" i="7"/>
  <c r="AL45" i="7" s="1"/>
  <c r="Z45" i="7"/>
  <c r="AM45" i="7" s="1"/>
  <c r="AA45" i="7"/>
  <c r="AN45" i="7" s="1"/>
  <c r="AB45" i="7"/>
  <c r="AO45" i="7" s="1"/>
  <c r="AC45" i="7"/>
  <c r="AP45" i="7" s="1"/>
  <c r="AD45" i="7"/>
  <c r="AE45" i="7"/>
  <c r="AR45" i="7" s="1"/>
  <c r="T46" i="7"/>
  <c r="AG46" i="7" s="1"/>
  <c r="U46" i="7"/>
  <c r="AH46" i="7" s="1"/>
  <c r="V46" i="7"/>
  <c r="AI46" i="7" s="1"/>
  <c r="W46" i="7"/>
  <c r="AJ46" i="7" s="1"/>
  <c r="X46" i="7"/>
  <c r="AK46" i="7" s="1"/>
  <c r="Y46" i="7"/>
  <c r="AL46" i="7" s="1"/>
  <c r="Z46" i="7"/>
  <c r="AM46" i="7" s="1"/>
  <c r="AA46" i="7"/>
  <c r="AN46" i="7" s="1"/>
  <c r="AB46" i="7"/>
  <c r="AO46" i="7" s="1"/>
  <c r="AC46" i="7"/>
  <c r="AP46" i="7" s="1"/>
  <c r="AD46" i="7"/>
  <c r="AQ46" i="7" s="1"/>
  <c r="AE46" i="7"/>
  <c r="AR46" i="7" s="1"/>
  <c r="T47" i="7"/>
  <c r="AG47" i="7" s="1"/>
  <c r="U47" i="7"/>
  <c r="AH47" i="7" s="1"/>
  <c r="V47" i="7"/>
  <c r="AI47" i="7" s="1"/>
  <c r="W47" i="7"/>
  <c r="AJ47" i="7" s="1"/>
  <c r="X47" i="7"/>
  <c r="AK47" i="7" s="1"/>
  <c r="Y47" i="7"/>
  <c r="AL47" i="7" s="1"/>
  <c r="Z47" i="7"/>
  <c r="AM47" i="7" s="1"/>
  <c r="AA47" i="7"/>
  <c r="AN47" i="7" s="1"/>
  <c r="AB47" i="7"/>
  <c r="AO47" i="7" s="1"/>
  <c r="AC47" i="7"/>
  <c r="AP47" i="7" s="1"/>
  <c r="AD47" i="7"/>
  <c r="AQ47" i="7" s="1"/>
  <c r="AE47" i="7"/>
  <c r="AR47" i="7" s="1"/>
  <c r="T48" i="7"/>
  <c r="AG48" i="7" s="1"/>
  <c r="U48" i="7"/>
  <c r="AH48" i="7" s="1"/>
  <c r="V48" i="7"/>
  <c r="AI48" i="7" s="1"/>
  <c r="W48" i="7"/>
  <c r="AJ48" i="7" s="1"/>
  <c r="X48" i="7"/>
  <c r="AK48" i="7" s="1"/>
  <c r="Y48" i="7"/>
  <c r="AL48" i="7" s="1"/>
  <c r="Z48" i="7"/>
  <c r="AM48" i="7" s="1"/>
  <c r="AA48" i="7"/>
  <c r="AN48" i="7" s="1"/>
  <c r="AB48" i="7"/>
  <c r="AO48" i="7" s="1"/>
  <c r="AC48" i="7"/>
  <c r="AP48" i="7" s="1"/>
  <c r="AD48" i="7"/>
  <c r="AQ48" i="7" s="1"/>
  <c r="AE48" i="7"/>
  <c r="AR48" i="7" s="1"/>
  <c r="T49" i="7"/>
  <c r="AG49" i="7" s="1"/>
  <c r="U49" i="7"/>
  <c r="AH49" i="7" s="1"/>
  <c r="V49" i="7"/>
  <c r="AI49" i="7" s="1"/>
  <c r="W49" i="7"/>
  <c r="AJ49" i="7" s="1"/>
  <c r="X49" i="7"/>
  <c r="Y49" i="7"/>
  <c r="AL49" i="7" s="1"/>
  <c r="Z49" i="7"/>
  <c r="AM49" i="7" s="1"/>
  <c r="AA49" i="7"/>
  <c r="AN49" i="7" s="1"/>
  <c r="AB49" i="7"/>
  <c r="AO49" i="7" s="1"/>
  <c r="AC49" i="7"/>
  <c r="AP49" i="7" s="1"/>
  <c r="AD49" i="7"/>
  <c r="AQ49" i="7" s="1"/>
  <c r="AE49" i="7"/>
  <c r="AR49" i="7" s="1"/>
  <c r="T50" i="7"/>
  <c r="AG50" i="7" s="1"/>
  <c r="U50" i="7"/>
  <c r="AH50" i="7" s="1"/>
  <c r="V50" i="7"/>
  <c r="AI50" i="7" s="1"/>
  <c r="W50" i="7"/>
  <c r="AJ50" i="7" s="1"/>
  <c r="X50" i="7"/>
  <c r="AK50" i="7" s="1"/>
  <c r="Y50" i="7"/>
  <c r="AL50" i="7" s="1"/>
  <c r="Z50" i="7"/>
  <c r="AM50" i="7" s="1"/>
  <c r="AA50" i="7"/>
  <c r="AN50" i="7" s="1"/>
  <c r="AB50" i="7"/>
  <c r="AO50" i="7" s="1"/>
  <c r="AC50" i="7"/>
  <c r="AP50" i="7" s="1"/>
  <c r="AD50" i="7"/>
  <c r="AQ50" i="7" s="1"/>
  <c r="AE50" i="7"/>
  <c r="AR50" i="7" s="1"/>
  <c r="T51" i="7"/>
  <c r="AG51" i="7" s="1"/>
  <c r="U51" i="7"/>
  <c r="AH51" i="7" s="1"/>
  <c r="V51" i="7"/>
  <c r="W51" i="7"/>
  <c r="AJ51" i="7" s="1"/>
  <c r="X51" i="7"/>
  <c r="AK51" i="7" s="1"/>
  <c r="Y51" i="7"/>
  <c r="AL51" i="7" s="1"/>
  <c r="Z51" i="7"/>
  <c r="AM51" i="7" s="1"/>
  <c r="AA51" i="7"/>
  <c r="AN51" i="7" s="1"/>
  <c r="AB51" i="7"/>
  <c r="AO51" i="7" s="1"/>
  <c r="AC51" i="7"/>
  <c r="AP51" i="7" s="1"/>
  <c r="AD51" i="7"/>
  <c r="AQ51" i="7" s="1"/>
  <c r="AE51" i="7"/>
  <c r="AR51" i="7" s="1"/>
  <c r="T52" i="7"/>
  <c r="AG52" i="7" s="1"/>
  <c r="U52" i="7"/>
  <c r="AH52" i="7" s="1"/>
  <c r="V52" i="7"/>
  <c r="AI52" i="7" s="1"/>
  <c r="W52" i="7"/>
  <c r="AJ52" i="7" s="1"/>
  <c r="X52" i="7"/>
  <c r="AK52" i="7" s="1"/>
  <c r="Y52" i="7"/>
  <c r="AL52" i="7" s="1"/>
  <c r="Z52" i="7"/>
  <c r="AM52" i="7" s="1"/>
  <c r="AA52" i="7"/>
  <c r="AN52" i="7" s="1"/>
  <c r="AB52" i="7"/>
  <c r="AO52" i="7" s="1"/>
  <c r="AC52" i="7"/>
  <c r="AP52" i="7" s="1"/>
  <c r="AD52" i="7"/>
  <c r="AQ52" i="7" s="1"/>
  <c r="AE52" i="7"/>
  <c r="AR52" i="7" s="1"/>
  <c r="T53" i="7"/>
  <c r="AG53" i="7" s="1"/>
  <c r="U53" i="7"/>
  <c r="AH53" i="7" s="1"/>
  <c r="V53" i="7"/>
  <c r="AI53" i="7" s="1"/>
  <c r="W53" i="7"/>
  <c r="AJ53" i="7" s="1"/>
  <c r="X53" i="7"/>
  <c r="AK53" i="7" s="1"/>
  <c r="Y53" i="7"/>
  <c r="AL53" i="7" s="1"/>
  <c r="Z53" i="7"/>
  <c r="AM53" i="7" s="1"/>
  <c r="AA53" i="7"/>
  <c r="AN53" i="7" s="1"/>
  <c r="AB53" i="7"/>
  <c r="AO53" i="7" s="1"/>
  <c r="AC53" i="7"/>
  <c r="AP53" i="7" s="1"/>
  <c r="AD53" i="7"/>
  <c r="AQ53" i="7" s="1"/>
  <c r="AE53" i="7"/>
  <c r="AR53" i="7" s="1"/>
  <c r="T54" i="7"/>
  <c r="AG54" i="7" s="1"/>
  <c r="U54" i="7"/>
  <c r="AH54" i="7" s="1"/>
  <c r="V54" i="7"/>
  <c r="AI54" i="7" s="1"/>
  <c r="W54" i="7"/>
  <c r="AJ54" i="7" s="1"/>
  <c r="X54" i="7"/>
  <c r="AK54" i="7" s="1"/>
  <c r="Y54" i="7"/>
  <c r="AL54" i="7" s="1"/>
  <c r="Z54" i="7"/>
  <c r="AM54" i="7" s="1"/>
  <c r="AA54" i="7"/>
  <c r="AN54" i="7" s="1"/>
  <c r="AB54" i="7"/>
  <c r="AO54" i="7" s="1"/>
  <c r="AC54" i="7"/>
  <c r="AP54" i="7" s="1"/>
  <c r="AD54" i="7"/>
  <c r="AQ54" i="7" s="1"/>
  <c r="AE54" i="7"/>
  <c r="AR54" i="7" s="1"/>
  <c r="T55" i="7"/>
  <c r="AG55" i="7" s="1"/>
  <c r="U55" i="7"/>
  <c r="AH55" i="7" s="1"/>
  <c r="V55" i="7"/>
  <c r="W55" i="7"/>
  <c r="AJ55" i="7" s="1"/>
  <c r="X55" i="7"/>
  <c r="AK55" i="7" s="1"/>
  <c r="Y55" i="7"/>
  <c r="AL55" i="7" s="1"/>
  <c r="Z55" i="7"/>
  <c r="AM55" i="7" s="1"/>
  <c r="AA55" i="7"/>
  <c r="AN55" i="7" s="1"/>
  <c r="AB55" i="7"/>
  <c r="AO55" i="7" s="1"/>
  <c r="AC55" i="7"/>
  <c r="AP55" i="7" s="1"/>
  <c r="AD55" i="7"/>
  <c r="AQ55" i="7" s="1"/>
  <c r="AE55" i="7"/>
  <c r="AR55" i="7" s="1"/>
  <c r="T56" i="7"/>
  <c r="U56" i="7"/>
  <c r="AH56" i="7" s="1"/>
  <c r="V56" i="7"/>
  <c r="AI56" i="7" s="1"/>
  <c r="W56" i="7"/>
  <c r="AJ56" i="7" s="1"/>
  <c r="X56" i="7"/>
  <c r="AK56" i="7" s="1"/>
  <c r="Y56" i="7"/>
  <c r="AL56" i="7" s="1"/>
  <c r="Z56" i="7"/>
  <c r="AM56" i="7" s="1"/>
  <c r="AA56" i="7"/>
  <c r="AN56" i="7" s="1"/>
  <c r="AB56" i="7"/>
  <c r="AO56" i="7" s="1"/>
  <c r="AC56" i="7"/>
  <c r="AP56" i="7" s="1"/>
  <c r="AD56" i="7"/>
  <c r="AQ56" i="7" s="1"/>
  <c r="AE56" i="7"/>
  <c r="AR56" i="7" s="1"/>
  <c r="T57" i="7"/>
  <c r="AG57" i="7" s="1"/>
  <c r="U57" i="7"/>
  <c r="AH57" i="7" s="1"/>
  <c r="V57" i="7"/>
  <c r="AI57" i="7" s="1"/>
  <c r="W57" i="7"/>
  <c r="AJ57" i="7" s="1"/>
  <c r="X57" i="7"/>
  <c r="AK57" i="7" s="1"/>
  <c r="Y57" i="7"/>
  <c r="AL57" i="7" s="1"/>
  <c r="Z57" i="7"/>
  <c r="AM57" i="7" s="1"/>
  <c r="AA57" i="7"/>
  <c r="AN57" i="7" s="1"/>
  <c r="AB57" i="7"/>
  <c r="AO57" i="7" s="1"/>
  <c r="AC57" i="7"/>
  <c r="AP57" i="7" s="1"/>
  <c r="AD57" i="7"/>
  <c r="AE57" i="7"/>
  <c r="AR57" i="7" s="1"/>
  <c r="T58" i="7"/>
  <c r="AG58" i="7" s="1"/>
  <c r="U58" i="7"/>
  <c r="AH58" i="7" s="1"/>
  <c r="V58" i="7"/>
  <c r="AI58" i="7" s="1"/>
  <c r="W58" i="7"/>
  <c r="AJ58" i="7" s="1"/>
  <c r="X58" i="7"/>
  <c r="AK58" i="7" s="1"/>
  <c r="Y58" i="7"/>
  <c r="AL58" i="7" s="1"/>
  <c r="Z58" i="7"/>
  <c r="AM58" i="7" s="1"/>
  <c r="AA58" i="7"/>
  <c r="AN58" i="7" s="1"/>
  <c r="AB58" i="7"/>
  <c r="AC58" i="7"/>
  <c r="AP58" i="7" s="1"/>
  <c r="AD58" i="7"/>
  <c r="AQ58" i="7" s="1"/>
  <c r="AE58" i="7"/>
  <c r="AR58" i="7" s="1"/>
  <c r="T59" i="7"/>
  <c r="AG59" i="7" s="1"/>
  <c r="U59" i="7"/>
  <c r="AH59" i="7" s="1"/>
  <c r="V59" i="7"/>
  <c r="AI59" i="7" s="1"/>
  <c r="W59" i="7"/>
  <c r="AJ59" i="7" s="1"/>
  <c r="X59" i="7"/>
  <c r="AK59" i="7" s="1"/>
  <c r="Y59" i="7"/>
  <c r="AL59" i="7" s="1"/>
  <c r="Z59" i="7"/>
  <c r="AM59" i="7" s="1"/>
  <c r="AA59" i="7"/>
  <c r="AN59" i="7" s="1"/>
  <c r="AB59" i="7"/>
  <c r="AO59" i="7" s="1"/>
  <c r="AC59" i="7"/>
  <c r="AP59" i="7" s="1"/>
  <c r="AD59" i="7"/>
  <c r="AQ59" i="7" s="1"/>
  <c r="AE59" i="7"/>
  <c r="AR59" i="7" s="1"/>
  <c r="U7" i="7"/>
  <c r="AH7" i="7" s="1"/>
  <c r="V7" i="7"/>
  <c r="AI7" i="7" s="1"/>
  <c r="W7" i="7"/>
  <c r="X7" i="7"/>
  <c r="AK7" i="7" s="1"/>
  <c r="Y7" i="7"/>
  <c r="AL7" i="7" s="1"/>
  <c r="Z7" i="7"/>
  <c r="AM7" i="7" s="1"/>
  <c r="AA7" i="7"/>
  <c r="AN7" i="7" s="1"/>
  <c r="AB7" i="7"/>
  <c r="AO7" i="7" s="1"/>
  <c r="AC7" i="7"/>
  <c r="AP7" i="7" s="1"/>
  <c r="AD7" i="7"/>
  <c r="AQ7" i="7" s="1"/>
  <c r="AE7" i="7"/>
  <c r="T7" i="7"/>
  <c r="AG7" i="7" s="1"/>
  <c r="AL598" i="11" l="1"/>
  <c r="AL590" i="11"/>
  <c r="AL584" i="11"/>
  <c r="AL577" i="11"/>
  <c r="AL565" i="11"/>
  <c r="AL532" i="11"/>
  <c r="AL460" i="11"/>
  <c r="AL333" i="11"/>
  <c r="AL310" i="11"/>
  <c r="AL251" i="11"/>
  <c r="AL296" i="11"/>
  <c r="AL256" i="11"/>
  <c r="AL140" i="11"/>
  <c r="AL216" i="11"/>
  <c r="AL187" i="11"/>
  <c r="AL228" i="11"/>
  <c r="AL212" i="11"/>
  <c r="AL178" i="11"/>
  <c r="AL52" i="11"/>
  <c r="AL20" i="11"/>
  <c r="AL6" i="11"/>
  <c r="AL66" i="11"/>
  <c r="AL58" i="11"/>
  <c r="AL73" i="11"/>
  <c r="AL53" i="11"/>
  <c r="AL103" i="11"/>
  <c r="AL82" i="11"/>
  <c r="AL79" i="11"/>
  <c r="AL69" i="11"/>
  <c r="AL603" i="11"/>
  <c r="AL586" i="11"/>
  <c r="AL558" i="11"/>
  <c r="AL599" i="11"/>
  <c r="AL591" i="11"/>
  <c r="AL545" i="11"/>
  <c r="AL527" i="11"/>
  <c r="AL522" i="11"/>
  <c r="AL518" i="11"/>
  <c r="AL512" i="11"/>
  <c r="AL554" i="11"/>
  <c r="AL547" i="11"/>
  <c r="AL530" i="11"/>
  <c r="AL519" i="11"/>
  <c r="AL501" i="11"/>
  <c r="AL515" i="11"/>
  <c r="AL505" i="11"/>
  <c r="AL496" i="11"/>
  <c r="AL492" i="11"/>
  <c r="AL488" i="11"/>
  <c r="AL477" i="11"/>
  <c r="AL473" i="11"/>
  <c r="AL463" i="11"/>
  <c r="AL485" i="11"/>
  <c r="AL480" i="11"/>
  <c r="AL476" i="11"/>
  <c r="AL472" i="11"/>
  <c r="AL456" i="11"/>
  <c r="AL416" i="11"/>
  <c r="AL393" i="11"/>
  <c r="AL438" i="11"/>
  <c r="AL453" i="11"/>
  <c r="AL412" i="11"/>
  <c r="AL378" i="11"/>
  <c r="AL339" i="11"/>
  <c r="AL325" i="11"/>
  <c r="AL403" i="11"/>
  <c r="AL401" i="11"/>
  <c r="AL394" i="11"/>
  <c r="AL392" i="11"/>
  <c r="AL380" i="11"/>
  <c r="AL376" i="11"/>
  <c r="AL330" i="11"/>
  <c r="AL357" i="11"/>
  <c r="AL349" i="11"/>
  <c r="AL341" i="11"/>
  <c r="AL360" i="11"/>
  <c r="AL350" i="11"/>
  <c r="AL345" i="11"/>
  <c r="AL274" i="11"/>
  <c r="AL266" i="11"/>
  <c r="AL258" i="11"/>
  <c r="AL282" i="11"/>
  <c r="AL268" i="11"/>
  <c r="AL242" i="11"/>
  <c r="AL215" i="11"/>
  <c r="AL294" i="11"/>
  <c r="AL286" i="11"/>
  <c r="AL279" i="11"/>
  <c r="AL263" i="11"/>
  <c r="AL231" i="11"/>
  <c r="AL259" i="11"/>
  <c r="AL207" i="11"/>
  <c r="AL193" i="11"/>
  <c r="AL185" i="11"/>
  <c r="AL177" i="11"/>
  <c r="AL164" i="11"/>
  <c r="AL123" i="11"/>
  <c r="AL238" i="11"/>
  <c r="AL179" i="11"/>
  <c r="AL145" i="11"/>
  <c r="AL127" i="11"/>
  <c r="AL54" i="11"/>
  <c r="AL194" i="11"/>
  <c r="AL146" i="11"/>
  <c r="AL83" i="11"/>
  <c r="AL74" i="11"/>
  <c r="AL51" i="11"/>
  <c r="AL75" i="11"/>
  <c r="AL57" i="11"/>
  <c r="AL88" i="11"/>
  <c r="AL560" i="11"/>
  <c r="AL544" i="11"/>
  <c r="AL541" i="11"/>
  <c r="AL556" i="11"/>
  <c r="AL539" i="11"/>
  <c r="AL535" i="11"/>
  <c r="AL521" i="11"/>
  <c r="AL510" i="11"/>
  <c r="AL525" i="11"/>
  <c r="AL437" i="11"/>
  <c r="AL462" i="11"/>
  <c r="AL457" i="11"/>
  <c r="AL455" i="11"/>
  <c r="AL454" i="11"/>
  <c r="AL449" i="11"/>
  <c r="AL385" i="11"/>
  <c r="AL377" i="11"/>
  <c r="AL331" i="11"/>
  <c r="AL405" i="11"/>
  <c r="AL332" i="11"/>
  <c r="AL342" i="11"/>
  <c r="AL334" i="11"/>
  <c r="AL352" i="11"/>
  <c r="AL344" i="11"/>
  <c r="AL255" i="11"/>
  <c r="AL271" i="11"/>
  <c r="AL248" i="11"/>
  <c r="AL283" i="11"/>
  <c r="AL285" i="11"/>
  <c r="AL214" i="11"/>
  <c r="AL166" i="11"/>
  <c r="AL158" i="11"/>
  <c r="AL152" i="11"/>
  <c r="AL136" i="11"/>
  <c r="AL232" i="11"/>
  <c r="AL91" i="11"/>
  <c r="AL176" i="11"/>
  <c r="AL95" i="11"/>
  <c r="AL208" i="11"/>
  <c r="AL195" i="11"/>
  <c r="AL186" i="11"/>
  <c r="AL172" i="11"/>
  <c r="AL161" i="11"/>
  <c r="AL48" i="11"/>
  <c r="AL44" i="11"/>
  <c r="AL40" i="11"/>
  <c r="AL24" i="11"/>
  <c r="AL12" i="11"/>
  <c r="AL8" i="11"/>
  <c r="AL188" i="11"/>
  <c r="AL180" i="11"/>
  <c r="AL154" i="11"/>
  <c r="AL39" i="11"/>
  <c r="AL90" i="11"/>
  <c r="AL71" i="11"/>
  <c r="AL49" i="11"/>
  <c r="AL80" i="11"/>
  <c r="AL109" i="11"/>
  <c r="AL63" i="11"/>
  <c r="AL604" i="11"/>
  <c r="AL589" i="11"/>
  <c r="AL562" i="11"/>
  <c r="AL569" i="11"/>
  <c r="AL553" i="11"/>
  <c r="AL595" i="11"/>
  <c r="AL587" i="11"/>
  <c r="AL588" i="11"/>
  <c r="AL576" i="11"/>
  <c r="AL571" i="11"/>
  <c r="AL552" i="11"/>
  <c r="AL548" i="11"/>
  <c r="AL551" i="11"/>
  <c r="AL536" i="11"/>
  <c r="AL524" i="11"/>
  <c r="AL516" i="11"/>
  <c r="AL508" i="11"/>
  <c r="AL563" i="11"/>
  <c r="AL523" i="11"/>
  <c r="AL514" i="11"/>
  <c r="AL506" i="11"/>
  <c r="AL498" i="11"/>
  <c r="AL493" i="11"/>
  <c r="AL489" i="11"/>
  <c r="AL494" i="11"/>
  <c r="AL490" i="11"/>
  <c r="AL511" i="11"/>
  <c r="AL507" i="11"/>
  <c r="AL468" i="11"/>
  <c r="AL461" i="11"/>
  <c r="AL435" i="11"/>
  <c r="AL399" i="11"/>
  <c r="AL443" i="11"/>
  <c r="AL433" i="11"/>
  <c r="AL429" i="11"/>
  <c r="AL397" i="11"/>
  <c r="AL368" i="11"/>
  <c r="AL404" i="11"/>
  <c r="AL384" i="11"/>
  <c r="AL317" i="11"/>
  <c r="AL301" i="11"/>
  <c r="AL402" i="11"/>
  <c r="AL390" i="11"/>
  <c r="AL391" i="11"/>
  <c r="AL327" i="11"/>
  <c r="AL312" i="11"/>
  <c r="AL307" i="11"/>
  <c r="AL291" i="11"/>
  <c r="AL356" i="11"/>
  <c r="AL348" i="11"/>
  <c r="AL316" i="11"/>
  <c r="AL290" i="11"/>
  <c r="AL280" i="11"/>
  <c r="AL354" i="11"/>
  <c r="AL293" i="11"/>
  <c r="AL324" i="11"/>
  <c r="AL308" i="11"/>
  <c r="AL299" i="11"/>
  <c r="AL270" i="11"/>
  <c r="AL262" i="11"/>
  <c r="AL253" i="11"/>
  <c r="AL252" i="11"/>
  <c r="AL289" i="11"/>
  <c r="AL281" i="11"/>
  <c r="AL197" i="11"/>
  <c r="AL250" i="11"/>
  <c r="AL203" i="11"/>
  <c r="AL272" i="11"/>
  <c r="AL213" i="11"/>
  <c r="AL168" i="11"/>
  <c r="AL162" i="11"/>
  <c r="AL134" i="11"/>
  <c r="AL200" i="11"/>
  <c r="AL196" i="11"/>
  <c r="AL175" i="11"/>
  <c r="AL153" i="11"/>
  <c r="AL142" i="11"/>
  <c r="AL119" i="11"/>
  <c r="AL117" i="11"/>
  <c r="AL192" i="11"/>
  <c r="AL173" i="11"/>
  <c r="AL141" i="11"/>
  <c r="AL50" i="11"/>
  <c r="AL224" i="11"/>
  <c r="AL204" i="11"/>
  <c r="AL189" i="11"/>
  <c r="AL184" i="11"/>
  <c r="AL174" i="11"/>
  <c r="AL107" i="11"/>
  <c r="AL111" i="11"/>
  <c r="AL78" i="11"/>
  <c r="AL55" i="11"/>
  <c r="AL37" i="11"/>
  <c r="AL25" i="11"/>
  <c r="AL94" i="11"/>
  <c r="AL67" i="11"/>
  <c r="AL59" i="11"/>
  <c r="AL17" i="11"/>
  <c r="AW8" i="10"/>
  <c r="AV8" i="10"/>
  <c r="AU8" i="10"/>
  <c r="AT8" i="10"/>
  <c r="AW10" i="10"/>
  <c r="AV10" i="10"/>
  <c r="AU10" i="10"/>
  <c r="AT10" i="10"/>
  <c r="AW12" i="10"/>
  <c r="AV12" i="10"/>
  <c r="AU12" i="10"/>
  <c r="AT12" i="10"/>
  <c r="AW14" i="10"/>
  <c r="AV14" i="10"/>
  <c r="AU14" i="10"/>
  <c r="AT14" i="10"/>
  <c r="AW16" i="10"/>
  <c r="AV16" i="10"/>
  <c r="AU16" i="10"/>
  <c r="AT16" i="10"/>
  <c r="AW18" i="10"/>
  <c r="AV18" i="10"/>
  <c r="AU18" i="10"/>
  <c r="AT18" i="10"/>
  <c r="AW20" i="10"/>
  <c r="AV20" i="10"/>
  <c r="AU20" i="10"/>
  <c r="AT20" i="10"/>
  <c r="AW22" i="10"/>
  <c r="AV22" i="10"/>
  <c r="AU22" i="10"/>
  <c r="AT22" i="10"/>
  <c r="AW24" i="10"/>
  <c r="AV24" i="10"/>
  <c r="AU24" i="10"/>
  <c r="AT24" i="10"/>
  <c r="AW26" i="10"/>
  <c r="AV26" i="10"/>
  <c r="AU26" i="10"/>
  <c r="AT26" i="10"/>
  <c r="AW28" i="10"/>
  <c r="AV28" i="10"/>
  <c r="AU28" i="10"/>
  <c r="AT28" i="10"/>
  <c r="AW30" i="10"/>
  <c r="AV30" i="10"/>
  <c r="AU30" i="10"/>
  <c r="AT30" i="10"/>
  <c r="AW32" i="10"/>
  <c r="AV32" i="10"/>
  <c r="AU32" i="10"/>
  <c r="AT32" i="10"/>
  <c r="AW34" i="10"/>
  <c r="AV34" i="10"/>
  <c r="AU34" i="10"/>
  <c r="AT34" i="10"/>
  <c r="AW36" i="10"/>
  <c r="AV36" i="10"/>
  <c r="AU36" i="10"/>
  <c r="AT36" i="10"/>
  <c r="AW38" i="10"/>
  <c r="AV38" i="10"/>
  <c r="AU38" i="10"/>
  <c r="AT38" i="10"/>
  <c r="AW40" i="10"/>
  <c r="AV40" i="10"/>
  <c r="AU40" i="10"/>
  <c r="AT40" i="10"/>
  <c r="AW42" i="10"/>
  <c r="AV42" i="10"/>
  <c r="AU42" i="10"/>
  <c r="AT42" i="10"/>
  <c r="AW44" i="10"/>
  <c r="AV44" i="10"/>
  <c r="AU44" i="10"/>
  <c r="AT44" i="10"/>
  <c r="AW46" i="10"/>
  <c r="AV46" i="10"/>
  <c r="AU46" i="10"/>
  <c r="AT46" i="10"/>
  <c r="AW48" i="10"/>
  <c r="AV48" i="10"/>
  <c r="AU48" i="10"/>
  <c r="AT48" i="10"/>
  <c r="AW50" i="10"/>
  <c r="AV50" i="10"/>
  <c r="AU50" i="10"/>
  <c r="AT50" i="10"/>
  <c r="AW52" i="10"/>
  <c r="AV52" i="10"/>
  <c r="AU52" i="10"/>
  <c r="AT52" i="10"/>
  <c r="AW54" i="10"/>
  <c r="AV54" i="10"/>
  <c r="AU54" i="10"/>
  <c r="AT54" i="10"/>
  <c r="AW56" i="10"/>
  <c r="AV56" i="10"/>
  <c r="AU56" i="10"/>
  <c r="AT56" i="10"/>
  <c r="AW58" i="10"/>
  <c r="AV58" i="10"/>
  <c r="AU58" i="10"/>
  <c r="AT58" i="10"/>
  <c r="AW60" i="10"/>
  <c r="AV60" i="10"/>
  <c r="AU60" i="10"/>
  <c r="AT60" i="10"/>
  <c r="AW62" i="10"/>
  <c r="AV62" i="10"/>
  <c r="AU62" i="10"/>
  <c r="AT62" i="10"/>
  <c r="AW64" i="10"/>
  <c r="AV64" i="10"/>
  <c r="AU64" i="10"/>
  <c r="AT64" i="10"/>
  <c r="AW7" i="10"/>
  <c r="AV7" i="10"/>
  <c r="AU7" i="10"/>
  <c r="AT7" i="10"/>
  <c r="AY7" i="10" s="1"/>
  <c r="AW9" i="10"/>
  <c r="AV9" i="10"/>
  <c r="AU9" i="10"/>
  <c r="AT9" i="10"/>
  <c r="AW11" i="10"/>
  <c r="AV11" i="10"/>
  <c r="AU11" i="10"/>
  <c r="AT11" i="10"/>
  <c r="AY11" i="10" s="1"/>
  <c r="AW13" i="10"/>
  <c r="AV13" i="10"/>
  <c r="AU13" i="10"/>
  <c r="AT13" i="10"/>
  <c r="AW15" i="10"/>
  <c r="AV15" i="10"/>
  <c r="AU15" i="10"/>
  <c r="AT15" i="10"/>
  <c r="AY15" i="10" s="1"/>
  <c r="AW17" i="10"/>
  <c r="AV17" i="10"/>
  <c r="AU17" i="10"/>
  <c r="AT17" i="10"/>
  <c r="AW19" i="10"/>
  <c r="AV19" i="10"/>
  <c r="AU19" i="10"/>
  <c r="AT19" i="10"/>
  <c r="AY19" i="10" s="1"/>
  <c r="AW21" i="10"/>
  <c r="AV21" i="10"/>
  <c r="AU21" i="10"/>
  <c r="AT21" i="10"/>
  <c r="AW23" i="10"/>
  <c r="AV23" i="10"/>
  <c r="AU23" i="10"/>
  <c r="AT23" i="10"/>
  <c r="AY23" i="10" s="1"/>
  <c r="AW25" i="10"/>
  <c r="AV25" i="10"/>
  <c r="AU25" i="10"/>
  <c r="AT25" i="10"/>
  <c r="AW27" i="10"/>
  <c r="AV27" i="10"/>
  <c r="AU27" i="10"/>
  <c r="AT27" i="10"/>
  <c r="AY27" i="10" s="1"/>
  <c r="AW29" i="10"/>
  <c r="AV29" i="10"/>
  <c r="AU29" i="10"/>
  <c r="AT29" i="10"/>
  <c r="AW31" i="10"/>
  <c r="AV31" i="10"/>
  <c r="AU31" i="10"/>
  <c r="AT31" i="10"/>
  <c r="AY31" i="10" s="1"/>
  <c r="AW33" i="10"/>
  <c r="AV33" i="10"/>
  <c r="AU33" i="10"/>
  <c r="AT33" i="10"/>
  <c r="AW35" i="10"/>
  <c r="AV35" i="10"/>
  <c r="AU35" i="10"/>
  <c r="AT35" i="10"/>
  <c r="AY35" i="10" s="1"/>
  <c r="AW37" i="10"/>
  <c r="AV37" i="10"/>
  <c r="AU37" i="10"/>
  <c r="AT37" i="10"/>
  <c r="AW39" i="10"/>
  <c r="AV39" i="10"/>
  <c r="AU39" i="10"/>
  <c r="AT39" i="10"/>
  <c r="AY39" i="10" s="1"/>
  <c r="AW41" i="10"/>
  <c r="AV41" i="10"/>
  <c r="AU41" i="10"/>
  <c r="AT41" i="10"/>
  <c r="AW43" i="10"/>
  <c r="AV43" i="10"/>
  <c r="AU43" i="10"/>
  <c r="AT43" i="10"/>
  <c r="AY43" i="10" s="1"/>
  <c r="AW45" i="10"/>
  <c r="AV45" i="10"/>
  <c r="AU45" i="10"/>
  <c r="AT45" i="10"/>
  <c r="AW47" i="10"/>
  <c r="AV47" i="10"/>
  <c r="AU47" i="10"/>
  <c r="AT47" i="10"/>
  <c r="AY47" i="10" s="1"/>
  <c r="AW49" i="10"/>
  <c r="AV49" i="10"/>
  <c r="AU49" i="10"/>
  <c r="AT49" i="10"/>
  <c r="AW51" i="10"/>
  <c r="AV51" i="10"/>
  <c r="AU51" i="10"/>
  <c r="AT51" i="10"/>
  <c r="AY51" i="10" s="1"/>
  <c r="AW53" i="10"/>
  <c r="AV53" i="10"/>
  <c r="AU53" i="10"/>
  <c r="AT53" i="10"/>
  <c r="AW55" i="10"/>
  <c r="AV55" i="10"/>
  <c r="AU55" i="10"/>
  <c r="AT55" i="10"/>
  <c r="AY55" i="10" s="1"/>
  <c r="AW57" i="10"/>
  <c r="AV57" i="10"/>
  <c r="AU57" i="10"/>
  <c r="AT57" i="10"/>
  <c r="AW59" i="10"/>
  <c r="AV59" i="10"/>
  <c r="AU59" i="10"/>
  <c r="AT59" i="10"/>
  <c r="AY59" i="10" s="1"/>
  <c r="AW61" i="10"/>
  <c r="AV61" i="10"/>
  <c r="AU61" i="10"/>
  <c r="AT61" i="10"/>
  <c r="AW63" i="10"/>
  <c r="AV63" i="10"/>
  <c r="AU63" i="10"/>
  <c r="AT63" i="10"/>
  <c r="AY63" i="10" s="1"/>
  <c r="AW65" i="10"/>
  <c r="AV65" i="10"/>
  <c r="AU65" i="10"/>
  <c r="AT65" i="10"/>
  <c r="AU66" i="10"/>
  <c r="AT66" i="10"/>
  <c r="AW66" i="10"/>
  <c r="AV66" i="10"/>
  <c r="AG121" i="9"/>
  <c r="AG197" i="9"/>
  <c r="AG213" i="9"/>
  <c r="AE264" i="9"/>
  <c r="AG413" i="9"/>
  <c r="AG417" i="9"/>
  <c r="AG421" i="9"/>
  <c r="AJ494" i="9"/>
  <c r="AL99" i="9"/>
  <c r="AG113" i="9"/>
  <c r="AG129" i="9"/>
  <c r="AG201" i="9"/>
  <c r="AG241" i="9"/>
  <c r="AE248" i="9"/>
  <c r="AG357" i="9"/>
  <c r="AE532" i="9"/>
  <c r="AG601" i="9"/>
  <c r="AG37" i="9"/>
  <c r="AG97" i="9"/>
  <c r="AG101" i="9"/>
  <c r="AG117" i="9"/>
  <c r="AG125" i="9"/>
  <c r="AG133" i="9"/>
  <c r="AE276" i="9"/>
  <c r="AJ338" i="9"/>
  <c r="AG361" i="9"/>
  <c r="AG369" i="9"/>
  <c r="AG377" i="9"/>
  <c r="AG381" i="9"/>
  <c r="AG397" i="9"/>
  <c r="AG401" i="9"/>
  <c r="AG425" i="9"/>
  <c r="AG529" i="9"/>
  <c r="AG545" i="9"/>
  <c r="AJ150" i="9"/>
  <c r="AJ162" i="9"/>
  <c r="AG422" i="9"/>
  <c r="AG482" i="9"/>
  <c r="AG190" i="9"/>
  <c r="AG206" i="9"/>
  <c r="AG242" i="9"/>
  <c r="AG98" i="9"/>
  <c r="AG158" i="9"/>
  <c r="AE118" i="9"/>
  <c r="AJ142" i="9"/>
  <c r="AJ146" i="9"/>
  <c r="AJ218" i="9"/>
  <c r="AJ342" i="9"/>
  <c r="AJ578" i="9"/>
  <c r="AJ590" i="9"/>
  <c r="AJ458" i="9"/>
  <c r="AJ482" i="9"/>
  <c r="AJ222" i="9"/>
  <c r="AJ226" i="9"/>
  <c r="AJ234" i="9"/>
  <c r="AJ238" i="9"/>
  <c r="AL460" i="9"/>
  <c r="AJ486" i="9"/>
  <c r="AJ522" i="9"/>
  <c r="AJ602" i="9"/>
  <c r="AJ605" i="9"/>
  <c r="AL174" i="9"/>
  <c r="AL458" i="9"/>
  <c r="AG194" i="9"/>
  <c r="AG210" i="9"/>
  <c r="AG254" i="9"/>
  <c r="AL383" i="9"/>
  <c r="AG454" i="9"/>
  <c r="AL454" i="9" s="1"/>
  <c r="AG466" i="9"/>
  <c r="AG486" i="9"/>
  <c r="AL338" i="9"/>
  <c r="AG10" i="9"/>
  <c r="AG18" i="9"/>
  <c r="AG26" i="9"/>
  <c r="AL121" i="9"/>
  <c r="AG258" i="9"/>
  <c r="AG402" i="9"/>
  <c r="AG442" i="9"/>
  <c r="AG494" i="9"/>
  <c r="AG534" i="9"/>
  <c r="AG538" i="9"/>
  <c r="AG577" i="9"/>
  <c r="AG30" i="9"/>
  <c r="AG42" i="9"/>
  <c r="AG202" i="9"/>
  <c r="AG338" i="9"/>
  <c r="AG438" i="9"/>
  <c r="AG450" i="9"/>
  <c r="AG462" i="9"/>
  <c r="AG490" i="9"/>
  <c r="AG521" i="9"/>
  <c r="AG541" i="9"/>
  <c r="AG585" i="9"/>
  <c r="AE134" i="9"/>
  <c r="AE13" i="9"/>
  <c r="AE21" i="9"/>
  <c r="AE122" i="9"/>
  <c r="AE517" i="9"/>
  <c r="AE557" i="9"/>
  <c r="AE590" i="9"/>
  <c r="AE594" i="9"/>
  <c r="AE454" i="9"/>
  <c r="AE466" i="9"/>
  <c r="AE25" i="9"/>
  <c r="AE114" i="9"/>
  <c r="AE126" i="9"/>
  <c r="AE280" i="9"/>
  <c r="AE340" i="9"/>
  <c r="AE438" i="9"/>
  <c r="AE524" i="9"/>
  <c r="AE553" i="9"/>
  <c r="AE574" i="9"/>
  <c r="AE586" i="9"/>
  <c r="AE598" i="9"/>
  <c r="AG6" i="9"/>
  <c r="AJ8" i="9"/>
  <c r="AJ11" i="9"/>
  <c r="AE12" i="9"/>
  <c r="K12" i="9"/>
  <c r="AJ16" i="9"/>
  <c r="AJ19" i="9"/>
  <c r="AG22" i="9"/>
  <c r="K25" i="9"/>
  <c r="AJ25" i="9"/>
  <c r="AJ27" i="9"/>
  <c r="AE30" i="9"/>
  <c r="K30" i="9"/>
  <c r="AJ30" i="9"/>
  <c r="AE33" i="9"/>
  <c r="AE35" i="9"/>
  <c r="K35" i="9"/>
  <c r="AE42" i="9"/>
  <c r="K42" i="9"/>
  <c r="AJ42" i="9"/>
  <c r="AJ44" i="9"/>
  <c r="AE45" i="9"/>
  <c r="K48" i="9"/>
  <c r="AJ48" i="9"/>
  <c r="AG48" i="9"/>
  <c r="K52" i="9"/>
  <c r="AJ52" i="9"/>
  <c r="AG52" i="9"/>
  <c r="AJ53" i="9"/>
  <c r="K53" i="9"/>
  <c r="AE53" i="9"/>
  <c r="K54" i="9"/>
  <c r="AG54" i="9"/>
  <c r="K70" i="9"/>
  <c r="AG70" i="9"/>
  <c r="AE70" i="9"/>
  <c r="AG72" i="9"/>
  <c r="AJ104" i="9"/>
  <c r="K104" i="9"/>
  <c r="AJ112" i="9"/>
  <c r="K112" i="9"/>
  <c r="AE14" i="9"/>
  <c r="K14" i="9"/>
  <c r="AJ14" i="9"/>
  <c r="AE19" i="9"/>
  <c r="K19" i="9"/>
  <c r="AE23" i="9"/>
  <c r="K23" i="9"/>
  <c r="K29" i="9"/>
  <c r="AJ29" i="9"/>
  <c r="AE34" i="9"/>
  <c r="K34" i="9"/>
  <c r="AJ34" i="9"/>
  <c r="AG38" i="9"/>
  <c r="K38" i="9"/>
  <c r="AE38" i="9"/>
  <c r="K41" i="9"/>
  <c r="AJ41" i="9"/>
  <c r="AG46" i="9"/>
  <c r="K46" i="9"/>
  <c r="AE46" i="9"/>
  <c r="AG47" i="9"/>
  <c r="K47" i="9"/>
  <c r="AE47" i="9"/>
  <c r="AG51" i="9"/>
  <c r="K51" i="9"/>
  <c r="AE51" i="9"/>
  <c r="AE57" i="9"/>
  <c r="AJ57" i="9"/>
  <c r="K57" i="9"/>
  <c r="AJ69" i="9"/>
  <c r="K69" i="9"/>
  <c r="AE69" i="9"/>
  <c r="K82" i="9"/>
  <c r="AG82" i="9"/>
  <c r="K86" i="9"/>
  <c r="AG86" i="9"/>
  <c r="K90" i="9"/>
  <c r="AG90" i="9"/>
  <c r="K94" i="9"/>
  <c r="AG94" i="9"/>
  <c r="AJ6" i="9"/>
  <c r="K6" i="9"/>
  <c r="AE8" i="9"/>
  <c r="K8" i="9"/>
  <c r="K13" i="9"/>
  <c r="AG13" i="9"/>
  <c r="K16" i="9"/>
  <c r="AE16" i="9"/>
  <c r="AE22" i="9"/>
  <c r="K22" i="9"/>
  <c r="AJ22" i="9"/>
  <c r="AJ24" i="9"/>
  <c r="AE27" i="9"/>
  <c r="K27" i="9"/>
  <c r="K33" i="9"/>
  <c r="AJ33" i="9"/>
  <c r="AG40" i="9"/>
  <c r="K40" i="9"/>
  <c r="AE40" i="9"/>
  <c r="K45" i="9"/>
  <c r="AJ45" i="9"/>
  <c r="K50" i="9"/>
  <c r="AG50" i="9"/>
  <c r="AE50" i="9"/>
  <c r="K68" i="9"/>
  <c r="AJ68" i="9"/>
  <c r="AG68" i="9"/>
  <c r="K72" i="9"/>
  <c r="AJ72" i="9"/>
  <c r="AJ73" i="9"/>
  <c r="K73" i="9"/>
  <c r="AE73" i="9"/>
  <c r="K74" i="9"/>
  <c r="AG74" i="9"/>
  <c r="AJ81" i="9"/>
  <c r="K81" i="9"/>
  <c r="AE81" i="9"/>
  <c r="AJ85" i="9"/>
  <c r="K85" i="9"/>
  <c r="AE85" i="9"/>
  <c r="AJ89" i="9"/>
  <c r="K89" i="9"/>
  <c r="AE89" i="9"/>
  <c r="AJ93" i="9"/>
  <c r="K93" i="9"/>
  <c r="AE93" i="9"/>
  <c r="AL97" i="9"/>
  <c r="AE11" i="9"/>
  <c r="K11" i="9"/>
  <c r="AE7" i="9"/>
  <c r="K7" i="9"/>
  <c r="AE9" i="9"/>
  <c r="AE10" i="9"/>
  <c r="K10" i="9"/>
  <c r="AJ10" i="9"/>
  <c r="AG14" i="9"/>
  <c r="AE15" i="9"/>
  <c r="K15" i="9"/>
  <c r="AE17" i="9"/>
  <c r="AE18" i="9"/>
  <c r="K18" i="9"/>
  <c r="AJ18" i="9"/>
  <c r="AJ23" i="9"/>
  <c r="AE26" i="9"/>
  <c r="K26" i="9"/>
  <c r="AJ26" i="9"/>
  <c r="AG28" i="9"/>
  <c r="AE29" i="9"/>
  <c r="AE31" i="9"/>
  <c r="K31" i="9"/>
  <c r="AG34" i="9"/>
  <c r="AE41" i="9"/>
  <c r="AE43" i="9"/>
  <c r="K43" i="9"/>
  <c r="AJ49" i="9"/>
  <c r="K49" i="9"/>
  <c r="AE49" i="9"/>
  <c r="K66" i="9"/>
  <c r="AE66" i="9"/>
  <c r="AG67" i="9"/>
  <c r="K67" i="9"/>
  <c r="AE67" i="9"/>
  <c r="AG71" i="9"/>
  <c r="K71" i="9"/>
  <c r="AE75" i="9"/>
  <c r="AJ76" i="9"/>
  <c r="AE77" i="9"/>
  <c r="AJ77" i="9"/>
  <c r="K77" i="9"/>
  <c r="K80" i="9"/>
  <c r="AJ80" i="9"/>
  <c r="K84" i="9"/>
  <c r="AJ84" i="9"/>
  <c r="K88" i="9"/>
  <c r="AJ88" i="9"/>
  <c r="K92" i="9"/>
  <c r="AJ92" i="9"/>
  <c r="K96" i="9"/>
  <c r="AJ96" i="9"/>
  <c r="AG17" i="9"/>
  <c r="AE20" i="9"/>
  <c r="AG21" i="9"/>
  <c r="AE24" i="9"/>
  <c r="AG25" i="9"/>
  <c r="AE28" i="9"/>
  <c r="AG29" i="9"/>
  <c r="AE32" i="9"/>
  <c r="AG33" i="9"/>
  <c r="AE36" i="9"/>
  <c r="AJ37" i="9"/>
  <c r="AJ39" i="9"/>
  <c r="AG41" i="9"/>
  <c r="AE44" i="9"/>
  <c r="AG45" i="9"/>
  <c r="AG55" i="9"/>
  <c r="AJ59" i="9"/>
  <c r="AE60" i="9"/>
  <c r="AG61" i="9"/>
  <c r="AJ62" i="9"/>
  <c r="M62" i="9"/>
  <c r="AJ63" i="9"/>
  <c r="AE64" i="9"/>
  <c r="AG65" i="9"/>
  <c r="AJ66" i="9"/>
  <c r="M66" i="9"/>
  <c r="AE71" i="9"/>
  <c r="AG75" i="9"/>
  <c r="AE79" i="9"/>
  <c r="AJ82" i="9"/>
  <c r="M82" i="9"/>
  <c r="AE82" i="9"/>
  <c r="AE83" i="9"/>
  <c r="AJ86" i="9"/>
  <c r="M86" i="9"/>
  <c r="AE86" i="9"/>
  <c r="AE87" i="9"/>
  <c r="AJ90" i="9"/>
  <c r="M90" i="9"/>
  <c r="AE90" i="9"/>
  <c r="AE91" i="9"/>
  <c r="AJ94" i="9"/>
  <c r="M94" i="9"/>
  <c r="AE94" i="9"/>
  <c r="AE95" i="9"/>
  <c r="M99" i="9"/>
  <c r="AG103" i="9"/>
  <c r="AG104" i="9"/>
  <c r="AE106" i="9"/>
  <c r="AJ106" i="9"/>
  <c r="M106" i="9"/>
  <c r="AG106" i="9"/>
  <c r="AJ107" i="9"/>
  <c r="AG109" i="9"/>
  <c r="AE109" i="9"/>
  <c r="AG111" i="9"/>
  <c r="AG112" i="9"/>
  <c r="AG116" i="9"/>
  <c r="K119" i="9"/>
  <c r="AJ119" i="9"/>
  <c r="K123" i="9"/>
  <c r="AJ123" i="9"/>
  <c r="K131" i="9"/>
  <c r="AJ131" i="9"/>
  <c r="AJ136" i="9"/>
  <c r="K136" i="9"/>
  <c r="AG137" i="9"/>
  <c r="AE137" i="9"/>
  <c r="K137" i="9"/>
  <c r="K147" i="9"/>
  <c r="AG147" i="9"/>
  <c r="K171" i="9"/>
  <c r="AJ171" i="9"/>
  <c r="AJ172" i="9"/>
  <c r="AE172" i="9"/>
  <c r="K172" i="9"/>
  <c r="K178" i="9"/>
  <c r="AJ178" i="9"/>
  <c r="AG178" i="9"/>
  <c r="AG9" i="9"/>
  <c r="AJ9" i="9"/>
  <c r="AG12" i="9"/>
  <c r="M13" i="9"/>
  <c r="AG16" i="9"/>
  <c r="M17" i="9"/>
  <c r="AG20" i="9"/>
  <c r="AG32" i="9"/>
  <c r="AG36" i="9"/>
  <c r="AG44" i="9"/>
  <c r="AJ55" i="9"/>
  <c r="AE56" i="9"/>
  <c r="AG57" i="9"/>
  <c r="AJ58" i="9"/>
  <c r="M58" i="9"/>
  <c r="AJ75" i="9"/>
  <c r="AE76" i="9"/>
  <c r="AG77" i="9"/>
  <c r="AJ78" i="9"/>
  <c r="M78" i="9"/>
  <c r="AJ98" i="9"/>
  <c r="M98" i="9"/>
  <c r="K101" i="9"/>
  <c r="AJ108" i="9"/>
  <c r="K108" i="9"/>
  <c r="AJ113" i="9"/>
  <c r="AE113" i="9"/>
  <c r="AL113" i="9" s="1"/>
  <c r="AG120" i="9"/>
  <c r="AL125" i="9"/>
  <c r="AG132" i="9"/>
  <c r="K135" i="9"/>
  <c r="AJ135" i="9"/>
  <c r="AG138" i="9"/>
  <c r="AJ140" i="9"/>
  <c r="K140" i="9"/>
  <c r="AE140" i="9"/>
  <c r="K151" i="9"/>
  <c r="AG151" i="9"/>
  <c r="AJ151" i="9"/>
  <c r="AE152" i="9"/>
  <c r="AJ152" i="9"/>
  <c r="K152" i="9"/>
  <c r="AG153" i="9"/>
  <c r="AE153" i="9"/>
  <c r="K153" i="9"/>
  <c r="AG169" i="9"/>
  <c r="K169" i="9"/>
  <c r="K175" i="9"/>
  <c r="AJ175" i="9"/>
  <c r="AJ176" i="9"/>
  <c r="AE176" i="9"/>
  <c r="K176" i="9"/>
  <c r="K183" i="9"/>
  <c r="AJ183" i="9"/>
  <c r="AJ13" i="9"/>
  <c r="AJ21" i="9"/>
  <c r="AG24" i="9"/>
  <c r="AG7" i="9"/>
  <c r="M8" i="9"/>
  <c r="AJ12" i="9"/>
  <c r="AG15" i="9"/>
  <c r="M16" i="9"/>
  <c r="AG19" i="9"/>
  <c r="M20" i="9"/>
  <c r="AG23" i="9"/>
  <c r="M24" i="9"/>
  <c r="AG27" i="9"/>
  <c r="M28" i="9"/>
  <c r="AJ28" i="9"/>
  <c r="AG31" i="9"/>
  <c r="M32" i="9"/>
  <c r="AG35" i="9"/>
  <c r="M36" i="9"/>
  <c r="AE37" i="9"/>
  <c r="AJ38" i="9"/>
  <c r="AE39" i="9"/>
  <c r="AJ40" i="9"/>
  <c r="AG43" i="9"/>
  <c r="M44" i="9"/>
  <c r="AJ51" i="9"/>
  <c r="AE52" i="9"/>
  <c r="AL52" i="9" s="1"/>
  <c r="AG53" i="9"/>
  <c r="AJ54" i="9"/>
  <c r="M54" i="9"/>
  <c r="M55" i="9"/>
  <c r="M56" i="9"/>
  <c r="AE58" i="9"/>
  <c r="AE59" i="9"/>
  <c r="AL59" i="9" s="1"/>
  <c r="AG60" i="9"/>
  <c r="AE61" i="9"/>
  <c r="AE62" i="9"/>
  <c r="AE63" i="9"/>
  <c r="AG64" i="9"/>
  <c r="AE65" i="9"/>
  <c r="AL65" i="9" s="1"/>
  <c r="AG66" i="9"/>
  <c r="AJ71" i="9"/>
  <c r="AE72" i="9"/>
  <c r="AG73" i="9"/>
  <c r="AJ74" i="9"/>
  <c r="M74" i="9"/>
  <c r="M75" i="9"/>
  <c r="M76" i="9"/>
  <c r="AE78" i="9"/>
  <c r="AG79" i="9"/>
  <c r="AG80" i="9"/>
  <c r="AG83" i="9"/>
  <c r="AG84" i="9"/>
  <c r="AG87" i="9"/>
  <c r="AG88" i="9"/>
  <c r="AG91" i="9"/>
  <c r="AG92" i="9"/>
  <c r="AG95" i="9"/>
  <c r="AG96" i="9"/>
  <c r="AE102" i="9"/>
  <c r="AJ102" i="9"/>
  <c r="M102" i="9"/>
  <c r="AG102" i="9"/>
  <c r="AL105" i="9"/>
  <c r="AE110" i="9"/>
  <c r="AJ110" i="9"/>
  <c r="M110" i="9"/>
  <c r="AG110" i="9"/>
  <c r="AJ116" i="9"/>
  <c r="K116" i="9"/>
  <c r="AJ117" i="9"/>
  <c r="AE117" i="9"/>
  <c r="K117" i="9"/>
  <c r="AG127" i="9"/>
  <c r="AJ128" i="9"/>
  <c r="K128" i="9"/>
  <c r="AJ129" i="9"/>
  <c r="AE129" i="9"/>
  <c r="K129" i="9"/>
  <c r="AG136" i="9"/>
  <c r="K145" i="9"/>
  <c r="AE145" i="9"/>
  <c r="AJ147" i="9"/>
  <c r="AE149" i="9"/>
  <c r="K149" i="9"/>
  <c r="AG149" i="9"/>
  <c r="AE150" i="9"/>
  <c r="AG150" i="9"/>
  <c r="K150" i="9"/>
  <c r="AG154" i="9"/>
  <c r="AJ156" i="9"/>
  <c r="K156" i="9"/>
  <c r="AE156" i="9"/>
  <c r="AG165" i="9"/>
  <c r="K165" i="9"/>
  <c r="AJ168" i="9"/>
  <c r="AE168" i="9"/>
  <c r="K168" i="9"/>
  <c r="AG8" i="9"/>
  <c r="M9" i="9"/>
  <c r="AJ17" i="9"/>
  <c r="AG11" i="9"/>
  <c r="M7" i="9"/>
  <c r="M11" i="9"/>
  <c r="M15" i="9"/>
  <c r="M19" i="9"/>
  <c r="M23" i="9"/>
  <c r="M27" i="9"/>
  <c r="M31" i="9"/>
  <c r="M35" i="9"/>
  <c r="M43" i="9"/>
  <c r="AJ46" i="9"/>
  <c r="AE48" i="9"/>
  <c r="AG49" i="9"/>
  <c r="AJ50" i="9"/>
  <c r="M50" i="9"/>
  <c r="M52" i="9"/>
  <c r="AE54" i="9"/>
  <c r="AG56" i="9"/>
  <c r="AG58" i="9"/>
  <c r="AJ60" i="9"/>
  <c r="K61" i="9"/>
  <c r="AG62" i="9"/>
  <c r="AJ64" i="9"/>
  <c r="K65" i="9"/>
  <c r="AE68" i="9"/>
  <c r="AL68" i="9" s="1"/>
  <c r="AG69" i="9"/>
  <c r="AJ70" i="9"/>
  <c r="M70" i="9"/>
  <c r="M72" i="9"/>
  <c r="AE74" i="9"/>
  <c r="AG76" i="9"/>
  <c r="AG78" i="9"/>
  <c r="AJ79" i="9"/>
  <c r="AG81" i="9"/>
  <c r="AJ83" i="9"/>
  <c r="AG85" i="9"/>
  <c r="AJ87" i="9"/>
  <c r="AG89" i="9"/>
  <c r="AJ91" i="9"/>
  <c r="AG93" i="9"/>
  <c r="AJ95" i="9"/>
  <c r="AE98" i="9"/>
  <c r="AL98" i="9" s="1"/>
  <c r="AE101" i="9"/>
  <c r="K115" i="9"/>
  <c r="AJ115" i="9"/>
  <c r="AJ120" i="9"/>
  <c r="K120" i="9"/>
  <c r="K127" i="9"/>
  <c r="AJ127" i="9"/>
  <c r="AG131" i="9"/>
  <c r="AJ132" i="9"/>
  <c r="K132" i="9"/>
  <c r="AJ133" i="9"/>
  <c r="AE133" i="9"/>
  <c r="K133" i="9"/>
  <c r="AJ148" i="9"/>
  <c r="K148" i="9"/>
  <c r="AE148" i="9"/>
  <c r="AG161" i="9"/>
  <c r="K161" i="9"/>
  <c r="AJ164" i="9"/>
  <c r="AE164" i="9"/>
  <c r="K164" i="9"/>
  <c r="K179" i="9"/>
  <c r="AJ179" i="9"/>
  <c r="AJ180" i="9"/>
  <c r="AE180" i="9"/>
  <c r="K180" i="9"/>
  <c r="AJ187" i="9"/>
  <c r="K187" i="9"/>
  <c r="AG114" i="9"/>
  <c r="AG118" i="9"/>
  <c r="AG122" i="9"/>
  <c r="AG126" i="9"/>
  <c r="AG130" i="9"/>
  <c r="AG134" i="9"/>
  <c r="AJ138" i="9"/>
  <c r="AE139" i="9"/>
  <c r="AG140" i="9"/>
  <c r="AJ141" i="9"/>
  <c r="M141" i="9"/>
  <c r="AJ154" i="9"/>
  <c r="AE155" i="9"/>
  <c r="AG156" i="9"/>
  <c r="AJ157" i="9"/>
  <c r="M157" i="9"/>
  <c r="AJ158" i="9"/>
  <c r="AE159" i="9"/>
  <c r="AG171" i="9"/>
  <c r="AG175" i="9"/>
  <c r="AG179" i="9"/>
  <c r="AE182" i="9"/>
  <c r="AJ198" i="9"/>
  <c r="K198" i="9"/>
  <c r="AJ203" i="9"/>
  <c r="K203" i="9"/>
  <c r="AE204" i="9"/>
  <c r="K204" i="9"/>
  <c r="AJ204" i="9"/>
  <c r="AE224" i="9"/>
  <c r="K224" i="9"/>
  <c r="AG228" i="9"/>
  <c r="AE228" i="9"/>
  <c r="K228" i="9"/>
  <c r="AG229" i="9"/>
  <c r="K229" i="9"/>
  <c r="AE229" i="9"/>
  <c r="AJ235" i="9"/>
  <c r="K235" i="9"/>
  <c r="AE235" i="9"/>
  <c r="K269" i="9"/>
  <c r="AG269" i="9"/>
  <c r="AE80" i="9"/>
  <c r="AE84" i="9"/>
  <c r="AE88" i="9"/>
  <c r="AE92" i="9"/>
  <c r="AL92" i="9" s="1"/>
  <c r="AE96" i="9"/>
  <c r="AE100" i="9"/>
  <c r="AL100" i="9" s="1"/>
  <c r="AE104" i="9"/>
  <c r="AE108" i="9"/>
  <c r="AE112" i="9"/>
  <c r="M114" i="9"/>
  <c r="AJ114" i="9"/>
  <c r="AE116" i="9"/>
  <c r="AL116" i="9" s="1"/>
  <c r="M118" i="9"/>
  <c r="AJ118" i="9"/>
  <c r="AE120" i="9"/>
  <c r="M122" i="9"/>
  <c r="AJ122" i="9"/>
  <c r="K124" i="9"/>
  <c r="AE124" i="9"/>
  <c r="AL124" i="9" s="1"/>
  <c r="M126" i="9"/>
  <c r="AJ126" i="9"/>
  <c r="AE128" i="9"/>
  <c r="AL128" i="9" s="1"/>
  <c r="M130" i="9"/>
  <c r="AJ130" i="9"/>
  <c r="AE132" i="9"/>
  <c r="AL132" i="9" s="1"/>
  <c r="M134" i="9"/>
  <c r="AJ134" i="9"/>
  <c r="AE136" i="9"/>
  <c r="AJ137" i="9"/>
  <c r="M137" i="9"/>
  <c r="M138" i="9"/>
  <c r="M139" i="9"/>
  <c r="AE141" i="9"/>
  <c r="AE142" i="9"/>
  <c r="AG143" i="9"/>
  <c r="AE144" i="9"/>
  <c r="AG146" i="9"/>
  <c r="AE151" i="9"/>
  <c r="AG152" i="9"/>
  <c r="AJ153" i="9"/>
  <c r="M153" i="9"/>
  <c r="M154" i="9"/>
  <c r="M155" i="9"/>
  <c r="M158" i="9"/>
  <c r="M159" i="9"/>
  <c r="AJ163" i="9"/>
  <c r="AG164" i="9"/>
  <c r="AJ166" i="9"/>
  <c r="AJ167" i="9"/>
  <c r="AG168" i="9"/>
  <c r="AG172" i="9"/>
  <c r="AG176" i="9"/>
  <c r="AG180" i="9"/>
  <c r="AE184" i="9"/>
  <c r="AJ185" i="9"/>
  <c r="M185" i="9"/>
  <c r="AJ186" i="9"/>
  <c r="AG188" i="9"/>
  <c r="AE188" i="9"/>
  <c r="AJ191" i="9"/>
  <c r="K191" i="9"/>
  <c r="AE192" i="9"/>
  <c r="K192" i="9"/>
  <c r="AJ192" i="9"/>
  <c r="AJ202" i="9"/>
  <c r="K202" i="9"/>
  <c r="AG204" i="9"/>
  <c r="AG205" i="9"/>
  <c r="AJ207" i="9"/>
  <c r="K207" i="9"/>
  <c r="AE208" i="9"/>
  <c r="K208" i="9"/>
  <c r="AJ208" i="9"/>
  <c r="AJ215" i="9"/>
  <c r="K215" i="9"/>
  <c r="AE215" i="9"/>
  <c r="AE227" i="9"/>
  <c r="AJ227" i="9"/>
  <c r="K227" i="9"/>
  <c r="AJ229" i="9"/>
  <c r="K262" i="9"/>
  <c r="AJ262" i="9"/>
  <c r="AE103" i="9"/>
  <c r="AE107" i="9"/>
  <c r="AL107" i="9" s="1"/>
  <c r="AE111" i="9"/>
  <c r="AL111" i="9" s="1"/>
  <c r="AE115" i="9"/>
  <c r="AE119" i="9"/>
  <c r="AE123" i="9"/>
  <c r="AL123" i="9" s="1"/>
  <c r="AE127" i="9"/>
  <c r="AL127" i="9" s="1"/>
  <c r="AE131" i="9"/>
  <c r="AE135" i="9"/>
  <c r="AE138" i="9"/>
  <c r="AG139" i="9"/>
  <c r="AG141" i="9"/>
  <c r="AG142" i="9"/>
  <c r="K144" i="9"/>
  <c r="AE147" i="9"/>
  <c r="AG148" i="9"/>
  <c r="AJ149" i="9"/>
  <c r="M149" i="9"/>
  <c r="M151" i="9"/>
  <c r="AE154" i="9"/>
  <c r="AG155" i="9"/>
  <c r="AE157" i="9"/>
  <c r="AE158" i="9"/>
  <c r="AL158" i="9" s="1"/>
  <c r="AG159" i="9"/>
  <c r="AJ161" i="9"/>
  <c r="M161" i="9"/>
  <c r="AE161" i="9"/>
  <c r="AL161" i="9" s="1"/>
  <c r="AE162" i="9"/>
  <c r="AJ165" i="9"/>
  <c r="M165" i="9"/>
  <c r="AE165" i="9"/>
  <c r="AL165" i="9" s="1"/>
  <c r="AE166" i="9"/>
  <c r="AJ169" i="9"/>
  <c r="M169" i="9"/>
  <c r="AE169" i="9"/>
  <c r="AL169" i="9" s="1"/>
  <c r="AE170" i="9"/>
  <c r="AL170" i="9" s="1"/>
  <c r="AJ173" i="9"/>
  <c r="M173" i="9"/>
  <c r="AE173" i="9"/>
  <c r="AJ177" i="9"/>
  <c r="M177" i="9"/>
  <c r="AE177" i="9"/>
  <c r="AE178" i="9"/>
  <c r="AJ181" i="9"/>
  <c r="AL181" i="9" s="1"/>
  <c r="M181" i="9"/>
  <c r="AG182" i="9"/>
  <c r="AG183" i="9"/>
  <c r="K184" i="9"/>
  <c r="AJ190" i="9"/>
  <c r="K190" i="9"/>
  <c r="AG192" i="9"/>
  <c r="AG193" i="9"/>
  <c r="AJ195" i="9"/>
  <c r="K195" i="9"/>
  <c r="AE196" i="9"/>
  <c r="AL196" i="9" s="1"/>
  <c r="K196" i="9"/>
  <c r="AJ196" i="9"/>
  <c r="AG203" i="9"/>
  <c r="AJ206" i="9"/>
  <c r="K206" i="9"/>
  <c r="AG208" i="9"/>
  <c r="AG209" i="9"/>
  <c r="AJ211" i="9"/>
  <c r="K211" i="9"/>
  <c r="AE212" i="9"/>
  <c r="K212" i="9"/>
  <c r="AJ212" i="9"/>
  <c r="K226" i="9"/>
  <c r="AG226" i="9"/>
  <c r="AJ139" i="9"/>
  <c r="AE143" i="9"/>
  <c r="AG144" i="9"/>
  <c r="AJ145" i="9"/>
  <c r="M145" i="9"/>
  <c r="AJ155" i="9"/>
  <c r="AG157" i="9"/>
  <c r="AJ159" i="9"/>
  <c r="AL160" i="9"/>
  <c r="AG173" i="9"/>
  <c r="M174" i="9"/>
  <c r="AG177" i="9"/>
  <c r="M178" i="9"/>
  <c r="AJ182" i="9"/>
  <c r="AG184" i="9"/>
  <c r="AE185" i="9"/>
  <c r="AL185" i="9" s="1"/>
  <c r="AG186" i="9"/>
  <c r="AG187" i="9"/>
  <c r="AE189" i="9"/>
  <c r="AJ189" i="9"/>
  <c r="M189" i="9"/>
  <c r="AG189" i="9"/>
  <c r="AG191" i="9"/>
  <c r="AJ194" i="9"/>
  <c r="K194" i="9"/>
  <c r="AG198" i="9"/>
  <c r="AJ199" i="9"/>
  <c r="K199" i="9"/>
  <c r="AE200" i="9"/>
  <c r="K200" i="9"/>
  <c r="AJ200" i="9"/>
  <c r="AG207" i="9"/>
  <c r="AJ210" i="9"/>
  <c r="K210" i="9"/>
  <c r="AG214" i="9"/>
  <c r="AG224" i="9"/>
  <c r="K230" i="9"/>
  <c r="AJ230" i="9"/>
  <c r="AG230" i="9"/>
  <c r="AJ231" i="9"/>
  <c r="K231" i="9"/>
  <c r="AE231" i="9"/>
  <c r="K232" i="9"/>
  <c r="AG232" i="9"/>
  <c r="AE232" i="9"/>
  <c r="K246" i="9"/>
  <c r="AJ246" i="9"/>
  <c r="AJ255" i="9"/>
  <c r="AE255" i="9"/>
  <c r="K255" i="9"/>
  <c r="AE163" i="9"/>
  <c r="AL163" i="9" s="1"/>
  <c r="AE167" i="9"/>
  <c r="AE171" i="9"/>
  <c r="AE175" i="9"/>
  <c r="AE179" i="9"/>
  <c r="AL179" i="9" s="1"/>
  <c r="AE183" i="9"/>
  <c r="AE187" i="9"/>
  <c r="AE191" i="9"/>
  <c r="M193" i="9"/>
  <c r="AJ193" i="9"/>
  <c r="AE195" i="9"/>
  <c r="M197" i="9"/>
  <c r="AJ197" i="9"/>
  <c r="AE199" i="9"/>
  <c r="M201" i="9"/>
  <c r="AJ201" i="9"/>
  <c r="AE203" i="9"/>
  <c r="M205" i="9"/>
  <c r="AJ205" i="9"/>
  <c r="AE207" i="9"/>
  <c r="M209" i="9"/>
  <c r="AJ209" i="9"/>
  <c r="AE211" i="9"/>
  <c r="M213" i="9"/>
  <c r="AJ213" i="9"/>
  <c r="AE216" i="9"/>
  <c r="AE217" i="9"/>
  <c r="AG218" i="9"/>
  <c r="AE219" i="9"/>
  <c r="AE220" i="9"/>
  <c r="AE221" i="9"/>
  <c r="AG222" i="9"/>
  <c r="AE223" i="9"/>
  <c r="AG225" i="9"/>
  <c r="AL225" i="9" s="1"/>
  <c r="AE230" i="9"/>
  <c r="AG231" i="9"/>
  <c r="AJ232" i="9"/>
  <c r="M232" i="9"/>
  <c r="M233" i="9"/>
  <c r="M234" i="9"/>
  <c r="AE236" i="9"/>
  <c r="AE237" i="9"/>
  <c r="AG238" i="9"/>
  <c r="AE239" i="9"/>
  <c r="AJ243" i="9"/>
  <c r="AE243" i="9"/>
  <c r="K243" i="9"/>
  <c r="K248" i="9"/>
  <c r="AG250" i="9"/>
  <c r="AJ250" i="9"/>
  <c r="AJ252" i="9"/>
  <c r="AE257" i="9"/>
  <c r="AJ257" i="9"/>
  <c r="M257" i="9"/>
  <c r="AG257" i="9"/>
  <c r="AG259" i="9"/>
  <c r="K264" i="9"/>
  <c r="AG266" i="9"/>
  <c r="AJ266" i="9"/>
  <c r="AJ268" i="9"/>
  <c r="K271" i="9"/>
  <c r="AG271" i="9"/>
  <c r="AG276" i="9"/>
  <c r="K276" i="9"/>
  <c r="K277" i="9"/>
  <c r="AJ277" i="9"/>
  <c r="AG287" i="9"/>
  <c r="AJ289" i="9"/>
  <c r="AJ292" i="9"/>
  <c r="AG295" i="9"/>
  <c r="AE295" i="9"/>
  <c r="K295" i="9"/>
  <c r="K313" i="9"/>
  <c r="AG313" i="9"/>
  <c r="AJ313" i="9"/>
  <c r="K317" i="9"/>
  <c r="AJ317" i="9"/>
  <c r="K321" i="9"/>
  <c r="AJ321" i="9"/>
  <c r="K325" i="9"/>
  <c r="AJ325" i="9"/>
  <c r="K329" i="9"/>
  <c r="AJ329" i="9"/>
  <c r="K333" i="9"/>
  <c r="AJ333" i="9"/>
  <c r="K337" i="9"/>
  <c r="AJ337" i="9"/>
  <c r="AE186" i="9"/>
  <c r="AE190" i="9"/>
  <c r="AL190" i="9" s="1"/>
  <c r="AE194" i="9"/>
  <c r="AE198" i="9"/>
  <c r="AE202" i="9"/>
  <c r="AL202" i="9" s="1"/>
  <c r="AE206" i="9"/>
  <c r="AE210" i="9"/>
  <c r="AG217" i="9"/>
  <c r="K219" i="9"/>
  <c r="AG221" i="9"/>
  <c r="K223" i="9"/>
  <c r="AE226" i="9"/>
  <c r="AG227" i="9"/>
  <c r="AJ228" i="9"/>
  <c r="M228" i="9"/>
  <c r="M230" i="9"/>
  <c r="AE233" i="9"/>
  <c r="AG234" i="9"/>
  <c r="AG237" i="9"/>
  <c r="K239" i="9"/>
  <c r="AG246" i="9"/>
  <c r="AJ248" i="9"/>
  <c r="AJ251" i="9"/>
  <c r="AE251" i="9"/>
  <c r="K251" i="9"/>
  <c r="AE253" i="9"/>
  <c r="AJ253" i="9"/>
  <c r="M253" i="9"/>
  <c r="AG253" i="9"/>
  <c r="AG255" i="9"/>
  <c r="AG262" i="9"/>
  <c r="AJ264" i="9"/>
  <c r="AJ267" i="9"/>
  <c r="AE267" i="9"/>
  <c r="K267" i="9"/>
  <c r="AJ269" i="9"/>
  <c r="AJ270" i="9"/>
  <c r="K270" i="9"/>
  <c r="AE270" i="9"/>
  <c r="AG275" i="9"/>
  <c r="AE275" i="9"/>
  <c r="K275" i="9"/>
  <c r="AJ278" i="9"/>
  <c r="K278" i="9"/>
  <c r="AE278" i="9"/>
  <c r="AJ290" i="9"/>
  <c r="K290" i="9"/>
  <c r="AE290" i="9"/>
  <c r="AE294" i="9"/>
  <c r="AJ294" i="9"/>
  <c r="K294" i="9"/>
  <c r="AE296" i="9"/>
  <c r="AJ306" i="9"/>
  <c r="K306" i="9"/>
  <c r="AE306" i="9"/>
  <c r="AE311" i="9"/>
  <c r="K311" i="9"/>
  <c r="AG311" i="9"/>
  <c r="AE312" i="9"/>
  <c r="AG312" i="9"/>
  <c r="K312" i="9"/>
  <c r="AE193" i="9"/>
  <c r="AL193" i="9" s="1"/>
  <c r="AE197" i="9"/>
  <c r="AE201" i="9"/>
  <c r="AE205" i="9"/>
  <c r="AE209" i="9"/>
  <c r="AE213" i="9"/>
  <c r="AE214" i="9"/>
  <c r="AJ214" i="9"/>
  <c r="AE218" i="9"/>
  <c r="AG219" i="9"/>
  <c r="AJ220" i="9"/>
  <c r="M220" i="9"/>
  <c r="AE222" i="9"/>
  <c r="AG223" i="9"/>
  <c r="AJ224" i="9"/>
  <c r="M224" i="9"/>
  <c r="AG233" i="9"/>
  <c r="AE238" i="9"/>
  <c r="AG239" i="9"/>
  <c r="AE245" i="9"/>
  <c r="AJ245" i="9"/>
  <c r="M245" i="9"/>
  <c r="AJ247" i="9"/>
  <c r="AE247" i="9"/>
  <c r="K247" i="9"/>
  <c r="AE249" i="9"/>
  <c r="AJ249" i="9"/>
  <c r="M249" i="9"/>
  <c r="AG249" i="9"/>
  <c r="AJ263" i="9"/>
  <c r="AE263" i="9"/>
  <c r="K263" i="9"/>
  <c r="AE265" i="9"/>
  <c r="AJ265" i="9"/>
  <c r="M265" i="9"/>
  <c r="AG265" i="9"/>
  <c r="AG272" i="9"/>
  <c r="AL272" i="9" s="1"/>
  <c r="K272" i="9"/>
  <c r="AE274" i="9"/>
  <c r="AJ274" i="9"/>
  <c r="K274" i="9"/>
  <c r="K281" i="9"/>
  <c r="AJ281" i="9"/>
  <c r="AJ282" i="9"/>
  <c r="K282" i="9"/>
  <c r="AE282" i="9"/>
  <c r="K289" i="9"/>
  <c r="AG289" i="9"/>
  <c r="K293" i="9"/>
  <c r="AG293" i="9"/>
  <c r="AJ293" i="9"/>
  <c r="K297" i="9"/>
  <c r="AJ297" i="9"/>
  <c r="AJ298" i="9"/>
  <c r="K298" i="9"/>
  <c r="AE298" i="9"/>
  <c r="AG307" i="9"/>
  <c r="AG315" i="9"/>
  <c r="K315" i="9"/>
  <c r="AG319" i="9"/>
  <c r="K319" i="9"/>
  <c r="AG323" i="9"/>
  <c r="K323" i="9"/>
  <c r="AG327" i="9"/>
  <c r="K327" i="9"/>
  <c r="AG331" i="9"/>
  <c r="K331" i="9"/>
  <c r="AG335" i="9"/>
  <c r="K335" i="9"/>
  <c r="AG215" i="9"/>
  <c r="AJ216" i="9"/>
  <c r="M216" i="9"/>
  <c r="AE234" i="9"/>
  <c r="AG235" i="9"/>
  <c r="AJ236" i="9"/>
  <c r="M236" i="9"/>
  <c r="AE241" i="9"/>
  <c r="AJ241" i="9"/>
  <c r="M241" i="9"/>
  <c r="AJ259" i="9"/>
  <c r="AE259" i="9"/>
  <c r="K259" i="9"/>
  <c r="AE261" i="9"/>
  <c r="AJ261" i="9"/>
  <c r="M261" i="9"/>
  <c r="AG261" i="9"/>
  <c r="K273" i="9"/>
  <c r="AG273" i="9"/>
  <c r="AJ273" i="9"/>
  <c r="AJ286" i="9"/>
  <c r="K286" i="9"/>
  <c r="AE286" i="9"/>
  <c r="AE291" i="9"/>
  <c r="K291" i="9"/>
  <c r="AG291" i="9"/>
  <c r="AE292" i="9"/>
  <c r="AG292" i="9"/>
  <c r="K292" i="9"/>
  <c r="AG296" i="9"/>
  <c r="K296" i="9"/>
  <c r="AJ302" i="9"/>
  <c r="K302" i="9"/>
  <c r="AE302" i="9"/>
  <c r="AJ310" i="9"/>
  <c r="K310" i="9"/>
  <c r="AE310" i="9"/>
  <c r="AJ314" i="9"/>
  <c r="AE314" i="9"/>
  <c r="K314" i="9"/>
  <c r="AJ318" i="9"/>
  <c r="AE318" i="9"/>
  <c r="K318" i="9"/>
  <c r="AJ322" i="9"/>
  <c r="AE322" i="9"/>
  <c r="K322" i="9"/>
  <c r="AJ326" i="9"/>
  <c r="AE326" i="9"/>
  <c r="K326" i="9"/>
  <c r="AJ330" i="9"/>
  <c r="AE330" i="9"/>
  <c r="K330" i="9"/>
  <c r="AJ334" i="9"/>
  <c r="AE334" i="9"/>
  <c r="K334" i="9"/>
  <c r="K341" i="9"/>
  <c r="AJ341" i="9"/>
  <c r="AG240" i="9"/>
  <c r="AL240" i="9" s="1"/>
  <c r="AG244" i="9"/>
  <c r="AL244" i="9" s="1"/>
  <c r="AG248" i="9"/>
  <c r="AG252" i="9"/>
  <c r="AG256" i="9"/>
  <c r="AL256" i="9" s="1"/>
  <c r="AG260" i="9"/>
  <c r="AL260" i="9" s="1"/>
  <c r="AG264" i="9"/>
  <c r="AG268" i="9"/>
  <c r="AJ276" i="9"/>
  <c r="AL276" i="9" s="1"/>
  <c r="AE277" i="9"/>
  <c r="AG278" i="9"/>
  <c r="AJ279" i="9"/>
  <c r="M279" i="9"/>
  <c r="AJ280" i="9"/>
  <c r="AL280" i="9" s="1"/>
  <c r="AE281" i="9"/>
  <c r="AG282" i="9"/>
  <c r="AJ283" i="9"/>
  <c r="M283" i="9"/>
  <c r="M284" i="9"/>
  <c r="M285" i="9"/>
  <c r="AE287" i="9"/>
  <c r="AE288" i="9"/>
  <c r="AJ296" i="9"/>
  <c r="AE297" i="9"/>
  <c r="AG298" i="9"/>
  <c r="AJ299" i="9"/>
  <c r="M299" i="9"/>
  <c r="M300" i="9"/>
  <c r="M301" i="9"/>
  <c r="M304" i="9"/>
  <c r="M305" i="9"/>
  <c r="AE307" i="9"/>
  <c r="AE308" i="9"/>
  <c r="AG309" i="9"/>
  <c r="AG316" i="9"/>
  <c r="AG317" i="9"/>
  <c r="AG320" i="9"/>
  <c r="AG321" i="9"/>
  <c r="AG324" i="9"/>
  <c r="AG325" i="9"/>
  <c r="AG328" i="9"/>
  <c r="AG329" i="9"/>
  <c r="AG332" i="9"/>
  <c r="AG333" i="9"/>
  <c r="AG336" i="9"/>
  <c r="AG337" i="9"/>
  <c r="AG345" i="9"/>
  <c r="AG350" i="9"/>
  <c r="AJ351" i="9"/>
  <c r="K351" i="9"/>
  <c r="AJ353" i="9"/>
  <c r="AG353" i="9"/>
  <c r="AJ355" i="9"/>
  <c r="AL361" i="9"/>
  <c r="AJ368" i="9"/>
  <c r="M368" i="9"/>
  <c r="AE368" i="9"/>
  <c r="AG368" i="9"/>
  <c r="AL381" i="9"/>
  <c r="AE403" i="9"/>
  <c r="K403" i="9"/>
  <c r="AJ403" i="9"/>
  <c r="M240" i="9"/>
  <c r="AE242" i="9"/>
  <c r="AL242" i="9" s="1"/>
  <c r="M244" i="9"/>
  <c r="AE246" i="9"/>
  <c r="M248" i="9"/>
  <c r="AE250" i="9"/>
  <c r="AL250" i="9" s="1"/>
  <c r="M252" i="9"/>
  <c r="AE254" i="9"/>
  <c r="AL254" i="9" s="1"/>
  <c r="M256" i="9"/>
  <c r="AE258" i="9"/>
  <c r="M260" i="9"/>
  <c r="AE262" i="9"/>
  <c r="M264" i="9"/>
  <c r="AE266" i="9"/>
  <c r="M268" i="9"/>
  <c r="AE273" i="9"/>
  <c r="AG274" i="9"/>
  <c r="AJ275" i="9"/>
  <c r="M275" i="9"/>
  <c r="M276" i="9"/>
  <c r="M277" i="9"/>
  <c r="M280" i="9"/>
  <c r="M281" i="9"/>
  <c r="AE283" i="9"/>
  <c r="AE284" i="9"/>
  <c r="AG285" i="9"/>
  <c r="AG288" i="9"/>
  <c r="AE293" i="9"/>
  <c r="AG294" i="9"/>
  <c r="AJ295" i="9"/>
  <c r="M295" i="9"/>
  <c r="M296" i="9"/>
  <c r="M297" i="9"/>
  <c r="AE299" i="9"/>
  <c r="AE300" i="9"/>
  <c r="AG301" i="9"/>
  <c r="AE303" i="9"/>
  <c r="AE304" i="9"/>
  <c r="AG305" i="9"/>
  <c r="AG308" i="9"/>
  <c r="AE313" i="9"/>
  <c r="AG314" i="9"/>
  <c r="AG318" i="9"/>
  <c r="AG322" i="9"/>
  <c r="AJ324" i="9"/>
  <c r="AG326" i="9"/>
  <c r="AJ328" i="9"/>
  <c r="AG330" i="9"/>
  <c r="AJ332" i="9"/>
  <c r="AG334" i="9"/>
  <c r="AJ336" i="9"/>
  <c r="AJ340" i="9"/>
  <c r="AG342" i="9"/>
  <c r="AE342" i="9"/>
  <c r="AJ350" i="9"/>
  <c r="AE351" i="9"/>
  <c r="K352" i="9"/>
  <c r="AE352" i="9"/>
  <c r="K354" i="9"/>
  <c r="AG354" i="9"/>
  <c r="AE356" i="9"/>
  <c r="AG356" i="9"/>
  <c r="AE359" i="9"/>
  <c r="AJ359" i="9"/>
  <c r="AL365" i="9"/>
  <c r="AJ369" i="9"/>
  <c r="AE369" i="9"/>
  <c r="K369" i="9"/>
  <c r="AL373" i="9"/>
  <c r="AE269" i="9"/>
  <c r="AG270" i="9"/>
  <c r="AJ271" i="9"/>
  <c r="M271" i="9"/>
  <c r="AG277" i="9"/>
  <c r="AE279" i="9"/>
  <c r="AG281" i="9"/>
  <c r="AG283" i="9"/>
  <c r="AG284" i="9"/>
  <c r="AE289" i="9"/>
  <c r="AG290" i="9"/>
  <c r="AJ291" i="9"/>
  <c r="M291" i="9"/>
  <c r="AG297" i="9"/>
  <c r="AG299" i="9"/>
  <c r="AG300" i="9"/>
  <c r="AG304" i="9"/>
  <c r="AE309" i="9"/>
  <c r="AG310" i="9"/>
  <c r="AJ311" i="9"/>
  <c r="M311" i="9"/>
  <c r="AJ315" i="9"/>
  <c r="M315" i="9"/>
  <c r="AE315" i="9"/>
  <c r="AE316" i="9"/>
  <c r="AJ319" i="9"/>
  <c r="M319" i="9"/>
  <c r="AE319" i="9"/>
  <c r="AE320" i="9"/>
  <c r="AJ323" i="9"/>
  <c r="M323" i="9"/>
  <c r="AE323" i="9"/>
  <c r="AE324" i="9"/>
  <c r="AJ327" i="9"/>
  <c r="M327" i="9"/>
  <c r="AE327" i="9"/>
  <c r="AE328" i="9"/>
  <c r="AJ331" i="9"/>
  <c r="M331" i="9"/>
  <c r="AE331" i="9"/>
  <c r="AE332" i="9"/>
  <c r="AJ335" i="9"/>
  <c r="M335" i="9"/>
  <c r="AE335" i="9"/>
  <c r="AE336" i="9"/>
  <c r="AG352" i="9"/>
  <c r="AJ354" i="9"/>
  <c r="AG390" i="9"/>
  <c r="K406" i="9"/>
  <c r="AG406" i="9"/>
  <c r="AE285" i="9"/>
  <c r="AG286" i="9"/>
  <c r="AJ287" i="9"/>
  <c r="M287" i="9"/>
  <c r="AE301" i="9"/>
  <c r="AL301" i="9" s="1"/>
  <c r="AG302" i="9"/>
  <c r="AJ303" i="9"/>
  <c r="M303" i="9"/>
  <c r="AE305" i="9"/>
  <c r="AG306" i="9"/>
  <c r="AJ307" i="9"/>
  <c r="M307" i="9"/>
  <c r="AJ339" i="9"/>
  <c r="M339" i="9"/>
  <c r="AE339" i="9"/>
  <c r="AG341" i="9"/>
  <c r="AJ343" i="9"/>
  <c r="M343" i="9"/>
  <c r="AE343" i="9"/>
  <c r="AG343" i="9"/>
  <c r="AJ347" i="9"/>
  <c r="K347" i="9"/>
  <c r="AE347" i="9"/>
  <c r="AJ357" i="9"/>
  <c r="AE357" i="9"/>
  <c r="K357" i="9"/>
  <c r="AJ363" i="9"/>
  <c r="AE363" i="9"/>
  <c r="K363" i="9"/>
  <c r="AE371" i="9"/>
  <c r="AJ371" i="9"/>
  <c r="AE379" i="9"/>
  <c r="K379" i="9"/>
  <c r="AJ379" i="9"/>
  <c r="AE391" i="9"/>
  <c r="K391" i="9"/>
  <c r="AJ391" i="9"/>
  <c r="AG340" i="9"/>
  <c r="AJ344" i="9"/>
  <c r="AJ345" i="9"/>
  <c r="AE346" i="9"/>
  <c r="AG347" i="9"/>
  <c r="AJ348" i="9"/>
  <c r="M348" i="9"/>
  <c r="AE362" i="9"/>
  <c r="AJ362" i="9"/>
  <c r="M362" i="9"/>
  <c r="AE366" i="9"/>
  <c r="AJ366" i="9"/>
  <c r="M366" i="9"/>
  <c r="AG366" i="9"/>
  <c r="AE374" i="9"/>
  <c r="AJ374" i="9"/>
  <c r="M374" i="9"/>
  <c r="AG374" i="9"/>
  <c r="K377" i="9"/>
  <c r="AE382" i="9"/>
  <c r="AJ382" i="9"/>
  <c r="M382" i="9"/>
  <c r="AG382" i="9"/>
  <c r="AL385" i="9"/>
  <c r="AE394" i="9"/>
  <c r="AJ394" i="9"/>
  <c r="M394" i="9"/>
  <c r="AJ396" i="9"/>
  <c r="K397" i="9"/>
  <c r="AE398" i="9"/>
  <c r="AJ398" i="9"/>
  <c r="M398" i="9"/>
  <c r="AL401" i="9"/>
  <c r="AE410" i="9"/>
  <c r="AJ410" i="9"/>
  <c r="M410" i="9"/>
  <c r="AJ411" i="9"/>
  <c r="AE411" i="9"/>
  <c r="K411" i="9"/>
  <c r="AJ415" i="9"/>
  <c r="AE415" i="9"/>
  <c r="K415" i="9"/>
  <c r="AJ419" i="9"/>
  <c r="AE419" i="9"/>
  <c r="K419" i="9"/>
  <c r="AJ423" i="9"/>
  <c r="AE423" i="9"/>
  <c r="AL423" i="9" s="1"/>
  <c r="K423" i="9"/>
  <c r="K444" i="9"/>
  <c r="AJ444" i="9"/>
  <c r="AE444" i="9"/>
  <c r="AL446" i="9"/>
  <c r="AE456" i="9"/>
  <c r="K456" i="9"/>
  <c r="AJ456" i="9"/>
  <c r="AJ376" i="9"/>
  <c r="M376" i="9"/>
  <c r="AE376" i="9"/>
  <c r="AG376" i="9"/>
  <c r="AE390" i="9"/>
  <c r="AJ390" i="9"/>
  <c r="M390" i="9"/>
  <c r="AE395" i="9"/>
  <c r="K395" i="9"/>
  <c r="AG398" i="9"/>
  <c r="AE406" i="9"/>
  <c r="AJ406" i="9"/>
  <c r="M406" i="9"/>
  <c r="AJ408" i="9"/>
  <c r="AG411" i="9"/>
  <c r="AJ412" i="9"/>
  <c r="AG415" i="9"/>
  <c r="AG419" i="9"/>
  <c r="AE425" i="9"/>
  <c r="K425" i="9"/>
  <c r="AJ425" i="9"/>
  <c r="AE429" i="9"/>
  <c r="K429" i="9"/>
  <c r="AJ429" i="9"/>
  <c r="K433" i="9"/>
  <c r="AE433" i="9"/>
  <c r="K452" i="9"/>
  <c r="AJ452" i="9"/>
  <c r="AE452" i="9"/>
  <c r="K464" i="9"/>
  <c r="AJ464" i="9"/>
  <c r="AE464" i="9"/>
  <c r="AE317" i="9"/>
  <c r="AE321" i="9"/>
  <c r="AE325" i="9"/>
  <c r="AE329" i="9"/>
  <c r="AL329" i="9" s="1"/>
  <c r="AE333" i="9"/>
  <c r="AE337" i="9"/>
  <c r="AE341" i="9"/>
  <c r="AE344" i="9"/>
  <c r="AL344" i="9" s="1"/>
  <c r="AE345" i="9"/>
  <c r="AG346" i="9"/>
  <c r="AG348" i="9"/>
  <c r="AL348" i="9" s="1"/>
  <c r="AG349" i="9"/>
  <c r="AL349" i="9" s="1"/>
  <c r="AE354" i="9"/>
  <c r="AG355" i="9"/>
  <c r="AJ356" i="9"/>
  <c r="M356" i="9"/>
  <c r="AE358" i="9"/>
  <c r="AJ358" i="9"/>
  <c r="M358" i="9"/>
  <c r="AG358" i="9"/>
  <c r="AG359" i="9"/>
  <c r="AJ364" i="9"/>
  <c r="M364" i="9"/>
  <c r="AE364" i="9"/>
  <c r="AL364" i="9" s="1"/>
  <c r="AJ367" i="9"/>
  <c r="AL367" i="9" s="1"/>
  <c r="AE370" i="9"/>
  <c r="AJ370" i="9"/>
  <c r="M370" i="9"/>
  <c r="AG370" i="9"/>
  <c r="AG371" i="9"/>
  <c r="AJ375" i="9"/>
  <c r="AL375" i="9" s="1"/>
  <c r="AE377" i="9"/>
  <c r="AL377" i="9" s="1"/>
  <c r="AE378" i="9"/>
  <c r="AJ378" i="9"/>
  <c r="M378" i="9"/>
  <c r="AG378" i="9"/>
  <c r="AG379" i="9"/>
  <c r="AE386" i="9"/>
  <c r="AJ386" i="9"/>
  <c r="M386" i="9"/>
  <c r="AJ388" i="9"/>
  <c r="AG391" i="9"/>
  <c r="AG393" i="9"/>
  <c r="AE393" i="9"/>
  <c r="AJ395" i="9"/>
  <c r="AE397" i="9"/>
  <c r="AL397" i="9" s="1"/>
  <c r="AE402" i="9"/>
  <c r="AJ402" i="9"/>
  <c r="M402" i="9"/>
  <c r="AJ404" i="9"/>
  <c r="AE407" i="9"/>
  <c r="K407" i="9"/>
  <c r="AG409" i="9"/>
  <c r="AE409" i="9"/>
  <c r="AE413" i="9"/>
  <c r="K413" i="9"/>
  <c r="AJ413" i="9"/>
  <c r="AE417" i="9"/>
  <c r="K417" i="9"/>
  <c r="AJ417" i="9"/>
  <c r="AG426" i="9"/>
  <c r="AG429" i="9"/>
  <c r="AG430" i="9"/>
  <c r="AJ434" i="9"/>
  <c r="AG435" i="9"/>
  <c r="AE440" i="9"/>
  <c r="K440" i="9"/>
  <c r="AJ440" i="9"/>
  <c r="AG344" i="9"/>
  <c r="AJ346" i="9"/>
  <c r="AE350" i="9"/>
  <c r="AG351" i="9"/>
  <c r="AJ352" i="9"/>
  <c r="M352" i="9"/>
  <c r="AJ360" i="9"/>
  <c r="M360" i="9"/>
  <c r="AE360" i="9"/>
  <c r="AG360" i="9"/>
  <c r="AJ372" i="9"/>
  <c r="M372" i="9"/>
  <c r="AE372" i="9"/>
  <c r="AG372" i="9"/>
  <c r="AJ380" i="9"/>
  <c r="M380" i="9"/>
  <c r="AE380" i="9"/>
  <c r="AG380" i="9"/>
  <c r="K383" i="9"/>
  <c r="AJ384" i="9"/>
  <c r="AE387" i="9"/>
  <c r="AL387" i="9" s="1"/>
  <c r="K387" i="9"/>
  <c r="AG389" i="9"/>
  <c r="AE389" i="9"/>
  <c r="AG394" i="9"/>
  <c r="AE399" i="9"/>
  <c r="AL399" i="9" s="1"/>
  <c r="K399" i="9"/>
  <c r="AG403" i="9"/>
  <c r="AG405" i="9"/>
  <c r="AE405" i="9"/>
  <c r="AJ407" i="9"/>
  <c r="AG410" i="9"/>
  <c r="AG414" i="9"/>
  <c r="AG418" i="9"/>
  <c r="AE421" i="9"/>
  <c r="K421" i="9"/>
  <c r="AJ421" i="9"/>
  <c r="AJ427" i="9"/>
  <c r="AE427" i="9"/>
  <c r="K427" i="9"/>
  <c r="AJ431" i="9"/>
  <c r="AE431" i="9"/>
  <c r="K431" i="9"/>
  <c r="AJ432" i="9"/>
  <c r="K432" i="9"/>
  <c r="AE432" i="9"/>
  <c r="K436" i="9"/>
  <c r="AJ436" i="9"/>
  <c r="AE436" i="9"/>
  <c r="AL438" i="9"/>
  <c r="AE448" i="9"/>
  <c r="K448" i="9"/>
  <c r="AJ448" i="9"/>
  <c r="AE384" i="9"/>
  <c r="AE388" i="9"/>
  <c r="AE392" i="9"/>
  <c r="AE396" i="9"/>
  <c r="AE400" i="9"/>
  <c r="AE404" i="9"/>
  <c r="AE408" i="9"/>
  <c r="AE412" i="9"/>
  <c r="M414" i="9"/>
  <c r="AJ414" i="9"/>
  <c r="AE416" i="9"/>
  <c r="M418" i="9"/>
  <c r="AJ418" i="9"/>
  <c r="AE420" i="9"/>
  <c r="M422" i="9"/>
  <c r="AJ422" i="9"/>
  <c r="AE424" i="9"/>
  <c r="M426" i="9"/>
  <c r="AJ426" i="9"/>
  <c r="AE428" i="9"/>
  <c r="M430" i="9"/>
  <c r="AJ430" i="9"/>
  <c r="AG432" i="9"/>
  <c r="AJ433" i="9"/>
  <c r="M433" i="9"/>
  <c r="M434" i="9"/>
  <c r="M435" i="9"/>
  <c r="AG436" i="9"/>
  <c r="K438" i="9"/>
  <c r="AE442" i="9"/>
  <c r="AJ443" i="9"/>
  <c r="M443" i="9"/>
  <c r="AE443" i="9"/>
  <c r="AG443" i="9"/>
  <c r="AG444" i="9"/>
  <c r="K446" i="9"/>
  <c r="AE450" i="9"/>
  <c r="AJ451" i="9"/>
  <c r="M451" i="9"/>
  <c r="AE451" i="9"/>
  <c r="AG451" i="9"/>
  <c r="AG452" i="9"/>
  <c r="K454" i="9"/>
  <c r="AE462" i="9"/>
  <c r="AJ463" i="9"/>
  <c r="M463" i="9"/>
  <c r="AE463" i="9"/>
  <c r="AL463" i="9" s="1"/>
  <c r="AG463" i="9"/>
  <c r="AG464" i="9"/>
  <c r="K466" i="9"/>
  <c r="AG384" i="9"/>
  <c r="AG388" i="9"/>
  <c r="AG392" i="9"/>
  <c r="AG396" i="9"/>
  <c r="AG400" i="9"/>
  <c r="AG404" i="9"/>
  <c r="AG408" i="9"/>
  <c r="AG412" i="9"/>
  <c r="AG416" i="9"/>
  <c r="AG420" i="9"/>
  <c r="AG424" i="9"/>
  <c r="AG428" i="9"/>
  <c r="AE434" i="9"/>
  <c r="AL434" i="9" s="1"/>
  <c r="AE437" i="9"/>
  <c r="AJ437" i="9"/>
  <c r="M437" i="9"/>
  <c r="AG437" i="9"/>
  <c r="AJ442" i="9"/>
  <c r="AE445" i="9"/>
  <c r="AJ445" i="9"/>
  <c r="M445" i="9"/>
  <c r="AG445" i="9"/>
  <c r="AJ450" i="9"/>
  <c r="AE453" i="9"/>
  <c r="AJ453" i="9"/>
  <c r="M453" i="9"/>
  <c r="AG453" i="9"/>
  <c r="AJ459" i="9"/>
  <c r="M459" i="9"/>
  <c r="AE459" i="9"/>
  <c r="AJ462" i="9"/>
  <c r="AE465" i="9"/>
  <c r="AJ465" i="9"/>
  <c r="M465" i="9"/>
  <c r="AG465" i="9"/>
  <c r="K469" i="9"/>
  <c r="AJ469" i="9"/>
  <c r="AJ470" i="9"/>
  <c r="K470" i="9"/>
  <c r="AE470" i="9"/>
  <c r="AE478" i="9"/>
  <c r="K478" i="9"/>
  <c r="AJ478" i="9"/>
  <c r="M384" i="9"/>
  <c r="M388" i="9"/>
  <c r="M392" i="9"/>
  <c r="M396" i="9"/>
  <c r="M400" i="9"/>
  <c r="M404" i="9"/>
  <c r="M408" i="9"/>
  <c r="M412" i="9"/>
  <c r="AE414" i="9"/>
  <c r="M416" i="9"/>
  <c r="AE418" i="9"/>
  <c r="M420" i="9"/>
  <c r="AE422" i="9"/>
  <c r="M424" i="9"/>
  <c r="AE426" i="9"/>
  <c r="M428" i="9"/>
  <c r="AE430" i="9"/>
  <c r="AL430" i="9" s="1"/>
  <c r="AG433" i="9"/>
  <c r="AG434" i="9"/>
  <c r="AJ439" i="9"/>
  <c r="M439" i="9"/>
  <c r="AE439" i="9"/>
  <c r="AL439" i="9" s="1"/>
  <c r="AG439" i="9"/>
  <c r="AG440" i="9"/>
  <c r="AJ447" i="9"/>
  <c r="M447" i="9"/>
  <c r="AE447" i="9"/>
  <c r="AG447" i="9"/>
  <c r="AG448" i="9"/>
  <c r="AJ455" i="9"/>
  <c r="M455" i="9"/>
  <c r="AE455" i="9"/>
  <c r="AG455" i="9"/>
  <c r="AG456" i="9"/>
  <c r="AG459" i="9"/>
  <c r="AJ467" i="9"/>
  <c r="M467" i="9"/>
  <c r="AE467" i="9"/>
  <c r="AL467" i="9" s="1"/>
  <c r="AG467" i="9"/>
  <c r="AE468" i="9"/>
  <c r="K492" i="9"/>
  <c r="AJ492" i="9"/>
  <c r="AE492" i="9"/>
  <c r="AJ435" i="9"/>
  <c r="AE435" i="9"/>
  <c r="AE441" i="9"/>
  <c r="AJ441" i="9"/>
  <c r="M441" i="9"/>
  <c r="AG441" i="9"/>
  <c r="AE449" i="9"/>
  <c r="AJ449" i="9"/>
  <c r="M449" i="9"/>
  <c r="AG449" i="9"/>
  <c r="AE457" i="9"/>
  <c r="AL457" i="9" s="1"/>
  <c r="AJ457" i="9"/>
  <c r="M457" i="9"/>
  <c r="AE461" i="9"/>
  <c r="AJ461" i="9"/>
  <c r="M461" i="9"/>
  <c r="AG461" i="9"/>
  <c r="K471" i="9"/>
  <c r="AG471" i="9"/>
  <c r="AE471" i="9"/>
  <c r="K474" i="9"/>
  <c r="AJ474" i="9"/>
  <c r="AE474" i="9"/>
  <c r="AE488" i="9"/>
  <c r="K488" i="9"/>
  <c r="AJ488" i="9"/>
  <c r="AJ468" i="9"/>
  <c r="AE469" i="9"/>
  <c r="AG470" i="9"/>
  <c r="AJ471" i="9"/>
  <c r="M471" i="9"/>
  <c r="AE472" i="9"/>
  <c r="AL472" i="9" s="1"/>
  <c r="AE473" i="9"/>
  <c r="AJ473" i="9"/>
  <c r="M473" i="9"/>
  <c r="AG473" i="9"/>
  <c r="AG474" i="9"/>
  <c r="K476" i="9"/>
  <c r="AE480" i="9"/>
  <c r="AL480" i="9" s="1"/>
  <c r="AE481" i="9"/>
  <c r="AJ481" i="9"/>
  <c r="M481" i="9"/>
  <c r="K482" i="9"/>
  <c r="AE484" i="9"/>
  <c r="AL484" i="9" s="1"/>
  <c r="AE485" i="9"/>
  <c r="AJ485" i="9"/>
  <c r="M485" i="9"/>
  <c r="K486" i="9"/>
  <c r="AE490" i="9"/>
  <c r="AL490" i="9" s="1"/>
  <c r="AJ491" i="9"/>
  <c r="M491" i="9"/>
  <c r="AE491" i="9"/>
  <c r="AG491" i="9"/>
  <c r="AG492" i="9"/>
  <c r="K494" i="9"/>
  <c r="AG498" i="9"/>
  <c r="AJ499" i="9"/>
  <c r="AG502" i="9"/>
  <c r="AJ503" i="9"/>
  <c r="AG506" i="9"/>
  <c r="AJ507" i="9"/>
  <c r="AE518" i="9"/>
  <c r="K518" i="9"/>
  <c r="AJ518" i="9"/>
  <c r="AE523" i="9"/>
  <c r="K523" i="9"/>
  <c r="AE526" i="9"/>
  <c r="K526" i="9"/>
  <c r="AJ526" i="9"/>
  <c r="AJ475" i="9"/>
  <c r="M475" i="9"/>
  <c r="AE475" i="9"/>
  <c r="AG475" i="9"/>
  <c r="AE493" i="9"/>
  <c r="AJ493" i="9"/>
  <c r="M493" i="9"/>
  <c r="AG493" i="9"/>
  <c r="AE496" i="9"/>
  <c r="AJ496" i="9"/>
  <c r="AE500" i="9"/>
  <c r="K500" i="9"/>
  <c r="AJ500" i="9"/>
  <c r="AE504" i="9"/>
  <c r="K504" i="9"/>
  <c r="AJ504" i="9"/>
  <c r="AE508" i="9"/>
  <c r="K508" i="9"/>
  <c r="AJ508" i="9"/>
  <c r="AE511" i="9"/>
  <c r="K511" i="9"/>
  <c r="AG511" i="9"/>
  <c r="AE512" i="9"/>
  <c r="K512" i="9"/>
  <c r="K525" i="9"/>
  <c r="AG525" i="9"/>
  <c r="AE531" i="9"/>
  <c r="K531" i="9"/>
  <c r="AG469" i="9"/>
  <c r="AE476" i="9"/>
  <c r="AL476" i="9" s="1"/>
  <c r="AE477" i="9"/>
  <c r="AJ477" i="9"/>
  <c r="M477" i="9"/>
  <c r="AG477" i="9"/>
  <c r="AG478" i="9"/>
  <c r="AE482" i="9"/>
  <c r="AJ483" i="9"/>
  <c r="M483" i="9"/>
  <c r="AE483" i="9"/>
  <c r="AE486" i="9"/>
  <c r="AJ487" i="9"/>
  <c r="M487" i="9"/>
  <c r="AE487" i="9"/>
  <c r="AG487" i="9"/>
  <c r="AG488" i="9"/>
  <c r="AE494" i="9"/>
  <c r="AL494" i="9" s="1"/>
  <c r="AJ495" i="9"/>
  <c r="M495" i="9"/>
  <c r="AE495" i="9"/>
  <c r="AG495" i="9"/>
  <c r="AG496" i="9"/>
  <c r="AG497" i="9"/>
  <c r="AG500" i="9"/>
  <c r="AG501" i="9"/>
  <c r="AG504" i="9"/>
  <c r="AG505" i="9"/>
  <c r="AG508" i="9"/>
  <c r="AG509" i="9"/>
  <c r="AE515" i="9"/>
  <c r="K515" i="9"/>
  <c r="K533" i="9"/>
  <c r="AG533" i="9"/>
  <c r="AJ479" i="9"/>
  <c r="M479" i="9"/>
  <c r="AE479" i="9"/>
  <c r="AG479" i="9"/>
  <c r="AE489" i="9"/>
  <c r="AJ489" i="9"/>
  <c r="M489" i="9"/>
  <c r="AG489" i="9"/>
  <c r="AJ498" i="9"/>
  <c r="AE498" i="9"/>
  <c r="K498" i="9"/>
  <c r="AJ502" i="9"/>
  <c r="AE502" i="9"/>
  <c r="K502" i="9"/>
  <c r="AJ506" i="9"/>
  <c r="AE506" i="9"/>
  <c r="K506" i="9"/>
  <c r="AJ510" i="9"/>
  <c r="K510" i="9"/>
  <c r="AE510" i="9"/>
  <c r="K513" i="9"/>
  <c r="AJ513" i="9"/>
  <c r="AE514" i="9"/>
  <c r="K514" i="9"/>
  <c r="AJ514" i="9"/>
  <c r="AG516" i="9"/>
  <c r="M497" i="9"/>
  <c r="AJ497" i="9"/>
  <c r="AE499" i="9"/>
  <c r="M501" i="9"/>
  <c r="AJ501" i="9"/>
  <c r="AE503" i="9"/>
  <c r="M505" i="9"/>
  <c r="AJ505" i="9"/>
  <c r="AE507" i="9"/>
  <c r="M509" i="9"/>
  <c r="AJ509" i="9"/>
  <c r="AG512" i="9"/>
  <c r="M517" i="9"/>
  <c r="AG517" i="9"/>
  <c r="AL517" i="9" s="1"/>
  <c r="AG518" i="9"/>
  <c r="K519" i="9"/>
  <c r="AG522" i="9"/>
  <c r="AJ525" i="9"/>
  <c r="M525" i="9"/>
  <c r="AE525" i="9"/>
  <c r="AG528" i="9"/>
  <c r="AJ531" i="9"/>
  <c r="K532" i="9"/>
  <c r="AJ535" i="9"/>
  <c r="K535" i="9"/>
  <c r="AE535" i="9"/>
  <c r="AJ537" i="9"/>
  <c r="AG558" i="9"/>
  <c r="AE558" i="9"/>
  <c r="K558" i="9"/>
  <c r="AG499" i="9"/>
  <c r="AG503" i="9"/>
  <c r="AG507" i="9"/>
  <c r="AJ512" i="9"/>
  <c r="AE513" i="9"/>
  <c r="AJ517" i="9"/>
  <c r="AG526" i="9"/>
  <c r="AE527" i="9"/>
  <c r="K527" i="9"/>
  <c r="AJ529" i="9"/>
  <c r="M529" i="9"/>
  <c r="AE529" i="9"/>
  <c r="AE530" i="9"/>
  <c r="K530" i="9"/>
  <c r="AG532" i="9"/>
  <c r="AJ534" i="9"/>
  <c r="AE534" i="9"/>
  <c r="K534" i="9"/>
  <c r="K538" i="9"/>
  <c r="AJ538" i="9"/>
  <c r="AJ539" i="9"/>
  <c r="K539" i="9"/>
  <c r="AE539" i="9"/>
  <c r="AE497" i="9"/>
  <c r="M499" i="9"/>
  <c r="AE501" i="9"/>
  <c r="M503" i="9"/>
  <c r="AE505" i="9"/>
  <c r="AL505" i="9" s="1"/>
  <c r="M507" i="9"/>
  <c r="AE509" i="9"/>
  <c r="AG510" i="9"/>
  <c r="AJ511" i="9"/>
  <c r="M511" i="9"/>
  <c r="M513" i="9"/>
  <c r="AG513" i="9"/>
  <c r="AG514" i="9"/>
  <c r="AJ523" i="9"/>
  <c r="K524" i="9"/>
  <c r="AG530" i="9"/>
  <c r="AJ530" i="9"/>
  <c r="AJ533" i="9"/>
  <c r="M533" i="9"/>
  <c r="AE533" i="9"/>
  <c r="AG537" i="9"/>
  <c r="K537" i="9"/>
  <c r="AL543" i="9"/>
  <c r="K549" i="9"/>
  <c r="AJ549" i="9"/>
  <c r="AE549" i="9"/>
  <c r="AJ515" i="9"/>
  <c r="AJ516" i="9"/>
  <c r="M516" i="9"/>
  <c r="AE516" i="9"/>
  <c r="AJ521" i="9"/>
  <c r="M521" i="9"/>
  <c r="AE521" i="9"/>
  <c r="AE522" i="9"/>
  <c r="AL522" i="9" s="1"/>
  <c r="K522" i="9"/>
  <c r="AG524" i="9"/>
  <c r="K536" i="9"/>
  <c r="AG536" i="9"/>
  <c r="K547" i="9"/>
  <c r="AJ547" i="9"/>
  <c r="AE547" i="9"/>
  <c r="AG515" i="9"/>
  <c r="AG519" i="9"/>
  <c r="AL519" i="9" s="1"/>
  <c r="M520" i="9"/>
  <c r="AJ520" i="9"/>
  <c r="AL520" i="9" s="1"/>
  <c r="AG523" i="9"/>
  <c r="M524" i="9"/>
  <c r="AJ524" i="9"/>
  <c r="AG527" i="9"/>
  <c r="M528" i="9"/>
  <c r="AJ528" i="9"/>
  <c r="AG531" i="9"/>
  <c r="M532" i="9"/>
  <c r="AJ532" i="9"/>
  <c r="AG535" i="9"/>
  <c r="AJ536" i="9"/>
  <c r="M536" i="9"/>
  <c r="M537" i="9"/>
  <c r="M538" i="9"/>
  <c r="AJ541" i="9"/>
  <c r="AL541" i="9" s="1"/>
  <c r="AJ545" i="9"/>
  <c r="AL545" i="9" s="1"/>
  <c r="AJ548" i="9"/>
  <c r="M548" i="9"/>
  <c r="AE548" i="9"/>
  <c r="AG548" i="9"/>
  <c r="AG549" i="9"/>
  <c r="M551" i="9"/>
  <c r="AG551" i="9"/>
  <c r="AE551" i="9"/>
  <c r="AE562" i="9"/>
  <c r="K562" i="9"/>
  <c r="AE566" i="9"/>
  <c r="K566" i="9"/>
  <c r="AJ568" i="9"/>
  <c r="AJ573" i="9"/>
  <c r="AE573" i="9"/>
  <c r="K573" i="9"/>
  <c r="M515" i="9"/>
  <c r="M519" i="9"/>
  <c r="M523" i="9"/>
  <c r="M527" i="9"/>
  <c r="M531" i="9"/>
  <c r="AE536" i="9"/>
  <c r="AE537" i="9"/>
  <c r="AL537" i="9" s="1"/>
  <c r="K541" i="9"/>
  <c r="AJ544" i="9"/>
  <c r="M544" i="9"/>
  <c r="AE544" i="9"/>
  <c r="K545" i="9"/>
  <c r="AE550" i="9"/>
  <c r="AJ550" i="9"/>
  <c r="M550" i="9"/>
  <c r="AG550" i="9"/>
  <c r="AJ551" i="9"/>
  <c r="AG553" i="9"/>
  <c r="AJ560" i="9"/>
  <c r="AE561" i="9"/>
  <c r="K561" i="9"/>
  <c r="AJ561" i="9"/>
  <c r="AE565" i="9"/>
  <c r="K565" i="9"/>
  <c r="AJ565" i="9"/>
  <c r="K572" i="9"/>
  <c r="AJ572" i="9"/>
  <c r="AJ540" i="9"/>
  <c r="M540" i="9"/>
  <c r="AE540" i="9"/>
  <c r="AG540" i="9"/>
  <c r="AE538" i="9"/>
  <c r="AG539" i="9"/>
  <c r="AE542" i="9"/>
  <c r="AJ542" i="9"/>
  <c r="M542" i="9"/>
  <c r="AE546" i="9"/>
  <c r="AJ546" i="9"/>
  <c r="M546" i="9"/>
  <c r="AG546" i="9"/>
  <c r="AG547" i="9"/>
  <c r="AE552" i="9"/>
  <c r="M552" i="9"/>
  <c r="AJ552" i="9"/>
  <c r="AJ553" i="9"/>
  <c r="K553" i="9"/>
  <c r="AE555" i="9"/>
  <c r="AJ557" i="9"/>
  <c r="AJ555" i="9"/>
  <c r="AE556" i="9"/>
  <c r="AG557" i="9"/>
  <c r="AJ558" i="9"/>
  <c r="M558" i="9"/>
  <c r="M559" i="9"/>
  <c r="M560" i="9"/>
  <c r="M568" i="9"/>
  <c r="AG568" i="9"/>
  <c r="AG569" i="9"/>
  <c r="K574" i="9"/>
  <c r="AG576" i="9"/>
  <c r="AJ576" i="9"/>
  <c r="K588" i="9"/>
  <c r="AG588" i="9"/>
  <c r="AJ597" i="9"/>
  <c r="AE597" i="9"/>
  <c r="K597" i="9"/>
  <c r="AJ554" i="9"/>
  <c r="M554" i="9"/>
  <c r="AE559" i="9"/>
  <c r="AG560" i="9"/>
  <c r="AJ562" i="9"/>
  <c r="AJ563" i="9"/>
  <c r="M563" i="9"/>
  <c r="AE563" i="9"/>
  <c r="AE564" i="9"/>
  <c r="AG572" i="9"/>
  <c r="AJ574" i="9"/>
  <c r="K581" i="9"/>
  <c r="AJ581" i="9"/>
  <c r="K584" i="9"/>
  <c r="AG584" i="9"/>
  <c r="K596" i="9"/>
  <c r="AJ596" i="9"/>
  <c r="AE554" i="9"/>
  <c r="AG556" i="9"/>
  <c r="AG559" i="9"/>
  <c r="AG563" i="9"/>
  <c r="M564" i="9"/>
  <c r="AG564" i="9"/>
  <c r="AG565" i="9"/>
  <c r="AJ570" i="9"/>
  <c r="AE575" i="9"/>
  <c r="AJ575" i="9"/>
  <c r="M575" i="9"/>
  <c r="AG575" i="9"/>
  <c r="AJ577" i="9"/>
  <c r="AE577" i="9"/>
  <c r="K577" i="9"/>
  <c r="K583" i="9"/>
  <c r="AG583" i="9"/>
  <c r="AE560" i="9"/>
  <c r="AG561" i="9"/>
  <c r="AJ564" i="9"/>
  <c r="AJ566" i="9"/>
  <c r="AJ567" i="9"/>
  <c r="M567" i="9"/>
  <c r="AE567" i="9"/>
  <c r="AL567" i="9" s="1"/>
  <c r="AE568" i="9"/>
  <c r="AJ569" i="9"/>
  <c r="AE569" i="9"/>
  <c r="K569" i="9"/>
  <c r="AE571" i="9"/>
  <c r="AJ571" i="9"/>
  <c r="M571" i="9"/>
  <c r="AG571" i="9"/>
  <c r="AG573" i="9"/>
  <c r="AE582" i="9"/>
  <c r="K582" i="9"/>
  <c r="AJ584" i="9"/>
  <c r="AJ589" i="9"/>
  <c r="AE589" i="9"/>
  <c r="K589" i="9"/>
  <c r="AG579" i="9"/>
  <c r="AL579" i="9" s="1"/>
  <c r="AE585" i="9"/>
  <c r="K585" i="9"/>
  <c r="AJ593" i="9"/>
  <c r="AE593" i="9"/>
  <c r="K593" i="9"/>
  <c r="AE595" i="9"/>
  <c r="AJ595" i="9"/>
  <c r="M595" i="9"/>
  <c r="AG595" i="9"/>
  <c r="AG597" i="9"/>
  <c r="AG562" i="9"/>
  <c r="AG566" i="9"/>
  <c r="AG570" i="9"/>
  <c r="AG574" i="9"/>
  <c r="AG578" i="9"/>
  <c r="AL578" i="9" s="1"/>
  <c r="M579" i="9"/>
  <c r="AJ579" i="9"/>
  <c r="AJ585" i="9"/>
  <c r="AJ586" i="9"/>
  <c r="AJ587" i="9"/>
  <c r="M587" i="9"/>
  <c r="AE587" i="9"/>
  <c r="AE588" i="9"/>
  <c r="AE591" i="9"/>
  <c r="AJ591" i="9"/>
  <c r="M591" i="9"/>
  <c r="AG591" i="9"/>
  <c r="AG593" i="9"/>
  <c r="K598" i="9"/>
  <c r="AG600" i="9"/>
  <c r="AJ600" i="9"/>
  <c r="AE603" i="9"/>
  <c r="AJ603" i="9"/>
  <c r="M603" i="9"/>
  <c r="M562" i="9"/>
  <c r="M566" i="9"/>
  <c r="M570" i="9"/>
  <c r="AE572" i="9"/>
  <c r="M574" i="9"/>
  <c r="AE576" i="9"/>
  <c r="M578" i="9"/>
  <c r="M580" i="9"/>
  <c r="AG580" i="9"/>
  <c r="AL580" i="9" s="1"/>
  <c r="AG581" i="9"/>
  <c r="AG587" i="9"/>
  <c r="AG589" i="9"/>
  <c r="K594" i="9"/>
  <c r="AG596" i="9"/>
  <c r="AJ598" i="9"/>
  <c r="AE605" i="9"/>
  <c r="K605" i="9"/>
  <c r="AJ582" i="9"/>
  <c r="AJ583" i="9"/>
  <c r="M583" i="9"/>
  <c r="AE583" i="9"/>
  <c r="AE584" i="9"/>
  <c r="AJ588" i="9"/>
  <c r="K590" i="9"/>
  <c r="AJ594" i="9"/>
  <c r="AE599" i="9"/>
  <c r="AJ599" i="9"/>
  <c r="M599" i="9"/>
  <c r="AG599" i="9"/>
  <c r="AJ601" i="9"/>
  <c r="AE601" i="9"/>
  <c r="K601" i="9"/>
  <c r="AE581" i="9"/>
  <c r="AG582" i="9"/>
  <c r="AG586" i="9"/>
  <c r="AG590" i="9"/>
  <c r="AG594" i="9"/>
  <c r="AG598" i="9"/>
  <c r="AL598" i="9" s="1"/>
  <c r="AG602" i="9"/>
  <c r="M582" i="9"/>
  <c r="M586" i="9"/>
  <c r="M590" i="9"/>
  <c r="AE592" i="9"/>
  <c r="AL592" i="9" s="1"/>
  <c r="M594" i="9"/>
  <c r="AE596" i="9"/>
  <c r="M598" i="9"/>
  <c r="AE600" i="9"/>
  <c r="M602" i="9"/>
  <c r="AE604" i="9"/>
  <c r="AL604" i="9" s="1"/>
  <c r="AG605" i="9"/>
  <c r="AW54" i="7"/>
  <c r="AT54" i="7"/>
  <c r="AU54" i="7"/>
  <c r="AV54" i="7"/>
  <c r="AW52" i="7"/>
  <c r="AU52" i="7"/>
  <c r="AV52" i="7"/>
  <c r="AT52" i="7"/>
  <c r="AY52" i="7" s="1"/>
  <c r="AW48" i="7"/>
  <c r="AU48" i="7"/>
  <c r="AV48" i="7"/>
  <c r="AT48" i="7"/>
  <c r="AY48" i="7" s="1"/>
  <c r="AW40" i="7"/>
  <c r="AU40" i="7"/>
  <c r="AV40" i="7"/>
  <c r="AT40" i="7"/>
  <c r="AY40" i="7" s="1"/>
  <c r="AW36" i="7"/>
  <c r="AU36" i="7"/>
  <c r="AV36" i="7"/>
  <c r="AT36" i="7"/>
  <c r="AY36" i="7" s="1"/>
  <c r="AW32" i="7"/>
  <c r="AU32" i="7"/>
  <c r="AV32" i="7"/>
  <c r="AT32" i="7"/>
  <c r="AY32" i="7" s="1"/>
  <c r="AW24" i="7"/>
  <c r="AU24" i="7"/>
  <c r="AV24" i="7"/>
  <c r="AT24" i="7"/>
  <c r="AY24" i="7" s="1"/>
  <c r="AW66" i="7"/>
  <c r="AT66" i="7"/>
  <c r="AU66" i="7"/>
  <c r="AV66" i="7"/>
  <c r="AW65" i="7"/>
  <c r="AV65" i="7"/>
  <c r="AT65" i="7"/>
  <c r="AU65" i="7"/>
  <c r="AW64" i="7"/>
  <c r="AU64" i="7"/>
  <c r="AV64" i="7"/>
  <c r="AT64" i="7"/>
  <c r="AY64" i="7" s="1"/>
  <c r="AW62" i="7"/>
  <c r="AT62" i="7"/>
  <c r="AU62" i="7"/>
  <c r="AV62" i="7"/>
  <c r="AW60" i="7"/>
  <c r="AU60" i="7"/>
  <c r="AV60" i="7"/>
  <c r="AT60" i="7"/>
  <c r="AY60" i="7" s="1"/>
  <c r="AW58" i="7"/>
  <c r="AT58" i="7"/>
  <c r="AU58" i="7"/>
  <c r="AV58" i="7"/>
  <c r="AW44" i="7"/>
  <c r="AU44" i="7"/>
  <c r="AV44" i="7"/>
  <c r="AW28" i="7"/>
  <c r="AU28" i="7"/>
  <c r="AV28" i="7"/>
  <c r="AT28" i="7"/>
  <c r="AT44" i="7"/>
  <c r="AY44" i="7" s="1"/>
  <c r="AU7" i="7"/>
  <c r="AV7" i="7"/>
  <c r="AW7" i="7"/>
  <c r="AT7" i="7"/>
  <c r="AY7" i="7" s="1"/>
  <c r="AW56" i="7"/>
  <c r="AU56" i="7"/>
  <c r="AV56" i="7"/>
  <c r="AT56" i="7"/>
  <c r="AY56" i="7" s="1"/>
  <c r="AW59" i="7"/>
  <c r="AT59" i="7"/>
  <c r="AU59" i="7"/>
  <c r="AV59" i="7"/>
  <c r="AW57" i="7"/>
  <c r="AV57" i="7"/>
  <c r="AT57" i="7"/>
  <c r="AU57" i="7"/>
  <c r="AW55" i="7"/>
  <c r="AT55" i="7"/>
  <c r="AU55" i="7"/>
  <c r="AV55" i="7"/>
  <c r="AW53" i="7"/>
  <c r="AV53" i="7"/>
  <c r="AT53" i="7"/>
  <c r="AU53" i="7"/>
  <c r="AW51" i="7"/>
  <c r="AT51" i="7"/>
  <c r="AU51" i="7"/>
  <c r="AV51" i="7"/>
  <c r="AW50" i="7"/>
  <c r="AT50" i="7"/>
  <c r="AU50" i="7"/>
  <c r="AV50" i="7"/>
  <c r="AW49" i="7"/>
  <c r="AV49" i="7"/>
  <c r="AT49" i="7"/>
  <c r="AU49" i="7"/>
  <c r="AW47" i="7"/>
  <c r="AT47" i="7"/>
  <c r="AU47" i="7"/>
  <c r="AV47" i="7"/>
  <c r="AW46" i="7"/>
  <c r="AT46" i="7"/>
  <c r="AU46" i="7"/>
  <c r="AV46" i="7"/>
  <c r="AW45" i="7"/>
  <c r="AV45" i="7"/>
  <c r="AT45" i="7"/>
  <c r="AU45" i="7"/>
  <c r="AW43" i="7"/>
  <c r="AT43" i="7"/>
  <c r="AU43" i="7"/>
  <c r="AV43" i="7"/>
  <c r="AW42" i="7"/>
  <c r="AT42" i="7"/>
  <c r="AU42" i="7"/>
  <c r="AV42" i="7"/>
  <c r="AW41" i="7"/>
  <c r="AV41" i="7"/>
  <c r="AT41" i="7"/>
  <c r="AU41" i="7"/>
  <c r="AW39" i="7"/>
  <c r="AT39" i="7"/>
  <c r="AU39" i="7"/>
  <c r="AV39" i="7"/>
  <c r="AW38" i="7"/>
  <c r="AT38" i="7"/>
  <c r="AU38" i="7"/>
  <c r="AV38" i="7"/>
  <c r="AW37" i="7"/>
  <c r="AV37" i="7"/>
  <c r="AT37" i="7"/>
  <c r="AU37" i="7"/>
  <c r="AW35" i="7"/>
  <c r="AT35" i="7"/>
  <c r="AU35" i="7"/>
  <c r="AV35" i="7"/>
  <c r="AW34" i="7"/>
  <c r="AT34" i="7"/>
  <c r="AU34" i="7"/>
  <c r="AV34" i="7"/>
  <c r="AW33" i="7"/>
  <c r="AV33" i="7"/>
  <c r="AT33" i="7"/>
  <c r="AU33" i="7"/>
  <c r="AW31" i="7"/>
  <c r="AT31" i="7"/>
  <c r="AU31" i="7"/>
  <c r="AV31" i="7"/>
  <c r="AW30" i="7"/>
  <c r="AT30" i="7"/>
  <c r="AU30" i="7"/>
  <c r="AV30" i="7"/>
  <c r="AW29" i="7"/>
  <c r="AV29" i="7"/>
  <c r="AT29" i="7"/>
  <c r="AU29" i="7"/>
  <c r="AW27" i="7"/>
  <c r="AT27" i="7"/>
  <c r="AU27" i="7"/>
  <c r="AV27" i="7"/>
  <c r="AW26" i="7"/>
  <c r="AT26" i="7"/>
  <c r="AU26" i="7"/>
  <c r="AV26" i="7"/>
  <c r="AW25" i="7"/>
  <c r="AV25" i="7"/>
  <c r="AT25" i="7"/>
  <c r="AU25" i="7"/>
  <c r="AW23" i="7"/>
  <c r="AT23" i="7"/>
  <c r="AU23" i="7"/>
  <c r="AV23" i="7"/>
  <c r="AW22" i="7"/>
  <c r="AT22" i="7"/>
  <c r="AU22" i="7"/>
  <c r="AW21" i="7"/>
  <c r="AV21" i="7"/>
  <c r="AT21" i="7"/>
  <c r="AU21" i="7"/>
  <c r="AW20" i="7"/>
  <c r="AU20" i="7"/>
  <c r="AV20" i="7"/>
  <c r="AT20" i="7"/>
  <c r="AW19" i="7"/>
  <c r="AT19" i="7"/>
  <c r="AU19" i="7"/>
  <c r="AV19" i="7"/>
  <c r="AW18" i="7"/>
  <c r="AT18" i="7"/>
  <c r="AU18" i="7"/>
  <c r="AV18" i="7"/>
  <c r="AW17" i="7"/>
  <c r="AV17" i="7"/>
  <c r="AT17" i="7"/>
  <c r="AU17" i="7"/>
  <c r="AW16" i="7"/>
  <c r="AU16" i="7"/>
  <c r="AV16" i="7"/>
  <c r="AT16" i="7"/>
  <c r="AW15" i="7"/>
  <c r="AT15" i="7"/>
  <c r="AU15" i="7"/>
  <c r="AV15" i="7"/>
  <c r="AW14" i="7"/>
  <c r="AT14" i="7"/>
  <c r="AU14" i="7"/>
  <c r="AV14" i="7"/>
  <c r="AW13" i="7"/>
  <c r="AV13" i="7"/>
  <c r="AT13" i="7"/>
  <c r="AU13" i="7"/>
  <c r="AW12" i="7"/>
  <c r="AU12" i="7"/>
  <c r="AV12" i="7"/>
  <c r="AT12" i="7"/>
  <c r="AW11" i="7"/>
  <c r="AT11" i="7"/>
  <c r="AU11" i="7"/>
  <c r="AV11" i="7"/>
  <c r="AW10" i="7"/>
  <c r="AT10" i="7"/>
  <c r="AU10" i="7"/>
  <c r="AV10" i="7"/>
  <c r="AW9" i="7"/>
  <c r="AV9" i="7"/>
  <c r="AT9" i="7"/>
  <c r="AU9" i="7"/>
  <c r="AW8" i="7"/>
  <c r="AU8" i="7"/>
  <c r="AV8" i="7"/>
  <c r="AT8" i="7"/>
  <c r="AW63" i="7"/>
  <c r="AT63" i="7"/>
  <c r="AU63" i="7"/>
  <c r="AV63" i="7"/>
  <c r="AW61" i="7"/>
  <c r="AV61" i="7"/>
  <c r="AT61" i="7"/>
  <c r="AU61" i="7"/>
  <c r="G6" i="2"/>
  <c r="G7" i="2" s="1"/>
  <c r="C2" i="2"/>
  <c r="C3" i="2"/>
  <c r="C4" i="2"/>
  <c r="C5" i="2"/>
  <c r="C6" i="2"/>
  <c r="C7" i="2"/>
  <c r="C8" i="2"/>
  <c r="C9" i="2"/>
  <c r="C17" i="2"/>
  <c r="C1" i="2"/>
  <c r="B11" i="2"/>
  <c r="B12" i="2"/>
  <c r="B21" i="2" s="1"/>
  <c r="B30" i="2" s="1"/>
  <c r="B13" i="2"/>
  <c r="B22" i="2" s="1"/>
  <c r="B14" i="2"/>
  <c r="B23" i="2" s="1"/>
  <c r="B32" i="2" s="1"/>
  <c r="B41" i="2" s="1"/>
  <c r="B50" i="2" s="1"/>
  <c r="B59" i="2" s="1"/>
  <c r="B68" i="2" s="1"/>
  <c r="B77" i="2" s="1"/>
  <c r="B86" i="2" s="1"/>
  <c r="B15" i="2"/>
  <c r="C15" i="2" s="1"/>
  <c r="B16" i="2"/>
  <c r="C16" i="2" s="1"/>
  <c r="B17" i="2"/>
  <c r="B18" i="2"/>
  <c r="B27" i="2" s="1"/>
  <c r="B36" i="2" s="1"/>
  <c r="B45" i="2" s="1"/>
  <c r="B54" i="2" s="1"/>
  <c r="B63" i="2" s="1"/>
  <c r="B72" i="2" s="1"/>
  <c r="B81" i="2" s="1"/>
  <c r="B90" i="2" s="1"/>
  <c r="B26" i="2"/>
  <c r="B35" i="2" s="1"/>
  <c r="B44" i="2" s="1"/>
  <c r="B53" i="2" s="1"/>
  <c r="B62" i="2" s="1"/>
  <c r="B71" i="2" s="1"/>
  <c r="B80" i="2" s="1"/>
  <c r="B89" i="2" s="1"/>
  <c r="B10" i="2"/>
  <c r="C10" i="2" s="1"/>
  <c r="V7" i="1"/>
  <c r="V8" i="1"/>
  <c r="V9" i="1"/>
  <c r="V10" i="1"/>
  <c r="V11" i="1"/>
  <c r="V12" i="1"/>
  <c r="V13" i="1"/>
  <c r="V14" i="1"/>
  <c r="V15" i="1"/>
  <c r="V16" i="1"/>
  <c r="V17" i="1"/>
  <c r="V18" i="1"/>
  <c r="V19" i="1"/>
  <c r="V20" i="1"/>
  <c r="V21" i="1"/>
  <c r="V22" i="1"/>
  <c r="V23" i="1"/>
  <c r="V24" i="1"/>
  <c r="V25" i="1"/>
  <c r="V26" i="1"/>
  <c r="V27" i="1"/>
  <c r="V28" i="1"/>
  <c r="V29" i="1"/>
  <c r="V30" i="1"/>
  <c r="V31" i="1"/>
  <c r="V32" i="1"/>
  <c r="V33" i="1"/>
  <c r="V34" i="1"/>
  <c r="V35" i="1"/>
  <c r="V36" i="1"/>
  <c r="V41" i="1"/>
  <c r="V42" i="1"/>
  <c r="V43" i="1"/>
  <c r="V44" i="1"/>
  <c r="V45" i="1"/>
  <c r="V46" i="1"/>
  <c r="V47" i="1"/>
  <c r="V48" i="1"/>
  <c r="V49" i="1"/>
  <c r="V50" i="1"/>
  <c r="V51" i="1"/>
  <c r="V52" i="1"/>
  <c r="V53" i="1"/>
  <c r="V54" i="1"/>
  <c r="V55" i="1"/>
  <c r="V56" i="1"/>
  <c r="V57" i="1"/>
  <c r="V58" i="1"/>
  <c r="V59" i="1"/>
  <c r="V60" i="1"/>
  <c r="V61" i="1"/>
  <c r="V62" i="1"/>
  <c r="V63" i="1"/>
  <c r="V64" i="1"/>
  <c r="V65" i="1"/>
  <c r="V66" i="1"/>
  <c r="V67" i="1"/>
  <c r="V68" i="1"/>
  <c r="V69" i="1"/>
  <c r="V70" i="1"/>
  <c r="V71" i="1"/>
  <c r="V72" i="1"/>
  <c r="V73" i="1"/>
  <c r="V74" i="1"/>
  <c r="V75" i="1"/>
  <c r="V76" i="1"/>
  <c r="V77" i="1"/>
  <c r="V78" i="1"/>
  <c r="V79" i="1"/>
  <c r="V80" i="1"/>
  <c r="V81" i="1"/>
  <c r="V82" i="1"/>
  <c r="V83" i="1"/>
  <c r="V84" i="1"/>
  <c r="V85" i="1"/>
  <c r="V86" i="1"/>
  <c r="V87" i="1"/>
  <c r="V88" i="1"/>
  <c r="V89" i="1"/>
  <c r="V90" i="1"/>
  <c r="V91" i="1"/>
  <c r="V92" i="1"/>
  <c r="V93" i="1"/>
  <c r="V94" i="1"/>
  <c r="V95" i="1"/>
  <c r="V96" i="1"/>
  <c r="V97" i="1"/>
  <c r="V98" i="1"/>
  <c r="V99" i="1"/>
  <c r="V100" i="1"/>
  <c r="V101" i="1"/>
  <c r="V102" i="1"/>
  <c r="V103" i="1"/>
  <c r="V104" i="1"/>
  <c r="V105" i="1"/>
  <c r="V106" i="1"/>
  <c r="V107" i="1"/>
  <c r="V108" i="1"/>
  <c r="V109" i="1"/>
  <c r="V110" i="1"/>
  <c r="V111" i="1"/>
  <c r="V112" i="1"/>
  <c r="V113" i="1"/>
  <c r="V114" i="1"/>
  <c r="V115" i="1"/>
  <c r="V116" i="1"/>
  <c r="V117" i="1"/>
  <c r="V118" i="1"/>
  <c r="V119" i="1"/>
  <c r="V120" i="1"/>
  <c r="V121" i="1"/>
  <c r="V122" i="1"/>
  <c r="V123" i="1"/>
  <c r="V124" i="1"/>
  <c r="V125" i="1"/>
  <c r="V126" i="1"/>
  <c r="V127" i="1"/>
  <c r="V128" i="1"/>
  <c r="V129" i="1"/>
  <c r="V130" i="1"/>
  <c r="V131" i="1"/>
  <c r="V132" i="1"/>
  <c r="V133" i="1"/>
  <c r="V134" i="1"/>
  <c r="V135" i="1"/>
  <c r="V136" i="1"/>
  <c r="V137" i="1"/>
  <c r="V138" i="1"/>
  <c r="V139" i="1"/>
  <c r="V140" i="1"/>
  <c r="V141" i="1"/>
  <c r="V142" i="1"/>
  <c r="V143" i="1"/>
  <c r="V144" i="1"/>
  <c r="V145" i="1"/>
  <c r="V146" i="1"/>
  <c r="V147" i="1"/>
  <c r="V148" i="1"/>
  <c r="V149" i="1"/>
  <c r="V150" i="1"/>
  <c r="V151" i="1"/>
  <c r="V152" i="1"/>
  <c r="V153" i="1"/>
  <c r="V154" i="1"/>
  <c r="V155" i="1"/>
  <c r="V156" i="1"/>
  <c r="V157" i="1"/>
  <c r="V158" i="1"/>
  <c r="V159" i="1"/>
  <c r="V160" i="1"/>
  <c r="V161" i="1"/>
  <c r="V162" i="1"/>
  <c r="V163" i="1"/>
  <c r="V164" i="1"/>
  <c r="V165" i="1"/>
  <c r="V166" i="1"/>
  <c r="V167" i="1"/>
  <c r="V168" i="1"/>
  <c r="V169" i="1"/>
  <c r="V170" i="1"/>
  <c r="V171" i="1"/>
  <c r="V172" i="1"/>
  <c r="V173" i="1"/>
  <c r="V174" i="1"/>
  <c r="V175" i="1"/>
  <c r="V176" i="1"/>
  <c r="V177" i="1"/>
  <c r="V178" i="1"/>
  <c r="V179" i="1"/>
  <c r="V180" i="1"/>
  <c r="V181" i="1"/>
  <c r="V182" i="1"/>
  <c r="V183" i="1"/>
  <c r="V184" i="1"/>
  <c r="V185" i="1"/>
  <c r="V186" i="1"/>
  <c r="V187" i="1"/>
  <c r="V188" i="1"/>
  <c r="V189" i="1"/>
  <c r="V190" i="1"/>
  <c r="V191" i="1"/>
  <c r="V192" i="1"/>
  <c r="V193" i="1"/>
  <c r="V194" i="1"/>
  <c r="V195" i="1"/>
  <c r="V196" i="1"/>
  <c r="V197" i="1"/>
  <c r="V198" i="1"/>
  <c r="V199" i="1"/>
  <c r="V200" i="1"/>
  <c r="V201" i="1"/>
  <c r="V202" i="1"/>
  <c r="V203" i="1"/>
  <c r="V204" i="1"/>
  <c r="V205" i="1"/>
  <c r="V206" i="1"/>
  <c r="V207" i="1"/>
  <c r="V208" i="1"/>
  <c r="V209" i="1"/>
  <c r="V210" i="1"/>
  <c r="V211" i="1"/>
  <c r="V212" i="1"/>
  <c r="V213" i="1"/>
  <c r="V214" i="1"/>
  <c r="V215" i="1"/>
  <c r="V216" i="1"/>
  <c r="V217" i="1"/>
  <c r="V218" i="1"/>
  <c r="V219" i="1"/>
  <c r="V220" i="1"/>
  <c r="V221" i="1"/>
  <c r="V222" i="1"/>
  <c r="V223" i="1"/>
  <c r="V224" i="1"/>
  <c r="V225" i="1"/>
  <c r="V226" i="1"/>
  <c r="V227" i="1"/>
  <c r="V228" i="1"/>
  <c r="V229" i="1"/>
  <c r="V230" i="1"/>
  <c r="V231" i="1"/>
  <c r="V232" i="1"/>
  <c r="V233" i="1"/>
  <c r="V234" i="1"/>
  <c r="V235" i="1"/>
  <c r="V236" i="1"/>
  <c r="V237" i="1"/>
  <c r="V238" i="1"/>
  <c r="V239" i="1"/>
  <c r="V240" i="1"/>
  <c r="V241" i="1"/>
  <c r="V242" i="1"/>
  <c r="V243" i="1"/>
  <c r="V244" i="1"/>
  <c r="V245" i="1"/>
  <c r="V246" i="1"/>
  <c r="V247" i="1"/>
  <c r="V248" i="1"/>
  <c r="V249" i="1"/>
  <c r="V250" i="1"/>
  <c r="V251" i="1"/>
  <c r="V252" i="1"/>
  <c r="V253" i="1"/>
  <c r="V254" i="1"/>
  <c r="V255" i="1"/>
  <c r="V256" i="1"/>
  <c r="V257" i="1"/>
  <c r="V258" i="1"/>
  <c r="V259" i="1"/>
  <c r="V260" i="1"/>
  <c r="V261" i="1"/>
  <c r="V262" i="1"/>
  <c r="V263" i="1"/>
  <c r="V264" i="1"/>
  <c r="V265" i="1"/>
  <c r="V266" i="1"/>
  <c r="V267" i="1"/>
  <c r="V268" i="1"/>
  <c r="V269" i="1"/>
  <c r="V270" i="1"/>
  <c r="V271" i="1"/>
  <c r="V272" i="1"/>
  <c r="V273" i="1"/>
  <c r="V274" i="1"/>
  <c r="V275" i="1"/>
  <c r="V276" i="1"/>
  <c r="V277" i="1"/>
  <c r="V278" i="1"/>
  <c r="V279" i="1"/>
  <c r="V280" i="1"/>
  <c r="V281" i="1"/>
  <c r="V282" i="1"/>
  <c r="V283" i="1"/>
  <c r="V284" i="1"/>
  <c r="V285" i="1"/>
  <c r="V286" i="1"/>
  <c r="V287" i="1"/>
  <c r="V288" i="1"/>
  <c r="V289" i="1"/>
  <c r="V290" i="1"/>
  <c r="V291" i="1"/>
  <c r="V292" i="1"/>
  <c r="V293" i="1"/>
  <c r="V294" i="1"/>
  <c r="V295" i="1"/>
  <c r="V296" i="1"/>
  <c r="V297" i="1"/>
  <c r="V298" i="1"/>
  <c r="V299" i="1"/>
  <c r="V300" i="1"/>
  <c r="V301" i="1"/>
  <c r="V302" i="1"/>
  <c r="V303" i="1"/>
  <c r="V304" i="1"/>
  <c r="V305" i="1"/>
  <c r="V306" i="1"/>
  <c r="V307" i="1"/>
  <c r="V308" i="1"/>
  <c r="V309" i="1"/>
  <c r="V310" i="1"/>
  <c r="V311" i="1"/>
  <c r="V312" i="1"/>
  <c r="V313" i="1"/>
  <c r="V314" i="1"/>
  <c r="V315" i="1"/>
  <c r="V316" i="1"/>
  <c r="V317" i="1"/>
  <c r="V318" i="1"/>
  <c r="V319" i="1"/>
  <c r="V320" i="1"/>
  <c r="V321" i="1"/>
  <c r="V322" i="1"/>
  <c r="V323" i="1"/>
  <c r="V324" i="1"/>
  <c r="V325" i="1"/>
  <c r="V326" i="1"/>
  <c r="V327" i="1"/>
  <c r="V328" i="1"/>
  <c r="V329" i="1"/>
  <c r="V330" i="1"/>
  <c r="V331" i="1"/>
  <c r="V332" i="1"/>
  <c r="V333" i="1"/>
  <c r="V334" i="1"/>
  <c r="V335" i="1"/>
  <c r="V336" i="1"/>
  <c r="V337" i="1"/>
  <c r="V338" i="1"/>
  <c r="V339" i="1"/>
  <c r="V340" i="1"/>
  <c r="V341" i="1"/>
  <c r="V342" i="1"/>
  <c r="V343" i="1"/>
  <c r="V344" i="1"/>
  <c r="V345" i="1"/>
  <c r="V346" i="1"/>
  <c r="V347" i="1"/>
  <c r="V348" i="1"/>
  <c r="V349" i="1"/>
  <c r="V350" i="1"/>
  <c r="V351" i="1"/>
  <c r="V352" i="1"/>
  <c r="V353" i="1"/>
  <c r="V354" i="1"/>
  <c r="V355" i="1"/>
  <c r="V356" i="1"/>
  <c r="V357" i="1"/>
  <c r="V358" i="1"/>
  <c r="V359" i="1"/>
  <c r="V360" i="1"/>
  <c r="V361" i="1"/>
  <c r="V362" i="1"/>
  <c r="V363" i="1"/>
  <c r="V364" i="1"/>
  <c r="V365" i="1"/>
  <c r="V366" i="1"/>
  <c r="V367" i="1"/>
  <c r="V368" i="1"/>
  <c r="V369" i="1"/>
  <c r="V370" i="1"/>
  <c r="V371" i="1"/>
  <c r="V372" i="1"/>
  <c r="V373" i="1"/>
  <c r="V374" i="1"/>
  <c r="V375" i="1"/>
  <c r="V376" i="1"/>
  <c r="V377" i="1"/>
  <c r="V378" i="1"/>
  <c r="V379" i="1"/>
  <c r="V380" i="1"/>
  <c r="V381" i="1"/>
  <c r="V382" i="1"/>
  <c r="V383" i="1"/>
  <c r="V384" i="1"/>
  <c r="V385" i="1"/>
  <c r="V386" i="1"/>
  <c r="V387" i="1"/>
  <c r="V388" i="1"/>
  <c r="V389" i="1"/>
  <c r="V390" i="1"/>
  <c r="V391" i="1"/>
  <c r="V392" i="1"/>
  <c r="V393" i="1"/>
  <c r="V394" i="1"/>
  <c r="V395" i="1"/>
  <c r="V396" i="1"/>
  <c r="V397" i="1"/>
  <c r="V398" i="1"/>
  <c r="V399" i="1"/>
  <c r="V400" i="1"/>
  <c r="V401" i="1"/>
  <c r="V402" i="1"/>
  <c r="V403" i="1"/>
  <c r="V404" i="1"/>
  <c r="V405" i="1"/>
  <c r="V406" i="1"/>
  <c r="V407" i="1"/>
  <c r="V408" i="1"/>
  <c r="V409" i="1"/>
  <c r="V410" i="1"/>
  <c r="V411" i="1"/>
  <c r="V412" i="1"/>
  <c r="V413" i="1"/>
  <c r="V414" i="1"/>
  <c r="V415" i="1"/>
  <c r="V416" i="1"/>
  <c r="V417" i="1"/>
  <c r="V418" i="1"/>
  <c r="V419" i="1"/>
  <c r="V420" i="1"/>
  <c r="V421" i="1"/>
  <c r="V422" i="1"/>
  <c r="V423" i="1"/>
  <c r="V424" i="1"/>
  <c r="V425" i="1"/>
  <c r="V426" i="1"/>
  <c r="V427" i="1"/>
  <c r="V428" i="1"/>
  <c r="V429" i="1"/>
  <c r="V430" i="1"/>
  <c r="V431" i="1"/>
  <c r="V432" i="1"/>
  <c r="V433" i="1"/>
  <c r="V434" i="1"/>
  <c r="V435" i="1"/>
  <c r="V436" i="1"/>
  <c r="V437" i="1"/>
  <c r="V438" i="1"/>
  <c r="V439" i="1"/>
  <c r="V440" i="1"/>
  <c r="V441" i="1"/>
  <c r="V442" i="1"/>
  <c r="V443" i="1"/>
  <c r="V444" i="1"/>
  <c r="V445" i="1"/>
  <c r="V446" i="1"/>
  <c r="V447" i="1"/>
  <c r="V448" i="1"/>
  <c r="V449" i="1"/>
  <c r="V450" i="1"/>
  <c r="V451" i="1"/>
  <c r="V452" i="1"/>
  <c r="V453" i="1"/>
  <c r="V454" i="1"/>
  <c r="V455" i="1"/>
  <c r="V456" i="1"/>
  <c r="V457" i="1"/>
  <c r="V458" i="1"/>
  <c r="V459" i="1"/>
  <c r="V460" i="1"/>
  <c r="V461" i="1"/>
  <c r="V462" i="1"/>
  <c r="V463" i="1"/>
  <c r="V464" i="1"/>
  <c r="V465" i="1"/>
  <c r="V466" i="1"/>
  <c r="V467" i="1"/>
  <c r="V468" i="1"/>
  <c r="V469" i="1"/>
  <c r="V470" i="1"/>
  <c r="V471" i="1"/>
  <c r="V472" i="1"/>
  <c r="V473" i="1"/>
  <c r="V474" i="1"/>
  <c r="V475" i="1"/>
  <c r="V476" i="1"/>
  <c r="V477" i="1"/>
  <c r="V478" i="1"/>
  <c r="V479" i="1"/>
  <c r="V480" i="1"/>
  <c r="V481" i="1"/>
  <c r="V482" i="1"/>
  <c r="V483" i="1"/>
  <c r="V484" i="1"/>
  <c r="V485" i="1"/>
  <c r="V486" i="1"/>
  <c r="V487" i="1"/>
  <c r="V488" i="1"/>
  <c r="V489" i="1"/>
  <c r="V490" i="1"/>
  <c r="V491" i="1"/>
  <c r="V492" i="1"/>
  <c r="V493" i="1"/>
  <c r="V494" i="1"/>
  <c r="V495" i="1"/>
  <c r="V496" i="1"/>
  <c r="V497" i="1"/>
  <c r="V498" i="1"/>
  <c r="V499" i="1"/>
  <c r="V500" i="1"/>
  <c r="V501" i="1"/>
  <c r="V502" i="1"/>
  <c r="V503" i="1"/>
  <c r="V504" i="1"/>
  <c r="V505" i="1"/>
  <c r="V506" i="1"/>
  <c r="V507" i="1"/>
  <c r="V508" i="1"/>
  <c r="V509" i="1"/>
  <c r="V510" i="1"/>
  <c r="V511" i="1"/>
  <c r="V512" i="1"/>
  <c r="V513" i="1"/>
  <c r="V514" i="1"/>
  <c r="V515" i="1"/>
  <c r="V516" i="1"/>
  <c r="V517" i="1"/>
  <c r="V518" i="1"/>
  <c r="V519" i="1"/>
  <c r="V520" i="1"/>
  <c r="V521" i="1"/>
  <c r="V522" i="1"/>
  <c r="V523" i="1"/>
  <c r="V524" i="1"/>
  <c r="V525" i="1"/>
  <c r="V526" i="1"/>
  <c r="V527" i="1"/>
  <c r="V528" i="1"/>
  <c r="V529" i="1"/>
  <c r="V530" i="1"/>
  <c r="V531" i="1"/>
  <c r="V532" i="1"/>
  <c r="V533" i="1"/>
  <c r="V534" i="1"/>
  <c r="V535" i="1"/>
  <c r="V536" i="1"/>
  <c r="V537" i="1"/>
  <c r="V538" i="1"/>
  <c r="V539" i="1"/>
  <c r="V540" i="1"/>
  <c r="V541" i="1"/>
  <c r="V542" i="1"/>
  <c r="V543" i="1"/>
  <c r="V544" i="1"/>
  <c r="V545" i="1"/>
  <c r="V546" i="1"/>
  <c r="V547" i="1"/>
  <c r="V548" i="1"/>
  <c r="V549" i="1"/>
  <c r="V550" i="1"/>
  <c r="V551" i="1"/>
  <c r="V552" i="1"/>
  <c r="V553" i="1"/>
  <c r="V554" i="1"/>
  <c r="V555" i="1"/>
  <c r="V556" i="1"/>
  <c r="V557" i="1"/>
  <c r="V558" i="1"/>
  <c r="V559" i="1"/>
  <c r="V560" i="1"/>
  <c r="V561" i="1"/>
  <c r="V562" i="1"/>
  <c r="V563" i="1"/>
  <c r="V564" i="1"/>
  <c r="V565" i="1"/>
  <c r="V566" i="1"/>
  <c r="V567" i="1"/>
  <c r="V568" i="1"/>
  <c r="V569" i="1"/>
  <c r="V570" i="1"/>
  <c r="V571" i="1"/>
  <c r="V572" i="1"/>
  <c r="V573" i="1"/>
  <c r="V574" i="1"/>
  <c r="V575" i="1"/>
  <c r="V576" i="1"/>
  <c r="V577" i="1"/>
  <c r="V578" i="1"/>
  <c r="V579" i="1"/>
  <c r="V580" i="1"/>
  <c r="V581" i="1"/>
  <c r="V582" i="1"/>
  <c r="V583" i="1"/>
  <c r="V584" i="1"/>
  <c r="V585" i="1"/>
  <c r="V586" i="1"/>
  <c r="V587" i="1"/>
  <c r="V588" i="1"/>
  <c r="V589" i="1"/>
  <c r="V590" i="1"/>
  <c r="V591" i="1"/>
  <c r="V592" i="1"/>
  <c r="V593" i="1"/>
  <c r="V594" i="1"/>
  <c r="V595" i="1"/>
  <c r="V596" i="1"/>
  <c r="V597" i="1"/>
  <c r="V598" i="1"/>
  <c r="V599" i="1"/>
  <c r="V600" i="1"/>
  <c r="V601" i="1"/>
  <c r="V602" i="1"/>
  <c r="V603" i="1"/>
  <c r="V604" i="1"/>
  <c r="V605" i="1"/>
  <c r="V6" i="1"/>
  <c r="M7" i="1" a="1"/>
  <c r="M8" i="1" a="1"/>
  <c r="M9" i="1" a="1"/>
  <c r="M10" i="1" a="1"/>
  <c r="M11" i="1" a="1"/>
  <c r="M12" i="1" a="1"/>
  <c r="M13" i="1" a="1"/>
  <c r="M14" i="1" a="1"/>
  <c r="M15" i="1" a="1"/>
  <c r="M16" i="1" a="1"/>
  <c r="M17" i="1" a="1"/>
  <c r="M18" i="1" a="1"/>
  <c r="M19" i="1" a="1"/>
  <c r="M20" i="1" a="1"/>
  <c r="M21" i="1" a="1"/>
  <c r="M22" i="1" a="1"/>
  <c r="M23" i="1" a="1"/>
  <c r="M24" i="1" a="1"/>
  <c r="M25" i="1" a="1"/>
  <c r="M26" i="1" a="1"/>
  <c r="M27" i="1" a="1"/>
  <c r="M28" i="1" a="1"/>
  <c r="M29" i="1" a="1"/>
  <c r="M30" i="1" a="1"/>
  <c r="M31" i="1" a="1"/>
  <c r="M32" i="1" a="1"/>
  <c r="M33" i="1" a="1"/>
  <c r="M34" i="1" a="1"/>
  <c r="M35" i="1" a="1"/>
  <c r="M36" i="1" a="1"/>
  <c r="M37" i="1" a="1"/>
  <c r="M38" i="1" a="1"/>
  <c r="M39" i="1" a="1"/>
  <c r="M40" i="1" a="1"/>
  <c r="M41" i="1" a="1"/>
  <c r="M42" i="1" a="1"/>
  <c r="M43" i="1" a="1"/>
  <c r="M44" i="1" a="1"/>
  <c r="M45" i="1" a="1"/>
  <c r="M46" i="1" a="1"/>
  <c r="M47" i="1" a="1"/>
  <c r="M48" i="1" a="1"/>
  <c r="M49" i="1" a="1"/>
  <c r="M50" i="1" a="1"/>
  <c r="M51" i="1" a="1"/>
  <c r="M52" i="1" a="1"/>
  <c r="M53" i="1" a="1"/>
  <c r="M54" i="1" a="1"/>
  <c r="M55" i="1" a="1"/>
  <c r="M56" i="1" a="1"/>
  <c r="M57" i="1" a="1"/>
  <c r="M58" i="1" a="1"/>
  <c r="M59" i="1" a="1"/>
  <c r="M60" i="1" a="1"/>
  <c r="M61" i="1" a="1"/>
  <c r="M62" i="1" a="1"/>
  <c r="M63" i="1" a="1"/>
  <c r="M64" i="1" a="1"/>
  <c r="M65" i="1" a="1"/>
  <c r="M66" i="1" a="1"/>
  <c r="M67" i="1" a="1"/>
  <c r="M68" i="1" a="1"/>
  <c r="M69" i="1" a="1"/>
  <c r="M70" i="1" a="1"/>
  <c r="M71" i="1" a="1"/>
  <c r="M72" i="1" a="1"/>
  <c r="M73" i="1" a="1"/>
  <c r="M74" i="1" a="1"/>
  <c r="M75" i="1" a="1"/>
  <c r="M76" i="1" a="1"/>
  <c r="M77" i="1" a="1"/>
  <c r="M78" i="1" a="1"/>
  <c r="M79" i="1" a="1"/>
  <c r="M80" i="1" a="1"/>
  <c r="M81" i="1" a="1"/>
  <c r="M82" i="1" a="1"/>
  <c r="M83" i="1" a="1"/>
  <c r="M84" i="1" a="1"/>
  <c r="M85" i="1" a="1"/>
  <c r="M86" i="1" a="1"/>
  <c r="M87" i="1" a="1"/>
  <c r="M88" i="1" a="1"/>
  <c r="M89" i="1" a="1"/>
  <c r="M90" i="1" a="1"/>
  <c r="M91" i="1" a="1"/>
  <c r="M92" i="1" a="1"/>
  <c r="M93" i="1" a="1"/>
  <c r="M94" i="1" a="1"/>
  <c r="M95" i="1" a="1"/>
  <c r="M96" i="1" a="1"/>
  <c r="M97" i="1" a="1"/>
  <c r="M98" i="1" a="1"/>
  <c r="M99" i="1" a="1"/>
  <c r="M100" i="1" a="1"/>
  <c r="M101" i="1" a="1"/>
  <c r="M102" i="1" a="1"/>
  <c r="M103" i="1" a="1"/>
  <c r="M104" i="1" a="1"/>
  <c r="M105" i="1" a="1"/>
  <c r="M106" i="1" a="1"/>
  <c r="M107" i="1" a="1"/>
  <c r="M108" i="1" a="1"/>
  <c r="M109" i="1" a="1"/>
  <c r="M110" i="1" a="1"/>
  <c r="M111" i="1" a="1"/>
  <c r="M112" i="1" a="1"/>
  <c r="M113" i="1" a="1"/>
  <c r="M114" i="1" a="1"/>
  <c r="M115" i="1" a="1"/>
  <c r="M116" i="1" a="1"/>
  <c r="M117" i="1" a="1"/>
  <c r="M118" i="1" a="1"/>
  <c r="M119" i="1" a="1"/>
  <c r="M120" i="1" a="1"/>
  <c r="M121" i="1" a="1"/>
  <c r="M122" i="1" a="1"/>
  <c r="M123" i="1" a="1"/>
  <c r="M124" i="1" a="1"/>
  <c r="M125" i="1" a="1"/>
  <c r="M126" i="1" a="1"/>
  <c r="M127" i="1" a="1"/>
  <c r="M128" i="1" a="1"/>
  <c r="M129" i="1" a="1"/>
  <c r="M130" i="1" a="1"/>
  <c r="M131" i="1" a="1"/>
  <c r="M132" i="1" a="1"/>
  <c r="M133" i="1" a="1"/>
  <c r="M134" i="1" a="1"/>
  <c r="M135" i="1" a="1"/>
  <c r="M136" i="1" a="1"/>
  <c r="M137" i="1" a="1"/>
  <c r="M138" i="1" a="1"/>
  <c r="M139" i="1" a="1"/>
  <c r="M140" i="1" a="1"/>
  <c r="M141" i="1" a="1"/>
  <c r="M142" i="1" a="1"/>
  <c r="M143" i="1" a="1"/>
  <c r="M144" i="1" a="1"/>
  <c r="M145" i="1" a="1"/>
  <c r="M146" i="1" a="1"/>
  <c r="M147" i="1" a="1"/>
  <c r="M148" i="1" a="1"/>
  <c r="M149" i="1" a="1"/>
  <c r="M150" i="1" a="1"/>
  <c r="M151" i="1" a="1"/>
  <c r="M152" i="1" a="1"/>
  <c r="M153" i="1" a="1"/>
  <c r="M154" i="1" a="1"/>
  <c r="M155" i="1" a="1"/>
  <c r="M156" i="1" a="1"/>
  <c r="M157" i="1" a="1"/>
  <c r="M158" i="1" a="1"/>
  <c r="M159" i="1" a="1"/>
  <c r="M160" i="1" a="1"/>
  <c r="M161" i="1" a="1"/>
  <c r="M162" i="1" a="1"/>
  <c r="M163" i="1" a="1"/>
  <c r="M164" i="1" a="1"/>
  <c r="M165" i="1" a="1"/>
  <c r="M166" i="1" a="1"/>
  <c r="M167" i="1" a="1"/>
  <c r="M168" i="1" a="1"/>
  <c r="M169" i="1" a="1"/>
  <c r="M170" i="1" a="1"/>
  <c r="M171" i="1" a="1"/>
  <c r="M172" i="1" a="1"/>
  <c r="M173" i="1" a="1"/>
  <c r="M174" i="1" a="1"/>
  <c r="M175" i="1" a="1"/>
  <c r="M176" i="1" a="1"/>
  <c r="M177" i="1" a="1"/>
  <c r="M178" i="1" a="1"/>
  <c r="M179" i="1" a="1"/>
  <c r="M180" i="1" a="1"/>
  <c r="M181" i="1" a="1"/>
  <c r="M182" i="1" a="1"/>
  <c r="M183" i="1" a="1"/>
  <c r="M184" i="1" a="1"/>
  <c r="M185" i="1" a="1"/>
  <c r="M186" i="1" a="1"/>
  <c r="M187" i="1" a="1"/>
  <c r="M188" i="1" a="1"/>
  <c r="M189" i="1" a="1"/>
  <c r="M190" i="1" a="1"/>
  <c r="M191" i="1" a="1"/>
  <c r="M192" i="1" a="1"/>
  <c r="M193" i="1" a="1"/>
  <c r="M194" i="1" a="1"/>
  <c r="M195" i="1" a="1"/>
  <c r="M196" i="1" a="1"/>
  <c r="M197" i="1" a="1"/>
  <c r="M198" i="1" a="1"/>
  <c r="M199" i="1" a="1"/>
  <c r="M200" i="1" a="1"/>
  <c r="M201" i="1" a="1"/>
  <c r="M202" i="1" a="1"/>
  <c r="M203" i="1" a="1"/>
  <c r="M204" i="1" a="1"/>
  <c r="M205" i="1" a="1"/>
  <c r="M206" i="1" a="1"/>
  <c r="M207" i="1" a="1"/>
  <c r="M208" i="1" a="1"/>
  <c r="M209" i="1" a="1"/>
  <c r="M210" i="1" a="1"/>
  <c r="M211" i="1" a="1"/>
  <c r="M212" i="1" a="1"/>
  <c r="M213" i="1" a="1"/>
  <c r="M214" i="1" a="1"/>
  <c r="M215" i="1" a="1"/>
  <c r="M216" i="1" a="1"/>
  <c r="M217" i="1" a="1"/>
  <c r="M218" i="1" a="1"/>
  <c r="M219" i="1" a="1"/>
  <c r="M220" i="1" a="1"/>
  <c r="M221" i="1" a="1"/>
  <c r="M222" i="1" a="1"/>
  <c r="M223" i="1" a="1"/>
  <c r="M224" i="1" a="1"/>
  <c r="M225" i="1" a="1"/>
  <c r="M226" i="1" a="1"/>
  <c r="M227" i="1" a="1"/>
  <c r="M228" i="1" a="1"/>
  <c r="M229" i="1" a="1"/>
  <c r="M230" i="1" a="1"/>
  <c r="M231" i="1" a="1"/>
  <c r="M232" i="1" a="1"/>
  <c r="M233" i="1" a="1"/>
  <c r="M234" i="1" a="1"/>
  <c r="M235" i="1" a="1"/>
  <c r="M236" i="1" a="1"/>
  <c r="M237" i="1" a="1"/>
  <c r="M238" i="1" a="1"/>
  <c r="M239" i="1" a="1"/>
  <c r="M240" i="1" a="1"/>
  <c r="M241" i="1" a="1"/>
  <c r="M242" i="1" a="1"/>
  <c r="M243" i="1" a="1"/>
  <c r="M244" i="1" a="1"/>
  <c r="M245" i="1" a="1"/>
  <c r="M246" i="1" a="1"/>
  <c r="M247" i="1" a="1"/>
  <c r="M248" i="1" a="1"/>
  <c r="M249" i="1" a="1"/>
  <c r="M250" i="1" a="1"/>
  <c r="M251" i="1" a="1"/>
  <c r="M252" i="1" a="1"/>
  <c r="M253" i="1" a="1"/>
  <c r="M254" i="1" a="1"/>
  <c r="M255" i="1" a="1"/>
  <c r="M256" i="1" a="1"/>
  <c r="M257" i="1" a="1"/>
  <c r="M258" i="1" a="1"/>
  <c r="M259" i="1" a="1"/>
  <c r="M260" i="1" a="1"/>
  <c r="M261" i="1" a="1"/>
  <c r="M262" i="1" a="1"/>
  <c r="M263" i="1" a="1"/>
  <c r="M264" i="1" a="1"/>
  <c r="M265" i="1" a="1"/>
  <c r="M266" i="1" a="1"/>
  <c r="M267" i="1" a="1"/>
  <c r="M268" i="1" a="1"/>
  <c r="M269" i="1" a="1"/>
  <c r="M270" i="1" a="1"/>
  <c r="M271" i="1" a="1"/>
  <c r="M272" i="1" a="1"/>
  <c r="M273" i="1" a="1"/>
  <c r="M274" i="1" a="1"/>
  <c r="M275" i="1" a="1"/>
  <c r="M276" i="1" a="1"/>
  <c r="M276" i="1" s="1"/>
  <c r="M277" i="1" a="1"/>
  <c r="M278" i="1" a="1"/>
  <c r="M279" i="1" a="1"/>
  <c r="M280" i="1" a="1"/>
  <c r="M281" i="1" a="1"/>
  <c r="M282" i="1" a="1"/>
  <c r="M283" i="1" a="1"/>
  <c r="M284" i="1" a="1"/>
  <c r="M285" i="1" a="1"/>
  <c r="M286" i="1" a="1"/>
  <c r="M287" i="1" a="1"/>
  <c r="M288" i="1" a="1"/>
  <c r="M289" i="1" a="1"/>
  <c r="M290" i="1" a="1"/>
  <c r="M291" i="1" a="1"/>
  <c r="M292" i="1" a="1"/>
  <c r="M293" i="1" a="1"/>
  <c r="M294" i="1" a="1"/>
  <c r="M295" i="1" a="1"/>
  <c r="M296" i="1" a="1"/>
  <c r="M297" i="1" a="1"/>
  <c r="M298" i="1" a="1"/>
  <c r="M299" i="1" a="1"/>
  <c r="M300" i="1" a="1"/>
  <c r="M301" i="1" a="1"/>
  <c r="M302" i="1" a="1"/>
  <c r="M303" i="1" a="1"/>
  <c r="M304" i="1" a="1"/>
  <c r="M305" i="1" a="1"/>
  <c r="M306" i="1" a="1"/>
  <c r="M307" i="1" a="1"/>
  <c r="M308" i="1" a="1"/>
  <c r="M309" i="1" a="1"/>
  <c r="M310" i="1" a="1"/>
  <c r="M311" i="1" a="1"/>
  <c r="M312" i="1" a="1"/>
  <c r="M313" i="1" a="1"/>
  <c r="M314" i="1" a="1"/>
  <c r="M315" i="1" a="1"/>
  <c r="M316" i="1" a="1"/>
  <c r="M317" i="1" a="1"/>
  <c r="M318" i="1" a="1"/>
  <c r="M319" i="1" a="1"/>
  <c r="M320" i="1" a="1"/>
  <c r="M321" i="1" a="1"/>
  <c r="M322" i="1" a="1"/>
  <c r="M323" i="1" a="1"/>
  <c r="M324" i="1" a="1"/>
  <c r="M325" i="1" a="1"/>
  <c r="M326" i="1" a="1"/>
  <c r="M327" i="1" a="1"/>
  <c r="M328" i="1" a="1"/>
  <c r="M329" i="1" a="1"/>
  <c r="M330" i="1" a="1"/>
  <c r="M331" i="1" a="1"/>
  <c r="M332" i="1" a="1"/>
  <c r="M333" i="1" a="1"/>
  <c r="M334" i="1" a="1"/>
  <c r="M335" i="1" a="1"/>
  <c r="M336" i="1" a="1"/>
  <c r="M337" i="1" a="1"/>
  <c r="M338" i="1" a="1"/>
  <c r="M339" i="1" a="1"/>
  <c r="M340" i="1" a="1"/>
  <c r="M341" i="1" a="1"/>
  <c r="M342" i="1" a="1"/>
  <c r="M343" i="1" a="1"/>
  <c r="M344" i="1" a="1"/>
  <c r="M345" i="1" a="1"/>
  <c r="M346" i="1" a="1"/>
  <c r="M347" i="1" a="1"/>
  <c r="M348" i="1" a="1"/>
  <c r="M349" i="1" a="1"/>
  <c r="M350" i="1" a="1"/>
  <c r="M351" i="1" a="1"/>
  <c r="M352" i="1" a="1"/>
  <c r="M353" i="1" a="1"/>
  <c r="M354" i="1" a="1"/>
  <c r="M355" i="1" a="1"/>
  <c r="M356" i="1" a="1"/>
  <c r="M357" i="1" a="1"/>
  <c r="M358" i="1" a="1"/>
  <c r="M359" i="1" a="1"/>
  <c r="M360" i="1" a="1"/>
  <c r="M361" i="1" a="1"/>
  <c r="M362" i="1" a="1"/>
  <c r="M363" i="1" a="1"/>
  <c r="M364" i="1" a="1"/>
  <c r="M365" i="1" a="1"/>
  <c r="M366" i="1" a="1"/>
  <c r="M367" i="1" a="1"/>
  <c r="M368" i="1" a="1"/>
  <c r="M369" i="1" a="1"/>
  <c r="M370" i="1" a="1"/>
  <c r="M371" i="1" a="1"/>
  <c r="M372" i="1" a="1"/>
  <c r="M373" i="1" a="1"/>
  <c r="M374" i="1" a="1"/>
  <c r="M375" i="1" a="1"/>
  <c r="M376" i="1" a="1"/>
  <c r="M377" i="1" a="1"/>
  <c r="M378" i="1" a="1"/>
  <c r="M379" i="1" a="1"/>
  <c r="M380" i="1" a="1"/>
  <c r="M381" i="1" a="1"/>
  <c r="M382" i="1" a="1"/>
  <c r="M383" i="1" a="1"/>
  <c r="M384" i="1" a="1"/>
  <c r="M385" i="1" a="1"/>
  <c r="M386" i="1" a="1"/>
  <c r="M387" i="1" a="1"/>
  <c r="M388" i="1" a="1"/>
  <c r="M389" i="1" a="1"/>
  <c r="M390" i="1" a="1"/>
  <c r="M391" i="1" a="1"/>
  <c r="M392" i="1" a="1"/>
  <c r="M393" i="1" a="1"/>
  <c r="M394" i="1" a="1"/>
  <c r="M395" i="1" a="1"/>
  <c r="M396" i="1" a="1"/>
  <c r="M397" i="1" a="1"/>
  <c r="M398" i="1" a="1"/>
  <c r="M399" i="1" a="1"/>
  <c r="M400" i="1" a="1"/>
  <c r="M401" i="1" a="1"/>
  <c r="M402" i="1" a="1"/>
  <c r="M403" i="1" a="1"/>
  <c r="M404" i="1" a="1"/>
  <c r="M405" i="1" a="1"/>
  <c r="M406" i="1" a="1"/>
  <c r="M407" i="1" a="1"/>
  <c r="M408" i="1" a="1"/>
  <c r="M409" i="1" a="1"/>
  <c r="M410" i="1" a="1"/>
  <c r="M411" i="1" a="1"/>
  <c r="M412" i="1" a="1"/>
  <c r="M413" i="1" a="1"/>
  <c r="M414" i="1" a="1"/>
  <c r="M415" i="1" a="1"/>
  <c r="M416" i="1" a="1"/>
  <c r="M417" i="1" a="1"/>
  <c r="M418" i="1" a="1"/>
  <c r="M419" i="1" a="1"/>
  <c r="M420" i="1" a="1"/>
  <c r="M421" i="1" a="1"/>
  <c r="M422" i="1" a="1"/>
  <c r="M423" i="1" a="1"/>
  <c r="M424" i="1" a="1"/>
  <c r="M425" i="1" a="1"/>
  <c r="M426" i="1" a="1"/>
  <c r="M427" i="1" a="1"/>
  <c r="M428" i="1" a="1"/>
  <c r="M429" i="1" a="1"/>
  <c r="M430" i="1" a="1"/>
  <c r="M431" i="1" a="1"/>
  <c r="M432" i="1" a="1"/>
  <c r="M433" i="1" a="1"/>
  <c r="M434" i="1" a="1"/>
  <c r="M435" i="1" a="1"/>
  <c r="M436" i="1" a="1"/>
  <c r="M437" i="1" a="1"/>
  <c r="M438" i="1" a="1"/>
  <c r="M439" i="1" a="1"/>
  <c r="M440" i="1" a="1"/>
  <c r="M441" i="1" a="1"/>
  <c r="M442" i="1" a="1"/>
  <c r="M443" i="1" a="1"/>
  <c r="M444" i="1" a="1"/>
  <c r="M445" i="1" a="1"/>
  <c r="M446" i="1" a="1"/>
  <c r="M447" i="1" a="1"/>
  <c r="M448" i="1" a="1"/>
  <c r="M449" i="1" a="1"/>
  <c r="M450" i="1" a="1"/>
  <c r="M451" i="1" a="1"/>
  <c r="M452" i="1" a="1"/>
  <c r="M453" i="1" a="1"/>
  <c r="M454" i="1" a="1"/>
  <c r="M455" i="1" a="1"/>
  <c r="M456" i="1" a="1"/>
  <c r="M457" i="1" a="1"/>
  <c r="M458" i="1" a="1"/>
  <c r="M459" i="1" a="1"/>
  <c r="M460" i="1" a="1"/>
  <c r="M461" i="1" a="1"/>
  <c r="M462" i="1" a="1"/>
  <c r="M463" i="1" a="1"/>
  <c r="M464" i="1" a="1"/>
  <c r="M465" i="1" a="1"/>
  <c r="M466" i="1" a="1"/>
  <c r="M467" i="1" a="1"/>
  <c r="M468" i="1" a="1"/>
  <c r="M469" i="1" a="1"/>
  <c r="M470" i="1" a="1"/>
  <c r="M471" i="1" a="1"/>
  <c r="M472" i="1" a="1"/>
  <c r="M473" i="1" a="1"/>
  <c r="M474" i="1" a="1"/>
  <c r="M475" i="1" a="1"/>
  <c r="M476" i="1" a="1"/>
  <c r="M477" i="1" a="1"/>
  <c r="M478" i="1" a="1"/>
  <c r="M479" i="1" a="1"/>
  <c r="M480" i="1" a="1"/>
  <c r="M481" i="1" a="1"/>
  <c r="M482" i="1" a="1"/>
  <c r="M483" i="1" a="1"/>
  <c r="M484" i="1" a="1"/>
  <c r="M485" i="1" a="1"/>
  <c r="M486" i="1" a="1"/>
  <c r="M487" i="1" a="1"/>
  <c r="M488" i="1" a="1"/>
  <c r="M489" i="1" a="1"/>
  <c r="M490" i="1" a="1"/>
  <c r="M491" i="1" a="1"/>
  <c r="M492" i="1" a="1"/>
  <c r="M493" i="1" a="1"/>
  <c r="M494" i="1" a="1"/>
  <c r="M495" i="1" a="1"/>
  <c r="M496" i="1" a="1"/>
  <c r="M497" i="1" a="1"/>
  <c r="M498" i="1" a="1"/>
  <c r="M499" i="1" a="1"/>
  <c r="M500" i="1" a="1"/>
  <c r="M501" i="1" a="1"/>
  <c r="M502" i="1" a="1"/>
  <c r="M503" i="1" a="1"/>
  <c r="M504" i="1" a="1"/>
  <c r="M505" i="1" a="1"/>
  <c r="M506" i="1" a="1"/>
  <c r="M507" i="1" a="1"/>
  <c r="M508" i="1" a="1"/>
  <c r="M509" i="1" a="1"/>
  <c r="M510" i="1" a="1"/>
  <c r="M511" i="1" a="1"/>
  <c r="M512" i="1" a="1"/>
  <c r="M513" i="1" a="1"/>
  <c r="M514" i="1" a="1"/>
  <c r="M515" i="1" a="1"/>
  <c r="M516" i="1" a="1"/>
  <c r="M517" i="1" a="1"/>
  <c r="M518" i="1" a="1"/>
  <c r="M519" i="1" a="1"/>
  <c r="M520" i="1" a="1"/>
  <c r="M521" i="1" a="1"/>
  <c r="M522" i="1" a="1"/>
  <c r="M523" i="1" a="1"/>
  <c r="M524" i="1" a="1"/>
  <c r="M525" i="1" a="1"/>
  <c r="M526" i="1" a="1"/>
  <c r="M527" i="1" a="1"/>
  <c r="M528" i="1" a="1"/>
  <c r="M529" i="1" a="1"/>
  <c r="M530" i="1" a="1"/>
  <c r="M531" i="1" a="1"/>
  <c r="M532" i="1" a="1"/>
  <c r="M533" i="1" a="1"/>
  <c r="M534" i="1" a="1"/>
  <c r="M535" i="1" a="1"/>
  <c r="M536" i="1" a="1"/>
  <c r="M537" i="1" a="1"/>
  <c r="M538" i="1" a="1"/>
  <c r="M539" i="1" a="1"/>
  <c r="M540" i="1" a="1"/>
  <c r="M541" i="1" a="1"/>
  <c r="M542" i="1" a="1"/>
  <c r="M543" i="1" a="1"/>
  <c r="M544" i="1" a="1"/>
  <c r="M545" i="1" a="1"/>
  <c r="M546" i="1" a="1"/>
  <c r="M547" i="1" a="1"/>
  <c r="M548" i="1" a="1"/>
  <c r="M549" i="1" a="1"/>
  <c r="M550" i="1" a="1"/>
  <c r="M551" i="1" a="1"/>
  <c r="M552" i="1" a="1"/>
  <c r="M553" i="1" a="1"/>
  <c r="M554" i="1" a="1"/>
  <c r="M555" i="1" a="1"/>
  <c r="M556" i="1" a="1"/>
  <c r="M557" i="1" a="1"/>
  <c r="M558" i="1" a="1"/>
  <c r="M559" i="1" a="1"/>
  <c r="M560" i="1" a="1"/>
  <c r="M561" i="1" a="1"/>
  <c r="M562" i="1" a="1"/>
  <c r="M563" i="1" a="1"/>
  <c r="M564" i="1" a="1"/>
  <c r="M565" i="1" a="1"/>
  <c r="M566" i="1" a="1"/>
  <c r="M567" i="1" a="1"/>
  <c r="M568" i="1" a="1"/>
  <c r="M569" i="1" a="1"/>
  <c r="M570" i="1" a="1"/>
  <c r="M571" i="1" a="1"/>
  <c r="M572" i="1" a="1"/>
  <c r="M573" i="1" a="1"/>
  <c r="M574" i="1" a="1"/>
  <c r="M575" i="1" a="1"/>
  <c r="M576" i="1" a="1"/>
  <c r="M577" i="1" a="1"/>
  <c r="M578" i="1" a="1"/>
  <c r="M579" i="1" a="1"/>
  <c r="M580" i="1" a="1"/>
  <c r="M581" i="1" a="1"/>
  <c r="M582" i="1" a="1"/>
  <c r="M583" i="1" a="1"/>
  <c r="M584" i="1" a="1"/>
  <c r="M585" i="1" a="1"/>
  <c r="M586" i="1" a="1"/>
  <c r="M587" i="1" a="1"/>
  <c r="M588" i="1" a="1"/>
  <c r="M589" i="1" a="1"/>
  <c r="M590" i="1" a="1"/>
  <c r="M591" i="1" a="1"/>
  <c r="M592" i="1" a="1"/>
  <c r="M593" i="1" a="1"/>
  <c r="M594" i="1" a="1"/>
  <c r="M595" i="1" a="1"/>
  <c r="M596" i="1" a="1"/>
  <c r="M597" i="1" a="1"/>
  <c r="M598" i="1" a="1"/>
  <c r="M599" i="1" a="1"/>
  <c r="M600" i="1" a="1"/>
  <c r="M601" i="1" a="1"/>
  <c r="M602" i="1" a="1"/>
  <c r="M603" i="1" a="1"/>
  <c r="M604" i="1" a="1"/>
  <c r="M605" i="1" a="1"/>
  <c r="M6" i="1" a="1"/>
  <c r="F18" i="1"/>
  <c r="F19" i="1"/>
  <c r="F20" i="1"/>
  <c r="F21" i="1"/>
  <c r="F22" i="1"/>
  <c r="F23" i="1"/>
  <c r="F24" i="1"/>
  <c r="F25" i="1"/>
  <c r="F26" i="1"/>
  <c r="F27" i="1"/>
  <c r="F28" i="1"/>
  <c r="F29" i="1"/>
  <c r="F30" i="1"/>
  <c r="F31" i="1"/>
  <c r="F32" i="1"/>
  <c r="F33" i="1"/>
  <c r="F34" i="1"/>
  <c r="F35" i="1"/>
  <c r="F36" i="1"/>
  <c r="F37" i="1"/>
  <c r="F38" i="1"/>
  <c r="F39" i="1"/>
  <c r="F40" i="1"/>
  <c r="F41" i="1"/>
  <c r="F42" i="1"/>
  <c r="F43" i="1"/>
  <c r="F44" i="1"/>
  <c r="F45" i="1"/>
  <c r="F46" i="1"/>
  <c r="F47" i="1"/>
  <c r="F48" i="1"/>
  <c r="F49" i="1"/>
  <c r="F50" i="1"/>
  <c r="F51" i="1"/>
  <c r="F52" i="1"/>
  <c r="F53" i="1"/>
  <c r="F54" i="1"/>
  <c r="F55" i="1"/>
  <c r="F56" i="1"/>
  <c r="F57" i="1"/>
  <c r="F58" i="1"/>
  <c r="F59" i="1"/>
  <c r="F60" i="1"/>
  <c r="F61" i="1"/>
  <c r="F62" i="1"/>
  <c r="F63" i="1"/>
  <c r="F64" i="1"/>
  <c r="F65" i="1"/>
  <c r="F66" i="1"/>
  <c r="F67" i="1"/>
  <c r="F68" i="1"/>
  <c r="F69" i="1"/>
  <c r="F70" i="1"/>
  <c r="F71" i="1"/>
  <c r="F72" i="1"/>
  <c r="F73" i="1"/>
  <c r="F74" i="1"/>
  <c r="F75" i="1"/>
  <c r="F76" i="1"/>
  <c r="F77" i="1"/>
  <c r="F78" i="1"/>
  <c r="F79" i="1"/>
  <c r="F80" i="1"/>
  <c r="F81" i="1"/>
  <c r="F82" i="1"/>
  <c r="F83" i="1"/>
  <c r="F84" i="1"/>
  <c r="F85" i="1"/>
  <c r="F86" i="1"/>
  <c r="F87" i="1"/>
  <c r="F88" i="1"/>
  <c r="F89" i="1"/>
  <c r="F90" i="1"/>
  <c r="F91" i="1"/>
  <c r="F92" i="1"/>
  <c r="F93" i="1"/>
  <c r="F94" i="1"/>
  <c r="F95" i="1"/>
  <c r="F96" i="1"/>
  <c r="F97" i="1"/>
  <c r="F98" i="1"/>
  <c r="F99" i="1"/>
  <c r="F100" i="1"/>
  <c r="F101" i="1"/>
  <c r="F102" i="1"/>
  <c r="F103" i="1"/>
  <c r="F104" i="1"/>
  <c r="F105" i="1"/>
  <c r="F106" i="1"/>
  <c r="F107" i="1"/>
  <c r="F108" i="1"/>
  <c r="F109" i="1"/>
  <c r="F110" i="1"/>
  <c r="F111" i="1"/>
  <c r="F112" i="1"/>
  <c r="F113" i="1"/>
  <c r="F114" i="1"/>
  <c r="F115" i="1"/>
  <c r="F116" i="1"/>
  <c r="F117" i="1"/>
  <c r="F118" i="1"/>
  <c r="F119" i="1"/>
  <c r="F120" i="1"/>
  <c r="F121" i="1"/>
  <c r="F122" i="1"/>
  <c r="F123" i="1"/>
  <c r="F124" i="1"/>
  <c r="F125" i="1"/>
  <c r="F126" i="1"/>
  <c r="F127" i="1"/>
  <c r="F128" i="1"/>
  <c r="F129" i="1"/>
  <c r="F130" i="1"/>
  <c r="F131" i="1"/>
  <c r="F132" i="1"/>
  <c r="F133" i="1"/>
  <c r="F134" i="1"/>
  <c r="F135" i="1"/>
  <c r="F136" i="1"/>
  <c r="F137" i="1"/>
  <c r="F138" i="1"/>
  <c r="F139" i="1"/>
  <c r="F140" i="1"/>
  <c r="F141" i="1"/>
  <c r="F142" i="1"/>
  <c r="F143" i="1"/>
  <c r="F144" i="1"/>
  <c r="F145" i="1"/>
  <c r="F146" i="1"/>
  <c r="F147" i="1"/>
  <c r="F148" i="1"/>
  <c r="F149" i="1"/>
  <c r="F150" i="1"/>
  <c r="F151" i="1"/>
  <c r="F152" i="1"/>
  <c r="F153" i="1"/>
  <c r="F154" i="1"/>
  <c r="F155" i="1"/>
  <c r="F156" i="1"/>
  <c r="F157" i="1"/>
  <c r="F158" i="1"/>
  <c r="F159" i="1"/>
  <c r="F160" i="1"/>
  <c r="F161" i="1"/>
  <c r="F162" i="1"/>
  <c r="F163" i="1"/>
  <c r="F164" i="1"/>
  <c r="F165" i="1"/>
  <c r="F166" i="1"/>
  <c r="F167" i="1"/>
  <c r="F168" i="1"/>
  <c r="F169" i="1"/>
  <c r="F170" i="1"/>
  <c r="F171" i="1"/>
  <c r="F172" i="1"/>
  <c r="F173" i="1"/>
  <c r="F174" i="1"/>
  <c r="F175" i="1"/>
  <c r="F176" i="1"/>
  <c r="F177" i="1"/>
  <c r="F178" i="1"/>
  <c r="F179" i="1"/>
  <c r="F180" i="1"/>
  <c r="F181" i="1"/>
  <c r="F182" i="1"/>
  <c r="F183" i="1"/>
  <c r="F184" i="1"/>
  <c r="F185" i="1"/>
  <c r="F186" i="1"/>
  <c r="F187" i="1"/>
  <c r="F188" i="1"/>
  <c r="F189" i="1"/>
  <c r="F190" i="1"/>
  <c r="F191" i="1"/>
  <c r="F192" i="1"/>
  <c r="F193" i="1"/>
  <c r="F194" i="1"/>
  <c r="F195" i="1"/>
  <c r="F196" i="1"/>
  <c r="F197" i="1"/>
  <c r="F198" i="1"/>
  <c r="F199" i="1"/>
  <c r="F200" i="1"/>
  <c r="F201" i="1"/>
  <c r="F202" i="1"/>
  <c r="F203" i="1"/>
  <c r="F204" i="1"/>
  <c r="F205" i="1"/>
  <c r="F206" i="1"/>
  <c r="F207" i="1"/>
  <c r="F208" i="1"/>
  <c r="F209" i="1"/>
  <c r="F210" i="1"/>
  <c r="F211" i="1"/>
  <c r="F212" i="1"/>
  <c r="F213" i="1"/>
  <c r="F214" i="1"/>
  <c r="F215" i="1"/>
  <c r="F216" i="1"/>
  <c r="F217" i="1"/>
  <c r="F218" i="1"/>
  <c r="F219" i="1"/>
  <c r="F220" i="1"/>
  <c r="F221" i="1"/>
  <c r="F222" i="1"/>
  <c r="F223" i="1"/>
  <c r="F224" i="1"/>
  <c r="F225" i="1"/>
  <c r="F226" i="1"/>
  <c r="F227" i="1"/>
  <c r="F228" i="1"/>
  <c r="F229" i="1"/>
  <c r="F230" i="1"/>
  <c r="F231" i="1"/>
  <c r="F232" i="1"/>
  <c r="F233" i="1"/>
  <c r="F234" i="1"/>
  <c r="F235" i="1"/>
  <c r="F236" i="1"/>
  <c r="F237" i="1"/>
  <c r="F238" i="1"/>
  <c r="F239" i="1"/>
  <c r="F240" i="1"/>
  <c r="F241" i="1"/>
  <c r="F242" i="1"/>
  <c r="F243" i="1"/>
  <c r="F244" i="1"/>
  <c r="F245" i="1"/>
  <c r="F246" i="1"/>
  <c r="F247" i="1"/>
  <c r="F248" i="1"/>
  <c r="F249" i="1"/>
  <c r="F250" i="1"/>
  <c r="F251" i="1"/>
  <c r="F252" i="1"/>
  <c r="F253" i="1"/>
  <c r="F254" i="1"/>
  <c r="F255" i="1"/>
  <c r="F256" i="1"/>
  <c r="F257" i="1"/>
  <c r="F258" i="1"/>
  <c r="F259" i="1"/>
  <c r="F260" i="1"/>
  <c r="F261" i="1"/>
  <c r="F262" i="1"/>
  <c r="F263" i="1"/>
  <c r="F264" i="1"/>
  <c r="F265" i="1"/>
  <c r="F266" i="1"/>
  <c r="F267" i="1"/>
  <c r="F268" i="1"/>
  <c r="F269" i="1"/>
  <c r="F270" i="1"/>
  <c r="F271" i="1"/>
  <c r="F272" i="1"/>
  <c r="F273" i="1"/>
  <c r="F274" i="1"/>
  <c r="F275" i="1"/>
  <c r="F276" i="1"/>
  <c r="F277" i="1"/>
  <c r="F278" i="1"/>
  <c r="F279" i="1"/>
  <c r="F280" i="1"/>
  <c r="F281" i="1"/>
  <c r="F282" i="1"/>
  <c r="F283" i="1"/>
  <c r="F284" i="1"/>
  <c r="F285" i="1"/>
  <c r="F286" i="1"/>
  <c r="F287" i="1"/>
  <c r="F288" i="1"/>
  <c r="F289" i="1"/>
  <c r="F290" i="1"/>
  <c r="F291" i="1"/>
  <c r="F292" i="1"/>
  <c r="F293" i="1"/>
  <c r="F294" i="1"/>
  <c r="F295" i="1"/>
  <c r="F296" i="1"/>
  <c r="F297" i="1"/>
  <c r="F298" i="1"/>
  <c r="F299" i="1"/>
  <c r="F300" i="1"/>
  <c r="F301" i="1"/>
  <c r="F302" i="1"/>
  <c r="F303" i="1"/>
  <c r="F304" i="1"/>
  <c r="F305" i="1"/>
  <c r="F306" i="1"/>
  <c r="F307" i="1"/>
  <c r="F308" i="1"/>
  <c r="F309" i="1"/>
  <c r="F310" i="1"/>
  <c r="F311" i="1"/>
  <c r="F312" i="1"/>
  <c r="F313" i="1"/>
  <c r="F314" i="1"/>
  <c r="F315" i="1"/>
  <c r="F316" i="1"/>
  <c r="F317" i="1"/>
  <c r="F318" i="1"/>
  <c r="F319" i="1"/>
  <c r="F320" i="1"/>
  <c r="F321" i="1"/>
  <c r="F322" i="1"/>
  <c r="F323" i="1"/>
  <c r="F324" i="1"/>
  <c r="F325" i="1"/>
  <c r="F326" i="1"/>
  <c r="F327" i="1"/>
  <c r="F328" i="1"/>
  <c r="F329" i="1"/>
  <c r="F330" i="1"/>
  <c r="F331" i="1"/>
  <c r="F332" i="1"/>
  <c r="F333" i="1"/>
  <c r="F334" i="1"/>
  <c r="F335" i="1"/>
  <c r="F336" i="1"/>
  <c r="F337" i="1"/>
  <c r="F338" i="1"/>
  <c r="F339" i="1"/>
  <c r="F340" i="1"/>
  <c r="F341" i="1"/>
  <c r="F342" i="1"/>
  <c r="F343" i="1"/>
  <c r="F344" i="1"/>
  <c r="F345" i="1"/>
  <c r="F346" i="1"/>
  <c r="F347" i="1"/>
  <c r="F348" i="1"/>
  <c r="F349" i="1"/>
  <c r="F350" i="1"/>
  <c r="F351" i="1"/>
  <c r="F352" i="1"/>
  <c r="F353" i="1"/>
  <c r="F354" i="1"/>
  <c r="F355" i="1"/>
  <c r="F356" i="1"/>
  <c r="F357" i="1"/>
  <c r="F358" i="1"/>
  <c r="F359" i="1"/>
  <c r="F360" i="1"/>
  <c r="F361" i="1"/>
  <c r="F362" i="1"/>
  <c r="F363" i="1"/>
  <c r="F364" i="1"/>
  <c r="F365" i="1"/>
  <c r="F366" i="1"/>
  <c r="F367" i="1"/>
  <c r="F368" i="1"/>
  <c r="F369" i="1"/>
  <c r="F370" i="1"/>
  <c r="F371" i="1"/>
  <c r="F372" i="1"/>
  <c r="F373" i="1"/>
  <c r="F374" i="1"/>
  <c r="F375" i="1"/>
  <c r="F376" i="1"/>
  <c r="F377" i="1"/>
  <c r="F378" i="1"/>
  <c r="F379" i="1"/>
  <c r="F380" i="1"/>
  <c r="F381" i="1"/>
  <c r="F382" i="1"/>
  <c r="F383" i="1"/>
  <c r="F384" i="1"/>
  <c r="F385" i="1"/>
  <c r="F386" i="1"/>
  <c r="F387" i="1"/>
  <c r="F388" i="1"/>
  <c r="F389" i="1"/>
  <c r="F390" i="1"/>
  <c r="F391" i="1"/>
  <c r="F392" i="1"/>
  <c r="F393" i="1"/>
  <c r="F394" i="1"/>
  <c r="F395" i="1"/>
  <c r="F396" i="1"/>
  <c r="F397" i="1"/>
  <c r="F398" i="1"/>
  <c r="F399" i="1"/>
  <c r="F400" i="1"/>
  <c r="F401" i="1"/>
  <c r="F402" i="1"/>
  <c r="F403" i="1"/>
  <c r="F404" i="1"/>
  <c r="F405" i="1"/>
  <c r="F406" i="1"/>
  <c r="F407" i="1"/>
  <c r="F408" i="1"/>
  <c r="F409" i="1"/>
  <c r="F410" i="1"/>
  <c r="F411" i="1"/>
  <c r="F412" i="1"/>
  <c r="F413" i="1"/>
  <c r="F414" i="1"/>
  <c r="F415" i="1"/>
  <c r="F416" i="1"/>
  <c r="F417" i="1"/>
  <c r="F418" i="1"/>
  <c r="F419" i="1"/>
  <c r="F420" i="1"/>
  <c r="F421" i="1"/>
  <c r="F422" i="1"/>
  <c r="F423" i="1"/>
  <c r="F424" i="1"/>
  <c r="F425" i="1"/>
  <c r="F426" i="1"/>
  <c r="F427" i="1"/>
  <c r="F428" i="1"/>
  <c r="F429" i="1"/>
  <c r="F430" i="1"/>
  <c r="F431" i="1"/>
  <c r="F432" i="1"/>
  <c r="F433" i="1"/>
  <c r="F434" i="1"/>
  <c r="F435" i="1"/>
  <c r="F436" i="1"/>
  <c r="F437" i="1"/>
  <c r="F438" i="1"/>
  <c r="F439" i="1"/>
  <c r="F440" i="1"/>
  <c r="F441" i="1"/>
  <c r="F442" i="1"/>
  <c r="F443" i="1"/>
  <c r="F444" i="1"/>
  <c r="F445" i="1"/>
  <c r="F446" i="1"/>
  <c r="F447" i="1"/>
  <c r="F448" i="1"/>
  <c r="F449" i="1"/>
  <c r="F450" i="1"/>
  <c r="F451" i="1"/>
  <c r="F452" i="1"/>
  <c r="F453" i="1"/>
  <c r="F454" i="1"/>
  <c r="F455" i="1"/>
  <c r="F456" i="1"/>
  <c r="F457" i="1"/>
  <c r="F458" i="1"/>
  <c r="F459" i="1"/>
  <c r="F460" i="1"/>
  <c r="F461" i="1"/>
  <c r="F462" i="1"/>
  <c r="F463" i="1"/>
  <c r="F464" i="1"/>
  <c r="F465" i="1"/>
  <c r="F466" i="1"/>
  <c r="F467" i="1"/>
  <c r="F468" i="1"/>
  <c r="F469" i="1"/>
  <c r="F470" i="1"/>
  <c r="F471" i="1"/>
  <c r="F472" i="1"/>
  <c r="F473" i="1"/>
  <c r="F474" i="1"/>
  <c r="F475" i="1"/>
  <c r="F476" i="1"/>
  <c r="F477" i="1"/>
  <c r="F478" i="1"/>
  <c r="F479" i="1"/>
  <c r="F480" i="1"/>
  <c r="F481" i="1"/>
  <c r="F482" i="1"/>
  <c r="F483" i="1"/>
  <c r="F484" i="1"/>
  <c r="F485" i="1"/>
  <c r="F486" i="1"/>
  <c r="F487" i="1"/>
  <c r="F488" i="1"/>
  <c r="F489" i="1"/>
  <c r="F490" i="1"/>
  <c r="F491" i="1"/>
  <c r="F492" i="1"/>
  <c r="F493" i="1"/>
  <c r="F494" i="1"/>
  <c r="F495" i="1"/>
  <c r="F496" i="1"/>
  <c r="F497" i="1"/>
  <c r="F498" i="1"/>
  <c r="F499" i="1"/>
  <c r="F500" i="1"/>
  <c r="F501" i="1"/>
  <c r="F502" i="1"/>
  <c r="F503" i="1"/>
  <c r="F504" i="1"/>
  <c r="F505" i="1"/>
  <c r="F506" i="1"/>
  <c r="F507" i="1"/>
  <c r="F508" i="1"/>
  <c r="F509" i="1"/>
  <c r="F510" i="1"/>
  <c r="F511" i="1"/>
  <c r="F512" i="1"/>
  <c r="F513" i="1"/>
  <c r="F514" i="1"/>
  <c r="F515" i="1"/>
  <c r="F516" i="1"/>
  <c r="F517" i="1"/>
  <c r="F518" i="1"/>
  <c r="F519" i="1"/>
  <c r="F520" i="1"/>
  <c r="F521" i="1"/>
  <c r="F522" i="1"/>
  <c r="F523" i="1"/>
  <c r="F524" i="1"/>
  <c r="F525" i="1"/>
  <c r="F526" i="1"/>
  <c r="F527" i="1"/>
  <c r="F528" i="1"/>
  <c r="F529" i="1"/>
  <c r="F530" i="1"/>
  <c r="F531" i="1"/>
  <c r="F532" i="1"/>
  <c r="F533" i="1"/>
  <c r="F534" i="1"/>
  <c r="F535" i="1"/>
  <c r="F536" i="1"/>
  <c r="F537" i="1"/>
  <c r="F538" i="1"/>
  <c r="F539" i="1"/>
  <c r="F540" i="1"/>
  <c r="F541" i="1"/>
  <c r="F542" i="1"/>
  <c r="F543" i="1"/>
  <c r="F544" i="1"/>
  <c r="F545" i="1"/>
  <c r="F546" i="1"/>
  <c r="F547" i="1"/>
  <c r="F548" i="1"/>
  <c r="F549" i="1"/>
  <c r="F550" i="1"/>
  <c r="F551" i="1"/>
  <c r="F552" i="1"/>
  <c r="F553" i="1"/>
  <c r="F554" i="1"/>
  <c r="F555" i="1"/>
  <c r="F556" i="1"/>
  <c r="F557" i="1"/>
  <c r="F558" i="1"/>
  <c r="F559" i="1"/>
  <c r="F560" i="1"/>
  <c r="F561" i="1"/>
  <c r="F562" i="1"/>
  <c r="F563" i="1"/>
  <c r="F564" i="1"/>
  <c r="F565" i="1"/>
  <c r="F566" i="1"/>
  <c r="F567" i="1"/>
  <c r="F568" i="1"/>
  <c r="F569" i="1"/>
  <c r="F570" i="1"/>
  <c r="F571" i="1"/>
  <c r="F572" i="1"/>
  <c r="F573" i="1"/>
  <c r="F574" i="1"/>
  <c r="F575" i="1"/>
  <c r="F576" i="1"/>
  <c r="F577" i="1"/>
  <c r="F578" i="1"/>
  <c r="F579" i="1"/>
  <c r="F580" i="1"/>
  <c r="F581" i="1"/>
  <c r="F582" i="1"/>
  <c r="F583" i="1"/>
  <c r="F584" i="1"/>
  <c r="F585" i="1"/>
  <c r="F586" i="1"/>
  <c r="F587" i="1"/>
  <c r="F588" i="1"/>
  <c r="F589" i="1"/>
  <c r="F590" i="1"/>
  <c r="F591" i="1"/>
  <c r="F592" i="1"/>
  <c r="F593" i="1"/>
  <c r="F594" i="1"/>
  <c r="F595" i="1"/>
  <c r="F596" i="1"/>
  <c r="F597" i="1"/>
  <c r="F598" i="1"/>
  <c r="F599" i="1"/>
  <c r="F600" i="1"/>
  <c r="F601" i="1"/>
  <c r="F602" i="1"/>
  <c r="F603" i="1"/>
  <c r="F604" i="1"/>
  <c r="F605" i="1"/>
  <c r="F17" i="1"/>
  <c r="D27" i="1"/>
  <c r="D28" i="1"/>
  <c r="D29" i="1"/>
  <c r="D30" i="1"/>
  <c r="D31" i="1"/>
  <c r="D32" i="1"/>
  <c r="D33" i="1"/>
  <c r="D34" i="1"/>
  <c r="D35" i="1"/>
  <c r="D36" i="1"/>
  <c r="D37" i="1"/>
  <c r="D38" i="1"/>
  <c r="D39" i="1"/>
  <c r="D40" i="1"/>
  <c r="D41" i="1"/>
  <c r="D42" i="1"/>
  <c r="D43" i="1"/>
  <c r="D44" i="1"/>
  <c r="D45" i="1"/>
  <c r="D46" i="1"/>
  <c r="D47" i="1"/>
  <c r="D48" i="1"/>
  <c r="D49" i="1"/>
  <c r="D50" i="1"/>
  <c r="D51" i="1"/>
  <c r="D52" i="1"/>
  <c r="D53" i="1"/>
  <c r="D54" i="1"/>
  <c r="D55" i="1"/>
  <c r="D56" i="1"/>
  <c r="D57" i="1"/>
  <c r="D58" i="1"/>
  <c r="D59" i="1"/>
  <c r="D60" i="1"/>
  <c r="D61" i="1"/>
  <c r="D62" i="1"/>
  <c r="D63" i="1"/>
  <c r="D64" i="1"/>
  <c r="D65" i="1"/>
  <c r="D66" i="1"/>
  <c r="D67" i="1"/>
  <c r="D68" i="1"/>
  <c r="D69" i="1"/>
  <c r="D70" i="1"/>
  <c r="D71" i="1"/>
  <c r="D72" i="1"/>
  <c r="D73" i="1"/>
  <c r="D74" i="1"/>
  <c r="D75" i="1"/>
  <c r="D76" i="1"/>
  <c r="D77" i="1"/>
  <c r="D78" i="1"/>
  <c r="D79" i="1"/>
  <c r="D80" i="1"/>
  <c r="D81" i="1"/>
  <c r="D82" i="1"/>
  <c r="D83" i="1"/>
  <c r="D84" i="1"/>
  <c r="D85" i="1"/>
  <c r="D86" i="1"/>
  <c r="D87" i="1"/>
  <c r="D88" i="1"/>
  <c r="D89" i="1"/>
  <c r="D90" i="1"/>
  <c r="D91" i="1"/>
  <c r="D92" i="1"/>
  <c r="D93" i="1"/>
  <c r="D94" i="1"/>
  <c r="D95" i="1"/>
  <c r="D96" i="1"/>
  <c r="D97" i="1"/>
  <c r="D98" i="1"/>
  <c r="D99" i="1"/>
  <c r="D100" i="1"/>
  <c r="D101" i="1"/>
  <c r="D102" i="1"/>
  <c r="D103" i="1"/>
  <c r="D104" i="1"/>
  <c r="D105" i="1"/>
  <c r="D106" i="1"/>
  <c r="D107" i="1"/>
  <c r="D108" i="1"/>
  <c r="D109" i="1"/>
  <c r="D110" i="1"/>
  <c r="D111" i="1"/>
  <c r="D112" i="1"/>
  <c r="D113" i="1"/>
  <c r="D114" i="1"/>
  <c r="D115" i="1"/>
  <c r="D116" i="1"/>
  <c r="D117" i="1"/>
  <c r="D118" i="1"/>
  <c r="D119" i="1"/>
  <c r="D120" i="1"/>
  <c r="D121" i="1"/>
  <c r="D122" i="1"/>
  <c r="D123" i="1"/>
  <c r="D124" i="1"/>
  <c r="D125" i="1"/>
  <c r="D126" i="1"/>
  <c r="D127" i="1"/>
  <c r="D128" i="1"/>
  <c r="D129" i="1"/>
  <c r="D130" i="1"/>
  <c r="D131" i="1"/>
  <c r="D132" i="1"/>
  <c r="D133" i="1"/>
  <c r="D134" i="1"/>
  <c r="D135" i="1"/>
  <c r="D136" i="1"/>
  <c r="D137" i="1"/>
  <c r="D138" i="1"/>
  <c r="D139" i="1"/>
  <c r="D140" i="1"/>
  <c r="D141" i="1"/>
  <c r="D142" i="1"/>
  <c r="D143" i="1"/>
  <c r="D144" i="1"/>
  <c r="D145" i="1"/>
  <c r="D146" i="1"/>
  <c r="D147" i="1"/>
  <c r="D148" i="1"/>
  <c r="D149" i="1"/>
  <c r="D150" i="1"/>
  <c r="D151" i="1"/>
  <c r="D152" i="1"/>
  <c r="D153" i="1"/>
  <c r="D154" i="1"/>
  <c r="D155" i="1"/>
  <c r="D156" i="1"/>
  <c r="D157" i="1"/>
  <c r="D158" i="1"/>
  <c r="D159" i="1"/>
  <c r="D160" i="1"/>
  <c r="D161" i="1"/>
  <c r="D162" i="1"/>
  <c r="D163" i="1"/>
  <c r="D164" i="1"/>
  <c r="D165" i="1"/>
  <c r="D166" i="1"/>
  <c r="D167" i="1"/>
  <c r="D168" i="1"/>
  <c r="D169" i="1"/>
  <c r="D170" i="1"/>
  <c r="D171" i="1"/>
  <c r="D172" i="1"/>
  <c r="D173" i="1"/>
  <c r="D174" i="1"/>
  <c r="D175" i="1"/>
  <c r="D176" i="1"/>
  <c r="D177" i="1"/>
  <c r="D178" i="1"/>
  <c r="D179" i="1"/>
  <c r="D180" i="1"/>
  <c r="D181" i="1"/>
  <c r="D182" i="1"/>
  <c r="D183" i="1"/>
  <c r="D184" i="1"/>
  <c r="D185" i="1"/>
  <c r="D186" i="1"/>
  <c r="D187" i="1"/>
  <c r="D188" i="1"/>
  <c r="D189" i="1"/>
  <c r="D190" i="1"/>
  <c r="D191" i="1"/>
  <c r="D192" i="1"/>
  <c r="D193" i="1"/>
  <c r="D194" i="1"/>
  <c r="D195" i="1"/>
  <c r="D196" i="1"/>
  <c r="D197" i="1"/>
  <c r="D198" i="1"/>
  <c r="D199" i="1"/>
  <c r="D200" i="1"/>
  <c r="D201" i="1"/>
  <c r="D202" i="1"/>
  <c r="D203" i="1"/>
  <c r="D204" i="1"/>
  <c r="D205" i="1"/>
  <c r="D206" i="1"/>
  <c r="D207" i="1"/>
  <c r="D208" i="1"/>
  <c r="D209" i="1"/>
  <c r="D210" i="1"/>
  <c r="D211" i="1"/>
  <c r="D212" i="1"/>
  <c r="D213" i="1"/>
  <c r="D214" i="1"/>
  <c r="D215" i="1"/>
  <c r="D216" i="1"/>
  <c r="D217" i="1"/>
  <c r="D218" i="1"/>
  <c r="D219" i="1"/>
  <c r="D220" i="1"/>
  <c r="D221" i="1"/>
  <c r="D222" i="1"/>
  <c r="D223" i="1"/>
  <c r="D224" i="1"/>
  <c r="D225" i="1"/>
  <c r="D226" i="1"/>
  <c r="D227" i="1"/>
  <c r="D228" i="1"/>
  <c r="D229" i="1"/>
  <c r="D230" i="1"/>
  <c r="D231" i="1"/>
  <c r="D232" i="1"/>
  <c r="D233" i="1"/>
  <c r="D234" i="1"/>
  <c r="D235" i="1"/>
  <c r="D236" i="1"/>
  <c r="D237" i="1"/>
  <c r="D238" i="1"/>
  <c r="D239" i="1"/>
  <c r="D240" i="1"/>
  <c r="D241" i="1"/>
  <c r="D242" i="1"/>
  <c r="D243" i="1"/>
  <c r="D244" i="1"/>
  <c r="D245" i="1"/>
  <c r="D246" i="1"/>
  <c r="D247" i="1"/>
  <c r="D248" i="1"/>
  <c r="D249" i="1"/>
  <c r="D250" i="1"/>
  <c r="D251" i="1"/>
  <c r="D252" i="1"/>
  <c r="D253" i="1"/>
  <c r="D254" i="1"/>
  <c r="D255" i="1"/>
  <c r="D256" i="1"/>
  <c r="D257" i="1"/>
  <c r="D258" i="1"/>
  <c r="D259" i="1"/>
  <c r="D260" i="1"/>
  <c r="D261" i="1"/>
  <c r="D262" i="1"/>
  <c r="D263" i="1"/>
  <c r="D264" i="1"/>
  <c r="D265" i="1"/>
  <c r="D266" i="1"/>
  <c r="D267" i="1"/>
  <c r="D268" i="1"/>
  <c r="D269" i="1"/>
  <c r="D270" i="1"/>
  <c r="D271" i="1"/>
  <c r="D272" i="1"/>
  <c r="D273" i="1"/>
  <c r="D274" i="1"/>
  <c r="D275" i="1"/>
  <c r="D276" i="1"/>
  <c r="D277" i="1"/>
  <c r="D278" i="1"/>
  <c r="D279" i="1"/>
  <c r="D280" i="1"/>
  <c r="D281" i="1"/>
  <c r="D282" i="1"/>
  <c r="D283" i="1"/>
  <c r="D284" i="1"/>
  <c r="D285" i="1"/>
  <c r="D286" i="1"/>
  <c r="D287" i="1"/>
  <c r="D288" i="1"/>
  <c r="D289" i="1"/>
  <c r="D290" i="1"/>
  <c r="D291" i="1"/>
  <c r="D292" i="1"/>
  <c r="D293" i="1"/>
  <c r="D294" i="1"/>
  <c r="D295" i="1"/>
  <c r="D296" i="1"/>
  <c r="D297" i="1"/>
  <c r="D298" i="1"/>
  <c r="D299" i="1"/>
  <c r="D300" i="1"/>
  <c r="D301" i="1"/>
  <c r="D302" i="1"/>
  <c r="D303" i="1"/>
  <c r="D304" i="1"/>
  <c r="D305" i="1"/>
  <c r="D306" i="1"/>
  <c r="D307" i="1"/>
  <c r="D308" i="1"/>
  <c r="D309" i="1"/>
  <c r="D310" i="1"/>
  <c r="D311" i="1"/>
  <c r="D312" i="1"/>
  <c r="D313" i="1"/>
  <c r="D314" i="1"/>
  <c r="D315" i="1"/>
  <c r="D316" i="1"/>
  <c r="D317" i="1"/>
  <c r="D318" i="1"/>
  <c r="D319" i="1"/>
  <c r="D320" i="1"/>
  <c r="D321" i="1"/>
  <c r="D322" i="1"/>
  <c r="D323" i="1"/>
  <c r="D324" i="1"/>
  <c r="D325" i="1"/>
  <c r="D326" i="1"/>
  <c r="D327" i="1"/>
  <c r="D328" i="1"/>
  <c r="D329" i="1"/>
  <c r="D330" i="1"/>
  <c r="D331" i="1"/>
  <c r="D332" i="1"/>
  <c r="D333" i="1"/>
  <c r="D334" i="1"/>
  <c r="D335" i="1"/>
  <c r="D336" i="1"/>
  <c r="D337" i="1"/>
  <c r="D338" i="1"/>
  <c r="D339" i="1"/>
  <c r="D340" i="1"/>
  <c r="D341" i="1"/>
  <c r="D342" i="1"/>
  <c r="D343" i="1"/>
  <c r="D344" i="1"/>
  <c r="D345" i="1"/>
  <c r="D346" i="1"/>
  <c r="D347" i="1"/>
  <c r="D348" i="1"/>
  <c r="D349" i="1"/>
  <c r="D350" i="1"/>
  <c r="D351" i="1"/>
  <c r="D352" i="1"/>
  <c r="D353" i="1"/>
  <c r="D354" i="1"/>
  <c r="D355" i="1"/>
  <c r="D356" i="1"/>
  <c r="D357" i="1"/>
  <c r="D358" i="1"/>
  <c r="D359" i="1"/>
  <c r="D360" i="1"/>
  <c r="D361" i="1"/>
  <c r="D362" i="1"/>
  <c r="D363" i="1"/>
  <c r="D364" i="1"/>
  <c r="D365" i="1"/>
  <c r="D366" i="1"/>
  <c r="D367" i="1"/>
  <c r="D368" i="1"/>
  <c r="D369" i="1"/>
  <c r="D370" i="1"/>
  <c r="D371" i="1"/>
  <c r="D372" i="1"/>
  <c r="D373" i="1"/>
  <c r="D374" i="1"/>
  <c r="D375" i="1"/>
  <c r="D376" i="1"/>
  <c r="D377" i="1"/>
  <c r="D378" i="1"/>
  <c r="D379" i="1"/>
  <c r="D380" i="1"/>
  <c r="D381" i="1"/>
  <c r="D382" i="1"/>
  <c r="D383" i="1"/>
  <c r="D384" i="1"/>
  <c r="D385" i="1"/>
  <c r="D386" i="1"/>
  <c r="D387" i="1"/>
  <c r="D388" i="1"/>
  <c r="D389" i="1"/>
  <c r="D390" i="1"/>
  <c r="D391" i="1"/>
  <c r="D392" i="1"/>
  <c r="D393" i="1"/>
  <c r="D394" i="1"/>
  <c r="D395" i="1"/>
  <c r="D396" i="1"/>
  <c r="D397" i="1"/>
  <c r="D398" i="1"/>
  <c r="D399" i="1"/>
  <c r="D400" i="1"/>
  <c r="D401" i="1"/>
  <c r="D402" i="1"/>
  <c r="D403" i="1"/>
  <c r="D404" i="1"/>
  <c r="D405" i="1"/>
  <c r="D406" i="1"/>
  <c r="D407" i="1"/>
  <c r="D408" i="1"/>
  <c r="D409" i="1"/>
  <c r="D410" i="1"/>
  <c r="D411" i="1"/>
  <c r="D412" i="1"/>
  <c r="D413" i="1"/>
  <c r="D414" i="1"/>
  <c r="D415" i="1"/>
  <c r="D416" i="1"/>
  <c r="D417" i="1"/>
  <c r="D418" i="1"/>
  <c r="D419" i="1"/>
  <c r="D420" i="1"/>
  <c r="D421" i="1"/>
  <c r="D422" i="1"/>
  <c r="D423" i="1"/>
  <c r="D424" i="1"/>
  <c r="D425" i="1"/>
  <c r="D426" i="1"/>
  <c r="D427" i="1"/>
  <c r="D428" i="1"/>
  <c r="D429" i="1"/>
  <c r="D430" i="1"/>
  <c r="D431" i="1"/>
  <c r="D432" i="1"/>
  <c r="D433" i="1"/>
  <c r="D434" i="1"/>
  <c r="D435" i="1"/>
  <c r="D436" i="1"/>
  <c r="D437" i="1"/>
  <c r="D438" i="1"/>
  <c r="D439" i="1"/>
  <c r="D440" i="1"/>
  <c r="D441" i="1"/>
  <c r="D442" i="1"/>
  <c r="D443" i="1"/>
  <c r="D444" i="1"/>
  <c r="D445" i="1"/>
  <c r="D446" i="1"/>
  <c r="D447" i="1"/>
  <c r="D448" i="1"/>
  <c r="D449" i="1"/>
  <c r="D450" i="1"/>
  <c r="D451" i="1"/>
  <c r="D452" i="1"/>
  <c r="D453" i="1"/>
  <c r="D454" i="1"/>
  <c r="D455" i="1"/>
  <c r="D456" i="1"/>
  <c r="D457" i="1"/>
  <c r="D458" i="1"/>
  <c r="D459" i="1"/>
  <c r="D460" i="1"/>
  <c r="D461" i="1"/>
  <c r="D462" i="1"/>
  <c r="D463" i="1"/>
  <c r="D464" i="1"/>
  <c r="D465" i="1"/>
  <c r="D466" i="1"/>
  <c r="D467" i="1"/>
  <c r="D468" i="1"/>
  <c r="D469" i="1"/>
  <c r="D470" i="1"/>
  <c r="D471" i="1"/>
  <c r="D472" i="1"/>
  <c r="D473" i="1"/>
  <c r="D474" i="1"/>
  <c r="D475" i="1"/>
  <c r="D476" i="1"/>
  <c r="D477" i="1"/>
  <c r="D478" i="1"/>
  <c r="D479" i="1"/>
  <c r="D480" i="1"/>
  <c r="D481" i="1"/>
  <c r="D482" i="1"/>
  <c r="D483" i="1"/>
  <c r="D484" i="1"/>
  <c r="D485" i="1"/>
  <c r="D486" i="1"/>
  <c r="D487" i="1"/>
  <c r="D488" i="1"/>
  <c r="D489" i="1"/>
  <c r="D490" i="1"/>
  <c r="D491" i="1"/>
  <c r="D492" i="1"/>
  <c r="D493" i="1"/>
  <c r="D494" i="1"/>
  <c r="D495" i="1"/>
  <c r="D496" i="1"/>
  <c r="D497" i="1"/>
  <c r="D498" i="1"/>
  <c r="D499" i="1"/>
  <c r="D500" i="1"/>
  <c r="D501" i="1"/>
  <c r="D502" i="1"/>
  <c r="D503" i="1"/>
  <c r="D504" i="1"/>
  <c r="D505" i="1"/>
  <c r="D506" i="1"/>
  <c r="D507" i="1"/>
  <c r="D508" i="1"/>
  <c r="D509" i="1"/>
  <c r="D510" i="1"/>
  <c r="D511" i="1"/>
  <c r="D512" i="1"/>
  <c r="D513" i="1"/>
  <c r="D514" i="1"/>
  <c r="D515" i="1"/>
  <c r="D516" i="1"/>
  <c r="D517" i="1"/>
  <c r="D518" i="1"/>
  <c r="D519" i="1"/>
  <c r="D520" i="1"/>
  <c r="D521" i="1"/>
  <c r="D522" i="1"/>
  <c r="D523" i="1"/>
  <c r="D524" i="1"/>
  <c r="D525" i="1"/>
  <c r="D526" i="1"/>
  <c r="D527" i="1"/>
  <c r="D528" i="1"/>
  <c r="D529" i="1"/>
  <c r="D530" i="1"/>
  <c r="D531" i="1"/>
  <c r="D532" i="1"/>
  <c r="D533" i="1"/>
  <c r="D534" i="1"/>
  <c r="D535" i="1"/>
  <c r="D536" i="1"/>
  <c r="D537" i="1"/>
  <c r="D538" i="1"/>
  <c r="D539" i="1"/>
  <c r="D540" i="1"/>
  <c r="D541" i="1"/>
  <c r="D542" i="1"/>
  <c r="D543" i="1"/>
  <c r="D544" i="1"/>
  <c r="D545" i="1"/>
  <c r="D546" i="1"/>
  <c r="D547" i="1"/>
  <c r="D548" i="1"/>
  <c r="D549" i="1"/>
  <c r="D550" i="1"/>
  <c r="D551" i="1"/>
  <c r="D552" i="1"/>
  <c r="D553" i="1"/>
  <c r="D554" i="1"/>
  <c r="D555" i="1"/>
  <c r="D556" i="1"/>
  <c r="D557" i="1"/>
  <c r="D558" i="1"/>
  <c r="D559" i="1"/>
  <c r="D560" i="1"/>
  <c r="D561" i="1"/>
  <c r="D562" i="1"/>
  <c r="D563" i="1"/>
  <c r="D564" i="1"/>
  <c r="D565" i="1"/>
  <c r="D566" i="1"/>
  <c r="D567" i="1"/>
  <c r="D568" i="1"/>
  <c r="D569" i="1"/>
  <c r="D570" i="1"/>
  <c r="D571" i="1"/>
  <c r="D572" i="1"/>
  <c r="D573" i="1"/>
  <c r="D574" i="1"/>
  <c r="D575" i="1"/>
  <c r="D576" i="1"/>
  <c r="D577" i="1"/>
  <c r="D578" i="1"/>
  <c r="D579" i="1"/>
  <c r="D580" i="1"/>
  <c r="D581" i="1"/>
  <c r="D582" i="1"/>
  <c r="D583" i="1"/>
  <c r="D584" i="1"/>
  <c r="D585" i="1"/>
  <c r="D586" i="1"/>
  <c r="D587" i="1"/>
  <c r="D588" i="1"/>
  <c r="D589" i="1"/>
  <c r="D590" i="1"/>
  <c r="D591" i="1"/>
  <c r="D592" i="1"/>
  <c r="D593" i="1"/>
  <c r="D594" i="1"/>
  <c r="D595" i="1"/>
  <c r="D596" i="1"/>
  <c r="D597" i="1"/>
  <c r="D598" i="1"/>
  <c r="D599" i="1"/>
  <c r="D600" i="1"/>
  <c r="D601" i="1"/>
  <c r="D602" i="1"/>
  <c r="D603" i="1"/>
  <c r="D604" i="1"/>
  <c r="D605" i="1"/>
  <c r="D18" i="1"/>
  <c r="D19" i="1"/>
  <c r="D20" i="1"/>
  <c r="D21" i="1"/>
  <c r="D22" i="1"/>
  <c r="D23" i="1"/>
  <c r="D24" i="1"/>
  <c r="D25" i="1"/>
  <c r="D26" i="1"/>
  <c r="E37" i="1"/>
  <c r="E38" i="1"/>
  <c r="E39" i="1"/>
  <c r="E40" i="1"/>
  <c r="E41" i="1"/>
  <c r="E42" i="1"/>
  <c r="E43" i="1"/>
  <c r="E44" i="1"/>
  <c r="E45" i="1"/>
  <c r="E46" i="1"/>
  <c r="E47" i="1"/>
  <c r="E48" i="1"/>
  <c r="E49" i="1"/>
  <c r="E50" i="1"/>
  <c r="E51" i="1"/>
  <c r="E52" i="1"/>
  <c r="E53" i="1"/>
  <c r="E54" i="1"/>
  <c r="E55" i="1"/>
  <c r="E56" i="1"/>
  <c r="E57" i="1"/>
  <c r="E58" i="1"/>
  <c r="E59" i="1"/>
  <c r="E60" i="1"/>
  <c r="E61" i="1"/>
  <c r="E62" i="1"/>
  <c r="E63" i="1"/>
  <c r="E64" i="1"/>
  <c r="E65" i="1"/>
  <c r="E66" i="1"/>
  <c r="E67" i="1"/>
  <c r="E68" i="1"/>
  <c r="E69" i="1"/>
  <c r="E70" i="1"/>
  <c r="E71" i="1"/>
  <c r="E72" i="1"/>
  <c r="E73" i="1"/>
  <c r="E74" i="1"/>
  <c r="E75" i="1"/>
  <c r="E76" i="1"/>
  <c r="E77" i="1"/>
  <c r="E78" i="1"/>
  <c r="E79" i="1"/>
  <c r="E80" i="1"/>
  <c r="E81" i="1"/>
  <c r="E82" i="1"/>
  <c r="E83" i="1"/>
  <c r="E84" i="1"/>
  <c r="E85" i="1"/>
  <c r="E86" i="1"/>
  <c r="E87" i="1"/>
  <c r="E88" i="1"/>
  <c r="E89" i="1"/>
  <c r="E90" i="1"/>
  <c r="E91" i="1"/>
  <c r="E92" i="1"/>
  <c r="E93" i="1"/>
  <c r="E94" i="1"/>
  <c r="E95" i="1"/>
  <c r="E96" i="1"/>
  <c r="E97" i="1"/>
  <c r="E98" i="1"/>
  <c r="E99" i="1"/>
  <c r="E100" i="1"/>
  <c r="E101" i="1"/>
  <c r="E102" i="1"/>
  <c r="E103" i="1"/>
  <c r="E104" i="1"/>
  <c r="E105" i="1"/>
  <c r="E106" i="1"/>
  <c r="E107" i="1"/>
  <c r="E108" i="1"/>
  <c r="E109" i="1"/>
  <c r="E110" i="1"/>
  <c r="E111" i="1"/>
  <c r="E112" i="1"/>
  <c r="E113" i="1"/>
  <c r="E114" i="1"/>
  <c r="E115" i="1"/>
  <c r="E116" i="1"/>
  <c r="E117" i="1"/>
  <c r="E118" i="1"/>
  <c r="E119" i="1"/>
  <c r="E120" i="1"/>
  <c r="E121" i="1"/>
  <c r="E122" i="1"/>
  <c r="E123" i="1"/>
  <c r="E124" i="1"/>
  <c r="E125" i="1"/>
  <c r="E126" i="1"/>
  <c r="E127" i="1"/>
  <c r="E128" i="1"/>
  <c r="E129" i="1"/>
  <c r="E130" i="1"/>
  <c r="E131" i="1"/>
  <c r="E132" i="1"/>
  <c r="E133" i="1"/>
  <c r="E134" i="1"/>
  <c r="E135" i="1"/>
  <c r="E136" i="1"/>
  <c r="E137" i="1"/>
  <c r="E138" i="1"/>
  <c r="E139" i="1"/>
  <c r="E140" i="1"/>
  <c r="E141" i="1"/>
  <c r="E142" i="1"/>
  <c r="E143" i="1"/>
  <c r="E144" i="1"/>
  <c r="E145" i="1"/>
  <c r="E146" i="1"/>
  <c r="E147" i="1"/>
  <c r="E148" i="1"/>
  <c r="E149" i="1"/>
  <c r="E150" i="1"/>
  <c r="E151" i="1"/>
  <c r="E152" i="1"/>
  <c r="E153" i="1"/>
  <c r="E154" i="1"/>
  <c r="E155" i="1"/>
  <c r="E156" i="1"/>
  <c r="E157" i="1"/>
  <c r="E158" i="1"/>
  <c r="E159" i="1"/>
  <c r="E160" i="1"/>
  <c r="E161" i="1"/>
  <c r="E162" i="1"/>
  <c r="E163" i="1"/>
  <c r="E164" i="1"/>
  <c r="E165" i="1"/>
  <c r="E166" i="1"/>
  <c r="E167" i="1"/>
  <c r="E168" i="1"/>
  <c r="E169" i="1"/>
  <c r="E170" i="1"/>
  <c r="E171" i="1"/>
  <c r="E172" i="1"/>
  <c r="E173" i="1"/>
  <c r="E174" i="1"/>
  <c r="E175" i="1"/>
  <c r="E176" i="1"/>
  <c r="E177" i="1"/>
  <c r="E178" i="1"/>
  <c r="E179" i="1"/>
  <c r="E180" i="1"/>
  <c r="E181" i="1"/>
  <c r="E182" i="1"/>
  <c r="E183" i="1"/>
  <c r="E184" i="1"/>
  <c r="E185" i="1"/>
  <c r="E186" i="1"/>
  <c r="E187" i="1"/>
  <c r="E188" i="1"/>
  <c r="E189" i="1"/>
  <c r="E190" i="1"/>
  <c r="E191" i="1"/>
  <c r="E192" i="1"/>
  <c r="E193" i="1"/>
  <c r="E194" i="1"/>
  <c r="E195" i="1"/>
  <c r="E196" i="1"/>
  <c r="E197" i="1"/>
  <c r="E198" i="1"/>
  <c r="E199" i="1"/>
  <c r="E200" i="1"/>
  <c r="E201" i="1"/>
  <c r="E202" i="1"/>
  <c r="E203" i="1"/>
  <c r="E204" i="1"/>
  <c r="E205" i="1"/>
  <c r="E206" i="1"/>
  <c r="E207" i="1"/>
  <c r="E208" i="1"/>
  <c r="E209" i="1"/>
  <c r="E210" i="1"/>
  <c r="E211" i="1"/>
  <c r="E212" i="1"/>
  <c r="E213" i="1"/>
  <c r="E214" i="1"/>
  <c r="E215" i="1"/>
  <c r="E216" i="1"/>
  <c r="E217" i="1"/>
  <c r="E218" i="1"/>
  <c r="E219" i="1"/>
  <c r="E220" i="1"/>
  <c r="E221" i="1"/>
  <c r="E222" i="1"/>
  <c r="E223" i="1"/>
  <c r="E224" i="1"/>
  <c r="E225" i="1"/>
  <c r="E226" i="1"/>
  <c r="E227" i="1"/>
  <c r="E228" i="1"/>
  <c r="E229" i="1"/>
  <c r="E230" i="1"/>
  <c r="E231" i="1"/>
  <c r="E232" i="1"/>
  <c r="E233" i="1"/>
  <c r="E234" i="1"/>
  <c r="E235" i="1"/>
  <c r="E236" i="1"/>
  <c r="E237" i="1"/>
  <c r="E238" i="1"/>
  <c r="E239" i="1"/>
  <c r="E240" i="1"/>
  <c r="E241" i="1"/>
  <c r="E242" i="1"/>
  <c r="E243" i="1"/>
  <c r="E244" i="1"/>
  <c r="E245" i="1"/>
  <c r="E246" i="1"/>
  <c r="E247" i="1"/>
  <c r="E248" i="1"/>
  <c r="E249" i="1"/>
  <c r="E250" i="1"/>
  <c r="E251" i="1"/>
  <c r="E252" i="1"/>
  <c r="E253" i="1"/>
  <c r="E254" i="1"/>
  <c r="E255" i="1"/>
  <c r="E256" i="1"/>
  <c r="E257" i="1"/>
  <c r="E258" i="1"/>
  <c r="E259" i="1"/>
  <c r="E260" i="1"/>
  <c r="E261" i="1"/>
  <c r="E262" i="1"/>
  <c r="E263" i="1"/>
  <c r="E264" i="1"/>
  <c r="E265" i="1"/>
  <c r="E266" i="1"/>
  <c r="E267" i="1"/>
  <c r="E268" i="1"/>
  <c r="E269" i="1"/>
  <c r="E270" i="1"/>
  <c r="E271" i="1"/>
  <c r="E272" i="1"/>
  <c r="E273" i="1"/>
  <c r="E274" i="1"/>
  <c r="E275" i="1"/>
  <c r="E276" i="1"/>
  <c r="E277" i="1"/>
  <c r="E278" i="1"/>
  <c r="E279" i="1"/>
  <c r="E280" i="1"/>
  <c r="E281" i="1"/>
  <c r="E282" i="1"/>
  <c r="E283" i="1"/>
  <c r="E284" i="1"/>
  <c r="E285" i="1"/>
  <c r="E286" i="1"/>
  <c r="E287" i="1"/>
  <c r="E288" i="1"/>
  <c r="E289" i="1"/>
  <c r="E290" i="1"/>
  <c r="E291" i="1"/>
  <c r="E292" i="1"/>
  <c r="E293" i="1"/>
  <c r="E294" i="1"/>
  <c r="E295" i="1"/>
  <c r="E296" i="1"/>
  <c r="E297" i="1"/>
  <c r="E298" i="1"/>
  <c r="E299" i="1"/>
  <c r="E300" i="1"/>
  <c r="E301" i="1"/>
  <c r="E302" i="1"/>
  <c r="E303" i="1"/>
  <c r="E304" i="1"/>
  <c r="E305" i="1"/>
  <c r="E306" i="1"/>
  <c r="E307" i="1"/>
  <c r="E308" i="1"/>
  <c r="E309" i="1"/>
  <c r="E310" i="1"/>
  <c r="E311" i="1"/>
  <c r="E312" i="1"/>
  <c r="E313" i="1"/>
  <c r="E314" i="1"/>
  <c r="E315" i="1"/>
  <c r="E316" i="1"/>
  <c r="E317" i="1"/>
  <c r="E318" i="1"/>
  <c r="E319" i="1"/>
  <c r="E320" i="1"/>
  <c r="E321" i="1"/>
  <c r="E322" i="1"/>
  <c r="E323" i="1"/>
  <c r="E324" i="1"/>
  <c r="E325" i="1"/>
  <c r="E326" i="1"/>
  <c r="E327" i="1"/>
  <c r="E328" i="1"/>
  <c r="E329" i="1"/>
  <c r="E330" i="1"/>
  <c r="E331" i="1"/>
  <c r="E332" i="1"/>
  <c r="E333" i="1"/>
  <c r="E334" i="1"/>
  <c r="E335" i="1"/>
  <c r="E336" i="1"/>
  <c r="E337" i="1"/>
  <c r="E338" i="1"/>
  <c r="E339" i="1"/>
  <c r="E340" i="1"/>
  <c r="E341" i="1"/>
  <c r="E342" i="1"/>
  <c r="E343" i="1"/>
  <c r="E344" i="1"/>
  <c r="E345" i="1"/>
  <c r="E346" i="1"/>
  <c r="E347" i="1"/>
  <c r="E348" i="1"/>
  <c r="E349" i="1"/>
  <c r="E350" i="1"/>
  <c r="E351" i="1"/>
  <c r="E352" i="1"/>
  <c r="E353" i="1"/>
  <c r="E354" i="1"/>
  <c r="E355" i="1"/>
  <c r="E356" i="1"/>
  <c r="E357" i="1"/>
  <c r="E358" i="1"/>
  <c r="E359" i="1"/>
  <c r="E360" i="1"/>
  <c r="E361" i="1"/>
  <c r="E362" i="1"/>
  <c r="E363" i="1"/>
  <c r="E364" i="1"/>
  <c r="E365" i="1"/>
  <c r="E366" i="1"/>
  <c r="E367" i="1"/>
  <c r="E368" i="1"/>
  <c r="E369" i="1"/>
  <c r="E370" i="1"/>
  <c r="E371" i="1"/>
  <c r="E372" i="1"/>
  <c r="E373" i="1"/>
  <c r="E374" i="1"/>
  <c r="E375" i="1"/>
  <c r="E376" i="1"/>
  <c r="E377" i="1"/>
  <c r="E378" i="1"/>
  <c r="E379" i="1"/>
  <c r="E380" i="1"/>
  <c r="E381" i="1"/>
  <c r="E382" i="1"/>
  <c r="E383" i="1"/>
  <c r="E384" i="1"/>
  <c r="E385" i="1"/>
  <c r="E386" i="1"/>
  <c r="E387" i="1"/>
  <c r="E388" i="1"/>
  <c r="E389" i="1"/>
  <c r="E390" i="1"/>
  <c r="E391" i="1"/>
  <c r="E392" i="1"/>
  <c r="E393" i="1"/>
  <c r="E394" i="1"/>
  <c r="E395" i="1"/>
  <c r="E396" i="1"/>
  <c r="E397" i="1"/>
  <c r="E398" i="1"/>
  <c r="E399" i="1"/>
  <c r="E400" i="1"/>
  <c r="E401" i="1"/>
  <c r="E402" i="1"/>
  <c r="E403" i="1"/>
  <c r="E404" i="1"/>
  <c r="E405" i="1"/>
  <c r="E406" i="1"/>
  <c r="E407" i="1"/>
  <c r="E408" i="1"/>
  <c r="E409" i="1"/>
  <c r="E410" i="1"/>
  <c r="E411" i="1"/>
  <c r="E412" i="1"/>
  <c r="E413" i="1"/>
  <c r="E414" i="1"/>
  <c r="E415" i="1"/>
  <c r="E416" i="1"/>
  <c r="E417" i="1"/>
  <c r="E418" i="1"/>
  <c r="E419" i="1"/>
  <c r="E420" i="1"/>
  <c r="E421" i="1"/>
  <c r="E422" i="1"/>
  <c r="E423" i="1"/>
  <c r="E424" i="1"/>
  <c r="E425" i="1"/>
  <c r="E426" i="1"/>
  <c r="E427" i="1"/>
  <c r="E428" i="1"/>
  <c r="E429" i="1"/>
  <c r="E430" i="1"/>
  <c r="E431" i="1"/>
  <c r="E432" i="1"/>
  <c r="E433" i="1"/>
  <c r="E434" i="1"/>
  <c r="E435" i="1"/>
  <c r="E436" i="1"/>
  <c r="E437" i="1"/>
  <c r="E438" i="1"/>
  <c r="E439" i="1"/>
  <c r="E440" i="1"/>
  <c r="E441" i="1"/>
  <c r="E442" i="1"/>
  <c r="E443" i="1"/>
  <c r="E444" i="1"/>
  <c r="E445" i="1"/>
  <c r="E446" i="1"/>
  <c r="E447" i="1"/>
  <c r="E448" i="1"/>
  <c r="E449" i="1"/>
  <c r="E450" i="1"/>
  <c r="E451" i="1"/>
  <c r="E452" i="1"/>
  <c r="E453" i="1"/>
  <c r="E454" i="1"/>
  <c r="E455" i="1"/>
  <c r="E456" i="1"/>
  <c r="E457" i="1"/>
  <c r="E458" i="1"/>
  <c r="E459" i="1"/>
  <c r="E460" i="1"/>
  <c r="E461" i="1"/>
  <c r="E462" i="1"/>
  <c r="E463" i="1"/>
  <c r="E464" i="1"/>
  <c r="E465" i="1"/>
  <c r="E466" i="1"/>
  <c r="E467" i="1"/>
  <c r="E468" i="1"/>
  <c r="E469" i="1"/>
  <c r="E470" i="1"/>
  <c r="E471" i="1"/>
  <c r="E472" i="1"/>
  <c r="E473" i="1"/>
  <c r="E474" i="1"/>
  <c r="E475" i="1"/>
  <c r="E476" i="1"/>
  <c r="E477" i="1"/>
  <c r="E478" i="1"/>
  <c r="E479" i="1"/>
  <c r="E480" i="1"/>
  <c r="E481" i="1"/>
  <c r="E482" i="1"/>
  <c r="E483" i="1"/>
  <c r="E484" i="1"/>
  <c r="E485" i="1"/>
  <c r="E486" i="1"/>
  <c r="E487" i="1"/>
  <c r="E488" i="1"/>
  <c r="E489" i="1"/>
  <c r="E490" i="1"/>
  <c r="E491" i="1"/>
  <c r="E492" i="1"/>
  <c r="E493" i="1"/>
  <c r="E494" i="1"/>
  <c r="E495" i="1"/>
  <c r="E496" i="1"/>
  <c r="E497" i="1"/>
  <c r="E498" i="1"/>
  <c r="E499" i="1"/>
  <c r="E500" i="1"/>
  <c r="E501" i="1"/>
  <c r="E502" i="1"/>
  <c r="E503" i="1"/>
  <c r="E504" i="1"/>
  <c r="E505" i="1"/>
  <c r="E506" i="1"/>
  <c r="E507" i="1"/>
  <c r="E508" i="1"/>
  <c r="E509" i="1"/>
  <c r="E510" i="1"/>
  <c r="E511" i="1"/>
  <c r="E512" i="1"/>
  <c r="E513" i="1"/>
  <c r="E514" i="1"/>
  <c r="E515" i="1"/>
  <c r="E516" i="1"/>
  <c r="E517" i="1"/>
  <c r="E518" i="1"/>
  <c r="E519" i="1"/>
  <c r="E520" i="1"/>
  <c r="E521" i="1"/>
  <c r="E522" i="1"/>
  <c r="E523" i="1"/>
  <c r="E524" i="1"/>
  <c r="E525" i="1"/>
  <c r="E526" i="1"/>
  <c r="E527" i="1"/>
  <c r="E528" i="1"/>
  <c r="E529" i="1"/>
  <c r="E530" i="1"/>
  <c r="E531" i="1"/>
  <c r="E532" i="1"/>
  <c r="E533" i="1"/>
  <c r="E534" i="1"/>
  <c r="E535" i="1"/>
  <c r="E536" i="1"/>
  <c r="E537" i="1"/>
  <c r="E538" i="1"/>
  <c r="E539" i="1"/>
  <c r="E540" i="1"/>
  <c r="E541" i="1"/>
  <c r="E542" i="1"/>
  <c r="E543" i="1"/>
  <c r="E544" i="1"/>
  <c r="E545" i="1"/>
  <c r="E546" i="1"/>
  <c r="E547" i="1"/>
  <c r="E548" i="1"/>
  <c r="E549" i="1"/>
  <c r="E550" i="1"/>
  <c r="E551" i="1"/>
  <c r="E552" i="1"/>
  <c r="E553" i="1"/>
  <c r="E554" i="1"/>
  <c r="E555" i="1"/>
  <c r="E556" i="1"/>
  <c r="E557" i="1"/>
  <c r="E558" i="1"/>
  <c r="E559" i="1"/>
  <c r="E560" i="1"/>
  <c r="E561" i="1"/>
  <c r="E562" i="1"/>
  <c r="E563" i="1"/>
  <c r="E564" i="1"/>
  <c r="E565" i="1"/>
  <c r="E566" i="1"/>
  <c r="E567" i="1"/>
  <c r="E568" i="1"/>
  <c r="E569" i="1"/>
  <c r="E570" i="1"/>
  <c r="E571" i="1"/>
  <c r="E572" i="1"/>
  <c r="E573" i="1"/>
  <c r="E574" i="1"/>
  <c r="E575" i="1"/>
  <c r="E576" i="1"/>
  <c r="E577" i="1"/>
  <c r="E578" i="1"/>
  <c r="E579" i="1"/>
  <c r="E580" i="1"/>
  <c r="E581" i="1"/>
  <c r="E582" i="1"/>
  <c r="E583" i="1"/>
  <c r="E584" i="1"/>
  <c r="E585" i="1"/>
  <c r="E586" i="1"/>
  <c r="E587" i="1"/>
  <c r="E588" i="1"/>
  <c r="E589" i="1"/>
  <c r="E590" i="1"/>
  <c r="E591" i="1"/>
  <c r="E592" i="1"/>
  <c r="E593" i="1"/>
  <c r="E594" i="1"/>
  <c r="E595" i="1"/>
  <c r="E596" i="1"/>
  <c r="E597" i="1"/>
  <c r="E598" i="1"/>
  <c r="E599" i="1"/>
  <c r="E600" i="1"/>
  <c r="E601" i="1"/>
  <c r="E602" i="1"/>
  <c r="E603" i="1"/>
  <c r="E604" i="1"/>
  <c r="E605" i="1"/>
  <c r="E28" i="1"/>
  <c r="E29" i="1"/>
  <c r="E30" i="1"/>
  <c r="E31" i="1"/>
  <c r="E32" i="1"/>
  <c r="E33" i="1"/>
  <c r="E34" i="1"/>
  <c r="E35" i="1"/>
  <c r="E36" i="1"/>
  <c r="E27" i="1"/>
  <c r="D17" i="1"/>
  <c r="G5" i="5"/>
  <c r="H5" i="5"/>
  <c r="I5" i="5"/>
  <c r="G6" i="5"/>
  <c r="H6" i="5"/>
  <c r="I6" i="5"/>
  <c r="G7" i="5"/>
  <c r="H7" i="5"/>
  <c r="I7" i="5"/>
  <c r="G8" i="5"/>
  <c r="H8" i="5"/>
  <c r="I8" i="5"/>
  <c r="G9" i="5"/>
  <c r="H9" i="5"/>
  <c r="I9" i="5"/>
  <c r="G10" i="5"/>
  <c r="H10" i="5"/>
  <c r="I10" i="5"/>
  <c r="G11" i="5"/>
  <c r="H11" i="5"/>
  <c r="I11" i="5"/>
  <c r="G12" i="5"/>
  <c r="H12" i="5"/>
  <c r="I12" i="5"/>
  <c r="G13" i="5"/>
  <c r="H13" i="5"/>
  <c r="I13" i="5"/>
  <c r="G14" i="5"/>
  <c r="H14" i="5"/>
  <c r="I14" i="5"/>
  <c r="G15" i="5"/>
  <c r="H15" i="5"/>
  <c r="I15" i="5"/>
  <c r="G16" i="5"/>
  <c r="H16" i="5"/>
  <c r="I16" i="5"/>
  <c r="G17" i="5"/>
  <c r="H17" i="5"/>
  <c r="I17" i="5"/>
  <c r="G18" i="5"/>
  <c r="H18" i="5"/>
  <c r="I18" i="5"/>
  <c r="G19" i="5"/>
  <c r="H19" i="5"/>
  <c r="I19" i="5"/>
  <c r="G20" i="5"/>
  <c r="H20" i="5"/>
  <c r="I20" i="5"/>
  <c r="G21" i="5"/>
  <c r="H21" i="5"/>
  <c r="I21" i="5"/>
  <c r="G22" i="5"/>
  <c r="H22" i="5"/>
  <c r="I22" i="5"/>
  <c r="G23" i="5"/>
  <c r="H23" i="5"/>
  <c r="I23" i="5"/>
  <c r="G24" i="5"/>
  <c r="H24" i="5"/>
  <c r="I24" i="5"/>
  <c r="G25" i="5"/>
  <c r="H25" i="5"/>
  <c r="I25" i="5"/>
  <c r="G26" i="5"/>
  <c r="H26" i="5"/>
  <c r="I26" i="5"/>
  <c r="G27" i="5"/>
  <c r="H27" i="5"/>
  <c r="I27" i="5"/>
  <c r="G28" i="5"/>
  <c r="H28" i="5"/>
  <c r="I28" i="5"/>
  <c r="G29" i="5"/>
  <c r="H29" i="5"/>
  <c r="I29" i="5"/>
  <c r="G30" i="5"/>
  <c r="H30" i="5"/>
  <c r="I30" i="5"/>
  <c r="G31" i="5"/>
  <c r="H31" i="5"/>
  <c r="I31" i="5"/>
  <c r="G32" i="5"/>
  <c r="H32" i="5"/>
  <c r="I32" i="5"/>
  <c r="G33" i="5"/>
  <c r="H33" i="5"/>
  <c r="I33" i="5"/>
  <c r="G34" i="5"/>
  <c r="H34" i="5"/>
  <c r="I34" i="5"/>
  <c r="G35" i="5"/>
  <c r="H35" i="5"/>
  <c r="I35" i="5"/>
  <c r="G36" i="5"/>
  <c r="H36" i="5"/>
  <c r="I36" i="5"/>
  <c r="G37" i="5"/>
  <c r="H37" i="5"/>
  <c r="I37" i="5"/>
  <c r="G38" i="5"/>
  <c r="H38" i="5"/>
  <c r="I38" i="5"/>
  <c r="G39" i="5"/>
  <c r="H39" i="5"/>
  <c r="I39" i="5"/>
  <c r="G40" i="5"/>
  <c r="H40" i="5"/>
  <c r="I40" i="5"/>
  <c r="G41" i="5"/>
  <c r="H41" i="5"/>
  <c r="I41" i="5"/>
  <c r="G42" i="5"/>
  <c r="H42" i="5"/>
  <c r="I42" i="5"/>
  <c r="G43" i="5"/>
  <c r="H43" i="5"/>
  <c r="I43" i="5"/>
  <c r="G44" i="5"/>
  <c r="H44" i="5"/>
  <c r="I44" i="5"/>
  <c r="G45" i="5"/>
  <c r="H45" i="5"/>
  <c r="I45" i="5"/>
  <c r="G46" i="5"/>
  <c r="H46" i="5"/>
  <c r="I46" i="5"/>
  <c r="G47" i="5"/>
  <c r="H47" i="5"/>
  <c r="I47" i="5"/>
  <c r="G48" i="5"/>
  <c r="H48" i="5"/>
  <c r="I48" i="5"/>
  <c r="G49" i="5"/>
  <c r="H49" i="5"/>
  <c r="I49" i="5"/>
  <c r="G50" i="5"/>
  <c r="H50" i="5"/>
  <c r="I50" i="5"/>
  <c r="G51" i="5"/>
  <c r="H51" i="5"/>
  <c r="I51" i="5"/>
  <c r="G52" i="5"/>
  <c r="H52" i="5"/>
  <c r="I52" i="5"/>
  <c r="G53" i="5"/>
  <c r="H53" i="5"/>
  <c r="I53" i="5"/>
  <c r="G54" i="5"/>
  <c r="H54" i="5"/>
  <c r="I54" i="5"/>
  <c r="G55" i="5"/>
  <c r="H55" i="5"/>
  <c r="I55" i="5"/>
  <c r="G56" i="5"/>
  <c r="H56" i="5"/>
  <c r="I56" i="5"/>
  <c r="G57" i="5"/>
  <c r="H57" i="5"/>
  <c r="I57" i="5"/>
  <c r="G58" i="5"/>
  <c r="H58" i="5"/>
  <c r="I58" i="5"/>
  <c r="G59" i="5"/>
  <c r="H59" i="5"/>
  <c r="I59" i="5"/>
  <c r="G60" i="5"/>
  <c r="H60" i="5"/>
  <c r="I60" i="5"/>
  <c r="G61" i="5"/>
  <c r="H61" i="5"/>
  <c r="I61" i="5"/>
  <c r="G62" i="5"/>
  <c r="H62" i="5"/>
  <c r="I62" i="5"/>
  <c r="G63" i="5"/>
  <c r="H63" i="5"/>
  <c r="I63" i="5"/>
  <c r="G64" i="5"/>
  <c r="H64" i="5"/>
  <c r="I64" i="5"/>
  <c r="H4" i="5"/>
  <c r="I4" i="5"/>
  <c r="G4" i="5"/>
  <c r="H14" i="3"/>
  <c r="H15" i="3"/>
  <c r="H16" i="3"/>
  <c r="H26" i="3" s="1"/>
  <c r="H36" i="3" s="1"/>
  <c r="H46" i="3" s="1"/>
  <c r="H56" i="3" s="1"/>
  <c r="H66" i="3" s="1"/>
  <c r="H76" i="3" s="1"/>
  <c r="H86" i="3" s="1"/>
  <c r="H96" i="3" s="1"/>
  <c r="H17" i="3"/>
  <c r="H27" i="3" s="1"/>
  <c r="H37" i="3" s="1"/>
  <c r="H47" i="3" s="1"/>
  <c r="H57" i="3" s="1"/>
  <c r="H67" i="3" s="1"/>
  <c r="H77" i="3" s="1"/>
  <c r="H87" i="3" s="1"/>
  <c r="H97" i="3" s="1"/>
  <c r="H18" i="3"/>
  <c r="H19" i="3"/>
  <c r="H20" i="3"/>
  <c r="H30" i="3" s="1"/>
  <c r="H40" i="3" s="1"/>
  <c r="H50" i="3" s="1"/>
  <c r="H60" i="3" s="1"/>
  <c r="H70" i="3" s="1"/>
  <c r="H80" i="3" s="1"/>
  <c r="H90" i="3" s="1"/>
  <c r="H100" i="3" s="1"/>
  <c r="H21" i="3"/>
  <c r="H31" i="3" s="1"/>
  <c r="H41" i="3" s="1"/>
  <c r="H51" i="3" s="1"/>
  <c r="H61" i="3" s="1"/>
  <c r="H71" i="3" s="1"/>
  <c r="H81" i="3" s="1"/>
  <c r="H91" i="3" s="1"/>
  <c r="H101" i="3" s="1"/>
  <c r="H22" i="3"/>
  <c r="H24" i="3"/>
  <c r="H34" i="3" s="1"/>
  <c r="H44" i="3" s="1"/>
  <c r="H54" i="3" s="1"/>
  <c r="H64" i="3" s="1"/>
  <c r="H74" i="3" s="1"/>
  <c r="H84" i="3" s="1"/>
  <c r="H94" i="3" s="1"/>
  <c r="H25" i="3"/>
  <c r="H35" i="3" s="1"/>
  <c r="H45" i="3" s="1"/>
  <c r="H55" i="3" s="1"/>
  <c r="H65" i="3" s="1"/>
  <c r="H75" i="3" s="1"/>
  <c r="H85" i="3" s="1"/>
  <c r="H95" i="3" s="1"/>
  <c r="H28" i="3"/>
  <c r="H38" i="3" s="1"/>
  <c r="H48" i="3" s="1"/>
  <c r="H58" i="3" s="1"/>
  <c r="H68" i="3" s="1"/>
  <c r="H78" i="3" s="1"/>
  <c r="H88" i="3" s="1"/>
  <c r="H98" i="3" s="1"/>
  <c r="H29" i="3"/>
  <c r="H39" i="3" s="1"/>
  <c r="H49" i="3" s="1"/>
  <c r="H59" i="3" s="1"/>
  <c r="H69" i="3" s="1"/>
  <c r="H79" i="3" s="1"/>
  <c r="H89" i="3" s="1"/>
  <c r="H99" i="3" s="1"/>
  <c r="H32" i="3"/>
  <c r="H42" i="3" s="1"/>
  <c r="H52" i="3" s="1"/>
  <c r="H62" i="3" s="1"/>
  <c r="H72" i="3" s="1"/>
  <c r="H82" i="3" s="1"/>
  <c r="H92" i="3" s="1"/>
  <c r="H102" i="3" s="1"/>
  <c r="H13" i="3"/>
  <c r="H23" i="3" s="1"/>
  <c r="H33" i="3" s="1"/>
  <c r="H43" i="3" s="1"/>
  <c r="H53" i="3" s="1"/>
  <c r="H63" i="3" s="1"/>
  <c r="H73" i="3" s="1"/>
  <c r="H83" i="3" s="1"/>
  <c r="H93" i="3" s="1"/>
  <c r="B8" i="3"/>
  <c r="B9" i="3"/>
  <c r="B10" i="3"/>
  <c r="B14" i="3" s="1"/>
  <c r="B18" i="3" s="1"/>
  <c r="B12" i="3"/>
  <c r="B16" i="3" s="1"/>
  <c r="B13" i="3"/>
  <c r="B17" i="3" s="1"/>
  <c r="B7" i="3"/>
  <c r="B11" i="3" s="1"/>
  <c r="A8" i="3"/>
  <c r="A12" i="3" s="1"/>
  <c r="A16" i="3" s="1"/>
  <c r="A9" i="3"/>
  <c r="A13" i="3" s="1"/>
  <c r="A17" i="3" s="1"/>
  <c r="A10" i="3"/>
  <c r="A14" i="3" s="1"/>
  <c r="A18" i="3" s="1"/>
  <c r="A7" i="3"/>
  <c r="A11" i="3" s="1"/>
  <c r="A15" i="3" s="1"/>
  <c r="BB63" i="10" l="1"/>
  <c r="BA63" i="10"/>
  <c r="AZ63" i="10"/>
  <c r="BC63" i="10"/>
  <c r="BB59" i="10"/>
  <c r="BA59" i="10"/>
  <c r="AZ59" i="10"/>
  <c r="BC59" i="10"/>
  <c r="BB55" i="10"/>
  <c r="BA55" i="10"/>
  <c r="AZ55" i="10"/>
  <c r="BC55" i="10"/>
  <c r="BB51" i="10"/>
  <c r="BA51" i="10"/>
  <c r="AZ51" i="10"/>
  <c r="BC51" i="10"/>
  <c r="BB47" i="10"/>
  <c r="BA47" i="10"/>
  <c r="AZ47" i="10"/>
  <c r="BC47" i="10"/>
  <c r="BB43" i="10"/>
  <c r="BA43" i="10"/>
  <c r="AZ43" i="10"/>
  <c r="BC43" i="10"/>
  <c r="BB39" i="10"/>
  <c r="BA39" i="10"/>
  <c r="AZ39" i="10"/>
  <c r="BC39" i="10"/>
  <c r="BB35" i="10"/>
  <c r="BA35" i="10"/>
  <c r="AZ35" i="10"/>
  <c r="BC35" i="10"/>
  <c r="BB31" i="10"/>
  <c r="BA31" i="10"/>
  <c r="AZ31" i="10"/>
  <c r="BC31" i="10"/>
  <c r="BB27" i="10"/>
  <c r="BA27" i="10"/>
  <c r="AZ27" i="10"/>
  <c r="BC27" i="10"/>
  <c r="BB23" i="10"/>
  <c r="BA23" i="10"/>
  <c r="AZ23" i="10"/>
  <c r="BC23" i="10"/>
  <c r="BB19" i="10"/>
  <c r="BA19" i="10"/>
  <c r="AZ19" i="10"/>
  <c r="BC19" i="10"/>
  <c r="BB15" i="10"/>
  <c r="BA15" i="10"/>
  <c r="AZ15" i="10"/>
  <c r="BC15" i="10"/>
  <c r="BB11" i="10"/>
  <c r="BA11" i="10"/>
  <c r="AZ11" i="10"/>
  <c r="BC11" i="10"/>
  <c r="BB7" i="10"/>
  <c r="BA7" i="10"/>
  <c r="AZ7" i="10"/>
  <c r="BC7" i="10"/>
  <c r="AY62" i="10"/>
  <c r="AY58" i="10"/>
  <c r="AY54" i="10"/>
  <c r="AY50" i="10"/>
  <c r="AY46" i="10"/>
  <c r="AY42" i="10"/>
  <c r="AY38" i="10"/>
  <c r="AY34" i="10"/>
  <c r="AY30" i="10"/>
  <c r="AY26" i="10"/>
  <c r="AY22" i="10"/>
  <c r="AY18" i="10"/>
  <c r="AY14" i="10"/>
  <c r="AY10" i="10"/>
  <c r="AY65" i="10"/>
  <c r="AY61" i="10"/>
  <c r="AY57" i="10"/>
  <c r="AY53" i="10"/>
  <c r="AY49" i="10"/>
  <c r="AY45" i="10"/>
  <c r="AY41" i="10"/>
  <c r="AY37" i="10"/>
  <c r="AY33" i="10"/>
  <c r="AY29" i="10"/>
  <c r="AY25" i="10"/>
  <c r="AY21" i="10"/>
  <c r="AY17" i="10"/>
  <c r="AY13" i="10"/>
  <c r="AY9" i="10"/>
  <c r="AY66" i="10"/>
  <c r="AY64" i="10"/>
  <c r="AY60" i="10"/>
  <c r="AY56" i="10"/>
  <c r="AY52" i="10"/>
  <c r="AY48" i="10"/>
  <c r="AY44" i="10"/>
  <c r="AY40" i="10"/>
  <c r="AY36" i="10"/>
  <c r="AY32" i="10"/>
  <c r="AY28" i="10"/>
  <c r="AY24" i="10"/>
  <c r="AY20" i="10"/>
  <c r="AY16" i="10"/>
  <c r="AY12" i="10"/>
  <c r="AY8" i="10"/>
  <c r="AL552" i="9"/>
  <c r="AL435" i="9"/>
  <c r="AL414" i="9"/>
  <c r="AL427" i="9"/>
  <c r="AL350" i="9"/>
  <c r="AL341" i="9"/>
  <c r="AL320" i="9"/>
  <c r="AL238" i="9"/>
  <c r="AL101" i="9"/>
  <c r="AL605" i="9"/>
  <c r="AL313" i="9"/>
  <c r="AL264" i="9"/>
  <c r="AL162" i="9"/>
  <c r="AL357" i="9"/>
  <c r="AL596" i="9"/>
  <c r="AL581" i="9"/>
  <c r="AL542" i="9"/>
  <c r="AL325" i="9"/>
  <c r="AL245" i="9"/>
  <c r="AL147" i="9"/>
  <c r="AL146" i="9"/>
  <c r="AL112" i="9"/>
  <c r="AL39" i="9"/>
  <c r="AL590" i="9"/>
  <c r="AL572" i="9"/>
  <c r="AL486" i="9"/>
  <c r="AL355" i="9"/>
  <c r="AL340" i="9"/>
  <c r="AL336" i="9"/>
  <c r="AL328" i="9"/>
  <c r="AL268" i="9"/>
  <c r="AL201" i="9"/>
  <c r="AL200" i="9"/>
  <c r="AL108" i="9"/>
  <c r="AL134" i="9"/>
  <c r="AL118" i="9"/>
  <c r="AL42" i="9"/>
  <c r="AL586" i="9"/>
  <c r="AL570" i="9"/>
  <c r="AL335" i="9"/>
  <c r="AL331" i="9"/>
  <c r="AL327" i="9"/>
  <c r="AL323" i="9"/>
  <c r="AL319" i="9"/>
  <c r="AL315" i="9"/>
  <c r="AL303" i="9"/>
  <c r="AL281" i="9"/>
  <c r="AL248" i="9"/>
  <c r="AL199" i="9"/>
  <c r="AL167" i="9"/>
  <c r="AL135" i="9"/>
  <c r="AL119" i="9"/>
  <c r="AL526" i="9"/>
  <c r="AL600" i="9"/>
  <c r="AL420" i="9"/>
  <c r="AL404" i="9"/>
  <c r="AL209" i="9"/>
  <c r="AL188" i="9"/>
  <c r="AL532" i="9"/>
  <c r="AL534" i="9"/>
  <c r="AL405" i="9"/>
  <c r="AL409" i="9"/>
  <c r="AL206" i="9"/>
  <c r="AL223" i="9"/>
  <c r="AL219" i="9"/>
  <c r="AL203" i="9"/>
  <c r="AL527" i="9"/>
  <c r="AL394" i="9"/>
  <c r="AL269" i="9"/>
  <c r="AL299" i="9"/>
  <c r="AL258" i="9"/>
  <c r="AL310" i="9"/>
  <c r="AL186" i="9"/>
  <c r="AL257" i="9"/>
  <c r="AL204" i="9"/>
  <c r="AL56" i="9"/>
  <c r="AL109" i="9"/>
  <c r="AL67" i="9"/>
  <c r="AL7" i="9"/>
  <c r="AL466" i="9"/>
  <c r="AL557" i="9"/>
  <c r="AL569" i="9"/>
  <c r="AL521" i="9"/>
  <c r="AL497" i="9"/>
  <c r="AL482" i="9"/>
  <c r="AL422" i="9"/>
  <c r="AL442" i="9"/>
  <c r="AL388" i="9"/>
  <c r="AL421" i="9"/>
  <c r="AL413" i="9"/>
  <c r="AL395" i="9"/>
  <c r="AL267" i="9"/>
  <c r="AL220" i="9"/>
  <c r="AL104" i="9"/>
  <c r="AL130" i="9"/>
  <c r="AL25" i="9"/>
  <c r="AL16" i="9"/>
  <c r="AL574" i="9"/>
  <c r="AL544" i="9"/>
  <c r="AL566" i="9"/>
  <c r="AL548" i="9"/>
  <c r="AL524" i="9"/>
  <c r="AL502" i="9"/>
  <c r="AL489" i="9"/>
  <c r="AL515" i="9"/>
  <c r="AL483" i="9"/>
  <c r="AL431" i="9"/>
  <c r="AL337" i="9"/>
  <c r="AL321" i="9"/>
  <c r="AL247" i="9"/>
  <c r="AL205" i="9"/>
  <c r="AL151" i="9"/>
  <c r="AL84" i="9"/>
  <c r="AL126" i="9"/>
  <c r="AL133" i="9"/>
  <c r="AL72" i="9"/>
  <c r="AL55" i="9"/>
  <c r="AL66" i="9"/>
  <c r="AL602" i="9"/>
  <c r="AL601" i="9"/>
  <c r="AL577" i="9"/>
  <c r="AL553" i="9"/>
  <c r="AL506" i="9"/>
  <c r="AL352" i="9"/>
  <c r="AL266" i="9"/>
  <c r="AL353" i="9"/>
  <c r="AL307" i="9"/>
  <c r="AL252" i="9"/>
  <c r="AL322" i="9"/>
  <c r="AL263" i="9"/>
  <c r="AL251" i="9"/>
  <c r="AL178" i="9"/>
  <c r="AL141" i="9"/>
  <c r="AL122" i="9"/>
  <c r="AL54" i="9"/>
  <c r="AL63" i="9"/>
  <c r="AL71" i="9"/>
  <c r="AL21" i="9"/>
  <c r="AL13" i="9"/>
  <c r="AL33" i="9"/>
  <c r="AL173" i="9"/>
  <c r="AL528" i="9"/>
  <c r="AL503" i="9"/>
  <c r="AL510" i="9"/>
  <c r="AL305" i="9"/>
  <c r="AL285" i="9"/>
  <c r="AL271" i="9"/>
  <c r="AL246" i="9"/>
  <c r="AL288" i="9"/>
  <c r="AL259" i="9"/>
  <c r="AL312" i="9"/>
  <c r="AL270" i="9"/>
  <c r="AL226" i="9"/>
  <c r="AL198" i="9"/>
  <c r="AL187" i="9"/>
  <c r="AL171" i="9"/>
  <c r="AL157" i="9"/>
  <c r="AL138" i="9"/>
  <c r="AL144" i="9"/>
  <c r="AL136" i="9"/>
  <c r="AL48" i="9"/>
  <c r="AL168" i="9"/>
  <c r="AL156" i="9"/>
  <c r="AL36" i="9"/>
  <c r="AL573" i="9"/>
  <c r="AL516" i="9"/>
  <c r="AL549" i="9"/>
  <c r="AL508" i="9"/>
  <c r="AL493" i="9"/>
  <c r="AL474" i="9"/>
  <c r="AL449" i="9"/>
  <c r="AL441" i="9"/>
  <c r="AL408" i="9"/>
  <c r="AL392" i="9"/>
  <c r="AL389" i="9"/>
  <c r="AL393" i="9"/>
  <c r="AL429" i="9"/>
  <c r="AL371" i="9"/>
  <c r="AL222" i="9"/>
  <c r="AL218" i="9"/>
  <c r="AL237" i="9"/>
  <c r="AL183" i="9"/>
  <c r="AL103" i="9"/>
  <c r="AL120" i="9"/>
  <c r="AL69" i="9"/>
  <c r="AL587" i="9"/>
  <c r="AL595" i="9"/>
  <c r="AL538" i="9"/>
  <c r="AL518" i="9"/>
  <c r="AL470" i="9"/>
  <c r="AL464" i="9"/>
  <c r="AL346" i="9"/>
  <c r="AL332" i="9"/>
  <c r="AL324" i="9"/>
  <c r="AL316" i="9"/>
  <c r="AL342" i="9"/>
  <c r="AL297" i="9"/>
  <c r="AL164" i="9"/>
  <c r="AL148" i="9"/>
  <c r="AL90" i="9"/>
  <c r="AL82" i="9"/>
  <c r="AL8" i="9"/>
  <c r="AL594" i="9"/>
  <c r="AL114" i="9"/>
  <c r="AL585" i="9"/>
  <c r="AL589" i="9"/>
  <c r="AL564" i="9"/>
  <c r="AL546" i="9"/>
  <c r="AL540" i="9"/>
  <c r="AL536" i="9"/>
  <c r="AL530" i="9"/>
  <c r="AL507" i="9"/>
  <c r="AL487" i="9"/>
  <c r="AL477" i="9"/>
  <c r="AL531" i="9"/>
  <c r="AL511" i="9"/>
  <c r="AL461" i="9"/>
  <c r="AL465" i="9"/>
  <c r="AL453" i="9"/>
  <c r="AL448" i="9"/>
  <c r="AL407" i="9"/>
  <c r="AL402" i="9"/>
  <c r="AL452" i="9"/>
  <c r="AL390" i="9"/>
  <c r="AL419" i="9"/>
  <c r="AL382" i="9"/>
  <c r="AL362" i="9"/>
  <c r="AL356" i="9"/>
  <c r="AL284" i="9"/>
  <c r="AL282" i="9"/>
  <c r="AL274" i="9"/>
  <c r="AL233" i="9"/>
  <c r="AL236" i="9"/>
  <c r="AL177" i="9"/>
  <c r="AL215" i="9"/>
  <c r="AL139" i="9"/>
  <c r="AL64" i="9"/>
  <c r="AL93" i="9"/>
  <c r="AL53" i="9"/>
  <c r="AL599" i="9"/>
  <c r="AL584" i="9"/>
  <c r="AL576" i="9"/>
  <c r="AL603" i="9"/>
  <c r="AL591" i="9"/>
  <c r="AL593" i="9"/>
  <c r="AL582" i="9"/>
  <c r="AL560" i="9"/>
  <c r="AL575" i="9"/>
  <c r="AL554" i="9"/>
  <c r="AL563" i="9"/>
  <c r="AL550" i="9"/>
  <c r="AL562" i="9"/>
  <c r="AL533" i="9"/>
  <c r="AL529" i="9"/>
  <c r="AL513" i="9"/>
  <c r="AL525" i="9"/>
  <c r="AL514" i="9"/>
  <c r="AL479" i="9"/>
  <c r="AL512" i="9"/>
  <c r="AL500" i="9"/>
  <c r="AL475" i="9"/>
  <c r="AL523" i="9"/>
  <c r="AL485" i="9"/>
  <c r="AL473" i="9"/>
  <c r="AL468" i="9"/>
  <c r="AL455" i="9"/>
  <c r="AL445" i="9"/>
  <c r="AL450" i="9"/>
  <c r="AL443" i="9"/>
  <c r="AL424" i="9"/>
  <c r="AL400" i="9"/>
  <c r="AL384" i="9"/>
  <c r="AL432" i="9"/>
  <c r="AL440" i="9"/>
  <c r="AL417" i="9"/>
  <c r="AL386" i="9"/>
  <c r="AL370" i="9"/>
  <c r="AL444" i="9"/>
  <c r="AL374" i="9"/>
  <c r="AL366" i="9"/>
  <c r="AL379" i="9"/>
  <c r="AL351" i="9"/>
  <c r="AL293" i="9"/>
  <c r="AL283" i="9"/>
  <c r="AL273" i="9"/>
  <c r="AL262" i="9"/>
  <c r="AL277" i="9"/>
  <c r="AL326" i="9"/>
  <c r="AL291" i="9"/>
  <c r="AL241" i="9"/>
  <c r="AL234" i="9"/>
  <c r="AL214" i="9"/>
  <c r="AL294" i="9"/>
  <c r="AL278" i="9"/>
  <c r="AL275" i="9"/>
  <c r="AL295" i="9"/>
  <c r="AL239" i="9"/>
  <c r="AL207" i="9"/>
  <c r="AL191" i="9"/>
  <c r="AL175" i="9"/>
  <c r="AL231" i="9"/>
  <c r="AL189" i="9"/>
  <c r="AL212" i="9"/>
  <c r="AL208" i="9"/>
  <c r="AL88" i="9"/>
  <c r="AL224" i="9"/>
  <c r="AL182" i="9"/>
  <c r="AL149" i="9"/>
  <c r="AL153" i="9"/>
  <c r="AL152" i="9"/>
  <c r="AL60" i="9"/>
  <c r="AL44" i="9"/>
  <c r="AL28" i="9"/>
  <c r="AL20" i="9"/>
  <c r="AL75" i="9"/>
  <c r="AL49" i="9"/>
  <c r="AL43" i="9"/>
  <c r="AL31" i="9"/>
  <c r="AL15" i="9"/>
  <c r="AL10" i="9"/>
  <c r="AL81" i="9"/>
  <c r="AL27" i="9"/>
  <c r="AL57" i="9"/>
  <c r="AL46" i="9"/>
  <c r="AL14" i="9"/>
  <c r="AL45" i="9"/>
  <c r="AL583" i="9"/>
  <c r="AL588" i="9"/>
  <c r="AL571" i="9"/>
  <c r="AL568" i="9"/>
  <c r="AL559" i="9"/>
  <c r="AL597" i="9"/>
  <c r="AL556" i="9"/>
  <c r="AL555" i="9"/>
  <c r="AL561" i="9"/>
  <c r="AL551" i="9"/>
  <c r="AL509" i="9"/>
  <c r="AL501" i="9"/>
  <c r="AL539" i="9"/>
  <c r="AL499" i="9"/>
  <c r="AL498" i="9"/>
  <c r="AL495" i="9"/>
  <c r="AL504" i="9"/>
  <c r="AL491" i="9"/>
  <c r="AL481" i="9"/>
  <c r="AL469" i="9"/>
  <c r="AL488" i="9"/>
  <c r="AL471" i="9"/>
  <c r="AL492" i="9"/>
  <c r="AL447" i="9"/>
  <c r="AL426" i="9"/>
  <c r="AL418" i="9"/>
  <c r="AL459" i="9"/>
  <c r="AL437" i="9"/>
  <c r="AL462" i="9"/>
  <c r="AL451" i="9"/>
  <c r="AL428" i="9"/>
  <c r="AL412" i="9"/>
  <c r="AL396" i="9"/>
  <c r="AL436" i="9"/>
  <c r="AL380" i="9"/>
  <c r="AL372" i="9"/>
  <c r="AL360" i="9"/>
  <c r="AL378" i="9"/>
  <c r="AL358" i="9"/>
  <c r="AL354" i="9"/>
  <c r="AL345" i="9"/>
  <c r="AL333" i="9"/>
  <c r="AL317" i="9"/>
  <c r="AL425" i="9"/>
  <c r="AL406" i="9"/>
  <c r="AL376" i="9"/>
  <c r="AL411" i="9"/>
  <c r="AL410" i="9"/>
  <c r="AL398" i="9"/>
  <c r="AL391" i="9"/>
  <c r="AL363" i="9"/>
  <c r="AL347" i="9"/>
  <c r="AL343" i="9"/>
  <c r="AL339" i="9"/>
  <c r="AL309" i="9"/>
  <c r="AL289" i="9"/>
  <c r="AL279" i="9"/>
  <c r="AL369" i="9"/>
  <c r="AL359" i="9"/>
  <c r="AL300" i="9"/>
  <c r="AL368" i="9"/>
  <c r="AL308" i="9"/>
  <c r="AL287" i="9"/>
  <c r="AL330" i="9"/>
  <c r="AL314" i="9"/>
  <c r="AL292" i="9"/>
  <c r="AL286" i="9"/>
  <c r="AL261" i="9"/>
  <c r="AL298" i="9"/>
  <c r="AL265" i="9"/>
  <c r="AL249" i="9"/>
  <c r="AL213" i="9"/>
  <c r="AL197" i="9"/>
  <c r="AL311" i="9"/>
  <c r="AL296" i="9"/>
  <c r="AL290" i="9"/>
  <c r="AL253" i="9"/>
  <c r="AL210" i="9"/>
  <c r="AL194" i="9"/>
  <c r="AL230" i="9"/>
  <c r="AL221" i="9"/>
  <c r="AL217" i="9"/>
  <c r="AL211" i="9"/>
  <c r="AL195" i="9"/>
  <c r="AL255" i="9"/>
  <c r="AL232" i="9"/>
  <c r="AL143" i="9"/>
  <c r="AL166" i="9"/>
  <c r="AL154" i="9"/>
  <c r="AL131" i="9"/>
  <c r="AL115" i="9"/>
  <c r="AL192" i="9"/>
  <c r="AL184" i="9"/>
  <c r="AL142" i="9"/>
  <c r="AL229" i="9"/>
  <c r="AL228" i="9"/>
  <c r="AL159" i="9"/>
  <c r="AL74" i="9"/>
  <c r="AL150" i="9"/>
  <c r="AL117" i="9"/>
  <c r="AL110" i="9"/>
  <c r="AL78" i="9"/>
  <c r="AL62" i="9"/>
  <c r="AL58" i="9"/>
  <c r="AL176" i="9"/>
  <c r="AL140" i="9"/>
  <c r="AL76" i="9"/>
  <c r="AL137" i="9"/>
  <c r="AL106" i="9"/>
  <c r="AL95" i="9"/>
  <c r="AL91" i="9"/>
  <c r="AL87" i="9"/>
  <c r="AL83" i="9"/>
  <c r="AL79" i="9"/>
  <c r="AL41" i="9"/>
  <c r="AL29" i="9"/>
  <c r="AL26" i="9"/>
  <c r="AL18" i="9"/>
  <c r="AL9" i="9"/>
  <c r="AL11" i="9"/>
  <c r="AL85" i="9"/>
  <c r="AL73" i="9"/>
  <c r="AL50" i="9"/>
  <c r="AL22" i="9"/>
  <c r="AL6" i="9"/>
  <c r="AL47" i="9"/>
  <c r="AL38" i="9"/>
  <c r="AL19" i="9"/>
  <c r="AL565" i="9"/>
  <c r="AL547" i="9"/>
  <c r="AL558" i="9"/>
  <c r="AL535" i="9"/>
  <c r="AL496" i="9"/>
  <c r="AL478" i="9"/>
  <c r="AL416" i="9"/>
  <c r="AL433" i="9"/>
  <c r="AL456" i="9"/>
  <c r="AL415" i="9"/>
  <c r="AL304" i="9"/>
  <c r="AL403" i="9"/>
  <c r="AL334" i="9"/>
  <c r="AL318" i="9"/>
  <c r="AL302" i="9"/>
  <c r="AL306" i="9"/>
  <c r="AL243" i="9"/>
  <c r="AL216" i="9"/>
  <c r="AL227" i="9"/>
  <c r="AL96" i="9"/>
  <c r="AL80" i="9"/>
  <c r="AL235" i="9"/>
  <c r="AL155" i="9"/>
  <c r="AL180" i="9"/>
  <c r="AL145" i="9"/>
  <c r="AL129" i="9"/>
  <c r="AL102" i="9"/>
  <c r="AL61" i="9"/>
  <c r="AL37" i="9"/>
  <c r="AL172" i="9"/>
  <c r="AL94" i="9"/>
  <c r="AL86" i="9"/>
  <c r="AL32" i="9"/>
  <c r="AL24" i="9"/>
  <c r="AL77" i="9"/>
  <c r="AL17" i="9"/>
  <c r="AL89" i="9"/>
  <c r="AL40" i="9"/>
  <c r="AL51" i="9"/>
  <c r="AL34" i="9"/>
  <c r="AL23" i="9"/>
  <c r="AL70" i="9"/>
  <c r="AL35" i="9"/>
  <c r="AL30" i="9"/>
  <c r="AL12" i="9"/>
  <c r="AY8" i="7"/>
  <c r="AY12" i="7"/>
  <c r="AY16" i="7"/>
  <c r="AY20" i="7"/>
  <c r="AY25" i="7"/>
  <c r="AY29" i="7"/>
  <c r="AY33" i="7"/>
  <c r="AY37" i="7"/>
  <c r="AY41" i="7"/>
  <c r="AY45" i="7"/>
  <c r="AY49" i="7"/>
  <c r="AY53" i="7"/>
  <c r="AY57" i="7"/>
  <c r="AY28" i="7"/>
  <c r="AY65" i="7"/>
  <c r="AY61" i="7"/>
  <c r="AY9" i="7"/>
  <c r="AY13" i="7"/>
  <c r="AY17" i="7"/>
  <c r="AY21" i="7"/>
  <c r="AY22" i="7"/>
  <c r="AY23" i="7"/>
  <c r="AY26" i="7"/>
  <c r="AY27" i="7"/>
  <c r="AY30" i="7"/>
  <c r="AY31" i="7"/>
  <c r="AY34" i="7"/>
  <c r="AY35" i="7"/>
  <c r="AY38" i="7"/>
  <c r="AY39" i="7"/>
  <c r="AY42" i="7"/>
  <c r="AY43" i="7"/>
  <c r="AY46" i="7"/>
  <c r="AY47" i="7"/>
  <c r="AY50" i="7"/>
  <c r="AY51" i="7"/>
  <c r="AY55" i="7"/>
  <c r="AY59" i="7"/>
  <c r="AY58" i="7"/>
  <c r="AY62" i="7"/>
  <c r="AY66" i="7"/>
  <c r="AY54" i="7"/>
  <c r="AY63" i="7"/>
  <c r="AY10" i="7"/>
  <c r="AY11" i="7"/>
  <c r="AY14" i="7"/>
  <c r="AY15" i="7"/>
  <c r="AY18" i="7"/>
  <c r="AY19" i="7"/>
  <c r="W597" i="1" a="1"/>
  <c r="W597" i="1" s="1"/>
  <c r="W585" i="1" a="1"/>
  <c r="W585" i="1" s="1"/>
  <c r="W573" i="1" a="1"/>
  <c r="W573" i="1" s="1"/>
  <c r="W565" i="1" a="1"/>
  <c r="W565" i="1" s="1"/>
  <c r="W557" i="1" a="1"/>
  <c r="W557" i="1" s="1"/>
  <c r="W553" i="1" a="1"/>
  <c r="W553" i="1" s="1"/>
  <c r="W549" i="1" a="1"/>
  <c r="W549" i="1" s="1"/>
  <c r="W545" i="1" a="1"/>
  <c r="W545" i="1" s="1"/>
  <c r="W537" i="1" a="1"/>
  <c r="W537" i="1" s="1"/>
  <c r="W533" i="1" a="1"/>
  <c r="W533" i="1" s="1"/>
  <c r="W529" i="1" a="1"/>
  <c r="W529" i="1" s="1"/>
  <c r="W525" i="1" a="1"/>
  <c r="W525" i="1" s="1"/>
  <c r="W521" i="1" a="1"/>
  <c r="W521" i="1" s="1"/>
  <c r="W517" i="1" a="1"/>
  <c r="W517" i="1" s="1"/>
  <c r="W513" i="1" a="1"/>
  <c r="W513" i="1" s="1"/>
  <c r="W509" i="1" a="1"/>
  <c r="W509" i="1" s="1"/>
  <c r="W505" i="1" a="1"/>
  <c r="W505" i="1" s="1"/>
  <c r="W501" i="1" a="1"/>
  <c r="W501" i="1" s="1"/>
  <c r="W497" i="1" a="1"/>
  <c r="W497" i="1" s="1"/>
  <c r="W493" i="1" a="1"/>
  <c r="W493" i="1" s="1"/>
  <c r="W489" i="1" a="1"/>
  <c r="W489" i="1" s="1"/>
  <c r="W485" i="1" a="1"/>
  <c r="W485" i="1" s="1"/>
  <c r="W481" i="1" a="1"/>
  <c r="W481" i="1" s="1"/>
  <c r="W477" i="1" a="1"/>
  <c r="W477" i="1" s="1"/>
  <c r="W473" i="1" a="1"/>
  <c r="W473" i="1" s="1"/>
  <c r="W469" i="1" a="1"/>
  <c r="W469" i="1" s="1"/>
  <c r="W465" i="1" a="1"/>
  <c r="W465" i="1" s="1"/>
  <c r="W461" i="1" a="1"/>
  <c r="W461" i="1" s="1"/>
  <c r="W457" i="1" a="1"/>
  <c r="W457" i="1" s="1"/>
  <c r="W453" i="1" a="1"/>
  <c r="W453" i="1" s="1"/>
  <c r="W449" i="1" a="1"/>
  <c r="W449" i="1" s="1"/>
  <c r="W445" i="1" a="1"/>
  <c r="W445" i="1" s="1"/>
  <c r="W441" i="1" a="1"/>
  <c r="W441" i="1" s="1"/>
  <c r="W437" i="1" a="1"/>
  <c r="W437" i="1" s="1"/>
  <c r="W433" i="1" a="1"/>
  <c r="W433" i="1" s="1"/>
  <c r="W429" i="1" a="1"/>
  <c r="W429" i="1" s="1"/>
  <c r="W425" i="1" a="1"/>
  <c r="W425" i="1" s="1"/>
  <c r="W421" i="1" a="1"/>
  <c r="W421" i="1" s="1"/>
  <c r="W417" i="1" a="1"/>
  <c r="W417" i="1" s="1"/>
  <c r="W413" i="1" a="1"/>
  <c r="W413" i="1" s="1"/>
  <c r="W409" i="1" a="1"/>
  <c r="W409" i="1" s="1"/>
  <c r="W405" i="1" a="1"/>
  <c r="W405" i="1" s="1"/>
  <c r="W401" i="1" a="1"/>
  <c r="W401" i="1" s="1"/>
  <c r="W397" i="1" a="1"/>
  <c r="W397" i="1" s="1"/>
  <c r="W393" i="1" a="1"/>
  <c r="W393" i="1" s="1"/>
  <c r="W389" i="1" a="1"/>
  <c r="W389" i="1" s="1"/>
  <c r="W385" i="1" a="1"/>
  <c r="W385" i="1" s="1"/>
  <c r="W381" i="1" a="1"/>
  <c r="W381" i="1" s="1"/>
  <c r="W377" i="1" a="1"/>
  <c r="W377" i="1" s="1"/>
  <c r="W373" i="1" a="1"/>
  <c r="W373" i="1" s="1"/>
  <c r="W369" i="1" a="1"/>
  <c r="W369" i="1" s="1"/>
  <c r="W365" i="1" a="1"/>
  <c r="W365" i="1" s="1"/>
  <c r="W361" i="1" a="1"/>
  <c r="W361" i="1" s="1"/>
  <c r="W357" i="1" a="1"/>
  <c r="W357" i="1" s="1"/>
  <c r="W353" i="1" a="1"/>
  <c r="W353" i="1" s="1"/>
  <c r="W349" i="1" a="1"/>
  <c r="W349" i="1" s="1"/>
  <c r="W345" i="1" a="1"/>
  <c r="W345" i="1" s="1"/>
  <c r="W341" i="1" a="1"/>
  <c r="W341" i="1" s="1"/>
  <c r="W337" i="1" a="1"/>
  <c r="W337" i="1" s="1"/>
  <c r="W333" i="1" a="1"/>
  <c r="W333" i="1" s="1"/>
  <c r="W329" i="1" a="1"/>
  <c r="W329" i="1" s="1"/>
  <c r="W325" i="1" a="1"/>
  <c r="W325" i="1" s="1"/>
  <c r="W321" i="1" a="1"/>
  <c r="W321" i="1" s="1"/>
  <c r="W317" i="1" a="1"/>
  <c r="W317" i="1" s="1"/>
  <c r="W313" i="1" a="1"/>
  <c r="W313" i="1" s="1"/>
  <c r="W309" i="1" a="1"/>
  <c r="W309" i="1" s="1"/>
  <c r="W305" i="1" a="1"/>
  <c r="W305" i="1" s="1"/>
  <c r="W301" i="1" a="1"/>
  <c r="W301" i="1" s="1"/>
  <c r="W605" i="1" a="1"/>
  <c r="W605" i="1" s="1"/>
  <c r="W593" i="1" a="1"/>
  <c r="W593" i="1" s="1"/>
  <c r="W581" i="1" a="1"/>
  <c r="W581" i="1" s="1"/>
  <c r="W569" i="1" a="1"/>
  <c r="W569" i="1" s="1"/>
  <c r="W541" i="1" a="1"/>
  <c r="W541" i="1" s="1"/>
  <c r="W604" i="1" a="1"/>
  <c r="W604" i="1" s="1"/>
  <c r="W600" i="1" a="1"/>
  <c r="W600" i="1" s="1"/>
  <c r="W596" i="1" a="1"/>
  <c r="W596" i="1" s="1"/>
  <c r="W592" i="1" a="1"/>
  <c r="W592" i="1" s="1"/>
  <c r="W588" i="1" a="1"/>
  <c r="W588" i="1" s="1"/>
  <c r="W584" i="1" a="1"/>
  <c r="W584" i="1" s="1"/>
  <c r="W580" i="1" a="1"/>
  <c r="W580" i="1" s="1"/>
  <c r="W576" i="1" a="1"/>
  <c r="W576" i="1" s="1"/>
  <c r="W572" i="1" a="1"/>
  <c r="W572" i="1" s="1"/>
  <c r="W568" i="1" a="1"/>
  <c r="W568" i="1" s="1"/>
  <c r="W564" i="1" a="1"/>
  <c r="W564" i="1" s="1"/>
  <c r="W560" i="1" a="1"/>
  <c r="W560" i="1" s="1"/>
  <c r="W556" i="1" a="1"/>
  <c r="W556" i="1" s="1"/>
  <c r="W552" i="1" a="1"/>
  <c r="W552" i="1" s="1"/>
  <c r="W548" i="1" a="1"/>
  <c r="W548" i="1" s="1"/>
  <c r="W544" i="1" a="1"/>
  <c r="W544" i="1" s="1"/>
  <c r="W540" i="1" a="1"/>
  <c r="W540" i="1" s="1"/>
  <c r="W536" i="1" a="1"/>
  <c r="W536" i="1" s="1"/>
  <c r="W532" i="1" a="1"/>
  <c r="W532" i="1" s="1"/>
  <c r="W528" i="1" a="1"/>
  <c r="W528" i="1" s="1"/>
  <c r="W524" i="1" a="1"/>
  <c r="W524" i="1" s="1"/>
  <c r="W520" i="1" a="1"/>
  <c r="W520" i="1" s="1"/>
  <c r="W516" i="1" a="1"/>
  <c r="W516" i="1" s="1"/>
  <c r="W512" i="1" a="1"/>
  <c r="W512" i="1" s="1"/>
  <c r="W508" i="1" a="1"/>
  <c r="W508" i="1" s="1"/>
  <c r="W504" i="1" a="1"/>
  <c r="W504" i="1" s="1"/>
  <c r="W500" i="1" a="1"/>
  <c r="W500" i="1" s="1"/>
  <c r="W496" i="1" a="1"/>
  <c r="W496" i="1" s="1"/>
  <c r="W492" i="1" a="1"/>
  <c r="W492" i="1" s="1"/>
  <c r="W488" i="1" a="1"/>
  <c r="W488" i="1" s="1"/>
  <c r="W484" i="1" a="1"/>
  <c r="W484" i="1" s="1"/>
  <c r="W480" i="1" a="1"/>
  <c r="W480" i="1" s="1"/>
  <c r="W476" i="1" a="1"/>
  <c r="W476" i="1" s="1"/>
  <c r="W472" i="1" a="1"/>
  <c r="W472" i="1" s="1"/>
  <c r="W468" i="1" a="1"/>
  <c r="W468" i="1" s="1"/>
  <c r="W464" i="1" a="1"/>
  <c r="W464" i="1" s="1"/>
  <c r="W460" i="1" a="1"/>
  <c r="W460" i="1" s="1"/>
  <c r="W456" i="1" a="1"/>
  <c r="W456" i="1" s="1"/>
  <c r="W452" i="1" a="1"/>
  <c r="W452" i="1" s="1"/>
  <c r="W448" i="1" a="1"/>
  <c r="W448" i="1" s="1"/>
  <c r="W444" i="1" a="1"/>
  <c r="W444" i="1" s="1"/>
  <c r="W440" i="1" a="1"/>
  <c r="W440" i="1" s="1"/>
  <c r="W436" i="1" a="1"/>
  <c r="W436" i="1" s="1"/>
  <c r="W432" i="1" a="1"/>
  <c r="W432" i="1" s="1"/>
  <c r="W428" i="1" a="1"/>
  <c r="W428" i="1" s="1"/>
  <c r="W424" i="1" a="1"/>
  <c r="W424" i="1" s="1"/>
  <c r="W420" i="1" a="1"/>
  <c r="W420" i="1" s="1"/>
  <c r="W416" i="1" a="1"/>
  <c r="W416" i="1" s="1"/>
  <c r="W412" i="1" a="1"/>
  <c r="W412" i="1" s="1"/>
  <c r="W408" i="1" a="1"/>
  <c r="W408" i="1" s="1"/>
  <c r="W404" i="1" a="1"/>
  <c r="W404" i="1" s="1"/>
  <c r="W400" i="1" a="1"/>
  <c r="W400" i="1" s="1"/>
  <c r="W396" i="1" a="1"/>
  <c r="W396" i="1" s="1"/>
  <c r="W392" i="1" a="1"/>
  <c r="W392" i="1" s="1"/>
  <c r="W388" i="1" a="1"/>
  <c r="W388" i="1" s="1"/>
  <c r="W384" i="1" a="1"/>
  <c r="W384" i="1" s="1"/>
  <c r="W380" i="1" a="1"/>
  <c r="W380" i="1" s="1"/>
  <c r="W376" i="1" a="1"/>
  <c r="W376" i="1" s="1"/>
  <c r="W372" i="1" a="1"/>
  <c r="W372" i="1" s="1"/>
  <c r="W368" i="1" a="1"/>
  <c r="W368" i="1" s="1"/>
  <c r="W364" i="1" a="1"/>
  <c r="W364" i="1" s="1"/>
  <c r="W360" i="1" a="1"/>
  <c r="W360" i="1" s="1"/>
  <c r="W356" i="1" a="1"/>
  <c r="W356" i="1" s="1"/>
  <c r="W352" i="1" a="1"/>
  <c r="W352" i="1" s="1"/>
  <c r="W348" i="1" a="1"/>
  <c r="W348" i="1" s="1"/>
  <c r="W601" i="1" a="1"/>
  <c r="W601" i="1" s="1"/>
  <c r="W589" i="1" a="1"/>
  <c r="W589" i="1" s="1"/>
  <c r="W561" i="1" a="1"/>
  <c r="W561" i="1" s="1"/>
  <c r="W37" i="1" a="1"/>
  <c r="W37" i="1" s="1"/>
  <c r="W38" i="1" a="1"/>
  <c r="W38" i="1" s="1"/>
  <c r="W39" i="1" a="1"/>
  <c r="W39" i="1" s="1"/>
  <c r="W40" i="1" a="1"/>
  <c r="W40" i="1" s="1"/>
  <c r="W603" i="1" a="1"/>
  <c r="W603" i="1" s="1"/>
  <c r="W599" i="1" a="1"/>
  <c r="W599" i="1" s="1"/>
  <c r="W595" i="1" a="1"/>
  <c r="W595" i="1" s="1"/>
  <c r="W591" i="1" a="1"/>
  <c r="W591" i="1" s="1"/>
  <c r="W587" i="1" a="1"/>
  <c r="W587" i="1" s="1"/>
  <c r="W583" i="1" a="1"/>
  <c r="W583" i="1" s="1"/>
  <c r="W579" i="1" a="1"/>
  <c r="W579" i="1" s="1"/>
  <c r="W575" i="1" a="1"/>
  <c r="W575" i="1" s="1"/>
  <c r="W571" i="1" a="1"/>
  <c r="W571" i="1" s="1"/>
  <c r="W567" i="1" a="1"/>
  <c r="W567" i="1" s="1"/>
  <c r="W563" i="1" a="1"/>
  <c r="W563" i="1" s="1"/>
  <c r="W559" i="1" a="1"/>
  <c r="W559" i="1" s="1"/>
  <c r="W555" i="1" a="1"/>
  <c r="W555" i="1" s="1"/>
  <c r="W551" i="1" a="1"/>
  <c r="W551" i="1" s="1"/>
  <c r="W547" i="1" a="1"/>
  <c r="W547" i="1" s="1"/>
  <c r="W543" i="1" a="1"/>
  <c r="W543" i="1" s="1"/>
  <c r="W539" i="1" a="1"/>
  <c r="W539" i="1" s="1"/>
  <c r="W535" i="1" a="1"/>
  <c r="W535" i="1" s="1"/>
  <c r="W531" i="1" a="1"/>
  <c r="W531" i="1" s="1"/>
  <c r="W527" i="1" a="1"/>
  <c r="W527" i="1" s="1"/>
  <c r="W523" i="1" a="1"/>
  <c r="W523" i="1" s="1"/>
  <c r="W519" i="1" a="1"/>
  <c r="W519" i="1" s="1"/>
  <c r="W515" i="1" a="1"/>
  <c r="W515" i="1" s="1"/>
  <c r="W511" i="1" a="1"/>
  <c r="W511" i="1" s="1"/>
  <c r="W507" i="1" a="1"/>
  <c r="W507" i="1" s="1"/>
  <c r="W503" i="1" a="1"/>
  <c r="W503" i="1" s="1"/>
  <c r="W499" i="1" a="1"/>
  <c r="W499" i="1" s="1"/>
  <c r="W495" i="1" a="1"/>
  <c r="W495" i="1" s="1"/>
  <c r="W491" i="1" a="1"/>
  <c r="W491" i="1" s="1"/>
  <c r="W487" i="1" a="1"/>
  <c r="W487" i="1" s="1"/>
  <c r="W483" i="1" a="1"/>
  <c r="W483" i="1" s="1"/>
  <c r="W479" i="1" a="1"/>
  <c r="W479" i="1" s="1"/>
  <c r="W475" i="1" a="1"/>
  <c r="W475" i="1" s="1"/>
  <c r="W471" i="1" a="1"/>
  <c r="W471" i="1" s="1"/>
  <c r="W467" i="1" a="1"/>
  <c r="W467" i="1" s="1"/>
  <c r="W463" i="1" a="1"/>
  <c r="W463" i="1" s="1"/>
  <c r="W459" i="1" a="1"/>
  <c r="W459" i="1" s="1"/>
  <c r="W455" i="1" a="1"/>
  <c r="W455" i="1" s="1"/>
  <c r="W451" i="1" a="1"/>
  <c r="W451" i="1" s="1"/>
  <c r="W447" i="1" a="1"/>
  <c r="W447" i="1" s="1"/>
  <c r="W443" i="1" a="1"/>
  <c r="W443" i="1" s="1"/>
  <c r="W439" i="1" a="1"/>
  <c r="W439" i="1" s="1"/>
  <c r="W435" i="1" a="1"/>
  <c r="W435" i="1" s="1"/>
  <c r="W431" i="1" a="1"/>
  <c r="W431" i="1" s="1"/>
  <c r="W427" i="1" a="1"/>
  <c r="W427" i="1" s="1"/>
  <c r="W423" i="1" a="1"/>
  <c r="W423" i="1" s="1"/>
  <c r="W419" i="1" a="1"/>
  <c r="W419" i="1" s="1"/>
  <c r="W415" i="1" a="1"/>
  <c r="W415" i="1" s="1"/>
  <c r="W411" i="1" a="1"/>
  <c r="W411" i="1" s="1"/>
  <c r="W407" i="1" a="1"/>
  <c r="W407" i="1" s="1"/>
  <c r="W403" i="1" a="1"/>
  <c r="W403" i="1" s="1"/>
  <c r="W399" i="1" a="1"/>
  <c r="W399" i="1" s="1"/>
  <c r="W395" i="1" a="1"/>
  <c r="W395" i="1" s="1"/>
  <c r="W391" i="1" a="1"/>
  <c r="W391" i="1" s="1"/>
  <c r="W387" i="1" a="1"/>
  <c r="W387" i="1" s="1"/>
  <c r="W383" i="1" a="1"/>
  <c r="W383" i="1" s="1"/>
  <c r="W379" i="1" a="1"/>
  <c r="W379" i="1" s="1"/>
  <c r="W375" i="1" a="1"/>
  <c r="W375" i="1" s="1"/>
  <c r="W371" i="1" a="1"/>
  <c r="W371" i="1" s="1"/>
  <c r="W367" i="1" a="1"/>
  <c r="W367" i="1" s="1"/>
  <c r="W363" i="1" a="1"/>
  <c r="W363" i="1" s="1"/>
  <c r="W359" i="1" a="1"/>
  <c r="W359" i="1" s="1"/>
  <c r="W355" i="1" a="1"/>
  <c r="W355" i="1" s="1"/>
  <c r="W351" i="1" a="1"/>
  <c r="W351" i="1" s="1"/>
  <c r="W347" i="1" a="1"/>
  <c r="W347" i="1" s="1"/>
  <c r="W343" i="1" a="1"/>
  <c r="W343" i="1" s="1"/>
  <c r="W339" i="1" a="1"/>
  <c r="W339" i="1" s="1"/>
  <c r="W335" i="1" a="1"/>
  <c r="W335" i="1" s="1"/>
  <c r="W331" i="1" a="1"/>
  <c r="W331" i="1" s="1"/>
  <c r="W327" i="1" a="1"/>
  <c r="W327" i="1" s="1"/>
  <c r="W323" i="1" a="1"/>
  <c r="W323" i="1" s="1"/>
  <c r="W577" i="1" a="1"/>
  <c r="W577" i="1" s="1"/>
  <c r="W6" i="1" a="1"/>
  <c r="W6" i="1" s="1"/>
  <c r="W602" i="1" a="1"/>
  <c r="W602" i="1" s="1"/>
  <c r="W598" i="1" a="1"/>
  <c r="W598" i="1" s="1"/>
  <c r="W594" i="1" a="1"/>
  <c r="W594" i="1" s="1"/>
  <c r="W590" i="1" a="1"/>
  <c r="W590" i="1" s="1"/>
  <c r="W586" i="1" a="1"/>
  <c r="W586" i="1" s="1"/>
  <c r="W582" i="1" a="1"/>
  <c r="W582" i="1" s="1"/>
  <c r="W578" i="1" a="1"/>
  <c r="W578" i="1" s="1"/>
  <c r="W574" i="1" a="1"/>
  <c r="W574" i="1" s="1"/>
  <c r="W570" i="1" a="1"/>
  <c r="W570" i="1" s="1"/>
  <c r="W566" i="1" a="1"/>
  <c r="W566" i="1" s="1"/>
  <c r="W562" i="1" a="1"/>
  <c r="W562" i="1" s="1"/>
  <c r="W558" i="1" a="1"/>
  <c r="W558" i="1" s="1"/>
  <c r="W554" i="1" a="1"/>
  <c r="W554" i="1" s="1"/>
  <c r="W550" i="1" a="1"/>
  <c r="W550" i="1" s="1"/>
  <c r="W546" i="1" a="1"/>
  <c r="W546" i="1" s="1"/>
  <c r="W542" i="1" a="1"/>
  <c r="W542" i="1" s="1"/>
  <c r="W538" i="1" a="1"/>
  <c r="W538" i="1" s="1"/>
  <c r="W534" i="1" a="1"/>
  <c r="W534" i="1" s="1"/>
  <c r="W530" i="1" a="1"/>
  <c r="W530" i="1" s="1"/>
  <c r="W526" i="1" a="1"/>
  <c r="W526" i="1" s="1"/>
  <c r="W522" i="1" a="1"/>
  <c r="W522" i="1" s="1"/>
  <c r="W518" i="1" a="1"/>
  <c r="W518" i="1" s="1"/>
  <c r="W514" i="1" a="1"/>
  <c r="W514" i="1" s="1"/>
  <c r="W510" i="1" a="1"/>
  <c r="W510" i="1" s="1"/>
  <c r="W506" i="1" a="1"/>
  <c r="W506" i="1" s="1"/>
  <c r="W502" i="1" a="1"/>
  <c r="W502" i="1" s="1"/>
  <c r="W498" i="1" a="1"/>
  <c r="W498" i="1" s="1"/>
  <c r="W494" i="1" a="1"/>
  <c r="W494" i="1" s="1"/>
  <c r="W490" i="1" a="1"/>
  <c r="W490" i="1" s="1"/>
  <c r="W486" i="1" a="1"/>
  <c r="W486" i="1" s="1"/>
  <c r="W482" i="1" a="1"/>
  <c r="W482" i="1" s="1"/>
  <c r="W478" i="1" a="1"/>
  <c r="W478" i="1" s="1"/>
  <c r="W474" i="1" a="1"/>
  <c r="W474" i="1" s="1"/>
  <c r="W470" i="1" a="1"/>
  <c r="W470" i="1" s="1"/>
  <c r="W466" i="1" a="1"/>
  <c r="W466" i="1" s="1"/>
  <c r="W462" i="1" a="1"/>
  <c r="W462" i="1" s="1"/>
  <c r="W458" i="1" a="1"/>
  <c r="W458" i="1" s="1"/>
  <c r="W454" i="1" a="1"/>
  <c r="W454" i="1" s="1"/>
  <c r="W450" i="1" a="1"/>
  <c r="W450" i="1" s="1"/>
  <c r="W446" i="1" a="1"/>
  <c r="W446" i="1" s="1"/>
  <c r="W442" i="1" a="1"/>
  <c r="W442" i="1" s="1"/>
  <c r="W438" i="1" a="1"/>
  <c r="W438" i="1" s="1"/>
  <c r="W434" i="1" a="1"/>
  <c r="W434" i="1" s="1"/>
  <c r="W430" i="1" a="1"/>
  <c r="W430" i="1" s="1"/>
  <c r="W426" i="1" a="1"/>
  <c r="W426" i="1" s="1"/>
  <c r="W422" i="1" a="1"/>
  <c r="W422" i="1" s="1"/>
  <c r="W418" i="1" a="1"/>
  <c r="W418" i="1" s="1"/>
  <c r="W414" i="1" a="1"/>
  <c r="W414" i="1" s="1"/>
  <c r="W410" i="1" a="1"/>
  <c r="W410" i="1" s="1"/>
  <c r="W406" i="1" a="1"/>
  <c r="W406" i="1" s="1"/>
  <c r="W402" i="1" a="1"/>
  <c r="W402" i="1" s="1"/>
  <c r="W398" i="1" a="1"/>
  <c r="W398" i="1" s="1"/>
  <c r="W394" i="1" a="1"/>
  <c r="W394" i="1" s="1"/>
  <c r="W390" i="1" a="1"/>
  <c r="W390" i="1" s="1"/>
  <c r="W386" i="1" a="1"/>
  <c r="W386" i="1" s="1"/>
  <c r="W382" i="1" a="1"/>
  <c r="W382" i="1" s="1"/>
  <c r="W378" i="1" a="1"/>
  <c r="W378" i="1" s="1"/>
  <c r="W374" i="1" a="1"/>
  <c r="W374" i="1" s="1"/>
  <c r="W370" i="1" a="1"/>
  <c r="W370" i="1" s="1"/>
  <c r="W366" i="1" a="1"/>
  <c r="W366" i="1" s="1"/>
  <c r="W362" i="1" a="1"/>
  <c r="W362" i="1" s="1"/>
  <c r="W358" i="1" a="1"/>
  <c r="W358" i="1" s="1"/>
  <c r="W354" i="1" a="1"/>
  <c r="W354" i="1" s="1"/>
  <c r="W350" i="1" a="1"/>
  <c r="W350" i="1" s="1"/>
  <c r="W346" i="1" a="1"/>
  <c r="W346" i="1" s="1"/>
  <c r="W342" i="1" a="1"/>
  <c r="W342" i="1" s="1"/>
  <c r="W338" i="1" a="1"/>
  <c r="W338" i="1" s="1"/>
  <c r="W334" i="1" a="1"/>
  <c r="W334" i="1" s="1"/>
  <c r="W330" i="1" a="1"/>
  <c r="W330" i="1" s="1"/>
  <c r="W326" i="1" a="1"/>
  <c r="W326" i="1" s="1"/>
  <c r="W322" i="1" a="1"/>
  <c r="W322" i="1" s="1"/>
  <c r="W297" i="1" a="1"/>
  <c r="W297" i="1" s="1"/>
  <c r="W293" i="1" a="1"/>
  <c r="W293" i="1" s="1"/>
  <c r="W289" i="1" a="1"/>
  <c r="W289" i="1" s="1"/>
  <c r="W285" i="1" a="1"/>
  <c r="W285" i="1" s="1"/>
  <c r="W281" i="1" a="1"/>
  <c r="W281" i="1" s="1"/>
  <c r="W277" i="1" a="1"/>
  <c r="W277" i="1" s="1"/>
  <c r="W273" i="1" a="1"/>
  <c r="W273" i="1" s="1"/>
  <c r="W269" i="1" a="1"/>
  <c r="W269" i="1" s="1"/>
  <c r="W265" i="1" a="1"/>
  <c r="W265" i="1" s="1"/>
  <c r="W261" i="1" a="1"/>
  <c r="W261" i="1" s="1"/>
  <c r="W257" i="1" a="1"/>
  <c r="W257" i="1" s="1"/>
  <c r="W253" i="1" a="1"/>
  <c r="W253" i="1" s="1"/>
  <c r="W249" i="1" a="1"/>
  <c r="W249" i="1" s="1"/>
  <c r="W245" i="1" a="1"/>
  <c r="W245" i="1" s="1"/>
  <c r="W241" i="1" a="1"/>
  <c r="W241" i="1" s="1"/>
  <c r="W237" i="1" a="1"/>
  <c r="W237" i="1" s="1"/>
  <c r="W233" i="1" a="1"/>
  <c r="W233" i="1" s="1"/>
  <c r="W229" i="1" a="1"/>
  <c r="W229" i="1" s="1"/>
  <c r="W225" i="1" a="1"/>
  <c r="W225" i="1" s="1"/>
  <c r="W221" i="1" a="1"/>
  <c r="W221" i="1" s="1"/>
  <c r="W217" i="1" a="1"/>
  <c r="W217" i="1" s="1"/>
  <c r="W213" i="1" a="1"/>
  <c r="W213" i="1" s="1"/>
  <c r="W209" i="1" a="1"/>
  <c r="W209" i="1" s="1"/>
  <c r="W205" i="1" a="1"/>
  <c r="W205" i="1" s="1"/>
  <c r="W201" i="1" a="1"/>
  <c r="W201" i="1" s="1"/>
  <c r="W197" i="1" a="1"/>
  <c r="W197" i="1" s="1"/>
  <c r="W193" i="1" a="1"/>
  <c r="W193" i="1" s="1"/>
  <c r="W189" i="1" a="1"/>
  <c r="W189" i="1" s="1"/>
  <c r="W185" i="1" a="1"/>
  <c r="W185" i="1" s="1"/>
  <c r="W181" i="1" a="1"/>
  <c r="W181" i="1" s="1"/>
  <c r="W177" i="1" a="1"/>
  <c r="W177" i="1" s="1"/>
  <c r="W173" i="1" a="1"/>
  <c r="W173" i="1" s="1"/>
  <c r="W169" i="1" a="1"/>
  <c r="W169" i="1" s="1"/>
  <c r="W165" i="1" a="1"/>
  <c r="W165" i="1" s="1"/>
  <c r="W161" i="1" a="1"/>
  <c r="W161" i="1" s="1"/>
  <c r="W157" i="1" a="1"/>
  <c r="W157" i="1" s="1"/>
  <c r="W153" i="1" a="1"/>
  <c r="W153" i="1" s="1"/>
  <c r="W149" i="1" a="1"/>
  <c r="W149" i="1" s="1"/>
  <c r="W145" i="1" a="1"/>
  <c r="W145" i="1" s="1"/>
  <c r="W141" i="1" a="1"/>
  <c r="W141" i="1" s="1"/>
  <c r="W137" i="1" a="1"/>
  <c r="W137" i="1" s="1"/>
  <c r="W133" i="1" a="1"/>
  <c r="W133" i="1" s="1"/>
  <c r="W129" i="1" a="1"/>
  <c r="W129" i="1" s="1"/>
  <c r="W125" i="1" a="1"/>
  <c r="W125" i="1" s="1"/>
  <c r="W121" i="1" a="1"/>
  <c r="W121" i="1" s="1"/>
  <c r="W117" i="1" a="1"/>
  <c r="W117" i="1" s="1"/>
  <c r="W113" i="1" a="1"/>
  <c r="W113" i="1" s="1"/>
  <c r="W109" i="1" a="1"/>
  <c r="W109" i="1" s="1"/>
  <c r="W105" i="1" a="1"/>
  <c r="W105" i="1" s="1"/>
  <c r="W101" i="1" a="1"/>
  <c r="W101" i="1" s="1"/>
  <c r="W97" i="1" a="1"/>
  <c r="W97" i="1" s="1"/>
  <c r="W93" i="1" a="1"/>
  <c r="W93" i="1" s="1"/>
  <c r="W89" i="1" a="1"/>
  <c r="W89" i="1" s="1"/>
  <c r="W85" i="1" a="1"/>
  <c r="W85" i="1" s="1"/>
  <c r="W81" i="1" a="1"/>
  <c r="W81" i="1" s="1"/>
  <c r="W77" i="1" a="1"/>
  <c r="W77" i="1" s="1"/>
  <c r="W73" i="1" a="1"/>
  <c r="W73" i="1" s="1"/>
  <c r="W69" i="1" a="1"/>
  <c r="W69" i="1" s="1"/>
  <c r="W65" i="1" a="1"/>
  <c r="W65" i="1" s="1"/>
  <c r="W61" i="1" a="1"/>
  <c r="W61" i="1" s="1"/>
  <c r="W57" i="1" a="1"/>
  <c r="W57" i="1" s="1"/>
  <c r="W53" i="1" a="1"/>
  <c r="W53" i="1" s="1"/>
  <c r="W49" i="1" a="1"/>
  <c r="W49" i="1" s="1"/>
  <c r="W45" i="1" a="1"/>
  <c r="W45" i="1" s="1"/>
  <c r="W41" i="1" a="1"/>
  <c r="W41" i="1" s="1"/>
  <c r="W33" i="1" a="1"/>
  <c r="W33" i="1" s="1"/>
  <c r="W29" i="1" a="1"/>
  <c r="W29" i="1" s="1"/>
  <c r="W25" i="1" a="1"/>
  <c r="W25" i="1" s="1"/>
  <c r="W21" i="1" a="1"/>
  <c r="W21" i="1" s="1"/>
  <c r="W17" i="1" a="1"/>
  <c r="W17" i="1" s="1"/>
  <c r="W13" i="1" a="1"/>
  <c r="W13" i="1" s="1"/>
  <c r="W9" i="1" a="1"/>
  <c r="W9" i="1" s="1"/>
  <c r="W344" i="1" a="1"/>
  <c r="W344" i="1" s="1"/>
  <c r="W340" i="1" a="1"/>
  <c r="W340" i="1" s="1"/>
  <c r="W336" i="1" a="1"/>
  <c r="W336" i="1" s="1"/>
  <c r="W332" i="1" a="1"/>
  <c r="W332" i="1" s="1"/>
  <c r="W328" i="1" a="1"/>
  <c r="W328" i="1" s="1"/>
  <c r="W324" i="1" a="1"/>
  <c r="W324" i="1" s="1"/>
  <c r="W320" i="1" a="1"/>
  <c r="W320" i="1" s="1"/>
  <c r="W316" i="1" a="1"/>
  <c r="W316" i="1" s="1"/>
  <c r="W312" i="1" a="1"/>
  <c r="W312" i="1" s="1"/>
  <c r="W308" i="1" a="1"/>
  <c r="W308" i="1" s="1"/>
  <c r="W304" i="1" a="1"/>
  <c r="W304" i="1" s="1"/>
  <c r="W300" i="1" a="1"/>
  <c r="W300" i="1" s="1"/>
  <c r="W296" i="1" a="1"/>
  <c r="W296" i="1" s="1"/>
  <c r="W292" i="1" a="1"/>
  <c r="W292" i="1" s="1"/>
  <c r="W288" i="1" a="1"/>
  <c r="W288" i="1" s="1"/>
  <c r="W284" i="1" a="1"/>
  <c r="W284" i="1" s="1"/>
  <c r="W280" i="1" a="1"/>
  <c r="W280" i="1" s="1"/>
  <c r="W276" i="1" a="1"/>
  <c r="W276" i="1" s="1"/>
  <c r="W272" i="1" a="1"/>
  <c r="W272" i="1" s="1"/>
  <c r="W268" i="1" a="1"/>
  <c r="W268" i="1" s="1"/>
  <c r="W264" i="1" a="1"/>
  <c r="W264" i="1" s="1"/>
  <c r="W260" i="1" a="1"/>
  <c r="W260" i="1" s="1"/>
  <c r="W256" i="1" a="1"/>
  <c r="W256" i="1" s="1"/>
  <c r="W252" i="1" a="1"/>
  <c r="W252" i="1" s="1"/>
  <c r="W248" i="1" a="1"/>
  <c r="W248" i="1" s="1"/>
  <c r="W244" i="1" a="1"/>
  <c r="W244" i="1" s="1"/>
  <c r="W240" i="1" a="1"/>
  <c r="W240" i="1" s="1"/>
  <c r="W236" i="1" a="1"/>
  <c r="W236" i="1" s="1"/>
  <c r="W232" i="1" a="1"/>
  <c r="W232" i="1" s="1"/>
  <c r="W228" i="1" a="1"/>
  <c r="W228" i="1" s="1"/>
  <c r="W224" i="1" a="1"/>
  <c r="W224" i="1" s="1"/>
  <c r="W220" i="1" a="1"/>
  <c r="W220" i="1" s="1"/>
  <c r="W216" i="1" a="1"/>
  <c r="W216" i="1" s="1"/>
  <c r="W212" i="1" a="1"/>
  <c r="W212" i="1" s="1"/>
  <c r="W208" i="1" a="1"/>
  <c r="W208" i="1" s="1"/>
  <c r="W204" i="1" a="1"/>
  <c r="W204" i="1" s="1"/>
  <c r="W200" i="1" a="1"/>
  <c r="W200" i="1" s="1"/>
  <c r="W196" i="1" a="1"/>
  <c r="W196" i="1" s="1"/>
  <c r="W192" i="1" a="1"/>
  <c r="W192" i="1" s="1"/>
  <c r="W188" i="1" a="1"/>
  <c r="W188" i="1" s="1"/>
  <c r="W184" i="1" a="1"/>
  <c r="W184" i="1" s="1"/>
  <c r="W180" i="1" a="1"/>
  <c r="W180" i="1" s="1"/>
  <c r="W176" i="1" a="1"/>
  <c r="W176" i="1" s="1"/>
  <c r="W172" i="1" a="1"/>
  <c r="W172" i="1" s="1"/>
  <c r="W168" i="1" a="1"/>
  <c r="W168" i="1" s="1"/>
  <c r="W164" i="1" a="1"/>
  <c r="W164" i="1" s="1"/>
  <c r="W160" i="1" a="1"/>
  <c r="W160" i="1" s="1"/>
  <c r="W156" i="1" a="1"/>
  <c r="W156" i="1" s="1"/>
  <c r="W152" i="1" a="1"/>
  <c r="W152" i="1" s="1"/>
  <c r="W148" i="1" a="1"/>
  <c r="W148" i="1" s="1"/>
  <c r="W144" i="1" a="1"/>
  <c r="W144" i="1" s="1"/>
  <c r="W140" i="1" a="1"/>
  <c r="W140" i="1" s="1"/>
  <c r="W136" i="1" a="1"/>
  <c r="W136" i="1" s="1"/>
  <c r="W132" i="1" a="1"/>
  <c r="W132" i="1" s="1"/>
  <c r="W128" i="1" a="1"/>
  <c r="W128" i="1" s="1"/>
  <c r="W124" i="1" a="1"/>
  <c r="W124" i="1" s="1"/>
  <c r="W120" i="1" a="1"/>
  <c r="W120" i="1" s="1"/>
  <c r="W116" i="1" a="1"/>
  <c r="W116" i="1" s="1"/>
  <c r="W112" i="1" a="1"/>
  <c r="W112" i="1" s="1"/>
  <c r="W108" i="1" a="1"/>
  <c r="W108" i="1" s="1"/>
  <c r="W104" i="1" a="1"/>
  <c r="W104" i="1" s="1"/>
  <c r="W100" i="1" a="1"/>
  <c r="W100" i="1" s="1"/>
  <c r="W96" i="1" a="1"/>
  <c r="W96" i="1" s="1"/>
  <c r="W92" i="1" a="1"/>
  <c r="W92" i="1" s="1"/>
  <c r="W88" i="1" a="1"/>
  <c r="W88" i="1" s="1"/>
  <c r="W84" i="1" a="1"/>
  <c r="W84" i="1" s="1"/>
  <c r="W80" i="1" a="1"/>
  <c r="W80" i="1" s="1"/>
  <c r="W76" i="1" a="1"/>
  <c r="W76" i="1" s="1"/>
  <c r="W72" i="1" a="1"/>
  <c r="W72" i="1" s="1"/>
  <c r="W68" i="1" a="1"/>
  <c r="W68" i="1" s="1"/>
  <c r="W64" i="1" a="1"/>
  <c r="W64" i="1" s="1"/>
  <c r="W60" i="1" a="1"/>
  <c r="W60" i="1" s="1"/>
  <c r="W56" i="1" a="1"/>
  <c r="W56" i="1" s="1"/>
  <c r="W52" i="1" a="1"/>
  <c r="W52" i="1" s="1"/>
  <c r="W48" i="1" a="1"/>
  <c r="W48" i="1" s="1"/>
  <c r="W44" i="1" a="1"/>
  <c r="W44" i="1" s="1"/>
  <c r="W36" i="1" a="1"/>
  <c r="W36" i="1" s="1"/>
  <c r="W32" i="1" a="1"/>
  <c r="W32" i="1" s="1"/>
  <c r="W28" i="1" a="1"/>
  <c r="W28" i="1" s="1"/>
  <c r="W24" i="1" a="1"/>
  <c r="W24" i="1" s="1"/>
  <c r="W20" i="1" a="1"/>
  <c r="W20" i="1" s="1"/>
  <c r="W16" i="1" a="1"/>
  <c r="W16" i="1" s="1"/>
  <c r="W12" i="1" a="1"/>
  <c r="W12" i="1" s="1"/>
  <c r="W8" i="1" a="1"/>
  <c r="W8" i="1" s="1"/>
  <c r="W319" i="1" a="1"/>
  <c r="W319" i="1" s="1"/>
  <c r="W315" i="1" a="1"/>
  <c r="W315" i="1" s="1"/>
  <c r="W311" i="1" a="1"/>
  <c r="W311" i="1" s="1"/>
  <c r="W307" i="1" a="1"/>
  <c r="W307" i="1" s="1"/>
  <c r="W303" i="1" a="1"/>
  <c r="W303" i="1" s="1"/>
  <c r="W299" i="1" a="1"/>
  <c r="W299" i="1" s="1"/>
  <c r="W295" i="1" a="1"/>
  <c r="W295" i="1" s="1"/>
  <c r="W291" i="1" a="1"/>
  <c r="W291" i="1" s="1"/>
  <c r="W287" i="1" a="1"/>
  <c r="W287" i="1" s="1"/>
  <c r="W283" i="1" a="1"/>
  <c r="W283" i="1" s="1"/>
  <c r="W279" i="1" a="1"/>
  <c r="W279" i="1" s="1"/>
  <c r="W275" i="1" a="1"/>
  <c r="W275" i="1" s="1"/>
  <c r="W271" i="1" a="1"/>
  <c r="W271" i="1" s="1"/>
  <c r="W267" i="1" a="1"/>
  <c r="W267" i="1" s="1"/>
  <c r="W263" i="1" a="1"/>
  <c r="W263" i="1" s="1"/>
  <c r="W259" i="1" a="1"/>
  <c r="W259" i="1" s="1"/>
  <c r="W255" i="1" a="1"/>
  <c r="W255" i="1" s="1"/>
  <c r="W251" i="1" a="1"/>
  <c r="W251" i="1" s="1"/>
  <c r="W247" i="1" a="1"/>
  <c r="W247" i="1" s="1"/>
  <c r="W243" i="1" a="1"/>
  <c r="W243" i="1" s="1"/>
  <c r="W239" i="1" a="1"/>
  <c r="W239" i="1" s="1"/>
  <c r="W235" i="1" a="1"/>
  <c r="W235" i="1" s="1"/>
  <c r="W231" i="1" a="1"/>
  <c r="W231" i="1" s="1"/>
  <c r="W227" i="1" a="1"/>
  <c r="W227" i="1" s="1"/>
  <c r="W223" i="1" a="1"/>
  <c r="W223" i="1" s="1"/>
  <c r="W219" i="1" a="1"/>
  <c r="W219" i="1" s="1"/>
  <c r="W215" i="1" a="1"/>
  <c r="W215" i="1" s="1"/>
  <c r="W211" i="1" a="1"/>
  <c r="W211" i="1" s="1"/>
  <c r="W207" i="1" a="1"/>
  <c r="W207" i="1" s="1"/>
  <c r="W203" i="1" a="1"/>
  <c r="W203" i="1" s="1"/>
  <c r="W199" i="1" a="1"/>
  <c r="W199" i="1" s="1"/>
  <c r="W195" i="1" a="1"/>
  <c r="W195" i="1" s="1"/>
  <c r="W191" i="1" a="1"/>
  <c r="W191" i="1" s="1"/>
  <c r="W187" i="1" a="1"/>
  <c r="W187" i="1" s="1"/>
  <c r="W183" i="1" a="1"/>
  <c r="W183" i="1" s="1"/>
  <c r="W179" i="1" a="1"/>
  <c r="W179" i="1" s="1"/>
  <c r="W175" i="1" a="1"/>
  <c r="W175" i="1" s="1"/>
  <c r="W171" i="1" a="1"/>
  <c r="W171" i="1" s="1"/>
  <c r="W167" i="1" a="1"/>
  <c r="W167" i="1" s="1"/>
  <c r="W163" i="1" a="1"/>
  <c r="W163" i="1" s="1"/>
  <c r="W159" i="1" a="1"/>
  <c r="W159" i="1" s="1"/>
  <c r="W155" i="1" a="1"/>
  <c r="W155" i="1" s="1"/>
  <c r="W151" i="1" a="1"/>
  <c r="W151" i="1" s="1"/>
  <c r="W147" i="1" a="1"/>
  <c r="W147" i="1" s="1"/>
  <c r="W143" i="1" a="1"/>
  <c r="W143" i="1" s="1"/>
  <c r="W139" i="1" a="1"/>
  <c r="W139" i="1" s="1"/>
  <c r="W135" i="1" a="1"/>
  <c r="W135" i="1" s="1"/>
  <c r="W131" i="1" a="1"/>
  <c r="W131" i="1" s="1"/>
  <c r="W127" i="1" a="1"/>
  <c r="W127" i="1" s="1"/>
  <c r="W123" i="1" a="1"/>
  <c r="W123" i="1" s="1"/>
  <c r="W119" i="1" a="1"/>
  <c r="W119" i="1" s="1"/>
  <c r="W115" i="1" a="1"/>
  <c r="W115" i="1" s="1"/>
  <c r="W111" i="1" a="1"/>
  <c r="W111" i="1" s="1"/>
  <c r="W107" i="1" a="1"/>
  <c r="W107" i="1" s="1"/>
  <c r="W103" i="1" a="1"/>
  <c r="W103" i="1" s="1"/>
  <c r="W99" i="1" a="1"/>
  <c r="W99" i="1" s="1"/>
  <c r="W95" i="1" a="1"/>
  <c r="W95" i="1" s="1"/>
  <c r="W91" i="1" a="1"/>
  <c r="W91" i="1" s="1"/>
  <c r="W87" i="1" a="1"/>
  <c r="W87" i="1" s="1"/>
  <c r="W83" i="1" a="1"/>
  <c r="W83" i="1" s="1"/>
  <c r="W79" i="1" a="1"/>
  <c r="W79" i="1" s="1"/>
  <c r="W75" i="1" a="1"/>
  <c r="W75" i="1" s="1"/>
  <c r="W71" i="1" a="1"/>
  <c r="W71" i="1" s="1"/>
  <c r="W67" i="1" a="1"/>
  <c r="W67" i="1" s="1"/>
  <c r="W63" i="1" a="1"/>
  <c r="W63" i="1" s="1"/>
  <c r="W59" i="1" a="1"/>
  <c r="W59" i="1" s="1"/>
  <c r="W55" i="1" a="1"/>
  <c r="W55" i="1" s="1"/>
  <c r="W51" i="1" a="1"/>
  <c r="W51" i="1" s="1"/>
  <c r="W47" i="1" a="1"/>
  <c r="W47" i="1" s="1"/>
  <c r="W43" i="1" a="1"/>
  <c r="W43" i="1" s="1"/>
  <c r="W35" i="1" a="1"/>
  <c r="W35" i="1" s="1"/>
  <c r="W31" i="1" a="1"/>
  <c r="W31" i="1" s="1"/>
  <c r="W27" i="1" a="1"/>
  <c r="W27" i="1" s="1"/>
  <c r="W23" i="1" a="1"/>
  <c r="W23" i="1" s="1"/>
  <c r="W19" i="1" a="1"/>
  <c r="W19" i="1" s="1"/>
  <c r="W15" i="1" a="1"/>
  <c r="W15" i="1" s="1"/>
  <c r="W11" i="1" a="1"/>
  <c r="W11" i="1" s="1"/>
  <c r="W7" i="1" a="1"/>
  <c r="W7" i="1" s="1"/>
  <c r="W318" i="1" a="1"/>
  <c r="W318" i="1" s="1"/>
  <c r="W314" i="1" a="1"/>
  <c r="W314" i="1" s="1"/>
  <c r="W310" i="1" a="1"/>
  <c r="W310" i="1" s="1"/>
  <c r="W306" i="1" a="1"/>
  <c r="W306" i="1" s="1"/>
  <c r="W302" i="1" a="1"/>
  <c r="W302" i="1" s="1"/>
  <c r="W298" i="1" a="1"/>
  <c r="W298" i="1" s="1"/>
  <c r="W294" i="1" a="1"/>
  <c r="W294" i="1" s="1"/>
  <c r="W290" i="1" a="1"/>
  <c r="W290" i="1" s="1"/>
  <c r="W286" i="1" a="1"/>
  <c r="W286" i="1" s="1"/>
  <c r="W282" i="1" a="1"/>
  <c r="W282" i="1" s="1"/>
  <c r="W278" i="1" a="1"/>
  <c r="W278" i="1" s="1"/>
  <c r="W274" i="1" a="1"/>
  <c r="W274" i="1" s="1"/>
  <c r="W270" i="1" a="1"/>
  <c r="W270" i="1" s="1"/>
  <c r="W266" i="1" a="1"/>
  <c r="W266" i="1" s="1"/>
  <c r="W262" i="1" a="1"/>
  <c r="W262" i="1" s="1"/>
  <c r="W258" i="1" a="1"/>
  <c r="W258" i="1" s="1"/>
  <c r="W254" i="1" a="1"/>
  <c r="W254" i="1" s="1"/>
  <c r="W250" i="1" a="1"/>
  <c r="W250" i="1" s="1"/>
  <c r="W246" i="1" a="1"/>
  <c r="W246" i="1" s="1"/>
  <c r="W242" i="1" a="1"/>
  <c r="W242" i="1" s="1"/>
  <c r="W238" i="1" a="1"/>
  <c r="W238" i="1" s="1"/>
  <c r="W234" i="1" a="1"/>
  <c r="W234" i="1" s="1"/>
  <c r="W230" i="1" a="1"/>
  <c r="W230" i="1" s="1"/>
  <c r="W226" i="1" a="1"/>
  <c r="W226" i="1" s="1"/>
  <c r="W222" i="1" a="1"/>
  <c r="W222" i="1" s="1"/>
  <c r="W218" i="1" a="1"/>
  <c r="W218" i="1" s="1"/>
  <c r="W214" i="1" a="1"/>
  <c r="W214" i="1" s="1"/>
  <c r="W210" i="1" a="1"/>
  <c r="W210" i="1" s="1"/>
  <c r="W206" i="1" a="1"/>
  <c r="W206" i="1" s="1"/>
  <c r="W202" i="1" a="1"/>
  <c r="W202" i="1" s="1"/>
  <c r="W198" i="1" a="1"/>
  <c r="W198" i="1" s="1"/>
  <c r="W194" i="1" a="1"/>
  <c r="W194" i="1" s="1"/>
  <c r="W190" i="1" a="1"/>
  <c r="W190" i="1" s="1"/>
  <c r="W186" i="1" a="1"/>
  <c r="W186" i="1" s="1"/>
  <c r="W182" i="1" a="1"/>
  <c r="W182" i="1" s="1"/>
  <c r="W178" i="1" a="1"/>
  <c r="W178" i="1" s="1"/>
  <c r="W174" i="1" a="1"/>
  <c r="W174" i="1" s="1"/>
  <c r="W170" i="1" a="1"/>
  <c r="W170" i="1" s="1"/>
  <c r="W166" i="1" a="1"/>
  <c r="W166" i="1" s="1"/>
  <c r="W162" i="1" a="1"/>
  <c r="W162" i="1" s="1"/>
  <c r="W158" i="1" a="1"/>
  <c r="W158" i="1" s="1"/>
  <c r="W154" i="1" a="1"/>
  <c r="W154" i="1" s="1"/>
  <c r="W150" i="1" a="1"/>
  <c r="W150" i="1" s="1"/>
  <c r="W146" i="1" a="1"/>
  <c r="W146" i="1" s="1"/>
  <c r="W142" i="1" a="1"/>
  <c r="W142" i="1" s="1"/>
  <c r="W138" i="1" a="1"/>
  <c r="W138" i="1" s="1"/>
  <c r="W134" i="1" a="1"/>
  <c r="W134" i="1" s="1"/>
  <c r="W130" i="1" a="1"/>
  <c r="W130" i="1" s="1"/>
  <c r="W126" i="1" a="1"/>
  <c r="W126" i="1" s="1"/>
  <c r="W122" i="1" a="1"/>
  <c r="W122" i="1" s="1"/>
  <c r="W118" i="1" a="1"/>
  <c r="W118" i="1" s="1"/>
  <c r="W114" i="1" a="1"/>
  <c r="W114" i="1" s="1"/>
  <c r="W110" i="1" a="1"/>
  <c r="W110" i="1" s="1"/>
  <c r="W106" i="1" a="1"/>
  <c r="W106" i="1" s="1"/>
  <c r="W102" i="1" a="1"/>
  <c r="W102" i="1" s="1"/>
  <c r="W98" i="1" a="1"/>
  <c r="W98" i="1" s="1"/>
  <c r="W94" i="1" a="1"/>
  <c r="W94" i="1" s="1"/>
  <c r="W90" i="1" a="1"/>
  <c r="W90" i="1" s="1"/>
  <c r="W86" i="1" a="1"/>
  <c r="W86" i="1" s="1"/>
  <c r="W82" i="1" a="1"/>
  <c r="W82" i="1" s="1"/>
  <c r="W78" i="1" a="1"/>
  <c r="W78" i="1" s="1"/>
  <c r="W74" i="1" a="1"/>
  <c r="W74" i="1" s="1"/>
  <c r="W70" i="1" a="1"/>
  <c r="W70" i="1" s="1"/>
  <c r="W66" i="1" a="1"/>
  <c r="W66" i="1" s="1"/>
  <c r="W62" i="1" a="1"/>
  <c r="W62" i="1" s="1"/>
  <c r="W58" i="1" a="1"/>
  <c r="W58" i="1" s="1"/>
  <c r="W54" i="1" a="1"/>
  <c r="W54" i="1" s="1"/>
  <c r="W50" i="1" a="1"/>
  <c r="W50" i="1" s="1"/>
  <c r="W46" i="1" a="1"/>
  <c r="W46" i="1" s="1"/>
  <c r="W42" i="1" a="1"/>
  <c r="W42" i="1" s="1"/>
  <c r="W34" i="1" a="1"/>
  <c r="W34" i="1" s="1"/>
  <c r="W30" i="1" a="1"/>
  <c r="W30" i="1" s="1"/>
  <c r="W26" i="1" a="1"/>
  <c r="W26" i="1" s="1"/>
  <c r="W22" i="1" a="1"/>
  <c r="W22" i="1" s="1"/>
  <c r="W18" i="1" a="1"/>
  <c r="W18" i="1" s="1"/>
  <c r="W14" i="1" a="1"/>
  <c r="W14" i="1" s="1"/>
  <c r="W10" i="1" a="1"/>
  <c r="W10" i="1" s="1"/>
  <c r="D30" i="3"/>
  <c r="B15" i="3"/>
  <c r="E27" i="3"/>
  <c r="C30" i="3"/>
  <c r="E28" i="3"/>
  <c r="D27" i="3"/>
  <c r="E29" i="3"/>
  <c r="D28" i="3"/>
  <c r="E30" i="3"/>
  <c r="D29" i="3"/>
  <c r="B25" i="2"/>
  <c r="C13" i="2"/>
  <c r="C53" i="2"/>
  <c r="C54" i="2"/>
  <c r="C41" i="2"/>
  <c r="C23" i="2"/>
  <c r="C14" i="2"/>
  <c r="C27" i="2"/>
  <c r="C21" i="2"/>
  <c r="C45" i="2"/>
  <c r="B19" i="2"/>
  <c r="C19" i="2" s="1"/>
  <c r="C50" i="2"/>
  <c r="C26" i="2"/>
  <c r="C18" i="2"/>
  <c r="C59" i="2"/>
  <c r="C63" i="2"/>
  <c r="C62" i="2"/>
  <c r="G8" i="2"/>
  <c r="G9" i="2" s="1"/>
  <c r="C80" i="2" s="1"/>
  <c r="B24" i="2"/>
  <c r="B39" i="2"/>
  <c r="C30" i="2"/>
  <c r="B20" i="2"/>
  <c r="C11" i="2"/>
  <c r="B31" i="2"/>
  <c r="C22" i="2"/>
  <c r="C44" i="2"/>
  <c r="C36" i="2"/>
  <c r="C32" i="2"/>
  <c r="C12" i="2"/>
  <c r="C35" i="2"/>
  <c r="M591" i="1"/>
  <c r="M575" i="1"/>
  <c r="M559" i="1"/>
  <c r="M547" i="1"/>
  <c r="M531" i="1"/>
  <c r="M519" i="1"/>
  <c r="M503" i="1"/>
  <c r="M487" i="1"/>
  <c r="M471" i="1"/>
  <c r="M419" i="1"/>
  <c r="M604" i="1"/>
  <c r="M600" i="1"/>
  <c r="M596" i="1"/>
  <c r="M592" i="1"/>
  <c r="M588" i="1"/>
  <c r="M584" i="1"/>
  <c r="M580" i="1"/>
  <c r="M576" i="1"/>
  <c r="M572" i="1"/>
  <c r="M568" i="1"/>
  <c r="M564" i="1"/>
  <c r="M560" i="1"/>
  <c r="M556" i="1"/>
  <c r="M552" i="1"/>
  <c r="M548" i="1"/>
  <c r="M544" i="1"/>
  <c r="M540" i="1"/>
  <c r="M536" i="1"/>
  <c r="M532" i="1"/>
  <c r="M528" i="1"/>
  <c r="M524" i="1"/>
  <c r="M520" i="1"/>
  <c r="M516" i="1"/>
  <c r="M512" i="1"/>
  <c r="M508" i="1"/>
  <c r="M504" i="1"/>
  <c r="M500" i="1"/>
  <c r="M496" i="1"/>
  <c r="M492" i="1"/>
  <c r="M488" i="1"/>
  <c r="M484" i="1"/>
  <c r="M480" i="1"/>
  <c r="M476" i="1"/>
  <c r="M472" i="1"/>
  <c r="M468" i="1"/>
  <c r="M464" i="1"/>
  <c r="M460" i="1"/>
  <c r="M456" i="1"/>
  <c r="M452" i="1"/>
  <c r="M448" i="1"/>
  <c r="M444" i="1"/>
  <c r="M440" i="1"/>
  <c r="M436" i="1"/>
  <c r="M432" i="1"/>
  <c r="M428" i="1"/>
  <c r="M424" i="1"/>
  <c r="M420" i="1"/>
  <c r="M416" i="1"/>
  <c r="M412" i="1"/>
  <c r="M408" i="1"/>
  <c r="M404" i="1"/>
  <c r="M400" i="1"/>
  <c r="M396" i="1"/>
  <c r="M392" i="1"/>
  <c r="M388" i="1"/>
  <c r="M384" i="1"/>
  <c r="M380" i="1"/>
  <c r="M376" i="1"/>
  <c r="M372" i="1"/>
  <c r="M368" i="1"/>
  <c r="M364" i="1"/>
  <c r="M360" i="1"/>
  <c r="M356" i="1"/>
  <c r="M352" i="1"/>
  <c r="M348" i="1"/>
  <c r="M344" i="1"/>
  <c r="M340" i="1"/>
  <c r="M336" i="1"/>
  <c r="M332" i="1"/>
  <c r="M328" i="1"/>
  <c r="M324" i="1"/>
  <c r="M320" i="1"/>
  <c r="M316" i="1"/>
  <c r="M312" i="1"/>
  <c r="M308" i="1"/>
  <c r="M304" i="1"/>
  <c r="M300" i="1"/>
  <c r="M296" i="1"/>
  <c r="M292" i="1"/>
  <c r="M288" i="1"/>
  <c r="M284" i="1"/>
  <c r="M280" i="1"/>
  <c r="M273" i="1"/>
  <c r="M269" i="1"/>
  <c r="M265" i="1"/>
  <c r="M261" i="1"/>
  <c r="M257" i="1"/>
  <c r="M253" i="1"/>
  <c r="M249" i="1"/>
  <c r="M245" i="1"/>
  <c r="M241" i="1"/>
  <c r="M237" i="1"/>
  <c r="M233" i="1"/>
  <c r="M229" i="1"/>
  <c r="M225" i="1"/>
  <c r="M221" i="1"/>
  <c r="M217" i="1"/>
  <c r="M213" i="1"/>
  <c r="M209" i="1"/>
  <c r="M205" i="1"/>
  <c r="M201" i="1"/>
  <c r="M197" i="1"/>
  <c r="M193" i="1"/>
  <c r="M189" i="1"/>
  <c r="M185" i="1"/>
  <c r="M181" i="1"/>
  <c r="M177" i="1"/>
  <c r="M170" i="1"/>
  <c r="M166" i="1"/>
  <c r="M162" i="1"/>
  <c r="M158" i="1"/>
  <c r="M154" i="1"/>
  <c r="M150" i="1"/>
  <c r="M146" i="1"/>
  <c r="M142" i="1"/>
  <c r="M138" i="1"/>
  <c r="M134" i="1"/>
  <c r="M130" i="1"/>
  <c r="M126" i="1"/>
  <c r="M122" i="1"/>
  <c r="M118" i="1"/>
  <c r="M114" i="1"/>
  <c r="M110" i="1"/>
  <c r="M106" i="1"/>
  <c r="M102" i="1"/>
  <c r="M98" i="1"/>
  <c r="M94" i="1"/>
  <c r="M90" i="1"/>
  <c r="M86" i="1"/>
  <c r="M82" i="1"/>
  <c r="M78" i="1"/>
  <c r="M74" i="1"/>
  <c r="M70" i="1"/>
  <c r="M66" i="1"/>
  <c r="M595" i="1"/>
  <c r="M579" i="1"/>
  <c r="M563" i="1"/>
  <c r="M543" i="1"/>
  <c r="M527" i="1"/>
  <c r="M511" i="1"/>
  <c r="M495" i="1"/>
  <c r="M479" i="1"/>
  <c r="M463" i="1"/>
  <c r="M451" i="1"/>
  <c r="M439" i="1"/>
  <c r="M427" i="1"/>
  <c r="M411" i="1"/>
  <c r="M399" i="1"/>
  <c r="M387" i="1"/>
  <c r="M375" i="1"/>
  <c r="M367" i="1"/>
  <c r="M359" i="1"/>
  <c r="M351" i="1"/>
  <c r="M347" i="1"/>
  <c r="M343" i="1"/>
  <c r="M339" i="1"/>
  <c r="M335" i="1"/>
  <c r="M331" i="1"/>
  <c r="M327" i="1"/>
  <c r="M323" i="1"/>
  <c r="M319" i="1"/>
  <c r="M315" i="1"/>
  <c r="M311" i="1"/>
  <c r="M307" i="1"/>
  <c r="M303" i="1"/>
  <c r="M299" i="1"/>
  <c r="M295" i="1"/>
  <c r="M291" i="1"/>
  <c r="M287" i="1"/>
  <c r="M283" i="1"/>
  <c r="M279" i="1"/>
  <c r="M272" i="1"/>
  <c r="M268" i="1"/>
  <c r="M264" i="1"/>
  <c r="M260" i="1"/>
  <c r="M256" i="1"/>
  <c r="M252" i="1"/>
  <c r="M248" i="1"/>
  <c r="M244" i="1"/>
  <c r="M240" i="1"/>
  <c r="M236" i="1"/>
  <c r="M232" i="1"/>
  <c r="M228" i="1"/>
  <c r="M224" i="1"/>
  <c r="M220" i="1"/>
  <c r="M216" i="1"/>
  <c r="M212" i="1"/>
  <c r="M208" i="1"/>
  <c r="M204" i="1"/>
  <c r="M200" i="1"/>
  <c r="M196" i="1"/>
  <c r="M192" i="1"/>
  <c r="M188" i="1"/>
  <c r="M184" i="1"/>
  <c r="M180" i="1"/>
  <c r="M176" i="1"/>
  <c r="M173" i="1"/>
  <c r="M169" i="1"/>
  <c r="M165" i="1"/>
  <c r="M161" i="1"/>
  <c r="M157" i="1"/>
  <c r="M153" i="1"/>
  <c r="M149" i="1"/>
  <c r="M145" i="1"/>
  <c r="M141" i="1"/>
  <c r="M137" i="1"/>
  <c r="M133" i="1"/>
  <c r="M129" i="1"/>
  <c r="M125" i="1"/>
  <c r="M121" i="1"/>
  <c r="M117" i="1"/>
  <c r="M113" i="1"/>
  <c r="M109" i="1"/>
  <c r="M105" i="1"/>
  <c r="M101" i="1"/>
  <c r="M97" i="1"/>
  <c r="M93" i="1"/>
  <c r="M89" i="1"/>
  <c r="M85" i="1"/>
  <c r="M81" i="1"/>
  <c r="M77" i="1"/>
  <c r="M73" i="1"/>
  <c r="M69" i="1"/>
  <c r="M65" i="1"/>
  <c r="M61" i="1"/>
  <c r="M57" i="1"/>
  <c r="M53" i="1"/>
  <c r="M49" i="1"/>
  <c r="M45" i="1"/>
  <c r="M41" i="1"/>
  <c r="M37" i="1"/>
  <c r="M33" i="1"/>
  <c r="M29" i="1"/>
  <c r="M25" i="1"/>
  <c r="M21" i="1"/>
  <c r="M17" i="1"/>
  <c r="M13" i="1"/>
  <c r="M599" i="1"/>
  <c r="M583" i="1"/>
  <c r="M567" i="1"/>
  <c r="M551" i="1"/>
  <c r="M535" i="1"/>
  <c r="M515" i="1"/>
  <c r="M499" i="1"/>
  <c r="M483" i="1"/>
  <c r="M467" i="1"/>
  <c r="M455" i="1"/>
  <c r="M443" i="1"/>
  <c r="M431" i="1"/>
  <c r="M415" i="1"/>
  <c r="M403" i="1"/>
  <c r="M391" i="1"/>
  <c r="M379" i="1"/>
  <c r="M371" i="1"/>
  <c r="M355" i="1"/>
  <c r="M6" i="1"/>
  <c r="M602" i="1"/>
  <c r="M598" i="1"/>
  <c r="M594" i="1"/>
  <c r="M590" i="1"/>
  <c r="M586" i="1"/>
  <c r="M582" i="1"/>
  <c r="M578" i="1"/>
  <c r="M574" i="1"/>
  <c r="M570" i="1"/>
  <c r="M566" i="1"/>
  <c r="M562" i="1"/>
  <c r="M558" i="1"/>
  <c r="M554" i="1"/>
  <c r="M550" i="1"/>
  <c r="M546" i="1"/>
  <c r="M542" i="1"/>
  <c r="M538" i="1"/>
  <c r="M534" i="1"/>
  <c r="M530" i="1"/>
  <c r="M526" i="1"/>
  <c r="M522" i="1"/>
  <c r="M518" i="1"/>
  <c r="M514" i="1"/>
  <c r="M510" i="1"/>
  <c r="M506" i="1"/>
  <c r="M502" i="1"/>
  <c r="M498" i="1"/>
  <c r="M494" i="1"/>
  <c r="M490" i="1"/>
  <c r="M486" i="1"/>
  <c r="M482" i="1"/>
  <c r="M478" i="1"/>
  <c r="M474" i="1"/>
  <c r="M470" i="1"/>
  <c r="M466" i="1"/>
  <c r="M462" i="1"/>
  <c r="M458" i="1"/>
  <c r="M454" i="1"/>
  <c r="M450" i="1"/>
  <c r="M446" i="1"/>
  <c r="M442" i="1"/>
  <c r="M438" i="1"/>
  <c r="M434" i="1"/>
  <c r="M430" i="1"/>
  <c r="M426" i="1"/>
  <c r="M422" i="1"/>
  <c r="M418" i="1"/>
  <c r="M414" i="1"/>
  <c r="M410" i="1"/>
  <c r="M406" i="1"/>
  <c r="M402" i="1"/>
  <c r="M398" i="1"/>
  <c r="M394" i="1"/>
  <c r="M390" i="1"/>
  <c r="M386" i="1"/>
  <c r="M382" i="1"/>
  <c r="M378" i="1"/>
  <c r="M374" i="1"/>
  <c r="M370" i="1"/>
  <c r="M366" i="1"/>
  <c r="M362" i="1"/>
  <c r="M358" i="1"/>
  <c r="M354" i="1"/>
  <c r="M350" i="1"/>
  <c r="M346" i="1"/>
  <c r="M342" i="1"/>
  <c r="M338" i="1"/>
  <c r="M334" i="1"/>
  <c r="M330" i="1"/>
  <c r="M326" i="1"/>
  <c r="M322" i="1"/>
  <c r="M318" i="1"/>
  <c r="M314" i="1"/>
  <c r="M310" i="1"/>
  <c r="M306" i="1"/>
  <c r="M302" i="1"/>
  <c r="M298" i="1"/>
  <c r="M294" i="1"/>
  <c r="M290" i="1"/>
  <c r="M286" i="1"/>
  <c r="M282" i="1"/>
  <c r="M278" i="1"/>
  <c r="M275" i="1"/>
  <c r="M271" i="1"/>
  <c r="M267" i="1"/>
  <c r="M263" i="1"/>
  <c r="M259" i="1"/>
  <c r="M255" i="1"/>
  <c r="M251" i="1"/>
  <c r="M247" i="1"/>
  <c r="M243" i="1"/>
  <c r="M239" i="1"/>
  <c r="M235" i="1"/>
  <c r="M231" i="1"/>
  <c r="M227" i="1"/>
  <c r="M223" i="1"/>
  <c r="M219" i="1"/>
  <c r="M215" i="1"/>
  <c r="M211" i="1"/>
  <c r="M207" i="1"/>
  <c r="M203" i="1"/>
  <c r="M199" i="1"/>
  <c r="M195" i="1"/>
  <c r="M191" i="1"/>
  <c r="M187" i="1"/>
  <c r="M183" i="1"/>
  <c r="M179" i="1"/>
  <c r="M175" i="1"/>
  <c r="M172" i="1"/>
  <c r="M168" i="1"/>
  <c r="M164" i="1"/>
  <c r="M160" i="1"/>
  <c r="M156" i="1"/>
  <c r="M152" i="1"/>
  <c r="M148" i="1"/>
  <c r="M144" i="1"/>
  <c r="M140" i="1"/>
  <c r="M136" i="1"/>
  <c r="M132" i="1"/>
  <c r="M128" i="1"/>
  <c r="M124" i="1"/>
  <c r="M120" i="1"/>
  <c r="M116" i="1"/>
  <c r="M112" i="1"/>
  <c r="M108" i="1"/>
  <c r="M104" i="1"/>
  <c r="M100" i="1"/>
  <c r="M96" i="1"/>
  <c r="M92" i="1"/>
  <c r="M88" i="1"/>
  <c r="M84" i="1"/>
  <c r="M80" i="1"/>
  <c r="M76" i="1"/>
  <c r="M72" i="1"/>
  <c r="M603" i="1"/>
  <c r="M587" i="1"/>
  <c r="M571" i="1"/>
  <c r="M555" i="1"/>
  <c r="M539" i="1"/>
  <c r="M523" i="1"/>
  <c r="M507" i="1"/>
  <c r="M491" i="1"/>
  <c r="M475" i="1"/>
  <c r="M459" i="1"/>
  <c r="M447" i="1"/>
  <c r="M435" i="1"/>
  <c r="M423" i="1"/>
  <c r="M407" i="1"/>
  <c r="M395" i="1"/>
  <c r="M383" i="1"/>
  <c r="M363" i="1"/>
  <c r="M605" i="1"/>
  <c r="M601" i="1"/>
  <c r="M597" i="1"/>
  <c r="M593" i="1"/>
  <c r="M589" i="1"/>
  <c r="M585" i="1"/>
  <c r="M581" i="1"/>
  <c r="M577" i="1"/>
  <c r="M573" i="1"/>
  <c r="M569" i="1"/>
  <c r="M565" i="1"/>
  <c r="M561" i="1"/>
  <c r="M557" i="1"/>
  <c r="M553" i="1"/>
  <c r="M549" i="1"/>
  <c r="M545" i="1"/>
  <c r="M541" i="1"/>
  <c r="M537" i="1"/>
  <c r="M533" i="1"/>
  <c r="M529" i="1"/>
  <c r="M525" i="1"/>
  <c r="M521" i="1"/>
  <c r="M517" i="1"/>
  <c r="M513" i="1"/>
  <c r="M509" i="1"/>
  <c r="M505" i="1"/>
  <c r="M501" i="1"/>
  <c r="M497" i="1"/>
  <c r="M493" i="1"/>
  <c r="M489" i="1"/>
  <c r="M485" i="1"/>
  <c r="M481" i="1"/>
  <c r="M477" i="1"/>
  <c r="M473" i="1"/>
  <c r="M469" i="1"/>
  <c r="M465" i="1"/>
  <c r="M461" i="1"/>
  <c r="M457" i="1"/>
  <c r="M453" i="1"/>
  <c r="M449" i="1"/>
  <c r="M445" i="1"/>
  <c r="M441" i="1"/>
  <c r="M437" i="1"/>
  <c r="M433" i="1"/>
  <c r="M429" i="1"/>
  <c r="M425" i="1"/>
  <c r="M421" i="1"/>
  <c r="M417" i="1"/>
  <c r="M413" i="1"/>
  <c r="M409" i="1"/>
  <c r="M405" i="1"/>
  <c r="M401" i="1"/>
  <c r="M397" i="1"/>
  <c r="M393" i="1"/>
  <c r="M389" i="1"/>
  <c r="M385" i="1"/>
  <c r="M381" i="1"/>
  <c r="M377" i="1"/>
  <c r="M373" i="1"/>
  <c r="M369" i="1"/>
  <c r="M365" i="1"/>
  <c r="M361" i="1"/>
  <c r="M357" i="1"/>
  <c r="M353" i="1"/>
  <c r="M349" i="1"/>
  <c r="M345" i="1"/>
  <c r="M341" i="1"/>
  <c r="M337" i="1"/>
  <c r="M333" i="1"/>
  <c r="M329" i="1"/>
  <c r="M325" i="1"/>
  <c r="M321" i="1"/>
  <c r="M317" i="1"/>
  <c r="M313" i="1"/>
  <c r="M309" i="1"/>
  <c r="M305" i="1"/>
  <c r="M301" i="1"/>
  <c r="M297" i="1"/>
  <c r="M293" i="1"/>
  <c r="M289" i="1"/>
  <c r="M285" i="1"/>
  <c r="M281" i="1"/>
  <c r="M277" i="1"/>
  <c r="M274" i="1"/>
  <c r="M270" i="1"/>
  <c r="M266" i="1"/>
  <c r="M262" i="1"/>
  <c r="M258" i="1"/>
  <c r="M254" i="1"/>
  <c r="M250" i="1"/>
  <c r="M246" i="1"/>
  <c r="M242" i="1"/>
  <c r="M238" i="1"/>
  <c r="M234" i="1"/>
  <c r="M230" i="1"/>
  <c r="M226" i="1"/>
  <c r="M222" i="1"/>
  <c r="M218" i="1"/>
  <c r="M214" i="1"/>
  <c r="M210" i="1"/>
  <c r="M206" i="1"/>
  <c r="M202" i="1"/>
  <c r="M198" i="1"/>
  <c r="M194" i="1"/>
  <c r="M190" i="1"/>
  <c r="M186" i="1"/>
  <c r="M182" i="1"/>
  <c r="M178" i="1"/>
  <c r="M174" i="1"/>
  <c r="M171" i="1"/>
  <c r="M167" i="1"/>
  <c r="M163" i="1"/>
  <c r="M159" i="1"/>
  <c r="M155" i="1"/>
  <c r="M151" i="1"/>
  <c r="M147" i="1"/>
  <c r="M143" i="1"/>
  <c r="M139" i="1"/>
  <c r="M135" i="1"/>
  <c r="M131" i="1"/>
  <c r="M127" i="1"/>
  <c r="M123" i="1"/>
  <c r="M119" i="1"/>
  <c r="M115" i="1"/>
  <c r="M111" i="1"/>
  <c r="M107" i="1"/>
  <c r="M103" i="1"/>
  <c r="M99" i="1"/>
  <c r="M95" i="1"/>
  <c r="M91" i="1"/>
  <c r="M87" i="1"/>
  <c r="M83" i="1"/>
  <c r="M79" i="1"/>
  <c r="M75" i="1"/>
  <c r="M71" i="1"/>
  <c r="M67" i="1"/>
  <c r="M63" i="1"/>
  <c r="M59" i="1"/>
  <c r="M55" i="1"/>
  <c r="M51" i="1"/>
  <c r="M47" i="1"/>
  <c r="M43" i="1"/>
  <c r="M39" i="1"/>
  <c r="M35" i="1"/>
  <c r="M31" i="1"/>
  <c r="M27" i="1"/>
  <c r="M23" i="1"/>
  <c r="M19" i="1"/>
  <c r="M15" i="1"/>
  <c r="M11" i="1"/>
  <c r="M7" i="1"/>
  <c r="M62" i="1"/>
  <c r="M58" i="1"/>
  <c r="M54" i="1"/>
  <c r="M50" i="1"/>
  <c r="M46" i="1"/>
  <c r="M42" i="1"/>
  <c r="M38" i="1"/>
  <c r="M34" i="1"/>
  <c r="M30" i="1"/>
  <c r="M26" i="1"/>
  <c r="M22" i="1"/>
  <c r="M18" i="1"/>
  <c r="M14" i="1"/>
  <c r="M10" i="1"/>
  <c r="M9" i="1"/>
  <c r="M68" i="1"/>
  <c r="M64" i="1"/>
  <c r="M60" i="1"/>
  <c r="M56" i="1"/>
  <c r="M52" i="1"/>
  <c r="M48" i="1"/>
  <c r="M44" i="1"/>
  <c r="M40" i="1"/>
  <c r="M36" i="1"/>
  <c r="M32" i="1"/>
  <c r="M28" i="1"/>
  <c r="M24" i="1"/>
  <c r="M20" i="1"/>
  <c r="M16" i="1"/>
  <c r="M12" i="1"/>
  <c r="M8" i="1"/>
  <c r="BB12" i="10" l="1"/>
  <c r="BA12" i="10"/>
  <c r="AZ12" i="10"/>
  <c r="BC12" i="10"/>
  <c r="BB60" i="10"/>
  <c r="BA60" i="10"/>
  <c r="AZ60" i="10"/>
  <c r="BC60" i="10"/>
  <c r="BB45" i="10"/>
  <c r="BA45" i="10"/>
  <c r="AZ45" i="10"/>
  <c r="BC45" i="10"/>
  <c r="BB34" i="10"/>
  <c r="BA34" i="10"/>
  <c r="AZ34" i="10"/>
  <c r="BC34" i="10"/>
  <c r="BC71" i="10"/>
  <c r="BC83" i="10"/>
  <c r="BC95" i="10"/>
  <c r="BC107" i="10"/>
  <c r="BC111" i="10"/>
  <c r="BC123" i="10"/>
  <c r="BB16" i="10"/>
  <c r="BA16" i="10"/>
  <c r="AZ16" i="10"/>
  <c r="BC16" i="10"/>
  <c r="BB32" i="10"/>
  <c r="BA32" i="10"/>
  <c r="AZ32" i="10"/>
  <c r="BC32" i="10"/>
  <c r="BB48" i="10"/>
  <c r="BA48" i="10"/>
  <c r="AZ48" i="10"/>
  <c r="BC48" i="10"/>
  <c r="BB64" i="10"/>
  <c r="BA64" i="10"/>
  <c r="AZ64" i="10"/>
  <c r="BC64" i="10"/>
  <c r="BB17" i="10"/>
  <c r="BA17" i="10"/>
  <c r="AZ17" i="10"/>
  <c r="BC17" i="10"/>
  <c r="BB33" i="10"/>
  <c r="BA33" i="10"/>
  <c r="AZ33" i="10"/>
  <c r="BC33" i="10"/>
  <c r="BB49" i="10"/>
  <c r="BA49" i="10"/>
  <c r="AZ49" i="10"/>
  <c r="BC49" i="10"/>
  <c r="BB65" i="10"/>
  <c r="BA65" i="10"/>
  <c r="AZ65" i="10"/>
  <c r="BC65" i="10"/>
  <c r="BB22" i="10"/>
  <c r="BA22" i="10"/>
  <c r="AZ22" i="10"/>
  <c r="BC22" i="10"/>
  <c r="BB38" i="10"/>
  <c r="BA38" i="10"/>
  <c r="AZ38" i="10"/>
  <c r="BC38" i="10"/>
  <c r="BB54" i="10"/>
  <c r="BA54" i="10"/>
  <c r="AZ54" i="10"/>
  <c r="BC54" i="10"/>
  <c r="AZ67" i="10"/>
  <c r="AZ71" i="10"/>
  <c r="AZ75" i="10"/>
  <c r="AZ79" i="10"/>
  <c r="AZ83" i="10"/>
  <c r="AZ87" i="10"/>
  <c r="AZ91" i="10"/>
  <c r="AZ95" i="10"/>
  <c r="AZ99" i="10"/>
  <c r="AZ103" i="10"/>
  <c r="AZ107" i="10"/>
  <c r="AZ111" i="10"/>
  <c r="AZ115" i="10"/>
  <c r="AZ119" i="10"/>
  <c r="AZ123" i="10"/>
  <c r="BB44" i="10"/>
  <c r="BA44" i="10"/>
  <c r="AZ44" i="10"/>
  <c r="BC44" i="10"/>
  <c r="BB29" i="10"/>
  <c r="BA29" i="10"/>
  <c r="AZ29" i="10"/>
  <c r="BC29" i="10"/>
  <c r="BB18" i="10"/>
  <c r="BA18" i="10"/>
  <c r="AZ18" i="10"/>
  <c r="BC18" i="10"/>
  <c r="BC67" i="10"/>
  <c r="BC79" i="10"/>
  <c r="BC91" i="10"/>
  <c r="BC103" i="10"/>
  <c r="BC115" i="10"/>
  <c r="BB20" i="10"/>
  <c r="BA20" i="10"/>
  <c r="AZ20" i="10"/>
  <c r="BC20" i="10"/>
  <c r="BB36" i="10"/>
  <c r="BA36" i="10"/>
  <c r="AZ36" i="10"/>
  <c r="BC36" i="10"/>
  <c r="BB52" i="10"/>
  <c r="BA52" i="10"/>
  <c r="AZ52" i="10"/>
  <c r="BC52" i="10"/>
  <c r="AZ66" i="10"/>
  <c r="BC66" i="10"/>
  <c r="BB66" i="10"/>
  <c r="BA66" i="10"/>
  <c r="BB21" i="10"/>
  <c r="BA21" i="10"/>
  <c r="AZ21" i="10"/>
  <c r="BC21" i="10"/>
  <c r="BB37" i="10"/>
  <c r="BA37" i="10"/>
  <c r="AZ37" i="10"/>
  <c r="BC37" i="10"/>
  <c r="BB53" i="10"/>
  <c r="BA53" i="10"/>
  <c r="AZ53" i="10"/>
  <c r="BC53" i="10"/>
  <c r="BB10" i="10"/>
  <c r="BA10" i="10"/>
  <c r="AZ10" i="10"/>
  <c r="BC10" i="10"/>
  <c r="BB26" i="10"/>
  <c r="BA26" i="10"/>
  <c r="AZ26" i="10"/>
  <c r="BC26" i="10"/>
  <c r="BB42" i="10"/>
  <c r="BA42" i="10"/>
  <c r="AZ42" i="10"/>
  <c r="BC42" i="10"/>
  <c r="BB58" i="10"/>
  <c r="BA58" i="10"/>
  <c r="AZ58" i="10"/>
  <c r="BC58" i="10"/>
  <c r="BA67" i="10"/>
  <c r="BA71" i="10"/>
  <c r="BA75" i="10"/>
  <c r="BA79" i="10"/>
  <c r="BA83" i="10"/>
  <c r="BA87" i="10"/>
  <c r="BA91" i="10"/>
  <c r="BA95" i="10"/>
  <c r="BA99" i="10"/>
  <c r="BA103" i="10"/>
  <c r="BA107" i="10"/>
  <c r="BA111" i="10"/>
  <c r="BA115" i="10"/>
  <c r="BA119" i="10"/>
  <c r="BA123" i="10"/>
  <c r="BB28" i="10"/>
  <c r="BA28" i="10"/>
  <c r="AZ28" i="10"/>
  <c r="BC28" i="10"/>
  <c r="BB13" i="10"/>
  <c r="BA13" i="10"/>
  <c r="AZ13" i="10"/>
  <c r="BC13" i="10"/>
  <c r="BB61" i="10"/>
  <c r="BA61" i="10"/>
  <c r="AZ61" i="10"/>
  <c r="BC61" i="10"/>
  <c r="BB50" i="10"/>
  <c r="BA50" i="10"/>
  <c r="AZ50" i="10"/>
  <c r="BC50" i="10"/>
  <c r="BC75" i="10"/>
  <c r="BC87" i="10"/>
  <c r="BC99" i="10"/>
  <c r="BC119" i="10"/>
  <c r="BB8" i="10"/>
  <c r="BA8" i="10"/>
  <c r="AZ8" i="10"/>
  <c r="BC8" i="10"/>
  <c r="BB24" i="10"/>
  <c r="BA24" i="10"/>
  <c r="AZ24" i="10"/>
  <c r="BC24" i="10"/>
  <c r="BB40" i="10"/>
  <c r="BA40" i="10"/>
  <c r="AZ40" i="10"/>
  <c r="BC40" i="10"/>
  <c r="BB56" i="10"/>
  <c r="BA56" i="10"/>
  <c r="AZ56" i="10"/>
  <c r="BC56" i="10"/>
  <c r="BB9" i="10"/>
  <c r="BA9" i="10"/>
  <c r="AZ9" i="10"/>
  <c r="BC9" i="10"/>
  <c r="BB25" i="10"/>
  <c r="BA25" i="10"/>
  <c r="AZ25" i="10"/>
  <c r="BC25" i="10"/>
  <c r="BB41" i="10"/>
  <c r="BA41" i="10"/>
  <c r="AZ41" i="10"/>
  <c r="BC41" i="10"/>
  <c r="BB57" i="10"/>
  <c r="BA57" i="10"/>
  <c r="AZ57" i="10"/>
  <c r="BC57" i="10"/>
  <c r="BB14" i="10"/>
  <c r="BA14" i="10"/>
  <c r="AZ14" i="10"/>
  <c r="BC14" i="10"/>
  <c r="BB30" i="10"/>
  <c r="BA30" i="10"/>
  <c r="AZ30" i="10"/>
  <c r="BC30" i="10"/>
  <c r="BB46" i="10"/>
  <c r="BA46" i="10"/>
  <c r="AZ46" i="10"/>
  <c r="BC46" i="10"/>
  <c r="BB62" i="10"/>
  <c r="BA62" i="10"/>
  <c r="AZ62" i="10"/>
  <c r="BC62" i="10"/>
  <c r="BB67" i="10"/>
  <c r="BB71" i="10"/>
  <c r="BB75" i="10"/>
  <c r="BB79" i="10"/>
  <c r="BB83" i="10"/>
  <c r="BB87" i="10"/>
  <c r="BB91" i="10"/>
  <c r="BB95" i="10"/>
  <c r="BB99" i="10"/>
  <c r="BB103" i="10"/>
  <c r="BB107" i="10"/>
  <c r="BB111" i="10"/>
  <c r="BB115" i="10"/>
  <c r="BB119" i="10"/>
  <c r="BB123" i="10"/>
  <c r="C29" i="3"/>
  <c r="C27" i="3"/>
  <c r="C28" i="3"/>
  <c r="B28" i="2"/>
  <c r="B34" i="2"/>
  <c r="C25" i="2"/>
  <c r="C68" i="2"/>
  <c r="G10" i="2"/>
  <c r="C81" i="2"/>
  <c r="C77" i="2"/>
  <c r="C71" i="2"/>
  <c r="C72" i="2"/>
  <c r="B40" i="2"/>
  <c r="C31" i="2"/>
  <c r="B33" i="2"/>
  <c r="C24" i="2"/>
  <c r="C20" i="2"/>
  <c r="B29" i="2"/>
  <c r="C28" i="2"/>
  <c r="B37" i="2"/>
  <c r="B48" i="2"/>
  <c r="C39" i="2"/>
  <c r="BZ55" i="10" l="1"/>
  <c r="CP55" i="10" s="1"/>
  <c r="CP656" i="10" s="1"/>
  <c r="CB55" i="10"/>
  <c r="CR55" i="10" s="1"/>
  <c r="CA55" i="10"/>
  <c r="CQ55" i="10" s="1"/>
  <c r="BZ15" i="10"/>
  <c r="CP15" i="10" s="1"/>
  <c r="CA15" i="10"/>
  <c r="CQ15" i="10" s="1"/>
  <c r="CB15" i="10"/>
  <c r="CR15" i="10" s="1"/>
  <c r="BA90" i="10"/>
  <c r="BA117" i="10"/>
  <c r="BA85" i="10"/>
  <c r="BA100" i="10"/>
  <c r="BA84" i="10"/>
  <c r="BA68" i="10"/>
  <c r="CD39" i="10"/>
  <c r="CT39" i="10" s="1"/>
  <c r="CE39" i="10"/>
  <c r="CU39" i="10" s="1"/>
  <c r="CF39" i="10"/>
  <c r="CV39" i="10" s="1"/>
  <c r="CD15" i="10"/>
  <c r="CT15" i="10" s="1"/>
  <c r="CF15" i="10"/>
  <c r="CV15" i="10" s="1"/>
  <c r="CE15" i="10"/>
  <c r="CU15" i="10" s="1"/>
  <c r="BA110" i="10"/>
  <c r="BA121" i="10"/>
  <c r="BA73" i="10"/>
  <c r="BA88" i="10"/>
  <c r="BX59" i="10"/>
  <c r="CN59" i="10" s="1"/>
  <c r="BV59" i="10"/>
  <c r="CL59" i="10" s="1"/>
  <c r="BW59" i="10"/>
  <c r="CM59" i="10" s="1"/>
  <c r="BX43" i="10"/>
  <c r="CN43" i="10" s="1"/>
  <c r="BV43" i="10"/>
  <c r="CL43" i="10" s="1"/>
  <c r="BW43" i="10"/>
  <c r="CM43" i="10" s="1"/>
  <c r="BX35" i="10"/>
  <c r="CN35" i="10" s="1"/>
  <c r="BV35" i="10"/>
  <c r="CL35" i="10" s="1"/>
  <c r="BW35" i="10"/>
  <c r="CM35" i="10" s="1"/>
  <c r="BX27" i="10"/>
  <c r="CN27" i="10" s="1"/>
  <c r="BV27" i="10"/>
  <c r="CL27" i="10" s="1"/>
  <c r="BW27" i="10"/>
  <c r="CM27" i="10" s="1"/>
  <c r="BX19" i="10"/>
  <c r="CN19" i="10" s="1"/>
  <c r="BV19" i="10"/>
  <c r="CL19" i="10" s="1"/>
  <c r="BW19" i="10"/>
  <c r="CM19" i="10" s="1"/>
  <c r="BV11" i="10"/>
  <c r="CL11" i="10" s="1"/>
  <c r="BX11" i="10"/>
  <c r="CN11" i="10" s="1"/>
  <c r="BW11" i="10"/>
  <c r="CM11" i="10" s="1"/>
  <c r="BC118" i="10"/>
  <c r="BC102" i="10"/>
  <c r="BC86" i="10"/>
  <c r="BC70" i="10"/>
  <c r="BC113" i="10"/>
  <c r="BC97" i="10"/>
  <c r="BC81" i="10"/>
  <c r="BA126" i="10"/>
  <c r="BC112" i="10"/>
  <c r="BC96" i="10"/>
  <c r="BC80" i="10"/>
  <c r="CD55" i="10"/>
  <c r="CT55" i="10" s="1"/>
  <c r="CE55" i="10"/>
  <c r="CU55" i="10" s="1"/>
  <c r="CF55" i="10"/>
  <c r="CV55" i="10" s="1"/>
  <c r="CD31" i="10"/>
  <c r="CT31" i="10" s="1"/>
  <c r="CE31" i="10"/>
  <c r="CU31" i="10" s="1"/>
  <c r="CF31" i="10"/>
  <c r="CV31" i="10" s="1"/>
  <c r="CD7" i="10"/>
  <c r="CT7" i="10" s="1"/>
  <c r="CF7" i="10"/>
  <c r="CV7" i="10" s="1"/>
  <c r="CE7" i="10"/>
  <c r="CU7" i="10" s="1"/>
  <c r="BA78" i="10"/>
  <c r="BA89" i="10"/>
  <c r="BA104" i="10"/>
  <c r="BT59" i="10"/>
  <c r="CJ59" i="10" s="1"/>
  <c r="BI59" i="10"/>
  <c r="BS59" i="10"/>
  <c r="CI59" i="10" s="1"/>
  <c r="BR59" i="10"/>
  <c r="CH59" i="10" s="1"/>
  <c r="BT51" i="10"/>
  <c r="CJ51" i="10" s="1"/>
  <c r="BI51" i="10"/>
  <c r="BS51" i="10"/>
  <c r="CI51" i="10" s="1"/>
  <c r="BR51" i="10"/>
  <c r="CH51" i="10" s="1"/>
  <c r="BT43" i="10"/>
  <c r="CJ43" i="10" s="1"/>
  <c r="BI43" i="10"/>
  <c r="BS43" i="10"/>
  <c r="CI43" i="10" s="1"/>
  <c r="BR43" i="10"/>
  <c r="CH43" i="10" s="1"/>
  <c r="BT35" i="10"/>
  <c r="CJ35" i="10" s="1"/>
  <c r="BI35" i="10"/>
  <c r="BS35" i="10"/>
  <c r="CI35" i="10" s="1"/>
  <c r="BR35" i="10"/>
  <c r="CH35" i="10" s="1"/>
  <c r="BT27" i="10"/>
  <c r="CJ27" i="10" s="1"/>
  <c r="BI27" i="10"/>
  <c r="BS27" i="10"/>
  <c r="CI27" i="10" s="1"/>
  <c r="BR27" i="10"/>
  <c r="CH27" i="10" s="1"/>
  <c r="BT19" i="10"/>
  <c r="CJ19" i="10" s="1"/>
  <c r="BI19" i="10"/>
  <c r="BR19" i="10"/>
  <c r="CH19" i="10" s="1"/>
  <c r="BS19" i="10"/>
  <c r="CI19" i="10" s="1"/>
  <c r="BT11" i="10"/>
  <c r="CJ11" i="10" s="1"/>
  <c r="BI11" i="10"/>
  <c r="BR11" i="10"/>
  <c r="CH11" i="10" s="1"/>
  <c r="BS11" i="10"/>
  <c r="CI11" i="10" s="1"/>
  <c r="BC114" i="10"/>
  <c r="BC98" i="10"/>
  <c r="BC82" i="10"/>
  <c r="BC125" i="10"/>
  <c r="BC109" i="10"/>
  <c r="BC93" i="10"/>
  <c r="BC77" i="10"/>
  <c r="BC124" i="10"/>
  <c r="BC108" i="10"/>
  <c r="BC92" i="10"/>
  <c r="BC76" i="10"/>
  <c r="CD63" i="10"/>
  <c r="CT63" i="10" s="1"/>
  <c r="CF63" i="10"/>
  <c r="CV63" i="10" s="1"/>
  <c r="CE63" i="10"/>
  <c r="CU63" i="10" s="1"/>
  <c r="CD23" i="10"/>
  <c r="CT23" i="10" s="1"/>
  <c r="CE23" i="10"/>
  <c r="CU23" i="10" s="1"/>
  <c r="CF23" i="10"/>
  <c r="CV23" i="10" s="1"/>
  <c r="BC94" i="10"/>
  <c r="BC105" i="10"/>
  <c r="BC120" i="10"/>
  <c r="BC72" i="10"/>
  <c r="BZ31" i="10"/>
  <c r="CP31" i="10" s="1"/>
  <c r="CB31" i="10"/>
  <c r="CR31" i="10" s="1"/>
  <c r="CA31" i="10"/>
  <c r="CQ31" i="10" s="1"/>
  <c r="BA122" i="10"/>
  <c r="BA69" i="10"/>
  <c r="BX51" i="10"/>
  <c r="CN51" i="10" s="1"/>
  <c r="BV51" i="10"/>
  <c r="CL51" i="10" s="1"/>
  <c r="BW51" i="10"/>
  <c r="CM51" i="10" s="1"/>
  <c r="CD47" i="10"/>
  <c r="CT47" i="10" s="1"/>
  <c r="CE47" i="10"/>
  <c r="CU47" i="10" s="1"/>
  <c r="CF47" i="10"/>
  <c r="CV47" i="10" s="1"/>
  <c r="BB183" i="10"/>
  <c r="BB175" i="10"/>
  <c r="BB167" i="10"/>
  <c r="BB159" i="10"/>
  <c r="BB151" i="10"/>
  <c r="BB143" i="10"/>
  <c r="BB135" i="10"/>
  <c r="BB127" i="10"/>
  <c r="BB122" i="10"/>
  <c r="BB106" i="10"/>
  <c r="BB90" i="10"/>
  <c r="BB74" i="10"/>
  <c r="BB117" i="10"/>
  <c r="BB101" i="10"/>
  <c r="BB85" i="10"/>
  <c r="BB69" i="10"/>
  <c r="BB116" i="10"/>
  <c r="BB100" i="10"/>
  <c r="BB84" i="10"/>
  <c r="BB68" i="10"/>
  <c r="BC159" i="10"/>
  <c r="BC135" i="10"/>
  <c r="BB110" i="10"/>
  <c r="BB121" i="10"/>
  <c r="BB73" i="10"/>
  <c r="BB88" i="10"/>
  <c r="BA179" i="10"/>
  <c r="BA171" i="10"/>
  <c r="BA163" i="10"/>
  <c r="BA155" i="10"/>
  <c r="BA147" i="10"/>
  <c r="BA139" i="10"/>
  <c r="BA131" i="10"/>
  <c r="AZ118" i="10"/>
  <c r="AZ102" i="10"/>
  <c r="AZ86" i="10"/>
  <c r="AZ70" i="10"/>
  <c r="AZ113" i="10"/>
  <c r="AZ97" i="10"/>
  <c r="AZ81" i="10"/>
  <c r="BB126" i="10"/>
  <c r="AZ112" i="10"/>
  <c r="AZ96" i="10"/>
  <c r="AZ80" i="10"/>
  <c r="BC175" i="10"/>
  <c r="BC151" i="10"/>
  <c r="BC127" i="10"/>
  <c r="BB78" i="10"/>
  <c r="BB89" i="10"/>
  <c r="BB104" i="10"/>
  <c r="AZ179" i="10"/>
  <c r="AZ171" i="10"/>
  <c r="AZ163" i="10"/>
  <c r="AZ155" i="10"/>
  <c r="AZ147" i="10"/>
  <c r="AZ139" i="10"/>
  <c r="AZ131" i="10"/>
  <c r="AZ114" i="10"/>
  <c r="AZ98" i="10"/>
  <c r="AZ82" i="10"/>
  <c r="AZ125" i="10"/>
  <c r="AZ109" i="10"/>
  <c r="AZ93" i="10"/>
  <c r="AZ77" i="10"/>
  <c r="AZ124" i="10"/>
  <c r="AZ108" i="10"/>
  <c r="AZ92" i="10"/>
  <c r="AZ76" i="10"/>
  <c r="BC183" i="10"/>
  <c r="BC167" i="10"/>
  <c r="BC143" i="10"/>
  <c r="AZ94" i="10"/>
  <c r="AZ105" i="10"/>
  <c r="AZ120" i="10"/>
  <c r="AZ72" i="10"/>
  <c r="BZ63" i="10"/>
  <c r="CP63" i="10" s="1"/>
  <c r="CA63" i="10"/>
  <c r="CQ63" i="10" s="1"/>
  <c r="CB63" i="10"/>
  <c r="CR63" i="10" s="1"/>
  <c r="BZ39" i="10"/>
  <c r="CP39" i="10" s="1"/>
  <c r="CB39" i="10"/>
  <c r="CR39" i="10" s="1"/>
  <c r="CA39" i="10"/>
  <c r="CQ39" i="10" s="1"/>
  <c r="BZ7" i="10"/>
  <c r="CP7" i="10" s="1"/>
  <c r="CA7" i="10"/>
  <c r="CQ7" i="10" s="1"/>
  <c r="CB7" i="10"/>
  <c r="CR7" i="10" s="1"/>
  <c r="BA74" i="10"/>
  <c r="BA116" i="10"/>
  <c r="BZ51" i="10"/>
  <c r="CP51" i="10" s="1"/>
  <c r="CB51" i="10"/>
  <c r="CR51" i="10" s="1"/>
  <c r="CA51" i="10"/>
  <c r="CQ51" i="10" s="1"/>
  <c r="BZ35" i="10"/>
  <c r="CP35" i="10" s="1"/>
  <c r="CB35" i="10"/>
  <c r="CR35" i="10" s="1"/>
  <c r="CA35" i="10"/>
  <c r="CQ35" i="10" s="1"/>
  <c r="BZ19" i="10"/>
  <c r="CP19" i="10" s="1"/>
  <c r="CA19" i="10"/>
  <c r="CQ19" i="10" s="1"/>
  <c r="CB19" i="10"/>
  <c r="CR19" i="10" s="1"/>
  <c r="BC122" i="10"/>
  <c r="BC90" i="10"/>
  <c r="BC117" i="10"/>
  <c r="BC69" i="10"/>
  <c r="BC84" i="10"/>
  <c r="CD59" i="10"/>
  <c r="CT59" i="10" s="1"/>
  <c r="CE59" i="10"/>
  <c r="CU59" i="10" s="1"/>
  <c r="CF59" i="10"/>
  <c r="CV59" i="10" s="1"/>
  <c r="BC121" i="10"/>
  <c r="BV63" i="10"/>
  <c r="CL63" i="10" s="1"/>
  <c r="BX63" i="10"/>
  <c r="CN63" i="10" s="1"/>
  <c r="BW63" i="10"/>
  <c r="CM63" i="10" s="1"/>
  <c r="BX47" i="10"/>
  <c r="CN47" i="10" s="1"/>
  <c r="BV47" i="10"/>
  <c r="CL47" i="10" s="1"/>
  <c r="BW47" i="10"/>
  <c r="CM47" i="10" s="1"/>
  <c r="BX31" i="10"/>
  <c r="CN31" i="10" s="1"/>
  <c r="BV31" i="10"/>
  <c r="CL31" i="10" s="1"/>
  <c r="BW31" i="10"/>
  <c r="CM31" i="10" s="1"/>
  <c r="BV15" i="10"/>
  <c r="CL15" i="10" s="1"/>
  <c r="BX15" i="10"/>
  <c r="CN15" i="10" s="1"/>
  <c r="BW15" i="10"/>
  <c r="CM15" i="10" s="1"/>
  <c r="BA118" i="10"/>
  <c r="BA70" i="10"/>
  <c r="BA97" i="10"/>
  <c r="BC126" i="10"/>
  <c r="BA96" i="10"/>
  <c r="CD43" i="10"/>
  <c r="CT43" i="10" s="1"/>
  <c r="CE43" i="10"/>
  <c r="CU43" i="10" s="1"/>
  <c r="CF43" i="10"/>
  <c r="CV43" i="10" s="1"/>
  <c r="BC78" i="10"/>
  <c r="BC89" i="10"/>
  <c r="BT63" i="10"/>
  <c r="CJ63" i="10" s="1"/>
  <c r="BR63" i="10"/>
  <c r="CH63" i="10" s="1"/>
  <c r="BI63" i="10"/>
  <c r="BS63" i="10"/>
  <c r="CI63" i="10" s="1"/>
  <c r="BT47" i="10"/>
  <c r="CJ47" i="10" s="1"/>
  <c r="BI47" i="10"/>
  <c r="BS47" i="10"/>
  <c r="CI47" i="10" s="1"/>
  <c r="BR47" i="10"/>
  <c r="CH47" i="10" s="1"/>
  <c r="BT39" i="10"/>
  <c r="CJ39" i="10" s="1"/>
  <c r="BI39" i="10"/>
  <c r="BS39" i="10"/>
  <c r="CI39" i="10" s="1"/>
  <c r="BR39" i="10"/>
  <c r="CH39" i="10" s="1"/>
  <c r="BT31" i="10"/>
  <c r="CJ31" i="10" s="1"/>
  <c r="BI31" i="10"/>
  <c r="BS31" i="10"/>
  <c r="CI31" i="10" s="1"/>
  <c r="BR31" i="10"/>
  <c r="CH31" i="10" s="1"/>
  <c r="BT15" i="10"/>
  <c r="CJ15" i="10" s="1"/>
  <c r="BI15" i="10"/>
  <c r="BR15" i="10"/>
  <c r="CH15" i="10" s="1"/>
  <c r="BS15" i="10"/>
  <c r="CI15" i="10" s="1"/>
  <c r="BT7" i="10"/>
  <c r="CJ7" i="10" s="1"/>
  <c r="BI7" i="10"/>
  <c r="BR7" i="10"/>
  <c r="CH7" i="10" s="1"/>
  <c r="BS7" i="10"/>
  <c r="CI7" i="10" s="1"/>
  <c r="BA114" i="10"/>
  <c r="BA98" i="10"/>
  <c r="BA82" i="10"/>
  <c r="BA125" i="10"/>
  <c r="BA109" i="10"/>
  <c r="BA93" i="10"/>
  <c r="BA77" i="10"/>
  <c r="BA124" i="10"/>
  <c r="BA108" i="10"/>
  <c r="BA92" i="10"/>
  <c r="BA76" i="10"/>
  <c r="CD51" i="10"/>
  <c r="CT51" i="10" s="1"/>
  <c r="CE51" i="10"/>
  <c r="CU51" i="10" s="1"/>
  <c r="CF51" i="10"/>
  <c r="CV51" i="10" s="1"/>
  <c r="CD11" i="10"/>
  <c r="CT11" i="10" s="1"/>
  <c r="CE11" i="10"/>
  <c r="CU11" i="10" s="1"/>
  <c r="CF11" i="10"/>
  <c r="CV11" i="10" s="1"/>
  <c r="BA94" i="10"/>
  <c r="BA105" i="10"/>
  <c r="BA120" i="10"/>
  <c r="BA72" i="10"/>
  <c r="BZ47" i="10"/>
  <c r="CP47" i="10" s="1"/>
  <c r="CB47" i="10"/>
  <c r="CR47" i="10" s="1"/>
  <c r="CA47" i="10"/>
  <c r="CQ47" i="10" s="1"/>
  <c r="BZ23" i="10"/>
  <c r="CP23" i="10" s="1"/>
  <c r="CB23" i="10"/>
  <c r="CR23" i="10" s="1"/>
  <c r="CA23" i="10"/>
  <c r="CQ23" i="10" s="1"/>
  <c r="BA106" i="10"/>
  <c r="BA101" i="10"/>
  <c r="BZ59" i="10"/>
  <c r="CP59" i="10" s="1"/>
  <c r="CB59" i="10"/>
  <c r="CR59" i="10" s="1"/>
  <c r="CA59" i="10"/>
  <c r="CQ59" i="10" s="1"/>
  <c r="BZ43" i="10"/>
  <c r="CP43" i="10" s="1"/>
  <c r="CB43" i="10"/>
  <c r="CR43" i="10" s="1"/>
  <c r="CA43" i="10"/>
  <c r="CQ43" i="10" s="1"/>
  <c r="BZ27" i="10"/>
  <c r="CP27" i="10" s="1"/>
  <c r="CB27" i="10"/>
  <c r="CR27" i="10" s="1"/>
  <c r="CA27" i="10"/>
  <c r="CQ27" i="10" s="1"/>
  <c r="BZ11" i="10"/>
  <c r="CP11" i="10" s="1"/>
  <c r="CA11" i="10"/>
  <c r="CQ11" i="10" s="1"/>
  <c r="CB11" i="10"/>
  <c r="CR11" i="10" s="1"/>
  <c r="BC106" i="10"/>
  <c r="BC74" i="10"/>
  <c r="BC101" i="10"/>
  <c r="BC85" i="10"/>
  <c r="BC116" i="10"/>
  <c r="BC100" i="10"/>
  <c r="BC68" i="10"/>
  <c r="CD27" i="10"/>
  <c r="CT27" i="10" s="1"/>
  <c r="CE27" i="10"/>
  <c r="CU27" i="10" s="1"/>
  <c r="CF27" i="10"/>
  <c r="CV27" i="10" s="1"/>
  <c r="BC110" i="10"/>
  <c r="BC73" i="10"/>
  <c r="BC88" i="10"/>
  <c r="BX55" i="10"/>
  <c r="CN55" i="10" s="1"/>
  <c r="BV55" i="10"/>
  <c r="CL55" i="10" s="1"/>
  <c r="BW55" i="10"/>
  <c r="CM55" i="10" s="1"/>
  <c r="BX39" i="10"/>
  <c r="CN39" i="10" s="1"/>
  <c r="BV39" i="10"/>
  <c r="CL39" i="10" s="1"/>
  <c r="BW39" i="10"/>
  <c r="CM39" i="10" s="1"/>
  <c r="BX23" i="10"/>
  <c r="CN23" i="10" s="1"/>
  <c r="BV23" i="10"/>
  <c r="CL23" i="10" s="1"/>
  <c r="BW23" i="10"/>
  <c r="CM23" i="10" s="1"/>
  <c r="BV7" i="10"/>
  <c r="CL7" i="10" s="1"/>
  <c r="BX7" i="10"/>
  <c r="CN7" i="10" s="1"/>
  <c r="BW7" i="10"/>
  <c r="CM7" i="10" s="1"/>
  <c r="BA102" i="10"/>
  <c r="BA86" i="10"/>
  <c r="BA113" i="10"/>
  <c r="BA81" i="10"/>
  <c r="BA112" i="10"/>
  <c r="BA80" i="10"/>
  <c r="CD19" i="10"/>
  <c r="CT19" i="10" s="1"/>
  <c r="CE19" i="10"/>
  <c r="CU19" i="10" s="1"/>
  <c r="CF19" i="10"/>
  <c r="CV19" i="10" s="1"/>
  <c r="BC104" i="10"/>
  <c r="BT55" i="10"/>
  <c r="CJ55" i="10" s="1"/>
  <c r="BI55" i="10"/>
  <c r="BS55" i="10"/>
  <c r="CI55" i="10" s="1"/>
  <c r="BR55" i="10"/>
  <c r="CH55" i="10" s="1"/>
  <c r="BT23" i="10"/>
  <c r="CJ23" i="10" s="1"/>
  <c r="BI23" i="10"/>
  <c r="BS23" i="10"/>
  <c r="CI23" i="10" s="1"/>
  <c r="BR23" i="10"/>
  <c r="CH23" i="10" s="1"/>
  <c r="CD35" i="10"/>
  <c r="CT35" i="10" s="1"/>
  <c r="CE35" i="10"/>
  <c r="CU35" i="10" s="1"/>
  <c r="CF35" i="10"/>
  <c r="CV35" i="10" s="1"/>
  <c r="BB179" i="10"/>
  <c r="BB171" i="10"/>
  <c r="BB163" i="10"/>
  <c r="BB155" i="10"/>
  <c r="BB147" i="10"/>
  <c r="BB139" i="10"/>
  <c r="BB131" i="10"/>
  <c r="AZ122" i="10"/>
  <c r="AZ106" i="10"/>
  <c r="AZ90" i="10"/>
  <c r="AZ74" i="10"/>
  <c r="AZ117" i="10"/>
  <c r="AZ101" i="10"/>
  <c r="AZ85" i="10"/>
  <c r="AZ69" i="10"/>
  <c r="AZ116" i="10"/>
  <c r="AZ100" i="10"/>
  <c r="AZ84" i="10"/>
  <c r="AZ68" i="10"/>
  <c r="BC179" i="10"/>
  <c r="BC147" i="10"/>
  <c r="AZ110" i="10"/>
  <c r="AZ121" i="10"/>
  <c r="AZ73" i="10"/>
  <c r="AZ88" i="10"/>
  <c r="BA183" i="10"/>
  <c r="BA175" i="10"/>
  <c r="BA167" i="10"/>
  <c r="BA159" i="10"/>
  <c r="BA151" i="10"/>
  <c r="BA143" i="10"/>
  <c r="BA135" i="10"/>
  <c r="BA127" i="10"/>
  <c r="BB118" i="10"/>
  <c r="BB102" i="10"/>
  <c r="BB86" i="10"/>
  <c r="BB70" i="10"/>
  <c r="BB113" i="10"/>
  <c r="BB97" i="10"/>
  <c r="BB81" i="10"/>
  <c r="AZ126" i="10"/>
  <c r="BB112" i="10"/>
  <c r="BB96" i="10"/>
  <c r="BB80" i="10"/>
  <c r="BC163" i="10"/>
  <c r="BC139" i="10"/>
  <c r="AZ78" i="10"/>
  <c r="AZ89" i="10"/>
  <c r="AZ104" i="10"/>
  <c r="AZ183" i="10"/>
  <c r="AZ175" i="10"/>
  <c r="AZ167" i="10"/>
  <c r="AZ159" i="10"/>
  <c r="AZ151" i="10"/>
  <c r="AZ143" i="10"/>
  <c r="AZ135" i="10"/>
  <c r="AZ127" i="10"/>
  <c r="BB114" i="10"/>
  <c r="BB98" i="10"/>
  <c r="BB82" i="10"/>
  <c r="BB125" i="10"/>
  <c r="BB109" i="10"/>
  <c r="BB93" i="10"/>
  <c r="BB77" i="10"/>
  <c r="BB124" i="10"/>
  <c r="BB108" i="10"/>
  <c r="BB92" i="10"/>
  <c r="BB76" i="10"/>
  <c r="BC171" i="10"/>
  <c r="BC155" i="10"/>
  <c r="BC131" i="10"/>
  <c r="BB94" i="10"/>
  <c r="BB105" i="10"/>
  <c r="BB120" i="10"/>
  <c r="BB72" i="10"/>
  <c r="B43" i="2"/>
  <c r="C34" i="2"/>
  <c r="C86" i="2"/>
  <c r="C90" i="2"/>
  <c r="C89" i="2"/>
  <c r="B46" i="2"/>
  <c r="C37" i="2"/>
  <c r="B38" i="2"/>
  <c r="C29" i="2"/>
  <c r="B57" i="2"/>
  <c r="C48" i="2"/>
  <c r="B42" i="2"/>
  <c r="C33" i="2"/>
  <c r="B49" i="2"/>
  <c r="C40" i="2"/>
  <c r="CP612" i="10" l="1"/>
  <c r="CL648" i="10"/>
  <c r="CL652" i="10"/>
  <c r="CL612" i="10"/>
  <c r="CP632" i="10"/>
  <c r="CP608" i="10"/>
  <c r="CL664" i="10"/>
  <c r="CL620" i="10"/>
  <c r="CL660" i="10"/>
  <c r="CP616" i="10"/>
  <c r="CT632" i="10"/>
  <c r="CT628" i="10"/>
  <c r="CP624" i="10"/>
  <c r="CP652" i="10"/>
  <c r="CT624" i="10"/>
  <c r="CL636" i="10"/>
  <c r="CP628" i="10"/>
  <c r="CH632" i="10"/>
  <c r="CH640" i="10"/>
  <c r="CH648" i="10"/>
  <c r="CL616" i="10"/>
  <c r="BB180" i="10"/>
  <c r="BB136" i="10"/>
  <c r="BB142" i="10"/>
  <c r="AZ243" i="10"/>
  <c r="BZ21" i="10"/>
  <c r="CP21" i="10" s="1"/>
  <c r="CA21" i="10"/>
  <c r="CQ21" i="10" s="1"/>
  <c r="CB21" i="10"/>
  <c r="CR21" i="10" s="1"/>
  <c r="BB146" i="10"/>
  <c r="BA227" i="10"/>
  <c r="AZ133" i="10"/>
  <c r="AZ144" i="10"/>
  <c r="BT30" i="10"/>
  <c r="CJ30" i="10" s="1"/>
  <c r="BI30" i="10"/>
  <c r="BR30" i="10"/>
  <c r="CH30" i="10" s="1"/>
  <c r="BS30" i="10"/>
  <c r="CI30" i="10" s="1"/>
  <c r="BC148" i="10"/>
  <c r="CD56" i="10"/>
  <c r="CT56" i="10" s="1"/>
  <c r="CF56" i="10"/>
  <c r="CV56" i="10" s="1"/>
  <c r="CE56" i="10"/>
  <c r="CU56" i="10" s="1"/>
  <c r="CF46" i="10"/>
  <c r="CV46" i="10" s="1"/>
  <c r="CE46" i="10"/>
  <c r="CU46" i="10" s="1"/>
  <c r="CD46" i="10"/>
  <c r="CT46" i="10" s="1"/>
  <c r="BV64" i="10"/>
  <c r="CL64" i="10" s="1"/>
  <c r="BW64" i="10"/>
  <c r="CM64" i="10" s="1"/>
  <c r="BX64" i="10"/>
  <c r="CN64" i="10" s="1"/>
  <c r="BA134" i="10"/>
  <c r="BT60" i="10"/>
  <c r="CJ60" i="10" s="1"/>
  <c r="BI60" i="10"/>
  <c r="BR60" i="10"/>
  <c r="CH60" i="10" s="1"/>
  <c r="CH661" i="10" s="1"/>
  <c r="BS60" i="10"/>
  <c r="CI60" i="10" s="1"/>
  <c r="BT48" i="10"/>
  <c r="CJ48" i="10" s="1"/>
  <c r="BI48" i="10"/>
  <c r="BR48" i="10"/>
  <c r="CH48" i="10" s="1"/>
  <c r="CH649" i="10" s="1"/>
  <c r="BS48" i="10"/>
  <c r="CI48" i="10" s="1"/>
  <c r="BS79" i="10"/>
  <c r="CI79" i="10" s="1"/>
  <c r="BR79" i="10"/>
  <c r="CH79" i="10" s="1"/>
  <c r="BT79" i="10"/>
  <c r="CJ79" i="10" s="1"/>
  <c r="BZ18" i="10"/>
  <c r="CP18" i="10" s="1"/>
  <c r="CB18" i="10"/>
  <c r="CR18" i="10" s="1"/>
  <c r="CA18" i="10"/>
  <c r="CQ18" i="10" s="1"/>
  <c r="BT52" i="10"/>
  <c r="CJ52" i="10" s="1"/>
  <c r="BI52" i="10"/>
  <c r="BR52" i="10"/>
  <c r="CH52" i="10" s="1"/>
  <c r="BS52" i="10"/>
  <c r="CI52" i="10" s="1"/>
  <c r="BW95" i="10"/>
  <c r="CM95" i="10" s="1"/>
  <c r="BV95" i="10"/>
  <c r="CL95" i="10" s="1"/>
  <c r="BX95" i="10"/>
  <c r="CN95" i="10" s="1"/>
  <c r="CF75" i="10"/>
  <c r="CV75" i="10" s="1"/>
  <c r="CE75" i="10"/>
  <c r="CU75" i="10" s="1"/>
  <c r="CD75" i="10"/>
  <c r="CT75" i="10" s="1"/>
  <c r="BB129" i="10"/>
  <c r="CA67" i="10"/>
  <c r="CQ67" i="10" s="1"/>
  <c r="BZ67" i="10"/>
  <c r="CP67" i="10" s="1"/>
  <c r="CB67" i="10"/>
  <c r="CR67" i="10" s="1"/>
  <c r="BX62" i="10"/>
  <c r="CN62" i="10" s="1"/>
  <c r="BW62" i="10"/>
  <c r="CM62" i="10" s="1"/>
  <c r="BV62" i="10"/>
  <c r="CL62" i="10" s="1"/>
  <c r="BC154" i="10"/>
  <c r="CD52" i="10"/>
  <c r="CT52" i="10" s="1"/>
  <c r="CE52" i="10"/>
  <c r="CU52" i="10" s="1"/>
  <c r="CF52" i="10"/>
  <c r="CV52" i="10" s="1"/>
  <c r="CF53" i="10"/>
  <c r="CV53" i="10" s="1"/>
  <c r="CD53" i="10"/>
  <c r="CT53" i="10" s="1"/>
  <c r="CE53" i="10"/>
  <c r="CU53" i="10" s="1"/>
  <c r="CE58" i="10"/>
  <c r="CU58" i="10" s="1"/>
  <c r="CF58" i="10"/>
  <c r="CV58" i="10" s="1"/>
  <c r="CD58" i="10"/>
  <c r="CT58" i="10" s="1"/>
  <c r="BX24" i="10"/>
  <c r="CN24" i="10" s="1"/>
  <c r="BV24" i="10"/>
  <c r="CL24" i="10" s="1"/>
  <c r="BW24" i="10"/>
  <c r="CM24" i="10" s="1"/>
  <c r="BX25" i="10"/>
  <c r="CN25" i="10" s="1"/>
  <c r="BV25" i="10"/>
  <c r="CL25" i="10" s="1"/>
  <c r="BW25" i="10"/>
  <c r="CM25" i="10" s="1"/>
  <c r="BZ17" i="10"/>
  <c r="CP17" i="10" s="1"/>
  <c r="CA17" i="10"/>
  <c r="CQ17" i="10" s="1"/>
  <c r="CB17" i="10"/>
  <c r="CR17" i="10" s="1"/>
  <c r="AZ227" i="10"/>
  <c r="BZ53" i="10"/>
  <c r="CP53" i="10" s="1"/>
  <c r="CA53" i="10"/>
  <c r="CQ53" i="10" s="1"/>
  <c r="CB53" i="10"/>
  <c r="CR53" i="10" s="1"/>
  <c r="BB178" i="10"/>
  <c r="BA243" i="10"/>
  <c r="AZ145" i="10"/>
  <c r="BA140" i="10"/>
  <c r="BA141" i="10"/>
  <c r="BC170" i="10"/>
  <c r="CF8" i="10"/>
  <c r="CV8" i="10" s="1"/>
  <c r="CD8" i="10"/>
  <c r="CT8" i="10" s="1"/>
  <c r="CE8" i="10"/>
  <c r="CU8" i="10" s="1"/>
  <c r="CE41" i="10"/>
  <c r="CU41" i="10" s="1"/>
  <c r="CF41" i="10"/>
  <c r="CV41" i="10" s="1"/>
  <c r="CD41" i="10"/>
  <c r="CT41" i="10" s="1"/>
  <c r="CT642" i="10" s="1"/>
  <c r="BX46" i="10"/>
  <c r="CN46" i="10" s="1"/>
  <c r="BW46" i="10"/>
  <c r="CM46" i="10" s="1"/>
  <c r="BV46" i="10"/>
  <c r="CL46" i="10" s="1"/>
  <c r="BV12" i="10"/>
  <c r="CL12" i="10" s="1"/>
  <c r="BX12" i="10"/>
  <c r="CN12" i="10" s="1"/>
  <c r="BW12" i="10"/>
  <c r="CM12" i="10" s="1"/>
  <c r="BX45" i="10"/>
  <c r="CN45" i="10" s="1"/>
  <c r="BV45" i="10"/>
  <c r="CL45" i="10" s="1"/>
  <c r="BW45" i="10"/>
  <c r="CM45" i="10" s="1"/>
  <c r="BX32" i="10"/>
  <c r="CN32" i="10" s="1"/>
  <c r="BV32" i="10"/>
  <c r="CL32" i="10" s="1"/>
  <c r="BW32" i="10"/>
  <c r="CM32" i="10" s="1"/>
  <c r="BV65" i="10"/>
  <c r="CL65" i="10" s="1"/>
  <c r="BX65" i="10"/>
  <c r="CN65" i="10" s="1"/>
  <c r="BW65" i="10"/>
  <c r="CM65" i="10" s="1"/>
  <c r="BA157" i="10"/>
  <c r="CE9" i="10"/>
  <c r="CU9" i="10" s="1"/>
  <c r="CD9" i="10"/>
  <c r="CT9" i="10" s="1"/>
  <c r="CF9" i="10"/>
  <c r="CV9" i="10" s="1"/>
  <c r="BT16" i="10"/>
  <c r="CJ16" i="10" s="1"/>
  <c r="BI16" i="10"/>
  <c r="BR16" i="10"/>
  <c r="CH16" i="10" s="1"/>
  <c r="BS16" i="10"/>
  <c r="CI16" i="10" s="1"/>
  <c r="BT49" i="10"/>
  <c r="CJ49" i="10" s="1"/>
  <c r="BI49" i="10"/>
  <c r="BR49" i="10"/>
  <c r="CH49" i="10" s="1"/>
  <c r="BS49" i="10"/>
  <c r="CI49" i="10" s="1"/>
  <c r="BS95" i="10"/>
  <c r="CI95" i="10" s="1"/>
  <c r="BR95" i="10"/>
  <c r="CH95" i="10" s="1"/>
  <c r="BT95" i="10"/>
  <c r="CJ95" i="10" s="1"/>
  <c r="BZ44" i="10"/>
  <c r="CP44" i="10" s="1"/>
  <c r="CB44" i="10"/>
  <c r="CR44" i="10" s="1"/>
  <c r="CA44" i="10"/>
  <c r="CQ44" i="10" s="1"/>
  <c r="BT20" i="10"/>
  <c r="CJ20" i="10" s="1"/>
  <c r="BI20" i="10"/>
  <c r="BR20" i="10"/>
  <c r="CH20" i="10" s="1"/>
  <c r="BS20" i="10"/>
  <c r="CI20" i="10" s="1"/>
  <c r="BT53" i="10"/>
  <c r="CJ53" i="10" s="1"/>
  <c r="BI53" i="10"/>
  <c r="BR53" i="10"/>
  <c r="CH53" i="10" s="1"/>
  <c r="BS53" i="10"/>
  <c r="CI53" i="10" s="1"/>
  <c r="AZ178" i="10"/>
  <c r="BW111" i="10"/>
  <c r="CM111" i="10" s="1"/>
  <c r="BV111" i="10"/>
  <c r="CL111" i="10" s="1"/>
  <c r="BX111" i="10"/>
  <c r="CN111" i="10" s="1"/>
  <c r="BZ8" i="10"/>
  <c r="CP8" i="10" s="1"/>
  <c r="CB8" i="10"/>
  <c r="CR8" i="10" s="1"/>
  <c r="CA8" i="10"/>
  <c r="CQ8" i="10" s="1"/>
  <c r="BB161" i="10"/>
  <c r="BZ46" i="10"/>
  <c r="CP46" i="10" s="1"/>
  <c r="CB46" i="10"/>
  <c r="CR46" i="10" s="1"/>
  <c r="CA46" i="10"/>
  <c r="CQ46" i="10" s="1"/>
  <c r="BC168" i="10"/>
  <c r="BC169" i="10"/>
  <c r="BC174" i="10"/>
  <c r="BA149" i="10"/>
  <c r="CD20" i="10"/>
  <c r="CT20" i="10" s="1"/>
  <c r="CE20" i="10"/>
  <c r="CU20" i="10" s="1"/>
  <c r="CF20" i="10"/>
  <c r="CV20" i="10" s="1"/>
  <c r="CF21" i="10"/>
  <c r="CV21" i="10" s="1"/>
  <c r="CD21" i="10"/>
  <c r="CT21" i="10" s="1"/>
  <c r="CE21" i="10"/>
  <c r="CU21" i="10" s="1"/>
  <c r="CE26" i="10"/>
  <c r="CU26" i="10" s="1"/>
  <c r="CF26" i="10"/>
  <c r="CV26" i="10" s="1"/>
  <c r="CD26" i="10"/>
  <c r="CT26" i="10" s="1"/>
  <c r="BX28" i="10"/>
  <c r="CN28" i="10" s="1"/>
  <c r="BV28" i="10"/>
  <c r="CL28" i="10" s="1"/>
  <c r="BW28" i="10"/>
  <c r="CM28" i="10" s="1"/>
  <c r="BX61" i="10"/>
  <c r="CN61" i="10" s="1"/>
  <c r="BV61" i="10"/>
  <c r="CL61" i="10" s="1"/>
  <c r="BW61" i="10"/>
  <c r="CM61" i="10" s="1"/>
  <c r="BX30" i="10"/>
  <c r="CN30" i="10" s="1"/>
  <c r="BW30" i="10"/>
  <c r="CM30" i="10" s="1"/>
  <c r="BV30" i="10"/>
  <c r="CL30" i="10" s="1"/>
  <c r="BZ12" i="10"/>
  <c r="CP12" i="10" s="1"/>
  <c r="CB12" i="10"/>
  <c r="CR12" i="10" s="1"/>
  <c r="CA12" i="10"/>
  <c r="CQ12" i="10" s="1"/>
  <c r="BB165" i="10"/>
  <c r="CF71" i="10"/>
  <c r="CV71" i="10" s="1"/>
  <c r="CE71" i="10"/>
  <c r="CU71" i="10" s="1"/>
  <c r="CD71" i="10"/>
  <c r="CT71" i="10" s="1"/>
  <c r="BC231" i="10"/>
  <c r="BZ32" i="10"/>
  <c r="CP32" i="10" s="1"/>
  <c r="CB32" i="10"/>
  <c r="CR32" i="10" s="1"/>
  <c r="CA32" i="10"/>
  <c r="CQ32" i="10" s="1"/>
  <c r="BZ64" i="10"/>
  <c r="CP64" i="10" s="1"/>
  <c r="CB64" i="10"/>
  <c r="CR64" i="10" s="1"/>
  <c r="CA64" i="10"/>
  <c r="CQ64" i="10" s="1"/>
  <c r="BB153" i="10"/>
  <c r="BZ65" i="10"/>
  <c r="CP65" i="10" s="1"/>
  <c r="CA65" i="10"/>
  <c r="CQ65" i="10" s="1"/>
  <c r="CB65" i="10"/>
  <c r="CR65" i="10" s="1"/>
  <c r="BZ38" i="10"/>
  <c r="CP38" i="10" s="1"/>
  <c r="CB38" i="10"/>
  <c r="CR38" i="10" s="1"/>
  <c r="CA38" i="10"/>
  <c r="CQ38" i="10" s="1"/>
  <c r="BS67" i="10"/>
  <c r="CI67" i="10" s="1"/>
  <c r="BT67" i="10"/>
  <c r="CJ67" i="10" s="1"/>
  <c r="BR67" i="10"/>
  <c r="CH67" i="10" s="1"/>
  <c r="BS83" i="10"/>
  <c r="CI83" i="10" s="1"/>
  <c r="BT83" i="10"/>
  <c r="CJ83" i="10" s="1"/>
  <c r="BR83" i="10"/>
  <c r="CH83" i="10" s="1"/>
  <c r="BS99" i="10"/>
  <c r="CI99" i="10" s="1"/>
  <c r="BT99" i="10"/>
  <c r="CJ99" i="10" s="1"/>
  <c r="BR99" i="10"/>
  <c r="CH99" i="10" s="1"/>
  <c r="BS115" i="10"/>
  <c r="CI115" i="10" s="1"/>
  <c r="BR115" i="10"/>
  <c r="CH115" i="10" s="1"/>
  <c r="BT115" i="10"/>
  <c r="CJ115" i="10" s="1"/>
  <c r="BT44" i="10"/>
  <c r="CJ44" i="10" s="1"/>
  <c r="BI44" i="10"/>
  <c r="BR44" i="10"/>
  <c r="CH44" i="10" s="1"/>
  <c r="BS44" i="10"/>
  <c r="CI44" i="10" s="1"/>
  <c r="AZ138" i="10"/>
  <c r="BC223" i="10"/>
  <c r="BZ36" i="10"/>
  <c r="CP36" i="10" s="1"/>
  <c r="CB36" i="10"/>
  <c r="CR36" i="10" s="1"/>
  <c r="CA36" i="10"/>
  <c r="CQ36" i="10" s="1"/>
  <c r="AZ186" i="10"/>
  <c r="BB157" i="10"/>
  <c r="BZ10" i="10"/>
  <c r="CP10" i="10" s="1"/>
  <c r="CB10" i="10"/>
  <c r="CR10" i="10" s="1"/>
  <c r="CA10" i="10"/>
  <c r="CQ10" i="10" s="1"/>
  <c r="BZ42" i="10"/>
  <c r="CP42" i="10" s="1"/>
  <c r="CB42" i="10"/>
  <c r="CR42" i="10" s="1"/>
  <c r="CA42" i="10"/>
  <c r="CQ42" i="10" s="1"/>
  <c r="BV67" i="10"/>
  <c r="CL67" i="10" s="1"/>
  <c r="BX67" i="10"/>
  <c r="CN67" i="10" s="1"/>
  <c r="BW67" i="10"/>
  <c r="CM67" i="10" s="1"/>
  <c r="BA203" i="10"/>
  <c r="BW99" i="10"/>
  <c r="CM99" i="10" s="1"/>
  <c r="BV99" i="10"/>
  <c r="CL99" i="10" s="1"/>
  <c r="BX99" i="10"/>
  <c r="CN99" i="10" s="1"/>
  <c r="BW115" i="10"/>
  <c r="CM115" i="10" s="1"/>
  <c r="BV115" i="10"/>
  <c r="CL115" i="10" s="1"/>
  <c r="BX115" i="10"/>
  <c r="CN115" i="10" s="1"/>
  <c r="BT28" i="10"/>
  <c r="CJ28" i="10" s="1"/>
  <c r="BI28" i="10"/>
  <c r="BR28" i="10"/>
  <c r="CH28" i="10" s="1"/>
  <c r="BS28" i="10"/>
  <c r="CI28" i="10" s="1"/>
  <c r="BT61" i="10"/>
  <c r="CJ61" i="10" s="1"/>
  <c r="BI61" i="10"/>
  <c r="BR61" i="10"/>
  <c r="CH61" i="10" s="1"/>
  <c r="BS61" i="10"/>
  <c r="CI61" i="10" s="1"/>
  <c r="CF87" i="10"/>
  <c r="CV87" i="10" s="1"/>
  <c r="CE87" i="10"/>
  <c r="CU87" i="10" s="1"/>
  <c r="CD87" i="10"/>
  <c r="CT87" i="10" s="1"/>
  <c r="BT8" i="10"/>
  <c r="CJ8" i="10" s="1"/>
  <c r="BI8" i="10"/>
  <c r="BR8" i="10"/>
  <c r="CH8" i="10" s="1"/>
  <c r="BS8" i="10"/>
  <c r="CI8" i="10" s="1"/>
  <c r="BT40" i="10"/>
  <c r="CJ40" i="10" s="1"/>
  <c r="BI40" i="10"/>
  <c r="BR40" i="10"/>
  <c r="CH40" i="10" s="1"/>
  <c r="BS40" i="10"/>
  <c r="CI40" i="10" s="1"/>
  <c r="BT9" i="10"/>
  <c r="CJ9" i="10" s="1"/>
  <c r="BI9" i="10"/>
  <c r="BR9" i="10"/>
  <c r="CH9" i="10" s="1"/>
  <c r="BS9" i="10"/>
  <c r="CI9" i="10" s="1"/>
  <c r="BT41" i="10"/>
  <c r="CJ41" i="10" s="1"/>
  <c r="BI41" i="10"/>
  <c r="BR41" i="10"/>
  <c r="CH41" i="10" s="1"/>
  <c r="BS41" i="10"/>
  <c r="CI41" i="10" s="1"/>
  <c r="AZ134" i="10"/>
  <c r="AZ166" i="10"/>
  <c r="CA71" i="10"/>
  <c r="CQ71" i="10" s="1"/>
  <c r="BZ71" i="10"/>
  <c r="CP71" i="10" s="1"/>
  <c r="CB71" i="10"/>
  <c r="CR71" i="10" s="1"/>
  <c r="CA87" i="10"/>
  <c r="CQ87" i="10" s="1"/>
  <c r="CB87" i="10"/>
  <c r="CR87" i="10" s="1"/>
  <c r="BZ87" i="10"/>
  <c r="CP87" i="10" s="1"/>
  <c r="CA103" i="10"/>
  <c r="CQ103" i="10" s="1"/>
  <c r="CB103" i="10"/>
  <c r="CR103" i="10" s="1"/>
  <c r="BZ103" i="10"/>
  <c r="CP103" i="10" s="1"/>
  <c r="CA119" i="10"/>
  <c r="CQ119" i="10" s="1"/>
  <c r="CB119" i="10"/>
  <c r="CR119" i="10" s="1"/>
  <c r="BZ119" i="10"/>
  <c r="CP119" i="10" s="1"/>
  <c r="CT636" i="10"/>
  <c r="BX52" i="10"/>
  <c r="CN52" i="10" s="1"/>
  <c r="BV52" i="10"/>
  <c r="CL52" i="10" s="1"/>
  <c r="BW52" i="10"/>
  <c r="CM52" i="10" s="1"/>
  <c r="BX53" i="10"/>
  <c r="CN53" i="10" s="1"/>
  <c r="BV53" i="10"/>
  <c r="CL53" i="10" s="1"/>
  <c r="BW53" i="10"/>
  <c r="CM53" i="10" s="1"/>
  <c r="BX42" i="10"/>
  <c r="CN42" i="10" s="1"/>
  <c r="BW42" i="10"/>
  <c r="CM42" i="10" s="1"/>
  <c r="BV42" i="10"/>
  <c r="CL42" i="10" s="1"/>
  <c r="CL608" i="10"/>
  <c r="CL656" i="10"/>
  <c r="CD13" i="10"/>
  <c r="CT13" i="10" s="1"/>
  <c r="CE13" i="10"/>
  <c r="CU13" i="10" s="1"/>
  <c r="CF13" i="10"/>
  <c r="CV13" i="10" s="1"/>
  <c r="BC128" i="10"/>
  <c r="BC176" i="10"/>
  <c r="BC161" i="10"/>
  <c r="BC166" i="10"/>
  <c r="CP660" i="10"/>
  <c r="BA166" i="10"/>
  <c r="BA132" i="10"/>
  <c r="BA165" i="10"/>
  <c r="CT652" i="10"/>
  <c r="BA152" i="10"/>
  <c r="BA184" i="10"/>
  <c r="BA153" i="10"/>
  <c r="BA185" i="10"/>
  <c r="BA158" i="10"/>
  <c r="CH608" i="10"/>
  <c r="CH616" i="10"/>
  <c r="BC149" i="10"/>
  <c r="CD66" i="10"/>
  <c r="CT66" i="10" s="1"/>
  <c r="CF66" i="10"/>
  <c r="CV66" i="10" s="1"/>
  <c r="CE66" i="10"/>
  <c r="CU66" i="10" s="1"/>
  <c r="BV10" i="10"/>
  <c r="CL10" i="10" s="1"/>
  <c r="BX10" i="10"/>
  <c r="CN10" i="10" s="1"/>
  <c r="BW10" i="10"/>
  <c r="CM10" i="10" s="1"/>
  <c r="CL632" i="10"/>
  <c r="CF61" i="10"/>
  <c r="CV61" i="10" s="1"/>
  <c r="CD61" i="10"/>
  <c r="CT61" i="10" s="1"/>
  <c r="CE61" i="10"/>
  <c r="CU61" i="10" s="1"/>
  <c r="CT660" i="10"/>
  <c r="BC129" i="10"/>
  <c r="BC150" i="10"/>
  <c r="CP636" i="10"/>
  <c r="BX56" i="10"/>
  <c r="CN56" i="10" s="1"/>
  <c r="BV56" i="10"/>
  <c r="CL56" i="10" s="1"/>
  <c r="BW56" i="10"/>
  <c r="CM56" i="10" s="1"/>
  <c r="CP664" i="10"/>
  <c r="AZ180" i="10"/>
  <c r="BT34" i="10"/>
  <c r="CJ34" i="10" s="1"/>
  <c r="BI34" i="10"/>
  <c r="BR34" i="10"/>
  <c r="CH34" i="10" s="1"/>
  <c r="BS34" i="10"/>
  <c r="CI34" i="10" s="1"/>
  <c r="CF107" i="10"/>
  <c r="CV107" i="10" s="1"/>
  <c r="CE107" i="10"/>
  <c r="CU107" i="10" s="1"/>
  <c r="CD107" i="10"/>
  <c r="CT107" i="10" s="1"/>
  <c r="AZ136" i="10"/>
  <c r="AZ168" i="10"/>
  <c r="AZ137" i="10"/>
  <c r="AZ169" i="10"/>
  <c r="BT22" i="10"/>
  <c r="CJ22" i="10" s="1"/>
  <c r="BI22" i="10"/>
  <c r="BR22" i="10"/>
  <c r="CH22" i="10" s="1"/>
  <c r="BS22" i="10"/>
  <c r="CI22" i="10" s="1"/>
  <c r="BT54" i="10"/>
  <c r="CJ54" i="10" s="1"/>
  <c r="BI54" i="10"/>
  <c r="BR54" i="10"/>
  <c r="CH54" i="10" s="1"/>
  <c r="BS54" i="10"/>
  <c r="CI54" i="10" s="1"/>
  <c r="AZ199" i="10"/>
  <c r="AZ215" i="10"/>
  <c r="AZ231" i="10"/>
  <c r="BB164" i="10"/>
  <c r="BB138" i="10"/>
  <c r="BC211" i="10"/>
  <c r="AZ140" i="10"/>
  <c r="AZ172" i="10"/>
  <c r="AZ141" i="10"/>
  <c r="AZ173" i="10"/>
  <c r="BT26" i="10"/>
  <c r="CJ26" i="10" s="1"/>
  <c r="BI26" i="10"/>
  <c r="BR26" i="10"/>
  <c r="CH26" i="10" s="1"/>
  <c r="BS26" i="10"/>
  <c r="CI26" i="10" s="1"/>
  <c r="BT58" i="10"/>
  <c r="CJ58" i="10" s="1"/>
  <c r="BI58" i="10"/>
  <c r="BR58" i="10"/>
  <c r="CH58" i="10" s="1"/>
  <c r="BS58" i="10"/>
  <c r="CI58" i="10" s="1"/>
  <c r="BW79" i="10"/>
  <c r="CM79" i="10" s="1"/>
  <c r="BV79" i="10"/>
  <c r="CL79" i="10" s="1"/>
  <c r="BX79" i="10"/>
  <c r="CN79" i="10" s="1"/>
  <c r="BA215" i="10"/>
  <c r="BA231" i="10"/>
  <c r="BB148" i="10"/>
  <c r="BZ61" i="10"/>
  <c r="CP61" i="10" s="1"/>
  <c r="CA61" i="10"/>
  <c r="CQ61" i="10" s="1"/>
  <c r="CB61" i="10"/>
  <c r="CR61" i="10" s="1"/>
  <c r="BC195" i="10"/>
  <c r="BB128" i="10"/>
  <c r="BB160" i="10"/>
  <c r="BZ9" i="10"/>
  <c r="CP9" i="10" s="1"/>
  <c r="CA9" i="10"/>
  <c r="CQ9" i="10" s="1"/>
  <c r="CB9" i="10"/>
  <c r="CR9" i="10" s="1"/>
  <c r="BZ41" i="10"/>
  <c r="CP41" i="10" s="1"/>
  <c r="CA41" i="10"/>
  <c r="CQ41" i="10" s="1"/>
  <c r="CB41" i="10"/>
  <c r="CR41" i="10" s="1"/>
  <c r="BB134" i="10"/>
  <c r="BB166" i="10"/>
  <c r="BB187" i="10"/>
  <c r="BB203" i="10"/>
  <c r="BB219" i="10"/>
  <c r="BB235" i="10"/>
  <c r="BA182" i="10"/>
  <c r="CF12" i="10"/>
  <c r="CV12" i="10" s="1"/>
  <c r="CD12" i="10"/>
  <c r="CT12" i="10" s="1"/>
  <c r="CE12" i="10"/>
  <c r="CU12" i="10" s="1"/>
  <c r="CF45" i="10"/>
  <c r="CV45" i="10" s="1"/>
  <c r="CD45" i="10"/>
  <c r="CT45" i="10" s="1"/>
  <c r="CE45" i="10"/>
  <c r="CU45" i="10" s="1"/>
  <c r="CD32" i="10"/>
  <c r="CT32" i="10" s="1"/>
  <c r="CF32" i="10"/>
  <c r="CV32" i="10" s="1"/>
  <c r="CE32" i="10"/>
  <c r="CU32" i="10" s="1"/>
  <c r="CF64" i="10"/>
  <c r="CV64" i="10" s="1"/>
  <c r="CD64" i="10"/>
  <c r="CT64" i="10" s="1"/>
  <c r="CE64" i="10"/>
  <c r="CU64" i="10" s="1"/>
  <c r="CE33" i="10"/>
  <c r="CU33" i="10" s="1"/>
  <c r="CF33" i="10"/>
  <c r="CV33" i="10" s="1"/>
  <c r="CD33" i="10"/>
  <c r="CT33" i="10" s="1"/>
  <c r="CE65" i="10"/>
  <c r="CU65" i="10" s="1"/>
  <c r="CD65" i="10"/>
  <c r="CT65" i="10" s="1"/>
  <c r="CF65" i="10"/>
  <c r="CV65" i="10" s="1"/>
  <c r="CF38" i="10"/>
  <c r="CV38" i="10" s="1"/>
  <c r="CE38" i="10"/>
  <c r="CU38" i="10" s="1"/>
  <c r="CD38" i="10"/>
  <c r="CT38" i="10" s="1"/>
  <c r="CH628" i="10"/>
  <c r="CH636" i="10"/>
  <c r="CH644" i="10"/>
  <c r="CH652" i="10"/>
  <c r="CH660" i="10"/>
  <c r="BX44" i="10"/>
  <c r="CN44" i="10" s="1"/>
  <c r="BV44" i="10"/>
  <c r="CL44" i="10" s="1"/>
  <c r="BW44" i="10"/>
  <c r="CM44" i="10" s="1"/>
  <c r="BV18" i="10"/>
  <c r="CL18" i="10" s="1"/>
  <c r="BX18" i="10"/>
  <c r="CN18" i="10" s="1"/>
  <c r="BW18" i="10"/>
  <c r="CM18" i="10" s="1"/>
  <c r="CT608" i="10"/>
  <c r="BC140" i="10"/>
  <c r="BC172" i="10"/>
  <c r="BC141" i="10"/>
  <c r="BC173" i="10"/>
  <c r="BC146" i="10"/>
  <c r="BC178" i="10"/>
  <c r="CL628" i="10"/>
  <c r="BA148" i="10"/>
  <c r="BA181" i="10"/>
  <c r="CT640" i="10"/>
  <c r="BA144" i="10"/>
  <c r="BA145" i="10"/>
  <c r="BA150" i="10"/>
  <c r="CF95" i="10"/>
  <c r="CV95" i="10" s="1"/>
  <c r="CD95" i="10"/>
  <c r="CT95" i="10" s="1"/>
  <c r="CE95" i="10"/>
  <c r="CU95" i="10" s="1"/>
  <c r="BB168" i="10"/>
  <c r="AZ195" i="10"/>
  <c r="BC199" i="10"/>
  <c r="BB172" i="10"/>
  <c r="BW91" i="10"/>
  <c r="CM91" i="10" s="1"/>
  <c r="BV91" i="10"/>
  <c r="CL91" i="10" s="1"/>
  <c r="BX91" i="10"/>
  <c r="CN91" i="10" s="1"/>
  <c r="BT50" i="10"/>
  <c r="CJ50" i="10" s="1"/>
  <c r="BI50" i="10"/>
  <c r="BR50" i="10"/>
  <c r="CH50" i="10" s="1"/>
  <c r="BS50" i="10"/>
  <c r="CI50" i="10" s="1"/>
  <c r="AZ176" i="10"/>
  <c r="AZ177" i="10"/>
  <c r="BT62" i="10"/>
  <c r="CJ62" i="10" s="1"/>
  <c r="BI62" i="10"/>
  <c r="BR62" i="10"/>
  <c r="CH62" i="10" s="1"/>
  <c r="BS62" i="10"/>
  <c r="CI62" i="10" s="1"/>
  <c r="BB199" i="10"/>
  <c r="BB215" i="10"/>
  <c r="BB231" i="10"/>
  <c r="BX33" i="10"/>
  <c r="CN33" i="10" s="1"/>
  <c r="BV33" i="10"/>
  <c r="CL33" i="10" s="1"/>
  <c r="BW33" i="10"/>
  <c r="CM33" i="10" s="1"/>
  <c r="BX38" i="10"/>
  <c r="CN38" i="10" s="1"/>
  <c r="BW38" i="10"/>
  <c r="CM38" i="10" s="1"/>
  <c r="BV38" i="10"/>
  <c r="CL38" i="10" s="1"/>
  <c r="CF29" i="10"/>
  <c r="CV29" i="10" s="1"/>
  <c r="CD29" i="10"/>
  <c r="CT29" i="10" s="1"/>
  <c r="CE29" i="10"/>
  <c r="CU29" i="10" s="1"/>
  <c r="BA156" i="10"/>
  <c r="BA178" i="10"/>
  <c r="CF30" i="10"/>
  <c r="CV30" i="10" s="1"/>
  <c r="CE30" i="10"/>
  <c r="CU30" i="10" s="1"/>
  <c r="CD30" i="10"/>
  <c r="CT30" i="10" s="1"/>
  <c r="AZ154" i="10"/>
  <c r="BC227" i="10"/>
  <c r="BT17" i="10"/>
  <c r="CJ17" i="10" s="1"/>
  <c r="BI17" i="10"/>
  <c r="BR17" i="10"/>
  <c r="CH17" i="10" s="1"/>
  <c r="BS17" i="10"/>
  <c r="CI17" i="10" s="1"/>
  <c r="AZ142" i="10"/>
  <c r="AZ174" i="10"/>
  <c r="BS111" i="10"/>
  <c r="CI111" i="10" s="1"/>
  <c r="BR111" i="10"/>
  <c r="CH111" i="10" s="1"/>
  <c r="BT111" i="10"/>
  <c r="CJ111" i="10" s="1"/>
  <c r="CF91" i="10"/>
  <c r="CV91" i="10" s="1"/>
  <c r="CE91" i="10"/>
  <c r="CU91" i="10" s="1"/>
  <c r="CD91" i="10"/>
  <c r="CT91" i="10" s="1"/>
  <c r="BT21" i="10"/>
  <c r="CJ21" i="10" s="1"/>
  <c r="BI21" i="10"/>
  <c r="BR21" i="10"/>
  <c r="CH21" i="10" s="1"/>
  <c r="BS21" i="10"/>
  <c r="CI21" i="10" s="1"/>
  <c r="AZ146" i="10"/>
  <c r="BA199" i="10"/>
  <c r="BZ28" i="10"/>
  <c r="CP28" i="10" s="1"/>
  <c r="CB28" i="10"/>
  <c r="CR28" i="10" s="1"/>
  <c r="CA28" i="10"/>
  <c r="CQ28" i="10" s="1"/>
  <c r="BB181" i="10"/>
  <c r="BZ40" i="10"/>
  <c r="CP40" i="10" s="1"/>
  <c r="CB40" i="10"/>
  <c r="CR40" i="10" s="1"/>
  <c r="CA40" i="10"/>
  <c r="CQ40" i="10" s="1"/>
  <c r="BZ14" i="10"/>
  <c r="CP14" i="10" s="1"/>
  <c r="CB14" i="10"/>
  <c r="CR14" i="10" s="1"/>
  <c r="CA14" i="10"/>
  <c r="CQ14" i="10" s="1"/>
  <c r="CA83" i="10"/>
  <c r="CQ83" i="10" s="1"/>
  <c r="BZ83" i="10"/>
  <c r="CP83" i="10" s="1"/>
  <c r="CB83" i="10"/>
  <c r="CR83" i="10" s="1"/>
  <c r="CA99" i="10"/>
  <c r="CQ99" i="10" s="1"/>
  <c r="BZ99" i="10"/>
  <c r="CP99" i="10" s="1"/>
  <c r="CB99" i="10"/>
  <c r="CR99" i="10" s="1"/>
  <c r="CA115" i="10"/>
  <c r="CQ115" i="10" s="1"/>
  <c r="BZ115" i="10"/>
  <c r="CP115" i="10" s="1"/>
  <c r="CB115" i="10"/>
  <c r="CR115" i="10" s="1"/>
  <c r="BC180" i="10"/>
  <c r="BC136" i="10"/>
  <c r="BC137" i="10"/>
  <c r="BC142" i="10"/>
  <c r="BB132" i="10"/>
  <c r="BZ45" i="10"/>
  <c r="CP45" i="10" s="1"/>
  <c r="CA45" i="10"/>
  <c r="CQ45" i="10" s="1"/>
  <c r="CB45" i="10"/>
  <c r="CR45" i="10" s="1"/>
  <c r="BC191" i="10"/>
  <c r="CF111" i="10"/>
  <c r="CV111" i="10" s="1"/>
  <c r="CD111" i="10"/>
  <c r="CT111" i="10" s="1"/>
  <c r="CE111" i="10"/>
  <c r="CU111" i="10" s="1"/>
  <c r="BB152" i="10"/>
  <c r="BB184" i="10"/>
  <c r="BZ33" i="10"/>
  <c r="CP33" i="10" s="1"/>
  <c r="CA33" i="10"/>
  <c r="CQ33" i="10" s="1"/>
  <c r="CB33" i="10"/>
  <c r="CR33" i="10" s="1"/>
  <c r="BB185" i="10"/>
  <c r="BB158" i="10"/>
  <c r="AZ187" i="10"/>
  <c r="AZ203" i="10"/>
  <c r="AZ219" i="10"/>
  <c r="AZ235" i="10"/>
  <c r="AZ164" i="10"/>
  <c r="BT18" i="10"/>
  <c r="CJ18" i="10" s="1"/>
  <c r="BI18" i="10"/>
  <c r="BS18" i="10"/>
  <c r="CI18" i="10" s="1"/>
  <c r="BR18" i="10"/>
  <c r="CH18" i="10" s="1"/>
  <c r="CF103" i="10"/>
  <c r="CV103" i="10" s="1"/>
  <c r="CE103" i="10"/>
  <c r="CU103" i="10" s="1"/>
  <c r="CD103" i="10"/>
  <c r="CT103" i="10" s="1"/>
  <c r="BB156" i="10"/>
  <c r="BI66" i="10"/>
  <c r="BS66" i="10"/>
  <c r="CI66" i="10" s="1"/>
  <c r="BR66" i="10"/>
  <c r="CH66" i="10" s="1"/>
  <c r="BT66" i="10"/>
  <c r="CJ66" i="10" s="1"/>
  <c r="BZ37" i="10"/>
  <c r="CP37" i="10" s="1"/>
  <c r="CA37" i="10"/>
  <c r="CQ37" i="10" s="1"/>
  <c r="CB37" i="10"/>
  <c r="CR37" i="10" s="1"/>
  <c r="BB130" i="10"/>
  <c r="BB162" i="10"/>
  <c r="BA187" i="10"/>
  <c r="BW83" i="10"/>
  <c r="CM83" i="10" s="1"/>
  <c r="BV83" i="10"/>
  <c r="CL83" i="10" s="1"/>
  <c r="BX83" i="10"/>
  <c r="CN83" i="10" s="1"/>
  <c r="BA219" i="10"/>
  <c r="BA235" i="10"/>
  <c r="AZ148" i="10"/>
  <c r="AZ181" i="10"/>
  <c r="BC207" i="10"/>
  <c r="AZ128" i="10"/>
  <c r="AZ160" i="10"/>
  <c r="AZ129" i="10"/>
  <c r="AZ161" i="10"/>
  <c r="BT14" i="10"/>
  <c r="CJ14" i="10" s="1"/>
  <c r="BI14" i="10"/>
  <c r="BS14" i="10"/>
  <c r="CI14" i="10" s="1"/>
  <c r="BR14" i="10"/>
  <c r="CH14" i="10" s="1"/>
  <c r="BT46" i="10"/>
  <c r="CJ46" i="10" s="1"/>
  <c r="BI46" i="10"/>
  <c r="BR46" i="10"/>
  <c r="CH46" i="10" s="1"/>
  <c r="BS46" i="10"/>
  <c r="CI46" i="10" s="1"/>
  <c r="BB191" i="10"/>
  <c r="BB207" i="10"/>
  <c r="BB223" i="10"/>
  <c r="BB239" i="10"/>
  <c r="CH624" i="10"/>
  <c r="CH656" i="10"/>
  <c r="CD44" i="10"/>
  <c r="CT44" i="10" s="1"/>
  <c r="CE44" i="10"/>
  <c r="CU44" i="10" s="1"/>
  <c r="CF44" i="10"/>
  <c r="CV44" i="10" s="1"/>
  <c r="CT620" i="10"/>
  <c r="BA172" i="10"/>
  <c r="BA173" i="10"/>
  <c r="BA162" i="10"/>
  <c r="CL640" i="10"/>
  <c r="BC133" i="10"/>
  <c r="CD40" i="10"/>
  <c r="CT40" i="10" s="1"/>
  <c r="CF40" i="10"/>
  <c r="CV40" i="10" s="1"/>
  <c r="CE40" i="10"/>
  <c r="CU40" i="10" s="1"/>
  <c r="CE25" i="10"/>
  <c r="CU25" i="10" s="1"/>
  <c r="CF25" i="10"/>
  <c r="CV25" i="10" s="1"/>
  <c r="CD25" i="10"/>
  <c r="CT25" i="10" s="1"/>
  <c r="CF14" i="10"/>
  <c r="CV14" i="10" s="1"/>
  <c r="CE14" i="10"/>
  <c r="CU14" i="10" s="1"/>
  <c r="CD14" i="10"/>
  <c r="CT14" i="10" s="1"/>
  <c r="CP644" i="10"/>
  <c r="BX41" i="10"/>
  <c r="CN41" i="10" s="1"/>
  <c r="BV41" i="10"/>
  <c r="CL41" i="10" s="1"/>
  <c r="BW41" i="10"/>
  <c r="CM41" i="10" s="1"/>
  <c r="BX60" i="10"/>
  <c r="CN60" i="10" s="1"/>
  <c r="BV60" i="10"/>
  <c r="CL60" i="10" s="1"/>
  <c r="BW60" i="10"/>
  <c r="CM60" i="10" s="1"/>
  <c r="BX34" i="10"/>
  <c r="CN34" i="10" s="1"/>
  <c r="BW34" i="10"/>
  <c r="CM34" i="10" s="1"/>
  <c r="BV34" i="10"/>
  <c r="CL34" i="10" s="1"/>
  <c r="CT612" i="10"/>
  <c r="BV16" i="10"/>
  <c r="CL16" i="10" s="1"/>
  <c r="BX16" i="10"/>
  <c r="CN16" i="10" s="1"/>
  <c r="BW16" i="10"/>
  <c r="CM16" i="10" s="1"/>
  <c r="BX48" i="10"/>
  <c r="CN48" i="10" s="1"/>
  <c r="BV48" i="10"/>
  <c r="CL48" i="10" s="1"/>
  <c r="BW48" i="10"/>
  <c r="CM48" i="10" s="1"/>
  <c r="BV17" i="10"/>
  <c r="CL17" i="10" s="1"/>
  <c r="BW17" i="10"/>
  <c r="CM17" i="10" s="1"/>
  <c r="BX17" i="10"/>
  <c r="CN17" i="10" s="1"/>
  <c r="BX49" i="10"/>
  <c r="CN49" i="10" s="1"/>
  <c r="BV49" i="10"/>
  <c r="CL49" i="10" s="1"/>
  <c r="BW49" i="10"/>
  <c r="CM49" i="10" s="1"/>
  <c r="BX22" i="10"/>
  <c r="CN22" i="10" s="1"/>
  <c r="BW22" i="10"/>
  <c r="CM22" i="10" s="1"/>
  <c r="BV22" i="10"/>
  <c r="CL22" i="10" s="1"/>
  <c r="BX54" i="10"/>
  <c r="CN54" i="10" s="1"/>
  <c r="BW54" i="10"/>
  <c r="CM54" i="10" s="1"/>
  <c r="BV54" i="10"/>
  <c r="CL54" i="10" s="1"/>
  <c r="CH664" i="10"/>
  <c r="CE18" i="10"/>
  <c r="CU18" i="10" s="1"/>
  <c r="CF18" i="10"/>
  <c r="CV18" i="10" s="1"/>
  <c r="CD18" i="10"/>
  <c r="CT18" i="10" s="1"/>
  <c r="CT644" i="10"/>
  <c r="BC186" i="10"/>
  <c r="BA130" i="10"/>
  <c r="BC181" i="10"/>
  <c r="CD24" i="10"/>
  <c r="CT24" i="10" s="1"/>
  <c r="CF24" i="10"/>
  <c r="CV24" i="10" s="1"/>
  <c r="CE24" i="10"/>
  <c r="CU24" i="10" s="1"/>
  <c r="CE57" i="10"/>
  <c r="CU57" i="10" s="1"/>
  <c r="CF57" i="10"/>
  <c r="CV57" i="10" s="1"/>
  <c r="CD57" i="10"/>
  <c r="CT57" i="10" s="1"/>
  <c r="CF62" i="10"/>
  <c r="CV62" i="10" s="1"/>
  <c r="CE62" i="10"/>
  <c r="CU62" i="10" s="1"/>
  <c r="CD62" i="10"/>
  <c r="CT62" i="10" s="1"/>
  <c r="CP620" i="10"/>
  <c r="BA176" i="10"/>
  <c r="CP640" i="10"/>
  <c r="BT12" i="10"/>
  <c r="CJ12" i="10" s="1"/>
  <c r="BI12" i="10"/>
  <c r="BR12" i="10"/>
  <c r="CH12" i="10" s="1"/>
  <c r="BS12" i="10"/>
  <c r="CI12" i="10" s="1"/>
  <c r="BT45" i="10"/>
  <c r="CJ45" i="10" s="1"/>
  <c r="BI45" i="10"/>
  <c r="BR45" i="10"/>
  <c r="CH45" i="10" s="1"/>
  <c r="BS45" i="10"/>
  <c r="CI45" i="10" s="1"/>
  <c r="CF83" i="10"/>
  <c r="CV83" i="10" s="1"/>
  <c r="CD83" i="10"/>
  <c r="CT83" i="10" s="1"/>
  <c r="CE83" i="10"/>
  <c r="CU83" i="10" s="1"/>
  <c r="CE123" i="10"/>
  <c r="CU123" i="10" s="1"/>
  <c r="CD123" i="10"/>
  <c r="CT123" i="10" s="1"/>
  <c r="CF123" i="10"/>
  <c r="CV123" i="10" s="1"/>
  <c r="BT32" i="10"/>
  <c r="CJ32" i="10" s="1"/>
  <c r="BI32" i="10"/>
  <c r="BR32" i="10"/>
  <c r="CH32" i="10" s="1"/>
  <c r="BS32" i="10"/>
  <c r="CI32" i="10" s="1"/>
  <c r="BT64" i="10"/>
  <c r="CJ64" i="10" s="1"/>
  <c r="BR64" i="10"/>
  <c r="CH64" i="10" s="1"/>
  <c r="BI64" i="10"/>
  <c r="BS64" i="10"/>
  <c r="CI64" i="10" s="1"/>
  <c r="BT33" i="10"/>
  <c r="CJ33" i="10" s="1"/>
  <c r="BI33" i="10"/>
  <c r="BR33" i="10"/>
  <c r="CH33" i="10" s="1"/>
  <c r="BS33" i="10"/>
  <c r="CI33" i="10" s="1"/>
  <c r="BT65" i="10"/>
  <c r="CJ65" i="10" s="1"/>
  <c r="BR65" i="10"/>
  <c r="CH65" i="10" s="1"/>
  <c r="BI65" i="10"/>
  <c r="BS65" i="10"/>
  <c r="CI65" i="10" s="1"/>
  <c r="AZ158" i="10"/>
  <c r="BS71" i="10"/>
  <c r="CI71" i="10" s="1"/>
  <c r="BT71" i="10"/>
  <c r="CJ71" i="10" s="1"/>
  <c r="BR71" i="10"/>
  <c r="CH71" i="10" s="1"/>
  <c r="BS87" i="10"/>
  <c r="CI87" i="10" s="1"/>
  <c r="BR87" i="10"/>
  <c r="CH87" i="10" s="1"/>
  <c r="BT87" i="10"/>
  <c r="CJ87" i="10" s="1"/>
  <c r="BS103" i="10"/>
  <c r="CI103" i="10" s="1"/>
  <c r="BR103" i="10"/>
  <c r="CH103" i="10" s="1"/>
  <c r="BT103" i="10"/>
  <c r="CJ103" i="10" s="1"/>
  <c r="BS119" i="10"/>
  <c r="CI119" i="10" s="1"/>
  <c r="BR119" i="10"/>
  <c r="CH119" i="10" s="1"/>
  <c r="BT119" i="10"/>
  <c r="CJ119" i="10" s="1"/>
  <c r="BB149" i="10"/>
  <c r="CD67" i="10"/>
  <c r="CT67" i="10" s="1"/>
  <c r="CF67" i="10"/>
  <c r="CV67" i="10" s="1"/>
  <c r="CE67" i="10"/>
  <c r="CU67" i="10" s="1"/>
  <c r="CF115" i="10"/>
  <c r="CV115" i="10" s="1"/>
  <c r="CE115" i="10"/>
  <c r="CU115" i="10" s="1"/>
  <c r="CD115" i="10"/>
  <c r="CT115" i="10" s="1"/>
  <c r="BT36" i="10"/>
  <c r="CJ36" i="10" s="1"/>
  <c r="BI36" i="10"/>
  <c r="BR36" i="10"/>
  <c r="CH36" i="10" s="1"/>
  <c r="BS36" i="10"/>
  <c r="CI36" i="10" s="1"/>
  <c r="CA66" i="10"/>
  <c r="CQ66" i="10" s="1"/>
  <c r="CB66" i="10"/>
  <c r="CR66" i="10" s="1"/>
  <c r="BZ66" i="10"/>
  <c r="CP66" i="10" s="1"/>
  <c r="BT37" i="10"/>
  <c r="CJ37" i="10" s="1"/>
  <c r="BI37" i="10"/>
  <c r="BR37" i="10"/>
  <c r="CH37" i="10" s="1"/>
  <c r="BS37" i="10"/>
  <c r="CI37" i="10" s="1"/>
  <c r="AZ130" i="10"/>
  <c r="AZ162" i="10"/>
  <c r="BV71" i="10"/>
  <c r="CL71" i="10" s="1"/>
  <c r="BX71" i="10"/>
  <c r="CN71" i="10" s="1"/>
  <c r="BW71" i="10"/>
  <c r="CM71" i="10" s="1"/>
  <c r="BA207" i="10"/>
  <c r="BW103" i="10"/>
  <c r="CM103" i="10" s="1"/>
  <c r="BV103" i="10"/>
  <c r="CL103" i="10" s="1"/>
  <c r="BX103" i="10"/>
  <c r="CN103" i="10" s="1"/>
  <c r="BW119" i="10"/>
  <c r="CM119" i="10" s="1"/>
  <c r="BV119" i="10"/>
  <c r="CL119" i="10" s="1"/>
  <c r="BX119" i="10"/>
  <c r="CN119" i="10" s="1"/>
  <c r="BB133" i="10"/>
  <c r="BZ50" i="10"/>
  <c r="CP50" i="10" s="1"/>
  <c r="CB50" i="10"/>
  <c r="CR50" i="10" s="1"/>
  <c r="CA50" i="10"/>
  <c r="CQ50" i="10" s="1"/>
  <c r="BC219" i="10"/>
  <c r="BZ24" i="10"/>
  <c r="CP24" i="10" s="1"/>
  <c r="CB24" i="10"/>
  <c r="CR24" i="10" s="1"/>
  <c r="CA24" i="10"/>
  <c r="CQ24" i="10" s="1"/>
  <c r="BZ56" i="10"/>
  <c r="CP56" i="10" s="1"/>
  <c r="CB56" i="10"/>
  <c r="CR56" i="10" s="1"/>
  <c r="CA56" i="10"/>
  <c r="CQ56" i="10" s="1"/>
  <c r="BB145" i="10"/>
  <c r="BB177" i="10"/>
  <c r="BZ30" i="10"/>
  <c r="CP30" i="10" s="1"/>
  <c r="CB30" i="10"/>
  <c r="CR30" i="10" s="1"/>
  <c r="CA30" i="10"/>
  <c r="CQ30" i="10" s="1"/>
  <c r="BZ62" i="10"/>
  <c r="CP62" i="10" s="1"/>
  <c r="CB62" i="10"/>
  <c r="CR62" i="10" s="1"/>
  <c r="CA62" i="10"/>
  <c r="CQ62" i="10" s="1"/>
  <c r="CA75" i="10"/>
  <c r="CQ75" i="10" s="1"/>
  <c r="BZ75" i="10"/>
  <c r="CP75" i="10" s="1"/>
  <c r="CB75" i="10"/>
  <c r="CR75" i="10" s="1"/>
  <c r="CA91" i="10"/>
  <c r="CQ91" i="10" s="1"/>
  <c r="BZ91" i="10"/>
  <c r="CP91" i="10" s="1"/>
  <c r="CB91" i="10"/>
  <c r="CR91" i="10" s="1"/>
  <c r="CA107" i="10"/>
  <c r="CQ107" i="10" s="1"/>
  <c r="BZ107" i="10"/>
  <c r="CP107" i="10" s="1"/>
  <c r="CB107" i="10"/>
  <c r="CR107" i="10" s="1"/>
  <c r="BZ123" i="10"/>
  <c r="CP123" i="10" s="1"/>
  <c r="CA123" i="10"/>
  <c r="CQ123" i="10" s="1"/>
  <c r="CB123" i="10"/>
  <c r="CR123" i="10" s="1"/>
  <c r="CT648" i="10"/>
  <c r="BV9" i="10"/>
  <c r="CL9" i="10" s="1"/>
  <c r="BW9" i="10"/>
  <c r="CM9" i="10" s="1"/>
  <c r="BX9" i="10"/>
  <c r="CN9" i="10" s="1"/>
  <c r="BC132" i="10"/>
  <c r="BC165" i="10"/>
  <c r="CT664" i="10"/>
  <c r="BC152" i="10"/>
  <c r="BC184" i="10"/>
  <c r="BC153" i="10"/>
  <c r="BC185" i="10"/>
  <c r="BC158" i="10"/>
  <c r="CH612" i="10"/>
  <c r="CH620" i="10"/>
  <c r="BA164" i="10"/>
  <c r="BA138" i="10"/>
  <c r="CD36" i="10"/>
  <c r="CT36" i="10" s="1"/>
  <c r="CE36" i="10"/>
  <c r="CU36" i="10" s="1"/>
  <c r="CF36" i="10"/>
  <c r="CV36" i="10" s="1"/>
  <c r="BX66" i="10"/>
  <c r="CN66" i="10" s="1"/>
  <c r="BV66" i="10"/>
  <c r="CL66" i="10" s="1"/>
  <c r="BW66" i="10"/>
  <c r="CM66" i="10" s="1"/>
  <c r="CF37" i="10"/>
  <c r="CV37" i="10" s="1"/>
  <c r="CD37" i="10"/>
  <c r="CT37" i="10" s="1"/>
  <c r="CE37" i="10"/>
  <c r="CU37" i="10" s="1"/>
  <c r="CE10" i="10"/>
  <c r="CU10" i="10" s="1"/>
  <c r="CF10" i="10"/>
  <c r="CV10" i="10" s="1"/>
  <c r="CD10" i="10"/>
  <c r="CT10" i="10" s="1"/>
  <c r="CE42" i="10"/>
  <c r="CU42" i="10" s="1"/>
  <c r="CF42" i="10"/>
  <c r="CV42" i="10" s="1"/>
  <c r="CD42" i="10"/>
  <c r="CT42" i="10" s="1"/>
  <c r="BV13" i="10"/>
  <c r="CL13" i="10" s="1"/>
  <c r="BW13" i="10"/>
  <c r="CM13" i="10" s="1"/>
  <c r="BX13" i="10"/>
  <c r="CN13" i="10" s="1"/>
  <c r="BX50" i="10"/>
  <c r="CN50" i="10" s="1"/>
  <c r="BW50" i="10"/>
  <c r="CM50" i="10" s="1"/>
  <c r="BV50" i="10"/>
  <c r="CL50" i="10" s="1"/>
  <c r="CT616" i="10"/>
  <c r="BV8" i="10"/>
  <c r="CL8" i="10" s="1"/>
  <c r="BX8" i="10"/>
  <c r="CN8" i="10" s="1"/>
  <c r="BW8" i="10"/>
  <c r="CM8" i="10" s="1"/>
  <c r="BX40" i="10"/>
  <c r="CN40" i="10" s="1"/>
  <c r="BV40" i="10"/>
  <c r="CL40" i="10" s="1"/>
  <c r="BW40" i="10"/>
  <c r="CM40" i="10" s="1"/>
  <c r="BX57" i="10"/>
  <c r="CN57" i="10" s="1"/>
  <c r="BV57" i="10"/>
  <c r="CL57" i="10" s="1"/>
  <c r="BW57" i="10"/>
  <c r="CM57" i="10" s="1"/>
  <c r="BB154" i="10"/>
  <c r="BZ49" i="10"/>
  <c r="CP49" i="10" s="1"/>
  <c r="CA49" i="10"/>
  <c r="CQ49" i="10" s="1"/>
  <c r="CB49" i="10"/>
  <c r="CR49" i="10" s="1"/>
  <c r="BB174" i="10"/>
  <c r="AZ211" i="10"/>
  <c r="AZ149" i="10"/>
  <c r="BB140" i="10"/>
  <c r="BW75" i="10"/>
  <c r="CM75" i="10" s="1"/>
  <c r="BV75" i="10"/>
  <c r="CL75" i="10" s="1"/>
  <c r="BX75" i="10"/>
  <c r="CN75" i="10" s="1"/>
  <c r="BC239" i="10"/>
  <c r="BA146" i="10"/>
  <c r="BZ60" i="10"/>
  <c r="CP60" i="10" s="1"/>
  <c r="CB60" i="10"/>
  <c r="CR60" i="10" s="1"/>
  <c r="CA60" i="10"/>
  <c r="CQ60" i="10" s="1"/>
  <c r="BZ34" i="10"/>
  <c r="CP34" i="10" s="1"/>
  <c r="CB34" i="10"/>
  <c r="CR34" i="10" s="1"/>
  <c r="CA34" i="10"/>
  <c r="CQ34" i="10" s="1"/>
  <c r="BC215" i="10"/>
  <c r="BZ16" i="10"/>
  <c r="CP16" i="10" s="1"/>
  <c r="CB16" i="10"/>
  <c r="CR16" i="10" s="1"/>
  <c r="CA16" i="10"/>
  <c r="CQ16" i="10" s="1"/>
  <c r="BZ48" i="10"/>
  <c r="CP48" i="10" s="1"/>
  <c r="CB48" i="10"/>
  <c r="CR48" i="10" s="1"/>
  <c r="CA48" i="10"/>
  <c r="CQ48" i="10" s="1"/>
  <c r="BB137" i="10"/>
  <c r="BB169" i="10"/>
  <c r="BZ22" i="10"/>
  <c r="CP22" i="10" s="1"/>
  <c r="CB22" i="10"/>
  <c r="CR22" i="10" s="1"/>
  <c r="CA22" i="10"/>
  <c r="CQ22" i="10" s="1"/>
  <c r="BZ54" i="10"/>
  <c r="CP54" i="10" s="1"/>
  <c r="CB54" i="10"/>
  <c r="CR54" i="10" s="1"/>
  <c r="CA54" i="10"/>
  <c r="CQ54" i="10" s="1"/>
  <c r="BS75" i="10"/>
  <c r="CI75" i="10" s="1"/>
  <c r="BT75" i="10"/>
  <c r="CJ75" i="10" s="1"/>
  <c r="BR75" i="10"/>
  <c r="CH75" i="10" s="1"/>
  <c r="BS91" i="10"/>
  <c r="CI91" i="10" s="1"/>
  <c r="BT91" i="10"/>
  <c r="CJ91" i="10" s="1"/>
  <c r="BR91" i="10"/>
  <c r="CH91" i="10" s="1"/>
  <c r="BS107" i="10"/>
  <c r="CI107" i="10" s="1"/>
  <c r="BT107" i="10"/>
  <c r="CJ107" i="10" s="1"/>
  <c r="BR107" i="10"/>
  <c r="CH107" i="10" s="1"/>
  <c r="BR123" i="10"/>
  <c r="CH123" i="10" s="1"/>
  <c r="BT123" i="10"/>
  <c r="CJ123" i="10" s="1"/>
  <c r="BS123" i="10"/>
  <c r="CI123" i="10" s="1"/>
  <c r="BT29" i="10"/>
  <c r="CJ29" i="10" s="1"/>
  <c r="BI29" i="10"/>
  <c r="BR29" i="10"/>
  <c r="CH29" i="10" s="1"/>
  <c r="BS29" i="10"/>
  <c r="CI29" i="10" s="1"/>
  <c r="CD79" i="10"/>
  <c r="CT79" i="10" s="1"/>
  <c r="CF79" i="10"/>
  <c r="CV79" i="10" s="1"/>
  <c r="CE79" i="10"/>
  <c r="CU79" i="10" s="1"/>
  <c r="BZ20" i="10"/>
  <c r="CP20" i="10" s="1"/>
  <c r="CB20" i="10"/>
  <c r="CR20" i="10" s="1"/>
  <c r="CA20" i="10"/>
  <c r="CQ20" i="10" s="1"/>
  <c r="BZ52" i="10"/>
  <c r="CP52" i="10" s="1"/>
  <c r="CB52" i="10"/>
  <c r="CR52" i="10" s="1"/>
  <c r="CA52" i="10"/>
  <c r="CQ52" i="10" s="1"/>
  <c r="BB141" i="10"/>
  <c r="BB173" i="10"/>
  <c r="BZ26" i="10"/>
  <c r="CP26" i="10" s="1"/>
  <c r="CB26" i="10"/>
  <c r="CR26" i="10" s="1"/>
  <c r="CA26" i="10"/>
  <c r="CQ26" i="10" s="1"/>
  <c r="BZ58" i="10"/>
  <c r="CP58" i="10" s="1"/>
  <c r="CB58" i="10"/>
  <c r="CR58" i="10" s="1"/>
  <c r="CA58" i="10"/>
  <c r="CQ58" i="10" s="1"/>
  <c r="BA195" i="10"/>
  <c r="BA211" i="10"/>
  <c r="BW107" i="10"/>
  <c r="CM107" i="10" s="1"/>
  <c r="BV107" i="10"/>
  <c r="CL107" i="10" s="1"/>
  <c r="BX107" i="10"/>
  <c r="CN107" i="10" s="1"/>
  <c r="BW123" i="10"/>
  <c r="CM123" i="10" s="1"/>
  <c r="BV123" i="10"/>
  <c r="CL123" i="10" s="1"/>
  <c r="BX123" i="10"/>
  <c r="CN123" i="10" s="1"/>
  <c r="BT13" i="10"/>
  <c r="CJ13" i="10" s="1"/>
  <c r="BI13" i="10"/>
  <c r="BR13" i="10"/>
  <c r="CH13" i="10" s="1"/>
  <c r="BS13" i="10"/>
  <c r="CI13" i="10" s="1"/>
  <c r="AZ170" i="10"/>
  <c r="CF119" i="10"/>
  <c r="CV119" i="10" s="1"/>
  <c r="CE119" i="10"/>
  <c r="CU119" i="10" s="1"/>
  <c r="CD119" i="10"/>
  <c r="CT119" i="10" s="1"/>
  <c r="BT24" i="10"/>
  <c r="CJ24" i="10" s="1"/>
  <c r="BI24" i="10"/>
  <c r="BR24" i="10"/>
  <c r="CH24" i="10" s="1"/>
  <c r="BS24" i="10"/>
  <c r="CI24" i="10" s="1"/>
  <c r="BT56" i="10"/>
  <c r="CJ56" i="10" s="1"/>
  <c r="BI56" i="10"/>
  <c r="BR56" i="10"/>
  <c r="CH56" i="10" s="1"/>
  <c r="BS56" i="10"/>
  <c r="CI56" i="10" s="1"/>
  <c r="BT25" i="10"/>
  <c r="CJ25" i="10" s="1"/>
  <c r="BI25" i="10"/>
  <c r="BR25" i="10"/>
  <c r="CH25" i="10" s="1"/>
  <c r="BS25" i="10"/>
  <c r="CI25" i="10" s="1"/>
  <c r="BT57" i="10"/>
  <c r="CJ57" i="10" s="1"/>
  <c r="BI57" i="10"/>
  <c r="BR57" i="10"/>
  <c r="CH57" i="10" s="1"/>
  <c r="BS57" i="10"/>
  <c r="CI57" i="10" s="1"/>
  <c r="AZ150" i="10"/>
  <c r="AZ182" i="10"/>
  <c r="CA79" i="10"/>
  <c r="CQ79" i="10" s="1"/>
  <c r="CB79" i="10"/>
  <c r="CR79" i="10" s="1"/>
  <c r="BZ79" i="10"/>
  <c r="CP79" i="10" s="1"/>
  <c r="CA95" i="10"/>
  <c r="CQ95" i="10" s="1"/>
  <c r="CB95" i="10"/>
  <c r="CR95" i="10" s="1"/>
  <c r="BZ95" i="10"/>
  <c r="CP95" i="10" s="1"/>
  <c r="CA111" i="10"/>
  <c r="CQ111" i="10" s="1"/>
  <c r="CB111" i="10"/>
  <c r="CR111" i="10" s="1"/>
  <c r="BZ111" i="10"/>
  <c r="CP111" i="10" s="1"/>
  <c r="BC164" i="10"/>
  <c r="BX20" i="10"/>
  <c r="CN20" i="10" s="1"/>
  <c r="BV20" i="10"/>
  <c r="CL20" i="10" s="1"/>
  <c r="BW20" i="10"/>
  <c r="CM20" i="10" s="1"/>
  <c r="BX21" i="10"/>
  <c r="CN21" i="10" s="1"/>
  <c r="BV21" i="10"/>
  <c r="CL21" i="10" s="1"/>
  <c r="BW21" i="10"/>
  <c r="CM21" i="10" s="1"/>
  <c r="BX26" i="10"/>
  <c r="CN26" i="10" s="1"/>
  <c r="BW26" i="10"/>
  <c r="CM26" i="10" s="1"/>
  <c r="BV26" i="10"/>
  <c r="CL26" i="10" s="1"/>
  <c r="CL624" i="10"/>
  <c r="CD28" i="10"/>
  <c r="CT28" i="10" s="1"/>
  <c r="CE28" i="10"/>
  <c r="CU28" i="10" s="1"/>
  <c r="CF28" i="10"/>
  <c r="CV28" i="10" s="1"/>
  <c r="CE50" i="10"/>
  <c r="CU50" i="10" s="1"/>
  <c r="CF50" i="10"/>
  <c r="CV50" i="10" s="1"/>
  <c r="CD50" i="10"/>
  <c r="CT50" i="10" s="1"/>
  <c r="BC160" i="10"/>
  <c r="BC145" i="10"/>
  <c r="BC134" i="10"/>
  <c r="BA161" i="10"/>
  <c r="CP648" i="10"/>
  <c r="BA180" i="10"/>
  <c r="BA154" i="10"/>
  <c r="BA136" i="10"/>
  <c r="BA168" i="10"/>
  <c r="BA137" i="10"/>
  <c r="BA169" i="10"/>
  <c r="BA142" i="10"/>
  <c r="BA174" i="10"/>
  <c r="BC138" i="10"/>
  <c r="BX36" i="10"/>
  <c r="CN36" i="10" s="1"/>
  <c r="BV36" i="10"/>
  <c r="CL36" i="10" s="1"/>
  <c r="BW36" i="10"/>
  <c r="CM36" i="10" s="1"/>
  <c r="BX37" i="10"/>
  <c r="CN37" i="10" s="1"/>
  <c r="BV37" i="10"/>
  <c r="CL37" i="10" s="1"/>
  <c r="BW37" i="10"/>
  <c r="CM37" i="10" s="1"/>
  <c r="BX58" i="10"/>
  <c r="CN58" i="10" s="1"/>
  <c r="BW58" i="10"/>
  <c r="CM58" i="10" s="1"/>
  <c r="BV58" i="10"/>
  <c r="CL58" i="10" s="1"/>
  <c r="BC144" i="10"/>
  <c r="BC177" i="10"/>
  <c r="BC182" i="10"/>
  <c r="BV14" i="10"/>
  <c r="CL14" i="10" s="1"/>
  <c r="BX14" i="10"/>
  <c r="CN14" i="10" s="1"/>
  <c r="BW14" i="10"/>
  <c r="CM14" i="10" s="1"/>
  <c r="AZ132" i="10"/>
  <c r="AZ165" i="10"/>
  <c r="BC203" i="10"/>
  <c r="BC243" i="10"/>
  <c r="AZ152" i="10"/>
  <c r="AZ184" i="10"/>
  <c r="AZ153" i="10"/>
  <c r="AZ185" i="10"/>
  <c r="BT38" i="10"/>
  <c r="CJ38" i="10" s="1"/>
  <c r="BI38" i="10"/>
  <c r="BR38" i="10"/>
  <c r="CH38" i="10" s="1"/>
  <c r="BS38" i="10"/>
  <c r="CI38" i="10" s="1"/>
  <c r="AZ191" i="10"/>
  <c r="AZ207" i="10"/>
  <c r="AZ223" i="10"/>
  <c r="AZ239" i="10"/>
  <c r="BZ29" i="10"/>
  <c r="CP29" i="10" s="1"/>
  <c r="CA29" i="10"/>
  <c r="CQ29" i="10" s="1"/>
  <c r="CB29" i="10"/>
  <c r="CR29" i="10" s="1"/>
  <c r="BC187" i="10"/>
  <c r="BC235" i="10"/>
  <c r="AZ156" i="10"/>
  <c r="BB186" i="10"/>
  <c r="AZ157" i="10"/>
  <c r="BT10" i="10"/>
  <c r="CJ10" i="10" s="1"/>
  <c r="BI10" i="10"/>
  <c r="BS10" i="10"/>
  <c r="CI10" i="10" s="1"/>
  <c r="BR10" i="10"/>
  <c r="CH10" i="10" s="1"/>
  <c r="BT42" i="10"/>
  <c r="CJ42" i="10" s="1"/>
  <c r="BI42" i="10"/>
  <c r="BR42" i="10"/>
  <c r="CH42" i="10" s="1"/>
  <c r="BS42" i="10"/>
  <c r="CI42" i="10" s="1"/>
  <c r="BA191" i="10"/>
  <c r="BW87" i="10"/>
  <c r="CM87" i="10" s="1"/>
  <c r="BV87" i="10"/>
  <c r="CL87" i="10" s="1"/>
  <c r="BX87" i="10"/>
  <c r="CN87" i="10" s="1"/>
  <c r="BA223" i="10"/>
  <c r="BA239" i="10"/>
  <c r="BZ13" i="10"/>
  <c r="CP13" i="10" s="1"/>
  <c r="CA13" i="10"/>
  <c r="CQ13" i="10" s="1"/>
  <c r="CB13" i="10"/>
  <c r="CR13" i="10" s="1"/>
  <c r="BB170" i="10"/>
  <c r="CF99" i="10"/>
  <c r="CV99" i="10" s="1"/>
  <c r="CD99" i="10"/>
  <c r="CT99" i="10" s="1"/>
  <c r="CE99" i="10"/>
  <c r="CU99" i="10" s="1"/>
  <c r="BB144" i="10"/>
  <c r="BB176" i="10"/>
  <c r="BZ25" i="10"/>
  <c r="CP25" i="10" s="1"/>
  <c r="CA25" i="10"/>
  <c r="CQ25" i="10" s="1"/>
  <c r="CB25" i="10"/>
  <c r="CR25" i="10" s="1"/>
  <c r="BZ57" i="10"/>
  <c r="CP57" i="10" s="1"/>
  <c r="CA57" i="10"/>
  <c r="CQ57" i="10" s="1"/>
  <c r="CB57" i="10"/>
  <c r="CR57" i="10" s="1"/>
  <c r="BB150" i="10"/>
  <c r="BB182" i="10"/>
  <c r="BB195" i="10"/>
  <c r="BB211" i="10"/>
  <c r="BB227" i="10"/>
  <c r="BB243" i="10"/>
  <c r="BA129" i="10"/>
  <c r="CD60" i="10"/>
  <c r="CT60" i="10" s="1"/>
  <c r="CE60" i="10"/>
  <c r="CU60" i="10" s="1"/>
  <c r="CF60" i="10"/>
  <c r="CV60" i="10" s="1"/>
  <c r="CE34" i="10"/>
  <c r="CU34" i="10" s="1"/>
  <c r="CF34" i="10"/>
  <c r="CV34" i="10" s="1"/>
  <c r="CD34" i="10"/>
  <c r="CT34" i="10" s="1"/>
  <c r="CF16" i="10"/>
  <c r="CV16" i="10" s="1"/>
  <c r="CD16" i="10"/>
  <c r="CT16" i="10" s="1"/>
  <c r="CE16" i="10"/>
  <c r="CU16" i="10" s="1"/>
  <c r="CD48" i="10"/>
  <c r="CT48" i="10" s="1"/>
  <c r="CF48" i="10"/>
  <c r="CV48" i="10" s="1"/>
  <c r="CE48" i="10"/>
  <c r="CU48" i="10" s="1"/>
  <c r="CE17" i="10"/>
  <c r="CU17" i="10" s="1"/>
  <c r="CD17" i="10"/>
  <c r="CT17" i="10" s="1"/>
  <c r="CF17" i="10"/>
  <c r="CV17" i="10" s="1"/>
  <c r="CE49" i="10"/>
  <c r="CU49" i="10" s="1"/>
  <c r="CF49" i="10"/>
  <c r="CV49" i="10" s="1"/>
  <c r="CD49" i="10"/>
  <c r="CT49" i="10" s="1"/>
  <c r="CF22" i="10"/>
  <c r="CV22" i="10" s="1"/>
  <c r="CE22" i="10"/>
  <c r="CU22" i="10" s="1"/>
  <c r="CD22" i="10"/>
  <c r="CT22" i="10" s="1"/>
  <c r="CF54" i="10"/>
  <c r="CV54" i="10" s="1"/>
  <c r="CE54" i="10"/>
  <c r="CU54" i="10" s="1"/>
  <c r="CD54" i="10"/>
  <c r="CT54" i="10" s="1"/>
  <c r="BX29" i="10"/>
  <c r="CN29" i="10" s="1"/>
  <c r="BV29" i="10"/>
  <c r="CL29" i="10" s="1"/>
  <c r="BW29" i="10"/>
  <c r="CM29" i="10" s="1"/>
  <c r="CT656" i="10"/>
  <c r="BC156" i="10"/>
  <c r="BA186" i="10"/>
  <c r="BC157" i="10"/>
  <c r="BC130" i="10"/>
  <c r="BC162" i="10"/>
  <c r="CL644" i="10"/>
  <c r="BA133" i="10"/>
  <c r="BA170" i="10"/>
  <c r="BA128" i="10"/>
  <c r="BA160" i="10"/>
  <c r="BA177" i="10"/>
  <c r="C43" i="2"/>
  <c r="B52" i="2"/>
  <c r="B58" i="2"/>
  <c r="C49" i="2"/>
  <c r="B66" i="2"/>
  <c r="C57" i="2"/>
  <c r="B55" i="2"/>
  <c r="C46" i="2"/>
  <c r="B51" i="2"/>
  <c r="C42" i="2"/>
  <c r="B47" i="2"/>
  <c r="C38" i="2"/>
  <c r="CT623" i="10" l="1"/>
  <c r="CT661" i="10"/>
  <c r="CP659" i="10"/>
  <c r="CP617" i="10"/>
  <c r="CL614" i="10"/>
  <c r="CH638" i="10"/>
  <c r="CH662" i="10"/>
  <c r="CH629" i="10"/>
  <c r="CH658" i="10"/>
  <c r="CH626" i="10"/>
  <c r="CH657" i="10"/>
  <c r="CH625" i="10"/>
  <c r="CP661" i="10"/>
  <c r="CT611" i="10"/>
  <c r="CT638" i="10"/>
  <c r="CT712" i="10"/>
  <c r="CT692" i="10"/>
  <c r="CL680" i="10"/>
  <c r="CT688" i="10"/>
  <c r="CL716" i="10"/>
  <c r="CH684" i="10"/>
  <c r="CT627" i="10"/>
  <c r="CT622" i="10"/>
  <c r="CT621" i="10"/>
  <c r="CT655" i="10"/>
  <c r="CP626" i="10"/>
  <c r="CP680" i="10"/>
  <c r="CT643" i="10"/>
  <c r="CP625" i="10"/>
  <c r="CP629" i="10"/>
  <c r="CH618" i="10"/>
  <c r="CL645" i="10"/>
  <c r="CL646" i="10"/>
  <c r="CL613" i="10"/>
  <c r="CT609" i="10"/>
  <c r="CP614" i="10"/>
  <c r="CH639" i="10"/>
  <c r="CT651" i="10"/>
  <c r="CP696" i="10"/>
  <c r="CL708" i="10"/>
  <c r="CT680" i="10"/>
  <c r="CH708" i="10"/>
  <c r="CT684" i="10"/>
  <c r="CT658" i="10"/>
  <c r="CL642" i="10"/>
  <c r="CT645" i="10"/>
  <c r="CH647" i="10"/>
  <c r="CP638" i="10"/>
  <c r="CP684" i="10"/>
  <c r="CP615" i="10"/>
  <c r="CL639" i="10"/>
  <c r="CT634" i="10"/>
  <c r="CP642" i="10"/>
  <c r="CP720" i="10"/>
  <c r="CP633" i="10"/>
  <c r="CP645" i="10"/>
  <c r="CL647" i="10"/>
  <c r="CT659" i="10"/>
  <c r="CT654" i="10"/>
  <c r="CT653" i="10"/>
  <c r="CL659" i="10"/>
  <c r="CL638" i="10"/>
  <c r="CP692" i="10"/>
  <c r="CL704" i="10"/>
  <c r="CL623" i="10"/>
  <c r="CL635" i="10"/>
  <c r="CP662" i="10"/>
  <c r="CP643" i="10"/>
  <c r="CH645" i="10"/>
  <c r="CH716" i="10"/>
  <c r="CH668" i="10"/>
  <c r="CP666" i="10"/>
  <c r="CP609" i="10"/>
  <c r="CP654" i="10"/>
  <c r="CT647" i="10"/>
  <c r="BW117" i="10"/>
  <c r="CM117" i="10" s="1"/>
  <c r="BV117" i="10"/>
  <c r="CL117" i="10" s="1"/>
  <c r="BX117" i="10"/>
  <c r="CN117" i="10" s="1"/>
  <c r="BA193" i="10"/>
  <c r="CF97" i="10"/>
  <c r="CV97" i="10" s="1"/>
  <c r="CE97" i="10"/>
  <c r="CU97" i="10" s="1"/>
  <c r="CD97" i="10"/>
  <c r="CT97" i="10" s="1"/>
  <c r="BC216" i="10"/>
  <c r="CA84" i="10"/>
  <c r="CQ84" i="10" s="1"/>
  <c r="CB84" i="10"/>
  <c r="CR84" i="10" s="1"/>
  <c r="BZ84" i="10"/>
  <c r="CP84" i="10" s="1"/>
  <c r="BB230" i="10"/>
  <c r="BW131" i="10"/>
  <c r="CM131" i="10" s="1"/>
  <c r="BV131" i="10"/>
  <c r="CL131" i="10" s="1"/>
  <c r="BX131" i="10"/>
  <c r="CN131" i="10" s="1"/>
  <c r="CF183" i="10"/>
  <c r="CV183" i="10" s="1"/>
  <c r="CE183" i="10"/>
  <c r="CU183" i="10" s="1"/>
  <c r="CD183" i="10"/>
  <c r="CT183" i="10" s="1"/>
  <c r="BA229" i="10"/>
  <c r="CF85" i="10"/>
  <c r="CV85" i="10" s="1"/>
  <c r="CE85" i="10"/>
  <c r="CU85" i="10" s="1"/>
  <c r="CD85" i="10"/>
  <c r="CT85" i="10" s="1"/>
  <c r="AZ242" i="10"/>
  <c r="BV73" i="10"/>
  <c r="CL73" i="10" s="1"/>
  <c r="BX73" i="10"/>
  <c r="CN73" i="10" s="1"/>
  <c r="BW73" i="10"/>
  <c r="CM73" i="10" s="1"/>
  <c r="BV69" i="10"/>
  <c r="CL69" i="10" s="1"/>
  <c r="BX69" i="10"/>
  <c r="CN69" i="10" s="1"/>
  <c r="BW69" i="10"/>
  <c r="CM69" i="10" s="1"/>
  <c r="CB135" i="10"/>
  <c r="CR135" i="10" s="1"/>
  <c r="BZ135" i="10"/>
  <c r="CP135" i="10" s="1"/>
  <c r="CA135" i="10"/>
  <c r="CQ135" i="10" s="1"/>
  <c r="CB116" i="10"/>
  <c r="CR116" i="10" s="1"/>
  <c r="CA116" i="10"/>
  <c r="CQ116" i="10" s="1"/>
  <c r="BZ116" i="10"/>
  <c r="CP116" i="10" s="1"/>
  <c r="CA110" i="10"/>
  <c r="CQ110" i="10" s="1"/>
  <c r="CB110" i="10"/>
  <c r="CR110" i="10" s="1"/>
  <c r="BZ110" i="10"/>
  <c r="CP110" i="10" s="1"/>
  <c r="BT163" i="10"/>
  <c r="CJ163" i="10" s="1"/>
  <c r="BS163" i="10"/>
  <c r="CI163" i="10" s="1"/>
  <c r="BR163" i="10"/>
  <c r="CH163" i="10" s="1"/>
  <c r="BS92" i="10"/>
  <c r="CI92" i="10" s="1"/>
  <c r="BR92" i="10"/>
  <c r="CH92" i="10" s="1"/>
  <c r="BT92" i="10"/>
  <c r="CJ92" i="10" s="1"/>
  <c r="BS72" i="10"/>
  <c r="CI72" i="10" s="1"/>
  <c r="BR72" i="10"/>
  <c r="CH72" i="10" s="1"/>
  <c r="BT72" i="10"/>
  <c r="CJ72" i="10" s="1"/>
  <c r="BC198" i="10"/>
  <c r="BA196" i="10"/>
  <c r="CT629" i="10"/>
  <c r="BX110" i="10"/>
  <c r="CN110" i="10" s="1"/>
  <c r="BV110" i="10"/>
  <c r="CL110" i="10" s="1"/>
  <c r="BW110" i="10"/>
  <c r="CM110" i="10" s="1"/>
  <c r="BA189" i="10"/>
  <c r="BB236" i="10"/>
  <c r="BA220" i="10"/>
  <c r="BA230" i="10"/>
  <c r="CF102" i="10"/>
  <c r="CV102" i="10" s="1"/>
  <c r="CD102" i="10"/>
  <c r="CT102" i="10" s="1"/>
  <c r="CE102" i="10"/>
  <c r="CU102" i="10" s="1"/>
  <c r="BC217" i="10"/>
  <c r="CD96" i="10"/>
  <c r="CT96" i="10" s="1"/>
  <c r="CE96" i="10"/>
  <c r="CU96" i="10" s="1"/>
  <c r="CF96" i="10"/>
  <c r="CV96" i="10" s="1"/>
  <c r="CL630" i="10"/>
  <c r="CT650" i="10"/>
  <c r="CT618" i="10"/>
  <c r="CT649" i="10"/>
  <c r="CT635" i="10"/>
  <c r="CA183" i="10"/>
  <c r="CQ183" i="10" s="1"/>
  <c r="CB183" i="10"/>
  <c r="CR183" i="10" s="1"/>
  <c r="BZ183" i="10"/>
  <c r="CP183" i="10" s="1"/>
  <c r="CB151" i="10"/>
  <c r="CR151" i="10" s="1"/>
  <c r="BZ151" i="10"/>
  <c r="CP151" i="10" s="1"/>
  <c r="CA151" i="10"/>
  <c r="CQ151" i="10" s="1"/>
  <c r="CB122" i="10"/>
  <c r="CR122" i="10" s="1"/>
  <c r="BZ122" i="10"/>
  <c r="CP122" i="10" s="1"/>
  <c r="CA122" i="10"/>
  <c r="CQ122" i="10" s="1"/>
  <c r="BB204" i="10"/>
  <c r="BX163" i="10"/>
  <c r="CN163" i="10" s="1"/>
  <c r="BW163" i="10"/>
  <c r="CM163" i="10" s="1"/>
  <c r="BV163" i="10"/>
  <c r="CL163" i="10" s="1"/>
  <c r="CH643" i="10"/>
  <c r="AZ217" i="10"/>
  <c r="AZ216" i="10"/>
  <c r="BC247" i="10"/>
  <c r="BS179" i="10"/>
  <c r="CI179" i="10" s="1"/>
  <c r="BR179" i="10"/>
  <c r="CH179" i="10" s="1"/>
  <c r="BT179" i="10"/>
  <c r="CJ179" i="10" s="1"/>
  <c r="BT147" i="10"/>
  <c r="CJ147" i="10" s="1"/>
  <c r="BS147" i="10"/>
  <c r="CI147" i="10" s="1"/>
  <c r="BR147" i="10"/>
  <c r="CH147" i="10" s="1"/>
  <c r="BR125" i="10"/>
  <c r="CH125" i="10" s="1"/>
  <c r="BT125" i="10"/>
  <c r="CJ125" i="10" s="1"/>
  <c r="BS125" i="10"/>
  <c r="CI125" i="10" s="1"/>
  <c r="BT124" i="10"/>
  <c r="CJ124" i="10" s="1"/>
  <c r="BS124" i="10"/>
  <c r="CI124" i="10" s="1"/>
  <c r="BR124" i="10"/>
  <c r="CH124" i="10" s="1"/>
  <c r="BC303" i="10"/>
  <c r="BS105" i="10"/>
  <c r="CI105" i="10" s="1"/>
  <c r="BT105" i="10"/>
  <c r="CJ105" i="10" s="1"/>
  <c r="BR105" i="10"/>
  <c r="CH105" i="10" s="1"/>
  <c r="BC242" i="10"/>
  <c r="CE84" i="10"/>
  <c r="CU84" i="10" s="1"/>
  <c r="CD84" i="10"/>
  <c r="CT84" i="10" s="1"/>
  <c r="CF84" i="10"/>
  <c r="CV84" i="10" s="1"/>
  <c r="CL637" i="10"/>
  <c r="BX114" i="10"/>
  <c r="CN114" i="10" s="1"/>
  <c r="BV114" i="10"/>
  <c r="CL114" i="10" s="1"/>
  <c r="BW114" i="10"/>
  <c r="CM114" i="10" s="1"/>
  <c r="BW109" i="10"/>
  <c r="CM109" i="10" s="1"/>
  <c r="BV109" i="10"/>
  <c r="CL109" i="10" s="1"/>
  <c r="BX109" i="10"/>
  <c r="CN109" i="10" s="1"/>
  <c r="BX108" i="10"/>
  <c r="CN108" i="10" s="1"/>
  <c r="BW108" i="10"/>
  <c r="CM108" i="10" s="1"/>
  <c r="BV108" i="10"/>
  <c r="CL108" i="10" s="1"/>
  <c r="BX94" i="10"/>
  <c r="CN94" i="10" s="1"/>
  <c r="BV94" i="10"/>
  <c r="CL94" i="10" s="1"/>
  <c r="BW94" i="10"/>
  <c r="CM94" i="10" s="1"/>
  <c r="CD74" i="10"/>
  <c r="CT74" i="10" s="1"/>
  <c r="CF74" i="10"/>
  <c r="CV74" i="10" s="1"/>
  <c r="CE74" i="10"/>
  <c r="CU74" i="10" s="1"/>
  <c r="BC220" i="10"/>
  <c r="CL627" i="10"/>
  <c r="CL622" i="10"/>
  <c r="BT122" i="10"/>
  <c r="CJ122" i="10" s="1"/>
  <c r="BS122" i="10"/>
  <c r="CI122" i="10" s="1"/>
  <c r="BR122" i="10"/>
  <c r="CH122" i="10" s="1"/>
  <c r="CT720" i="10"/>
  <c r="AZ230" i="10"/>
  <c r="BA271" i="10"/>
  <c r="CP627" i="10"/>
  <c r="BB201" i="10"/>
  <c r="CH724" i="10"/>
  <c r="CH692" i="10"/>
  <c r="CP655" i="10"/>
  <c r="CA109" i="10"/>
  <c r="CQ109" i="10" s="1"/>
  <c r="CB109" i="10"/>
  <c r="CR109" i="10" s="1"/>
  <c r="BZ109" i="10"/>
  <c r="CP109" i="10" s="1"/>
  <c r="BC299" i="10"/>
  <c r="BS89" i="10"/>
  <c r="CI89" i="10" s="1"/>
  <c r="BT89" i="10"/>
  <c r="CJ89" i="10" s="1"/>
  <c r="BR89" i="10"/>
  <c r="CH89" i="10" s="1"/>
  <c r="BB234" i="10"/>
  <c r="CA94" i="10"/>
  <c r="CQ94" i="10" s="1"/>
  <c r="CB94" i="10"/>
  <c r="CR94" i="10" s="1"/>
  <c r="BZ94" i="10"/>
  <c r="CP94" i="10" s="1"/>
  <c r="CL651" i="10"/>
  <c r="CL667" i="10"/>
  <c r="CT637" i="10"/>
  <c r="BA224" i="10"/>
  <c r="BC218" i="10"/>
  <c r="BC213" i="10"/>
  <c r="CE92" i="10"/>
  <c r="CU92" i="10" s="1"/>
  <c r="CD92" i="10"/>
  <c r="CT92" i="10" s="1"/>
  <c r="CF92" i="10"/>
  <c r="CV92" i="10" s="1"/>
  <c r="BC192" i="10"/>
  <c r="CL610" i="10"/>
  <c r="CP724" i="10"/>
  <c r="CP676" i="10"/>
  <c r="CP663" i="10"/>
  <c r="CA117" i="10"/>
  <c r="CQ117" i="10" s="1"/>
  <c r="CB117" i="10"/>
  <c r="CR117" i="10" s="1"/>
  <c r="BZ117" i="10"/>
  <c r="CP117" i="10" s="1"/>
  <c r="BB193" i="10"/>
  <c r="BA267" i="10"/>
  <c r="BS102" i="10"/>
  <c r="CI102" i="10" s="1"/>
  <c r="BR102" i="10"/>
  <c r="CH102" i="10" s="1"/>
  <c r="BT102" i="10"/>
  <c r="CJ102" i="10" s="1"/>
  <c r="CP667" i="10"/>
  <c r="CH637" i="10"/>
  <c r="CT668" i="10"/>
  <c r="CH720" i="10"/>
  <c r="CH672" i="10"/>
  <c r="AZ218" i="10"/>
  <c r="CH646" i="10"/>
  <c r="CH613" i="10"/>
  <c r="BA236" i="10"/>
  <c r="CF121" i="10"/>
  <c r="CV121" i="10" s="1"/>
  <c r="CD121" i="10"/>
  <c r="CT121" i="10" s="1"/>
  <c r="CE121" i="10"/>
  <c r="CU121" i="10" s="1"/>
  <c r="CF126" i="10"/>
  <c r="CV126" i="10" s="1"/>
  <c r="CD126" i="10"/>
  <c r="CT126" i="10" s="1"/>
  <c r="CE126" i="10"/>
  <c r="CU126" i="10" s="1"/>
  <c r="CL649" i="10"/>
  <c r="CL617" i="10"/>
  <c r="CT615" i="10"/>
  <c r="CT641" i="10"/>
  <c r="BX102" i="10"/>
  <c r="CN102" i="10" s="1"/>
  <c r="BW102" i="10"/>
  <c r="CM102" i="10" s="1"/>
  <c r="BV102" i="10"/>
  <c r="CL102" i="10" s="1"/>
  <c r="BX112" i="10"/>
  <c r="CN112" i="10" s="1"/>
  <c r="BV112" i="10"/>
  <c r="CL112" i="10" s="1"/>
  <c r="BW112" i="10"/>
  <c r="CM112" i="10" s="1"/>
  <c r="CB179" i="10"/>
  <c r="CR179" i="10" s="1"/>
  <c r="CA179" i="10"/>
  <c r="CQ179" i="10" s="1"/>
  <c r="BZ179" i="10"/>
  <c r="CP179" i="10" s="1"/>
  <c r="CB147" i="10"/>
  <c r="CR147" i="10" s="1"/>
  <c r="CA147" i="10"/>
  <c r="CQ147" i="10" s="1"/>
  <c r="BZ147" i="10"/>
  <c r="CP147" i="10" s="1"/>
  <c r="CH615" i="10"/>
  <c r="BS101" i="10"/>
  <c r="CI101" i="10" s="1"/>
  <c r="BR101" i="10"/>
  <c r="CH101" i="10" s="1"/>
  <c r="BT101" i="10"/>
  <c r="CJ101" i="10" s="1"/>
  <c r="BS100" i="10"/>
  <c r="CI100" i="10" s="1"/>
  <c r="BR100" i="10"/>
  <c r="CH100" i="10" s="1"/>
  <c r="BT100" i="10"/>
  <c r="CJ100" i="10" s="1"/>
  <c r="CE147" i="10"/>
  <c r="CU147" i="10" s="1"/>
  <c r="CD147" i="10"/>
  <c r="CT147" i="10" s="1"/>
  <c r="CF147" i="10"/>
  <c r="CV147" i="10" s="1"/>
  <c r="BS88" i="10"/>
  <c r="CI88" i="10" s="1"/>
  <c r="BR88" i="10"/>
  <c r="CH88" i="10" s="1"/>
  <c r="BT88" i="10"/>
  <c r="CJ88" i="10" s="1"/>
  <c r="BX159" i="10"/>
  <c r="CN159" i="10" s="1"/>
  <c r="BW159" i="10"/>
  <c r="CM159" i="10" s="1"/>
  <c r="BV159" i="10"/>
  <c r="CL159" i="10" s="1"/>
  <c r="CA102" i="10"/>
  <c r="CQ102" i="10" s="1"/>
  <c r="CB102" i="10"/>
  <c r="CR102" i="10" s="1"/>
  <c r="BZ102" i="10"/>
  <c r="CP102" i="10" s="1"/>
  <c r="CT704" i="10"/>
  <c r="AZ224" i="10"/>
  <c r="AZ279" i="10"/>
  <c r="AZ247" i="10"/>
  <c r="BB245" i="10"/>
  <c r="CB124" i="10"/>
  <c r="CR124" i="10" s="1"/>
  <c r="CA124" i="10"/>
  <c r="CQ124" i="10" s="1"/>
  <c r="BZ124" i="10"/>
  <c r="CP124" i="10" s="1"/>
  <c r="BC251" i="10"/>
  <c r="BB192" i="10"/>
  <c r="CF77" i="10"/>
  <c r="CV77" i="10" s="1"/>
  <c r="CE77" i="10"/>
  <c r="CU77" i="10" s="1"/>
  <c r="CD77" i="10"/>
  <c r="CT77" i="10" s="1"/>
  <c r="CD120" i="10"/>
  <c r="CT120" i="10" s="1"/>
  <c r="CE120" i="10"/>
  <c r="CU120" i="10" s="1"/>
  <c r="CF120" i="10"/>
  <c r="CV120" i="10" s="1"/>
  <c r="CP641" i="10"/>
  <c r="BS86" i="10"/>
  <c r="CI86" i="10" s="1"/>
  <c r="BR86" i="10"/>
  <c r="CH86" i="10" s="1"/>
  <c r="BT86" i="10"/>
  <c r="CJ86" i="10" s="1"/>
  <c r="BT114" i="10"/>
  <c r="CJ114" i="10" s="1"/>
  <c r="BS114" i="10"/>
  <c r="CI114" i="10" s="1"/>
  <c r="BR114" i="10"/>
  <c r="CH114" i="10" s="1"/>
  <c r="BC287" i="10"/>
  <c r="CT631" i="10"/>
  <c r="BA238" i="10"/>
  <c r="CT630" i="10"/>
  <c r="CB171" i="10"/>
  <c r="CR171" i="10" s="1"/>
  <c r="CA171" i="10"/>
  <c r="CQ171" i="10" s="1"/>
  <c r="BZ171" i="10"/>
  <c r="CP171" i="10" s="1"/>
  <c r="CB139" i="10"/>
  <c r="CR139" i="10" s="1"/>
  <c r="BZ139" i="10"/>
  <c r="CP139" i="10" s="1"/>
  <c r="CA139" i="10"/>
  <c r="CQ139" i="10" s="1"/>
  <c r="BT116" i="10"/>
  <c r="CJ116" i="10" s="1"/>
  <c r="BS116" i="10"/>
  <c r="CI116" i="10" s="1"/>
  <c r="BR116" i="10"/>
  <c r="CH116" i="10" s="1"/>
  <c r="BC259" i="10"/>
  <c r="CA108" i="10"/>
  <c r="CQ108" i="10" s="1"/>
  <c r="CB108" i="10"/>
  <c r="CR108" i="10" s="1"/>
  <c r="BZ108" i="10"/>
  <c r="CP108" i="10" s="1"/>
  <c r="BX90" i="10"/>
  <c r="CN90" i="10" s="1"/>
  <c r="BW90" i="10"/>
  <c r="CM90" i="10" s="1"/>
  <c r="BV90" i="10"/>
  <c r="CL90" i="10" s="1"/>
  <c r="BA204" i="10"/>
  <c r="BA241" i="10"/>
  <c r="CF118" i="10"/>
  <c r="CV118" i="10" s="1"/>
  <c r="CD118" i="10"/>
  <c r="CT118" i="10" s="1"/>
  <c r="CE118" i="10"/>
  <c r="CU118" i="10" s="1"/>
  <c r="CF113" i="10"/>
  <c r="CV113" i="10" s="1"/>
  <c r="CD113" i="10"/>
  <c r="CT113" i="10" s="1"/>
  <c r="CE113" i="10"/>
  <c r="CU113" i="10" s="1"/>
  <c r="CD112" i="10"/>
  <c r="CT112" i="10" s="1"/>
  <c r="CE112" i="10"/>
  <c r="CU112" i="10" s="1"/>
  <c r="CF112" i="10"/>
  <c r="CV112" i="10" s="1"/>
  <c r="CT639" i="10"/>
  <c r="CT666" i="10"/>
  <c r="CT646" i="10"/>
  <c r="BB295" i="10"/>
  <c r="BB263" i="10"/>
  <c r="CA106" i="10"/>
  <c r="CQ106" i="10" s="1"/>
  <c r="CB106" i="10"/>
  <c r="CR106" i="10" s="1"/>
  <c r="BZ106" i="10"/>
  <c r="CP106" i="10" s="1"/>
  <c r="CP610" i="10"/>
  <c r="BB188" i="10"/>
  <c r="BX171" i="10"/>
  <c r="CN171" i="10" s="1"/>
  <c r="BW171" i="10"/>
  <c r="CM171" i="10" s="1"/>
  <c r="BV171" i="10"/>
  <c r="CL171" i="10" s="1"/>
  <c r="CH659" i="10"/>
  <c r="CH627" i="10"/>
  <c r="AZ233" i="10"/>
  <c r="AZ232" i="10"/>
  <c r="BC271" i="10"/>
  <c r="CA104" i="10"/>
  <c r="CQ104" i="10" s="1"/>
  <c r="CB104" i="10"/>
  <c r="CR104" i="10" s="1"/>
  <c r="BZ104" i="10"/>
  <c r="CP104" i="10" s="1"/>
  <c r="AZ275" i="10"/>
  <c r="CH655" i="10"/>
  <c r="CH623" i="10"/>
  <c r="AZ229" i="10"/>
  <c r="AZ228" i="10"/>
  <c r="BC189" i="10"/>
  <c r="CL611" i="10"/>
  <c r="CF89" i="10"/>
  <c r="CV89" i="10" s="1"/>
  <c r="CE89" i="10"/>
  <c r="CU89" i="10" s="1"/>
  <c r="CD89" i="10"/>
  <c r="CT89" i="10" s="1"/>
  <c r="BX98" i="10"/>
  <c r="CN98" i="10" s="1"/>
  <c r="BV98" i="10"/>
  <c r="CL98" i="10" s="1"/>
  <c r="BW98" i="10"/>
  <c r="CM98" i="10" s="1"/>
  <c r="BA213" i="10"/>
  <c r="BA212" i="10"/>
  <c r="BA225" i="10"/>
  <c r="BA226" i="10"/>
  <c r="BC221" i="10"/>
  <c r="CE68" i="10"/>
  <c r="CU68" i="10" s="1"/>
  <c r="CD68" i="10"/>
  <c r="CT68" i="10" s="1"/>
  <c r="CF68" i="10"/>
  <c r="CV68" i="10" s="1"/>
  <c r="CT614" i="10"/>
  <c r="CP704" i="10"/>
  <c r="AZ194" i="10"/>
  <c r="CL700" i="10"/>
  <c r="CP611" i="10"/>
  <c r="AZ246" i="10"/>
  <c r="BC283" i="10"/>
  <c r="CT672" i="10"/>
  <c r="BB225" i="10"/>
  <c r="CL631" i="10"/>
  <c r="CL662" i="10"/>
  <c r="CE114" i="10"/>
  <c r="CU114" i="10" s="1"/>
  <c r="CF114" i="10"/>
  <c r="CV114" i="10" s="1"/>
  <c r="CD114" i="10"/>
  <c r="CT114" i="10" s="1"/>
  <c r="CE108" i="10"/>
  <c r="CU108" i="10" s="1"/>
  <c r="CD108" i="10"/>
  <c r="CT108" i="10" s="1"/>
  <c r="CF108" i="10"/>
  <c r="CV108" i="10" s="1"/>
  <c r="CP647" i="10"/>
  <c r="CH654" i="10"/>
  <c r="CH621" i="10"/>
  <c r="BW97" i="10"/>
  <c r="CM97" i="10" s="1"/>
  <c r="BV97" i="10"/>
  <c r="CL97" i="10" s="1"/>
  <c r="BX97" i="10"/>
  <c r="CN97" i="10" s="1"/>
  <c r="CL666" i="10"/>
  <c r="BC230" i="10"/>
  <c r="BX80" i="10"/>
  <c r="CN80" i="10" s="1"/>
  <c r="BV80" i="10"/>
  <c r="CL80" i="10" s="1"/>
  <c r="BW80" i="10"/>
  <c r="CM80" i="10" s="1"/>
  <c r="BA303" i="10"/>
  <c r="CL626" i="10"/>
  <c r="CL663" i="10"/>
  <c r="CP668" i="10"/>
  <c r="CT676" i="10"/>
  <c r="CL696" i="10"/>
  <c r="CP619" i="10"/>
  <c r="BX74" i="10"/>
  <c r="CN74" i="10" s="1"/>
  <c r="BW74" i="10"/>
  <c r="CM74" i="10" s="1"/>
  <c r="BV74" i="10"/>
  <c r="CL74" i="10" s="1"/>
  <c r="CL665" i="10"/>
  <c r="CD88" i="10"/>
  <c r="CT88" i="10" s="1"/>
  <c r="CE88" i="10"/>
  <c r="CU88" i="10" s="1"/>
  <c r="CF88" i="10"/>
  <c r="CV88" i="10" s="1"/>
  <c r="BS73" i="10"/>
  <c r="CI73" i="10" s="1"/>
  <c r="BT73" i="10"/>
  <c r="CJ73" i="10" s="1"/>
  <c r="BR73" i="10"/>
  <c r="CH73" i="10" s="1"/>
  <c r="BB206" i="10"/>
  <c r="BS183" i="10"/>
  <c r="CI183" i="10" s="1"/>
  <c r="BR183" i="10"/>
  <c r="CH183" i="10" s="1"/>
  <c r="BT183" i="10"/>
  <c r="CJ183" i="10" s="1"/>
  <c r="BB196" i="10"/>
  <c r="BB303" i="10"/>
  <c r="BB242" i="10"/>
  <c r="BC295" i="10"/>
  <c r="CF117" i="10"/>
  <c r="CV117" i="10" s="1"/>
  <c r="CE117" i="10"/>
  <c r="CU117" i="10" s="1"/>
  <c r="CD117" i="10"/>
  <c r="CT117" i="10" s="1"/>
  <c r="CA113" i="10"/>
  <c r="CQ113" i="10" s="1"/>
  <c r="BZ113" i="10"/>
  <c r="CP113" i="10" s="1"/>
  <c r="CB113" i="10"/>
  <c r="CR113" i="10" s="1"/>
  <c r="BB229" i="10"/>
  <c r="CF179" i="10"/>
  <c r="CV179" i="10" s="1"/>
  <c r="CD179" i="10"/>
  <c r="CT179" i="10" s="1"/>
  <c r="CE179" i="10"/>
  <c r="CU179" i="10" s="1"/>
  <c r="BB200" i="10"/>
  <c r="BT151" i="10"/>
  <c r="CJ151" i="10" s="1"/>
  <c r="BS151" i="10"/>
  <c r="CI151" i="10" s="1"/>
  <c r="BR151" i="10"/>
  <c r="CH151" i="10" s="1"/>
  <c r="BB214" i="10"/>
  <c r="BX78" i="10"/>
  <c r="CN78" i="10" s="1"/>
  <c r="BV78" i="10"/>
  <c r="CL78" i="10" s="1"/>
  <c r="BW78" i="10"/>
  <c r="CM78" i="10" s="1"/>
  <c r="CF125" i="10"/>
  <c r="CV125" i="10" s="1"/>
  <c r="CE125" i="10"/>
  <c r="CU125" i="10" s="1"/>
  <c r="CD125" i="10"/>
  <c r="CT125" i="10" s="1"/>
  <c r="CE124" i="10"/>
  <c r="CU124" i="10" s="1"/>
  <c r="CF124" i="10"/>
  <c r="CV124" i="10" s="1"/>
  <c r="CD124" i="10"/>
  <c r="CT124" i="10" s="1"/>
  <c r="CD72" i="10"/>
  <c r="CT72" i="10" s="1"/>
  <c r="CE72" i="10"/>
  <c r="CU72" i="10" s="1"/>
  <c r="CF72" i="10"/>
  <c r="CV72" i="10" s="1"/>
  <c r="BB237" i="10"/>
  <c r="AZ222" i="10"/>
  <c r="CA89" i="10"/>
  <c r="CQ89" i="10" s="1"/>
  <c r="BZ89" i="10"/>
  <c r="CP89" i="10" s="1"/>
  <c r="CB89" i="10"/>
  <c r="CR89" i="10" s="1"/>
  <c r="BX116" i="10"/>
  <c r="CN116" i="10" s="1"/>
  <c r="BV116" i="10"/>
  <c r="CL116" i="10" s="1"/>
  <c r="BW116" i="10"/>
  <c r="CM116" i="10" s="1"/>
  <c r="BC241" i="10"/>
  <c r="BC246" i="10"/>
  <c r="CF73" i="10"/>
  <c r="CV73" i="10" s="1"/>
  <c r="CE73" i="10"/>
  <c r="CU73" i="10" s="1"/>
  <c r="CD73" i="10"/>
  <c r="CT73" i="10" s="1"/>
  <c r="BA222" i="10"/>
  <c r="BA232" i="10"/>
  <c r="BB299" i="10"/>
  <c r="BB267" i="10"/>
  <c r="AZ221" i="10"/>
  <c r="AZ220" i="10"/>
  <c r="BC267" i="10"/>
  <c r="AZ208" i="10"/>
  <c r="BA279" i="10"/>
  <c r="BW127" i="10"/>
  <c r="CM127" i="10" s="1"/>
  <c r="BV127" i="10"/>
  <c r="CL127" i="10" s="1"/>
  <c r="BX127" i="10"/>
  <c r="CN127" i="10" s="1"/>
  <c r="CA70" i="10"/>
  <c r="CQ70" i="10" s="1"/>
  <c r="CB70" i="10"/>
  <c r="CR70" i="10" s="1"/>
  <c r="BZ70" i="10"/>
  <c r="CP70" i="10" s="1"/>
  <c r="BS175" i="10"/>
  <c r="CI175" i="10" s="1"/>
  <c r="BR175" i="10"/>
  <c r="CH175" i="10" s="1"/>
  <c r="BT175" i="10"/>
  <c r="CJ175" i="10" s="1"/>
  <c r="BT143" i="10"/>
  <c r="CJ143" i="10" s="1"/>
  <c r="BS143" i="10"/>
  <c r="CI143" i="10" s="1"/>
  <c r="BR143" i="10"/>
  <c r="CH143" i="10" s="1"/>
  <c r="BB218" i="10"/>
  <c r="BB244" i="10"/>
  <c r="CA72" i="10"/>
  <c r="CQ72" i="10" s="1"/>
  <c r="CB72" i="10"/>
  <c r="CR72" i="10" s="1"/>
  <c r="BZ72" i="10"/>
  <c r="CP72" i="10" s="1"/>
  <c r="BC197" i="10"/>
  <c r="BC240" i="10"/>
  <c r="CA121" i="10"/>
  <c r="CQ121" i="10" s="1"/>
  <c r="BZ121" i="10"/>
  <c r="CP121" i="10" s="1"/>
  <c r="CB121" i="10"/>
  <c r="CR121" i="10" s="1"/>
  <c r="AZ206" i="10"/>
  <c r="AZ234" i="10"/>
  <c r="CF167" i="10"/>
  <c r="CV167" i="10" s="1"/>
  <c r="CD167" i="10"/>
  <c r="CT167" i="10" s="1"/>
  <c r="CE167" i="10"/>
  <c r="CU167" i="10" s="1"/>
  <c r="BX96" i="10"/>
  <c r="CN96" i="10" s="1"/>
  <c r="BV96" i="10"/>
  <c r="CL96" i="10" s="1"/>
  <c r="BW96" i="10"/>
  <c r="CM96" i="10" s="1"/>
  <c r="BB291" i="10"/>
  <c r="BB259" i="10"/>
  <c r="AZ236" i="10"/>
  <c r="BB232" i="10"/>
  <c r="BT135" i="10"/>
  <c r="CJ135" i="10" s="1"/>
  <c r="BS135" i="10"/>
  <c r="CI135" i="10" s="1"/>
  <c r="BR135" i="10"/>
  <c r="CH135" i="10" s="1"/>
  <c r="BA210" i="10"/>
  <c r="BX84" i="10"/>
  <c r="CN84" i="10" s="1"/>
  <c r="BV84" i="10"/>
  <c r="CL84" i="10" s="1"/>
  <c r="BW84" i="10"/>
  <c r="CM84" i="10" s="1"/>
  <c r="BA208" i="10"/>
  <c r="BC238" i="10"/>
  <c r="BC233" i="10"/>
  <c r="BC232" i="10"/>
  <c r="BX122" i="10"/>
  <c r="CN122" i="10" s="1"/>
  <c r="BW122" i="10"/>
  <c r="CM122" i="10" s="1"/>
  <c r="BV122" i="10"/>
  <c r="CL122" i="10" s="1"/>
  <c r="CB159" i="10"/>
  <c r="CR159" i="10" s="1"/>
  <c r="BZ159" i="10"/>
  <c r="CP159" i="10" s="1"/>
  <c r="CA159" i="10"/>
  <c r="CQ159" i="10" s="1"/>
  <c r="BZ127" i="10"/>
  <c r="CP127" i="10" s="1"/>
  <c r="CA127" i="10"/>
  <c r="CQ127" i="10" s="1"/>
  <c r="CB127" i="10"/>
  <c r="CR127" i="10" s="1"/>
  <c r="CA74" i="10"/>
  <c r="CQ74" i="10" s="1"/>
  <c r="CB74" i="10"/>
  <c r="CR74" i="10" s="1"/>
  <c r="BZ74" i="10"/>
  <c r="CP74" i="10" s="1"/>
  <c r="BB220" i="10"/>
  <c r="CE135" i="10"/>
  <c r="CU135" i="10" s="1"/>
  <c r="CF135" i="10"/>
  <c r="CV135" i="10" s="1"/>
  <c r="CD135" i="10"/>
  <c r="CT135" i="10" s="1"/>
  <c r="BA291" i="10"/>
  <c r="AZ201" i="10"/>
  <c r="BS80" i="10"/>
  <c r="CI80" i="10" s="1"/>
  <c r="BT80" i="10"/>
  <c r="CJ80" i="10" s="1"/>
  <c r="BR80" i="10"/>
  <c r="CH80" i="10" s="1"/>
  <c r="CA78" i="10"/>
  <c r="CQ78" i="10" s="1"/>
  <c r="CB78" i="10"/>
  <c r="CR78" i="10" s="1"/>
  <c r="BZ78" i="10"/>
  <c r="CP78" i="10" s="1"/>
  <c r="BT171" i="10"/>
  <c r="CJ171" i="10" s="1"/>
  <c r="BS171" i="10"/>
  <c r="CI171" i="10" s="1"/>
  <c r="BR171" i="10"/>
  <c r="CH171" i="10" s="1"/>
  <c r="BT139" i="10"/>
  <c r="CJ139" i="10" s="1"/>
  <c r="BS139" i="10"/>
  <c r="CI139" i="10" s="1"/>
  <c r="BR139" i="10"/>
  <c r="CH139" i="10" s="1"/>
  <c r="AZ197" i="10"/>
  <c r="BS76" i="10"/>
  <c r="CI76" i="10" s="1"/>
  <c r="BR76" i="10"/>
  <c r="CH76" i="10" s="1"/>
  <c r="BT76" i="10"/>
  <c r="CJ76" i="10" s="1"/>
  <c r="BC210" i="10"/>
  <c r="BC209" i="10"/>
  <c r="BA218" i="10"/>
  <c r="BW93" i="10"/>
  <c r="CM93" i="10" s="1"/>
  <c r="BV93" i="10"/>
  <c r="CL93" i="10" s="1"/>
  <c r="BX93" i="10"/>
  <c r="CN93" i="10" s="1"/>
  <c r="BX92" i="10"/>
  <c r="CN92" i="10" s="1"/>
  <c r="BW92" i="10"/>
  <c r="CM92" i="10" s="1"/>
  <c r="BV92" i="10"/>
  <c r="CL92" i="10" s="1"/>
  <c r="BA192" i="10"/>
  <c r="CF101" i="10"/>
  <c r="CV101" i="10" s="1"/>
  <c r="CE101" i="10"/>
  <c r="CU101" i="10" s="1"/>
  <c r="CD101" i="10"/>
  <c r="CT101" i="10" s="1"/>
  <c r="BC188" i="10"/>
  <c r="BS106" i="10"/>
  <c r="CI106" i="10" s="1"/>
  <c r="BT106" i="10"/>
  <c r="CJ106" i="10" s="1"/>
  <c r="BR106" i="10"/>
  <c r="CH106" i="10" s="1"/>
  <c r="CA97" i="10"/>
  <c r="CQ97" i="10" s="1"/>
  <c r="BZ97" i="10"/>
  <c r="CP97" i="10" s="1"/>
  <c r="CB97" i="10"/>
  <c r="CR97" i="10" s="1"/>
  <c r="CE163" i="10"/>
  <c r="CU163" i="10" s="1"/>
  <c r="CF163" i="10"/>
  <c r="CV163" i="10" s="1"/>
  <c r="CD163" i="10"/>
  <c r="CT163" i="10" s="1"/>
  <c r="BC234" i="10"/>
  <c r="BC228" i="10"/>
  <c r="CA101" i="10"/>
  <c r="CQ101" i="10" s="1"/>
  <c r="CB101" i="10"/>
  <c r="CR101" i="10" s="1"/>
  <c r="BZ101" i="10"/>
  <c r="CP101" i="10" s="1"/>
  <c r="BT118" i="10"/>
  <c r="CJ118" i="10" s="1"/>
  <c r="BS118" i="10"/>
  <c r="CI118" i="10" s="1"/>
  <c r="BR118" i="10"/>
  <c r="CH118" i="10" s="1"/>
  <c r="BA217" i="10"/>
  <c r="BA201" i="10"/>
  <c r="AZ205" i="10"/>
  <c r="CB118" i="10"/>
  <c r="CR118" i="10" s="1"/>
  <c r="BZ118" i="10"/>
  <c r="CP118" i="10" s="1"/>
  <c r="CA118" i="10"/>
  <c r="CQ118" i="10" s="1"/>
  <c r="BA194" i="10"/>
  <c r="BS84" i="10"/>
  <c r="CI84" i="10" s="1"/>
  <c r="BR84" i="10"/>
  <c r="CH84" i="10" s="1"/>
  <c r="BT84" i="10"/>
  <c r="CJ84" i="10" s="1"/>
  <c r="BX167" i="10"/>
  <c r="CN167" i="10" s="1"/>
  <c r="BW167" i="10"/>
  <c r="CM167" i="10" s="1"/>
  <c r="BV167" i="10"/>
  <c r="CL167" i="10" s="1"/>
  <c r="AZ303" i="10"/>
  <c r="CA76" i="10"/>
  <c r="CQ76" i="10" s="1"/>
  <c r="CB76" i="10"/>
  <c r="CR76" i="10" s="1"/>
  <c r="BZ76" i="10"/>
  <c r="CP76" i="10" s="1"/>
  <c r="BC222" i="10"/>
  <c r="CB126" i="10"/>
  <c r="CR126" i="10" s="1"/>
  <c r="BZ126" i="10"/>
  <c r="CP126" i="10" s="1"/>
  <c r="CA126" i="10"/>
  <c r="CQ126" i="10" s="1"/>
  <c r="AZ299" i="10"/>
  <c r="AZ267" i="10"/>
  <c r="AZ245" i="10"/>
  <c r="AZ244" i="10"/>
  <c r="AZ225" i="10"/>
  <c r="BA234" i="10"/>
  <c r="BA228" i="10"/>
  <c r="BA214" i="10"/>
  <c r="BA188" i="10"/>
  <c r="CP658" i="10"/>
  <c r="BA251" i="10"/>
  <c r="AZ213" i="10"/>
  <c r="CE143" i="10"/>
  <c r="CU143" i="10" s="1"/>
  <c r="CF143" i="10"/>
  <c r="CV143" i="10" s="1"/>
  <c r="CD143" i="10"/>
  <c r="CT143" i="10" s="1"/>
  <c r="BC237" i="10"/>
  <c r="BX82" i="10"/>
  <c r="CN82" i="10" s="1"/>
  <c r="BV82" i="10"/>
  <c r="CL82" i="10" s="1"/>
  <c r="BW82" i="10"/>
  <c r="CM82" i="10" s="1"/>
  <c r="BA240" i="10"/>
  <c r="BA221" i="10"/>
  <c r="BC205" i="10"/>
  <c r="BC224" i="10"/>
  <c r="CH614" i="10"/>
  <c r="CL724" i="10"/>
  <c r="BA255" i="10"/>
  <c r="BB233" i="10"/>
  <c r="CP621" i="10"/>
  <c r="CA77" i="10"/>
  <c r="CQ77" i="10" s="1"/>
  <c r="CB77" i="10"/>
  <c r="CR77" i="10" s="1"/>
  <c r="BZ77" i="10"/>
  <c r="CP77" i="10" s="1"/>
  <c r="CP649" i="10"/>
  <c r="BC275" i="10"/>
  <c r="CP635" i="10"/>
  <c r="BX86" i="10"/>
  <c r="CN86" i="10" s="1"/>
  <c r="BW86" i="10"/>
  <c r="CM86" i="10" s="1"/>
  <c r="BV86" i="10"/>
  <c r="CL86" i="10" s="1"/>
  <c r="CA80" i="10"/>
  <c r="CQ80" i="10" s="1"/>
  <c r="BZ80" i="10"/>
  <c r="CP80" i="10" s="1"/>
  <c r="CP681" i="10" s="1"/>
  <c r="CB80" i="10"/>
  <c r="CR80" i="10" s="1"/>
  <c r="AZ271" i="10"/>
  <c r="CL641" i="10"/>
  <c r="CL609" i="10"/>
  <c r="BA198" i="10"/>
  <c r="BC245" i="10"/>
  <c r="BC244" i="10"/>
  <c r="BC225" i="10"/>
  <c r="CP708" i="10"/>
  <c r="CA85" i="10"/>
  <c r="CQ85" i="10" s="1"/>
  <c r="CB85" i="10"/>
  <c r="CR85" i="10" s="1"/>
  <c r="BZ85" i="10"/>
  <c r="CP85" i="10" s="1"/>
  <c r="CP657" i="10"/>
  <c r="BC279" i="10"/>
  <c r="CP651" i="10"/>
  <c r="CL720" i="10"/>
  <c r="BS70" i="10"/>
  <c r="CI70" i="10" s="1"/>
  <c r="BT70" i="10"/>
  <c r="CJ70" i="10" s="1"/>
  <c r="BR70" i="10"/>
  <c r="CH70" i="10" s="1"/>
  <c r="BB209" i="10"/>
  <c r="CH688" i="10"/>
  <c r="CH634" i="10"/>
  <c r="CH633" i="10"/>
  <c r="CT724" i="10"/>
  <c r="BX70" i="10"/>
  <c r="CN70" i="10" s="1"/>
  <c r="BW70" i="10"/>
  <c r="CM70" i="10" s="1"/>
  <c r="BV70" i="10"/>
  <c r="CL70" i="10" s="1"/>
  <c r="CL650" i="10"/>
  <c r="CL618" i="10"/>
  <c r="CL661" i="10"/>
  <c r="BC193" i="10"/>
  <c r="BW113" i="10"/>
  <c r="CM113" i="10" s="1"/>
  <c r="BV113" i="10"/>
  <c r="CL113" i="10" s="1"/>
  <c r="BX113" i="10"/>
  <c r="CN113" i="10" s="1"/>
  <c r="CB163" i="10"/>
  <c r="CR163" i="10" s="1"/>
  <c r="CA163" i="10"/>
  <c r="CQ163" i="10" s="1"/>
  <c r="BZ163" i="10"/>
  <c r="CP163" i="10" s="1"/>
  <c r="BZ131" i="10"/>
  <c r="CP131" i="10" s="1"/>
  <c r="CA131" i="10"/>
  <c r="CQ131" i="10" s="1"/>
  <c r="CB131" i="10"/>
  <c r="CR131" i="10" s="1"/>
  <c r="BS69" i="10"/>
  <c r="CI69" i="10" s="1"/>
  <c r="BR69" i="10"/>
  <c r="CH69" i="10" s="1"/>
  <c r="BT69" i="10"/>
  <c r="CJ69" i="10" s="1"/>
  <c r="BS68" i="10"/>
  <c r="CI68" i="10" s="1"/>
  <c r="BT68" i="10"/>
  <c r="CJ68" i="10" s="1"/>
  <c r="BR68" i="10"/>
  <c r="CH68" i="10" s="1"/>
  <c r="BR121" i="10"/>
  <c r="CH121" i="10" s="1"/>
  <c r="BS121" i="10"/>
  <c r="CI121" i="10" s="1"/>
  <c r="BT121" i="10"/>
  <c r="CJ121" i="10" s="1"/>
  <c r="BX175" i="10"/>
  <c r="CN175" i="10" s="1"/>
  <c r="BW175" i="10"/>
  <c r="CM175" i="10" s="1"/>
  <c r="BV175" i="10"/>
  <c r="CL175" i="10" s="1"/>
  <c r="BA247" i="10"/>
  <c r="BB190" i="10"/>
  <c r="BB216" i="10"/>
  <c r="AZ295" i="10"/>
  <c r="AZ263" i="10"/>
  <c r="CA98" i="10"/>
  <c r="CQ98" i="10" s="1"/>
  <c r="CB98" i="10"/>
  <c r="CR98" i="10" s="1"/>
  <c r="BZ98" i="10"/>
  <c r="CP98" i="10" s="1"/>
  <c r="BB212" i="10"/>
  <c r="BC202" i="10"/>
  <c r="BC196" i="10"/>
  <c r="CP700" i="10"/>
  <c r="BB241" i="10"/>
  <c r="BW139" i="10"/>
  <c r="CM139" i="10" s="1"/>
  <c r="BX139" i="10"/>
  <c r="CN139" i="10" s="1"/>
  <c r="BV139" i="10"/>
  <c r="CL139" i="10" s="1"/>
  <c r="CH712" i="10"/>
  <c r="BS82" i="10"/>
  <c r="CI82" i="10" s="1"/>
  <c r="BR82" i="10"/>
  <c r="CH82" i="10" s="1"/>
  <c r="BT82" i="10"/>
  <c r="CJ82" i="10" s="1"/>
  <c r="BS94" i="10"/>
  <c r="CI94" i="10" s="1"/>
  <c r="BT94" i="10"/>
  <c r="CJ94" i="10" s="1"/>
  <c r="BR94" i="10"/>
  <c r="CH94" i="10" s="1"/>
  <c r="BA216" i="10"/>
  <c r="CL634" i="10"/>
  <c r="CB155" i="10"/>
  <c r="CR155" i="10" s="1"/>
  <c r="CA155" i="10"/>
  <c r="CQ155" i="10" s="1"/>
  <c r="BZ155" i="10"/>
  <c r="CP155" i="10" s="1"/>
  <c r="BS117" i="10"/>
  <c r="CI117" i="10" s="1"/>
  <c r="BR117" i="10"/>
  <c r="CH117" i="10" s="1"/>
  <c r="BT117" i="10"/>
  <c r="CJ117" i="10" s="1"/>
  <c r="BZ112" i="10"/>
  <c r="CP112" i="10" s="1"/>
  <c r="CA112" i="10"/>
  <c r="CQ112" i="10" s="1"/>
  <c r="CB112" i="10"/>
  <c r="CR112" i="10" s="1"/>
  <c r="AZ255" i="10"/>
  <c r="CT696" i="10"/>
  <c r="BA205" i="10"/>
  <c r="BX88" i="10"/>
  <c r="CN88" i="10" s="1"/>
  <c r="BV88" i="10"/>
  <c r="CL88" i="10" s="1"/>
  <c r="BW88" i="10"/>
  <c r="CM88" i="10" s="1"/>
  <c r="BC206" i="10"/>
  <c r="CF81" i="10"/>
  <c r="CV81" i="10" s="1"/>
  <c r="CE81" i="10"/>
  <c r="CU81" i="10" s="1"/>
  <c r="CD81" i="10"/>
  <c r="CT81" i="10" s="1"/>
  <c r="BC200" i="10"/>
  <c r="CT665" i="10"/>
  <c r="CT633" i="10"/>
  <c r="BA242" i="10"/>
  <c r="BB279" i="10"/>
  <c r="BB247" i="10"/>
  <c r="BB194" i="10"/>
  <c r="CA100" i="10"/>
  <c r="CQ100" i="10" s="1"/>
  <c r="CB100" i="10"/>
  <c r="CR100" i="10" s="1"/>
  <c r="BZ100" i="10"/>
  <c r="CP100" i="10" s="1"/>
  <c r="BC255" i="10"/>
  <c r="BB208" i="10"/>
  <c r="BX155" i="10"/>
  <c r="CN155" i="10" s="1"/>
  <c r="BW155" i="10"/>
  <c r="CM155" i="10" s="1"/>
  <c r="BV155" i="10"/>
  <c r="CL155" i="10" s="1"/>
  <c r="BS81" i="10"/>
  <c r="CI81" i="10" s="1"/>
  <c r="BT81" i="10"/>
  <c r="CJ81" i="10" s="1"/>
  <c r="BR81" i="10"/>
  <c r="CH81" i="10" s="1"/>
  <c r="AZ200" i="10"/>
  <c r="BB198" i="10"/>
  <c r="AZ291" i="10"/>
  <c r="AZ259" i="10"/>
  <c r="BS77" i="10"/>
  <c r="CI77" i="10" s="1"/>
  <c r="BR77" i="10"/>
  <c r="CH77" i="10" s="1"/>
  <c r="CH678" i="10" s="1"/>
  <c r="BT77" i="10"/>
  <c r="CJ77" i="10" s="1"/>
  <c r="AZ196" i="10"/>
  <c r="BT120" i="10"/>
  <c r="CJ120" i="10" s="1"/>
  <c r="BS120" i="10"/>
  <c r="CI120" i="10" s="1"/>
  <c r="BR120" i="10"/>
  <c r="CH120" i="10" s="1"/>
  <c r="CL657" i="10"/>
  <c r="CF90" i="10"/>
  <c r="CV90" i="10" s="1"/>
  <c r="CE90" i="10"/>
  <c r="CU90" i="10" s="1"/>
  <c r="CD90" i="10"/>
  <c r="CT90" i="10" s="1"/>
  <c r="BW125" i="10"/>
  <c r="CM125" i="10" s="1"/>
  <c r="BV125" i="10"/>
  <c r="CL125" i="10" s="1"/>
  <c r="BX125" i="10"/>
  <c r="CN125" i="10" s="1"/>
  <c r="BA244" i="10"/>
  <c r="BX72" i="10"/>
  <c r="CN72" i="10" s="1"/>
  <c r="BV72" i="10"/>
  <c r="CL72" i="10" s="1"/>
  <c r="BW72" i="10"/>
  <c r="CM72" i="10" s="1"/>
  <c r="CF106" i="10"/>
  <c r="CV106" i="10" s="1"/>
  <c r="CE106" i="10"/>
  <c r="CU106" i="10" s="1"/>
  <c r="CD106" i="10"/>
  <c r="CT106" i="10" s="1"/>
  <c r="CF116" i="10"/>
  <c r="CV116" i="10" s="1"/>
  <c r="CD116" i="10"/>
  <c r="CT116" i="10" s="1"/>
  <c r="CE116" i="10"/>
  <c r="CU116" i="10" s="1"/>
  <c r="CL653" i="10"/>
  <c r="AZ226" i="10"/>
  <c r="CH642" i="10"/>
  <c r="CH610" i="10"/>
  <c r="CH641" i="10"/>
  <c r="CH609" i="10"/>
  <c r="BW143" i="10"/>
  <c r="CM143" i="10" s="1"/>
  <c r="BX143" i="10"/>
  <c r="CN143" i="10" s="1"/>
  <c r="BV143" i="10"/>
  <c r="CL143" i="10" s="1"/>
  <c r="CL668" i="10"/>
  <c r="BB217" i="10"/>
  <c r="BS78" i="10"/>
  <c r="CI78" i="10" s="1"/>
  <c r="BT78" i="10"/>
  <c r="CJ78" i="10" s="1"/>
  <c r="BR78" i="10"/>
  <c r="CH78" i="10" s="1"/>
  <c r="CP639" i="10"/>
  <c r="CA93" i="10"/>
  <c r="CQ93" i="10" s="1"/>
  <c r="CB93" i="10"/>
  <c r="CR93" i="10" s="1"/>
  <c r="BZ93" i="10"/>
  <c r="CP93" i="10" s="1"/>
  <c r="CP665" i="10"/>
  <c r="BC291" i="10"/>
  <c r="BA209" i="10"/>
  <c r="BC229" i="10"/>
  <c r="BB221" i="10"/>
  <c r="AZ238" i="10"/>
  <c r="CH650" i="10"/>
  <c r="CH617" i="10"/>
  <c r="CT610" i="10"/>
  <c r="CL633" i="10"/>
  <c r="BW81" i="10"/>
  <c r="CM81" i="10" s="1"/>
  <c r="BV81" i="10"/>
  <c r="CL81" i="10" s="1"/>
  <c r="BX81" i="10"/>
  <c r="CN81" i="10" s="1"/>
  <c r="BS85" i="10"/>
  <c r="CI85" i="10" s="1"/>
  <c r="BR85" i="10"/>
  <c r="CH85" i="10" s="1"/>
  <c r="BT85" i="10"/>
  <c r="CJ85" i="10" s="1"/>
  <c r="BB238" i="10"/>
  <c r="BT167" i="10"/>
  <c r="CJ167" i="10" s="1"/>
  <c r="BS167" i="10"/>
  <c r="CI167" i="10" s="1"/>
  <c r="BR167" i="10"/>
  <c r="CH167" i="10" s="1"/>
  <c r="CP618" i="10"/>
  <c r="BC214" i="10"/>
  <c r="CA69" i="10"/>
  <c r="CQ69" i="10" s="1"/>
  <c r="CB69" i="10"/>
  <c r="CR69" i="10" s="1"/>
  <c r="BZ69" i="10"/>
  <c r="CP69" i="10" s="1"/>
  <c r="CH680" i="10"/>
  <c r="CT657" i="10"/>
  <c r="CH631" i="10"/>
  <c r="AZ204" i="10"/>
  <c r="BA287" i="10"/>
  <c r="CA82" i="10"/>
  <c r="CQ82" i="10" s="1"/>
  <c r="CB82" i="10"/>
  <c r="CR82" i="10" s="1"/>
  <c r="BZ82" i="10"/>
  <c r="CP82" i="10" s="1"/>
  <c r="CB120" i="10"/>
  <c r="CR120" i="10" s="1"/>
  <c r="BZ120" i="10"/>
  <c r="CP120" i="10" s="1"/>
  <c r="CA120" i="10"/>
  <c r="CQ120" i="10" s="1"/>
  <c r="BX68" i="10"/>
  <c r="CN68" i="10" s="1"/>
  <c r="BV68" i="10"/>
  <c r="CL68" i="10" s="1"/>
  <c r="BW68" i="10"/>
  <c r="CM68" i="10" s="1"/>
  <c r="BB271" i="10"/>
  <c r="BA283" i="10"/>
  <c r="BW101" i="10"/>
  <c r="CM101" i="10" s="1"/>
  <c r="BV101" i="10"/>
  <c r="CL101" i="10" s="1"/>
  <c r="BX101" i="10"/>
  <c r="CN101" i="10" s="1"/>
  <c r="CD104" i="10"/>
  <c r="CT104" i="10" s="1"/>
  <c r="CE104" i="10"/>
  <c r="CU104" i="10" s="1"/>
  <c r="CF104" i="10"/>
  <c r="CV104" i="10" s="1"/>
  <c r="BW135" i="10"/>
  <c r="CM135" i="10" s="1"/>
  <c r="BX135" i="10"/>
  <c r="CN135" i="10" s="1"/>
  <c r="BV135" i="10"/>
  <c r="CL135" i="10" s="1"/>
  <c r="BA237" i="10"/>
  <c r="CD70" i="10"/>
  <c r="CT70" i="10" s="1"/>
  <c r="CF70" i="10"/>
  <c r="CV70" i="10" s="1"/>
  <c r="CE70" i="10"/>
  <c r="CU70" i="10" s="1"/>
  <c r="BX126" i="10"/>
  <c r="CN126" i="10" s="1"/>
  <c r="BW126" i="10"/>
  <c r="CM126" i="10" s="1"/>
  <c r="BV126" i="10"/>
  <c r="CL126" i="10" s="1"/>
  <c r="CT617" i="10"/>
  <c r="CB167" i="10"/>
  <c r="CR167" i="10" s="1"/>
  <c r="BZ167" i="10"/>
  <c r="CP167" i="10" s="1"/>
  <c r="CP768" i="10" s="1"/>
  <c r="CA167" i="10"/>
  <c r="CQ167" i="10" s="1"/>
  <c r="CA90" i="10"/>
  <c r="CQ90" i="10" s="1"/>
  <c r="CB90" i="10"/>
  <c r="CR90" i="10" s="1"/>
  <c r="BZ90" i="10"/>
  <c r="CP90" i="10" s="1"/>
  <c r="BX179" i="10"/>
  <c r="CN179" i="10" s="1"/>
  <c r="BW179" i="10"/>
  <c r="CM179" i="10" s="1"/>
  <c r="BV179" i="10"/>
  <c r="CL179" i="10" s="1"/>
  <c r="BB246" i="10"/>
  <c r="CE175" i="10"/>
  <c r="CU175" i="10" s="1"/>
  <c r="CF175" i="10"/>
  <c r="CV175" i="10" s="1"/>
  <c r="CD175" i="10"/>
  <c r="CT175" i="10" s="1"/>
  <c r="BR131" i="10"/>
  <c r="CH131" i="10" s="1"/>
  <c r="BT131" i="10"/>
  <c r="CJ131" i="10" s="1"/>
  <c r="BS131" i="10"/>
  <c r="CI131" i="10" s="1"/>
  <c r="CL615" i="10"/>
  <c r="BA197" i="10"/>
  <c r="BS90" i="10"/>
  <c r="CI90" i="10" s="1"/>
  <c r="BT90" i="10"/>
  <c r="CJ90" i="10" s="1"/>
  <c r="BR90" i="10"/>
  <c r="CH90" i="10" s="1"/>
  <c r="BX100" i="10"/>
  <c r="CN100" i="10" s="1"/>
  <c r="BV100" i="10"/>
  <c r="CL100" i="10" s="1"/>
  <c r="BW100" i="10"/>
  <c r="CM100" i="10" s="1"/>
  <c r="BC190" i="10"/>
  <c r="BA246" i="10"/>
  <c r="BB287" i="10"/>
  <c r="BB255" i="10"/>
  <c r="BB210" i="10"/>
  <c r="CT700" i="10"/>
  <c r="BA299" i="10"/>
  <c r="CL688" i="10"/>
  <c r="CH611" i="10"/>
  <c r="BS97" i="10"/>
  <c r="CI97" i="10" s="1"/>
  <c r="BT97" i="10"/>
  <c r="CJ97" i="10" s="1"/>
  <c r="BR97" i="10"/>
  <c r="CH97" i="10" s="1"/>
  <c r="BS96" i="10"/>
  <c r="CI96" i="10" s="1"/>
  <c r="BT96" i="10"/>
  <c r="CJ96" i="10" s="1"/>
  <c r="BR96" i="10"/>
  <c r="CH96" i="10" s="1"/>
  <c r="CD127" i="10"/>
  <c r="CT127" i="10" s="1"/>
  <c r="CE127" i="10"/>
  <c r="CU127" i="10" s="1"/>
  <c r="CF127" i="10"/>
  <c r="CV127" i="10" s="1"/>
  <c r="CP630" i="10"/>
  <c r="AZ283" i="10"/>
  <c r="AZ251" i="10"/>
  <c r="BS93" i="10"/>
  <c r="CI93" i="10" s="1"/>
  <c r="BR93" i="10"/>
  <c r="CH93" i="10" s="1"/>
  <c r="BT93" i="10"/>
  <c r="CJ93" i="10" s="1"/>
  <c r="AZ212" i="10"/>
  <c r="BC263" i="10"/>
  <c r="AZ192" i="10"/>
  <c r="CF122" i="10"/>
  <c r="CV122" i="10" s="1"/>
  <c r="CE122" i="10"/>
  <c r="CU122" i="10" s="1"/>
  <c r="CD122" i="10"/>
  <c r="CT122" i="10" s="1"/>
  <c r="BC204" i="10"/>
  <c r="CD78" i="10"/>
  <c r="CT78" i="10" s="1"/>
  <c r="CF78" i="10"/>
  <c r="CV78" i="10" s="1"/>
  <c r="CE78" i="10"/>
  <c r="CU78" i="10" s="1"/>
  <c r="BA202" i="10"/>
  <c r="BW77" i="10"/>
  <c r="CM77" i="10" s="1"/>
  <c r="BV77" i="10"/>
  <c r="CL77" i="10" s="1"/>
  <c r="BX77" i="10"/>
  <c r="CN77" i="10" s="1"/>
  <c r="BX76" i="10"/>
  <c r="CN76" i="10" s="1"/>
  <c r="BW76" i="10"/>
  <c r="CM76" i="10" s="1"/>
  <c r="BV76" i="10"/>
  <c r="CL76" i="10" s="1"/>
  <c r="BX120" i="10"/>
  <c r="CN120" i="10" s="1"/>
  <c r="BV120" i="10"/>
  <c r="CL120" i="10" s="1"/>
  <c r="BW120" i="10"/>
  <c r="CM120" i="10" s="1"/>
  <c r="BC194" i="10"/>
  <c r="CE100" i="10"/>
  <c r="CU100" i="10" s="1"/>
  <c r="CD100" i="10"/>
  <c r="CT100" i="10" s="1"/>
  <c r="CF100" i="10"/>
  <c r="CV100" i="10" s="1"/>
  <c r="CL621" i="10"/>
  <c r="CP712" i="10"/>
  <c r="AZ210" i="10"/>
  <c r="BS110" i="10"/>
  <c r="CI110" i="10" s="1"/>
  <c r="BT110" i="10"/>
  <c r="CJ110" i="10" s="1"/>
  <c r="BR110" i="10"/>
  <c r="CH110" i="10" s="1"/>
  <c r="BW151" i="10"/>
  <c r="CM151" i="10" s="1"/>
  <c r="BX151" i="10"/>
  <c r="CN151" i="10" s="1"/>
  <c r="BV151" i="10"/>
  <c r="CL151" i="10" s="1"/>
  <c r="CA81" i="10"/>
  <c r="CQ81" i="10" s="1"/>
  <c r="BZ81" i="10"/>
  <c r="CP81" i="10" s="1"/>
  <c r="CB81" i="10"/>
  <c r="CR81" i="10" s="1"/>
  <c r="CP653" i="10"/>
  <c r="CH630" i="10"/>
  <c r="CH676" i="10"/>
  <c r="CP623" i="10"/>
  <c r="BB197" i="10"/>
  <c r="CE155" i="10"/>
  <c r="CU155" i="10" s="1"/>
  <c r="CF155" i="10"/>
  <c r="CV155" i="10" s="1"/>
  <c r="CD155" i="10"/>
  <c r="CT155" i="10" s="1"/>
  <c r="BA206" i="10"/>
  <c r="CL676" i="10"/>
  <c r="AZ209" i="10"/>
  <c r="CA114" i="10"/>
  <c r="CQ114" i="10" s="1"/>
  <c r="CB114" i="10"/>
  <c r="CR114" i="10" s="1"/>
  <c r="BZ114" i="10"/>
  <c r="CP114" i="10" s="1"/>
  <c r="CP650" i="10"/>
  <c r="CL658" i="10"/>
  <c r="BX104" i="10"/>
  <c r="CN104" i="10" s="1"/>
  <c r="BV104" i="10"/>
  <c r="CL104" i="10" s="1"/>
  <c r="CL705" i="10" s="1"/>
  <c r="BW104" i="10"/>
  <c r="CM104" i="10" s="1"/>
  <c r="CF98" i="10"/>
  <c r="CV98" i="10" s="1"/>
  <c r="CE98" i="10"/>
  <c r="CU98" i="10" s="1"/>
  <c r="CD98" i="10"/>
  <c r="CT98" i="10" s="1"/>
  <c r="CF93" i="10"/>
  <c r="CV93" i="10" s="1"/>
  <c r="CE93" i="10"/>
  <c r="CU93" i="10" s="1"/>
  <c r="CD93" i="10"/>
  <c r="CT93" i="10" s="1"/>
  <c r="BC212" i="10"/>
  <c r="CF105" i="10"/>
  <c r="CV105" i="10" s="1"/>
  <c r="CE105" i="10"/>
  <c r="CU105" i="10" s="1"/>
  <c r="CD105" i="10"/>
  <c r="CT105" i="10" s="1"/>
  <c r="CP631" i="10"/>
  <c r="BB205" i="10"/>
  <c r="CF159" i="10"/>
  <c r="CV159" i="10" s="1"/>
  <c r="CD159" i="10"/>
  <c r="CT159" i="10" s="1"/>
  <c r="CE159" i="10"/>
  <c r="CU159" i="10" s="1"/>
  <c r="CA73" i="10"/>
  <c r="CQ73" i="10" s="1"/>
  <c r="BZ73" i="10"/>
  <c r="CP73" i="10" s="1"/>
  <c r="CB73" i="10"/>
  <c r="CR73" i="10" s="1"/>
  <c r="BW147" i="10"/>
  <c r="CM147" i="10" s="1"/>
  <c r="BX147" i="10"/>
  <c r="CN147" i="10" s="1"/>
  <c r="BV147" i="10"/>
  <c r="CL147" i="10" s="1"/>
  <c r="CL672" i="10"/>
  <c r="AZ190" i="10"/>
  <c r="CT716" i="10"/>
  <c r="CH704" i="10"/>
  <c r="BS98" i="10"/>
  <c r="CI98" i="10" s="1"/>
  <c r="BR98" i="10"/>
  <c r="CH98" i="10" s="1"/>
  <c r="BT98" i="10"/>
  <c r="CJ98" i="10" s="1"/>
  <c r="CH666" i="10"/>
  <c r="CH665" i="10"/>
  <c r="CT663" i="10"/>
  <c r="CT625" i="10"/>
  <c r="BA190" i="10"/>
  <c r="CT619" i="10"/>
  <c r="CL655" i="10"/>
  <c r="CT626" i="10"/>
  <c r="BA233" i="10"/>
  <c r="BB283" i="10"/>
  <c r="BB251" i="10"/>
  <c r="AZ189" i="10"/>
  <c r="AZ188" i="10"/>
  <c r="AZ241" i="10"/>
  <c r="BA295" i="10"/>
  <c r="CL684" i="10"/>
  <c r="BB222" i="10"/>
  <c r="CH667" i="10"/>
  <c r="CA96" i="10"/>
  <c r="CQ96" i="10" s="1"/>
  <c r="BZ96" i="10"/>
  <c r="CP96" i="10" s="1"/>
  <c r="CB96" i="10"/>
  <c r="CR96" i="10" s="1"/>
  <c r="CH619" i="10"/>
  <c r="BS104" i="10"/>
  <c r="CI104" i="10" s="1"/>
  <c r="BR104" i="10"/>
  <c r="CH104" i="10" s="1"/>
  <c r="BT104" i="10"/>
  <c r="CJ104" i="10" s="1"/>
  <c r="BT159" i="10"/>
  <c r="CJ159" i="10" s="1"/>
  <c r="BS159" i="10"/>
  <c r="CI159" i="10" s="1"/>
  <c r="BR159" i="10"/>
  <c r="CH159" i="10" s="1"/>
  <c r="BR127" i="10"/>
  <c r="CH127" i="10" s="1"/>
  <c r="BT127" i="10"/>
  <c r="CJ127" i="10" s="1"/>
  <c r="BS127" i="10"/>
  <c r="CI127" i="10" s="1"/>
  <c r="BZ125" i="10"/>
  <c r="CP125" i="10" s="1"/>
  <c r="CA125" i="10"/>
  <c r="CQ125" i="10" s="1"/>
  <c r="CB125" i="10"/>
  <c r="CR125" i="10" s="1"/>
  <c r="CP634" i="10"/>
  <c r="CA92" i="10"/>
  <c r="CQ92" i="10" s="1"/>
  <c r="CB92" i="10"/>
  <c r="CR92" i="10" s="1"/>
  <c r="BZ92" i="10"/>
  <c r="CP92" i="10" s="1"/>
  <c r="CE131" i="10"/>
  <c r="CU131" i="10" s="1"/>
  <c r="CD131" i="10"/>
  <c r="CT131" i="10" s="1"/>
  <c r="CF131" i="10"/>
  <c r="CV131" i="10" s="1"/>
  <c r="CP646" i="10"/>
  <c r="CD82" i="10"/>
  <c r="CT82" i="10" s="1"/>
  <c r="CF82" i="10"/>
  <c r="CV82" i="10" s="1"/>
  <c r="CE82" i="10"/>
  <c r="CU82" i="10" s="1"/>
  <c r="CE76" i="10"/>
  <c r="CU76" i="10" s="1"/>
  <c r="CD76" i="10"/>
  <c r="CT76" i="10" s="1"/>
  <c r="CT677" i="10" s="1"/>
  <c r="CF76" i="10"/>
  <c r="CV76" i="10" s="1"/>
  <c r="CP716" i="10"/>
  <c r="BA259" i="10"/>
  <c r="CH622" i="10"/>
  <c r="AZ202" i="10"/>
  <c r="AZ214" i="10"/>
  <c r="BX118" i="10"/>
  <c r="CN118" i="10" s="1"/>
  <c r="BW118" i="10"/>
  <c r="CM118" i="10" s="1"/>
  <c r="BV118" i="10"/>
  <c r="CL118" i="10" s="1"/>
  <c r="BB275" i="10"/>
  <c r="CH663" i="10"/>
  <c r="AZ237" i="10"/>
  <c r="CH651" i="10"/>
  <c r="CL692" i="10"/>
  <c r="CE139" i="10"/>
  <c r="CU139" i="10" s="1"/>
  <c r="CF139" i="10"/>
  <c r="CV139" i="10" s="1"/>
  <c r="CD139" i="10"/>
  <c r="CT139" i="10" s="1"/>
  <c r="BB228" i="10"/>
  <c r="BW85" i="10"/>
  <c r="CM85" i="10" s="1"/>
  <c r="BV85" i="10"/>
  <c r="CL85" i="10" s="1"/>
  <c r="BX85" i="10"/>
  <c r="CN85" i="10" s="1"/>
  <c r="BW121" i="10"/>
  <c r="CM121" i="10" s="1"/>
  <c r="BV121" i="10"/>
  <c r="CL121" i="10" s="1"/>
  <c r="BX121" i="10"/>
  <c r="CN121" i="10" s="1"/>
  <c r="CF86" i="10"/>
  <c r="CV86" i="10" s="1"/>
  <c r="CD86" i="10"/>
  <c r="CT86" i="10" s="1"/>
  <c r="CE86" i="10"/>
  <c r="CU86" i="10" s="1"/>
  <c r="BC201" i="10"/>
  <c r="CD80" i="10"/>
  <c r="CT80" i="10" s="1"/>
  <c r="CE80" i="10"/>
  <c r="CU80" i="10" s="1"/>
  <c r="CF80" i="10"/>
  <c r="CV80" i="10" s="1"/>
  <c r="CL619" i="10"/>
  <c r="CT613" i="10"/>
  <c r="CA175" i="10"/>
  <c r="CQ175" i="10" s="1"/>
  <c r="CB175" i="10"/>
  <c r="CR175" i="10" s="1"/>
  <c r="BZ175" i="10"/>
  <c r="CP175" i="10" s="1"/>
  <c r="CB143" i="10"/>
  <c r="CR143" i="10" s="1"/>
  <c r="BZ143" i="10"/>
  <c r="CP143" i="10" s="1"/>
  <c r="CA143" i="10"/>
  <c r="CQ143" i="10" s="1"/>
  <c r="BB226" i="10"/>
  <c r="CA68" i="10"/>
  <c r="CQ68" i="10" s="1"/>
  <c r="CB68" i="10"/>
  <c r="CR68" i="10" s="1"/>
  <c r="BZ68" i="10"/>
  <c r="CP68" i="10" s="1"/>
  <c r="CA88" i="10"/>
  <c r="CQ88" i="10" s="1"/>
  <c r="CB88" i="10"/>
  <c r="CR88" i="10" s="1"/>
  <c r="BZ88" i="10"/>
  <c r="CP88" i="10" s="1"/>
  <c r="BA275" i="10"/>
  <c r="BS113" i="10"/>
  <c r="CI113" i="10" s="1"/>
  <c r="BR113" i="10"/>
  <c r="CH113" i="10" s="1"/>
  <c r="BT113" i="10"/>
  <c r="CJ113" i="10" s="1"/>
  <c r="BT112" i="10"/>
  <c r="CJ112" i="10" s="1"/>
  <c r="BS112" i="10"/>
  <c r="CI112" i="10" s="1"/>
  <c r="BR112" i="10"/>
  <c r="CH112" i="10" s="1"/>
  <c r="CE151" i="10"/>
  <c r="CU151" i="10" s="1"/>
  <c r="CF151" i="10"/>
  <c r="CV151" i="10" s="1"/>
  <c r="CD151" i="10"/>
  <c r="CT151" i="10" s="1"/>
  <c r="BB224" i="10"/>
  <c r="BT155" i="10"/>
  <c r="CJ155" i="10" s="1"/>
  <c r="BS155" i="10"/>
  <c r="CI155" i="10" s="1"/>
  <c r="BR155" i="10"/>
  <c r="CH155" i="10" s="1"/>
  <c r="BS109" i="10"/>
  <c r="CI109" i="10" s="1"/>
  <c r="BR109" i="10"/>
  <c r="CH109" i="10" s="1"/>
  <c r="BT109" i="10"/>
  <c r="CJ109" i="10" s="1"/>
  <c r="BS108" i="10"/>
  <c r="CI108" i="10" s="1"/>
  <c r="BR108" i="10"/>
  <c r="CH108" i="10" s="1"/>
  <c r="BT108" i="10"/>
  <c r="CJ108" i="10" s="1"/>
  <c r="CT708" i="10"/>
  <c r="CH635" i="10"/>
  <c r="AZ240" i="10"/>
  <c r="CF69" i="10"/>
  <c r="CV69" i="10" s="1"/>
  <c r="CE69" i="10"/>
  <c r="CU69" i="10" s="1"/>
  <c r="CD69" i="10"/>
  <c r="CT69" i="10" s="1"/>
  <c r="CT662" i="10"/>
  <c r="CT667" i="10"/>
  <c r="BA245" i="10"/>
  <c r="BX124" i="10"/>
  <c r="CN124" i="10" s="1"/>
  <c r="BW124" i="10"/>
  <c r="CM124" i="10" s="1"/>
  <c r="BV124" i="10"/>
  <c r="CL124" i="10" s="1"/>
  <c r="BW105" i="10"/>
  <c r="CM105" i="10" s="1"/>
  <c r="BV105" i="10"/>
  <c r="CL105" i="10" s="1"/>
  <c r="CL706" i="10" s="1"/>
  <c r="BX105" i="10"/>
  <c r="CN105" i="10" s="1"/>
  <c r="BX106" i="10"/>
  <c r="CN106" i="10" s="1"/>
  <c r="BW106" i="10"/>
  <c r="CM106" i="10" s="1"/>
  <c r="BV106" i="10"/>
  <c r="CL106" i="10" s="1"/>
  <c r="BC226" i="10"/>
  <c r="BC236" i="10"/>
  <c r="CL643" i="10"/>
  <c r="CL654" i="10"/>
  <c r="CP688" i="10"/>
  <c r="CP672" i="10"/>
  <c r="BS74" i="10"/>
  <c r="CI74" i="10" s="1"/>
  <c r="BT74" i="10"/>
  <c r="CJ74" i="10" s="1"/>
  <c r="BR74" i="10"/>
  <c r="CH74" i="10" s="1"/>
  <c r="BA263" i="10"/>
  <c r="BT126" i="10"/>
  <c r="CJ126" i="10" s="1"/>
  <c r="BS126" i="10"/>
  <c r="CI126" i="10" s="1"/>
  <c r="BR126" i="10"/>
  <c r="CH126" i="10" s="1"/>
  <c r="CP637" i="10"/>
  <c r="AZ198" i="10"/>
  <c r="CH700" i="10"/>
  <c r="BB213" i="10"/>
  <c r="CE171" i="10"/>
  <c r="CU171" i="10" s="1"/>
  <c r="CF171" i="10"/>
  <c r="CV171" i="10" s="1"/>
  <c r="CD171" i="10"/>
  <c r="CT171" i="10" s="1"/>
  <c r="CA105" i="10"/>
  <c r="CQ105" i="10" s="1"/>
  <c r="BZ105" i="10"/>
  <c r="CP105" i="10" s="1"/>
  <c r="CB105" i="10"/>
  <c r="CR105" i="10" s="1"/>
  <c r="CP613" i="10"/>
  <c r="CL629" i="10"/>
  <c r="BW89" i="10"/>
  <c r="CM89" i="10" s="1"/>
  <c r="BV89" i="10"/>
  <c r="CL89" i="10" s="1"/>
  <c r="BX89" i="10"/>
  <c r="CN89" i="10" s="1"/>
  <c r="CF109" i="10"/>
  <c r="CV109" i="10" s="1"/>
  <c r="CE109" i="10"/>
  <c r="CU109" i="10" s="1"/>
  <c r="CD109" i="10"/>
  <c r="CT109" i="10" s="1"/>
  <c r="CL712" i="10"/>
  <c r="CH696" i="10"/>
  <c r="CF110" i="10"/>
  <c r="CV110" i="10" s="1"/>
  <c r="CD110" i="10"/>
  <c r="CT110" i="10" s="1"/>
  <c r="CE110" i="10"/>
  <c r="CU110" i="10" s="1"/>
  <c r="BA200" i="10"/>
  <c r="BX183" i="10"/>
  <c r="CN183" i="10" s="1"/>
  <c r="BW183" i="10"/>
  <c r="CM183" i="10" s="1"/>
  <c r="BV183" i="10"/>
  <c r="CL183" i="10" s="1"/>
  <c r="AZ287" i="10"/>
  <c r="CL625" i="10"/>
  <c r="CF94" i="10"/>
  <c r="CV94" i="10" s="1"/>
  <c r="CD94" i="10"/>
  <c r="CT94" i="10" s="1"/>
  <c r="CE94" i="10"/>
  <c r="CU94" i="10" s="1"/>
  <c r="BB189" i="10"/>
  <c r="CH653" i="10"/>
  <c r="BC208" i="10"/>
  <c r="AZ193" i="10"/>
  <c r="CA86" i="10"/>
  <c r="CQ86" i="10" s="1"/>
  <c r="CB86" i="10"/>
  <c r="CR86" i="10" s="1"/>
  <c r="BZ86" i="10"/>
  <c r="CP86" i="10" s="1"/>
  <c r="CP622" i="10"/>
  <c r="BB202" i="10"/>
  <c r="BB240" i="10"/>
  <c r="B61" i="2"/>
  <c r="C52" i="2"/>
  <c r="B56" i="2"/>
  <c r="C47" i="2"/>
  <c r="B75" i="2"/>
  <c r="C66" i="2"/>
  <c r="B60" i="2"/>
  <c r="C51" i="2"/>
  <c r="B64" i="2"/>
  <c r="C55" i="2"/>
  <c r="B67" i="2"/>
  <c r="C58" i="2"/>
  <c r="CP760" i="10" l="1"/>
  <c r="CT689" i="10"/>
  <c r="CH717" i="10"/>
  <c r="CP740" i="10"/>
  <c r="CP725" i="10"/>
  <c r="CP703" i="10"/>
  <c r="CH702" i="10"/>
  <c r="CL703" i="10"/>
  <c r="CL707" i="10"/>
  <c r="CT670" i="10"/>
  <c r="CP776" i="10"/>
  <c r="CT683" i="10"/>
  <c r="CT699" i="10"/>
  <c r="CP715" i="10"/>
  <c r="CP691" i="10"/>
  <c r="CT671" i="10"/>
  <c r="CP694" i="10"/>
  <c r="CH679" i="10"/>
  <c r="CL776" i="10"/>
  <c r="CP678" i="10"/>
  <c r="CT744" i="10"/>
  <c r="CH719" i="10"/>
  <c r="CT710" i="10"/>
  <c r="CP669" i="10"/>
  <c r="CP693" i="10"/>
  <c r="CT706" i="10"/>
  <c r="CT694" i="10"/>
  <c r="CL752" i="10"/>
  <c r="CT776" i="10"/>
  <c r="CL780" i="10"/>
  <c r="CL756" i="10"/>
  <c r="CH695" i="10"/>
  <c r="CT736" i="10"/>
  <c r="CP675" i="10"/>
  <c r="CP705" i="10"/>
  <c r="CL691" i="10"/>
  <c r="CH706" i="10"/>
  <c r="CL764" i="10"/>
  <c r="CH673" i="10"/>
  <c r="CP711" i="10"/>
  <c r="CL690" i="10"/>
  <c r="CH710" i="10"/>
  <c r="CT687" i="10"/>
  <c r="CL748" i="10"/>
  <c r="CP674" i="10"/>
  <c r="CT756" i="10"/>
  <c r="CT679" i="10"/>
  <c r="CP701" i="10"/>
  <c r="CH718" i="10"/>
  <c r="CH707" i="10"/>
  <c r="CH744" i="10"/>
  <c r="CT780" i="10"/>
  <c r="CL698" i="10"/>
  <c r="CT715" i="10"/>
  <c r="CP707" i="10"/>
  <c r="CT721" i="10"/>
  <c r="CL715" i="10"/>
  <c r="CT685" i="10"/>
  <c r="CH727" i="10"/>
  <c r="CH675" i="10"/>
  <c r="CT681" i="10"/>
  <c r="CL719" i="10"/>
  <c r="CL721" i="10"/>
  <c r="CT705" i="10"/>
  <c r="CP670" i="10"/>
  <c r="CL768" i="10"/>
  <c r="CH685" i="10"/>
  <c r="CP702" i="10"/>
  <c r="CH740" i="10"/>
  <c r="CT678" i="10"/>
  <c r="CH723" i="10"/>
  <c r="CL709" i="10"/>
  <c r="CL711" i="10"/>
  <c r="CH677" i="10"/>
  <c r="CH681" i="10"/>
  <c r="CT727" i="10"/>
  <c r="CP695" i="10"/>
  <c r="CH690" i="10"/>
  <c r="CT711" i="10"/>
  <c r="CP721" i="10"/>
  <c r="CH686" i="10"/>
  <c r="CL726" i="10"/>
  <c r="CH683" i="10"/>
  <c r="CL683" i="10"/>
  <c r="CP722" i="10"/>
  <c r="CL699" i="10"/>
  <c r="BZ166" i="10"/>
  <c r="CP166" i="10" s="1"/>
  <c r="CA166" i="10"/>
  <c r="CQ166" i="10" s="1"/>
  <c r="CB166" i="10"/>
  <c r="CR166" i="10" s="1"/>
  <c r="BZ180" i="10"/>
  <c r="CP180" i="10" s="1"/>
  <c r="CA180" i="10"/>
  <c r="CQ180" i="10" s="1"/>
  <c r="CB180" i="10"/>
  <c r="CR180" i="10" s="1"/>
  <c r="BT133" i="10"/>
  <c r="CJ133" i="10" s="1"/>
  <c r="BS133" i="10"/>
  <c r="CI133" i="10" s="1"/>
  <c r="BR133" i="10"/>
  <c r="CH133" i="10" s="1"/>
  <c r="CP706" i="10"/>
  <c r="BR138" i="10"/>
  <c r="CH138" i="10" s="1"/>
  <c r="BT138" i="10"/>
  <c r="CJ138" i="10" s="1"/>
  <c r="BS138" i="10"/>
  <c r="CI138" i="10" s="1"/>
  <c r="CP687" i="10"/>
  <c r="AZ253" i="10"/>
  <c r="BZ142" i="10"/>
  <c r="CP142" i="10" s="1"/>
  <c r="CB142" i="10"/>
  <c r="CR142" i="10" s="1"/>
  <c r="CA142" i="10"/>
  <c r="CQ142" i="10" s="1"/>
  <c r="CE148" i="10"/>
  <c r="CU148" i="10" s="1"/>
  <c r="CD148" i="10"/>
  <c r="CT148" i="10" s="1"/>
  <c r="CF148" i="10"/>
  <c r="CV148" i="10" s="1"/>
  <c r="BB249" i="10"/>
  <c r="CT772" i="10"/>
  <c r="BB273" i="10"/>
  <c r="BX203" i="10"/>
  <c r="CN203" i="10" s="1"/>
  <c r="BW203" i="10"/>
  <c r="CM203" i="10" s="1"/>
  <c r="BV203" i="10"/>
  <c r="CL203" i="10" s="1"/>
  <c r="BC286" i="10"/>
  <c r="CT752" i="10"/>
  <c r="CP744" i="10"/>
  <c r="CL722" i="10"/>
  <c r="BS177" i="10"/>
  <c r="CI177" i="10" s="1"/>
  <c r="BR177" i="10"/>
  <c r="CH177" i="10" s="1"/>
  <c r="BT177" i="10"/>
  <c r="CJ177" i="10" s="1"/>
  <c r="BB335" i="10"/>
  <c r="BR154" i="10"/>
  <c r="CH154" i="10" s="1"/>
  <c r="BT154" i="10"/>
  <c r="CJ154" i="10" s="1"/>
  <c r="BS154" i="10"/>
  <c r="CI154" i="10" s="1"/>
  <c r="CT732" i="10"/>
  <c r="CP726" i="10"/>
  <c r="CH760" i="10"/>
  <c r="CH705" i="10"/>
  <c r="CP697" i="10"/>
  <c r="BB282" i="10"/>
  <c r="BT181" i="10"/>
  <c r="CJ181" i="10" s="1"/>
  <c r="BS181" i="10"/>
  <c r="CI181" i="10" s="1"/>
  <c r="BR181" i="10"/>
  <c r="CH181" i="10" s="1"/>
  <c r="BR129" i="10"/>
  <c r="CH129" i="10" s="1"/>
  <c r="BT129" i="10"/>
  <c r="CJ129" i="10" s="1"/>
  <c r="BS129" i="10"/>
  <c r="CI129" i="10" s="1"/>
  <c r="CB223" i="10"/>
  <c r="CR223" i="10" s="1"/>
  <c r="CA223" i="10"/>
  <c r="CQ223" i="10" s="1"/>
  <c r="BZ223" i="10"/>
  <c r="CP223" i="10" s="1"/>
  <c r="CP824" i="10" s="1"/>
  <c r="BA250" i="10"/>
  <c r="CT760" i="10"/>
  <c r="CE152" i="10"/>
  <c r="CU152" i="10" s="1"/>
  <c r="CD152" i="10"/>
  <c r="CT152" i="10" s="1"/>
  <c r="CF152" i="10"/>
  <c r="CV152" i="10" s="1"/>
  <c r="BT149" i="10"/>
  <c r="CJ149" i="10" s="1"/>
  <c r="BS149" i="10"/>
  <c r="CI149" i="10" s="1"/>
  <c r="BR149" i="10"/>
  <c r="CH149" i="10" s="1"/>
  <c r="CH750" i="10" s="1"/>
  <c r="BA266" i="10"/>
  <c r="CB137" i="10"/>
  <c r="CR137" i="10" s="1"/>
  <c r="BZ137" i="10"/>
  <c r="CP137" i="10" s="1"/>
  <c r="CA137" i="10"/>
  <c r="CQ137" i="10" s="1"/>
  <c r="CH711" i="10"/>
  <c r="AZ270" i="10"/>
  <c r="CT701" i="10"/>
  <c r="CT723" i="10"/>
  <c r="AZ252" i="10"/>
  <c r="AZ272" i="10"/>
  <c r="BS191" i="10"/>
  <c r="CI191" i="10" s="1"/>
  <c r="BR191" i="10"/>
  <c r="CH191" i="10" s="1"/>
  <c r="CH792" i="10" s="1"/>
  <c r="BT191" i="10"/>
  <c r="CJ191" i="10" s="1"/>
  <c r="CH697" i="10"/>
  <c r="BX239" i="10"/>
  <c r="CN239" i="10" s="1"/>
  <c r="BW239" i="10"/>
  <c r="CM239" i="10" s="1"/>
  <c r="BV239" i="10"/>
  <c r="CL239" i="10" s="1"/>
  <c r="BB270" i="10"/>
  <c r="BB347" i="10"/>
  <c r="BC250" i="10"/>
  <c r="CH691" i="10"/>
  <c r="BA257" i="10"/>
  <c r="CH732" i="10"/>
  <c r="BZ186" i="10"/>
  <c r="CP186" i="10" s="1"/>
  <c r="CP787" i="10" s="1"/>
  <c r="CA186" i="10"/>
  <c r="CQ186" i="10" s="1"/>
  <c r="CB186" i="10"/>
  <c r="CR186" i="10" s="1"/>
  <c r="CL727" i="10"/>
  <c r="CL736" i="10"/>
  <c r="BB331" i="10"/>
  <c r="BR144" i="10"/>
  <c r="CH144" i="10" s="1"/>
  <c r="BS144" i="10"/>
  <c r="CI144" i="10" s="1"/>
  <c r="BT144" i="10"/>
  <c r="CJ144" i="10" s="1"/>
  <c r="CF154" i="10"/>
  <c r="CV154" i="10" s="1"/>
  <c r="CD154" i="10"/>
  <c r="CT154" i="10" s="1"/>
  <c r="CE154" i="10"/>
  <c r="CU154" i="10" s="1"/>
  <c r="CL682" i="10"/>
  <c r="CB161" i="10"/>
  <c r="CR161" i="10" s="1"/>
  <c r="BZ161" i="10"/>
  <c r="CP161" i="10" s="1"/>
  <c r="CA161" i="10"/>
  <c r="CQ161" i="10" s="1"/>
  <c r="BX149" i="10"/>
  <c r="CN149" i="10" s="1"/>
  <c r="BW149" i="10"/>
  <c r="CM149" i="10" s="1"/>
  <c r="BV149" i="10"/>
  <c r="CL149" i="10" s="1"/>
  <c r="CB157" i="10"/>
  <c r="CR157" i="10" s="1"/>
  <c r="CA157" i="10"/>
  <c r="CQ157" i="10" s="1"/>
  <c r="BZ157" i="10"/>
  <c r="CP157" i="10" s="1"/>
  <c r="CT707" i="10"/>
  <c r="CL673" i="10"/>
  <c r="AZ319" i="10"/>
  <c r="BB258" i="10"/>
  <c r="BC315" i="10"/>
  <c r="BZ134" i="10"/>
  <c r="CP134" i="10" s="1"/>
  <c r="CB134" i="10"/>
  <c r="CR134" i="10" s="1"/>
  <c r="CA134" i="10"/>
  <c r="CQ134" i="10" s="1"/>
  <c r="CB219" i="10"/>
  <c r="CR219" i="10" s="1"/>
  <c r="CA219" i="10"/>
  <c r="CQ219" i="10" s="1"/>
  <c r="BZ219" i="10"/>
  <c r="CP219" i="10" s="1"/>
  <c r="CP820" i="10" s="1"/>
  <c r="CT682" i="10"/>
  <c r="BC266" i="10"/>
  <c r="BX145" i="10"/>
  <c r="CN145" i="10" s="1"/>
  <c r="BV145" i="10"/>
  <c r="CL145" i="10" s="1"/>
  <c r="BW145" i="10"/>
  <c r="CM145" i="10" s="1"/>
  <c r="AZ315" i="10"/>
  <c r="BV156" i="10"/>
  <c r="CL156" i="10" s="1"/>
  <c r="BX156" i="10"/>
  <c r="CN156" i="10" s="1"/>
  <c r="BW156" i="10"/>
  <c r="CM156" i="10" s="1"/>
  <c r="CL740" i="10"/>
  <c r="BB301" i="10"/>
  <c r="CF142" i="10"/>
  <c r="CV142" i="10" s="1"/>
  <c r="CE142" i="10"/>
  <c r="CU142" i="10" s="1"/>
  <c r="CD142" i="10"/>
  <c r="CT142" i="10" s="1"/>
  <c r="CP699" i="10"/>
  <c r="AZ323" i="10"/>
  <c r="BB276" i="10"/>
  <c r="BA307" i="10"/>
  <c r="CP764" i="10"/>
  <c r="CL714" i="10"/>
  <c r="CH671" i="10"/>
  <c r="CP686" i="10"/>
  <c r="CE165" i="10"/>
  <c r="CU165" i="10" s="1"/>
  <c r="CD165" i="10"/>
  <c r="CT165" i="10" s="1"/>
  <c r="CF165" i="10"/>
  <c r="CV165" i="10" s="1"/>
  <c r="CF185" i="10"/>
  <c r="CV185" i="10" s="1"/>
  <c r="CE185" i="10"/>
  <c r="CU185" i="10" s="1"/>
  <c r="CD185" i="10"/>
  <c r="CT185" i="10" s="1"/>
  <c r="BC335" i="10"/>
  <c r="BX195" i="10"/>
  <c r="CN195" i="10" s="1"/>
  <c r="BW195" i="10"/>
  <c r="CM195" i="10" s="1"/>
  <c r="BV195" i="10"/>
  <c r="CL195" i="10" s="1"/>
  <c r="CL796" i="10" s="1"/>
  <c r="CD164" i="10"/>
  <c r="CT164" i="10" s="1"/>
  <c r="CF164" i="10"/>
  <c r="CV164" i="10" s="1"/>
  <c r="CE164" i="10"/>
  <c r="CU164" i="10" s="1"/>
  <c r="BX161" i="10"/>
  <c r="CN161" i="10" s="1"/>
  <c r="BW161" i="10"/>
  <c r="CM161" i="10" s="1"/>
  <c r="BV161" i="10"/>
  <c r="CL161" i="10" s="1"/>
  <c r="BC297" i="10"/>
  <c r="BT153" i="10"/>
  <c r="CJ153" i="10" s="1"/>
  <c r="BR153" i="10"/>
  <c r="CH153" i="10" s="1"/>
  <c r="BS153" i="10"/>
  <c r="CI153" i="10" s="1"/>
  <c r="BA274" i="10"/>
  <c r="BV174" i="10"/>
  <c r="CL174" i="10" s="1"/>
  <c r="BX174" i="10"/>
  <c r="CN174" i="10" s="1"/>
  <c r="BW174" i="10"/>
  <c r="CM174" i="10" s="1"/>
  <c r="AZ304" i="10"/>
  <c r="AZ327" i="10"/>
  <c r="CP727" i="10"/>
  <c r="CP677" i="10"/>
  <c r="AZ363" i="10"/>
  <c r="BA254" i="10"/>
  <c r="BT145" i="10"/>
  <c r="CJ145" i="10" s="1"/>
  <c r="BR145" i="10"/>
  <c r="CH145" i="10" s="1"/>
  <c r="BS145" i="10"/>
  <c r="CI145" i="10" s="1"/>
  <c r="BX157" i="10"/>
  <c r="CN157" i="10" s="1"/>
  <c r="BW157" i="10"/>
  <c r="CM157" i="10" s="1"/>
  <c r="BV157" i="10"/>
  <c r="CL157" i="10" s="1"/>
  <c r="CD168" i="10"/>
  <c r="CT168" i="10" s="1"/>
  <c r="CE168" i="10"/>
  <c r="CU168" i="10" s="1"/>
  <c r="CF168" i="10"/>
  <c r="CV168" i="10" s="1"/>
  <c r="CT764" i="10"/>
  <c r="CP698" i="10"/>
  <c r="CL693" i="10"/>
  <c r="CL694" i="10"/>
  <c r="CD149" i="10"/>
  <c r="CT149" i="10" s="1"/>
  <c r="CF149" i="10"/>
  <c r="CV149" i="10" s="1"/>
  <c r="CE149" i="10"/>
  <c r="CU149" i="10" s="1"/>
  <c r="AZ257" i="10"/>
  <c r="CH772" i="10"/>
  <c r="BA351" i="10"/>
  <c r="BZ160" i="10"/>
  <c r="CP160" i="10" s="1"/>
  <c r="CA160" i="10"/>
  <c r="CQ160" i="10" s="1"/>
  <c r="CB160" i="10"/>
  <c r="CR160" i="10" s="1"/>
  <c r="CD173" i="10"/>
  <c r="CT173" i="10" s="1"/>
  <c r="CF173" i="10"/>
  <c r="CV173" i="10" s="1"/>
  <c r="CE173" i="10"/>
  <c r="CU173" i="10" s="1"/>
  <c r="BA268" i="10"/>
  <c r="BT176" i="10"/>
  <c r="CJ176" i="10" s="1"/>
  <c r="BS176" i="10"/>
  <c r="CI176" i="10" s="1"/>
  <c r="BR176" i="10"/>
  <c r="CH176" i="10" s="1"/>
  <c r="CB231" i="10"/>
  <c r="CR231" i="10" s="1"/>
  <c r="BZ231" i="10"/>
  <c r="CP231" i="10" s="1"/>
  <c r="CA231" i="10"/>
  <c r="CQ231" i="10" s="1"/>
  <c r="BT174" i="10"/>
  <c r="CJ174" i="10" s="1"/>
  <c r="BS174" i="10"/>
  <c r="CI174" i="10" s="1"/>
  <c r="BR174" i="10"/>
  <c r="CH174" i="10" s="1"/>
  <c r="BC300" i="10"/>
  <c r="BZ158" i="10"/>
  <c r="CP158" i="10" s="1"/>
  <c r="CA158" i="10"/>
  <c r="CQ158" i="10" s="1"/>
  <c r="CB158" i="10"/>
  <c r="CR158" i="10" s="1"/>
  <c r="CP671" i="10"/>
  <c r="CL728" i="10"/>
  <c r="BR148" i="10"/>
  <c r="CH148" i="10" s="1"/>
  <c r="BS148" i="10"/>
  <c r="CI148" i="10" s="1"/>
  <c r="BT148" i="10"/>
  <c r="CJ148" i="10" s="1"/>
  <c r="BR160" i="10"/>
  <c r="CH160" i="10" s="1"/>
  <c r="BS160" i="10"/>
  <c r="CI160" i="10" s="1"/>
  <c r="BT160" i="10"/>
  <c r="CJ160" i="10" s="1"/>
  <c r="CA207" i="10"/>
  <c r="CQ207" i="10" s="1"/>
  <c r="CB207" i="10"/>
  <c r="CR207" i="10" s="1"/>
  <c r="BZ207" i="10"/>
  <c r="CP207" i="10" s="1"/>
  <c r="BA292" i="10"/>
  <c r="CT674" i="10"/>
  <c r="BC306" i="10"/>
  <c r="CL717" i="10"/>
  <c r="BB297" i="10"/>
  <c r="CT725" i="10"/>
  <c r="BB289" i="10"/>
  <c r="CT718" i="10"/>
  <c r="BC355" i="10"/>
  <c r="BB363" i="10"/>
  <c r="CH784" i="10"/>
  <c r="CH674" i="10"/>
  <c r="BX243" i="10"/>
  <c r="CN243" i="10" s="1"/>
  <c r="BW243" i="10"/>
  <c r="CM243" i="10" s="1"/>
  <c r="BV243" i="10"/>
  <c r="CL243" i="10" s="1"/>
  <c r="AZ306" i="10"/>
  <c r="AZ254" i="10"/>
  <c r="CT669" i="10"/>
  <c r="BV166" i="10"/>
  <c r="CL166" i="10" s="1"/>
  <c r="BW166" i="10"/>
  <c r="CM166" i="10" s="1"/>
  <c r="BX166" i="10"/>
  <c r="CN166" i="10" s="1"/>
  <c r="BA272" i="10"/>
  <c r="BC249" i="10"/>
  <c r="AZ289" i="10"/>
  <c r="AZ335" i="10"/>
  <c r="CE211" i="10"/>
  <c r="CU211" i="10" s="1"/>
  <c r="CF211" i="10"/>
  <c r="CV211" i="10" s="1"/>
  <c r="CD211" i="10"/>
  <c r="CT211" i="10" s="1"/>
  <c r="BT173" i="10"/>
  <c r="CJ173" i="10" s="1"/>
  <c r="BS173" i="10"/>
  <c r="CI173" i="10" s="1"/>
  <c r="BR173" i="10"/>
  <c r="CH173" i="10" s="1"/>
  <c r="CL772" i="10"/>
  <c r="BB248" i="10"/>
  <c r="BB355" i="10"/>
  <c r="CT714" i="10"/>
  <c r="BV144" i="10"/>
  <c r="CL144" i="10" s="1"/>
  <c r="BW144" i="10"/>
  <c r="CM144" i="10" s="1"/>
  <c r="BX144" i="10"/>
  <c r="CN144" i="10" s="1"/>
  <c r="CP709" i="10"/>
  <c r="BC319" i="10"/>
  <c r="BV178" i="10"/>
  <c r="CL178" i="10" s="1"/>
  <c r="BX178" i="10"/>
  <c r="CN178" i="10" s="1"/>
  <c r="BW178" i="10"/>
  <c r="CM178" i="10" s="1"/>
  <c r="CH715" i="10"/>
  <c r="CH687" i="10"/>
  <c r="CE191" i="10"/>
  <c r="CU191" i="10" s="1"/>
  <c r="CF191" i="10"/>
  <c r="CV191" i="10" s="1"/>
  <c r="CD191" i="10"/>
  <c r="CT191" i="10" s="1"/>
  <c r="CA185" i="10"/>
  <c r="CQ185" i="10" s="1"/>
  <c r="CB185" i="10"/>
  <c r="CR185" i="10" s="1"/>
  <c r="BZ185" i="10"/>
  <c r="CP185" i="10" s="1"/>
  <c r="BT219" i="10"/>
  <c r="CJ219" i="10" s="1"/>
  <c r="BS219" i="10"/>
  <c r="CI219" i="10" s="1"/>
  <c r="BR219" i="10"/>
  <c r="CH219" i="10" s="1"/>
  <c r="CL760" i="10"/>
  <c r="CH689" i="10"/>
  <c r="CP748" i="10"/>
  <c r="CT722" i="10"/>
  <c r="BX207" i="10"/>
  <c r="CN207" i="10" s="1"/>
  <c r="BW207" i="10"/>
  <c r="CM207" i="10" s="1"/>
  <c r="BV207" i="10"/>
  <c r="CL207" i="10" s="1"/>
  <c r="CP718" i="10"/>
  <c r="BC252" i="10"/>
  <c r="CD153" i="10"/>
  <c r="CT153" i="10" s="1"/>
  <c r="CF153" i="10"/>
  <c r="CV153" i="10" s="1"/>
  <c r="CE153" i="10"/>
  <c r="CU153" i="10" s="1"/>
  <c r="BA284" i="10"/>
  <c r="BZ174" i="10"/>
  <c r="CP174" i="10" s="1"/>
  <c r="CA174" i="10"/>
  <c r="CQ174" i="10" s="1"/>
  <c r="CB174" i="10"/>
  <c r="CR174" i="10" s="1"/>
  <c r="BX211" i="10"/>
  <c r="CN211" i="10" s="1"/>
  <c r="BW211" i="10"/>
  <c r="CM211" i="10" s="1"/>
  <c r="BV211" i="10"/>
  <c r="CL211" i="10" s="1"/>
  <c r="CL695" i="10"/>
  <c r="BC302" i="10"/>
  <c r="CF243" i="10"/>
  <c r="CV243" i="10" s="1"/>
  <c r="CE243" i="10"/>
  <c r="CU243" i="10" s="1"/>
  <c r="CD243" i="10"/>
  <c r="CT243" i="10" s="1"/>
  <c r="CH748" i="10"/>
  <c r="CH780" i="10"/>
  <c r="BR156" i="10"/>
  <c r="CH156" i="10" s="1"/>
  <c r="BS156" i="10"/>
  <c r="CI156" i="10" s="1"/>
  <c r="BT156" i="10"/>
  <c r="CJ156" i="10" s="1"/>
  <c r="BZ144" i="10"/>
  <c r="CP144" i="10" s="1"/>
  <c r="CA144" i="10"/>
  <c r="CQ144" i="10" s="1"/>
  <c r="CB144" i="10"/>
  <c r="CR144" i="10" s="1"/>
  <c r="CP784" i="10"/>
  <c r="BC277" i="10"/>
  <c r="BV170" i="10"/>
  <c r="CL170" i="10" s="1"/>
  <c r="BW170" i="10"/>
  <c r="CM170" i="10" s="1"/>
  <c r="BX170" i="10"/>
  <c r="CN170" i="10" s="1"/>
  <c r="BZ176" i="10"/>
  <c r="CP176" i="10" s="1"/>
  <c r="CB176" i="10"/>
  <c r="CR176" i="10" s="1"/>
  <c r="CA176" i="10"/>
  <c r="CQ176" i="10" s="1"/>
  <c r="BA256" i="10"/>
  <c r="CH693" i="10"/>
  <c r="CP717" i="10"/>
  <c r="CP736" i="10"/>
  <c r="CL670" i="10"/>
  <c r="BR182" i="10"/>
  <c r="CH182" i="10" s="1"/>
  <c r="BT182" i="10"/>
  <c r="CJ182" i="10" s="1"/>
  <c r="BS182" i="10"/>
  <c r="CI182" i="10" s="1"/>
  <c r="CT698" i="10"/>
  <c r="BA253" i="10"/>
  <c r="BB262" i="10"/>
  <c r="BR180" i="10"/>
  <c r="CH180" i="10" s="1"/>
  <c r="BT180" i="10"/>
  <c r="CJ180" i="10" s="1"/>
  <c r="BS180" i="10"/>
  <c r="CI180" i="10" s="1"/>
  <c r="BZ168" i="10"/>
  <c r="CP168" i="10" s="1"/>
  <c r="CA168" i="10"/>
  <c r="CQ168" i="10" s="1"/>
  <c r="CB168" i="10"/>
  <c r="CR168" i="10" s="1"/>
  <c r="AZ297" i="10"/>
  <c r="BX199" i="10"/>
  <c r="CN199" i="10" s="1"/>
  <c r="BW199" i="10"/>
  <c r="CM199" i="10" s="1"/>
  <c r="BV199" i="10"/>
  <c r="CL199" i="10" s="1"/>
  <c r="AZ301" i="10"/>
  <c r="AZ249" i="10"/>
  <c r="BB343" i="10"/>
  <c r="BC272" i="10"/>
  <c r="AZ269" i="10"/>
  <c r="BB257" i="10"/>
  <c r="BV142" i="10"/>
  <c r="CL142" i="10" s="1"/>
  <c r="BX142" i="10"/>
  <c r="CN142" i="10" s="1"/>
  <c r="BW142" i="10"/>
  <c r="CM142" i="10" s="1"/>
  <c r="CF203" i="10"/>
  <c r="CV203" i="10" s="1"/>
  <c r="CE203" i="10"/>
  <c r="CU203" i="10" s="1"/>
  <c r="CD203" i="10"/>
  <c r="CT203" i="10" s="1"/>
  <c r="AZ311" i="10"/>
  <c r="BA359" i="10"/>
  <c r="CA195" i="10"/>
  <c r="CQ195" i="10" s="1"/>
  <c r="CB195" i="10"/>
  <c r="CR195" i="10" s="1"/>
  <c r="BZ195" i="10"/>
  <c r="CP195" i="10" s="1"/>
  <c r="BA306" i="10"/>
  <c r="BB306" i="10"/>
  <c r="BX223" i="10"/>
  <c r="CN223" i="10" s="1"/>
  <c r="BW223" i="10"/>
  <c r="CM223" i="10" s="1"/>
  <c r="BV223" i="10"/>
  <c r="CL223" i="10" s="1"/>
  <c r="AZ264" i="10"/>
  <c r="BC274" i="10"/>
  <c r="BB281" i="10"/>
  <c r="BA269" i="10"/>
  <c r="BB277" i="10"/>
  <c r="BT231" i="10"/>
  <c r="CJ231" i="10" s="1"/>
  <c r="BS231" i="10"/>
  <c r="CI231" i="10" s="1"/>
  <c r="BR231" i="10"/>
  <c r="CH231" i="10" s="1"/>
  <c r="BR140" i="10"/>
  <c r="CH140" i="10" s="1"/>
  <c r="BT140" i="10"/>
  <c r="CJ140" i="10" s="1"/>
  <c r="BS140" i="10"/>
  <c r="CI140" i="10" s="1"/>
  <c r="BZ148" i="10"/>
  <c r="CP148" i="10" s="1"/>
  <c r="CA148" i="10"/>
  <c r="CQ148" i="10" s="1"/>
  <c r="CB148" i="10"/>
  <c r="CR148" i="10" s="1"/>
  <c r="BB254" i="10"/>
  <c r="BB339" i="10"/>
  <c r="BA265" i="10"/>
  <c r="BC262" i="10"/>
  <c r="BT235" i="10"/>
  <c r="CJ235" i="10" s="1"/>
  <c r="BS235" i="10"/>
  <c r="CI235" i="10" s="1"/>
  <c r="BR235" i="10"/>
  <c r="CH235" i="10" s="1"/>
  <c r="CH836" i="10" s="1"/>
  <c r="CB130" i="10"/>
  <c r="CR130" i="10" s="1"/>
  <c r="BZ130" i="10"/>
  <c r="CP130" i="10" s="1"/>
  <c r="CA130" i="10"/>
  <c r="CQ130" i="10" s="1"/>
  <c r="CF219" i="10"/>
  <c r="CV219" i="10" s="1"/>
  <c r="CE219" i="10"/>
  <c r="CU219" i="10" s="1"/>
  <c r="CD219" i="10"/>
  <c r="CT219" i="10" s="1"/>
  <c r="BC285" i="10"/>
  <c r="BC305" i="10"/>
  <c r="BA315" i="10"/>
  <c r="BC284" i="10"/>
  <c r="BA281" i="10"/>
  <c r="AZ273" i="10"/>
  <c r="BA248" i="10"/>
  <c r="BA288" i="10"/>
  <c r="BS165" i="10"/>
  <c r="CI165" i="10" s="1"/>
  <c r="BR165" i="10"/>
  <c r="CH165" i="10" s="1"/>
  <c r="BT165" i="10"/>
  <c r="CJ165" i="10" s="1"/>
  <c r="BS185" i="10"/>
  <c r="CI185" i="10" s="1"/>
  <c r="BR185" i="10"/>
  <c r="CH185" i="10" s="1"/>
  <c r="BT185" i="10"/>
  <c r="CJ185" i="10" s="1"/>
  <c r="BT239" i="10"/>
  <c r="CJ239" i="10" s="1"/>
  <c r="BS239" i="10"/>
  <c r="CI239" i="10" s="1"/>
  <c r="BR239" i="10"/>
  <c r="CH239" i="10" s="1"/>
  <c r="AZ265" i="10"/>
  <c r="BA277" i="10"/>
  <c r="BC288" i="10"/>
  <c r="CF128" i="10"/>
  <c r="CV128" i="10" s="1"/>
  <c r="CE128" i="10"/>
  <c r="CU128" i="10" s="1"/>
  <c r="CD128" i="10"/>
  <c r="CT128" i="10" s="1"/>
  <c r="BC269" i="10"/>
  <c r="BT141" i="10"/>
  <c r="CJ141" i="10" s="1"/>
  <c r="BR141" i="10"/>
  <c r="CH141" i="10" s="1"/>
  <c r="BS141" i="10"/>
  <c r="CI141" i="10" s="1"/>
  <c r="BB280" i="10"/>
  <c r="BC293" i="10"/>
  <c r="BV148" i="10"/>
  <c r="CL148" i="10" s="1"/>
  <c r="BW148" i="10"/>
  <c r="CM148" i="10" s="1"/>
  <c r="BX148" i="10"/>
  <c r="CN148" i="10" s="1"/>
  <c r="BV150" i="10"/>
  <c r="CL150" i="10" s="1"/>
  <c r="BX150" i="10"/>
  <c r="CN150" i="10" s="1"/>
  <c r="BW150" i="10"/>
  <c r="CM150" i="10" s="1"/>
  <c r="AZ296" i="10"/>
  <c r="BB351" i="10"/>
  <c r="AZ294" i="10"/>
  <c r="CD137" i="10"/>
  <c r="CT137" i="10" s="1"/>
  <c r="CF137" i="10"/>
  <c r="CV137" i="10" s="1"/>
  <c r="CE137" i="10"/>
  <c r="CU137" i="10" s="1"/>
  <c r="BB278" i="10"/>
  <c r="AZ268" i="10"/>
  <c r="AZ280" i="10"/>
  <c r="BB327" i="10"/>
  <c r="BV172" i="10"/>
  <c r="CL172" i="10" s="1"/>
  <c r="BX172" i="10"/>
  <c r="CN172" i="10" s="1"/>
  <c r="BW172" i="10"/>
  <c r="CM172" i="10" s="1"/>
  <c r="CD181" i="10"/>
  <c r="CT181" i="10" s="1"/>
  <c r="CF181" i="10"/>
  <c r="CV181" i="10" s="1"/>
  <c r="CE181" i="10"/>
  <c r="CU181" i="10" s="1"/>
  <c r="BR162" i="10"/>
  <c r="CH162" i="10" s="1"/>
  <c r="BT162" i="10"/>
  <c r="CJ162" i="10" s="1"/>
  <c r="BS162" i="10"/>
  <c r="CI162" i="10" s="1"/>
  <c r="BZ154" i="10"/>
  <c r="CP154" i="10" s="1"/>
  <c r="CB154" i="10"/>
  <c r="CR154" i="10" s="1"/>
  <c r="CA154" i="10"/>
  <c r="CQ154" i="10" s="1"/>
  <c r="BZ182" i="10"/>
  <c r="CP182" i="10" s="1"/>
  <c r="CA182" i="10"/>
  <c r="CQ182" i="10" s="1"/>
  <c r="CB182" i="10"/>
  <c r="CR182" i="10" s="1"/>
  <c r="BZ136" i="10"/>
  <c r="CP136" i="10" s="1"/>
  <c r="CA136" i="10"/>
  <c r="CQ136" i="10" s="1"/>
  <c r="CB136" i="10"/>
  <c r="CR136" i="10" s="1"/>
  <c r="BA363" i="10"/>
  <c r="CF170" i="10"/>
  <c r="CV170" i="10" s="1"/>
  <c r="CE170" i="10"/>
  <c r="CU170" i="10" s="1"/>
  <c r="CD170" i="10"/>
  <c r="CT170" i="10" s="1"/>
  <c r="CF223" i="10"/>
  <c r="CV223" i="10" s="1"/>
  <c r="CE223" i="10"/>
  <c r="CU223" i="10" s="1"/>
  <c r="CD223" i="10"/>
  <c r="CT223" i="10" s="1"/>
  <c r="BA286" i="10"/>
  <c r="BV152" i="10"/>
  <c r="CL152" i="10" s="1"/>
  <c r="BW152" i="10"/>
  <c r="CM152" i="10" s="1"/>
  <c r="BX152" i="10"/>
  <c r="CN152" i="10" s="1"/>
  <c r="BR168" i="10"/>
  <c r="CH168" i="10" s="1"/>
  <c r="BS168" i="10"/>
  <c r="CI168" i="10" s="1"/>
  <c r="BT168" i="10"/>
  <c r="CJ168" i="10" s="1"/>
  <c r="BC331" i="10"/>
  <c r="AZ293" i="10"/>
  <c r="CA203" i="10"/>
  <c r="CQ203" i="10" s="1"/>
  <c r="CB203" i="10"/>
  <c r="CR203" i="10" s="1"/>
  <c r="BZ203" i="10"/>
  <c r="CP203" i="10" s="1"/>
  <c r="BX181" i="10"/>
  <c r="CN181" i="10" s="1"/>
  <c r="BW181" i="10"/>
  <c r="CM181" i="10" s="1"/>
  <c r="BV181" i="10"/>
  <c r="CL181" i="10" s="1"/>
  <c r="BZ132" i="10"/>
  <c r="CP132" i="10" s="1"/>
  <c r="CA132" i="10"/>
  <c r="CQ132" i="10" s="1"/>
  <c r="CB132" i="10"/>
  <c r="CR132" i="10" s="1"/>
  <c r="BB305" i="10"/>
  <c r="AZ339" i="10"/>
  <c r="BA327" i="10"/>
  <c r="BC273" i="10"/>
  <c r="BV164" i="10"/>
  <c r="CL164" i="10" s="1"/>
  <c r="BX164" i="10"/>
  <c r="CN164" i="10" s="1"/>
  <c r="BW164" i="10"/>
  <c r="CM164" i="10" s="1"/>
  <c r="BB294" i="10"/>
  <c r="CF239" i="10"/>
  <c r="CV239" i="10" s="1"/>
  <c r="CE239" i="10"/>
  <c r="CU239" i="10" s="1"/>
  <c r="CD239" i="10"/>
  <c r="CT239" i="10" s="1"/>
  <c r="CB141" i="10"/>
  <c r="CR141" i="10" s="1"/>
  <c r="CA141" i="10"/>
  <c r="CQ141" i="10" s="1"/>
  <c r="BZ141" i="10"/>
  <c r="CP141" i="10" s="1"/>
  <c r="BA331" i="10"/>
  <c r="BC363" i="10"/>
  <c r="AZ276" i="10"/>
  <c r="BB264" i="10"/>
  <c r="BA290" i="10"/>
  <c r="BB296" i="10"/>
  <c r="BV136" i="10"/>
  <c r="CL136" i="10" s="1"/>
  <c r="BW136" i="10"/>
  <c r="CM136" i="10" s="1"/>
  <c r="BX136" i="10"/>
  <c r="CN136" i="10" s="1"/>
  <c r="AZ302" i="10"/>
  <c r="BX169" i="10"/>
  <c r="CN169" i="10" s="1"/>
  <c r="BW169" i="10"/>
  <c r="CM169" i="10" s="1"/>
  <c r="BV169" i="10"/>
  <c r="CL169" i="10" s="1"/>
  <c r="BZ170" i="10"/>
  <c r="CP170" i="10" s="1"/>
  <c r="CA170" i="10"/>
  <c r="CQ170" i="10" s="1"/>
  <c r="CB170" i="10"/>
  <c r="CR170" i="10" s="1"/>
  <c r="BC268" i="10"/>
  <c r="BX215" i="10"/>
  <c r="CN215" i="10" s="1"/>
  <c r="BW215" i="10"/>
  <c r="CM215" i="10" s="1"/>
  <c r="BV215" i="10"/>
  <c r="CL215" i="10" s="1"/>
  <c r="CT695" i="10"/>
  <c r="AZ347" i="10"/>
  <c r="BA260" i="10"/>
  <c r="AZ300" i="10"/>
  <c r="CH709" i="10"/>
  <c r="BZ164" i="10"/>
  <c r="CP164" i="10" s="1"/>
  <c r="CA164" i="10"/>
  <c r="CQ164" i="10" s="1"/>
  <c r="CB164" i="10"/>
  <c r="CR164" i="10" s="1"/>
  <c r="BA335" i="10"/>
  <c r="BB286" i="10"/>
  <c r="CD141" i="10"/>
  <c r="CT141" i="10" s="1"/>
  <c r="CF141" i="10"/>
  <c r="CV141" i="10" s="1"/>
  <c r="CE141" i="10"/>
  <c r="CU141" i="10" s="1"/>
  <c r="BB288" i="10"/>
  <c r="BR142" i="10"/>
  <c r="CH142" i="10" s="1"/>
  <c r="BT142" i="10"/>
  <c r="CJ142" i="10" s="1"/>
  <c r="BS142" i="10"/>
  <c r="CI142" i="10" s="1"/>
  <c r="BA319" i="10"/>
  <c r="BX235" i="10"/>
  <c r="CN235" i="10" s="1"/>
  <c r="BW235" i="10"/>
  <c r="CM235" i="10" s="1"/>
  <c r="BV235" i="10"/>
  <c r="CL235" i="10" s="1"/>
  <c r="BT128" i="10"/>
  <c r="CJ128" i="10" s="1"/>
  <c r="BS128" i="10"/>
  <c r="CI128" i="10" s="1"/>
  <c r="BR128" i="10"/>
  <c r="CH128" i="10" s="1"/>
  <c r="CA191" i="10"/>
  <c r="CQ191" i="10" s="1"/>
  <c r="CB191" i="10"/>
  <c r="CR191" i="10" s="1"/>
  <c r="BZ191" i="10"/>
  <c r="CP191" i="10" s="1"/>
  <c r="BX173" i="10"/>
  <c r="CN173" i="10" s="1"/>
  <c r="BW173" i="10"/>
  <c r="CM173" i="10" s="1"/>
  <c r="BV173" i="10"/>
  <c r="CL173" i="10" s="1"/>
  <c r="CH699" i="10"/>
  <c r="BT130" i="10"/>
  <c r="CJ130" i="10" s="1"/>
  <c r="BS130" i="10"/>
  <c r="CI130" i="10" s="1"/>
  <c r="BR130" i="10"/>
  <c r="CH130" i="10" s="1"/>
  <c r="CB145" i="10"/>
  <c r="CR145" i="10" s="1"/>
  <c r="CA145" i="10"/>
  <c r="CQ145" i="10" s="1"/>
  <c r="BZ145" i="10"/>
  <c r="CP145" i="10" s="1"/>
  <c r="CF134" i="10"/>
  <c r="CV134" i="10" s="1"/>
  <c r="CD134" i="10"/>
  <c r="CT134" i="10" s="1"/>
  <c r="CE134" i="10"/>
  <c r="CU134" i="10" s="1"/>
  <c r="BA262" i="10"/>
  <c r="CE144" i="10"/>
  <c r="CU144" i="10" s="1"/>
  <c r="CF144" i="10"/>
  <c r="CV144" i="10" s="1"/>
  <c r="CD144" i="10"/>
  <c r="CT144" i="10" s="1"/>
  <c r="BC323" i="10"/>
  <c r="CH694" i="10"/>
  <c r="BT223" i="10"/>
  <c r="CJ223" i="10" s="1"/>
  <c r="BS223" i="10"/>
  <c r="CI223" i="10" s="1"/>
  <c r="BR223" i="10"/>
  <c r="CH223" i="10" s="1"/>
  <c r="BB315" i="10"/>
  <c r="BV186" i="10"/>
  <c r="CL186" i="10" s="1"/>
  <c r="BW186" i="10"/>
  <c r="CM186" i="10" s="1"/>
  <c r="BX186" i="10"/>
  <c r="CN186" i="10" s="1"/>
  <c r="CL701" i="10"/>
  <c r="BX177" i="10"/>
  <c r="CN177" i="10" s="1"/>
  <c r="BW177" i="10"/>
  <c r="CM177" i="10" s="1"/>
  <c r="BV177" i="10"/>
  <c r="CL177" i="10" s="1"/>
  <c r="BA343" i="10"/>
  <c r="CL669" i="10"/>
  <c r="BX227" i="10"/>
  <c r="CN227" i="10" s="1"/>
  <c r="BW227" i="10"/>
  <c r="CM227" i="10" s="1"/>
  <c r="BV227" i="10"/>
  <c r="CL227" i="10" s="1"/>
  <c r="BZ178" i="10"/>
  <c r="CP178" i="10" s="1"/>
  <c r="CB178" i="10"/>
  <c r="CR178" i="10" s="1"/>
  <c r="CA178" i="10"/>
  <c r="CQ178" i="10" s="1"/>
  <c r="BT178" i="10"/>
  <c r="CJ178" i="10" s="1"/>
  <c r="BS178" i="10"/>
  <c r="CI178" i="10" s="1"/>
  <c r="BR178" i="10"/>
  <c r="CH178" i="10" s="1"/>
  <c r="CF169" i="10"/>
  <c r="CV169" i="10" s="1"/>
  <c r="CD169" i="10"/>
  <c r="CT169" i="10" s="1"/>
  <c r="CE169" i="10"/>
  <c r="CU169" i="10" s="1"/>
  <c r="CF231" i="10"/>
  <c r="CV231" i="10" s="1"/>
  <c r="CE231" i="10"/>
  <c r="CU231" i="10" s="1"/>
  <c r="CD231" i="10"/>
  <c r="CT231" i="10" s="1"/>
  <c r="BR166" i="10"/>
  <c r="CH166" i="10" s="1"/>
  <c r="BT166" i="10"/>
  <c r="CJ166" i="10" s="1"/>
  <c r="BS166" i="10"/>
  <c r="CI166" i="10" s="1"/>
  <c r="CT717" i="10"/>
  <c r="BA304" i="10"/>
  <c r="BR136" i="10"/>
  <c r="CH136" i="10" s="1"/>
  <c r="BS136" i="10"/>
  <c r="CI136" i="10" s="1"/>
  <c r="BT136" i="10"/>
  <c r="CJ136" i="10" s="1"/>
  <c r="AZ351" i="10"/>
  <c r="AZ260" i="10"/>
  <c r="BB268" i="10"/>
  <c r="CA187" i="10"/>
  <c r="CQ187" i="10" s="1"/>
  <c r="CB187" i="10"/>
  <c r="CR187" i="10" s="1"/>
  <c r="BZ187" i="10"/>
  <c r="CP187" i="10" s="1"/>
  <c r="BA302" i="10"/>
  <c r="CE140" i="10"/>
  <c r="CU140" i="10" s="1"/>
  <c r="CF140" i="10"/>
  <c r="CV140" i="10" s="1"/>
  <c r="CD140" i="10"/>
  <c r="CT140" i="10" s="1"/>
  <c r="CL689" i="10"/>
  <c r="CE136" i="10"/>
  <c r="CU136" i="10" s="1"/>
  <c r="CD136" i="10"/>
  <c r="CT136" i="10" s="1"/>
  <c r="CF136" i="10"/>
  <c r="CV136" i="10" s="1"/>
  <c r="BZ152" i="10"/>
  <c r="CP152" i="10" s="1"/>
  <c r="CA152" i="10"/>
  <c r="CQ152" i="10" s="1"/>
  <c r="CB152" i="10"/>
  <c r="CR152" i="10" s="1"/>
  <c r="AZ355" i="10"/>
  <c r="BB250" i="10"/>
  <c r="CH722" i="10"/>
  <c r="CD133" i="10"/>
  <c r="CT133" i="10" s="1"/>
  <c r="CF133" i="10"/>
  <c r="CV133" i="10" s="1"/>
  <c r="CE133" i="10"/>
  <c r="CU133" i="10" s="1"/>
  <c r="CB149" i="10"/>
  <c r="CR149" i="10" s="1"/>
  <c r="CA149" i="10"/>
  <c r="CQ149" i="10" s="1"/>
  <c r="BZ149" i="10"/>
  <c r="CP149" i="10" s="1"/>
  <c r="BC339" i="10"/>
  <c r="CD184" i="10"/>
  <c r="CT184" i="10" s="1"/>
  <c r="CF184" i="10"/>
  <c r="CV184" i="10" s="1"/>
  <c r="CE184" i="10"/>
  <c r="CU184" i="10" s="1"/>
  <c r="BV138" i="10"/>
  <c r="CL138" i="10" s="1"/>
  <c r="BW138" i="10"/>
  <c r="CM138" i="10" s="1"/>
  <c r="BX138" i="10"/>
  <c r="CN138" i="10" s="1"/>
  <c r="BS211" i="10"/>
  <c r="CI211" i="10" s="1"/>
  <c r="BR211" i="10"/>
  <c r="CH211" i="10" s="1"/>
  <c r="BT211" i="10"/>
  <c r="CJ211" i="10" s="1"/>
  <c r="CB173" i="10"/>
  <c r="CR173" i="10" s="1"/>
  <c r="CA173" i="10"/>
  <c r="CQ173" i="10" s="1"/>
  <c r="BZ173" i="10"/>
  <c r="CP173" i="10" s="1"/>
  <c r="CD145" i="10"/>
  <c r="CT145" i="10" s="1"/>
  <c r="CE145" i="10"/>
  <c r="CU145" i="10" s="1"/>
  <c r="CF145" i="10"/>
  <c r="CV145" i="10" s="1"/>
  <c r="BA300" i="10"/>
  <c r="BX191" i="10"/>
  <c r="CN191" i="10" s="1"/>
  <c r="BW191" i="10"/>
  <c r="CM191" i="10" s="1"/>
  <c r="BV191" i="10"/>
  <c r="CL191" i="10" s="1"/>
  <c r="BX128" i="10"/>
  <c r="CN128" i="10" s="1"/>
  <c r="BV128" i="10"/>
  <c r="CL128" i="10" s="1"/>
  <c r="BW128" i="10"/>
  <c r="CM128" i="10" s="1"/>
  <c r="BV168" i="10"/>
  <c r="CL168" i="10" s="1"/>
  <c r="BW168" i="10"/>
  <c r="CM168" i="10" s="1"/>
  <c r="BX168" i="10"/>
  <c r="CN168" i="10" s="1"/>
  <c r="AZ285" i="10"/>
  <c r="AZ305" i="10"/>
  <c r="AZ359" i="10"/>
  <c r="CF162" i="10"/>
  <c r="CV162" i="10" s="1"/>
  <c r="CE162" i="10"/>
  <c r="CU162" i="10" s="1"/>
  <c r="CD162" i="10"/>
  <c r="CT162" i="10" s="1"/>
  <c r="CP719" i="10"/>
  <c r="BX141" i="10"/>
  <c r="CN141" i="10" s="1"/>
  <c r="BW141" i="10"/>
  <c r="CM141" i="10" s="1"/>
  <c r="BV141" i="10"/>
  <c r="CL141" i="10" s="1"/>
  <c r="CD174" i="10"/>
  <c r="CT174" i="10" s="1"/>
  <c r="CE174" i="10"/>
  <c r="CU174" i="10" s="1"/>
  <c r="CF174" i="10"/>
  <c r="CV174" i="10" s="1"/>
  <c r="BC248" i="10"/>
  <c r="BA252" i="10"/>
  <c r="BV158" i="10"/>
  <c r="CL158" i="10" s="1"/>
  <c r="BW158" i="10"/>
  <c r="CM158" i="10" s="1"/>
  <c r="BX158" i="10"/>
  <c r="CN158" i="10" s="1"/>
  <c r="CF150" i="10"/>
  <c r="CV150" i="10" s="1"/>
  <c r="CD150" i="10"/>
  <c r="CT150" i="10" s="1"/>
  <c r="CE150" i="10"/>
  <c r="CU150" i="10" s="1"/>
  <c r="AZ261" i="10"/>
  <c r="CD172" i="10"/>
  <c r="CT172" i="10" s="1"/>
  <c r="CF172" i="10"/>
  <c r="CV172" i="10" s="1"/>
  <c r="CE172" i="10"/>
  <c r="CU172" i="10" s="1"/>
  <c r="CF178" i="10"/>
  <c r="CV178" i="10" s="1"/>
  <c r="CD178" i="10"/>
  <c r="CT178" i="10" s="1"/>
  <c r="CE178" i="10"/>
  <c r="CU178" i="10" s="1"/>
  <c r="BA270" i="10"/>
  <c r="BZ172" i="10"/>
  <c r="CP172" i="10" s="1"/>
  <c r="CA172" i="10"/>
  <c r="CQ172" i="10" s="1"/>
  <c r="CB172" i="10"/>
  <c r="CR172" i="10" s="1"/>
  <c r="CA199" i="10"/>
  <c r="CQ199" i="10" s="1"/>
  <c r="CB199" i="10"/>
  <c r="CR199" i="10" s="1"/>
  <c r="BZ199" i="10"/>
  <c r="CP199" i="10" s="1"/>
  <c r="CT768" i="10"/>
  <c r="BR146" i="10"/>
  <c r="CH146" i="10" s="1"/>
  <c r="BT146" i="10"/>
  <c r="CJ146" i="10" s="1"/>
  <c r="BS146" i="10"/>
  <c r="CI146" i="10" s="1"/>
  <c r="BC257" i="10"/>
  <c r="BZ184" i="10"/>
  <c r="CP184" i="10" s="1"/>
  <c r="CA184" i="10"/>
  <c r="CQ184" i="10" s="1"/>
  <c r="CB184" i="10"/>
  <c r="CR184" i="10" s="1"/>
  <c r="CH776" i="10"/>
  <c r="BX219" i="10"/>
  <c r="CN219" i="10" s="1"/>
  <c r="BW219" i="10"/>
  <c r="CM219" i="10" s="1"/>
  <c r="BV219" i="10"/>
  <c r="CL219" i="10" s="1"/>
  <c r="CE207" i="10"/>
  <c r="CU207" i="10" s="1"/>
  <c r="CF207" i="10"/>
  <c r="CV207" i="10" s="1"/>
  <c r="CD207" i="10"/>
  <c r="CT207" i="10" s="1"/>
  <c r="BT161" i="10"/>
  <c r="CJ161" i="10" s="1"/>
  <c r="BS161" i="10"/>
  <c r="CI161" i="10" s="1"/>
  <c r="BR161" i="10"/>
  <c r="CH161" i="10" s="1"/>
  <c r="CH762" i="10" s="1"/>
  <c r="CB239" i="10"/>
  <c r="CR239" i="10" s="1"/>
  <c r="CA239" i="10"/>
  <c r="CQ239" i="10" s="1"/>
  <c r="BZ239" i="10"/>
  <c r="CP239" i="10" s="1"/>
  <c r="BV162" i="10"/>
  <c r="CL162" i="10" s="1"/>
  <c r="BW162" i="10"/>
  <c r="CM162" i="10" s="1"/>
  <c r="BX162" i="10"/>
  <c r="CN162" i="10" s="1"/>
  <c r="BC301" i="10"/>
  <c r="AZ282" i="10"/>
  <c r="BB274" i="10"/>
  <c r="BZ140" i="10"/>
  <c r="CP140" i="10" s="1"/>
  <c r="CB140" i="10"/>
  <c r="CR140" i="10" s="1"/>
  <c r="CA140" i="10"/>
  <c r="CQ140" i="10" s="1"/>
  <c r="CP714" i="10"/>
  <c r="BB302" i="10"/>
  <c r="BB256" i="10"/>
  <c r="BZ146" i="10"/>
  <c r="CP146" i="10" s="1"/>
  <c r="CB146" i="10"/>
  <c r="CR146" i="10" s="1"/>
  <c r="CA146" i="10"/>
  <c r="CQ146" i="10" s="1"/>
  <c r="BC290" i="10"/>
  <c r="CA165" i="10"/>
  <c r="CQ165" i="10" s="1"/>
  <c r="CB165" i="10"/>
  <c r="CR165" i="10" s="1"/>
  <c r="BZ165" i="10"/>
  <c r="CP165" i="10" s="1"/>
  <c r="BC343" i="10"/>
  <c r="CF161" i="10"/>
  <c r="CV161" i="10" s="1"/>
  <c r="CD161" i="10"/>
  <c r="CT161" i="10" s="1"/>
  <c r="CE161" i="10"/>
  <c r="CU161" i="10" s="1"/>
  <c r="BX165" i="10"/>
  <c r="CN165" i="10" s="1"/>
  <c r="BW165" i="10"/>
  <c r="CM165" i="10" s="1"/>
  <c r="BV165" i="10"/>
  <c r="CL165" i="10" s="1"/>
  <c r="BX153" i="10"/>
  <c r="CN153" i="10" s="1"/>
  <c r="BV153" i="10"/>
  <c r="CL153" i="10" s="1"/>
  <c r="BW153" i="10"/>
  <c r="CM153" i="10" s="1"/>
  <c r="AZ288" i="10"/>
  <c r="BR172" i="10"/>
  <c r="CH172" i="10" s="1"/>
  <c r="BS172" i="10"/>
  <c r="CI172" i="10" s="1"/>
  <c r="BT172" i="10"/>
  <c r="CJ172" i="10" s="1"/>
  <c r="BB323" i="10"/>
  <c r="CT713" i="10"/>
  <c r="BA301" i="10"/>
  <c r="CF227" i="10"/>
  <c r="CV227" i="10" s="1"/>
  <c r="CE227" i="10"/>
  <c r="CU227" i="10" s="1"/>
  <c r="CD227" i="10"/>
  <c r="CT227" i="10" s="1"/>
  <c r="BB252" i="10"/>
  <c r="BS187" i="10"/>
  <c r="CI187" i="10" s="1"/>
  <c r="BR187" i="10"/>
  <c r="CH187" i="10" s="1"/>
  <c r="BT187" i="10"/>
  <c r="CJ187" i="10" s="1"/>
  <c r="BR164" i="10"/>
  <c r="CH164" i="10" s="1"/>
  <c r="BS164" i="10"/>
  <c r="CI164" i="10" s="1"/>
  <c r="BT164" i="10"/>
  <c r="CJ164" i="10" s="1"/>
  <c r="CH701" i="10"/>
  <c r="BA296" i="10"/>
  <c r="BR158" i="10"/>
  <c r="CH158" i="10" s="1"/>
  <c r="BT158" i="10"/>
  <c r="CJ158" i="10" s="1"/>
  <c r="BS158" i="10"/>
  <c r="CI158" i="10" s="1"/>
  <c r="CH703" i="10"/>
  <c r="CB133" i="10"/>
  <c r="CR133" i="10" s="1"/>
  <c r="CA133" i="10"/>
  <c r="CQ133" i="10" s="1"/>
  <c r="BZ133" i="10"/>
  <c r="CP133" i="10" s="1"/>
  <c r="CT693" i="10"/>
  <c r="CE158" i="10"/>
  <c r="CU158" i="10" s="1"/>
  <c r="CD158" i="10"/>
  <c r="CT158" i="10" s="1"/>
  <c r="CF158" i="10"/>
  <c r="CV158" i="10" s="1"/>
  <c r="BC359" i="10"/>
  <c r="BB261" i="10"/>
  <c r="BR170" i="10"/>
  <c r="CH170" i="10" s="1"/>
  <c r="BT170" i="10"/>
  <c r="CJ170" i="10" s="1"/>
  <c r="BS170" i="10"/>
  <c r="CI170" i="10" s="1"/>
  <c r="CD160" i="10"/>
  <c r="CT160" i="10" s="1"/>
  <c r="CE160" i="10"/>
  <c r="CU160" i="10" s="1"/>
  <c r="CF160" i="10"/>
  <c r="CV160" i="10" s="1"/>
  <c r="CT675" i="10"/>
  <c r="CL710" i="10"/>
  <c r="CH725" i="10"/>
  <c r="BC307" i="10"/>
  <c r="BT157" i="10"/>
  <c r="CJ157" i="10" s="1"/>
  <c r="BS157" i="10"/>
  <c r="CI157" i="10" s="1"/>
  <c r="BR157" i="10"/>
  <c r="CH157" i="10" s="1"/>
  <c r="CP752" i="10"/>
  <c r="CT697" i="10"/>
  <c r="CT703" i="10"/>
  <c r="BA280" i="10"/>
  <c r="BW129" i="10"/>
  <c r="CM129" i="10" s="1"/>
  <c r="BV129" i="10"/>
  <c r="CL129" i="10" s="1"/>
  <c r="BX129" i="10"/>
  <c r="CN129" i="10" s="1"/>
  <c r="CF138" i="10"/>
  <c r="CV138" i="10" s="1"/>
  <c r="CD138" i="10"/>
  <c r="CT138" i="10" s="1"/>
  <c r="CE138" i="10"/>
  <c r="CU138" i="10" s="1"/>
  <c r="CH764" i="10"/>
  <c r="CT686" i="10"/>
  <c r="BA289" i="10"/>
  <c r="BB290" i="10"/>
  <c r="CD156" i="10"/>
  <c r="CT156" i="10" s="1"/>
  <c r="CF156" i="10"/>
  <c r="CV156" i="10" s="1"/>
  <c r="CE156" i="10"/>
  <c r="CU156" i="10" s="1"/>
  <c r="CL718" i="10"/>
  <c r="BT227" i="10"/>
  <c r="CJ227" i="10" s="1"/>
  <c r="BS227" i="10"/>
  <c r="CI227" i="10" s="1"/>
  <c r="BR227" i="10"/>
  <c r="CH227" i="10" s="1"/>
  <c r="BA323" i="10"/>
  <c r="CF176" i="10"/>
  <c r="CV176" i="10" s="1"/>
  <c r="CD176" i="10"/>
  <c r="CT176" i="10" s="1"/>
  <c r="CE176" i="10"/>
  <c r="CU176" i="10" s="1"/>
  <c r="AZ274" i="10"/>
  <c r="BC296" i="10"/>
  <c r="BX185" i="10"/>
  <c r="CN185" i="10" s="1"/>
  <c r="BW185" i="10"/>
  <c r="CM185" i="10" s="1"/>
  <c r="BV185" i="10"/>
  <c r="CL185" i="10" s="1"/>
  <c r="BB300" i="10"/>
  <c r="BZ129" i="10"/>
  <c r="CP129" i="10" s="1"/>
  <c r="CA129" i="10"/>
  <c r="CQ129" i="10" s="1"/>
  <c r="CB129" i="10"/>
  <c r="CR129" i="10" s="1"/>
  <c r="CL784" i="10"/>
  <c r="BV140" i="10"/>
  <c r="CL140" i="10" s="1"/>
  <c r="BW140" i="10"/>
  <c r="CM140" i="10" s="1"/>
  <c r="BX140" i="10"/>
  <c r="CN140" i="10" s="1"/>
  <c r="CB153" i="10"/>
  <c r="CR153" i="10" s="1"/>
  <c r="BZ153" i="10"/>
  <c r="CP153" i="10" s="1"/>
  <c r="CA153" i="10"/>
  <c r="CQ153" i="10" s="1"/>
  <c r="AZ258" i="10"/>
  <c r="CE166" i="10"/>
  <c r="CU166" i="10" s="1"/>
  <c r="CD166" i="10"/>
  <c r="CT166" i="10" s="1"/>
  <c r="CF166" i="10"/>
  <c r="CV166" i="10" s="1"/>
  <c r="CL725" i="10"/>
  <c r="BA305" i="10"/>
  <c r="CH756" i="10"/>
  <c r="BB284" i="10"/>
  <c r="CH713" i="10"/>
  <c r="CH714" i="10"/>
  <c r="CP689" i="10"/>
  <c r="BC261" i="10"/>
  <c r="CL686" i="10"/>
  <c r="CT740" i="10"/>
  <c r="CB215" i="10"/>
  <c r="CR215" i="10" s="1"/>
  <c r="BZ215" i="10"/>
  <c r="CP215" i="10" s="1"/>
  <c r="CA215" i="10"/>
  <c r="CQ215" i="10" s="1"/>
  <c r="AZ262" i="10"/>
  <c r="CH728" i="10"/>
  <c r="BZ162" i="10"/>
  <c r="CP162" i="10" s="1"/>
  <c r="CA162" i="10"/>
  <c r="CQ162" i="10" s="1"/>
  <c r="CB162" i="10"/>
  <c r="CR162" i="10" s="1"/>
  <c r="BA355" i="10"/>
  <c r="AZ248" i="10"/>
  <c r="BB311" i="10"/>
  <c r="BA293" i="10"/>
  <c r="BX130" i="10"/>
  <c r="CN130" i="10" s="1"/>
  <c r="BV130" i="10"/>
  <c r="CL130" i="10" s="1"/>
  <c r="BW130" i="10"/>
  <c r="CM130" i="10" s="1"/>
  <c r="AZ250" i="10"/>
  <c r="BB265" i="10"/>
  <c r="BV146" i="10"/>
  <c r="CL146" i="10" s="1"/>
  <c r="BX146" i="10"/>
  <c r="CN146" i="10" s="1"/>
  <c r="BW146" i="10"/>
  <c r="CM146" i="10" s="1"/>
  <c r="CP682" i="10"/>
  <c r="BR150" i="10"/>
  <c r="CH150" i="10" s="1"/>
  <c r="BT150" i="10"/>
  <c r="CJ150" i="10" s="1"/>
  <c r="BS150" i="10"/>
  <c r="CI150" i="10" s="1"/>
  <c r="BC254" i="10"/>
  <c r="CL677" i="10"/>
  <c r="CL678" i="10"/>
  <c r="BC264" i="10"/>
  <c r="BR132" i="10"/>
  <c r="CH132" i="10" s="1"/>
  <c r="BS132" i="10"/>
  <c r="CI132" i="10" s="1"/>
  <c r="BT132" i="10"/>
  <c r="CJ132" i="10" s="1"/>
  <c r="BR152" i="10"/>
  <c r="CH152" i="10" s="1"/>
  <c r="BS152" i="10"/>
  <c r="CI152" i="10" s="1"/>
  <c r="BT152" i="10"/>
  <c r="CJ152" i="10" s="1"/>
  <c r="AZ343" i="10"/>
  <c r="CT728" i="10"/>
  <c r="CH698" i="10"/>
  <c r="BZ150" i="10"/>
  <c r="CP150" i="10" s="1"/>
  <c r="CB150" i="10"/>
  <c r="CR150" i="10" s="1"/>
  <c r="CA150" i="10"/>
  <c r="CQ150" i="10" s="1"/>
  <c r="CB227" i="10"/>
  <c r="CR227" i="10" s="1"/>
  <c r="CA227" i="10"/>
  <c r="CQ227" i="10" s="1"/>
  <c r="BZ227" i="10"/>
  <c r="CP227" i="10" s="1"/>
  <c r="CF130" i="10"/>
  <c r="CV130" i="10" s="1"/>
  <c r="CD130" i="10"/>
  <c r="CT130" i="10" s="1"/>
  <c r="CE130" i="10"/>
  <c r="CU130" i="10" s="1"/>
  <c r="BX137" i="10"/>
  <c r="CN137" i="10" s="1"/>
  <c r="BV137" i="10"/>
  <c r="CL137" i="10" s="1"/>
  <c r="BW137" i="10"/>
  <c r="CM137" i="10" s="1"/>
  <c r="BA297" i="10"/>
  <c r="CL702" i="10"/>
  <c r="CA211" i="10"/>
  <c r="CQ211" i="10" s="1"/>
  <c r="CB211" i="10"/>
  <c r="CR211" i="10" s="1"/>
  <c r="BZ211" i="10"/>
  <c r="CP211" i="10" s="1"/>
  <c r="CP683" i="10"/>
  <c r="BA347" i="10"/>
  <c r="CH768" i="10"/>
  <c r="BB298" i="10"/>
  <c r="AZ298" i="10"/>
  <c r="BC289" i="10"/>
  <c r="BC351" i="10"/>
  <c r="CL744" i="10"/>
  <c r="AZ286" i="10"/>
  <c r="BV184" i="10"/>
  <c r="CL184" i="10" s="1"/>
  <c r="BX184" i="10"/>
  <c r="CN184" i="10" s="1"/>
  <c r="BW184" i="10"/>
  <c r="CM184" i="10" s="1"/>
  <c r="CT691" i="10"/>
  <c r="CH721" i="10"/>
  <c r="AZ256" i="10"/>
  <c r="BS199" i="10"/>
  <c r="CI199" i="10" s="1"/>
  <c r="BR199" i="10"/>
  <c r="CH199" i="10" s="1"/>
  <c r="BT199" i="10"/>
  <c r="CJ199" i="10" s="1"/>
  <c r="BZ138" i="10"/>
  <c r="CP138" i="10" s="1"/>
  <c r="CB138" i="10"/>
  <c r="CR138" i="10" s="1"/>
  <c r="CA138" i="10"/>
  <c r="CQ138" i="10" s="1"/>
  <c r="CH682" i="10"/>
  <c r="CE195" i="10"/>
  <c r="CU195" i="10" s="1"/>
  <c r="CF195" i="10"/>
  <c r="CV195" i="10" s="1"/>
  <c r="CD195" i="10"/>
  <c r="CT195" i="10" s="1"/>
  <c r="BB307" i="10"/>
  <c r="BV182" i="10"/>
  <c r="CL182" i="10" s="1"/>
  <c r="BW182" i="10"/>
  <c r="CM182" i="10" s="1"/>
  <c r="BX182" i="10"/>
  <c r="CN182" i="10" s="1"/>
  <c r="BC260" i="10"/>
  <c r="CF146" i="10"/>
  <c r="CV146" i="10" s="1"/>
  <c r="CD146" i="10"/>
  <c r="CT146" i="10" s="1"/>
  <c r="CE146" i="10"/>
  <c r="CU146" i="10" s="1"/>
  <c r="BS195" i="10"/>
  <c r="CI195" i="10" s="1"/>
  <c r="BR195" i="10"/>
  <c r="CH195" i="10" s="1"/>
  <c r="BT195" i="10"/>
  <c r="CJ195" i="10" s="1"/>
  <c r="CP713" i="10"/>
  <c r="CP756" i="10"/>
  <c r="BA276" i="10"/>
  <c r="CB181" i="10"/>
  <c r="CR181" i="10" s="1"/>
  <c r="BZ181" i="10"/>
  <c r="CP181" i="10" s="1"/>
  <c r="CA181" i="10"/>
  <c r="CQ181" i="10" s="1"/>
  <c r="BC256" i="10"/>
  <c r="BB272" i="10"/>
  <c r="BS203" i="10"/>
  <c r="CI203" i="10" s="1"/>
  <c r="BR203" i="10"/>
  <c r="CH203" i="10" s="1"/>
  <c r="BT203" i="10"/>
  <c r="CJ203" i="10" s="1"/>
  <c r="BZ156" i="10"/>
  <c r="CP156" i="10" s="1"/>
  <c r="CA156" i="10"/>
  <c r="CQ156" i="10" s="1"/>
  <c r="CB156" i="10"/>
  <c r="CR156" i="10" s="1"/>
  <c r="BX187" i="10"/>
  <c r="CN187" i="10" s="1"/>
  <c r="BW187" i="10"/>
  <c r="CM187" i="10" s="1"/>
  <c r="BV187" i="10"/>
  <c r="CL187" i="10" s="1"/>
  <c r="CH669" i="10"/>
  <c r="CH670" i="10"/>
  <c r="CP732" i="10"/>
  <c r="BC253" i="10"/>
  <c r="CL671" i="10"/>
  <c r="BB269" i="10"/>
  <c r="BC304" i="10"/>
  <c r="BA258" i="10"/>
  <c r="AZ331" i="10"/>
  <c r="CL687" i="10"/>
  <c r="CF215" i="10"/>
  <c r="CV215" i="10" s="1"/>
  <c r="CE215" i="10"/>
  <c r="CU215" i="10" s="1"/>
  <c r="CD215" i="10"/>
  <c r="CT215" i="10" s="1"/>
  <c r="BB293" i="10"/>
  <c r="BC265" i="10"/>
  <c r="BV180" i="10"/>
  <c r="CL180" i="10" s="1"/>
  <c r="BX180" i="10"/>
  <c r="CN180" i="10" s="1"/>
  <c r="BW180" i="10"/>
  <c r="CM180" i="10" s="1"/>
  <c r="CF177" i="10"/>
  <c r="CV177" i="10" s="1"/>
  <c r="CD177" i="10"/>
  <c r="CT177" i="10" s="1"/>
  <c r="CE177" i="10"/>
  <c r="CU177" i="10" s="1"/>
  <c r="BA311" i="10"/>
  <c r="BV154" i="10"/>
  <c r="CL154" i="10" s="1"/>
  <c r="BW154" i="10"/>
  <c r="CM154" i="10" s="1"/>
  <c r="BX154" i="10"/>
  <c r="CN154" i="10" s="1"/>
  <c r="BA294" i="10"/>
  <c r="BT184" i="10"/>
  <c r="CJ184" i="10" s="1"/>
  <c r="BS184" i="10"/>
  <c r="CI184" i="10" s="1"/>
  <c r="BR184" i="10"/>
  <c r="CH184" i="10" s="1"/>
  <c r="BS207" i="10"/>
  <c r="CI207" i="10" s="1"/>
  <c r="BR207" i="10"/>
  <c r="CH207" i="10" s="1"/>
  <c r="BT207" i="10"/>
  <c r="CJ207" i="10" s="1"/>
  <c r="BC282" i="10"/>
  <c r="BT243" i="10"/>
  <c r="CJ243" i="10" s="1"/>
  <c r="BS243" i="10"/>
  <c r="CI243" i="10" s="1"/>
  <c r="BR243" i="10"/>
  <c r="CH243" i="10" s="1"/>
  <c r="BV134" i="10"/>
  <c r="CL134" i="10" s="1"/>
  <c r="BX134" i="10"/>
  <c r="CN134" i="10" s="1"/>
  <c r="BW134" i="10"/>
  <c r="CM134" i="10" s="1"/>
  <c r="BA261" i="10"/>
  <c r="BC294" i="10"/>
  <c r="CT702" i="10"/>
  <c r="BV132" i="10"/>
  <c r="CL132" i="10" s="1"/>
  <c r="BW132" i="10"/>
  <c r="CM132" i="10" s="1"/>
  <c r="BX132" i="10"/>
  <c r="CN132" i="10" s="1"/>
  <c r="BA278" i="10"/>
  <c r="BC270" i="10"/>
  <c r="BT137" i="10"/>
  <c r="CJ137" i="10" s="1"/>
  <c r="BR137" i="10"/>
  <c r="CH137" i="10" s="1"/>
  <c r="BS137" i="10"/>
  <c r="CI137" i="10" s="1"/>
  <c r="CP679" i="10"/>
  <c r="BX231" i="10"/>
  <c r="CN231" i="10" s="1"/>
  <c r="BW231" i="10"/>
  <c r="CM231" i="10" s="1"/>
  <c r="BV231" i="10"/>
  <c r="CL231" i="10" s="1"/>
  <c r="CP728" i="10"/>
  <c r="CL723" i="10"/>
  <c r="BC292" i="10"/>
  <c r="BC298" i="10"/>
  <c r="CL685" i="10"/>
  <c r="CH736" i="10"/>
  <c r="BB292" i="10"/>
  <c r="BB319" i="10"/>
  <c r="CL697" i="10"/>
  <c r="AZ266" i="10"/>
  <c r="CF180" i="10"/>
  <c r="CV180" i="10" s="1"/>
  <c r="CD180" i="10"/>
  <c r="CT180" i="10" s="1"/>
  <c r="CE180" i="10"/>
  <c r="CU180" i="10" s="1"/>
  <c r="CP673" i="10"/>
  <c r="BB304" i="10"/>
  <c r="BA339" i="10"/>
  <c r="BC327" i="10"/>
  <c r="AZ281" i="10"/>
  <c r="BB359" i="10"/>
  <c r="BA282" i="10"/>
  <c r="CD186" i="10"/>
  <c r="CT186" i="10" s="1"/>
  <c r="CT787" i="10" s="1"/>
  <c r="CF186" i="10"/>
  <c r="CV186" i="10" s="1"/>
  <c r="CE186" i="10"/>
  <c r="CU186" i="10" s="1"/>
  <c r="CP690" i="10"/>
  <c r="CA177" i="10"/>
  <c r="CQ177" i="10" s="1"/>
  <c r="CB177" i="10"/>
  <c r="CR177" i="10" s="1"/>
  <c r="BZ177" i="10"/>
  <c r="CP177" i="10" s="1"/>
  <c r="CT673" i="10"/>
  <c r="CT726" i="10"/>
  <c r="CL679" i="10"/>
  <c r="CH752" i="10"/>
  <c r="BB260" i="10"/>
  <c r="CB169" i="10"/>
  <c r="CR169" i="10" s="1"/>
  <c r="BZ169" i="10"/>
  <c r="CP169" i="10" s="1"/>
  <c r="CA169" i="10"/>
  <c r="CQ169" i="10" s="1"/>
  <c r="CF235" i="10"/>
  <c r="CV235" i="10" s="1"/>
  <c r="CE235" i="10"/>
  <c r="CU235" i="10" s="1"/>
  <c r="CD235" i="10"/>
  <c r="CT235" i="10" s="1"/>
  <c r="CB243" i="10"/>
  <c r="CR243" i="10" s="1"/>
  <c r="CA243" i="10"/>
  <c r="CQ243" i="10" s="1"/>
  <c r="BZ243" i="10"/>
  <c r="CP243" i="10" s="1"/>
  <c r="BB266" i="10"/>
  <c r="CL675" i="10"/>
  <c r="CL681" i="10"/>
  <c r="CT709" i="10"/>
  <c r="BB285" i="10"/>
  <c r="BT186" i="10"/>
  <c r="CJ186" i="10" s="1"/>
  <c r="BS186" i="10"/>
  <c r="CI186" i="10" s="1"/>
  <c r="BR186" i="10"/>
  <c r="CH186" i="10" s="1"/>
  <c r="BR134" i="10"/>
  <c r="CH134" i="10" s="1"/>
  <c r="BT134" i="10"/>
  <c r="CJ134" i="10" s="1"/>
  <c r="BS134" i="10"/>
  <c r="CI134" i="10" s="1"/>
  <c r="BC281" i="10"/>
  <c r="BA285" i="10"/>
  <c r="BA273" i="10"/>
  <c r="CT690" i="10"/>
  <c r="CF129" i="10"/>
  <c r="CV129" i="10" s="1"/>
  <c r="CD129" i="10"/>
  <c r="CT129" i="10" s="1"/>
  <c r="CE129" i="10"/>
  <c r="CU129" i="10" s="1"/>
  <c r="BT169" i="10"/>
  <c r="CJ169" i="10" s="1"/>
  <c r="BS169" i="10"/>
  <c r="CI169" i="10" s="1"/>
  <c r="BR169" i="10"/>
  <c r="CH169" i="10" s="1"/>
  <c r="BS215" i="10"/>
  <c r="CI215" i="10" s="1"/>
  <c r="BR215" i="10"/>
  <c r="CH215" i="10" s="1"/>
  <c r="BT215" i="10"/>
  <c r="CJ215" i="10" s="1"/>
  <c r="AZ292" i="10"/>
  <c r="CB128" i="10"/>
  <c r="CR128" i="10" s="1"/>
  <c r="BZ128" i="10"/>
  <c r="CP128" i="10" s="1"/>
  <c r="CA128" i="10"/>
  <c r="CQ128" i="10" s="1"/>
  <c r="CB235" i="10"/>
  <c r="CR235" i="10" s="1"/>
  <c r="CA235" i="10"/>
  <c r="CQ235" i="10" s="1"/>
  <c r="BZ235" i="10"/>
  <c r="CP235" i="10" s="1"/>
  <c r="CT719" i="10"/>
  <c r="BA264" i="10"/>
  <c r="CF199" i="10"/>
  <c r="CV199" i="10" s="1"/>
  <c r="CE199" i="10"/>
  <c r="CU199" i="10" s="1"/>
  <c r="CD199" i="10"/>
  <c r="CT199" i="10" s="1"/>
  <c r="CP772" i="10"/>
  <c r="BA298" i="10"/>
  <c r="BC347" i="10"/>
  <c r="BC311" i="10"/>
  <c r="AZ307" i="10"/>
  <c r="AZ284" i="10"/>
  <c r="CT748" i="10"/>
  <c r="CP780" i="10"/>
  <c r="CL713" i="10"/>
  <c r="BV176" i="10"/>
  <c r="CL176" i="10" s="1"/>
  <c r="BW176" i="10"/>
  <c r="CM176" i="10" s="1"/>
  <c r="BX176" i="10"/>
  <c r="CN176" i="10" s="1"/>
  <c r="AZ278" i="10"/>
  <c r="BB253" i="10"/>
  <c r="CE132" i="10"/>
  <c r="CU132" i="10" s="1"/>
  <c r="CD132" i="10"/>
  <c r="CT132" i="10" s="1"/>
  <c r="CF132" i="10"/>
  <c r="CV132" i="10" s="1"/>
  <c r="BC278" i="10"/>
  <c r="CP710" i="10"/>
  <c r="AZ290" i="10"/>
  <c r="BC280" i="10"/>
  <c r="CE182" i="10"/>
  <c r="CU182" i="10" s="1"/>
  <c r="CD182" i="10"/>
  <c r="CT182" i="10" s="1"/>
  <c r="CF182" i="10"/>
  <c r="CV182" i="10" s="1"/>
  <c r="CH726" i="10"/>
  <c r="CF187" i="10"/>
  <c r="CV187" i="10" s="1"/>
  <c r="CE187" i="10"/>
  <c r="CU187" i="10" s="1"/>
  <c r="CD187" i="10"/>
  <c r="CT187" i="10" s="1"/>
  <c r="AZ277" i="10"/>
  <c r="CP723" i="10"/>
  <c r="CD157" i="10"/>
  <c r="CT157" i="10" s="1"/>
  <c r="CF157" i="10"/>
  <c r="CV157" i="10" s="1"/>
  <c r="CE157" i="10"/>
  <c r="CU157" i="10" s="1"/>
  <c r="BV160" i="10"/>
  <c r="CL160" i="10" s="1"/>
  <c r="BW160" i="10"/>
  <c r="CM160" i="10" s="1"/>
  <c r="BX160" i="10"/>
  <c r="CN160" i="10" s="1"/>
  <c r="BA249" i="10"/>
  <c r="BC258" i="10"/>
  <c r="CL674" i="10"/>
  <c r="CT784" i="10"/>
  <c r="CL732" i="10"/>
  <c r="CP685" i="10"/>
  <c r="BC276" i="10"/>
  <c r="BX133" i="10"/>
  <c r="CN133" i="10" s="1"/>
  <c r="BW133" i="10"/>
  <c r="CM133" i="10" s="1"/>
  <c r="BV133" i="10"/>
  <c r="CL133" i="10" s="1"/>
  <c r="B70" i="2"/>
  <c r="C61" i="2"/>
  <c r="B73" i="2"/>
  <c r="C64" i="2"/>
  <c r="B69" i="2"/>
  <c r="C60" i="2"/>
  <c r="B76" i="2"/>
  <c r="C67" i="2"/>
  <c r="B84" i="2"/>
  <c r="C84" i="2" s="1"/>
  <c r="C75" i="2"/>
  <c r="B65" i="2"/>
  <c r="C56" i="2"/>
  <c r="CT800" i="10" l="1"/>
  <c r="CH787" i="10"/>
  <c r="CT729" i="10"/>
  <c r="CT737" i="10"/>
  <c r="CP775" i="10"/>
  <c r="CH733" i="10"/>
  <c r="CH820" i="10"/>
  <c r="CT753" i="10"/>
  <c r="CH759" i="10"/>
  <c r="CL763" i="10"/>
  <c r="CP785" i="10"/>
  <c r="CP792" i="10"/>
  <c r="CL782" i="10"/>
  <c r="CP840" i="10"/>
  <c r="CT812" i="10"/>
  <c r="CH808" i="10"/>
  <c r="CT747" i="10"/>
  <c r="CP812" i="10"/>
  <c r="CP816" i="10"/>
  <c r="CH828" i="10"/>
  <c r="CT828" i="10"/>
  <c r="CP766" i="10"/>
  <c r="CT779" i="10"/>
  <c r="CT773" i="10"/>
  <c r="CL778" i="10"/>
  <c r="CH824" i="10"/>
  <c r="CT804" i="10"/>
  <c r="CL844" i="10"/>
  <c r="CT765" i="10"/>
  <c r="CL832" i="10"/>
  <c r="CT767" i="10"/>
  <c r="CT777" i="10"/>
  <c r="CH758" i="10"/>
  <c r="CH788" i="10"/>
  <c r="CL766" i="10"/>
  <c r="CT762" i="10"/>
  <c r="CP773" i="10"/>
  <c r="CL742" i="10"/>
  <c r="CT763" i="10"/>
  <c r="CP750" i="10"/>
  <c r="CP788" i="10"/>
  <c r="CH779" i="10"/>
  <c r="CH729" i="10"/>
  <c r="CP733" i="10"/>
  <c r="CP804" i="10"/>
  <c r="CP783" i="10"/>
  <c r="CL773" i="10"/>
  <c r="CT844" i="10"/>
  <c r="CL734" i="10"/>
  <c r="CL738" i="10"/>
  <c r="CL751" i="10"/>
  <c r="CL808" i="10"/>
  <c r="CH775" i="10"/>
  <c r="CT769" i="10"/>
  <c r="CP738" i="10"/>
  <c r="CP781" i="10"/>
  <c r="CH770" i="10"/>
  <c r="CH735" i="10"/>
  <c r="CL788" i="10"/>
  <c r="CT796" i="10"/>
  <c r="CP828" i="10"/>
  <c r="CL786" i="10"/>
  <c r="CT751" i="10"/>
  <c r="CL759" i="10"/>
  <c r="CL753" i="10"/>
  <c r="CP808" i="10"/>
  <c r="CL758" i="10"/>
  <c r="CL750" i="10"/>
  <c r="BB313" i="10"/>
  <c r="CD287" i="10"/>
  <c r="CT287" i="10" s="1"/>
  <c r="CE287" i="10"/>
  <c r="CU287" i="10" s="1"/>
  <c r="CF287" i="10"/>
  <c r="CV287" i="10" s="1"/>
  <c r="BA333" i="10"/>
  <c r="BZ200" i="10"/>
  <c r="CP200" i="10" s="1"/>
  <c r="CA200" i="10"/>
  <c r="CQ200" i="10" s="1"/>
  <c r="CB200" i="10"/>
  <c r="CR200" i="10" s="1"/>
  <c r="BZ299" i="10"/>
  <c r="CP299" i="10" s="1"/>
  <c r="CB299" i="10"/>
  <c r="CR299" i="10" s="1"/>
  <c r="CA299" i="10"/>
  <c r="CQ299" i="10" s="1"/>
  <c r="BZ259" i="10"/>
  <c r="CP259" i="10" s="1"/>
  <c r="CA259" i="10"/>
  <c r="CQ259" i="10" s="1"/>
  <c r="CB259" i="10"/>
  <c r="CR259" i="10" s="1"/>
  <c r="CD232" i="10"/>
  <c r="CT232" i="10" s="1"/>
  <c r="CF232" i="10"/>
  <c r="CV232" i="10" s="1"/>
  <c r="CE232" i="10"/>
  <c r="CU232" i="10" s="1"/>
  <c r="BB358" i="10"/>
  <c r="BX245" i="10"/>
  <c r="CN245" i="10" s="1"/>
  <c r="BW245" i="10"/>
  <c r="CM245" i="10" s="1"/>
  <c r="BV245" i="10"/>
  <c r="CL245" i="10" s="1"/>
  <c r="BA340" i="10"/>
  <c r="BC367" i="10"/>
  <c r="BA361" i="10"/>
  <c r="AZ348" i="10"/>
  <c r="BZ196" i="10"/>
  <c r="CP196" i="10" s="1"/>
  <c r="CA196" i="10"/>
  <c r="CQ196" i="10" s="1"/>
  <c r="CB196" i="10"/>
  <c r="CR196" i="10" s="1"/>
  <c r="BZ214" i="10"/>
  <c r="CP214" i="10" s="1"/>
  <c r="CA214" i="10"/>
  <c r="CQ214" i="10" s="1"/>
  <c r="CB214" i="10"/>
  <c r="CR214" i="10" s="1"/>
  <c r="CF241" i="10"/>
  <c r="CV241" i="10" s="1"/>
  <c r="CD241" i="10"/>
  <c r="CT241" i="10" s="1"/>
  <c r="CE241" i="10"/>
  <c r="CU241" i="10" s="1"/>
  <c r="BC308" i="10"/>
  <c r="AZ419" i="10"/>
  <c r="AZ345" i="10"/>
  <c r="CD279" i="10"/>
  <c r="CT279" i="10" s="1"/>
  <c r="CE279" i="10"/>
  <c r="CU279" i="10" s="1"/>
  <c r="CF279" i="10"/>
  <c r="CV279" i="10" s="1"/>
  <c r="BZ190" i="10"/>
  <c r="CP190" i="10" s="1"/>
  <c r="CA190" i="10"/>
  <c r="CQ190" i="10" s="1"/>
  <c r="CB190" i="10"/>
  <c r="CR190" i="10" s="1"/>
  <c r="BB328" i="10"/>
  <c r="AZ411" i="10"/>
  <c r="BV244" i="10"/>
  <c r="CL244" i="10" s="1"/>
  <c r="BX244" i="10"/>
  <c r="CN244" i="10" s="1"/>
  <c r="BW244" i="10"/>
  <c r="CM244" i="10" s="1"/>
  <c r="BB375" i="10"/>
  <c r="BB348" i="10"/>
  <c r="BZ226" i="10"/>
  <c r="CP226" i="10" s="1"/>
  <c r="CA226" i="10"/>
  <c r="CQ226" i="10" s="1"/>
  <c r="CB226" i="10"/>
  <c r="CR226" i="10" s="1"/>
  <c r="BR240" i="10"/>
  <c r="CH240" i="10" s="1"/>
  <c r="BT240" i="10"/>
  <c r="CJ240" i="10" s="1"/>
  <c r="BS240" i="10"/>
  <c r="CI240" i="10" s="1"/>
  <c r="BT287" i="10"/>
  <c r="CJ287" i="10" s="1"/>
  <c r="BS287" i="10"/>
  <c r="CI287" i="10" s="1"/>
  <c r="BR287" i="10"/>
  <c r="CH287" i="10" s="1"/>
  <c r="CH888" i="10" s="1"/>
  <c r="BB356" i="10"/>
  <c r="BB324" i="10"/>
  <c r="CD303" i="10"/>
  <c r="CT303" i="10" s="1"/>
  <c r="CE303" i="10"/>
  <c r="CU303" i="10" s="1"/>
  <c r="CF303" i="10"/>
  <c r="CV303" i="10" s="1"/>
  <c r="BV267" i="10"/>
  <c r="CL267" i="10" s="1"/>
  <c r="BW267" i="10"/>
  <c r="CM267" i="10" s="1"/>
  <c r="BX267" i="10"/>
  <c r="CN267" i="10" s="1"/>
  <c r="CB245" i="10"/>
  <c r="CR245" i="10" s="1"/>
  <c r="CA245" i="10"/>
  <c r="CQ245" i="10" s="1"/>
  <c r="BZ245" i="10"/>
  <c r="CP245" i="10" s="1"/>
  <c r="AZ353" i="10"/>
  <c r="BR220" i="10"/>
  <c r="CH220" i="10" s="1"/>
  <c r="BT220" i="10"/>
  <c r="CJ220" i="10" s="1"/>
  <c r="BS220" i="10"/>
  <c r="CI220" i="10" s="1"/>
  <c r="BB338" i="10"/>
  <c r="BR234" i="10"/>
  <c r="CH234" i="10" s="1"/>
  <c r="BT234" i="10"/>
  <c r="CJ234" i="10" s="1"/>
  <c r="BS234" i="10"/>
  <c r="CI234" i="10" s="1"/>
  <c r="BR236" i="10"/>
  <c r="CH236" i="10" s="1"/>
  <c r="BT236" i="10"/>
  <c r="CJ236" i="10" s="1"/>
  <c r="BS236" i="10"/>
  <c r="CI236" i="10" s="1"/>
  <c r="CF233" i="10"/>
  <c r="CV233" i="10" s="1"/>
  <c r="CD233" i="10"/>
  <c r="CT233" i="10" s="1"/>
  <c r="CT834" i="10" s="1"/>
  <c r="CE233" i="10"/>
  <c r="CU233" i="10" s="1"/>
  <c r="BC329" i="10"/>
  <c r="CF228" i="10"/>
  <c r="CV228" i="10" s="1"/>
  <c r="CD228" i="10"/>
  <c r="CT228" i="10" s="1"/>
  <c r="CE228" i="10"/>
  <c r="CU228" i="10" s="1"/>
  <c r="BS205" i="10"/>
  <c r="CI205" i="10" s="1"/>
  <c r="BR205" i="10"/>
  <c r="CH205" i="10" s="1"/>
  <c r="BT205" i="10"/>
  <c r="CJ205" i="10" s="1"/>
  <c r="BA348" i="10"/>
  <c r="AZ333" i="10"/>
  <c r="CF224" i="10"/>
  <c r="CV224" i="10" s="1"/>
  <c r="CD224" i="10"/>
  <c r="CT224" i="10" s="1"/>
  <c r="CE224" i="10"/>
  <c r="CU224" i="10" s="1"/>
  <c r="BC365" i="10"/>
  <c r="CD202" i="10"/>
  <c r="CT202" i="10" s="1"/>
  <c r="CF202" i="10"/>
  <c r="CV202" i="10" s="1"/>
  <c r="CE202" i="10"/>
  <c r="CU202" i="10" s="1"/>
  <c r="BZ279" i="10"/>
  <c r="CP279" i="10" s="1"/>
  <c r="CB279" i="10"/>
  <c r="CR279" i="10" s="1"/>
  <c r="CA279" i="10"/>
  <c r="CQ279" i="10" s="1"/>
  <c r="BX209" i="10"/>
  <c r="CN209" i="10" s="1"/>
  <c r="BW209" i="10"/>
  <c r="CM209" i="10" s="1"/>
  <c r="BV209" i="10"/>
  <c r="CL209" i="10" s="1"/>
  <c r="BC334" i="10"/>
  <c r="BV246" i="10"/>
  <c r="CL246" i="10" s="1"/>
  <c r="BW246" i="10"/>
  <c r="CM246" i="10" s="1"/>
  <c r="BX246" i="10"/>
  <c r="CN246" i="10" s="1"/>
  <c r="AZ371" i="10"/>
  <c r="CA197" i="10"/>
  <c r="CQ197" i="10" s="1"/>
  <c r="CB197" i="10"/>
  <c r="CR197" i="10" s="1"/>
  <c r="BZ197" i="10"/>
  <c r="CP197" i="10" s="1"/>
  <c r="CF212" i="10"/>
  <c r="CV212" i="10" s="1"/>
  <c r="CD212" i="10"/>
  <c r="CT212" i="10" s="1"/>
  <c r="CE212" i="10"/>
  <c r="CU212" i="10" s="1"/>
  <c r="AZ309" i="10"/>
  <c r="BX193" i="10"/>
  <c r="CN193" i="10" s="1"/>
  <c r="BW193" i="10"/>
  <c r="CM193" i="10" s="1"/>
  <c r="BV193" i="10"/>
  <c r="CL193" i="10" s="1"/>
  <c r="CF242" i="10"/>
  <c r="CV242" i="10" s="1"/>
  <c r="CD242" i="10"/>
  <c r="CT242" i="10" s="1"/>
  <c r="CE242" i="10"/>
  <c r="CU242" i="10" s="1"/>
  <c r="BB308" i="10"/>
  <c r="BT275" i="10"/>
  <c r="CJ275" i="10" s="1"/>
  <c r="BS275" i="10"/>
  <c r="CI275" i="10" s="1"/>
  <c r="BR275" i="10"/>
  <c r="CH275" i="10" s="1"/>
  <c r="CE189" i="10"/>
  <c r="CU189" i="10" s="1"/>
  <c r="CD189" i="10"/>
  <c r="CT189" i="10" s="1"/>
  <c r="CF189" i="10"/>
  <c r="CV189" i="10" s="1"/>
  <c r="BT194" i="10"/>
  <c r="CJ194" i="10" s="1"/>
  <c r="BS194" i="10"/>
  <c r="CI194" i="10" s="1"/>
  <c r="BR194" i="10"/>
  <c r="CH194" i="10" s="1"/>
  <c r="CD295" i="10"/>
  <c r="CT295" i="10" s="1"/>
  <c r="CT896" i="10" s="1"/>
  <c r="CF295" i="10"/>
  <c r="CV295" i="10" s="1"/>
  <c r="CE295" i="10"/>
  <c r="CU295" i="10" s="1"/>
  <c r="CE246" i="10"/>
  <c r="CU246" i="10" s="1"/>
  <c r="CD246" i="10"/>
  <c r="CT246" i="10" s="1"/>
  <c r="CT847" i="10" s="1"/>
  <c r="CF246" i="10"/>
  <c r="CV246" i="10" s="1"/>
  <c r="BA352" i="10"/>
  <c r="BC360" i="10"/>
  <c r="BV194" i="10"/>
  <c r="CL194" i="10" s="1"/>
  <c r="BX194" i="10"/>
  <c r="CN194" i="10" s="1"/>
  <c r="BW194" i="10"/>
  <c r="CM194" i="10" s="1"/>
  <c r="AZ364" i="10"/>
  <c r="BV214" i="10"/>
  <c r="CL214" i="10" s="1"/>
  <c r="BW214" i="10"/>
  <c r="CM214" i="10" s="1"/>
  <c r="BX214" i="10"/>
  <c r="CN214" i="10" s="1"/>
  <c r="BC395" i="10"/>
  <c r="BX247" i="10"/>
  <c r="CN247" i="10" s="1"/>
  <c r="BW247" i="10"/>
  <c r="CM247" i="10" s="1"/>
  <c r="BV247" i="10"/>
  <c r="CL247" i="10" s="1"/>
  <c r="BR263" i="10"/>
  <c r="CH263" i="10" s="1"/>
  <c r="BS263" i="10"/>
  <c r="CI263" i="10" s="1"/>
  <c r="BT263" i="10"/>
  <c r="CJ263" i="10" s="1"/>
  <c r="BR255" i="10"/>
  <c r="CH255" i="10" s="1"/>
  <c r="BT255" i="10"/>
  <c r="CJ255" i="10" s="1"/>
  <c r="BS255" i="10"/>
  <c r="CI255" i="10" s="1"/>
  <c r="BZ198" i="10"/>
  <c r="CP198" i="10" s="1"/>
  <c r="CA198" i="10"/>
  <c r="CQ198" i="10" s="1"/>
  <c r="CB198" i="10"/>
  <c r="CR198" i="10" s="1"/>
  <c r="BZ287" i="10"/>
  <c r="CP287" i="10" s="1"/>
  <c r="CP888" i="10" s="1"/>
  <c r="CA287" i="10"/>
  <c r="CQ287" i="10" s="1"/>
  <c r="CB287" i="10"/>
  <c r="CR287" i="10" s="1"/>
  <c r="BT192" i="10"/>
  <c r="CJ192" i="10" s="1"/>
  <c r="BS192" i="10"/>
  <c r="CI192" i="10" s="1"/>
  <c r="BR192" i="10"/>
  <c r="CH192" i="10" s="1"/>
  <c r="AZ330" i="10"/>
  <c r="BV190" i="10"/>
  <c r="CL190" i="10" s="1"/>
  <c r="BX190" i="10"/>
  <c r="CN190" i="10" s="1"/>
  <c r="BW190" i="10"/>
  <c r="CM190" i="10" s="1"/>
  <c r="BZ275" i="10"/>
  <c r="CP275" i="10" s="1"/>
  <c r="CA275" i="10"/>
  <c r="CQ275" i="10" s="1"/>
  <c r="CB275" i="10"/>
  <c r="CR275" i="10" s="1"/>
  <c r="CF226" i="10"/>
  <c r="CV226" i="10" s="1"/>
  <c r="CD226" i="10"/>
  <c r="CT226" i="10" s="1"/>
  <c r="CE226" i="10"/>
  <c r="CU226" i="10" s="1"/>
  <c r="CA189" i="10"/>
  <c r="CQ189" i="10" s="1"/>
  <c r="CB189" i="10"/>
  <c r="CR189" i="10" s="1"/>
  <c r="BZ189" i="10"/>
  <c r="CP189" i="10" s="1"/>
  <c r="BS193" i="10"/>
  <c r="CI193" i="10" s="1"/>
  <c r="BR193" i="10"/>
  <c r="CH193" i="10" s="1"/>
  <c r="BT193" i="10"/>
  <c r="CJ193" i="10" s="1"/>
  <c r="BT217" i="10"/>
  <c r="CJ217" i="10" s="1"/>
  <c r="BS217" i="10"/>
  <c r="CI217" i="10" s="1"/>
  <c r="BR217" i="10"/>
  <c r="CH217" i="10" s="1"/>
  <c r="AZ350" i="10"/>
  <c r="BA324" i="10"/>
  <c r="BR232" i="10"/>
  <c r="CH232" i="10" s="1"/>
  <c r="BT232" i="10"/>
  <c r="CJ232" i="10" s="1"/>
  <c r="BS232" i="10"/>
  <c r="CI232" i="10" s="1"/>
  <c r="CD221" i="10"/>
  <c r="CT221" i="10" s="1"/>
  <c r="CF221" i="10"/>
  <c r="CV221" i="10" s="1"/>
  <c r="CE221" i="10"/>
  <c r="CU221" i="10" s="1"/>
  <c r="BB345" i="10"/>
  <c r="BC387" i="10"/>
  <c r="BB364" i="10"/>
  <c r="BC354" i="10"/>
  <c r="BV198" i="10"/>
  <c r="CL198" i="10" s="1"/>
  <c r="BW198" i="10"/>
  <c r="CM198" i="10" s="1"/>
  <c r="BX198" i="10"/>
  <c r="CN198" i="10" s="1"/>
  <c r="BC313" i="10"/>
  <c r="BV216" i="10"/>
  <c r="CL216" i="10" s="1"/>
  <c r="BX216" i="10"/>
  <c r="CN216" i="10" s="1"/>
  <c r="BW216" i="10"/>
  <c r="CM216" i="10" s="1"/>
  <c r="BC349" i="10"/>
  <c r="BT190" i="10"/>
  <c r="CJ190" i="10" s="1"/>
  <c r="BS190" i="10"/>
  <c r="CI190" i="10" s="1"/>
  <c r="BR190" i="10"/>
  <c r="CH190" i="10" s="1"/>
  <c r="CH791" i="10" s="1"/>
  <c r="BA415" i="10"/>
  <c r="BC356" i="10"/>
  <c r="CT733" i="10"/>
  <c r="CF251" i="10"/>
  <c r="CV251" i="10" s="1"/>
  <c r="CE251" i="10"/>
  <c r="CU251" i="10" s="1"/>
  <c r="CD251" i="10"/>
  <c r="CT251" i="10" s="1"/>
  <c r="BB320" i="10"/>
  <c r="BT221" i="10"/>
  <c r="CJ221" i="10" s="1"/>
  <c r="BS221" i="10"/>
  <c r="CI221" i="10" s="1"/>
  <c r="BR221" i="10"/>
  <c r="CH221" i="10" s="1"/>
  <c r="AZ326" i="10"/>
  <c r="CH738" i="10"/>
  <c r="CL735" i="10"/>
  <c r="CT778" i="10"/>
  <c r="CA209" i="10"/>
  <c r="CQ209" i="10" s="1"/>
  <c r="CB209" i="10"/>
  <c r="CR209" i="10" s="1"/>
  <c r="BZ209" i="10"/>
  <c r="CP209" i="10" s="1"/>
  <c r="BA336" i="10"/>
  <c r="BC411" i="10"/>
  <c r="BX237" i="10"/>
  <c r="CN237" i="10" s="1"/>
  <c r="BW237" i="10"/>
  <c r="CM237" i="10" s="1"/>
  <c r="BV237" i="10"/>
  <c r="CL237" i="10" s="1"/>
  <c r="BS283" i="10"/>
  <c r="CI283" i="10" s="1"/>
  <c r="BR283" i="10"/>
  <c r="CH283" i="10" s="1"/>
  <c r="BT283" i="10"/>
  <c r="CJ283" i="10" s="1"/>
  <c r="BC324" i="10"/>
  <c r="CH751" i="10"/>
  <c r="BX233" i="10"/>
  <c r="CN233" i="10" s="1"/>
  <c r="BW233" i="10"/>
  <c r="CM233" i="10" s="1"/>
  <c r="BV233" i="10"/>
  <c r="CL233" i="10" s="1"/>
  <c r="AZ322" i="10"/>
  <c r="BZ224" i="10"/>
  <c r="CP224" i="10" s="1"/>
  <c r="CP825" i="10" s="1"/>
  <c r="CA224" i="10"/>
  <c r="CQ224" i="10" s="1"/>
  <c r="CB224" i="10"/>
  <c r="CR224" i="10" s="1"/>
  <c r="BA365" i="10"/>
  <c r="CP754" i="10"/>
  <c r="CP730" i="10"/>
  <c r="BX229" i="10"/>
  <c r="CN229" i="10" s="1"/>
  <c r="BW229" i="10"/>
  <c r="CM229" i="10" s="1"/>
  <c r="BV229" i="10"/>
  <c r="CL229" i="10" s="1"/>
  <c r="CL730" i="10"/>
  <c r="CH771" i="10"/>
  <c r="CD299" i="10"/>
  <c r="CT299" i="10" s="1"/>
  <c r="CF299" i="10"/>
  <c r="CV299" i="10" s="1"/>
  <c r="CE299" i="10"/>
  <c r="CU299" i="10" s="1"/>
  <c r="BV236" i="10"/>
  <c r="CL236" i="10" s="1"/>
  <c r="BX236" i="10"/>
  <c r="CN236" i="10" s="1"/>
  <c r="BW236" i="10"/>
  <c r="CM236" i="10" s="1"/>
  <c r="BB316" i="10"/>
  <c r="BB334" i="10"/>
  <c r="BC361" i="10"/>
  <c r="CD197" i="10"/>
  <c r="CT197" i="10" s="1"/>
  <c r="CT798" i="10" s="1"/>
  <c r="CE197" i="10"/>
  <c r="CU197" i="10" s="1"/>
  <c r="CF197" i="10"/>
  <c r="CV197" i="10" s="1"/>
  <c r="CH747" i="10"/>
  <c r="BV210" i="10"/>
  <c r="CL210" i="10" s="1"/>
  <c r="CL811" i="10" s="1"/>
  <c r="BX210" i="10"/>
  <c r="CN210" i="10" s="1"/>
  <c r="BW210" i="10"/>
  <c r="CM210" i="10" s="1"/>
  <c r="BS201" i="10"/>
  <c r="CI201" i="10" s="1"/>
  <c r="BR201" i="10"/>
  <c r="CH201" i="10" s="1"/>
  <c r="CH802" i="10" s="1"/>
  <c r="BT201" i="10"/>
  <c r="CJ201" i="10" s="1"/>
  <c r="BA312" i="10"/>
  <c r="BT245" i="10"/>
  <c r="CJ245" i="10" s="1"/>
  <c r="BS245" i="10"/>
  <c r="CI245" i="10" s="1"/>
  <c r="BR245" i="10"/>
  <c r="CH245" i="10" s="1"/>
  <c r="CL729" i="10"/>
  <c r="BB310" i="10"/>
  <c r="AZ320" i="10"/>
  <c r="BA364" i="10"/>
  <c r="CH767" i="10"/>
  <c r="CP779" i="10"/>
  <c r="CD263" i="10"/>
  <c r="CT263" i="10" s="1"/>
  <c r="CE263" i="10"/>
  <c r="CU263" i="10" s="1"/>
  <c r="CF263" i="10"/>
  <c r="CV263" i="10" s="1"/>
  <c r="CT735" i="10"/>
  <c r="BB346" i="10"/>
  <c r="AZ360" i="10"/>
  <c r="AZ407" i="10"/>
  <c r="BV230" i="10"/>
  <c r="CL230" i="10" s="1"/>
  <c r="BW230" i="10"/>
  <c r="CM230" i="10" s="1"/>
  <c r="BX230" i="10"/>
  <c r="CN230" i="10" s="1"/>
  <c r="AZ336" i="10"/>
  <c r="BV271" i="10"/>
  <c r="CL271" i="10" s="1"/>
  <c r="BW271" i="10"/>
  <c r="CM271" i="10" s="1"/>
  <c r="BX271" i="10"/>
  <c r="CN271" i="10" s="1"/>
  <c r="BZ234" i="10"/>
  <c r="CP234" i="10" s="1"/>
  <c r="CA234" i="10"/>
  <c r="CQ234" i="10" s="1"/>
  <c r="CB234" i="10"/>
  <c r="CR234" i="10" s="1"/>
  <c r="CL765" i="10"/>
  <c r="BA387" i="10"/>
  <c r="BB365" i="10"/>
  <c r="BC391" i="10"/>
  <c r="CH769" i="10"/>
  <c r="BV226" i="10"/>
  <c r="CL226" i="10" s="1"/>
  <c r="BX226" i="10"/>
  <c r="CN226" i="10" s="1"/>
  <c r="BW226" i="10"/>
  <c r="CM226" i="10" s="1"/>
  <c r="BX303" i="10"/>
  <c r="CN303" i="10" s="1"/>
  <c r="BV303" i="10"/>
  <c r="CL303" i="10" s="1"/>
  <c r="BW303" i="10"/>
  <c r="CM303" i="10" s="1"/>
  <c r="CP737" i="10"/>
  <c r="CT782" i="10"/>
  <c r="BZ267" i="10"/>
  <c r="CP267" i="10" s="1"/>
  <c r="CB267" i="10"/>
  <c r="CR267" i="10" s="1"/>
  <c r="CA267" i="10"/>
  <c r="CQ267" i="10" s="1"/>
  <c r="AZ328" i="10"/>
  <c r="AZ354" i="10"/>
  <c r="AZ356" i="10"/>
  <c r="BC353" i="10"/>
  <c r="CH742" i="10"/>
  <c r="BC348" i="10"/>
  <c r="AZ325" i="10"/>
  <c r="CH766" i="10"/>
  <c r="BA308" i="10"/>
  <c r="BA341" i="10"/>
  <c r="BV255" i="10"/>
  <c r="CL255" i="10" s="1"/>
  <c r="BW255" i="10"/>
  <c r="CM255" i="10" s="1"/>
  <c r="BX255" i="10"/>
  <c r="CN255" i="10" s="1"/>
  <c r="CF225" i="10"/>
  <c r="CV225" i="10" s="1"/>
  <c r="CD225" i="10"/>
  <c r="CT225" i="10" s="1"/>
  <c r="CE225" i="10"/>
  <c r="CU225" i="10" s="1"/>
  <c r="BC322" i="10"/>
  <c r="BB399" i="10"/>
  <c r="CH741" i="10"/>
  <c r="BB337" i="10"/>
  <c r="BB341" i="10"/>
  <c r="AZ324" i="10"/>
  <c r="BA366" i="10"/>
  <c r="BX299" i="10"/>
  <c r="CN299" i="10" s="1"/>
  <c r="BV299" i="10"/>
  <c r="CL299" i="10" s="1"/>
  <c r="BW299" i="10"/>
  <c r="CM299" i="10" s="1"/>
  <c r="BS209" i="10"/>
  <c r="CI209" i="10" s="1"/>
  <c r="BR209" i="10"/>
  <c r="CH209" i="10" s="1"/>
  <c r="BT209" i="10"/>
  <c r="CJ209" i="10" s="1"/>
  <c r="BB403" i="10"/>
  <c r="BT241" i="10"/>
  <c r="CJ241" i="10" s="1"/>
  <c r="BS241" i="10"/>
  <c r="CI241" i="10" s="1"/>
  <c r="BR241" i="10"/>
  <c r="CH241" i="10" s="1"/>
  <c r="CH781" i="10"/>
  <c r="BA313" i="10"/>
  <c r="CH783" i="10"/>
  <c r="CL771" i="10"/>
  <c r="BC362" i="10"/>
  <c r="BV224" i="10"/>
  <c r="CL224" i="10" s="1"/>
  <c r="BW224" i="10"/>
  <c r="CM224" i="10" s="1"/>
  <c r="BX224" i="10"/>
  <c r="CN224" i="10" s="1"/>
  <c r="CT754" i="10"/>
  <c r="CL779" i="10"/>
  <c r="BB415" i="10"/>
  <c r="AZ395" i="10"/>
  <c r="BC309" i="10"/>
  <c r="AZ314" i="10"/>
  <c r="BB423" i="10"/>
  <c r="CB237" i="10"/>
  <c r="CR237" i="10" s="1"/>
  <c r="CA237" i="10"/>
  <c r="CQ237" i="10" s="1"/>
  <c r="BZ237" i="10"/>
  <c r="CP237" i="10" s="1"/>
  <c r="BC366" i="10"/>
  <c r="CH749" i="10"/>
  <c r="CP832" i="10"/>
  <c r="CP761" i="10"/>
  <c r="BS197" i="10"/>
  <c r="CI197" i="10" s="1"/>
  <c r="BR197" i="10"/>
  <c r="CH197" i="10" s="1"/>
  <c r="BT197" i="10"/>
  <c r="CJ197" i="10" s="1"/>
  <c r="CT750" i="10"/>
  <c r="CH746" i="10"/>
  <c r="BT303" i="10"/>
  <c r="CJ303" i="10" s="1"/>
  <c r="BS303" i="10"/>
  <c r="CI303" i="10" s="1"/>
  <c r="BR303" i="10"/>
  <c r="CH303" i="10" s="1"/>
  <c r="BS267" i="10"/>
  <c r="CI267" i="10" s="1"/>
  <c r="BR267" i="10"/>
  <c r="CH267" i="10" s="1"/>
  <c r="BT267" i="10"/>
  <c r="CJ267" i="10" s="1"/>
  <c r="BA334" i="10"/>
  <c r="CD237" i="10"/>
  <c r="CT237" i="10" s="1"/>
  <c r="CF237" i="10"/>
  <c r="CV237" i="10" s="1"/>
  <c r="CE237" i="10"/>
  <c r="CU237" i="10" s="1"/>
  <c r="CD275" i="10"/>
  <c r="CT275" i="10" s="1"/>
  <c r="CE275" i="10"/>
  <c r="CU275" i="10" s="1"/>
  <c r="CF275" i="10"/>
  <c r="CV275" i="10" s="1"/>
  <c r="BA367" i="10"/>
  <c r="AZ383" i="10"/>
  <c r="AZ375" i="10"/>
  <c r="CD206" i="10"/>
  <c r="CT206" i="10" s="1"/>
  <c r="CE206" i="10"/>
  <c r="CU206" i="10" s="1"/>
  <c r="CF206" i="10"/>
  <c r="CV206" i="10" s="1"/>
  <c r="CP735" i="10"/>
  <c r="BB318" i="10"/>
  <c r="CP762" i="10"/>
  <c r="CT755" i="10"/>
  <c r="CH745" i="10"/>
  <c r="CD190" i="10"/>
  <c r="CT190" i="10" s="1"/>
  <c r="CE190" i="10"/>
  <c r="CU190" i="10" s="1"/>
  <c r="CF190" i="10"/>
  <c r="CV190" i="10" s="1"/>
  <c r="BZ210" i="10"/>
  <c r="CP210" i="10" s="1"/>
  <c r="CA210" i="10"/>
  <c r="CQ210" i="10" s="1"/>
  <c r="CB210" i="10"/>
  <c r="CR210" i="10" s="1"/>
  <c r="AZ312" i="10"/>
  <c r="BT210" i="10"/>
  <c r="CJ210" i="10" s="1"/>
  <c r="BS210" i="10"/>
  <c r="CI210" i="10" s="1"/>
  <c r="BR210" i="10"/>
  <c r="CH210" i="10" s="1"/>
  <c r="BB395" i="10"/>
  <c r="BC346" i="10"/>
  <c r="BB333" i="10"/>
  <c r="BB309" i="10"/>
  <c r="AZ313" i="10"/>
  <c r="CH739" i="10"/>
  <c r="BA309" i="10"/>
  <c r="CB233" i="10"/>
  <c r="CR233" i="10" s="1"/>
  <c r="BZ233" i="10"/>
  <c r="CP233" i="10" s="1"/>
  <c r="CA233" i="10"/>
  <c r="CQ233" i="10" s="1"/>
  <c r="BB329" i="10"/>
  <c r="BC419" i="10"/>
  <c r="CE198" i="10"/>
  <c r="CU198" i="10" s="1"/>
  <c r="CD198" i="10"/>
  <c r="CT198" i="10" s="1"/>
  <c r="CT799" i="10" s="1"/>
  <c r="CF198" i="10"/>
  <c r="CV198" i="10" s="1"/>
  <c r="CL777" i="10"/>
  <c r="AZ344" i="10"/>
  <c r="BV238" i="10"/>
  <c r="CL238" i="10" s="1"/>
  <c r="BX238" i="10"/>
  <c r="CN238" i="10" s="1"/>
  <c r="BW238" i="10"/>
  <c r="CM238" i="10" s="1"/>
  <c r="AZ352" i="10"/>
  <c r="CT730" i="10"/>
  <c r="BC341" i="10"/>
  <c r="BV279" i="10"/>
  <c r="CL279" i="10" s="1"/>
  <c r="BW279" i="10"/>
  <c r="CM279" i="10" s="1"/>
  <c r="BX279" i="10"/>
  <c r="CN279" i="10" s="1"/>
  <c r="BB379" i="10"/>
  <c r="BV218" i="10"/>
  <c r="CL218" i="10" s="1"/>
  <c r="BW218" i="10"/>
  <c r="CM218" i="10" s="1"/>
  <c r="BX218" i="10"/>
  <c r="CN218" i="10" s="1"/>
  <c r="CL755" i="10"/>
  <c r="CH796" i="10"/>
  <c r="CL785" i="10"/>
  <c r="BR238" i="10"/>
  <c r="CH238" i="10" s="1"/>
  <c r="CH839" i="10" s="1"/>
  <c r="BT238" i="10"/>
  <c r="CJ238" i="10" s="1"/>
  <c r="BS238" i="10"/>
  <c r="CI238" i="10" s="1"/>
  <c r="CH753" i="10"/>
  <c r="CF194" i="10"/>
  <c r="CV194" i="10" s="1"/>
  <c r="CD194" i="10"/>
  <c r="CT194" i="10" s="1"/>
  <c r="CE194" i="10"/>
  <c r="CU194" i="10" s="1"/>
  <c r="CL747" i="10"/>
  <c r="AZ310" i="10"/>
  <c r="BT188" i="10"/>
  <c r="CJ188" i="10" s="1"/>
  <c r="BS188" i="10"/>
  <c r="CI188" i="10" s="1"/>
  <c r="BR188" i="10"/>
  <c r="CH188" i="10" s="1"/>
  <c r="BC321" i="10"/>
  <c r="CL741" i="10"/>
  <c r="AZ334" i="10"/>
  <c r="BC318" i="10"/>
  <c r="CT758" i="10"/>
  <c r="CT788" i="10"/>
  <c r="CF220" i="10"/>
  <c r="CV220" i="10" s="1"/>
  <c r="CE220" i="10"/>
  <c r="CU220" i="10" s="1"/>
  <c r="CD220" i="10"/>
  <c r="CT220" i="10" s="1"/>
  <c r="CT821" i="10" s="1"/>
  <c r="CD218" i="10"/>
  <c r="CT218" i="10" s="1"/>
  <c r="CF218" i="10"/>
  <c r="CV218" i="10" s="1"/>
  <c r="CE218" i="10"/>
  <c r="CU218" i="10" s="1"/>
  <c r="BR218" i="10"/>
  <c r="CH218" i="10" s="1"/>
  <c r="CH819" i="10" s="1"/>
  <c r="BT218" i="10"/>
  <c r="CJ218" i="10" s="1"/>
  <c r="BS218" i="10"/>
  <c r="CI218" i="10" s="1"/>
  <c r="BR224" i="10"/>
  <c r="CH224" i="10" s="1"/>
  <c r="BT224" i="10"/>
  <c r="CJ224" i="10" s="1"/>
  <c r="BS224" i="10"/>
  <c r="CI224" i="10" s="1"/>
  <c r="BC371" i="10"/>
  <c r="BA358" i="10"/>
  <c r="CP836" i="10"/>
  <c r="CP729" i="10"/>
  <c r="BA345" i="10"/>
  <c r="BB326" i="10"/>
  <c r="CT836" i="10"/>
  <c r="CP770" i="10"/>
  <c r="CP778" i="10"/>
  <c r="BA342" i="10"/>
  <c r="AZ341" i="10"/>
  <c r="BA399" i="10"/>
  <c r="BT206" i="10"/>
  <c r="CJ206" i="10" s="1"/>
  <c r="BS206" i="10"/>
  <c r="CI206" i="10" s="1"/>
  <c r="BR206" i="10"/>
  <c r="CH206" i="10" s="1"/>
  <c r="BZ232" i="10"/>
  <c r="CP232" i="10" s="1"/>
  <c r="CA232" i="10"/>
  <c r="CQ232" i="10" s="1"/>
  <c r="CB232" i="10"/>
  <c r="CR232" i="10" s="1"/>
  <c r="CD238" i="10"/>
  <c r="CT238" i="10" s="1"/>
  <c r="CE238" i="10"/>
  <c r="CU238" i="10" s="1"/>
  <c r="CF238" i="10"/>
  <c r="CV238" i="10" s="1"/>
  <c r="BA338" i="10"/>
  <c r="BX201" i="10"/>
  <c r="CN201" i="10" s="1"/>
  <c r="BW201" i="10"/>
  <c r="CM201" i="10" s="1"/>
  <c r="BV201" i="10"/>
  <c r="CL201" i="10" s="1"/>
  <c r="CH844" i="10"/>
  <c r="BC342" i="10"/>
  <c r="CH785" i="10"/>
  <c r="BA354" i="10"/>
  <c r="BX251" i="10"/>
  <c r="CN251" i="10" s="1"/>
  <c r="BW251" i="10"/>
  <c r="CM251" i="10" s="1"/>
  <c r="BV251" i="10"/>
  <c r="CL251" i="10" s="1"/>
  <c r="CE205" i="10"/>
  <c r="CU205" i="10" s="1"/>
  <c r="CD205" i="10"/>
  <c r="CT205" i="10" s="1"/>
  <c r="CF205" i="10"/>
  <c r="CV205" i="10" s="1"/>
  <c r="CT816" i="10"/>
  <c r="BR271" i="10"/>
  <c r="CH271" i="10" s="1"/>
  <c r="BS271" i="10"/>
  <c r="CI271" i="10" s="1"/>
  <c r="BT271" i="10"/>
  <c r="CJ271" i="10" s="1"/>
  <c r="CF244" i="10"/>
  <c r="CV244" i="10" s="1"/>
  <c r="CD244" i="10"/>
  <c r="CT244" i="10" s="1"/>
  <c r="CE244" i="10"/>
  <c r="CU244" i="10" s="1"/>
  <c r="BB332" i="10"/>
  <c r="CP782" i="10"/>
  <c r="BC320" i="10"/>
  <c r="CL783" i="10"/>
  <c r="BR226" i="10"/>
  <c r="CH226" i="10" s="1"/>
  <c r="CH827" i="10" s="1"/>
  <c r="BT226" i="10"/>
  <c r="CJ226" i="10" s="1"/>
  <c r="BS226" i="10"/>
  <c r="CI226" i="10" s="1"/>
  <c r="CD291" i="10"/>
  <c r="CT291" i="10" s="1"/>
  <c r="CF291" i="10"/>
  <c r="CV291" i="10" s="1"/>
  <c r="CE291" i="10"/>
  <c r="CU291" i="10" s="1"/>
  <c r="AZ358" i="10"/>
  <c r="BX287" i="10"/>
  <c r="CN287" i="10" s="1"/>
  <c r="BV287" i="10"/>
  <c r="CL287" i="10" s="1"/>
  <c r="BW287" i="10"/>
  <c r="CM287" i="10" s="1"/>
  <c r="BA357" i="10"/>
  <c r="CP751" i="10"/>
  <c r="AZ403" i="10"/>
  <c r="CF204" i="10"/>
  <c r="CV204" i="10" s="1"/>
  <c r="CE204" i="10"/>
  <c r="CU204" i="10" s="1"/>
  <c r="CD204" i="10"/>
  <c r="CT204" i="10" s="1"/>
  <c r="BC314" i="10"/>
  <c r="BB325" i="10"/>
  <c r="BA353" i="10"/>
  <c r="AZ308" i="10"/>
  <c r="BT202" i="10"/>
  <c r="CJ202" i="10" s="1"/>
  <c r="BS202" i="10"/>
  <c r="CI202" i="10" s="1"/>
  <c r="BR202" i="10"/>
  <c r="CH202" i="10" s="1"/>
  <c r="BB344" i="10"/>
  <c r="AZ318" i="10"/>
  <c r="BZ240" i="10"/>
  <c r="CP240" i="10" s="1"/>
  <c r="CA240" i="10"/>
  <c r="CQ240" i="10" s="1"/>
  <c r="CB240" i="10"/>
  <c r="CR240" i="10" s="1"/>
  <c r="BT214" i="10"/>
  <c r="CJ214" i="10" s="1"/>
  <c r="BS214" i="10"/>
  <c r="CI214" i="10" s="1"/>
  <c r="BR214" i="10"/>
  <c r="CH214" i="10" s="1"/>
  <c r="BV263" i="10"/>
  <c r="CL263" i="10" s="1"/>
  <c r="BW263" i="10"/>
  <c r="CM263" i="10" s="1"/>
  <c r="BX263" i="10"/>
  <c r="CN263" i="10" s="1"/>
  <c r="CT757" i="10"/>
  <c r="BA349" i="10"/>
  <c r="CT739" i="10"/>
  <c r="CT761" i="10"/>
  <c r="BB321" i="10"/>
  <c r="CP734" i="10"/>
  <c r="BA356" i="10"/>
  <c r="CH765" i="10"/>
  <c r="BZ192" i="10"/>
  <c r="CP192" i="10" s="1"/>
  <c r="CA192" i="10"/>
  <c r="CQ192" i="10" s="1"/>
  <c r="CB192" i="10"/>
  <c r="CR192" i="10" s="1"/>
  <c r="BZ263" i="10"/>
  <c r="CP263" i="10" s="1"/>
  <c r="CA263" i="10"/>
  <c r="CQ263" i="10" s="1"/>
  <c r="CB263" i="10"/>
  <c r="CR263" i="10" s="1"/>
  <c r="CH773" i="10"/>
  <c r="CL754" i="10"/>
  <c r="BC403" i="10"/>
  <c r="BZ242" i="10"/>
  <c r="CP242" i="10" s="1"/>
  <c r="CA242" i="10"/>
  <c r="CQ242" i="10" s="1"/>
  <c r="CB242" i="10"/>
  <c r="CR242" i="10" s="1"/>
  <c r="AZ342" i="10"/>
  <c r="CL820" i="10"/>
  <c r="BC317" i="10"/>
  <c r="BA330" i="10"/>
  <c r="AZ321" i="10"/>
  <c r="BV192" i="10"/>
  <c r="CL192" i="10" s="1"/>
  <c r="BW192" i="10"/>
  <c r="CM192" i="10" s="1"/>
  <c r="BX192" i="10"/>
  <c r="CN192" i="10" s="1"/>
  <c r="AZ365" i="10"/>
  <c r="BV240" i="10"/>
  <c r="CL240" i="10" s="1"/>
  <c r="BW240" i="10"/>
  <c r="CM240" i="10" s="1"/>
  <c r="BX240" i="10"/>
  <c r="CN240" i="10" s="1"/>
  <c r="CT746" i="10"/>
  <c r="CT785" i="10"/>
  <c r="CT734" i="10"/>
  <c r="BT295" i="10"/>
  <c r="CJ295" i="10" s="1"/>
  <c r="BS295" i="10"/>
  <c r="CI295" i="10" s="1"/>
  <c r="BR295" i="10"/>
  <c r="CH295" i="10" s="1"/>
  <c r="CP753" i="10"/>
  <c r="BV242" i="10"/>
  <c r="CL242" i="10" s="1"/>
  <c r="BX242" i="10"/>
  <c r="CN242" i="10" s="1"/>
  <c r="BW242" i="10"/>
  <c r="CM242" i="10" s="1"/>
  <c r="BT200" i="10"/>
  <c r="CJ200" i="10" s="1"/>
  <c r="BS200" i="10"/>
  <c r="CI200" i="10" s="1"/>
  <c r="BR200" i="10"/>
  <c r="CH200" i="10" s="1"/>
  <c r="CT832" i="10"/>
  <c r="CT770" i="10"/>
  <c r="CL828" i="10"/>
  <c r="BV283" i="10"/>
  <c r="CL283" i="10" s="1"/>
  <c r="BW283" i="10"/>
  <c r="CM283" i="10" s="1"/>
  <c r="BX283" i="10"/>
  <c r="CN283" i="10" s="1"/>
  <c r="CL787" i="10"/>
  <c r="BC383" i="10"/>
  <c r="BV202" i="10"/>
  <c r="CL202" i="10" s="1"/>
  <c r="BW202" i="10"/>
  <c r="CM202" i="10" s="1"/>
  <c r="BX202" i="10"/>
  <c r="CN202" i="10" s="1"/>
  <c r="CH731" i="10"/>
  <c r="CL774" i="10"/>
  <c r="BV259" i="10"/>
  <c r="CL259" i="10" s="1"/>
  <c r="BW259" i="10"/>
  <c r="CM259" i="10" s="1"/>
  <c r="BX259" i="10"/>
  <c r="CN259" i="10" s="1"/>
  <c r="CH743" i="10"/>
  <c r="BV275" i="10"/>
  <c r="CL275" i="10" s="1"/>
  <c r="BW275" i="10"/>
  <c r="CM275" i="10" s="1"/>
  <c r="BX275" i="10"/>
  <c r="CN275" i="10" s="1"/>
  <c r="CP765" i="10"/>
  <c r="BV200" i="10"/>
  <c r="CL200" i="10" s="1"/>
  <c r="BX200" i="10"/>
  <c r="CN200" i="10" s="1"/>
  <c r="BW200" i="10"/>
  <c r="CM200" i="10" s="1"/>
  <c r="BC328" i="10"/>
  <c r="CP771" i="10"/>
  <c r="BR242" i="10"/>
  <c r="CH242" i="10" s="1"/>
  <c r="BT242" i="10"/>
  <c r="CJ242" i="10" s="1"/>
  <c r="BS242" i="10"/>
  <c r="CI242" i="10" s="1"/>
  <c r="CL737" i="10"/>
  <c r="BA350" i="10"/>
  <c r="BR216" i="10"/>
  <c r="CH216" i="10" s="1"/>
  <c r="BT216" i="10"/>
  <c r="CJ216" i="10" s="1"/>
  <c r="BS216" i="10"/>
  <c r="CI216" i="10" s="1"/>
  <c r="BA391" i="10"/>
  <c r="CT840" i="10"/>
  <c r="BB354" i="10"/>
  <c r="CD213" i="10"/>
  <c r="CT213" i="10" s="1"/>
  <c r="CE213" i="10"/>
  <c r="CU213" i="10" s="1"/>
  <c r="CF213" i="10"/>
  <c r="CV213" i="10" s="1"/>
  <c r="BS279" i="10"/>
  <c r="CI279" i="10" s="1"/>
  <c r="BR279" i="10"/>
  <c r="CH279" i="10" s="1"/>
  <c r="BT279" i="10"/>
  <c r="CJ279" i="10" s="1"/>
  <c r="CD271" i="10"/>
  <c r="CT271" i="10" s="1"/>
  <c r="CE271" i="10"/>
  <c r="CU271" i="10" s="1"/>
  <c r="CF271" i="10"/>
  <c r="CV271" i="10" s="1"/>
  <c r="BA346" i="10"/>
  <c r="CT771" i="10"/>
  <c r="BA423" i="10"/>
  <c r="CH763" i="10"/>
  <c r="BB387" i="10"/>
  <c r="BT208" i="10"/>
  <c r="CJ208" i="10" s="1"/>
  <c r="BS208" i="10"/>
  <c r="CI208" i="10" s="1"/>
  <c r="BR208" i="10"/>
  <c r="CH208" i="10" s="1"/>
  <c r="BB411" i="10"/>
  <c r="BZ220" i="10"/>
  <c r="CP220" i="10" s="1"/>
  <c r="CA220" i="10"/>
  <c r="CQ220" i="10" s="1"/>
  <c r="CB220" i="10"/>
  <c r="CR220" i="10" s="1"/>
  <c r="BA337" i="10"/>
  <c r="CH840" i="10"/>
  <c r="CH786" i="10"/>
  <c r="BV188" i="10"/>
  <c r="CL188" i="10" s="1"/>
  <c r="CL789" i="10" s="1"/>
  <c r="BX188" i="10"/>
  <c r="CN188" i="10" s="1"/>
  <c r="BW188" i="10"/>
  <c r="CM188" i="10" s="1"/>
  <c r="BX221" i="10"/>
  <c r="CN221" i="10" s="1"/>
  <c r="BW221" i="10"/>
  <c r="CM221" i="10" s="1"/>
  <c r="BV221" i="10"/>
  <c r="CL221" i="10" s="1"/>
  <c r="BA375" i="10"/>
  <c r="BC345" i="10"/>
  <c r="BA325" i="10"/>
  <c r="BZ194" i="10"/>
  <c r="CP194" i="10" s="1"/>
  <c r="CA194" i="10"/>
  <c r="CQ194" i="10" s="1"/>
  <c r="CB194" i="10"/>
  <c r="CR194" i="10" s="1"/>
  <c r="CP749" i="10"/>
  <c r="CH832" i="10"/>
  <c r="CB217" i="10"/>
  <c r="CR217" i="10" s="1"/>
  <c r="BZ217" i="10"/>
  <c r="CP217" i="10" s="1"/>
  <c r="CA217" i="10"/>
  <c r="CQ217" i="10" s="1"/>
  <c r="CB221" i="10"/>
  <c r="CR221" i="10" s="1"/>
  <c r="CA221" i="10"/>
  <c r="CQ221" i="10" s="1"/>
  <c r="BZ221" i="10"/>
  <c r="CP221" i="10" s="1"/>
  <c r="BT204" i="10"/>
  <c r="CJ204" i="10" s="1"/>
  <c r="BS204" i="10"/>
  <c r="CI204" i="10" s="1"/>
  <c r="BR204" i="10"/>
  <c r="CH204" i="10" s="1"/>
  <c r="BZ246" i="10"/>
  <c r="CP246" i="10" s="1"/>
  <c r="CA246" i="10"/>
  <c r="CQ246" i="10" s="1"/>
  <c r="CB246" i="10"/>
  <c r="CR246" i="10" s="1"/>
  <c r="CP796" i="10"/>
  <c r="BA419" i="10"/>
  <c r="CL743" i="10"/>
  <c r="AZ329" i="10"/>
  <c r="CA283" i="10"/>
  <c r="CQ283" i="10" s="1"/>
  <c r="BZ283" i="10"/>
  <c r="CP283" i="10" s="1"/>
  <c r="CB283" i="10"/>
  <c r="CR283" i="10" s="1"/>
  <c r="AZ361" i="10"/>
  <c r="BT237" i="10"/>
  <c r="CJ237" i="10" s="1"/>
  <c r="BS237" i="10"/>
  <c r="CI237" i="10" s="1"/>
  <c r="BR237" i="10"/>
  <c r="CH237" i="10" s="1"/>
  <c r="CP769" i="10"/>
  <c r="BZ202" i="10"/>
  <c r="CP202" i="10" s="1"/>
  <c r="CA202" i="10"/>
  <c r="CQ202" i="10" s="1"/>
  <c r="CB202" i="10"/>
  <c r="CR202" i="10" s="1"/>
  <c r="BV196" i="10"/>
  <c r="CL196" i="10" s="1"/>
  <c r="BX196" i="10"/>
  <c r="CN196" i="10" s="1"/>
  <c r="BW196" i="10"/>
  <c r="CM196" i="10" s="1"/>
  <c r="CP777" i="10"/>
  <c r="CF217" i="10"/>
  <c r="CV217" i="10" s="1"/>
  <c r="CD217" i="10"/>
  <c r="CT217" i="10" s="1"/>
  <c r="CE217" i="10"/>
  <c r="CU217" i="10" s="1"/>
  <c r="CH757" i="10"/>
  <c r="BA344" i="10"/>
  <c r="CF192" i="10"/>
  <c r="CV192" i="10" s="1"/>
  <c r="CD192" i="10"/>
  <c r="CT192" i="10" s="1"/>
  <c r="CE192" i="10"/>
  <c r="CU192" i="10" s="1"/>
  <c r="CT792" i="10"/>
  <c r="CD259" i="10"/>
  <c r="CT259" i="10" s="1"/>
  <c r="CE259" i="10"/>
  <c r="CU259" i="10" s="1"/>
  <c r="CF259" i="10"/>
  <c r="CV259" i="10" s="1"/>
  <c r="BZ295" i="10"/>
  <c r="CP295" i="10" s="1"/>
  <c r="CB295" i="10"/>
  <c r="CR295" i="10" s="1"/>
  <c r="CA295" i="10"/>
  <c r="CQ295" i="10" s="1"/>
  <c r="CH774" i="10"/>
  <c r="BT229" i="10"/>
  <c r="CJ229" i="10" s="1"/>
  <c r="BS229" i="10"/>
  <c r="CI229" i="10" s="1"/>
  <c r="BR229" i="10"/>
  <c r="CH229" i="10" s="1"/>
  <c r="BV212" i="10"/>
  <c r="CL212" i="10" s="1"/>
  <c r="BX212" i="10"/>
  <c r="CN212" i="10" s="1"/>
  <c r="BW212" i="10"/>
  <c r="CM212" i="10" s="1"/>
  <c r="CL767" i="10"/>
  <c r="BR246" i="10"/>
  <c r="CH246" i="10" s="1"/>
  <c r="BT246" i="10"/>
  <c r="CJ246" i="10" s="1"/>
  <c r="BS246" i="10"/>
  <c r="CI246" i="10" s="1"/>
  <c r="BZ303" i="10"/>
  <c r="CP303" i="10" s="1"/>
  <c r="CA303" i="10"/>
  <c r="CQ303" i="10" s="1"/>
  <c r="CB303" i="10"/>
  <c r="CR303" i="10" s="1"/>
  <c r="CB229" i="10"/>
  <c r="CR229" i="10" s="1"/>
  <c r="CA229" i="10"/>
  <c r="CQ229" i="10" s="1"/>
  <c r="BZ229" i="10"/>
  <c r="CP229" i="10" s="1"/>
  <c r="BB357" i="10"/>
  <c r="CH761" i="10"/>
  <c r="CP759" i="10"/>
  <c r="BV208" i="10"/>
  <c r="CL208" i="10" s="1"/>
  <c r="CL809" i="10" s="1"/>
  <c r="BW208" i="10"/>
  <c r="CM208" i="10" s="1"/>
  <c r="BX208" i="10"/>
  <c r="CN208" i="10" s="1"/>
  <c r="CT774" i="10"/>
  <c r="BX291" i="10"/>
  <c r="CN291" i="10" s="1"/>
  <c r="BV291" i="10"/>
  <c r="CL291" i="10" s="1"/>
  <c r="BW291" i="10"/>
  <c r="CM291" i="10" s="1"/>
  <c r="AZ317" i="10"/>
  <c r="AZ423" i="10"/>
  <c r="AZ387" i="10"/>
  <c r="BC357" i="10"/>
  <c r="CT786" i="10"/>
  <c r="CT766" i="10"/>
  <c r="BZ216" i="10"/>
  <c r="CP216" i="10" s="1"/>
  <c r="CA216" i="10"/>
  <c r="CQ216" i="10" s="1"/>
  <c r="CB216" i="10"/>
  <c r="CR216" i="10" s="1"/>
  <c r="CB241" i="10"/>
  <c r="CR241" i="10" s="1"/>
  <c r="BZ241" i="10"/>
  <c r="CP241" i="10" s="1"/>
  <c r="CA241" i="10"/>
  <c r="CQ241" i="10" s="1"/>
  <c r="BC326" i="10"/>
  <c r="CD255" i="10"/>
  <c r="CT255" i="10" s="1"/>
  <c r="CF255" i="10"/>
  <c r="CV255" i="10" s="1"/>
  <c r="CE255" i="10"/>
  <c r="CU255" i="10" s="1"/>
  <c r="BS259" i="10"/>
  <c r="CI259" i="10" s="1"/>
  <c r="BR259" i="10"/>
  <c r="CH259" i="10" s="1"/>
  <c r="BT259" i="10"/>
  <c r="CJ259" i="10" s="1"/>
  <c r="CP758" i="10"/>
  <c r="CA271" i="10"/>
  <c r="CQ271" i="10" s="1"/>
  <c r="CB271" i="10"/>
  <c r="CR271" i="10" s="1"/>
  <c r="BZ271" i="10"/>
  <c r="CP271" i="10" s="1"/>
  <c r="BA317" i="10"/>
  <c r="BC310" i="10"/>
  <c r="BB330" i="10"/>
  <c r="AZ332" i="10"/>
  <c r="BV206" i="10"/>
  <c r="CL206" i="10" s="1"/>
  <c r="BX206" i="10"/>
  <c r="CN206" i="10" s="1"/>
  <c r="BW206" i="10"/>
  <c r="CM206" i="10" s="1"/>
  <c r="CH730" i="10"/>
  <c r="BZ222" i="10"/>
  <c r="CP222" i="10" s="1"/>
  <c r="CA222" i="10"/>
  <c r="CQ222" i="10" s="1"/>
  <c r="CB222" i="10"/>
  <c r="CR222" i="10" s="1"/>
  <c r="CL804" i="10"/>
  <c r="CA213" i="10"/>
  <c r="CQ213" i="10" s="1"/>
  <c r="CB213" i="10"/>
  <c r="CR213" i="10" s="1"/>
  <c r="BZ213" i="10"/>
  <c r="CP213" i="10" s="1"/>
  <c r="CD216" i="10"/>
  <c r="CT216" i="10" s="1"/>
  <c r="CF216" i="10"/>
  <c r="CV216" i="10" s="1"/>
  <c r="CE216" i="10"/>
  <c r="CU216" i="10" s="1"/>
  <c r="AZ367" i="10"/>
  <c r="BC330" i="10"/>
  <c r="CF196" i="10"/>
  <c r="CV196" i="10" s="1"/>
  <c r="CD196" i="10"/>
  <c r="CT196" i="10" s="1"/>
  <c r="CE196" i="10"/>
  <c r="CU196" i="10" s="1"/>
  <c r="BB367" i="10"/>
  <c r="BT196" i="10"/>
  <c r="CJ196" i="10" s="1"/>
  <c r="BS196" i="10"/>
  <c r="CI196" i="10" s="1"/>
  <c r="BR196" i="10"/>
  <c r="CH196" i="10" s="1"/>
  <c r="BB371" i="10"/>
  <c r="CF201" i="10"/>
  <c r="CV201" i="10" s="1"/>
  <c r="CE201" i="10"/>
  <c r="CU201" i="10" s="1"/>
  <c r="CD201" i="10"/>
  <c r="CT201" i="10" s="1"/>
  <c r="BB350" i="10"/>
  <c r="BC350" i="10"/>
  <c r="AZ337" i="10"/>
  <c r="BC340" i="10"/>
  <c r="AZ338" i="10"/>
  <c r="BX213" i="10"/>
  <c r="CN213" i="10" s="1"/>
  <c r="BW213" i="10"/>
  <c r="CM213" i="10" s="1"/>
  <c r="BV213" i="10"/>
  <c r="CL213" i="10" s="1"/>
  <c r="CB225" i="10"/>
  <c r="CR225" i="10" s="1"/>
  <c r="BZ225" i="10"/>
  <c r="CP225" i="10" s="1"/>
  <c r="CA225" i="10"/>
  <c r="CQ225" i="10" s="1"/>
  <c r="BZ206" i="10"/>
  <c r="CP206" i="10" s="1"/>
  <c r="CA206" i="10"/>
  <c r="CQ206" i="10" s="1"/>
  <c r="CB206" i="10"/>
  <c r="CR206" i="10" s="1"/>
  <c r="BV222" i="10"/>
  <c r="CL222" i="10" s="1"/>
  <c r="BX222" i="10"/>
  <c r="CN222" i="10" s="1"/>
  <c r="BW222" i="10"/>
  <c r="CM222" i="10" s="1"/>
  <c r="BC352" i="10"/>
  <c r="CL733" i="10"/>
  <c r="BA321" i="10"/>
  <c r="CD222" i="10"/>
  <c r="CT222" i="10" s="1"/>
  <c r="CE222" i="10"/>
  <c r="CU222" i="10" s="1"/>
  <c r="CF222" i="10"/>
  <c r="CV222" i="10" s="1"/>
  <c r="BV234" i="10"/>
  <c r="CL234" i="10" s="1"/>
  <c r="CL835" i="10" s="1"/>
  <c r="BW234" i="10"/>
  <c r="CM234" i="10" s="1"/>
  <c r="BX234" i="10"/>
  <c r="CN234" i="10" s="1"/>
  <c r="CL781" i="10"/>
  <c r="BB353" i="10"/>
  <c r="BA318" i="10"/>
  <c r="CP757" i="10"/>
  <c r="BZ212" i="10"/>
  <c r="CP212" i="10" s="1"/>
  <c r="CA212" i="10"/>
  <c r="CQ212" i="10" s="1"/>
  <c r="CB212" i="10"/>
  <c r="CR212" i="10" s="1"/>
  <c r="CH800" i="10"/>
  <c r="BC336" i="10"/>
  <c r="BX189" i="10"/>
  <c r="CN189" i="10" s="1"/>
  <c r="BW189" i="10"/>
  <c r="CM189" i="10" s="1"/>
  <c r="BV189" i="10"/>
  <c r="CL189" i="10" s="1"/>
  <c r="CL761" i="10"/>
  <c r="CT783" i="10"/>
  <c r="BR230" i="10"/>
  <c r="CH230" i="10" s="1"/>
  <c r="BT230" i="10"/>
  <c r="CJ230" i="10" s="1"/>
  <c r="BS230" i="10"/>
  <c r="CI230" i="10" s="1"/>
  <c r="BC338" i="10"/>
  <c r="CA193" i="10"/>
  <c r="CQ193" i="10" s="1"/>
  <c r="CB193" i="10"/>
  <c r="CR193" i="10" s="1"/>
  <c r="BZ193" i="10"/>
  <c r="CP193" i="10" s="1"/>
  <c r="BT247" i="10"/>
  <c r="CJ247" i="10" s="1"/>
  <c r="BS247" i="10"/>
  <c r="CI247" i="10" s="1"/>
  <c r="BR247" i="10"/>
  <c r="CH247" i="10" s="1"/>
  <c r="BC407" i="10"/>
  <c r="BV204" i="10"/>
  <c r="CL204" i="10" s="1"/>
  <c r="BX204" i="10"/>
  <c r="CN204" i="10" s="1"/>
  <c r="BW204" i="10"/>
  <c r="CM204" i="10" s="1"/>
  <c r="CH816" i="10"/>
  <c r="BX225" i="10"/>
  <c r="CN225" i="10" s="1"/>
  <c r="BW225" i="10"/>
  <c r="CM225" i="10" s="1"/>
  <c r="BV225" i="10"/>
  <c r="CL225" i="10" s="1"/>
  <c r="CP844" i="10"/>
  <c r="BB419" i="10"/>
  <c r="CD267" i="10"/>
  <c r="CT267" i="10" s="1"/>
  <c r="CE267" i="10"/>
  <c r="CU267" i="10" s="1"/>
  <c r="CF267" i="10"/>
  <c r="CV267" i="10" s="1"/>
  <c r="BZ244" i="10"/>
  <c r="CP244" i="10" s="1"/>
  <c r="CA244" i="10"/>
  <c r="CQ244" i="10" s="1"/>
  <c r="CB244" i="10"/>
  <c r="CR244" i="10" s="1"/>
  <c r="CT781" i="10"/>
  <c r="BB352" i="10"/>
  <c r="BC358" i="10"/>
  <c r="CF210" i="10"/>
  <c r="CV210" i="10" s="1"/>
  <c r="CD210" i="10"/>
  <c r="CT210" i="10" s="1"/>
  <c r="CE210" i="10"/>
  <c r="CU210" i="10" s="1"/>
  <c r="CD234" i="10"/>
  <c r="CT234" i="10" s="1"/>
  <c r="CF234" i="10"/>
  <c r="CV234" i="10" s="1"/>
  <c r="CE234" i="10"/>
  <c r="CU234" i="10" s="1"/>
  <c r="BA371" i="10"/>
  <c r="BC325" i="10"/>
  <c r="AZ391" i="10"/>
  <c r="BC364" i="10"/>
  <c r="CF193" i="10"/>
  <c r="CV193" i="10" s="1"/>
  <c r="CD193" i="10"/>
  <c r="CT193" i="10" s="1"/>
  <c r="CE193" i="10"/>
  <c r="CU193" i="10" s="1"/>
  <c r="CH804" i="10"/>
  <c r="BC316" i="10"/>
  <c r="CD200" i="10"/>
  <c r="CT200" i="10" s="1"/>
  <c r="CF200" i="10"/>
  <c r="CV200" i="10" s="1"/>
  <c r="CE200" i="10"/>
  <c r="CU200" i="10" s="1"/>
  <c r="CB247" i="10"/>
  <c r="CR247" i="10" s="1"/>
  <c r="BZ247" i="10"/>
  <c r="CP247" i="10" s="1"/>
  <c r="CA247" i="10"/>
  <c r="CQ247" i="10" s="1"/>
  <c r="CP739" i="10"/>
  <c r="AZ316" i="10"/>
  <c r="AZ346" i="10"/>
  <c r="CD229" i="10"/>
  <c r="CT229" i="10" s="1"/>
  <c r="CF229" i="10"/>
  <c r="CV229" i="10" s="1"/>
  <c r="CE229" i="10"/>
  <c r="CU229" i="10" s="1"/>
  <c r="BZ238" i="10"/>
  <c r="CP238" i="10" s="1"/>
  <c r="CA238" i="10"/>
  <c r="CQ238" i="10" s="1"/>
  <c r="CB238" i="10"/>
  <c r="CR238" i="10" s="1"/>
  <c r="BA407" i="10"/>
  <c r="CT731" i="10"/>
  <c r="CA205" i="10"/>
  <c r="CQ205" i="10" s="1"/>
  <c r="CB205" i="10"/>
  <c r="CR205" i="10" s="1"/>
  <c r="BZ205" i="10"/>
  <c r="CP205" i="10" s="1"/>
  <c r="CL731" i="10"/>
  <c r="CB251" i="10"/>
  <c r="CR251" i="10" s="1"/>
  <c r="CA251" i="10"/>
  <c r="CQ251" i="10" s="1"/>
  <c r="BZ251" i="10"/>
  <c r="CP251" i="10" s="1"/>
  <c r="BX295" i="10"/>
  <c r="CN295" i="10" s="1"/>
  <c r="BV295" i="10"/>
  <c r="CL295" i="10" s="1"/>
  <c r="BW295" i="10"/>
  <c r="CM295" i="10" s="1"/>
  <c r="CP763" i="10"/>
  <c r="BT198" i="10"/>
  <c r="CJ198" i="10" s="1"/>
  <c r="BS198" i="10"/>
  <c r="CI198" i="10" s="1"/>
  <c r="BR198" i="10"/>
  <c r="CH198" i="10" s="1"/>
  <c r="BB360" i="10"/>
  <c r="CF236" i="10"/>
  <c r="CV236" i="10" s="1"/>
  <c r="CE236" i="10"/>
  <c r="CU236" i="10" s="1"/>
  <c r="CD236" i="10"/>
  <c r="CT236" i="10" s="1"/>
  <c r="BA383" i="10"/>
  <c r="BZ230" i="10"/>
  <c r="CP230" i="10" s="1"/>
  <c r="CA230" i="10"/>
  <c r="CQ230" i="10" s="1"/>
  <c r="CB230" i="10"/>
  <c r="CR230" i="10" s="1"/>
  <c r="BV220" i="10"/>
  <c r="CL220" i="10" s="1"/>
  <c r="BX220" i="10"/>
  <c r="CN220" i="10" s="1"/>
  <c r="BW220" i="10"/>
  <c r="CM220" i="10" s="1"/>
  <c r="CF247" i="10"/>
  <c r="CV247" i="10" s="1"/>
  <c r="CE247" i="10"/>
  <c r="CU247" i="10" s="1"/>
  <c r="CD247" i="10"/>
  <c r="CT247" i="10" s="1"/>
  <c r="CA201" i="10"/>
  <c r="CQ201" i="10" s="1"/>
  <c r="CB201" i="10"/>
  <c r="CR201" i="10" s="1"/>
  <c r="BZ201" i="10"/>
  <c r="CP201" i="10" s="1"/>
  <c r="CT759" i="10"/>
  <c r="BB312" i="10"/>
  <c r="BX241" i="10"/>
  <c r="CN241" i="10" s="1"/>
  <c r="BW241" i="10"/>
  <c r="CM241" i="10" s="1"/>
  <c r="BV241" i="10"/>
  <c r="CL241" i="10" s="1"/>
  <c r="BB383" i="10"/>
  <c r="BR228" i="10"/>
  <c r="CH228" i="10" s="1"/>
  <c r="BT228" i="10"/>
  <c r="CJ228" i="10" s="1"/>
  <c r="BS228" i="10"/>
  <c r="CI228" i="10" s="1"/>
  <c r="CD283" i="10"/>
  <c r="CT283" i="10" s="1"/>
  <c r="CE283" i="10"/>
  <c r="CU283" i="10" s="1"/>
  <c r="CF283" i="10"/>
  <c r="CV283" i="10" s="1"/>
  <c r="CE230" i="10"/>
  <c r="CU230" i="10" s="1"/>
  <c r="CD230" i="10"/>
  <c r="CT230" i="10" s="1"/>
  <c r="CF230" i="10"/>
  <c r="CV230" i="10" s="1"/>
  <c r="CP747" i="10"/>
  <c r="BB362" i="10"/>
  <c r="CP741" i="10"/>
  <c r="BR222" i="10"/>
  <c r="CH222" i="10" s="1"/>
  <c r="BT222" i="10"/>
  <c r="CJ222" i="10" s="1"/>
  <c r="BS222" i="10"/>
  <c r="CI222" i="10" s="1"/>
  <c r="CT808" i="10"/>
  <c r="CP800" i="10"/>
  <c r="CF188" i="10"/>
  <c r="CV188" i="10" s="1"/>
  <c r="CE188" i="10"/>
  <c r="CU188" i="10" s="1"/>
  <c r="CD188" i="10"/>
  <c r="CT188" i="10" s="1"/>
  <c r="CT775" i="10"/>
  <c r="BT299" i="10"/>
  <c r="CJ299" i="10" s="1"/>
  <c r="BS299" i="10"/>
  <c r="CI299" i="10" s="1"/>
  <c r="BR299" i="10"/>
  <c r="CH299" i="10" s="1"/>
  <c r="BT225" i="10"/>
  <c r="CJ225" i="10" s="1"/>
  <c r="BS225" i="10"/>
  <c r="CI225" i="10" s="1"/>
  <c r="BR225" i="10"/>
  <c r="CH225" i="10" s="1"/>
  <c r="CL769" i="10"/>
  <c r="CL792" i="10"/>
  <c r="BA360" i="10"/>
  <c r="CP774" i="10"/>
  <c r="CH812" i="10"/>
  <c r="CL739" i="10"/>
  <c r="BC399" i="10"/>
  <c r="AZ415" i="10"/>
  <c r="CT741" i="10"/>
  <c r="BA362" i="10"/>
  <c r="BZ208" i="10"/>
  <c r="CP208" i="10" s="1"/>
  <c r="CA208" i="10"/>
  <c r="CQ208" i="10" s="1"/>
  <c r="CB208" i="10"/>
  <c r="CR208" i="10" s="1"/>
  <c r="BT291" i="10"/>
  <c r="CJ291" i="10" s="1"/>
  <c r="BS291" i="10"/>
  <c r="CI291" i="10" s="1"/>
  <c r="BR291" i="10"/>
  <c r="CH291" i="10" s="1"/>
  <c r="CH737" i="10"/>
  <c r="BA403" i="10"/>
  <c r="BZ255" i="10"/>
  <c r="CP255" i="10" s="1"/>
  <c r="CA255" i="10"/>
  <c r="CQ255" i="10" s="1"/>
  <c r="CB255" i="10"/>
  <c r="CR255" i="10" s="1"/>
  <c r="CT745" i="10"/>
  <c r="BA322" i="10"/>
  <c r="CP746" i="10"/>
  <c r="CL836" i="10"/>
  <c r="BA379" i="10"/>
  <c r="BZ228" i="10"/>
  <c r="CP228" i="10" s="1"/>
  <c r="CA228" i="10"/>
  <c r="CQ228" i="10" s="1"/>
  <c r="CB228" i="10"/>
  <c r="CR228" i="10" s="1"/>
  <c r="CT742" i="10"/>
  <c r="BA395" i="10"/>
  <c r="BA320" i="10"/>
  <c r="CL816" i="10"/>
  <c r="CF208" i="10"/>
  <c r="CV208" i="10" s="1"/>
  <c r="CD208" i="10"/>
  <c r="CT208" i="10" s="1"/>
  <c r="CE208" i="10"/>
  <c r="CU208" i="10" s="1"/>
  <c r="CL770" i="10"/>
  <c r="AZ362" i="10"/>
  <c r="BZ236" i="10"/>
  <c r="CP236" i="10" s="1"/>
  <c r="CA236" i="10"/>
  <c r="CQ236" i="10" s="1"/>
  <c r="CB236" i="10"/>
  <c r="CR236" i="10" s="1"/>
  <c r="BZ204" i="10"/>
  <c r="CP204" i="10" s="1"/>
  <c r="CA204" i="10"/>
  <c r="CQ204" i="10" s="1"/>
  <c r="CB204" i="10"/>
  <c r="CR204" i="10" s="1"/>
  <c r="BC423" i="10"/>
  <c r="CP742" i="10"/>
  <c r="BC333" i="10"/>
  <c r="AZ399" i="10"/>
  <c r="BT233" i="10"/>
  <c r="CJ233" i="10" s="1"/>
  <c r="BS233" i="10"/>
  <c r="CI233" i="10" s="1"/>
  <c r="BR233" i="10"/>
  <c r="CH233" i="10" s="1"/>
  <c r="CT824" i="10"/>
  <c r="CP755" i="10"/>
  <c r="AZ340" i="10"/>
  <c r="BZ218" i="10"/>
  <c r="CP218" i="10" s="1"/>
  <c r="CA218" i="10"/>
  <c r="CQ218" i="10" s="1"/>
  <c r="CB218" i="10"/>
  <c r="CR218" i="10" s="1"/>
  <c r="CT738" i="10"/>
  <c r="BZ291" i="10"/>
  <c r="CP291" i="10" s="1"/>
  <c r="CA291" i="10"/>
  <c r="CQ291" i="10" s="1"/>
  <c r="CB291" i="10"/>
  <c r="CR291" i="10" s="1"/>
  <c r="CL749" i="10"/>
  <c r="BB340" i="10"/>
  <c r="CF209" i="10"/>
  <c r="CV209" i="10" s="1"/>
  <c r="CD209" i="10"/>
  <c r="CT209" i="10" s="1"/>
  <c r="CE209" i="10"/>
  <c r="CU209" i="10" s="1"/>
  <c r="BX217" i="10"/>
  <c r="CN217" i="10" s="1"/>
  <c r="BW217" i="10"/>
  <c r="CM217" i="10" s="1"/>
  <c r="BV217" i="10"/>
  <c r="CL217" i="10" s="1"/>
  <c r="BV228" i="10"/>
  <c r="CL228" i="10" s="1"/>
  <c r="BX228" i="10"/>
  <c r="CN228" i="10" s="1"/>
  <c r="BW228" i="10"/>
  <c r="CM228" i="10" s="1"/>
  <c r="BS213" i="10"/>
  <c r="CI213" i="10" s="1"/>
  <c r="BR213" i="10"/>
  <c r="CH213" i="10" s="1"/>
  <c r="BT213" i="10"/>
  <c r="CJ213" i="10" s="1"/>
  <c r="BC344" i="10"/>
  <c r="CD245" i="10"/>
  <c r="CT245" i="10" s="1"/>
  <c r="CF245" i="10"/>
  <c r="CV245" i="10" s="1"/>
  <c r="CE245" i="10"/>
  <c r="CU245" i="10" s="1"/>
  <c r="CT820" i="10"/>
  <c r="CP731" i="10"/>
  <c r="BX205" i="10"/>
  <c r="CN205" i="10" s="1"/>
  <c r="BW205" i="10"/>
  <c r="CM205" i="10" s="1"/>
  <c r="BV205" i="10"/>
  <c r="CL205" i="10" s="1"/>
  <c r="BB314" i="10"/>
  <c r="BA329" i="10"/>
  <c r="CE214" i="10"/>
  <c r="CU214" i="10" s="1"/>
  <c r="CD214" i="10"/>
  <c r="CT214" i="10" s="1"/>
  <c r="CF214" i="10"/>
  <c r="CV214" i="10" s="1"/>
  <c r="CL824" i="10"/>
  <c r="BB366" i="10"/>
  <c r="BT251" i="10"/>
  <c r="CJ251" i="10" s="1"/>
  <c r="BS251" i="10"/>
  <c r="CI251" i="10" s="1"/>
  <c r="BR251" i="10"/>
  <c r="CH251" i="10" s="1"/>
  <c r="BB317" i="10"/>
  <c r="BC332" i="10"/>
  <c r="BS189" i="10"/>
  <c r="CI189" i="10" s="1"/>
  <c r="BR189" i="10"/>
  <c r="CH189" i="10" s="1"/>
  <c r="BT189" i="10"/>
  <c r="CJ189" i="10" s="1"/>
  <c r="CL800" i="10"/>
  <c r="AZ357" i="10"/>
  <c r="BB322" i="10"/>
  <c r="BA316" i="10"/>
  <c r="BC337" i="10"/>
  <c r="CP745" i="10"/>
  <c r="CL812" i="10"/>
  <c r="BC312" i="10"/>
  <c r="CP786" i="10"/>
  <c r="BC379" i="10"/>
  <c r="CL745" i="10"/>
  <c r="BZ188" i="10"/>
  <c r="CP188" i="10" s="1"/>
  <c r="CA188" i="10"/>
  <c r="CQ188" i="10" s="1"/>
  <c r="CB188" i="10"/>
  <c r="CR188" i="10" s="1"/>
  <c r="AZ349" i="10"/>
  <c r="BA332" i="10"/>
  <c r="AZ366" i="10"/>
  <c r="BC415" i="10"/>
  <c r="BB349" i="10"/>
  <c r="BV232" i="10"/>
  <c r="CL232" i="10" s="1"/>
  <c r="BX232" i="10"/>
  <c r="CN232" i="10" s="1"/>
  <c r="BW232" i="10"/>
  <c r="CM232" i="10" s="1"/>
  <c r="CF240" i="10"/>
  <c r="CV240" i="10" s="1"/>
  <c r="CD240" i="10"/>
  <c r="CT240" i="10" s="1"/>
  <c r="CE240" i="10"/>
  <c r="CU240" i="10" s="1"/>
  <c r="CH777" i="10"/>
  <c r="BA328" i="10"/>
  <c r="BA411" i="10"/>
  <c r="BA314" i="10"/>
  <c r="BR244" i="10"/>
  <c r="CH244" i="10" s="1"/>
  <c r="BT244" i="10"/>
  <c r="CJ244" i="10" s="1"/>
  <c r="BS244" i="10"/>
  <c r="CI244" i="10" s="1"/>
  <c r="CL775" i="10"/>
  <c r="CH754" i="10"/>
  <c r="CL762" i="10"/>
  <c r="BB336" i="10"/>
  <c r="CT743" i="10"/>
  <c r="BB361" i="10"/>
  <c r="CL757" i="10"/>
  <c r="CL746" i="10"/>
  <c r="BC375" i="10"/>
  <c r="AZ379" i="10"/>
  <c r="BB391" i="10"/>
  <c r="BX197" i="10"/>
  <c r="CN197" i="10" s="1"/>
  <c r="BW197" i="10"/>
  <c r="CM197" i="10" s="1"/>
  <c r="BV197" i="10"/>
  <c r="CL197" i="10" s="1"/>
  <c r="BB407" i="10"/>
  <c r="CL840" i="10"/>
  <c r="BT212" i="10"/>
  <c r="CJ212" i="10" s="1"/>
  <c r="BS212" i="10"/>
  <c r="CI212" i="10" s="1"/>
  <c r="BR212" i="10"/>
  <c r="CH212" i="10" s="1"/>
  <c r="BA326" i="10"/>
  <c r="BA310" i="10"/>
  <c r="CH782" i="10"/>
  <c r="BB342" i="10"/>
  <c r="CH755" i="10"/>
  <c r="CH778" i="10"/>
  <c r="CT749" i="10"/>
  <c r="CP743" i="10"/>
  <c r="CH734" i="10"/>
  <c r="CP767" i="10"/>
  <c r="B79" i="2"/>
  <c r="C70" i="2"/>
  <c r="B78" i="2"/>
  <c r="C69" i="2"/>
  <c r="B74" i="2"/>
  <c r="C65" i="2"/>
  <c r="B82" i="2"/>
  <c r="C73" i="2"/>
  <c r="B85" i="2"/>
  <c r="C85" i="2" s="1"/>
  <c r="C76" i="2"/>
  <c r="CT864" i="10" l="1"/>
  <c r="CH823" i="10"/>
  <c r="CT837" i="10"/>
  <c r="CT797" i="10"/>
  <c r="CT793" i="10"/>
  <c r="CH789" i="10"/>
  <c r="CP838" i="10"/>
  <c r="CP801" i="10"/>
  <c r="CT888" i="10"/>
  <c r="CT815" i="10"/>
  <c r="CL842" i="10"/>
  <c r="CP839" i="10"/>
  <c r="CP848" i="10"/>
  <c r="CH831" i="10"/>
  <c r="CP896" i="10"/>
  <c r="CP795" i="10"/>
  <c r="CP833" i="10"/>
  <c r="CT791" i="10"/>
  <c r="CL900" i="10"/>
  <c r="CH837" i="10"/>
  <c r="CP789" i="10"/>
  <c r="CT809" i="10"/>
  <c r="CP829" i="10"/>
  <c r="CP852" i="10"/>
  <c r="CP806" i="10"/>
  <c r="CH797" i="10"/>
  <c r="CL791" i="10"/>
  <c r="CH806" i="10"/>
  <c r="CP884" i="10"/>
  <c r="CP818" i="10"/>
  <c r="CL793" i="10"/>
  <c r="CP843" i="10"/>
  <c r="CL864" i="10"/>
  <c r="CT900" i="10"/>
  <c r="CL868" i="10"/>
  <c r="CP900" i="10"/>
  <c r="CT810" i="10"/>
  <c r="CT831" i="10"/>
  <c r="CL896" i="10"/>
  <c r="CP826" i="10"/>
  <c r="CT818" i="10"/>
  <c r="CP803" i="10"/>
  <c r="CL884" i="10"/>
  <c r="CH801" i="10"/>
  <c r="CT845" i="10"/>
  <c r="CH872" i="10"/>
  <c r="CP868" i="10"/>
  <c r="CL827" i="10"/>
  <c r="CL838" i="10"/>
  <c r="CT852" i="10"/>
  <c r="CL799" i="10"/>
  <c r="CH821" i="10"/>
  <c r="BA370" i="10"/>
  <c r="BC435" i="10"/>
  <c r="AZ426" i="10"/>
  <c r="CB280" i="10"/>
  <c r="CR280" i="10" s="1"/>
  <c r="CA280" i="10"/>
  <c r="CQ280" i="10" s="1"/>
  <c r="BZ280" i="10"/>
  <c r="CP280" i="10" s="1"/>
  <c r="BB420" i="10"/>
  <c r="AZ406" i="10"/>
  <c r="BC376" i="10"/>
  <c r="BC418" i="10"/>
  <c r="CD278" i="10"/>
  <c r="CT278" i="10" s="1"/>
  <c r="CF278" i="10"/>
  <c r="CV278" i="10" s="1"/>
  <c r="CE278" i="10"/>
  <c r="CU278" i="10" s="1"/>
  <c r="BB402" i="10"/>
  <c r="BV266" i="10"/>
  <c r="CL266" i="10" s="1"/>
  <c r="BW266" i="10"/>
  <c r="CM266" i="10" s="1"/>
  <c r="BX266" i="10"/>
  <c r="CN266" i="10" s="1"/>
  <c r="CL798" i="10"/>
  <c r="CA331" i="10"/>
  <c r="CQ331" i="10" s="1"/>
  <c r="CB331" i="10"/>
  <c r="CR331" i="10" s="1"/>
  <c r="BZ331" i="10"/>
  <c r="CP331" i="10" s="1"/>
  <c r="CD315" i="10"/>
  <c r="CT315" i="10" s="1"/>
  <c r="CF315" i="10"/>
  <c r="CV315" i="10" s="1"/>
  <c r="CE315" i="10"/>
  <c r="CU315" i="10" s="1"/>
  <c r="BZ301" i="10"/>
  <c r="CP301" i="10" s="1"/>
  <c r="CB301" i="10"/>
  <c r="CR301" i="10" s="1"/>
  <c r="CA301" i="10"/>
  <c r="CQ301" i="10" s="1"/>
  <c r="BA471" i="10"/>
  <c r="BZ289" i="10"/>
  <c r="CP289" i="10" s="1"/>
  <c r="CB289" i="10"/>
  <c r="CR289" i="10" s="1"/>
  <c r="CA289" i="10"/>
  <c r="CQ289" i="10" s="1"/>
  <c r="BS306" i="10"/>
  <c r="CI306" i="10" s="1"/>
  <c r="BR306" i="10"/>
  <c r="CH306" i="10" s="1"/>
  <c r="BT306" i="10"/>
  <c r="CJ306" i="10" s="1"/>
  <c r="AZ409" i="10"/>
  <c r="CF252" i="10"/>
  <c r="CV252" i="10" s="1"/>
  <c r="CE252" i="10"/>
  <c r="CU252" i="10" s="1"/>
  <c r="CD252" i="10"/>
  <c r="CT252" i="10" s="1"/>
  <c r="BC397" i="10"/>
  <c r="CA262" i="10"/>
  <c r="CQ262" i="10" s="1"/>
  <c r="BZ262" i="10"/>
  <c r="CP262" i="10" s="1"/>
  <c r="CP863" i="10" s="1"/>
  <c r="CB262" i="10"/>
  <c r="CR262" i="10" s="1"/>
  <c r="CF272" i="10"/>
  <c r="CV272" i="10" s="1"/>
  <c r="CE272" i="10"/>
  <c r="CU272" i="10" s="1"/>
  <c r="CD272" i="10"/>
  <c r="CT272" i="10" s="1"/>
  <c r="CT873" i="10" s="1"/>
  <c r="CH852" i="10"/>
  <c r="BB426" i="10"/>
  <c r="BB374" i="10"/>
  <c r="CT846" i="10"/>
  <c r="CH814" i="10"/>
  <c r="CL829" i="10"/>
  <c r="BB400" i="10"/>
  <c r="CP892" i="10"/>
  <c r="CP819" i="10"/>
  <c r="BS339" i="10"/>
  <c r="CI339" i="10" s="1"/>
  <c r="BR339" i="10"/>
  <c r="CH339" i="10" s="1"/>
  <c r="BT339" i="10"/>
  <c r="CJ339" i="10" s="1"/>
  <c r="CP837" i="10"/>
  <c r="BW260" i="10"/>
  <c r="CM260" i="10" s="1"/>
  <c r="BV260" i="10"/>
  <c r="CL260" i="10" s="1"/>
  <c r="BX260" i="10"/>
  <c r="CN260" i="10" s="1"/>
  <c r="BX319" i="10"/>
  <c r="CN319" i="10" s="1"/>
  <c r="BV319" i="10"/>
  <c r="CL319" i="10" s="1"/>
  <c r="BW319" i="10"/>
  <c r="CM319" i="10" s="1"/>
  <c r="BW262" i="10"/>
  <c r="CM262" i="10" s="1"/>
  <c r="BV262" i="10"/>
  <c r="CL262" i="10" s="1"/>
  <c r="BX262" i="10"/>
  <c r="CN262" i="10" s="1"/>
  <c r="BW302" i="10"/>
  <c r="CM302" i="10" s="1"/>
  <c r="BV302" i="10"/>
  <c r="CL302" i="10" s="1"/>
  <c r="BX302" i="10"/>
  <c r="CN302" i="10" s="1"/>
  <c r="CF339" i="10"/>
  <c r="CV339" i="10" s="1"/>
  <c r="CD339" i="10"/>
  <c r="CT339" i="10" s="1"/>
  <c r="CE339" i="10"/>
  <c r="CU339" i="10" s="1"/>
  <c r="CH900" i="10"/>
  <c r="CT789" i="10"/>
  <c r="CH829" i="10"/>
  <c r="CT848" i="10"/>
  <c r="CP831" i="10"/>
  <c r="CH799" i="10"/>
  <c r="BA467" i="10"/>
  <c r="BS286" i="10"/>
  <c r="CI286" i="10" s="1"/>
  <c r="BR286" i="10"/>
  <c r="CH286" i="10" s="1"/>
  <c r="BT286" i="10"/>
  <c r="CJ286" i="10" s="1"/>
  <c r="CF304" i="10"/>
  <c r="CV304" i="10" s="1"/>
  <c r="CE304" i="10"/>
  <c r="CU304" i="10" s="1"/>
  <c r="CD304" i="10"/>
  <c r="CT304" i="10" s="1"/>
  <c r="CE265" i="10"/>
  <c r="CU265" i="10" s="1"/>
  <c r="CF265" i="10"/>
  <c r="CV265" i="10" s="1"/>
  <c r="CD265" i="10"/>
  <c r="CT265" i="10" s="1"/>
  <c r="CT866" i="10" s="1"/>
  <c r="CT811" i="10"/>
  <c r="CA292" i="10"/>
  <c r="CQ292" i="10" s="1"/>
  <c r="CB292" i="10"/>
  <c r="CR292" i="10" s="1"/>
  <c r="BZ292" i="10"/>
  <c r="CP292" i="10" s="1"/>
  <c r="CP893" i="10" s="1"/>
  <c r="CT868" i="10"/>
  <c r="CL826" i="10"/>
  <c r="CF347" i="10"/>
  <c r="CV347" i="10" s="1"/>
  <c r="CE347" i="10"/>
  <c r="CU347" i="10" s="1"/>
  <c r="CD347" i="10"/>
  <c r="CT347" i="10" s="1"/>
  <c r="CP794" i="10"/>
  <c r="BC398" i="10"/>
  <c r="BW258" i="10"/>
  <c r="CM258" i="10" s="1"/>
  <c r="BV258" i="10"/>
  <c r="CL258" i="10" s="1"/>
  <c r="BX258" i="10"/>
  <c r="CN258" i="10" s="1"/>
  <c r="BA381" i="10"/>
  <c r="BS278" i="10"/>
  <c r="CI278" i="10" s="1"/>
  <c r="BR278" i="10"/>
  <c r="CH278" i="10" s="1"/>
  <c r="BT278" i="10"/>
  <c r="CJ278" i="10" s="1"/>
  <c r="BT277" i="10"/>
  <c r="CJ277" i="10" s="1"/>
  <c r="BS277" i="10"/>
  <c r="CI277" i="10" s="1"/>
  <c r="BR277" i="10"/>
  <c r="CH277" i="10" s="1"/>
  <c r="CA290" i="10"/>
  <c r="CQ290" i="10" s="1"/>
  <c r="CB290" i="10"/>
  <c r="CR290" i="10" s="1"/>
  <c r="BZ290" i="10"/>
  <c r="CP290" i="10" s="1"/>
  <c r="BC390" i="10"/>
  <c r="CP823" i="10"/>
  <c r="CL807" i="10"/>
  <c r="BB390" i="10"/>
  <c r="BA377" i="10"/>
  <c r="BC386" i="10"/>
  <c r="AZ447" i="10"/>
  <c r="AZ377" i="10"/>
  <c r="CP830" i="10"/>
  <c r="CH847" i="10"/>
  <c r="CL813" i="10"/>
  <c r="BX284" i="10"/>
  <c r="CN284" i="10" s="1"/>
  <c r="BW284" i="10"/>
  <c r="CM284" i="10" s="1"/>
  <c r="BV284" i="10"/>
  <c r="CL284" i="10" s="1"/>
  <c r="CL797" i="10"/>
  <c r="BT301" i="10"/>
  <c r="CJ301" i="10" s="1"/>
  <c r="BS301" i="10"/>
  <c r="CI301" i="10" s="1"/>
  <c r="BR301" i="10"/>
  <c r="CH301" i="10" s="1"/>
  <c r="BA479" i="10"/>
  <c r="BV265" i="10"/>
  <c r="CL265" i="10" s="1"/>
  <c r="BW265" i="10"/>
  <c r="CM265" i="10" s="1"/>
  <c r="BX265" i="10"/>
  <c r="CN265" i="10" s="1"/>
  <c r="BX315" i="10"/>
  <c r="CN315" i="10" s="1"/>
  <c r="BW315" i="10"/>
  <c r="CM315" i="10" s="1"/>
  <c r="BV315" i="10"/>
  <c r="CL315" i="10" s="1"/>
  <c r="BB471" i="10"/>
  <c r="BB447" i="10"/>
  <c r="BW363" i="10"/>
  <c r="CM363" i="10" s="1"/>
  <c r="BV363" i="10"/>
  <c r="CL363" i="10" s="1"/>
  <c r="BX363" i="10"/>
  <c r="CN363" i="10" s="1"/>
  <c r="CH880" i="10"/>
  <c r="CT814" i="10"/>
  <c r="BW331" i="10"/>
  <c r="CM331" i="10" s="1"/>
  <c r="BV331" i="10"/>
  <c r="CL331" i="10" s="1"/>
  <c r="BX331" i="10"/>
  <c r="CN331" i="10" s="1"/>
  <c r="CH817" i="10"/>
  <c r="CF268" i="10"/>
  <c r="CV268" i="10" s="1"/>
  <c r="CE268" i="10"/>
  <c r="CU268" i="10" s="1"/>
  <c r="CD268" i="10"/>
  <c r="CT268" i="10" s="1"/>
  <c r="CL801" i="10"/>
  <c r="CL876" i="10"/>
  <c r="CL860" i="10"/>
  <c r="CL843" i="10"/>
  <c r="AZ425" i="10"/>
  <c r="BT261" i="10"/>
  <c r="CJ261" i="10" s="1"/>
  <c r="BS261" i="10"/>
  <c r="CI261" i="10" s="1"/>
  <c r="BR261" i="10"/>
  <c r="CH261" i="10" s="1"/>
  <c r="CF257" i="10"/>
  <c r="CV257" i="10" s="1"/>
  <c r="CD257" i="10"/>
  <c r="CT257" i="10" s="1"/>
  <c r="CE257" i="10"/>
  <c r="CU257" i="10" s="1"/>
  <c r="BS282" i="10"/>
  <c r="CI282" i="10" s="1"/>
  <c r="BR282" i="10"/>
  <c r="CH282" i="10" s="1"/>
  <c r="CH883" i="10" s="1"/>
  <c r="BT282" i="10"/>
  <c r="CJ282" i="10" s="1"/>
  <c r="BC463" i="10"/>
  <c r="BW296" i="10"/>
  <c r="CM296" i="10" s="1"/>
  <c r="BV296" i="10"/>
  <c r="CL296" i="10" s="1"/>
  <c r="BX296" i="10"/>
  <c r="CN296" i="10" s="1"/>
  <c r="CH815" i="10"/>
  <c r="CB284" i="10"/>
  <c r="CR284" i="10" s="1"/>
  <c r="CA284" i="10"/>
  <c r="CQ284" i="10" s="1"/>
  <c r="BZ284" i="10"/>
  <c r="CP284" i="10" s="1"/>
  <c r="BA413" i="10"/>
  <c r="BC374" i="10"/>
  <c r="BS343" i="10"/>
  <c r="CI343" i="10" s="1"/>
  <c r="BR343" i="10"/>
  <c r="CH343" i="10" s="1"/>
  <c r="BT343" i="10"/>
  <c r="CJ343" i="10" s="1"/>
  <c r="BA417" i="10"/>
  <c r="AZ418" i="10"/>
  <c r="CT892" i="10"/>
  <c r="CB272" i="10"/>
  <c r="CR272" i="10" s="1"/>
  <c r="CA272" i="10"/>
  <c r="CQ272" i="10" s="1"/>
  <c r="BZ272" i="10"/>
  <c r="CP272" i="10" s="1"/>
  <c r="CL852" i="10"/>
  <c r="BW294" i="10"/>
  <c r="CM294" i="10" s="1"/>
  <c r="BV294" i="10"/>
  <c r="CL294" i="10" s="1"/>
  <c r="BX294" i="10"/>
  <c r="CN294" i="10" s="1"/>
  <c r="BA398" i="10"/>
  <c r="CT839" i="10"/>
  <c r="CH807" i="10"/>
  <c r="BA459" i="10"/>
  <c r="BV282" i="10"/>
  <c r="CL282" i="10" s="1"/>
  <c r="BW282" i="10"/>
  <c r="CM282" i="10" s="1"/>
  <c r="BX282" i="10"/>
  <c r="CN282" i="10" s="1"/>
  <c r="CA266" i="10"/>
  <c r="CQ266" i="10" s="1"/>
  <c r="CB266" i="10"/>
  <c r="CR266" i="10" s="1"/>
  <c r="BZ266" i="10"/>
  <c r="CP266" i="10" s="1"/>
  <c r="BC431" i="10"/>
  <c r="CH825" i="10"/>
  <c r="CD258" i="10"/>
  <c r="CT258" i="10" s="1"/>
  <c r="CF258" i="10"/>
  <c r="CV258" i="10" s="1"/>
  <c r="CE258" i="10"/>
  <c r="CU258" i="10" s="1"/>
  <c r="CE281" i="10"/>
  <c r="CU281" i="10" s="1"/>
  <c r="CF281" i="10"/>
  <c r="CV281" i="10" s="1"/>
  <c r="CD281" i="10"/>
  <c r="CT281" i="10" s="1"/>
  <c r="AZ404" i="10"/>
  <c r="BB389" i="10"/>
  <c r="BX249" i="10"/>
  <c r="CN249" i="10" s="1"/>
  <c r="BW249" i="10"/>
  <c r="CM249" i="10" s="1"/>
  <c r="BV249" i="10"/>
  <c r="CL249" i="10" s="1"/>
  <c r="AZ373" i="10"/>
  <c r="BB393" i="10"/>
  <c r="CA335" i="10"/>
  <c r="CQ335" i="10" s="1"/>
  <c r="BZ335" i="10"/>
  <c r="CP335" i="10" s="1"/>
  <c r="CB335" i="10"/>
  <c r="CR335" i="10" s="1"/>
  <c r="BR252" i="10"/>
  <c r="CH252" i="10" s="1"/>
  <c r="BT252" i="10"/>
  <c r="CJ252" i="10" s="1"/>
  <c r="BS252" i="10"/>
  <c r="CI252" i="10" s="1"/>
  <c r="CP811" i="10"/>
  <c r="BB378" i="10"/>
  <c r="CT807" i="10"/>
  <c r="AZ443" i="10"/>
  <c r="CT838" i="10"/>
  <c r="CH868" i="10"/>
  <c r="CH798" i="10"/>
  <c r="BS254" i="10"/>
  <c r="CI254" i="10" s="1"/>
  <c r="BR254" i="10"/>
  <c r="CH254" i="10" s="1"/>
  <c r="BT254" i="10"/>
  <c r="CJ254" i="10" s="1"/>
  <c r="BS335" i="10"/>
  <c r="CI335" i="10" s="1"/>
  <c r="BR335" i="10"/>
  <c r="CH335" i="10" s="1"/>
  <c r="BT335" i="10"/>
  <c r="CJ335" i="10" s="1"/>
  <c r="CL825" i="10"/>
  <c r="CH842" i="10"/>
  <c r="CA343" i="10"/>
  <c r="CQ343" i="10" s="1"/>
  <c r="BZ343" i="10"/>
  <c r="CP343" i="10" s="1"/>
  <c r="CB343" i="10"/>
  <c r="CR343" i="10" s="1"/>
  <c r="BW306" i="10"/>
  <c r="CM306" i="10" s="1"/>
  <c r="BV306" i="10"/>
  <c r="CL306" i="10" s="1"/>
  <c r="BX306" i="10"/>
  <c r="CN306" i="10" s="1"/>
  <c r="CA281" i="10"/>
  <c r="CQ281" i="10" s="1"/>
  <c r="BZ281" i="10"/>
  <c r="CP281" i="10" s="1"/>
  <c r="CB281" i="10"/>
  <c r="CR281" i="10" s="1"/>
  <c r="BB459" i="10"/>
  <c r="BV248" i="10"/>
  <c r="CL248" i="10" s="1"/>
  <c r="BX248" i="10"/>
  <c r="CN248" i="10" s="1"/>
  <c r="BW248" i="10"/>
  <c r="CM248" i="10" s="1"/>
  <c r="AZ385" i="10"/>
  <c r="BC413" i="10"/>
  <c r="AZ414" i="10"/>
  <c r="CD331" i="10"/>
  <c r="CT331" i="10" s="1"/>
  <c r="CE331" i="10"/>
  <c r="CU331" i="10" s="1"/>
  <c r="CF331" i="10"/>
  <c r="CV331" i="10" s="1"/>
  <c r="BX327" i="10"/>
  <c r="CN327" i="10" s="1"/>
  <c r="BW327" i="10"/>
  <c r="CM327" i="10" s="1"/>
  <c r="BV327" i="10"/>
  <c r="CL327" i="10" s="1"/>
  <c r="CL872" i="10"/>
  <c r="AZ420" i="10"/>
  <c r="BS260" i="10"/>
  <c r="CI260" i="10" s="1"/>
  <c r="BT260" i="10"/>
  <c r="CJ260" i="10" s="1"/>
  <c r="BR260" i="10"/>
  <c r="CH260" i="10" s="1"/>
  <c r="BV252" i="10"/>
  <c r="CL252" i="10" s="1"/>
  <c r="BX252" i="10"/>
  <c r="CN252" i="10" s="1"/>
  <c r="BW252" i="10"/>
  <c r="CM252" i="10" s="1"/>
  <c r="BC421" i="10"/>
  <c r="BB376" i="10"/>
  <c r="CL837" i="10"/>
  <c r="BA425" i="10"/>
  <c r="BS262" i="10"/>
  <c r="CI262" i="10" s="1"/>
  <c r="BR262" i="10"/>
  <c r="CH262" i="10" s="1"/>
  <c r="BT262" i="10"/>
  <c r="CJ262" i="10" s="1"/>
  <c r="BA396" i="10"/>
  <c r="BS266" i="10"/>
  <c r="CI266" i="10" s="1"/>
  <c r="BR266" i="10"/>
  <c r="CH266" i="10" s="1"/>
  <c r="BT266" i="10"/>
  <c r="CJ266" i="10" s="1"/>
  <c r="BC416" i="10"/>
  <c r="BC373" i="10"/>
  <c r="CF294" i="10"/>
  <c r="CV294" i="10" s="1"/>
  <c r="CE294" i="10"/>
  <c r="CU294" i="10" s="1"/>
  <c r="CD294" i="10"/>
  <c r="CT294" i="10" s="1"/>
  <c r="BC447" i="10"/>
  <c r="AZ410" i="10"/>
  <c r="CP790" i="10"/>
  <c r="CT827" i="10"/>
  <c r="CP876" i="10"/>
  <c r="BS270" i="10"/>
  <c r="CI270" i="10" s="1"/>
  <c r="BR270" i="10"/>
  <c r="CH270" i="10" s="1"/>
  <c r="BT270" i="10"/>
  <c r="CJ270" i="10" s="1"/>
  <c r="CH864" i="10"/>
  <c r="CD335" i="10"/>
  <c r="CT335" i="10" s="1"/>
  <c r="CF335" i="10"/>
  <c r="CV335" i="10" s="1"/>
  <c r="CE335" i="10"/>
  <c r="CU335" i="10" s="1"/>
  <c r="CL815" i="10"/>
  <c r="BA412" i="10"/>
  <c r="CH795" i="10"/>
  <c r="CT790" i="10"/>
  <c r="CT843" i="10"/>
  <c r="CT813" i="10"/>
  <c r="CL810" i="10"/>
  <c r="CT803" i="10"/>
  <c r="CT825" i="10"/>
  <c r="BA408" i="10"/>
  <c r="BC389" i="10"/>
  <c r="BB398" i="10"/>
  <c r="BT293" i="10"/>
  <c r="CJ293" i="10" s="1"/>
  <c r="BS293" i="10"/>
  <c r="CI293" i="10" s="1"/>
  <c r="BR293" i="10"/>
  <c r="CH293" i="10" s="1"/>
  <c r="CB264" i="10"/>
  <c r="CR264" i="10" s="1"/>
  <c r="CA264" i="10"/>
  <c r="CQ264" i="10" s="1"/>
  <c r="BZ264" i="10"/>
  <c r="CP264" i="10" s="1"/>
  <c r="CH841" i="10"/>
  <c r="CA288" i="10"/>
  <c r="CQ288" i="10" s="1"/>
  <c r="BZ288" i="10"/>
  <c r="CP288" i="10" s="1"/>
  <c r="CB288" i="10"/>
  <c r="CR288" i="10" s="1"/>
  <c r="BS351" i="10"/>
  <c r="CI351" i="10" s="1"/>
  <c r="BR351" i="10"/>
  <c r="CH351" i="10" s="1"/>
  <c r="BT351" i="10"/>
  <c r="CJ351" i="10" s="1"/>
  <c r="CT880" i="10"/>
  <c r="BS359" i="10"/>
  <c r="CI359" i="10" s="1"/>
  <c r="BR359" i="10"/>
  <c r="CH359" i="10" s="1"/>
  <c r="BT359" i="10"/>
  <c r="CJ359" i="10" s="1"/>
  <c r="CT842" i="10"/>
  <c r="CP815" i="10"/>
  <c r="AZ408" i="10"/>
  <c r="BC427" i="10"/>
  <c r="CL846" i="10"/>
  <c r="BB418" i="10"/>
  <c r="CA347" i="10"/>
  <c r="CQ347" i="10" s="1"/>
  <c r="BZ347" i="10"/>
  <c r="CP347" i="10" s="1"/>
  <c r="CB347" i="10"/>
  <c r="CR347" i="10" s="1"/>
  <c r="BB421" i="10"/>
  <c r="CE273" i="10"/>
  <c r="CU273" i="10" s="1"/>
  <c r="CF273" i="10"/>
  <c r="CV273" i="10" s="1"/>
  <c r="CD273" i="10"/>
  <c r="CT273" i="10" s="1"/>
  <c r="BS355" i="10"/>
  <c r="CI355" i="10" s="1"/>
  <c r="BR355" i="10"/>
  <c r="CH355" i="10" s="1"/>
  <c r="BT355" i="10"/>
  <c r="CJ355" i="10" s="1"/>
  <c r="BT319" i="10"/>
  <c r="CJ319" i="10" s="1"/>
  <c r="BS319" i="10"/>
  <c r="CI319" i="10" s="1"/>
  <c r="BR319" i="10"/>
  <c r="CH319" i="10" s="1"/>
  <c r="CH845" i="10"/>
  <c r="BW351" i="10"/>
  <c r="CM351" i="10" s="1"/>
  <c r="BV351" i="10"/>
  <c r="CL351" i="10" s="1"/>
  <c r="BX351" i="10"/>
  <c r="CN351" i="10" s="1"/>
  <c r="CF355" i="10"/>
  <c r="CV355" i="10" s="1"/>
  <c r="CE355" i="10"/>
  <c r="CU355" i="10" s="1"/>
  <c r="CD355" i="10"/>
  <c r="CT355" i="10" s="1"/>
  <c r="BA392" i="10"/>
  <c r="BC439" i="10"/>
  <c r="BC372" i="10"/>
  <c r="CE277" i="10"/>
  <c r="CU277" i="10" s="1"/>
  <c r="CF277" i="10"/>
  <c r="CV277" i="10" s="1"/>
  <c r="CD277" i="10"/>
  <c r="CT277" i="10" s="1"/>
  <c r="BB382" i="10"/>
  <c r="BC392" i="10"/>
  <c r="BX269" i="10"/>
  <c r="CN269" i="10" s="1"/>
  <c r="BW269" i="10"/>
  <c r="CM269" i="10" s="1"/>
  <c r="BV269" i="10"/>
  <c r="CL269" i="10" s="1"/>
  <c r="CL806" i="10"/>
  <c r="CF284" i="10"/>
  <c r="CV284" i="10" s="1"/>
  <c r="CE284" i="10"/>
  <c r="CU284" i="10" s="1"/>
  <c r="CD284" i="10"/>
  <c r="CT284" i="10" s="1"/>
  <c r="CL818" i="10"/>
  <c r="BS280" i="10"/>
  <c r="CI280" i="10" s="1"/>
  <c r="BR280" i="10"/>
  <c r="CH280" i="10" s="1"/>
  <c r="BT280" i="10"/>
  <c r="CJ280" i="10" s="1"/>
  <c r="CH834" i="10"/>
  <c r="AZ459" i="10"/>
  <c r="CF363" i="10"/>
  <c r="CV363" i="10" s="1"/>
  <c r="CE363" i="10"/>
  <c r="CU363" i="10" s="1"/>
  <c r="CD363" i="10"/>
  <c r="CT363" i="10" s="1"/>
  <c r="CP805" i="10"/>
  <c r="AZ422" i="10"/>
  <c r="BA380" i="10"/>
  <c r="BA439" i="10"/>
  <c r="BA382" i="10"/>
  <c r="CP856" i="10"/>
  <c r="CH892" i="10"/>
  <c r="BC459" i="10"/>
  <c r="BA420" i="10"/>
  <c r="CH826" i="10"/>
  <c r="CA302" i="10"/>
  <c r="CQ302" i="10" s="1"/>
  <c r="CB302" i="10"/>
  <c r="CR302" i="10" s="1"/>
  <c r="BZ302" i="10"/>
  <c r="CP302" i="10" s="1"/>
  <c r="CT884" i="10"/>
  <c r="BB443" i="10"/>
  <c r="CP802" i="10"/>
  <c r="CL821" i="10"/>
  <c r="BX323" i="10"/>
  <c r="CN323" i="10" s="1"/>
  <c r="BW323" i="10"/>
  <c r="CM323" i="10" s="1"/>
  <c r="BV323" i="10"/>
  <c r="CL323" i="10" s="1"/>
  <c r="BS256" i="10"/>
  <c r="CI256" i="10" s="1"/>
  <c r="BR256" i="10"/>
  <c r="CH256" i="10" s="1"/>
  <c r="BT256" i="10"/>
  <c r="CJ256" i="10" s="1"/>
  <c r="CT801" i="10"/>
  <c r="BC424" i="10"/>
  <c r="BC385" i="10"/>
  <c r="BB412" i="10"/>
  <c r="CP845" i="10"/>
  <c r="CA359" i="10"/>
  <c r="CQ359" i="10" s="1"/>
  <c r="BZ359" i="10"/>
  <c r="CP359" i="10" s="1"/>
  <c r="CB359" i="10"/>
  <c r="CR359" i="10" s="1"/>
  <c r="CH848" i="10"/>
  <c r="CF276" i="10"/>
  <c r="CV276" i="10" s="1"/>
  <c r="CD276" i="10"/>
  <c r="CT276" i="10" s="1"/>
  <c r="CE276" i="10"/>
  <c r="CU276" i="10" s="1"/>
  <c r="BA378" i="10"/>
  <c r="CP807" i="10"/>
  <c r="CL814" i="10"/>
  <c r="AZ398" i="10"/>
  <c r="AZ397" i="10"/>
  <c r="BB410" i="10"/>
  <c r="BB431" i="10"/>
  <c r="BT307" i="10"/>
  <c r="CJ307" i="10" s="1"/>
  <c r="BS307" i="10"/>
  <c r="CI307" i="10" s="1"/>
  <c r="BR307" i="10"/>
  <c r="CH307" i="10" s="1"/>
  <c r="CT817" i="10"/>
  <c r="BS272" i="10"/>
  <c r="CI272" i="10" s="1"/>
  <c r="BR272" i="10"/>
  <c r="CH272" i="10" s="1"/>
  <c r="BT272" i="10"/>
  <c r="CJ272" i="10" s="1"/>
  <c r="CD250" i="10"/>
  <c r="CT250" i="10" s="1"/>
  <c r="CF250" i="10"/>
  <c r="CV250" i="10" s="1"/>
  <c r="CE250" i="10"/>
  <c r="CU250" i="10" s="1"/>
  <c r="CP872" i="10"/>
  <c r="BC417" i="10"/>
  <c r="AZ483" i="10"/>
  <c r="CP904" i="10"/>
  <c r="CH830" i="10"/>
  <c r="CH838" i="10"/>
  <c r="AZ421" i="10"/>
  <c r="BT269" i="10"/>
  <c r="CJ269" i="10" s="1"/>
  <c r="BS269" i="10"/>
  <c r="CI269" i="10" s="1"/>
  <c r="BR269" i="10"/>
  <c r="CH269" i="10" s="1"/>
  <c r="BW359" i="10"/>
  <c r="CM359" i="10" s="1"/>
  <c r="BV359" i="10"/>
  <c r="CL359" i="10" s="1"/>
  <c r="BX359" i="10"/>
  <c r="CN359" i="10" s="1"/>
  <c r="CP847" i="10"/>
  <c r="CP822" i="10"/>
  <c r="BA385" i="10"/>
  <c r="BA435" i="10"/>
  <c r="CH809" i="10"/>
  <c r="CA327" i="10"/>
  <c r="CQ327" i="10" s="1"/>
  <c r="CB327" i="10"/>
  <c r="CR327" i="10" s="1"/>
  <c r="BZ327" i="10"/>
  <c r="CP327" i="10" s="1"/>
  <c r="CA294" i="10"/>
  <c r="CQ294" i="10" s="1"/>
  <c r="BZ294" i="10"/>
  <c r="CP294" i="10" s="1"/>
  <c r="CB294" i="10"/>
  <c r="CR294" i="10" s="1"/>
  <c r="BA451" i="10"/>
  <c r="BA410" i="10"/>
  <c r="BC388" i="10"/>
  <c r="CL803" i="10"/>
  <c r="AZ381" i="10"/>
  <c r="BC377" i="10"/>
  <c r="CF343" i="10"/>
  <c r="CV343" i="10" s="1"/>
  <c r="CE343" i="10"/>
  <c r="CU343" i="10" s="1"/>
  <c r="CD343" i="10"/>
  <c r="CT343" i="10" s="1"/>
  <c r="CP793" i="10"/>
  <c r="CP841" i="10"/>
  <c r="BB404" i="10"/>
  <c r="BR248" i="10"/>
  <c r="CH248" i="10" s="1"/>
  <c r="BT248" i="10"/>
  <c r="CJ248" i="10" s="1"/>
  <c r="BS248" i="10"/>
  <c r="CI248" i="10" s="1"/>
  <c r="CA265" i="10"/>
  <c r="CQ265" i="10" s="1"/>
  <c r="BZ265" i="10"/>
  <c r="CP265" i="10" s="1"/>
  <c r="CB265" i="10"/>
  <c r="CR265" i="10" s="1"/>
  <c r="CT805" i="10"/>
  <c r="AZ463" i="10"/>
  <c r="BS298" i="10"/>
  <c r="CI298" i="10" s="1"/>
  <c r="BR298" i="10"/>
  <c r="CH298" i="10" s="1"/>
  <c r="BT298" i="10"/>
  <c r="CJ298" i="10" s="1"/>
  <c r="CD260" i="10"/>
  <c r="CT260" i="10" s="1"/>
  <c r="CE260" i="10"/>
  <c r="CU260" i="10" s="1"/>
  <c r="CF260" i="10"/>
  <c r="CV260" i="10" s="1"/>
  <c r="BB392" i="10"/>
  <c r="CL802" i="10"/>
  <c r="BV278" i="10"/>
  <c r="CL278" i="10" s="1"/>
  <c r="BW278" i="10"/>
  <c r="CM278" i="10" s="1"/>
  <c r="BX278" i="10"/>
  <c r="CN278" i="10" s="1"/>
  <c r="BT281" i="10"/>
  <c r="CJ281" i="10" s="1"/>
  <c r="BS281" i="10"/>
  <c r="CI281" i="10" s="1"/>
  <c r="BR281" i="10"/>
  <c r="CH281" i="10" s="1"/>
  <c r="BB386" i="10"/>
  <c r="CD311" i="10"/>
  <c r="CT311" i="10" s="1"/>
  <c r="CF311" i="10"/>
  <c r="CV311" i="10" s="1"/>
  <c r="CE311" i="10"/>
  <c r="CU311" i="10" s="1"/>
  <c r="BC378" i="10"/>
  <c r="CF261" i="10"/>
  <c r="CV261" i="10" s="1"/>
  <c r="CD261" i="10"/>
  <c r="CT261" i="10" s="1"/>
  <c r="CE261" i="10"/>
  <c r="CU261" i="10" s="1"/>
  <c r="CL819" i="10"/>
  <c r="CF359" i="10"/>
  <c r="CV359" i="10" s="1"/>
  <c r="CE359" i="10"/>
  <c r="CU359" i="10" s="1"/>
  <c r="CD359" i="10"/>
  <c r="CT359" i="10" s="1"/>
  <c r="BA369" i="10"/>
  <c r="CB249" i="10"/>
  <c r="CR249" i="10" s="1"/>
  <c r="BZ249" i="10"/>
  <c r="CP249" i="10" s="1"/>
  <c r="CP850" i="10" s="1"/>
  <c r="CA249" i="10"/>
  <c r="CQ249" i="10" s="1"/>
  <c r="CF286" i="10"/>
  <c r="CV286" i="10" s="1"/>
  <c r="CE286" i="10"/>
  <c r="CU286" i="10" s="1"/>
  <c r="CD286" i="10"/>
  <c r="CT286" i="10" s="1"/>
  <c r="CT887" i="10" s="1"/>
  <c r="CH811" i="10"/>
  <c r="AZ372" i="10"/>
  <c r="BT315" i="10"/>
  <c r="CJ315" i="10" s="1"/>
  <c r="BS315" i="10"/>
  <c r="CI315" i="10" s="1"/>
  <c r="BR315" i="10"/>
  <c r="CH315" i="10" s="1"/>
  <c r="BX307" i="10"/>
  <c r="CN307" i="10" s="1"/>
  <c r="BV307" i="10"/>
  <c r="CL307" i="10" s="1"/>
  <c r="BW307" i="10"/>
  <c r="CM307" i="10" s="1"/>
  <c r="CT876" i="10"/>
  <c r="BA394" i="10"/>
  <c r="CE306" i="10"/>
  <c r="CU306" i="10" s="1"/>
  <c r="CF306" i="10"/>
  <c r="CV306" i="10" s="1"/>
  <c r="CD306" i="10"/>
  <c r="CT306" i="10" s="1"/>
  <c r="AZ374" i="10"/>
  <c r="AZ455" i="10"/>
  <c r="CF302" i="10"/>
  <c r="CV302" i="10" s="1"/>
  <c r="CE302" i="10"/>
  <c r="CU302" i="10" s="1"/>
  <c r="CD302" i="10"/>
  <c r="CT302" i="10" s="1"/>
  <c r="BX253" i="10"/>
  <c r="CN253" i="10" s="1"/>
  <c r="BW253" i="10"/>
  <c r="CM253" i="10" s="1"/>
  <c r="BV253" i="10"/>
  <c r="CL253" i="10" s="1"/>
  <c r="BS264" i="10"/>
  <c r="CI264" i="10" s="1"/>
  <c r="BR264" i="10"/>
  <c r="CH264" i="10" s="1"/>
  <c r="BT264" i="10"/>
  <c r="CJ264" i="10" s="1"/>
  <c r="CA277" i="10"/>
  <c r="CQ277" i="10" s="1"/>
  <c r="BZ277" i="10"/>
  <c r="CP277" i="10" s="1"/>
  <c r="CB277" i="10"/>
  <c r="CR277" i="10" s="1"/>
  <c r="CA339" i="10"/>
  <c r="CQ339" i="10" s="1"/>
  <c r="CB339" i="10"/>
  <c r="CR339" i="10" s="1"/>
  <c r="BZ339" i="10"/>
  <c r="CP339" i="10" s="1"/>
  <c r="CT826" i="10"/>
  <c r="CL856" i="10"/>
  <c r="BA368" i="10"/>
  <c r="CF288" i="10"/>
  <c r="CV288" i="10" s="1"/>
  <c r="CE288" i="10"/>
  <c r="CU288" i="10" s="1"/>
  <c r="CD288" i="10"/>
  <c r="CT288" i="10" s="1"/>
  <c r="CD293" i="10"/>
  <c r="CT293" i="10" s="1"/>
  <c r="CE293" i="10"/>
  <c r="CU293" i="10" s="1"/>
  <c r="CF293" i="10"/>
  <c r="CV293" i="10" s="1"/>
  <c r="BS294" i="10"/>
  <c r="CI294" i="10" s="1"/>
  <c r="BR294" i="10"/>
  <c r="CH294" i="10" s="1"/>
  <c r="BT294" i="10"/>
  <c r="CJ294" i="10" s="1"/>
  <c r="BC451" i="10"/>
  <c r="BA447" i="10"/>
  <c r="CP835" i="10"/>
  <c r="BS276" i="10"/>
  <c r="CI276" i="10" s="1"/>
  <c r="BT276" i="10"/>
  <c r="CJ276" i="10" s="1"/>
  <c r="BR276" i="10"/>
  <c r="CH276" i="10" s="1"/>
  <c r="CL831" i="10"/>
  <c r="BS300" i="10"/>
  <c r="CI300" i="10" s="1"/>
  <c r="BR300" i="10"/>
  <c r="CH300" i="10" s="1"/>
  <c r="BT300" i="10"/>
  <c r="CJ300" i="10" s="1"/>
  <c r="AZ380" i="10"/>
  <c r="CH846" i="10"/>
  <c r="BA372" i="10"/>
  <c r="CD301" i="10"/>
  <c r="CT301" i="10" s="1"/>
  <c r="CT902" i="10" s="1"/>
  <c r="CE301" i="10"/>
  <c r="CU301" i="10" s="1"/>
  <c r="CF301" i="10"/>
  <c r="CV301" i="10" s="1"/>
  <c r="CB256" i="10"/>
  <c r="CR256" i="10" s="1"/>
  <c r="CA256" i="10"/>
  <c r="CQ256" i="10" s="1"/>
  <c r="BZ256" i="10"/>
  <c r="CP256" i="10" s="1"/>
  <c r="AZ382" i="10"/>
  <c r="CH884" i="10"/>
  <c r="BX276" i="10"/>
  <c r="CN276" i="10" s="1"/>
  <c r="BW276" i="10"/>
  <c r="CM276" i="10" s="1"/>
  <c r="BV276" i="10"/>
  <c r="CL276" i="10" s="1"/>
  <c r="AZ386" i="10"/>
  <c r="BB380" i="10"/>
  <c r="BA475" i="10"/>
  <c r="BC414" i="10"/>
  <c r="CF327" i="10"/>
  <c r="CV327" i="10" s="1"/>
  <c r="CD327" i="10"/>
  <c r="CT327" i="10" s="1"/>
  <c r="CE327" i="10"/>
  <c r="CU327" i="10" s="1"/>
  <c r="CH833" i="10"/>
  <c r="BS290" i="10"/>
  <c r="CI290" i="10" s="1"/>
  <c r="BR290" i="10"/>
  <c r="CH290" i="10" s="1"/>
  <c r="BT290" i="10"/>
  <c r="CJ290" i="10" s="1"/>
  <c r="AZ390" i="10"/>
  <c r="CH856" i="10"/>
  <c r="CL848" i="10"/>
  <c r="BC455" i="10"/>
  <c r="AZ424" i="10"/>
  <c r="CL795" i="10"/>
  <c r="BW292" i="10"/>
  <c r="CM292" i="10" s="1"/>
  <c r="BV292" i="10"/>
  <c r="CL292" i="10" s="1"/>
  <c r="BX292" i="10"/>
  <c r="CN292" i="10" s="1"/>
  <c r="BZ248" i="10"/>
  <c r="CP248" i="10" s="1"/>
  <c r="CA248" i="10"/>
  <c r="CQ248" i="10" s="1"/>
  <c r="CB248" i="10"/>
  <c r="CR248" i="10" s="1"/>
  <c r="BT249" i="10"/>
  <c r="CJ249" i="10" s="1"/>
  <c r="BS249" i="10"/>
  <c r="CI249" i="10" s="1"/>
  <c r="BR249" i="10"/>
  <c r="CH249" i="10" s="1"/>
  <c r="BT311" i="10"/>
  <c r="CJ311" i="10" s="1"/>
  <c r="BS311" i="10"/>
  <c r="CI311" i="10" s="1"/>
  <c r="BR311" i="10"/>
  <c r="CH311" i="10" s="1"/>
  <c r="CL847" i="10"/>
  <c r="CP880" i="10"/>
  <c r="BC425" i="10"/>
  <c r="BW288" i="10"/>
  <c r="CM288" i="10" s="1"/>
  <c r="BV288" i="10"/>
  <c r="CL288" i="10" s="1"/>
  <c r="BX288" i="10"/>
  <c r="CN288" i="10" s="1"/>
  <c r="CE269" i="10"/>
  <c r="CU269" i="10" s="1"/>
  <c r="CF269" i="10"/>
  <c r="CV269" i="10" s="1"/>
  <c r="CD269" i="10"/>
  <c r="CT269" i="10" s="1"/>
  <c r="AZ413" i="10"/>
  <c r="CA296" i="10"/>
  <c r="CQ296" i="10" s="1"/>
  <c r="BZ296" i="10"/>
  <c r="CP296" i="10" s="1"/>
  <c r="CB296" i="10"/>
  <c r="CR296" i="10" s="1"/>
  <c r="BB408" i="10"/>
  <c r="CB268" i="10"/>
  <c r="CR268" i="10" s="1"/>
  <c r="CA268" i="10"/>
  <c r="CQ268" i="10" s="1"/>
  <c r="BZ268" i="10"/>
  <c r="CP268" i="10" s="1"/>
  <c r="CP869" i="10" s="1"/>
  <c r="CP791" i="10"/>
  <c r="BT285" i="10"/>
  <c r="CJ285" i="10" s="1"/>
  <c r="BS285" i="10"/>
  <c r="CI285" i="10" s="1"/>
  <c r="BR285" i="10"/>
  <c r="CH285" i="10" s="1"/>
  <c r="CH886" i="10" s="1"/>
  <c r="CD248" i="10"/>
  <c r="CT248" i="10" s="1"/>
  <c r="CF248" i="10"/>
  <c r="CV248" i="10" s="1"/>
  <c r="CE248" i="10"/>
  <c r="CU248" i="10" s="1"/>
  <c r="BS288" i="10"/>
  <c r="CI288" i="10" s="1"/>
  <c r="BR288" i="10"/>
  <c r="CH288" i="10" s="1"/>
  <c r="BT288" i="10"/>
  <c r="CJ288" i="10" s="1"/>
  <c r="CD307" i="10"/>
  <c r="CT307" i="10" s="1"/>
  <c r="CF307" i="10"/>
  <c r="CV307" i="10" s="1"/>
  <c r="CE307" i="10"/>
  <c r="CU307" i="10" s="1"/>
  <c r="BV273" i="10"/>
  <c r="CL273" i="10" s="1"/>
  <c r="BX273" i="10"/>
  <c r="CN273" i="10" s="1"/>
  <c r="BW273" i="10"/>
  <c r="CM273" i="10" s="1"/>
  <c r="CA282" i="10"/>
  <c r="CQ282" i="10" s="1"/>
  <c r="CB282" i="10"/>
  <c r="CR282" i="10" s="1"/>
  <c r="BZ282" i="10"/>
  <c r="CP282" i="10" s="1"/>
  <c r="BA374" i="10"/>
  <c r="BT289" i="10"/>
  <c r="CJ289" i="10" s="1"/>
  <c r="BS289" i="10"/>
  <c r="CI289" i="10" s="1"/>
  <c r="BR289" i="10"/>
  <c r="CH289" i="10" s="1"/>
  <c r="BA376" i="10"/>
  <c r="AZ417" i="10"/>
  <c r="CA306" i="10"/>
  <c r="CQ306" i="10" s="1"/>
  <c r="CB306" i="10"/>
  <c r="CR306" i="10" s="1"/>
  <c r="BZ306" i="10"/>
  <c r="CP306" i="10" s="1"/>
  <c r="BA455" i="10"/>
  <c r="BA386" i="10"/>
  <c r="BV250" i="10"/>
  <c r="CL250" i="10" s="1"/>
  <c r="BW250" i="10"/>
  <c r="CM250" i="10" s="1"/>
  <c r="BX250" i="10"/>
  <c r="CN250" i="10" s="1"/>
  <c r="CH813" i="10"/>
  <c r="BB467" i="10"/>
  <c r="AZ439" i="10"/>
  <c r="CB276" i="10"/>
  <c r="CR276" i="10" s="1"/>
  <c r="CA276" i="10"/>
  <c r="CQ276" i="10" s="1"/>
  <c r="BZ276" i="10"/>
  <c r="CP276" i="10" s="1"/>
  <c r="BW254" i="10"/>
  <c r="CM254" i="10" s="1"/>
  <c r="BX254" i="10"/>
  <c r="CN254" i="10" s="1"/>
  <c r="BV254" i="10"/>
  <c r="CL254" i="10" s="1"/>
  <c r="BA388" i="10"/>
  <c r="CT841" i="10"/>
  <c r="CL833" i="10"/>
  <c r="BC475" i="10"/>
  <c r="BX272" i="10"/>
  <c r="CN272" i="10" s="1"/>
  <c r="BW272" i="10"/>
  <c r="CM272" i="10" s="1"/>
  <c r="BV272" i="10"/>
  <c r="CL272" i="10" s="1"/>
  <c r="CD319" i="10"/>
  <c r="CT319" i="10" s="1"/>
  <c r="CF319" i="10"/>
  <c r="CV319" i="10" s="1"/>
  <c r="CE319" i="10"/>
  <c r="CU319" i="10" s="1"/>
  <c r="BW256" i="10"/>
  <c r="CM256" i="10" s="1"/>
  <c r="BV256" i="10"/>
  <c r="CL256" i="10" s="1"/>
  <c r="BX256" i="10"/>
  <c r="CN256" i="10" s="1"/>
  <c r="BT297" i="10"/>
  <c r="CJ297" i="10" s="1"/>
  <c r="BS297" i="10"/>
  <c r="CI297" i="10" s="1"/>
  <c r="BR297" i="10"/>
  <c r="CH297" i="10" s="1"/>
  <c r="CH790" i="10"/>
  <c r="CA257" i="10"/>
  <c r="CQ257" i="10" s="1"/>
  <c r="BZ257" i="10"/>
  <c r="CP257" i="10" s="1"/>
  <c r="CB257" i="10"/>
  <c r="CR257" i="10" s="1"/>
  <c r="BA389" i="10"/>
  <c r="BC404" i="10"/>
  <c r="AZ400" i="10"/>
  <c r="BC393" i="10"/>
  <c r="BC483" i="10"/>
  <c r="BS302" i="10"/>
  <c r="CI302" i="10" s="1"/>
  <c r="BR302" i="10"/>
  <c r="CH302" i="10" s="1"/>
  <c r="BT302" i="10"/>
  <c r="CJ302" i="10" s="1"/>
  <c r="BW335" i="10"/>
  <c r="CM335" i="10" s="1"/>
  <c r="BX335" i="10"/>
  <c r="CN335" i="10" s="1"/>
  <c r="BV335" i="10"/>
  <c r="CL335" i="10" s="1"/>
  <c r="BW343" i="10"/>
  <c r="CM343" i="10" s="1"/>
  <c r="BV343" i="10"/>
  <c r="CL343" i="10" s="1"/>
  <c r="BX343" i="10"/>
  <c r="CN343" i="10" s="1"/>
  <c r="CP809" i="10"/>
  <c r="AZ475" i="10"/>
  <c r="BW300" i="10"/>
  <c r="CM300" i="10" s="1"/>
  <c r="BV300" i="10"/>
  <c r="CL300" i="10" s="1"/>
  <c r="BX300" i="10"/>
  <c r="CN300" i="10" s="1"/>
  <c r="BB422" i="10"/>
  <c r="CB323" i="10"/>
  <c r="CR323" i="10" s="1"/>
  <c r="BZ323" i="10"/>
  <c r="CP323" i="10" s="1"/>
  <c r="CP924" i="10" s="1"/>
  <c r="CA323" i="10"/>
  <c r="CQ323" i="10" s="1"/>
  <c r="BB372" i="10"/>
  <c r="BA443" i="10"/>
  <c r="CA300" i="10"/>
  <c r="CQ300" i="10" s="1"/>
  <c r="CB300" i="10"/>
  <c r="CR300" i="10" s="1"/>
  <c r="BZ300" i="10"/>
  <c r="CP300" i="10" s="1"/>
  <c r="CT830" i="10"/>
  <c r="AZ376" i="10"/>
  <c r="CE256" i="10"/>
  <c r="CU256" i="10" s="1"/>
  <c r="CD256" i="10"/>
  <c r="CT256" i="10" s="1"/>
  <c r="CF256" i="10"/>
  <c r="CV256" i="10" s="1"/>
  <c r="CT794" i="10"/>
  <c r="BS331" i="10"/>
  <c r="CI331" i="10" s="1"/>
  <c r="BR331" i="10"/>
  <c r="CH331" i="10" s="1"/>
  <c r="BT331" i="10"/>
  <c r="CJ331" i="10" s="1"/>
  <c r="BX311" i="10"/>
  <c r="CN311" i="10" s="1"/>
  <c r="BV311" i="10"/>
  <c r="CL311" i="10" s="1"/>
  <c r="BW311" i="10"/>
  <c r="CM311" i="10" s="1"/>
  <c r="CT835" i="10"/>
  <c r="CE298" i="10"/>
  <c r="CU298" i="10" s="1"/>
  <c r="CF298" i="10"/>
  <c r="CV298" i="10" s="1"/>
  <c r="CD298" i="10"/>
  <c r="CT298" i="10" s="1"/>
  <c r="BB479" i="10"/>
  <c r="CL805" i="10"/>
  <c r="CL790" i="10"/>
  <c r="BC396" i="10"/>
  <c r="CP813" i="10"/>
  <c r="BB413" i="10"/>
  <c r="CT823" i="10"/>
  <c r="CF292" i="10"/>
  <c r="CV292" i="10" s="1"/>
  <c r="CD292" i="10"/>
  <c r="CT292" i="10" s="1"/>
  <c r="CE292" i="10"/>
  <c r="CU292" i="10" s="1"/>
  <c r="CL823" i="10"/>
  <c r="CF280" i="10"/>
  <c r="CV280" i="10" s="1"/>
  <c r="CE280" i="10"/>
  <c r="CU280" i="10" s="1"/>
  <c r="CD280" i="10"/>
  <c r="CT280" i="10" s="1"/>
  <c r="CE290" i="10"/>
  <c r="CU290" i="10" s="1"/>
  <c r="CF290" i="10"/>
  <c r="CV290" i="10" s="1"/>
  <c r="CD290" i="10"/>
  <c r="CT290" i="10" s="1"/>
  <c r="CT802" i="10"/>
  <c r="CA311" i="10"/>
  <c r="CQ311" i="10" s="1"/>
  <c r="CB311" i="10"/>
  <c r="CR311" i="10" s="1"/>
  <c r="BZ311" i="10"/>
  <c r="CP311" i="10" s="1"/>
  <c r="BB427" i="10"/>
  <c r="AZ427" i="10"/>
  <c r="CP814" i="10"/>
  <c r="AZ392" i="10"/>
  <c r="BC370" i="10"/>
  <c r="CH860" i="10"/>
  <c r="CT856" i="10"/>
  <c r="CP842" i="10"/>
  <c r="CP817" i="10"/>
  <c r="CD297" i="10"/>
  <c r="CT297" i="10" s="1"/>
  <c r="CE297" i="10"/>
  <c r="CU297" i="10" s="1"/>
  <c r="CF297" i="10"/>
  <c r="CV297" i="10" s="1"/>
  <c r="BS363" i="10"/>
  <c r="CI363" i="10" s="1"/>
  <c r="BR363" i="10"/>
  <c r="CH363" i="10" s="1"/>
  <c r="BT363" i="10"/>
  <c r="CJ363" i="10" s="1"/>
  <c r="CL892" i="10"/>
  <c r="BB417" i="10"/>
  <c r="CT860" i="10"/>
  <c r="AZ389" i="10"/>
  <c r="CH805" i="10"/>
  <c r="BC405" i="10"/>
  <c r="CL822" i="10"/>
  <c r="BW277" i="10"/>
  <c r="CM277" i="10" s="1"/>
  <c r="BV277" i="10"/>
  <c r="CL277" i="10" s="1"/>
  <c r="BX277" i="10"/>
  <c r="CN277" i="10" s="1"/>
  <c r="CP821" i="10"/>
  <c r="BA406" i="10"/>
  <c r="CT872" i="10"/>
  <c r="BB414" i="10"/>
  <c r="BW290" i="10"/>
  <c r="CM290" i="10" s="1"/>
  <c r="BV290" i="10"/>
  <c r="CL290" i="10" s="1"/>
  <c r="BX290" i="10"/>
  <c r="CN290" i="10" s="1"/>
  <c r="CH843" i="10"/>
  <c r="BC443" i="10"/>
  <c r="CH896" i="10"/>
  <c r="CL841" i="10"/>
  <c r="BA390" i="10"/>
  <c r="CP864" i="10"/>
  <c r="CA261" i="10"/>
  <c r="CQ261" i="10" s="1"/>
  <c r="BZ261" i="10"/>
  <c r="CP261" i="10" s="1"/>
  <c r="CB261" i="10"/>
  <c r="CR261" i="10" s="1"/>
  <c r="BX289" i="10"/>
  <c r="CN289" i="10" s="1"/>
  <c r="BV289" i="10"/>
  <c r="CL289" i="10" s="1"/>
  <c r="BW289" i="10"/>
  <c r="CM289" i="10" s="1"/>
  <c r="BS258" i="10"/>
  <c r="CI258" i="10" s="1"/>
  <c r="BR258" i="10"/>
  <c r="CH258" i="10" s="1"/>
  <c r="BT258" i="10"/>
  <c r="CJ258" i="10" s="1"/>
  <c r="CH803" i="10"/>
  <c r="AZ368" i="10"/>
  <c r="BB385" i="10"/>
  <c r="CL888" i="10"/>
  <c r="BC380" i="10"/>
  <c r="CT806" i="10"/>
  <c r="CD282" i="10"/>
  <c r="CT282" i="10" s="1"/>
  <c r="CE282" i="10"/>
  <c r="CU282" i="10" s="1"/>
  <c r="CF282" i="10"/>
  <c r="CV282" i="10" s="1"/>
  <c r="AZ401" i="10"/>
  <c r="BW285" i="10"/>
  <c r="CM285" i="10" s="1"/>
  <c r="BX285" i="10"/>
  <c r="CN285" i="10" s="1"/>
  <c r="BV285" i="10"/>
  <c r="CL285" i="10" s="1"/>
  <c r="BA418" i="10"/>
  <c r="CT819" i="10"/>
  <c r="BS274" i="10"/>
  <c r="CI274" i="10" s="1"/>
  <c r="BR274" i="10"/>
  <c r="CH274" i="10" s="1"/>
  <c r="BT274" i="10"/>
  <c r="CJ274" i="10" s="1"/>
  <c r="BC381" i="10"/>
  <c r="BR250" i="10"/>
  <c r="CH250" i="10" s="1"/>
  <c r="BT250" i="10"/>
  <c r="CJ250" i="10" s="1"/>
  <c r="BS250" i="10"/>
  <c r="CI250" i="10" s="1"/>
  <c r="CT795" i="10"/>
  <c r="BB439" i="10"/>
  <c r="CL880" i="10"/>
  <c r="AZ412" i="10"/>
  <c r="CL839" i="10"/>
  <c r="BC479" i="10"/>
  <c r="CP834" i="10"/>
  <c r="BB369" i="10"/>
  <c r="BC406" i="10"/>
  <c r="AZ435" i="10"/>
  <c r="BA427" i="10"/>
  <c r="BV274" i="10"/>
  <c r="CL274" i="10" s="1"/>
  <c r="BW274" i="10"/>
  <c r="CM274" i="10" s="1"/>
  <c r="BX274" i="10"/>
  <c r="CN274" i="10" s="1"/>
  <c r="CH904" i="10"/>
  <c r="BC426" i="10"/>
  <c r="CA363" i="10"/>
  <c r="CQ363" i="10" s="1"/>
  <c r="BZ363" i="10"/>
  <c r="CP363" i="10" s="1"/>
  <c r="CB363" i="10"/>
  <c r="CR363" i="10" s="1"/>
  <c r="CF249" i="10"/>
  <c r="CV249" i="10" s="1"/>
  <c r="CD249" i="10"/>
  <c r="CT249" i="10" s="1"/>
  <c r="CE249" i="10"/>
  <c r="CU249" i="10" s="1"/>
  <c r="CA355" i="10"/>
  <c r="CQ355" i="10" s="1"/>
  <c r="BZ355" i="10"/>
  <c r="CP355" i="10" s="1"/>
  <c r="CB355" i="10"/>
  <c r="CR355" i="10" s="1"/>
  <c r="BC422" i="10"/>
  <c r="BA373" i="10"/>
  <c r="CH810" i="10"/>
  <c r="AZ384" i="10"/>
  <c r="BB397" i="10"/>
  <c r="CD262" i="10"/>
  <c r="CT262" i="10" s="1"/>
  <c r="CE262" i="10"/>
  <c r="CU262" i="10" s="1"/>
  <c r="CF262" i="10"/>
  <c r="CV262" i="10" s="1"/>
  <c r="BV281" i="10"/>
  <c r="CL281" i="10" s="1"/>
  <c r="BW281" i="10"/>
  <c r="CM281" i="10" s="1"/>
  <c r="BX281" i="10"/>
  <c r="CN281" i="10" s="1"/>
  <c r="BC408" i="10"/>
  <c r="AZ416" i="10"/>
  <c r="BS268" i="10"/>
  <c r="CI268" i="10" s="1"/>
  <c r="BR268" i="10"/>
  <c r="CH268" i="10" s="1"/>
  <c r="BT268" i="10"/>
  <c r="CJ268" i="10" s="1"/>
  <c r="CL904" i="10"/>
  <c r="BB425" i="10"/>
  <c r="AZ396" i="10"/>
  <c r="BS347" i="10"/>
  <c r="CI347" i="10" s="1"/>
  <c r="BR347" i="10"/>
  <c r="CH347" i="10" s="1"/>
  <c r="BT347" i="10"/>
  <c r="CJ347" i="10" s="1"/>
  <c r="CA286" i="10"/>
  <c r="CQ286" i="10" s="1"/>
  <c r="CB286" i="10"/>
  <c r="CR286" i="10" s="1"/>
  <c r="BZ286" i="10"/>
  <c r="CP286" i="10" s="1"/>
  <c r="BA424" i="10"/>
  <c r="BZ250" i="10"/>
  <c r="CP250" i="10" s="1"/>
  <c r="CP851" i="10" s="1"/>
  <c r="CA250" i="10"/>
  <c r="CQ250" i="10" s="1"/>
  <c r="CB250" i="10"/>
  <c r="CR250" i="10" s="1"/>
  <c r="CA274" i="10"/>
  <c r="CQ274" i="10" s="1"/>
  <c r="BZ274" i="10"/>
  <c r="CP274" i="10" s="1"/>
  <c r="CP875" i="10" s="1"/>
  <c r="CB274" i="10"/>
  <c r="CR274" i="10" s="1"/>
  <c r="CL830" i="10"/>
  <c r="CL834" i="10"/>
  <c r="CE264" i="10"/>
  <c r="CU264" i="10" s="1"/>
  <c r="CF264" i="10"/>
  <c r="CV264" i="10" s="1"/>
  <c r="CD264" i="10"/>
  <c r="CT264" i="10" s="1"/>
  <c r="CF351" i="10"/>
  <c r="CV351" i="10" s="1"/>
  <c r="CE351" i="10"/>
  <c r="CU351" i="10" s="1"/>
  <c r="CD351" i="10"/>
  <c r="CT351" i="10" s="1"/>
  <c r="CP810" i="10"/>
  <c r="CH822" i="10"/>
  <c r="CB260" i="10"/>
  <c r="CR260" i="10" s="1"/>
  <c r="CA260" i="10"/>
  <c r="CQ260" i="10" s="1"/>
  <c r="BZ260" i="10"/>
  <c r="CP260" i="10" s="1"/>
  <c r="BW355" i="10"/>
  <c r="CM355" i="10" s="1"/>
  <c r="BV355" i="10"/>
  <c r="CL355" i="10" s="1"/>
  <c r="CL956" i="10" s="1"/>
  <c r="BX355" i="10"/>
  <c r="CN355" i="10" s="1"/>
  <c r="BC409" i="10"/>
  <c r="CL817" i="10"/>
  <c r="CA304" i="10"/>
  <c r="CQ304" i="10" s="1"/>
  <c r="BZ304" i="10"/>
  <c r="CP304" i="10" s="1"/>
  <c r="CB304" i="10"/>
  <c r="CR304" i="10" s="1"/>
  <c r="BZ285" i="10"/>
  <c r="CP285" i="10" s="1"/>
  <c r="CA285" i="10"/>
  <c r="CQ285" i="10" s="1"/>
  <c r="CB285" i="10"/>
  <c r="CR285" i="10" s="1"/>
  <c r="CT822" i="10"/>
  <c r="BW264" i="10"/>
  <c r="CM264" i="10" s="1"/>
  <c r="BX264" i="10"/>
  <c r="CN264" i="10" s="1"/>
  <c r="BV264" i="10"/>
  <c r="CL264" i="10" s="1"/>
  <c r="CH818" i="10"/>
  <c r="CH794" i="10"/>
  <c r="CH793" i="10"/>
  <c r="CP799" i="10"/>
  <c r="BS304" i="10"/>
  <c r="CI304" i="10" s="1"/>
  <c r="BR304" i="10"/>
  <c r="CH304" i="10" s="1"/>
  <c r="BT304" i="10"/>
  <c r="CJ304" i="10" s="1"/>
  <c r="CD300" i="10"/>
  <c r="CT300" i="10" s="1"/>
  <c r="CF300" i="10"/>
  <c r="CV300" i="10" s="1"/>
  <c r="CE300" i="10"/>
  <c r="CU300" i="10" s="1"/>
  <c r="CH876" i="10"/>
  <c r="BB368" i="10"/>
  <c r="CL794" i="10"/>
  <c r="AZ369" i="10"/>
  <c r="CP798" i="10"/>
  <c r="AZ431" i="10"/>
  <c r="CD274" i="10"/>
  <c r="CT274" i="10" s="1"/>
  <c r="CF274" i="10"/>
  <c r="CV274" i="10" s="1"/>
  <c r="CE274" i="10"/>
  <c r="CU274" i="10" s="1"/>
  <c r="CD305" i="10"/>
  <c r="CT305" i="10" s="1"/>
  <c r="CF305" i="10"/>
  <c r="CV305" i="10" s="1"/>
  <c r="CE305" i="10"/>
  <c r="CU305" i="10" s="1"/>
  <c r="BT273" i="10"/>
  <c r="CJ273" i="10" s="1"/>
  <c r="BS273" i="10"/>
  <c r="CI273" i="10" s="1"/>
  <c r="BR273" i="10"/>
  <c r="CH273" i="10" s="1"/>
  <c r="CT829" i="10"/>
  <c r="CH835" i="10"/>
  <c r="CP846" i="10"/>
  <c r="CT904" i="10"/>
  <c r="BB416" i="10"/>
  <c r="BB435" i="10"/>
  <c r="CL845" i="10"/>
  <c r="BB388" i="10"/>
  <c r="AZ405" i="10"/>
  <c r="BC368" i="10"/>
  <c r="BX301" i="10"/>
  <c r="CN301" i="10" s="1"/>
  <c r="BV301" i="10"/>
  <c r="CL301" i="10" s="1"/>
  <c r="BW301" i="10"/>
  <c r="CM301" i="10" s="1"/>
  <c r="BA400" i="10"/>
  <c r="CP860" i="10"/>
  <c r="BA393" i="10"/>
  <c r="CB253" i="10"/>
  <c r="CR253" i="10" s="1"/>
  <c r="CA253" i="10"/>
  <c r="CQ253" i="10" s="1"/>
  <c r="BZ253" i="10"/>
  <c r="CP253" i="10" s="1"/>
  <c r="BB451" i="10"/>
  <c r="BB396" i="10"/>
  <c r="BX268" i="10"/>
  <c r="CN268" i="10" s="1"/>
  <c r="BW268" i="10"/>
  <c r="CM268" i="10" s="1"/>
  <c r="BV268" i="10"/>
  <c r="CL268" i="10" s="1"/>
  <c r="BB409" i="10"/>
  <c r="BB377" i="10"/>
  <c r="CA254" i="10"/>
  <c r="CQ254" i="10" s="1"/>
  <c r="BZ254" i="10"/>
  <c r="CP254" i="10" s="1"/>
  <c r="CB254" i="10"/>
  <c r="CR254" i="10" s="1"/>
  <c r="BA463" i="10"/>
  <c r="BA422" i="10"/>
  <c r="BZ252" i="10"/>
  <c r="CP252" i="10" s="1"/>
  <c r="CA252" i="10"/>
  <c r="CQ252" i="10" s="1"/>
  <c r="CB252" i="10"/>
  <c r="CR252" i="10" s="1"/>
  <c r="BW347" i="10"/>
  <c r="CM347" i="10" s="1"/>
  <c r="BV347" i="10"/>
  <c r="CL347" i="10" s="1"/>
  <c r="BX347" i="10"/>
  <c r="CN347" i="10" s="1"/>
  <c r="AZ451" i="10"/>
  <c r="BA431" i="10"/>
  <c r="BC467" i="10"/>
  <c r="BZ293" i="10"/>
  <c r="CP293" i="10" s="1"/>
  <c r="CA293" i="10"/>
  <c r="CQ293" i="10" s="1"/>
  <c r="CB293" i="10"/>
  <c r="CR293" i="10" s="1"/>
  <c r="BW261" i="10"/>
  <c r="CM261" i="10" s="1"/>
  <c r="BV261" i="10"/>
  <c r="CL261" i="10" s="1"/>
  <c r="BX261" i="10"/>
  <c r="CN261" i="10" s="1"/>
  <c r="BC412" i="10"/>
  <c r="BC400" i="10"/>
  <c r="BC410" i="10"/>
  <c r="BZ307" i="10"/>
  <c r="CP307" i="10" s="1"/>
  <c r="CA307" i="10"/>
  <c r="CQ307" i="10" s="1"/>
  <c r="CB307" i="10"/>
  <c r="CR307" i="10" s="1"/>
  <c r="CD270" i="10"/>
  <c r="CT270" i="10" s="1"/>
  <c r="CE270" i="10"/>
  <c r="CU270" i="10" s="1"/>
  <c r="CF270" i="10"/>
  <c r="CV270" i="10" s="1"/>
  <c r="CA270" i="10"/>
  <c r="CQ270" i="10" s="1"/>
  <c r="BZ270" i="10"/>
  <c r="CP270" i="10" s="1"/>
  <c r="CB270" i="10"/>
  <c r="CR270" i="10" s="1"/>
  <c r="BV257" i="10"/>
  <c r="CL257" i="10" s="1"/>
  <c r="BX257" i="10"/>
  <c r="CN257" i="10" s="1"/>
  <c r="BW257" i="10"/>
  <c r="CM257" i="10" s="1"/>
  <c r="CD266" i="10"/>
  <c r="CT266" i="10" s="1"/>
  <c r="CE266" i="10"/>
  <c r="CU266" i="10" s="1"/>
  <c r="CF266" i="10"/>
  <c r="CV266" i="10" s="1"/>
  <c r="BT327" i="10"/>
  <c r="CJ327" i="10" s="1"/>
  <c r="BS327" i="10"/>
  <c r="CI327" i="10" s="1"/>
  <c r="BR327" i="10"/>
  <c r="CH327" i="10" s="1"/>
  <c r="BT257" i="10"/>
  <c r="CJ257" i="10" s="1"/>
  <c r="BS257" i="10"/>
  <c r="CI257" i="10" s="1"/>
  <c r="BR257" i="10"/>
  <c r="CH257" i="10" s="1"/>
  <c r="BZ297" i="10"/>
  <c r="CP297" i="10" s="1"/>
  <c r="CB297" i="10"/>
  <c r="CR297" i="10" s="1"/>
  <c r="CA297" i="10"/>
  <c r="CQ297" i="10" s="1"/>
  <c r="BA404" i="10"/>
  <c r="CE285" i="10"/>
  <c r="CU285" i="10" s="1"/>
  <c r="CF285" i="10"/>
  <c r="CV285" i="10" s="1"/>
  <c r="CD285" i="10"/>
  <c r="CT285" i="10" s="1"/>
  <c r="BA397" i="10"/>
  <c r="CA351" i="10"/>
  <c r="CQ351" i="10" s="1"/>
  <c r="BZ351" i="10"/>
  <c r="CP351" i="10" s="1"/>
  <c r="CB351" i="10"/>
  <c r="CR351" i="10" s="1"/>
  <c r="BA483" i="10"/>
  <c r="BW286" i="10"/>
  <c r="CM286" i="10" s="1"/>
  <c r="BV286" i="10"/>
  <c r="CL286" i="10" s="1"/>
  <c r="BX286" i="10"/>
  <c r="CN286" i="10" s="1"/>
  <c r="CD323" i="10"/>
  <c r="CT323" i="10" s="1"/>
  <c r="CF323" i="10"/>
  <c r="CV323" i="10" s="1"/>
  <c r="CE323" i="10"/>
  <c r="CU323" i="10" s="1"/>
  <c r="BT305" i="10"/>
  <c r="CJ305" i="10" s="1"/>
  <c r="BS305" i="10"/>
  <c r="CI305" i="10" s="1"/>
  <c r="BR305" i="10"/>
  <c r="CH305" i="10" s="1"/>
  <c r="BV270" i="10"/>
  <c r="CL270" i="10" s="1"/>
  <c r="BW270" i="10"/>
  <c r="CM270" i="10" s="1"/>
  <c r="BX270" i="10"/>
  <c r="CN270" i="10" s="1"/>
  <c r="AZ402" i="10"/>
  <c r="BA416" i="10"/>
  <c r="BB381" i="10"/>
  <c r="BA409" i="10"/>
  <c r="AZ378" i="10"/>
  <c r="BX293" i="10"/>
  <c r="CN293" i="10" s="1"/>
  <c r="BV293" i="10"/>
  <c r="CL293" i="10" s="1"/>
  <c r="BW293" i="10"/>
  <c r="CM293" i="10" s="1"/>
  <c r="CD254" i="10"/>
  <c r="CT254" i="10" s="1"/>
  <c r="CE254" i="10"/>
  <c r="CU254" i="10" s="1"/>
  <c r="CF254" i="10"/>
  <c r="CV254" i="10" s="1"/>
  <c r="BX297" i="10"/>
  <c r="CN297" i="10" s="1"/>
  <c r="BV297" i="10"/>
  <c r="CL297" i="10" s="1"/>
  <c r="BW297" i="10"/>
  <c r="CM297" i="10" s="1"/>
  <c r="BA414" i="10"/>
  <c r="BC402" i="10"/>
  <c r="BW339" i="10"/>
  <c r="CM339" i="10" s="1"/>
  <c r="BX339" i="10"/>
  <c r="CN339" i="10" s="1"/>
  <c r="BV339" i="10"/>
  <c r="CL339" i="10" s="1"/>
  <c r="BA402" i="10"/>
  <c r="BA405" i="10"/>
  <c r="BW298" i="10"/>
  <c r="CM298" i="10" s="1"/>
  <c r="BV298" i="10"/>
  <c r="CL298" i="10" s="1"/>
  <c r="BX298" i="10"/>
  <c r="CN298" i="10" s="1"/>
  <c r="AZ394" i="10"/>
  <c r="AZ370" i="10"/>
  <c r="CB319" i="10"/>
  <c r="CR319" i="10" s="1"/>
  <c r="BZ319" i="10"/>
  <c r="CP319" i="10" s="1"/>
  <c r="CP920" i="10" s="1"/>
  <c r="CA319" i="10"/>
  <c r="CQ319" i="10" s="1"/>
  <c r="BC401" i="10"/>
  <c r="BS292" i="10"/>
  <c r="CI292" i="10" s="1"/>
  <c r="BR292" i="10"/>
  <c r="CH292" i="10" s="1"/>
  <c r="BT292" i="10"/>
  <c r="CJ292" i="10" s="1"/>
  <c r="BS284" i="10"/>
  <c r="CI284" i="10" s="1"/>
  <c r="BT284" i="10"/>
  <c r="CJ284" i="10" s="1"/>
  <c r="BR284" i="10"/>
  <c r="CH284" i="10" s="1"/>
  <c r="CA269" i="10"/>
  <c r="CQ269" i="10" s="1"/>
  <c r="BZ269" i="10"/>
  <c r="CP269" i="10" s="1"/>
  <c r="CB269" i="10"/>
  <c r="CR269" i="10" s="1"/>
  <c r="BT253" i="10"/>
  <c r="CJ253" i="10" s="1"/>
  <c r="BS253" i="10"/>
  <c r="CI253" i="10" s="1"/>
  <c r="BR253" i="10"/>
  <c r="CH253" i="10" s="1"/>
  <c r="CA273" i="10"/>
  <c r="CQ273" i="10" s="1"/>
  <c r="BZ273" i="10"/>
  <c r="CP273" i="10" s="1"/>
  <c r="CB273" i="10"/>
  <c r="CR273" i="10" s="1"/>
  <c r="BB455" i="10"/>
  <c r="CA258" i="10"/>
  <c r="CQ258" i="10" s="1"/>
  <c r="BZ258" i="10"/>
  <c r="CP258" i="10" s="1"/>
  <c r="CB258" i="10"/>
  <c r="CR258" i="10" s="1"/>
  <c r="BT323" i="10"/>
  <c r="CJ323" i="10" s="1"/>
  <c r="BS323" i="10"/>
  <c r="CI323" i="10" s="1"/>
  <c r="BR323" i="10"/>
  <c r="CH323" i="10" s="1"/>
  <c r="BB483" i="10"/>
  <c r="BC369" i="10"/>
  <c r="BB475" i="10"/>
  <c r="BB463" i="10"/>
  <c r="BA426" i="10"/>
  <c r="BB401" i="10"/>
  <c r="BC382" i="10"/>
  <c r="BA401" i="10"/>
  <c r="BT265" i="10"/>
  <c r="CJ265" i="10" s="1"/>
  <c r="BS265" i="10"/>
  <c r="CI265" i="10" s="1"/>
  <c r="BR265" i="10"/>
  <c r="CH265" i="10" s="1"/>
  <c r="BS296" i="10"/>
  <c r="CI296" i="10" s="1"/>
  <c r="BR296" i="10"/>
  <c r="CH296" i="10" s="1"/>
  <c r="BT296" i="10"/>
  <c r="CJ296" i="10" s="1"/>
  <c r="AZ388" i="10"/>
  <c r="BZ305" i="10"/>
  <c r="CP305" i="10" s="1"/>
  <c r="CB305" i="10"/>
  <c r="CR305" i="10" s="1"/>
  <c r="CA305" i="10"/>
  <c r="CQ305" i="10" s="1"/>
  <c r="AZ467" i="10"/>
  <c r="BB406" i="10"/>
  <c r="BW304" i="10"/>
  <c r="CM304" i="10" s="1"/>
  <c r="BV304" i="10"/>
  <c r="CL304" i="10" s="1"/>
  <c r="BX304" i="10"/>
  <c r="CN304" i="10" s="1"/>
  <c r="BB370" i="10"/>
  <c r="BB394" i="10"/>
  <c r="BX305" i="10"/>
  <c r="CN305" i="10" s="1"/>
  <c r="BV305" i="10"/>
  <c r="CL305" i="10" s="1"/>
  <c r="BW305" i="10"/>
  <c r="CM305" i="10" s="1"/>
  <c r="BC384" i="10"/>
  <c r="BC471" i="10"/>
  <c r="CE296" i="10"/>
  <c r="CU296" i="10" s="1"/>
  <c r="CD296" i="10"/>
  <c r="CT296" i="10" s="1"/>
  <c r="CF296" i="10"/>
  <c r="CV296" i="10" s="1"/>
  <c r="CD289" i="10"/>
  <c r="CT289" i="10" s="1"/>
  <c r="CF289" i="10"/>
  <c r="CV289" i="10" s="1"/>
  <c r="CE289" i="10"/>
  <c r="CU289" i="10" s="1"/>
  <c r="CD253" i="10"/>
  <c r="CT253" i="10" s="1"/>
  <c r="CF253" i="10"/>
  <c r="CV253" i="10" s="1"/>
  <c r="CE253" i="10"/>
  <c r="CU253" i="10" s="1"/>
  <c r="BB424" i="10"/>
  <c r="BB405" i="10"/>
  <c r="BA384" i="10"/>
  <c r="BC420" i="10"/>
  <c r="BC394" i="10"/>
  <c r="AZ393" i="10"/>
  <c r="CA278" i="10"/>
  <c r="CQ278" i="10" s="1"/>
  <c r="BZ278" i="10"/>
  <c r="CP278" i="10" s="1"/>
  <c r="CB278" i="10"/>
  <c r="CR278" i="10" s="1"/>
  <c r="BB384" i="10"/>
  <c r="CP827" i="10"/>
  <c r="CB315" i="10"/>
  <c r="CR315" i="10" s="1"/>
  <c r="BZ315" i="10"/>
  <c r="CP315" i="10" s="1"/>
  <c r="CP916" i="10" s="1"/>
  <c r="CA315" i="10"/>
  <c r="CQ315" i="10" s="1"/>
  <c r="AZ471" i="10"/>
  <c r="AZ479" i="10"/>
  <c r="CP797" i="10"/>
  <c r="BA421" i="10"/>
  <c r="BX280" i="10"/>
  <c r="CN280" i="10" s="1"/>
  <c r="BW280" i="10"/>
  <c r="CM280" i="10" s="1"/>
  <c r="BV280" i="10"/>
  <c r="CL280" i="10" s="1"/>
  <c r="CL881" i="10" s="1"/>
  <c r="CA298" i="10"/>
  <c r="CQ298" i="10" s="1"/>
  <c r="CB298" i="10"/>
  <c r="CR298" i="10" s="1"/>
  <c r="BZ298" i="10"/>
  <c r="CP298" i="10" s="1"/>
  <c r="CT833" i="10"/>
  <c r="BB373" i="10"/>
  <c r="B88" i="2"/>
  <c r="C88" i="2" s="1"/>
  <c r="C79" i="2"/>
  <c r="B83" i="2"/>
  <c r="C74" i="2"/>
  <c r="C82" i="2"/>
  <c r="B87" i="2"/>
  <c r="X457" i="1" s="1" a="1"/>
  <c r="X457" i="1" s="1"/>
  <c r="C78" i="2"/>
  <c r="X605" i="1" a="1"/>
  <c r="X605" i="1" s="1"/>
  <c r="CL879" i="10" l="1"/>
  <c r="CH908" i="10"/>
  <c r="CL940" i="10"/>
  <c r="CL886" i="10"/>
  <c r="CH890" i="10"/>
  <c r="CH912" i="10"/>
  <c r="CT964" i="10"/>
  <c r="CH905" i="10"/>
  <c r="CP886" i="10"/>
  <c r="CP862" i="10"/>
  <c r="CL878" i="10"/>
  <c r="CL851" i="10"/>
  <c r="CP849" i="10"/>
  <c r="CL908" i="10"/>
  <c r="CT912" i="10"/>
  <c r="CT932" i="10"/>
  <c r="CL895" i="10"/>
  <c r="CH854" i="10"/>
  <c r="CP855" i="10"/>
  <c r="CL882" i="10"/>
  <c r="CH851" i="10"/>
  <c r="CP901" i="10"/>
  <c r="CL877" i="10"/>
  <c r="CT936" i="10"/>
  <c r="CH863" i="10"/>
  <c r="CL853" i="10"/>
  <c r="CP882" i="10"/>
  <c r="CH928" i="10"/>
  <c r="CP854" i="10"/>
  <c r="CT906" i="10"/>
  <c r="CT850" i="10"/>
  <c r="CT883" i="10"/>
  <c r="CL912" i="10"/>
  <c r="CT849" i="10"/>
  <c r="CT960" i="10"/>
  <c r="CH870" i="10"/>
  <c r="CT851" i="10"/>
  <c r="CT877" i="10"/>
  <c r="CP960" i="10"/>
  <c r="CP889" i="10"/>
  <c r="CH861" i="10"/>
  <c r="CL849" i="10"/>
  <c r="CH853" i="10"/>
  <c r="CT859" i="10"/>
  <c r="CL883" i="10"/>
  <c r="CH944" i="10"/>
  <c r="CL964" i="10"/>
  <c r="CH878" i="10"/>
  <c r="CL863" i="10"/>
  <c r="CT853" i="10"/>
  <c r="CA334" i="10"/>
  <c r="CQ334" i="10" s="1"/>
  <c r="BZ334" i="10"/>
  <c r="CP334" i="10" s="1"/>
  <c r="CB334" i="10"/>
  <c r="CR334" i="10" s="1"/>
  <c r="BZ415" i="10"/>
  <c r="CP415" i="10" s="1"/>
  <c r="CA415" i="10"/>
  <c r="CQ415" i="10" s="1"/>
  <c r="CB415" i="10"/>
  <c r="CR415" i="10" s="1"/>
  <c r="BX342" i="10"/>
  <c r="CN342" i="10" s="1"/>
  <c r="BV342" i="10"/>
  <c r="CL342" i="10" s="1"/>
  <c r="BW342" i="10"/>
  <c r="CM342" i="10" s="1"/>
  <c r="BW337" i="10"/>
  <c r="CM337" i="10" s="1"/>
  <c r="BV337" i="10"/>
  <c r="CL337" i="10" s="1"/>
  <c r="BX337" i="10"/>
  <c r="CN337" i="10" s="1"/>
  <c r="CE352" i="10"/>
  <c r="CU352" i="10" s="1"/>
  <c r="CF352" i="10"/>
  <c r="CV352" i="10" s="1"/>
  <c r="CD352" i="10"/>
  <c r="CT352" i="10" s="1"/>
  <c r="AZ511" i="10"/>
  <c r="BT411" i="10"/>
  <c r="CJ411" i="10" s="1"/>
  <c r="BS411" i="10"/>
  <c r="CI411" i="10" s="1"/>
  <c r="BR411" i="10"/>
  <c r="CH411" i="10" s="1"/>
  <c r="CE360" i="10"/>
  <c r="CU360" i="10" s="1"/>
  <c r="CF360" i="10"/>
  <c r="CV360" i="10" s="1"/>
  <c r="CD360" i="10"/>
  <c r="CT360" i="10" s="1"/>
  <c r="CA345" i="10"/>
  <c r="CQ345" i="10" s="1"/>
  <c r="CB345" i="10"/>
  <c r="CR345" i="10" s="1"/>
  <c r="BZ345" i="10"/>
  <c r="CP345" i="10" s="1"/>
  <c r="CE411" i="10"/>
  <c r="CU411" i="10" s="1"/>
  <c r="CD411" i="10"/>
  <c r="CT411" i="10" s="1"/>
  <c r="CF411" i="10"/>
  <c r="CV411" i="10" s="1"/>
  <c r="BR407" i="10"/>
  <c r="CH407" i="10" s="1"/>
  <c r="BS407" i="10"/>
  <c r="CI407" i="10" s="1"/>
  <c r="BT407" i="10"/>
  <c r="CJ407" i="10" s="1"/>
  <c r="BB535" i="10"/>
  <c r="BB543" i="10"/>
  <c r="CP870" i="10"/>
  <c r="BC462" i="10"/>
  <c r="CL871" i="10"/>
  <c r="CE340" i="10"/>
  <c r="CU340" i="10" s="1"/>
  <c r="CF340" i="10"/>
  <c r="CV340" i="10" s="1"/>
  <c r="CD340" i="10"/>
  <c r="CT340" i="10" s="1"/>
  <c r="BB448" i="10"/>
  <c r="CE348" i="10"/>
  <c r="CU348" i="10" s="1"/>
  <c r="CF348" i="10"/>
  <c r="CV348" i="10" s="1"/>
  <c r="CD348" i="10"/>
  <c r="CT348" i="10" s="1"/>
  <c r="CB337" i="10"/>
  <c r="CR337" i="10" s="1"/>
  <c r="CA337" i="10"/>
  <c r="CQ337" i="10" s="1"/>
  <c r="BZ337" i="10"/>
  <c r="CP337" i="10" s="1"/>
  <c r="CP938" i="10" s="1"/>
  <c r="BX313" i="10"/>
  <c r="CN313" i="10" s="1"/>
  <c r="BV313" i="10"/>
  <c r="CL313" i="10" s="1"/>
  <c r="BW313" i="10"/>
  <c r="CM313" i="10" s="1"/>
  <c r="BW367" i="10"/>
  <c r="CM367" i="10" s="1"/>
  <c r="BV367" i="10"/>
  <c r="CL367" i="10" s="1"/>
  <c r="BX367" i="10"/>
  <c r="CN367" i="10" s="1"/>
  <c r="BC466" i="10"/>
  <c r="CE419" i="10"/>
  <c r="CU419" i="10" s="1"/>
  <c r="CD419" i="10"/>
  <c r="CT419" i="10" s="1"/>
  <c r="CF419" i="10"/>
  <c r="CV419" i="10" s="1"/>
  <c r="AZ472" i="10"/>
  <c r="BC441" i="10"/>
  <c r="AZ461" i="10"/>
  <c r="BB445" i="10"/>
  <c r="BW330" i="10"/>
  <c r="CM330" i="10" s="1"/>
  <c r="BV330" i="10"/>
  <c r="CL330" i="10" s="1"/>
  <c r="BX330" i="10"/>
  <c r="CN330" i="10" s="1"/>
  <c r="BC503" i="10"/>
  <c r="BA466" i="10"/>
  <c r="CF345" i="10"/>
  <c r="CV345" i="10" s="1"/>
  <c r="CE345" i="10"/>
  <c r="CU345" i="10" s="1"/>
  <c r="CD345" i="10"/>
  <c r="CT345" i="10" s="1"/>
  <c r="BS332" i="10"/>
  <c r="CI332" i="10" s="1"/>
  <c r="BR332" i="10"/>
  <c r="CH332" i="10" s="1"/>
  <c r="BT332" i="10"/>
  <c r="CJ332" i="10" s="1"/>
  <c r="BS367" i="10"/>
  <c r="CI367" i="10" s="1"/>
  <c r="BR367" i="10"/>
  <c r="CH367" i="10" s="1"/>
  <c r="BT367" i="10"/>
  <c r="CJ367" i="10" s="1"/>
  <c r="BA503" i="10"/>
  <c r="AZ535" i="10"/>
  <c r="BC543" i="10"/>
  <c r="BT340" i="10"/>
  <c r="CJ340" i="10" s="1"/>
  <c r="BR340" i="10"/>
  <c r="CH340" i="10" s="1"/>
  <c r="BS340" i="10"/>
  <c r="CI340" i="10" s="1"/>
  <c r="BA449" i="10"/>
  <c r="BB527" i="10"/>
  <c r="BA515" i="10"/>
  <c r="AZ477" i="10"/>
  <c r="BW314" i="10"/>
  <c r="CM314" i="10" s="1"/>
  <c r="BV314" i="10"/>
  <c r="CL314" i="10" s="1"/>
  <c r="BX314" i="10"/>
  <c r="CN314" i="10" s="1"/>
  <c r="CA348" i="10"/>
  <c r="CQ348" i="10" s="1"/>
  <c r="CB348" i="10"/>
  <c r="CR348" i="10" s="1"/>
  <c r="BZ348" i="10"/>
  <c r="CP348" i="10" s="1"/>
  <c r="AZ473" i="10"/>
  <c r="CF365" i="10"/>
  <c r="CV365" i="10" s="1"/>
  <c r="CD365" i="10"/>
  <c r="CT365" i="10" s="1"/>
  <c r="CE365" i="10"/>
  <c r="CU365" i="10" s="1"/>
  <c r="BC515" i="10"/>
  <c r="BT330" i="10"/>
  <c r="CJ330" i="10" s="1"/>
  <c r="BS330" i="10"/>
  <c r="CI330" i="10" s="1"/>
  <c r="BR330" i="10"/>
  <c r="CH330" i="10" s="1"/>
  <c r="BC474" i="10"/>
  <c r="CA320" i="10"/>
  <c r="CQ320" i="10" s="1"/>
  <c r="BZ320" i="10"/>
  <c r="CP320" i="10" s="1"/>
  <c r="CB320" i="10"/>
  <c r="CR320" i="10" s="1"/>
  <c r="AZ442" i="10"/>
  <c r="BA432" i="10"/>
  <c r="BS320" i="10"/>
  <c r="CI320" i="10" s="1"/>
  <c r="BR320" i="10"/>
  <c r="CH320" i="10" s="1"/>
  <c r="CH921" i="10" s="1"/>
  <c r="BT320" i="10"/>
  <c r="CJ320" i="10" s="1"/>
  <c r="BC511" i="10"/>
  <c r="BS314" i="10"/>
  <c r="CI314" i="10" s="1"/>
  <c r="BR314" i="10"/>
  <c r="CH314" i="10" s="1"/>
  <c r="BT314" i="10"/>
  <c r="CJ314" i="10" s="1"/>
  <c r="BA454" i="10"/>
  <c r="BC438" i="10"/>
  <c r="CA326" i="10"/>
  <c r="CQ326" i="10" s="1"/>
  <c r="BZ326" i="10"/>
  <c r="CP326" i="10" s="1"/>
  <c r="CB326" i="10"/>
  <c r="CR326" i="10" s="1"/>
  <c r="AZ441" i="10"/>
  <c r="BX350" i="10"/>
  <c r="CN350" i="10" s="1"/>
  <c r="BV350" i="10"/>
  <c r="CL350" i="10" s="1"/>
  <c r="BW350" i="10"/>
  <c r="CM350" i="10" s="1"/>
  <c r="BW375" i="10"/>
  <c r="CM375" i="10" s="1"/>
  <c r="BV375" i="10"/>
  <c r="CL375" i="10" s="1"/>
  <c r="CL976" i="10" s="1"/>
  <c r="BX375" i="10"/>
  <c r="CN375" i="10" s="1"/>
  <c r="BS361" i="10"/>
  <c r="CI361" i="10" s="1"/>
  <c r="BR361" i="10"/>
  <c r="CH361" i="10" s="1"/>
  <c r="BT361" i="10"/>
  <c r="CJ361" i="10" s="1"/>
  <c r="BT423" i="10"/>
  <c r="CJ423" i="10" s="1"/>
  <c r="BR423" i="10"/>
  <c r="CH423" i="10" s="1"/>
  <c r="CH1024" i="10" s="1"/>
  <c r="BS423" i="10"/>
  <c r="CI423" i="10" s="1"/>
  <c r="BB491" i="10"/>
  <c r="AZ457" i="10"/>
  <c r="BZ352" i="10"/>
  <c r="CP352" i="10" s="1"/>
  <c r="CA352" i="10"/>
  <c r="CQ352" i="10" s="1"/>
  <c r="CB352" i="10"/>
  <c r="CR352" i="10" s="1"/>
  <c r="CE364" i="10"/>
  <c r="CU364" i="10" s="1"/>
  <c r="CF364" i="10"/>
  <c r="CV364" i="10" s="1"/>
  <c r="CD364" i="10"/>
  <c r="CT364" i="10" s="1"/>
  <c r="BC519" i="10"/>
  <c r="BW322" i="10"/>
  <c r="CM322" i="10" s="1"/>
  <c r="BV322" i="10"/>
  <c r="CL322" i="10" s="1"/>
  <c r="BX322" i="10"/>
  <c r="CN322" i="10" s="1"/>
  <c r="BW320" i="10"/>
  <c r="CM320" i="10" s="1"/>
  <c r="BV320" i="10"/>
  <c r="CL320" i="10" s="1"/>
  <c r="BX320" i="10"/>
  <c r="CN320" i="10" s="1"/>
  <c r="AZ519" i="10"/>
  <c r="BB442" i="10"/>
  <c r="CE312" i="10"/>
  <c r="CU312" i="10" s="1"/>
  <c r="CF312" i="10"/>
  <c r="CV312" i="10" s="1"/>
  <c r="CD312" i="10"/>
  <c r="CT312" i="10" s="1"/>
  <c r="BV332" i="10"/>
  <c r="CL332" i="10" s="1"/>
  <c r="BW332" i="10"/>
  <c r="CM332" i="10" s="1"/>
  <c r="BX332" i="10"/>
  <c r="CN332" i="10" s="1"/>
  <c r="CA358" i="10"/>
  <c r="CQ358" i="10" s="1"/>
  <c r="CB358" i="10"/>
  <c r="CR358" i="10" s="1"/>
  <c r="BZ358" i="10"/>
  <c r="CP358" i="10" s="1"/>
  <c r="AZ468" i="10"/>
  <c r="CF329" i="10"/>
  <c r="CV329" i="10" s="1"/>
  <c r="CD329" i="10"/>
  <c r="CT329" i="10" s="1"/>
  <c r="CE329" i="10"/>
  <c r="CU329" i="10" s="1"/>
  <c r="AZ470" i="10"/>
  <c r="BC476" i="10"/>
  <c r="BC481" i="10"/>
  <c r="AZ480" i="10"/>
  <c r="BT354" i="10"/>
  <c r="CJ354" i="10" s="1"/>
  <c r="BR354" i="10"/>
  <c r="CH354" i="10" s="1"/>
  <c r="BS354" i="10"/>
  <c r="CI354" i="10" s="1"/>
  <c r="BT325" i="10"/>
  <c r="CJ325" i="10" s="1"/>
  <c r="BS325" i="10"/>
  <c r="CI325" i="10" s="1"/>
  <c r="BR325" i="10"/>
  <c r="CH325" i="10" s="1"/>
  <c r="AZ503" i="10"/>
  <c r="CB333" i="10"/>
  <c r="CR333" i="10" s="1"/>
  <c r="CA333" i="10"/>
  <c r="CQ333" i="10" s="1"/>
  <c r="BZ333" i="10"/>
  <c r="CP333" i="10" s="1"/>
  <c r="AZ464" i="10"/>
  <c r="AZ478" i="10"/>
  <c r="BA473" i="10"/>
  <c r="AZ485" i="10"/>
  <c r="CB411" i="10"/>
  <c r="CR411" i="10" s="1"/>
  <c r="BZ411" i="10"/>
  <c r="CP411" i="10" s="1"/>
  <c r="CA411" i="10"/>
  <c r="CQ411" i="10" s="1"/>
  <c r="BX419" i="10"/>
  <c r="CN419" i="10" s="1"/>
  <c r="BV419" i="10"/>
  <c r="CL419" i="10" s="1"/>
  <c r="BW419" i="10"/>
  <c r="CM419" i="10" s="1"/>
  <c r="BT317" i="10"/>
  <c r="CJ317" i="10" s="1"/>
  <c r="BS317" i="10"/>
  <c r="CI317" i="10" s="1"/>
  <c r="BR317" i="10"/>
  <c r="CH317" i="10" s="1"/>
  <c r="CF326" i="10"/>
  <c r="CV326" i="10" s="1"/>
  <c r="CD326" i="10"/>
  <c r="CT326" i="10" s="1"/>
  <c r="CE326" i="10"/>
  <c r="CU326" i="10" s="1"/>
  <c r="CA330" i="10"/>
  <c r="CQ330" i="10" s="1"/>
  <c r="BZ330" i="10"/>
  <c r="CP330" i="10" s="1"/>
  <c r="CB330" i="10"/>
  <c r="CR330" i="10" s="1"/>
  <c r="CF330" i="10"/>
  <c r="CV330" i="10" s="1"/>
  <c r="CD330" i="10"/>
  <c r="CT330" i="10" s="1"/>
  <c r="CE330" i="10"/>
  <c r="CU330" i="10" s="1"/>
  <c r="BA441" i="10"/>
  <c r="CF338" i="10"/>
  <c r="CV338" i="10" s="1"/>
  <c r="CE338" i="10"/>
  <c r="CU338" i="10" s="1"/>
  <c r="CD338" i="10"/>
  <c r="CT338" i="10" s="1"/>
  <c r="BB434" i="10"/>
  <c r="BS349" i="10"/>
  <c r="CI349" i="10" s="1"/>
  <c r="BR349" i="10"/>
  <c r="CH349" i="10" s="1"/>
  <c r="BT349" i="10"/>
  <c r="CJ349" i="10" s="1"/>
  <c r="BA531" i="10"/>
  <c r="CE358" i="10"/>
  <c r="CU358" i="10" s="1"/>
  <c r="CD358" i="10"/>
  <c r="CT358" i="10" s="1"/>
  <c r="CF358" i="10"/>
  <c r="CV358" i="10" s="1"/>
  <c r="BT346" i="10"/>
  <c r="CJ346" i="10" s="1"/>
  <c r="BR346" i="10"/>
  <c r="CH346" i="10" s="1"/>
  <c r="BS346" i="10"/>
  <c r="CI346" i="10" s="1"/>
  <c r="CF375" i="10"/>
  <c r="CV375" i="10" s="1"/>
  <c r="CE375" i="10"/>
  <c r="CU375" i="10" s="1"/>
  <c r="CD375" i="10"/>
  <c r="CT375" i="10" s="1"/>
  <c r="AZ539" i="10"/>
  <c r="BC480" i="10"/>
  <c r="BC444" i="10"/>
  <c r="BX366" i="10"/>
  <c r="CN366" i="10" s="1"/>
  <c r="BV366" i="10"/>
  <c r="CL366" i="10" s="1"/>
  <c r="BW366" i="10"/>
  <c r="CM366" i="10" s="1"/>
  <c r="AZ454" i="10"/>
  <c r="CE342" i="10"/>
  <c r="CU342" i="10" s="1"/>
  <c r="CD342" i="10"/>
  <c r="CT342" i="10" s="1"/>
  <c r="CF342" i="10"/>
  <c r="CV342" i="10" s="1"/>
  <c r="BW349" i="10"/>
  <c r="CM349" i="10" s="1"/>
  <c r="BV349" i="10"/>
  <c r="CL349" i="10" s="1"/>
  <c r="BX349" i="10"/>
  <c r="CN349" i="10" s="1"/>
  <c r="BA476" i="10"/>
  <c r="BA543" i="10"/>
  <c r="AZ453" i="10"/>
  <c r="CT890" i="10"/>
  <c r="CL905" i="10"/>
  <c r="CH897" i="10"/>
  <c r="BA486" i="10"/>
  <c r="BB515" i="10"/>
  <c r="BC461" i="10"/>
  <c r="BT334" i="10"/>
  <c r="CJ334" i="10" s="1"/>
  <c r="BS334" i="10"/>
  <c r="CI334" i="10" s="1"/>
  <c r="BR334" i="10"/>
  <c r="CH334" i="10" s="1"/>
  <c r="CL898" i="10"/>
  <c r="BB441" i="10"/>
  <c r="BA457" i="10"/>
  <c r="BA464" i="10"/>
  <c r="BW403" i="10"/>
  <c r="CM403" i="10" s="1"/>
  <c r="BV403" i="10"/>
  <c r="CL403" i="10" s="1"/>
  <c r="BX403" i="10"/>
  <c r="CN403" i="10" s="1"/>
  <c r="BB469" i="10"/>
  <c r="BS371" i="10"/>
  <c r="CI371" i="10" s="1"/>
  <c r="BR371" i="10"/>
  <c r="CH371" i="10" s="1"/>
  <c r="BT371" i="10"/>
  <c r="CJ371" i="10" s="1"/>
  <c r="BB485" i="10"/>
  <c r="AZ531" i="10"/>
  <c r="CF334" i="10"/>
  <c r="CV334" i="10" s="1"/>
  <c r="CD334" i="10"/>
  <c r="CT334" i="10" s="1"/>
  <c r="CE334" i="10"/>
  <c r="CU334" i="10" s="1"/>
  <c r="BA444" i="10"/>
  <c r="BB484" i="10"/>
  <c r="BC531" i="10"/>
  <c r="CL906" i="10"/>
  <c r="CA310" i="10"/>
  <c r="CQ310" i="10" s="1"/>
  <c r="BZ310" i="10"/>
  <c r="CP310" i="10" s="1"/>
  <c r="CB310" i="10"/>
  <c r="CR310" i="10" s="1"/>
  <c r="AZ527" i="10"/>
  <c r="AZ448" i="10"/>
  <c r="BW341" i="10"/>
  <c r="CM341" i="10" s="1"/>
  <c r="BV341" i="10"/>
  <c r="CL341" i="10" s="1"/>
  <c r="BX341" i="10"/>
  <c r="CN341" i="10" s="1"/>
  <c r="BB461" i="10"/>
  <c r="CB403" i="10"/>
  <c r="CR403" i="10" s="1"/>
  <c r="CA403" i="10"/>
  <c r="CQ403" i="10" s="1"/>
  <c r="BZ403" i="10"/>
  <c r="CP403" i="10" s="1"/>
  <c r="BC429" i="10"/>
  <c r="CH924" i="10"/>
  <c r="CP859" i="10"/>
  <c r="CF341" i="10"/>
  <c r="CV341" i="10" s="1"/>
  <c r="CD341" i="10"/>
  <c r="CT341" i="10" s="1"/>
  <c r="CE341" i="10"/>
  <c r="CU341" i="10" s="1"/>
  <c r="AZ430" i="10"/>
  <c r="BA465" i="10"/>
  <c r="BX354" i="10"/>
  <c r="CN354" i="10" s="1"/>
  <c r="BV354" i="10"/>
  <c r="CL354" i="10" s="1"/>
  <c r="BW354" i="10"/>
  <c r="CM354" i="10" s="1"/>
  <c r="BS318" i="10"/>
  <c r="CI318" i="10" s="1"/>
  <c r="BR318" i="10"/>
  <c r="CH318" i="10" s="1"/>
  <c r="BT318" i="10"/>
  <c r="CJ318" i="10" s="1"/>
  <c r="BZ321" i="10"/>
  <c r="CP321" i="10" s="1"/>
  <c r="CA321" i="10"/>
  <c r="CQ321" i="10" s="1"/>
  <c r="CB321" i="10"/>
  <c r="CR321" i="10" s="1"/>
  <c r="BT342" i="10"/>
  <c r="CJ342" i="10" s="1"/>
  <c r="BR342" i="10"/>
  <c r="CH342" i="10" s="1"/>
  <c r="BS342" i="10"/>
  <c r="CI342" i="10" s="1"/>
  <c r="CH906" i="10"/>
  <c r="CP952" i="10"/>
  <c r="CT886" i="10"/>
  <c r="BX344" i="10"/>
  <c r="CN344" i="10" s="1"/>
  <c r="BV344" i="10"/>
  <c r="CL344" i="10" s="1"/>
  <c r="BW344" i="10"/>
  <c r="CM344" i="10" s="1"/>
  <c r="CH858" i="10"/>
  <c r="CT867" i="10"/>
  <c r="CP908" i="10"/>
  <c r="BC460" i="10"/>
  <c r="CL862" i="10"/>
  <c r="CP894" i="10"/>
  <c r="BW371" i="10"/>
  <c r="CM371" i="10" s="1"/>
  <c r="BV371" i="10"/>
  <c r="CL371" i="10" s="1"/>
  <c r="BX371" i="10"/>
  <c r="CN371" i="10" s="1"/>
  <c r="CL948" i="10"/>
  <c r="CP853" i="10"/>
  <c r="BA523" i="10"/>
  <c r="BB437" i="10"/>
  <c r="CL869" i="10"/>
  <c r="BB456" i="10"/>
  <c r="CL902" i="10"/>
  <c r="BS345" i="10"/>
  <c r="CI345" i="10" s="1"/>
  <c r="BR345" i="10"/>
  <c r="CH345" i="10" s="1"/>
  <c r="BT345" i="10"/>
  <c r="CJ345" i="10" s="1"/>
  <c r="CA356" i="10"/>
  <c r="CQ356" i="10" s="1"/>
  <c r="CB356" i="10"/>
  <c r="CR356" i="10" s="1"/>
  <c r="BZ356" i="10"/>
  <c r="CP356" i="10" s="1"/>
  <c r="CA308" i="10"/>
  <c r="CQ308" i="10" s="1"/>
  <c r="CB308" i="10"/>
  <c r="CR308" i="10" s="1"/>
  <c r="BZ308" i="10"/>
  <c r="CP308" i="10" s="1"/>
  <c r="CF349" i="10"/>
  <c r="CV349" i="10" s="1"/>
  <c r="CD349" i="10"/>
  <c r="CT349" i="10" s="1"/>
  <c r="CE349" i="10"/>
  <c r="CU349" i="10" s="1"/>
  <c r="BX364" i="10"/>
  <c r="CN364" i="10" s="1"/>
  <c r="BW364" i="10"/>
  <c r="CM364" i="10" s="1"/>
  <c r="BV364" i="10"/>
  <c r="CL364" i="10" s="1"/>
  <c r="BT336" i="10"/>
  <c r="CJ336" i="10" s="1"/>
  <c r="BS336" i="10"/>
  <c r="CI336" i="10" s="1"/>
  <c r="BR336" i="10"/>
  <c r="CH336" i="10" s="1"/>
  <c r="BT356" i="10"/>
  <c r="CJ356" i="10" s="1"/>
  <c r="BR356" i="10"/>
  <c r="CH356" i="10" s="1"/>
  <c r="BS356" i="10"/>
  <c r="CI356" i="10" s="1"/>
  <c r="AZ444" i="10"/>
  <c r="BA433" i="10"/>
  <c r="CP956" i="10"/>
  <c r="BC486" i="10"/>
  <c r="AZ495" i="10"/>
  <c r="BB429" i="10"/>
  <c r="BC539" i="10"/>
  <c r="CE321" i="10"/>
  <c r="CU321" i="10" s="1"/>
  <c r="CF321" i="10"/>
  <c r="CV321" i="10" s="1"/>
  <c r="CD321" i="10"/>
  <c r="CT321" i="10" s="1"/>
  <c r="CF320" i="10"/>
  <c r="CV320" i="10" s="1"/>
  <c r="CE320" i="10"/>
  <c r="CU320" i="10" s="1"/>
  <c r="CD320" i="10"/>
  <c r="CT320" i="10" s="1"/>
  <c r="CB325" i="10"/>
  <c r="CR325" i="10" s="1"/>
  <c r="BZ325" i="10"/>
  <c r="CP325" i="10" s="1"/>
  <c r="CA325" i="10"/>
  <c r="CQ325" i="10" s="1"/>
  <c r="CL890" i="10"/>
  <c r="BB474" i="10"/>
  <c r="BX346" i="10"/>
  <c r="CN346" i="10" s="1"/>
  <c r="BV346" i="10"/>
  <c r="CL346" i="10" s="1"/>
  <c r="BW346" i="10"/>
  <c r="CM346" i="10" s="1"/>
  <c r="CA357" i="10"/>
  <c r="CQ357" i="10" s="1"/>
  <c r="BZ357" i="10"/>
  <c r="CP357" i="10" s="1"/>
  <c r="CB357" i="10"/>
  <c r="CR357" i="10" s="1"/>
  <c r="CH964" i="10"/>
  <c r="CT898" i="10"/>
  <c r="AZ452" i="10"/>
  <c r="CA367" i="10"/>
  <c r="CQ367" i="10" s="1"/>
  <c r="BZ367" i="10"/>
  <c r="CP367" i="10" s="1"/>
  <c r="CB367" i="10"/>
  <c r="CR367" i="10" s="1"/>
  <c r="CD336" i="10"/>
  <c r="CT336" i="10" s="1"/>
  <c r="CF336" i="10"/>
  <c r="CV336" i="10" s="1"/>
  <c r="CE336" i="10"/>
  <c r="CU336" i="10" s="1"/>
  <c r="CB419" i="10"/>
  <c r="CR419" i="10" s="1"/>
  <c r="BZ419" i="10"/>
  <c r="CP419" i="10" s="1"/>
  <c r="CA419" i="10"/>
  <c r="CQ419" i="10" s="1"/>
  <c r="AZ436" i="10"/>
  <c r="CA312" i="10"/>
  <c r="CQ312" i="10" s="1"/>
  <c r="BZ312" i="10"/>
  <c r="CP312" i="10" s="1"/>
  <c r="CB312" i="10"/>
  <c r="CR312" i="10" s="1"/>
  <c r="CL901" i="10"/>
  <c r="CL936" i="10"/>
  <c r="CH903" i="10"/>
  <c r="BC453" i="10"/>
  <c r="CE344" i="10"/>
  <c r="CU344" i="10" s="1"/>
  <c r="CF344" i="10"/>
  <c r="CV344" i="10" s="1"/>
  <c r="CD344" i="10"/>
  <c r="CT344" i="10" s="1"/>
  <c r="CH898" i="10"/>
  <c r="CL857" i="10"/>
  <c r="CT920" i="10"/>
  <c r="CE415" i="10"/>
  <c r="CU415" i="10" s="1"/>
  <c r="CD415" i="10"/>
  <c r="CT415" i="10" s="1"/>
  <c r="CF415" i="10"/>
  <c r="CV415" i="10" s="1"/>
  <c r="BV328" i="10"/>
  <c r="CL328" i="10" s="1"/>
  <c r="BW328" i="10"/>
  <c r="CM328" i="10" s="1"/>
  <c r="BX328" i="10"/>
  <c r="CN328" i="10" s="1"/>
  <c r="BS379" i="10"/>
  <c r="CI379" i="10" s="1"/>
  <c r="BR379" i="10"/>
  <c r="CH379" i="10" s="1"/>
  <c r="BT379" i="10"/>
  <c r="CJ379" i="10" s="1"/>
  <c r="BA446" i="10"/>
  <c r="CP907" i="10"/>
  <c r="BS357" i="10"/>
  <c r="CI357" i="10" s="1"/>
  <c r="BR357" i="10"/>
  <c r="CH357" i="10" s="1"/>
  <c r="BT357" i="10"/>
  <c r="CJ357" i="10" s="1"/>
  <c r="CP883" i="10"/>
  <c r="CT908" i="10"/>
  <c r="BS353" i="10"/>
  <c r="CI353" i="10" s="1"/>
  <c r="BR353" i="10"/>
  <c r="CH353" i="10" s="1"/>
  <c r="BT353" i="10"/>
  <c r="CJ353" i="10" s="1"/>
  <c r="BC485" i="10"/>
  <c r="BT364" i="10"/>
  <c r="CJ364" i="10" s="1"/>
  <c r="BR364" i="10"/>
  <c r="CH364" i="10" s="1"/>
  <c r="BS364" i="10"/>
  <c r="CI364" i="10" s="1"/>
  <c r="CE354" i="10"/>
  <c r="CU354" i="10" s="1"/>
  <c r="CD354" i="10"/>
  <c r="CT354" i="10" s="1"/>
  <c r="CF354" i="10"/>
  <c r="CV354" i="10" s="1"/>
  <c r="BB440" i="10"/>
  <c r="BS322" i="10"/>
  <c r="CI322" i="10" s="1"/>
  <c r="BR322" i="10"/>
  <c r="CH322" i="10" s="1"/>
  <c r="CH923" i="10" s="1"/>
  <c r="BT322" i="10"/>
  <c r="CJ322" i="10" s="1"/>
  <c r="BW312" i="10"/>
  <c r="CM312" i="10" s="1"/>
  <c r="BV312" i="10"/>
  <c r="CL312" i="10" s="1"/>
  <c r="BX312" i="10"/>
  <c r="CN312" i="10" s="1"/>
  <c r="CH877" i="10"/>
  <c r="BW387" i="10"/>
  <c r="CM387" i="10" s="1"/>
  <c r="BV387" i="10"/>
  <c r="CL387" i="10" s="1"/>
  <c r="BX387" i="10"/>
  <c r="CN387" i="10" s="1"/>
  <c r="CH865" i="10"/>
  <c r="BS395" i="10"/>
  <c r="CI395" i="10" s="1"/>
  <c r="BR395" i="10"/>
  <c r="CH395" i="10" s="1"/>
  <c r="BT395" i="10"/>
  <c r="CJ395" i="10" s="1"/>
  <c r="CT907" i="10"/>
  <c r="BW334" i="10"/>
  <c r="CM334" i="10" s="1"/>
  <c r="BV334" i="10"/>
  <c r="CL334" i="10" s="1"/>
  <c r="BX334" i="10"/>
  <c r="CN334" i="10" s="1"/>
  <c r="AZ432" i="10"/>
  <c r="CT862" i="10"/>
  <c r="BB446" i="10"/>
  <c r="BZ332" i="10"/>
  <c r="CP332" i="10" s="1"/>
  <c r="CB332" i="10"/>
  <c r="CR332" i="10" s="1"/>
  <c r="CA332" i="10"/>
  <c r="CQ332" i="10" s="1"/>
  <c r="CT861" i="10"/>
  <c r="BS403" i="10"/>
  <c r="CI403" i="10" s="1"/>
  <c r="BR403" i="10"/>
  <c r="CH403" i="10" s="1"/>
  <c r="BT403" i="10"/>
  <c r="CJ403" i="10" s="1"/>
  <c r="CP866" i="10"/>
  <c r="CH849" i="10"/>
  <c r="BC437" i="10"/>
  <c r="BA470" i="10"/>
  <c r="CP895" i="10"/>
  <c r="BX325" i="10"/>
  <c r="CN325" i="10" s="1"/>
  <c r="BV325" i="10"/>
  <c r="CL325" i="10" s="1"/>
  <c r="BW325" i="10"/>
  <c r="CM325" i="10" s="1"/>
  <c r="AZ543" i="10"/>
  <c r="CH873" i="10"/>
  <c r="CA350" i="10"/>
  <c r="CQ350" i="10" s="1"/>
  <c r="CB350" i="10"/>
  <c r="CR350" i="10" s="1"/>
  <c r="BZ350" i="10"/>
  <c r="CP350" i="10" s="1"/>
  <c r="AZ458" i="10"/>
  <c r="BA438" i="10"/>
  <c r="BC445" i="10"/>
  <c r="CL924" i="10"/>
  <c r="CP903" i="10"/>
  <c r="BX360" i="10"/>
  <c r="CN360" i="10" s="1"/>
  <c r="BV360" i="10"/>
  <c r="CL360" i="10" s="1"/>
  <c r="BW360" i="10"/>
  <c r="CM360" i="10" s="1"/>
  <c r="BW379" i="10"/>
  <c r="CM379" i="10" s="1"/>
  <c r="BV379" i="10"/>
  <c r="CL379" i="10" s="1"/>
  <c r="BX379" i="10"/>
  <c r="CN379" i="10" s="1"/>
  <c r="BT362" i="10"/>
  <c r="CJ362" i="10" s="1"/>
  <c r="BR362" i="10"/>
  <c r="CH362" i="10" s="1"/>
  <c r="CH963" i="10" s="1"/>
  <c r="BS362" i="10"/>
  <c r="CI362" i="10" s="1"/>
  <c r="CD332" i="10"/>
  <c r="CT332" i="10" s="1"/>
  <c r="CF332" i="10"/>
  <c r="CV332" i="10" s="1"/>
  <c r="CE332" i="10"/>
  <c r="CU332" i="10" s="1"/>
  <c r="CT878" i="10"/>
  <c r="BC432" i="10"/>
  <c r="BA452" i="10"/>
  <c r="CH920" i="10"/>
  <c r="CH956" i="10"/>
  <c r="CP948" i="10"/>
  <c r="BT348" i="10"/>
  <c r="CJ348" i="10" s="1"/>
  <c r="BR348" i="10"/>
  <c r="CH348" i="10" s="1"/>
  <c r="CH949" i="10" s="1"/>
  <c r="BS348" i="10"/>
  <c r="CI348" i="10" s="1"/>
  <c r="CH960" i="10"/>
  <c r="CH952" i="10"/>
  <c r="CA338" i="10"/>
  <c r="CQ338" i="10" s="1"/>
  <c r="BZ338" i="10"/>
  <c r="CP338" i="10" s="1"/>
  <c r="CB338" i="10"/>
  <c r="CR338" i="10" s="1"/>
  <c r="BX348" i="10"/>
  <c r="CN348" i="10" s="1"/>
  <c r="BW348" i="10"/>
  <c r="CM348" i="10" s="1"/>
  <c r="BV348" i="10"/>
  <c r="CL348" i="10" s="1"/>
  <c r="CF387" i="10"/>
  <c r="CV387" i="10" s="1"/>
  <c r="CE387" i="10"/>
  <c r="CU387" i="10" s="1"/>
  <c r="CD387" i="10"/>
  <c r="CT387" i="10" s="1"/>
  <c r="CE356" i="10"/>
  <c r="CU356" i="10" s="1"/>
  <c r="CF356" i="10"/>
  <c r="CV356" i="10" s="1"/>
  <c r="CD356" i="10"/>
  <c r="CT356" i="10" s="1"/>
  <c r="BV336" i="10"/>
  <c r="CL336" i="10" s="1"/>
  <c r="BW336" i="10"/>
  <c r="CM336" i="10" s="1"/>
  <c r="BX336" i="10"/>
  <c r="CN336" i="10" s="1"/>
  <c r="CA316" i="10"/>
  <c r="CQ316" i="10" s="1"/>
  <c r="CB316" i="10"/>
  <c r="CR316" i="10" s="1"/>
  <c r="BZ316" i="10"/>
  <c r="CP316" i="10" s="1"/>
  <c r="AZ474" i="10"/>
  <c r="AZ445" i="10"/>
  <c r="CB399" i="10"/>
  <c r="CR399" i="10" s="1"/>
  <c r="CA399" i="10"/>
  <c r="CQ399" i="10" s="1"/>
  <c r="BZ399" i="10"/>
  <c r="CP399" i="10" s="1"/>
  <c r="CP936" i="10"/>
  <c r="BT313" i="10"/>
  <c r="CJ313" i="10" s="1"/>
  <c r="BS313" i="10"/>
  <c r="CI313" i="10" s="1"/>
  <c r="BR313" i="10"/>
  <c r="CH313" i="10" s="1"/>
  <c r="BT344" i="10"/>
  <c r="CJ344" i="10" s="1"/>
  <c r="BR344" i="10"/>
  <c r="CH344" i="10" s="1"/>
  <c r="CH945" i="10" s="1"/>
  <c r="BS344" i="10"/>
  <c r="CI344" i="10" s="1"/>
  <c r="CF371" i="10"/>
  <c r="CV371" i="10" s="1"/>
  <c r="CE371" i="10"/>
  <c r="CU371" i="10" s="1"/>
  <c r="CD371" i="10"/>
  <c r="CT371" i="10" s="1"/>
  <c r="BW399" i="10"/>
  <c r="CM399" i="10" s="1"/>
  <c r="BV399" i="10"/>
  <c r="CL399" i="10" s="1"/>
  <c r="BX399" i="10"/>
  <c r="CN399" i="10" s="1"/>
  <c r="BA458" i="10"/>
  <c r="BA477" i="10"/>
  <c r="BW353" i="10"/>
  <c r="CM353" i="10" s="1"/>
  <c r="BV353" i="10"/>
  <c r="CL353" i="10" s="1"/>
  <c r="BX353" i="10"/>
  <c r="CN353" i="10" s="1"/>
  <c r="CF403" i="10"/>
  <c r="CV403" i="10" s="1"/>
  <c r="CE403" i="10"/>
  <c r="CU403" i="10" s="1"/>
  <c r="CD403" i="10"/>
  <c r="CT403" i="10" s="1"/>
  <c r="CH862" i="10"/>
  <c r="BS365" i="10"/>
  <c r="CI365" i="10" s="1"/>
  <c r="BR365" i="10"/>
  <c r="CH365" i="10" s="1"/>
  <c r="BT365" i="10"/>
  <c r="CJ365" i="10" s="1"/>
  <c r="BB531" i="10"/>
  <c r="BA539" i="10"/>
  <c r="AZ437" i="10"/>
  <c r="BC446" i="10"/>
  <c r="BB450" i="10"/>
  <c r="BC450" i="10"/>
  <c r="CH879" i="10"/>
  <c r="BC458" i="10"/>
  <c r="BW407" i="10"/>
  <c r="CM407" i="10" s="1"/>
  <c r="BV407" i="10"/>
  <c r="CL407" i="10" s="1"/>
  <c r="BX407" i="10"/>
  <c r="CN407" i="10" s="1"/>
  <c r="CL903" i="10"/>
  <c r="BB486" i="10"/>
  <c r="CL867" i="10"/>
  <c r="CE316" i="10"/>
  <c r="CU316" i="10" s="1"/>
  <c r="CD316" i="10"/>
  <c r="CT316" i="10" s="1"/>
  <c r="CF316" i="10"/>
  <c r="CV316" i="10" s="1"/>
  <c r="BB480" i="10"/>
  <c r="BC495" i="10"/>
  <c r="CA313" i="10"/>
  <c r="CQ313" i="10" s="1"/>
  <c r="CB313" i="10"/>
  <c r="CR313" i="10" s="1"/>
  <c r="BZ313" i="10"/>
  <c r="CP313" i="10" s="1"/>
  <c r="BA481" i="10"/>
  <c r="BB444" i="10"/>
  <c r="BB466" i="10"/>
  <c r="CF322" i="10"/>
  <c r="CV322" i="10" s="1"/>
  <c r="CE322" i="10"/>
  <c r="CU322" i="10" s="1"/>
  <c r="CD322" i="10"/>
  <c r="CT322" i="10" s="1"/>
  <c r="BZ423" i="10"/>
  <c r="CP423" i="10" s="1"/>
  <c r="CA423" i="10"/>
  <c r="CQ423" i="10" s="1"/>
  <c r="CB423" i="10"/>
  <c r="CR423" i="10" s="1"/>
  <c r="CA395" i="10"/>
  <c r="CQ395" i="10" s="1"/>
  <c r="BZ395" i="10"/>
  <c r="CP395" i="10" s="1"/>
  <c r="CB395" i="10"/>
  <c r="CR395" i="10" s="1"/>
  <c r="CE350" i="10"/>
  <c r="CU350" i="10" s="1"/>
  <c r="CD350" i="10"/>
  <c r="CT350" i="10" s="1"/>
  <c r="CF350" i="10"/>
  <c r="CV350" i="10" s="1"/>
  <c r="BC527" i="10"/>
  <c r="BA482" i="10"/>
  <c r="BW361" i="10"/>
  <c r="CM361" i="10" s="1"/>
  <c r="BV361" i="10"/>
  <c r="CL361" i="10" s="1"/>
  <c r="BX361" i="10"/>
  <c r="CN361" i="10" s="1"/>
  <c r="BB454" i="10"/>
  <c r="CP906" i="10"/>
  <c r="BC442" i="10"/>
  <c r="BW345" i="10"/>
  <c r="CM345" i="10" s="1"/>
  <c r="BV345" i="10"/>
  <c r="CL345" i="10" s="1"/>
  <c r="BX345" i="10"/>
  <c r="CN345" i="10" s="1"/>
  <c r="CT855" i="10"/>
  <c r="AZ438" i="10"/>
  <c r="AZ462" i="10"/>
  <c r="CL887" i="10"/>
  <c r="CP898" i="10"/>
  <c r="CL858" i="10"/>
  <c r="BA491" i="10"/>
  <c r="BZ336" i="10"/>
  <c r="CP336" i="10" s="1"/>
  <c r="CB336" i="10"/>
  <c r="CR336" i="10" s="1"/>
  <c r="CA336" i="10"/>
  <c r="CQ336" i="10" s="1"/>
  <c r="BA453" i="10"/>
  <c r="BC428" i="10"/>
  <c r="BB476" i="10"/>
  <c r="CP899" i="10"/>
  <c r="CP879" i="10"/>
  <c r="CT854" i="10"/>
  <c r="BB433" i="10"/>
  <c r="BT419" i="10"/>
  <c r="CJ419" i="10" s="1"/>
  <c r="BS419" i="10"/>
  <c r="CI419" i="10" s="1"/>
  <c r="BR419" i="10"/>
  <c r="CH419" i="10" s="1"/>
  <c r="CA324" i="10"/>
  <c r="CQ324" i="10" s="1"/>
  <c r="CB324" i="10"/>
  <c r="CR324" i="10" s="1"/>
  <c r="BZ324" i="10"/>
  <c r="CP324" i="10" s="1"/>
  <c r="BC454" i="10"/>
  <c r="BW324" i="10"/>
  <c r="CM324" i="10" s="1"/>
  <c r="BV324" i="10"/>
  <c r="CL324" i="10" s="1"/>
  <c r="BX324" i="10"/>
  <c r="CN324" i="10" s="1"/>
  <c r="CA364" i="10"/>
  <c r="CQ364" i="10" s="1"/>
  <c r="CB364" i="10"/>
  <c r="CR364" i="10" s="1"/>
  <c r="BZ364" i="10"/>
  <c r="CP364" i="10" s="1"/>
  <c r="CT897" i="10"/>
  <c r="CD324" i="10"/>
  <c r="CT324" i="10" s="1"/>
  <c r="CF324" i="10"/>
  <c r="CV324" i="10" s="1"/>
  <c r="CE324" i="10"/>
  <c r="CU324" i="10" s="1"/>
  <c r="BB430" i="10"/>
  <c r="CA346" i="10"/>
  <c r="CQ346" i="10" s="1"/>
  <c r="CB346" i="10"/>
  <c r="CR346" i="10" s="1"/>
  <c r="BZ346" i="10"/>
  <c r="CP346" i="10" s="1"/>
  <c r="BR328" i="10"/>
  <c r="CH328" i="10" s="1"/>
  <c r="BT328" i="10"/>
  <c r="CJ328" i="10" s="1"/>
  <c r="BS328" i="10"/>
  <c r="CI328" i="10" s="1"/>
  <c r="CH866" i="10"/>
  <c r="BA461" i="10"/>
  <c r="CA341" i="10"/>
  <c r="CQ341" i="10" s="1"/>
  <c r="BZ341" i="10"/>
  <c r="CP341" i="10" s="1"/>
  <c r="CB341" i="10"/>
  <c r="CR341" i="10" s="1"/>
  <c r="BB523" i="10"/>
  <c r="CD309" i="10"/>
  <c r="CT309" i="10" s="1"/>
  <c r="CE309" i="10"/>
  <c r="CU309" i="10" s="1"/>
  <c r="CF309" i="10"/>
  <c r="CV309" i="10" s="1"/>
  <c r="CP874" i="10"/>
  <c r="CH885" i="10"/>
  <c r="CH893" i="10"/>
  <c r="BS310" i="10"/>
  <c r="CI310" i="10" s="1"/>
  <c r="BR310" i="10"/>
  <c r="CH310" i="10" s="1"/>
  <c r="BT310" i="10"/>
  <c r="CJ310" i="10" s="1"/>
  <c r="CL899" i="10"/>
  <c r="BA462" i="10"/>
  <c r="BA474" i="10"/>
  <c r="CL894" i="10"/>
  <c r="BA469" i="10"/>
  <c r="BX356" i="10"/>
  <c r="CN356" i="10" s="1"/>
  <c r="BW356" i="10"/>
  <c r="CM356" i="10" s="1"/>
  <c r="BV356" i="10"/>
  <c r="CL356" i="10" s="1"/>
  <c r="CT924" i="10"/>
  <c r="BX423" i="10"/>
  <c r="CN423" i="10" s="1"/>
  <c r="BW423" i="10"/>
  <c r="CM423" i="10" s="1"/>
  <c r="BV423" i="10"/>
  <c r="CL423" i="10" s="1"/>
  <c r="CP871" i="10"/>
  <c r="CT871" i="10"/>
  <c r="BC470" i="10"/>
  <c r="BC472" i="10"/>
  <c r="CF407" i="10"/>
  <c r="CV407" i="10" s="1"/>
  <c r="CE407" i="10"/>
  <c r="CU407" i="10" s="1"/>
  <c r="CD407" i="10"/>
  <c r="CT407" i="10" s="1"/>
  <c r="BS391" i="10"/>
  <c r="CI391" i="10" s="1"/>
  <c r="BR391" i="10"/>
  <c r="CH391" i="10" s="1"/>
  <c r="BT391" i="10"/>
  <c r="CJ391" i="10" s="1"/>
  <c r="BX362" i="10"/>
  <c r="CN362" i="10" s="1"/>
  <c r="BV362" i="10"/>
  <c r="CL362" i="10" s="1"/>
  <c r="BW362" i="10"/>
  <c r="CM362" i="10" s="1"/>
  <c r="CB317" i="10"/>
  <c r="CR317" i="10" s="1"/>
  <c r="CA317" i="10"/>
  <c r="CQ317" i="10" s="1"/>
  <c r="BZ317" i="10"/>
  <c r="CP317" i="10" s="1"/>
  <c r="CA391" i="10"/>
  <c r="CQ391" i="10" s="1"/>
  <c r="BZ391" i="10"/>
  <c r="CP391" i="10" s="1"/>
  <c r="CB391" i="10"/>
  <c r="CR391" i="10" s="1"/>
  <c r="BA460" i="10"/>
  <c r="AZ465" i="10"/>
  <c r="CA375" i="10"/>
  <c r="CQ375" i="10" s="1"/>
  <c r="BZ375" i="10"/>
  <c r="CP375" i="10" s="1"/>
  <c r="CB375" i="10"/>
  <c r="CR375" i="10" s="1"/>
  <c r="CH874" i="10"/>
  <c r="CT875" i="10"/>
  <c r="BT309" i="10"/>
  <c r="CJ309" i="10" s="1"/>
  <c r="BS309" i="10"/>
  <c r="CI309" i="10" s="1"/>
  <c r="BR309" i="10"/>
  <c r="CH309" i="10" s="1"/>
  <c r="BB428" i="10"/>
  <c r="CT901" i="10"/>
  <c r="CL865" i="10"/>
  <c r="CP905" i="10"/>
  <c r="BC469" i="10"/>
  <c r="CP861" i="10"/>
  <c r="CT865" i="10"/>
  <c r="BA484" i="10"/>
  <c r="AZ456" i="10"/>
  <c r="AZ476" i="10"/>
  <c r="CT863" i="10"/>
  <c r="BS324" i="10"/>
  <c r="CI324" i="10" s="1"/>
  <c r="BR324" i="10"/>
  <c r="CH324" i="10" s="1"/>
  <c r="BT324" i="10"/>
  <c r="CJ324" i="10" s="1"/>
  <c r="BC482" i="10"/>
  <c r="CE366" i="10"/>
  <c r="CU366" i="10" s="1"/>
  <c r="CD366" i="10"/>
  <c r="CT366" i="10" s="1"/>
  <c r="CF366" i="10"/>
  <c r="CV366" i="10" s="1"/>
  <c r="CL875" i="10"/>
  <c r="BS375" i="10"/>
  <c r="CI375" i="10" s="1"/>
  <c r="BR375" i="10"/>
  <c r="CH375" i="10" s="1"/>
  <c r="BT375" i="10"/>
  <c r="CJ375" i="10" s="1"/>
  <c r="CB309" i="10"/>
  <c r="CR309" i="10" s="1"/>
  <c r="BZ309" i="10"/>
  <c r="CP309" i="10" s="1"/>
  <c r="CA309" i="10"/>
  <c r="CQ309" i="10" s="1"/>
  <c r="CA379" i="10"/>
  <c r="CQ379" i="10" s="1"/>
  <c r="BZ379" i="10"/>
  <c r="CP379" i="10" s="1"/>
  <c r="CB379" i="10"/>
  <c r="CR379" i="10" s="1"/>
  <c r="BX358" i="10"/>
  <c r="CN358" i="10" s="1"/>
  <c r="BV358" i="10"/>
  <c r="CL358" i="10" s="1"/>
  <c r="BW358" i="10"/>
  <c r="CM358" i="10" s="1"/>
  <c r="BC440" i="10"/>
  <c r="AZ428" i="10"/>
  <c r="CH859" i="10"/>
  <c r="CA354" i="10"/>
  <c r="CQ354" i="10" s="1"/>
  <c r="CB354" i="10"/>
  <c r="CR354" i="10" s="1"/>
  <c r="BZ354" i="10"/>
  <c r="CP354" i="10" s="1"/>
  <c r="BS329" i="10"/>
  <c r="CI329" i="10" s="1"/>
  <c r="BR329" i="10"/>
  <c r="CH329" i="10" s="1"/>
  <c r="BT329" i="10"/>
  <c r="CJ329" i="10" s="1"/>
  <c r="BB477" i="10"/>
  <c r="CF310" i="10"/>
  <c r="CV310" i="10" s="1"/>
  <c r="CD310" i="10"/>
  <c r="CT310" i="10" s="1"/>
  <c r="CE310" i="10"/>
  <c r="CU310" i="10" s="1"/>
  <c r="BB487" i="10"/>
  <c r="CT881" i="10"/>
  <c r="CA353" i="10"/>
  <c r="CQ353" i="10" s="1"/>
  <c r="CB353" i="10"/>
  <c r="CR353" i="10" s="1"/>
  <c r="BZ353" i="10"/>
  <c r="CP353" i="10" s="1"/>
  <c r="BC456" i="10"/>
  <c r="BB539" i="10"/>
  <c r="BS316" i="10"/>
  <c r="CI316" i="10" s="1"/>
  <c r="BR316" i="10"/>
  <c r="CH316" i="10" s="1"/>
  <c r="BT316" i="10"/>
  <c r="CJ316" i="10" s="1"/>
  <c r="BB432" i="10"/>
  <c r="BB482" i="10"/>
  <c r="CF333" i="10"/>
  <c r="CV333" i="10" s="1"/>
  <c r="CD333" i="10"/>
  <c r="CT333" i="10" s="1"/>
  <c r="CE333" i="10"/>
  <c r="CU333" i="10" s="1"/>
  <c r="BC464" i="10"/>
  <c r="CP858" i="10"/>
  <c r="CL873" i="10"/>
  <c r="BC535" i="10"/>
  <c r="BA448" i="10"/>
  <c r="CP877" i="10"/>
  <c r="AZ499" i="10"/>
  <c r="BW326" i="10"/>
  <c r="CM326" i="10" s="1"/>
  <c r="BV326" i="10"/>
  <c r="CL326" i="10" s="1"/>
  <c r="BX326" i="10"/>
  <c r="CN326" i="10" s="1"/>
  <c r="BA436" i="10"/>
  <c r="CL874" i="10"/>
  <c r="CP897" i="10"/>
  <c r="CT870" i="10"/>
  <c r="CL889" i="10"/>
  <c r="CL893" i="10"/>
  <c r="AZ484" i="10"/>
  <c r="CH891" i="10"/>
  <c r="CT928" i="10"/>
  <c r="BX415" i="10"/>
  <c r="CN415" i="10" s="1"/>
  <c r="BW415" i="10"/>
  <c r="CM415" i="10" s="1"/>
  <c r="BV415" i="10"/>
  <c r="CL415" i="10" s="1"/>
  <c r="AZ446" i="10"/>
  <c r="CP857" i="10"/>
  <c r="CH901" i="10"/>
  <c r="BA507" i="10"/>
  <c r="CH895" i="10"/>
  <c r="CT894" i="10"/>
  <c r="BA428" i="10"/>
  <c r="CP940" i="10"/>
  <c r="CP878" i="10"/>
  <c r="CT903" i="10"/>
  <c r="AZ515" i="10"/>
  <c r="CH916" i="10"/>
  <c r="BS312" i="10"/>
  <c r="CI312" i="10" s="1"/>
  <c r="BR312" i="10"/>
  <c r="CH312" i="10" s="1"/>
  <c r="BT312" i="10"/>
  <c r="CJ312" i="10" s="1"/>
  <c r="BX309" i="10"/>
  <c r="CN309" i="10" s="1"/>
  <c r="BV309" i="10"/>
  <c r="CL309" i="10" s="1"/>
  <c r="BW309" i="10"/>
  <c r="CM309" i="10" s="1"/>
  <c r="CH882" i="10"/>
  <c r="BB452" i="10"/>
  <c r="AZ523" i="10"/>
  <c r="BZ344" i="10"/>
  <c r="CP344" i="10" s="1"/>
  <c r="CA344" i="10"/>
  <c r="CQ344" i="10" s="1"/>
  <c r="CB344" i="10"/>
  <c r="CR344" i="10" s="1"/>
  <c r="CT944" i="10"/>
  <c r="CD317" i="10"/>
  <c r="CT317" i="10" s="1"/>
  <c r="CE317" i="10"/>
  <c r="CU317" i="10" s="1"/>
  <c r="CF317" i="10"/>
  <c r="CV317" i="10" s="1"/>
  <c r="CD328" i="10"/>
  <c r="CT328" i="10" s="1"/>
  <c r="CE328" i="10"/>
  <c r="CU328" i="10" s="1"/>
  <c r="CF328" i="10"/>
  <c r="CV328" i="10" s="1"/>
  <c r="BW391" i="10"/>
  <c r="CM391" i="10" s="1"/>
  <c r="BV391" i="10"/>
  <c r="CL391" i="10" s="1"/>
  <c r="BX391" i="10"/>
  <c r="CN391" i="10" s="1"/>
  <c r="BA445" i="10"/>
  <c r="CL960" i="10"/>
  <c r="CF357" i="10"/>
  <c r="CV357" i="10" s="1"/>
  <c r="CD357" i="10"/>
  <c r="CT357" i="10" s="1"/>
  <c r="CE357" i="10"/>
  <c r="CU357" i="10" s="1"/>
  <c r="BB470" i="10"/>
  <c r="BT338" i="10"/>
  <c r="CJ338" i="10" s="1"/>
  <c r="BS338" i="10"/>
  <c r="CI338" i="10" s="1"/>
  <c r="BR338" i="10"/>
  <c r="CH338" i="10" s="1"/>
  <c r="BW318" i="10"/>
  <c r="CM318" i="10" s="1"/>
  <c r="BV318" i="10"/>
  <c r="CL318" i="10" s="1"/>
  <c r="BX318" i="10"/>
  <c r="CN318" i="10" s="1"/>
  <c r="CD325" i="10"/>
  <c r="CT325" i="10" s="1"/>
  <c r="CE325" i="10"/>
  <c r="CU325" i="10" s="1"/>
  <c r="CF325" i="10"/>
  <c r="CV325" i="10" s="1"/>
  <c r="CA383" i="10"/>
  <c r="CQ383" i="10" s="1"/>
  <c r="BZ383" i="10"/>
  <c r="CP383" i="10" s="1"/>
  <c r="CB383" i="10"/>
  <c r="CR383" i="10" s="1"/>
  <c r="BA480" i="10"/>
  <c r="BA499" i="10"/>
  <c r="AZ482" i="10"/>
  <c r="CT885" i="10"/>
  <c r="CL870" i="10"/>
  <c r="BC452" i="10"/>
  <c r="CF379" i="10"/>
  <c r="CV379" i="10" s="1"/>
  <c r="CE379" i="10"/>
  <c r="CU379" i="10" s="1"/>
  <c r="CD379" i="10"/>
  <c r="CT379" i="10" s="1"/>
  <c r="CT956" i="10"/>
  <c r="CL952" i="10"/>
  <c r="CA361" i="10"/>
  <c r="CQ361" i="10" s="1"/>
  <c r="CB361" i="10"/>
  <c r="CR361" i="10" s="1"/>
  <c r="BZ361" i="10"/>
  <c r="CP361" i="10" s="1"/>
  <c r="CP962" i="10" s="1"/>
  <c r="CF367" i="10"/>
  <c r="CV367" i="10" s="1"/>
  <c r="CE367" i="10"/>
  <c r="CU367" i="10" s="1"/>
  <c r="CD367" i="10"/>
  <c r="CT367" i="10" s="1"/>
  <c r="CH894" i="10"/>
  <c r="BB458" i="10"/>
  <c r="BA468" i="10"/>
  <c r="BX352" i="10"/>
  <c r="CN352" i="10" s="1"/>
  <c r="BV352" i="10"/>
  <c r="CL352" i="10" s="1"/>
  <c r="BW352" i="10"/>
  <c r="CM352" i="10" s="1"/>
  <c r="CH871" i="10"/>
  <c r="BC507" i="10"/>
  <c r="BC433" i="10"/>
  <c r="BA456" i="10"/>
  <c r="BA485" i="10"/>
  <c r="BB436" i="10"/>
  <c r="CL928" i="10"/>
  <c r="CF353" i="10"/>
  <c r="CV353" i="10" s="1"/>
  <c r="CE353" i="10"/>
  <c r="CU353" i="10" s="1"/>
  <c r="CD353" i="10"/>
  <c r="CT353" i="10" s="1"/>
  <c r="BB519" i="10"/>
  <c r="CP944" i="10"/>
  <c r="CH855" i="10"/>
  <c r="CA318" i="10"/>
  <c r="CQ318" i="10" s="1"/>
  <c r="BZ318" i="10"/>
  <c r="CP318" i="10" s="1"/>
  <c r="CB318" i="10"/>
  <c r="CR318" i="10" s="1"/>
  <c r="AZ433" i="10"/>
  <c r="BB449" i="10"/>
  <c r="CT882" i="10"/>
  <c r="BC491" i="10"/>
  <c r="BA519" i="10"/>
  <c r="BW338" i="10"/>
  <c r="CM338" i="10" s="1"/>
  <c r="BX338" i="10"/>
  <c r="CN338" i="10" s="1"/>
  <c r="BV338" i="10"/>
  <c r="CL338" i="10" s="1"/>
  <c r="BW357" i="10"/>
  <c r="CM357" i="10" s="1"/>
  <c r="BV357" i="10"/>
  <c r="CL357" i="10" s="1"/>
  <c r="BX357" i="10"/>
  <c r="CN357" i="10" s="1"/>
  <c r="CF314" i="10"/>
  <c r="CV314" i="10" s="1"/>
  <c r="CD314" i="10"/>
  <c r="CT314" i="10" s="1"/>
  <c r="CE314" i="10"/>
  <c r="CU314" i="10" s="1"/>
  <c r="CP885" i="10"/>
  <c r="BC523" i="10"/>
  <c r="CT869" i="10"/>
  <c r="CA387" i="10"/>
  <c r="CQ387" i="10" s="1"/>
  <c r="BZ387" i="10"/>
  <c r="CP387" i="10" s="1"/>
  <c r="CB387" i="10"/>
  <c r="CR387" i="10" s="1"/>
  <c r="CL916" i="10"/>
  <c r="CH902" i="10"/>
  <c r="CL885" i="10"/>
  <c r="BS387" i="10"/>
  <c r="CI387" i="10" s="1"/>
  <c r="BR387" i="10"/>
  <c r="CH387" i="10" s="1"/>
  <c r="BT387" i="10"/>
  <c r="CJ387" i="10" s="1"/>
  <c r="BX317" i="10"/>
  <c r="CN317" i="10" s="1"/>
  <c r="BV317" i="10"/>
  <c r="CL317" i="10" s="1"/>
  <c r="BW317" i="10"/>
  <c r="CM317" i="10" s="1"/>
  <c r="CP891" i="10"/>
  <c r="CL859" i="10"/>
  <c r="BA527" i="10"/>
  <c r="CT940" i="10"/>
  <c r="CL861" i="10"/>
  <c r="CH940" i="10"/>
  <c r="CA340" i="10"/>
  <c r="CQ340" i="10" s="1"/>
  <c r="CB340" i="10"/>
  <c r="CR340" i="10" s="1"/>
  <c r="BZ340" i="10"/>
  <c r="CP340" i="10" s="1"/>
  <c r="CA366" i="10"/>
  <c r="CQ366" i="10" s="1"/>
  <c r="CB366" i="10"/>
  <c r="CR366" i="10" s="1"/>
  <c r="BZ366" i="10"/>
  <c r="CP366" i="10" s="1"/>
  <c r="BC457" i="10"/>
  <c r="CH907" i="10"/>
  <c r="CP890" i="10"/>
  <c r="CT916" i="10"/>
  <c r="CA342" i="10"/>
  <c r="CQ342" i="10" s="1"/>
  <c r="CB342" i="10"/>
  <c r="CR342" i="10" s="1"/>
  <c r="BZ342" i="10"/>
  <c r="CP342" i="10" s="1"/>
  <c r="CT879" i="10"/>
  <c r="BC436" i="10"/>
  <c r="BZ360" i="10"/>
  <c r="CP360" i="10" s="1"/>
  <c r="CA360" i="10"/>
  <c r="CQ360" i="10" s="1"/>
  <c r="CB360" i="10"/>
  <c r="CR360" i="10" s="1"/>
  <c r="BT366" i="10"/>
  <c r="CJ366" i="10" s="1"/>
  <c r="BR366" i="10"/>
  <c r="CH366" i="10" s="1"/>
  <c r="BS366" i="10"/>
  <c r="CI366" i="10" s="1"/>
  <c r="BA430" i="10"/>
  <c r="BS333" i="10"/>
  <c r="CI333" i="10" s="1"/>
  <c r="BR333" i="10"/>
  <c r="CH333" i="10" s="1"/>
  <c r="BT333" i="10"/>
  <c r="CJ333" i="10" s="1"/>
  <c r="BB465" i="10"/>
  <c r="CA349" i="10"/>
  <c r="CQ349" i="10" s="1"/>
  <c r="BZ349" i="10"/>
  <c r="CP349" i="10" s="1"/>
  <c r="CB349" i="10"/>
  <c r="CR349" i="10" s="1"/>
  <c r="BB511" i="10"/>
  <c r="BW333" i="10"/>
  <c r="CM333" i="10" s="1"/>
  <c r="BX333" i="10"/>
  <c r="CN333" i="10" s="1"/>
  <c r="BV333" i="10"/>
  <c r="CL333" i="10" s="1"/>
  <c r="BX340" i="10"/>
  <c r="CN340" i="10" s="1"/>
  <c r="BW340" i="10"/>
  <c r="CM340" i="10" s="1"/>
  <c r="BV340" i="10"/>
  <c r="CL340" i="10" s="1"/>
  <c r="CF308" i="10"/>
  <c r="CV308" i="10" s="1"/>
  <c r="CD308" i="10"/>
  <c r="CT308" i="10" s="1"/>
  <c r="CE308" i="10"/>
  <c r="CU308" i="10" s="1"/>
  <c r="BZ328" i="10"/>
  <c r="CP328" i="10" s="1"/>
  <c r="CB328" i="10"/>
  <c r="CR328" i="10" s="1"/>
  <c r="CA328" i="10"/>
  <c r="CQ328" i="10" s="1"/>
  <c r="BB495" i="10"/>
  <c r="AZ491" i="10"/>
  <c r="AZ429" i="10"/>
  <c r="CT952" i="10"/>
  <c r="CP887" i="10"/>
  <c r="CH948" i="10"/>
  <c r="CA365" i="10"/>
  <c r="CQ365" i="10" s="1"/>
  <c r="BZ365" i="10"/>
  <c r="CP365" i="10" s="1"/>
  <c r="CB365" i="10"/>
  <c r="CR365" i="10" s="1"/>
  <c r="CH869" i="10"/>
  <c r="BC468" i="10"/>
  <c r="BB457" i="10"/>
  <c r="CE362" i="10"/>
  <c r="CU362" i="10" s="1"/>
  <c r="CD362" i="10"/>
  <c r="CT362" i="10" s="1"/>
  <c r="CF362" i="10"/>
  <c r="CV362" i="10" s="1"/>
  <c r="CP964" i="10"/>
  <c r="BA487" i="10"/>
  <c r="CE346" i="10"/>
  <c r="CU346" i="10" s="1"/>
  <c r="CD346" i="10"/>
  <c r="CT346" i="10" s="1"/>
  <c r="CF346" i="10"/>
  <c r="CV346" i="10" s="1"/>
  <c r="BT352" i="10"/>
  <c r="CJ352" i="10" s="1"/>
  <c r="BR352" i="10"/>
  <c r="CH352" i="10" s="1"/>
  <c r="BS352" i="10"/>
  <c r="CI352" i="10" s="1"/>
  <c r="BB499" i="10"/>
  <c r="CH875" i="10"/>
  <c r="BA478" i="10"/>
  <c r="BS341" i="10"/>
  <c r="CI341" i="10" s="1"/>
  <c r="BR341" i="10"/>
  <c r="CH341" i="10" s="1"/>
  <c r="BT341" i="10"/>
  <c r="CJ341" i="10" s="1"/>
  <c r="BS308" i="10"/>
  <c r="CI308" i="10" s="1"/>
  <c r="BR308" i="10"/>
  <c r="CH308" i="10" s="1"/>
  <c r="BT308" i="10"/>
  <c r="CJ308" i="10" s="1"/>
  <c r="BA450" i="10"/>
  <c r="CF383" i="10"/>
  <c r="CV383" i="10" s="1"/>
  <c r="CE383" i="10"/>
  <c r="CU383" i="10" s="1"/>
  <c r="CD383" i="10"/>
  <c r="CT383" i="10" s="1"/>
  <c r="CL891" i="10"/>
  <c r="BC465" i="10"/>
  <c r="AZ449" i="10"/>
  <c r="BC430" i="10"/>
  <c r="AZ487" i="10"/>
  <c r="CP912" i="10"/>
  <c r="CT891" i="10"/>
  <c r="CT893" i="10"/>
  <c r="BB473" i="10"/>
  <c r="CT899" i="10"/>
  <c r="CH932" i="10"/>
  <c r="CT857" i="10"/>
  <c r="BW383" i="10"/>
  <c r="CM383" i="10" s="1"/>
  <c r="BV383" i="10"/>
  <c r="CL383" i="10" s="1"/>
  <c r="BX383" i="10"/>
  <c r="CN383" i="10" s="1"/>
  <c r="CA362" i="10"/>
  <c r="CQ362" i="10" s="1"/>
  <c r="CB362" i="10"/>
  <c r="CR362" i="10" s="1"/>
  <c r="BZ362" i="10"/>
  <c r="CP362" i="10" s="1"/>
  <c r="BT415" i="10"/>
  <c r="CJ415" i="10" s="1"/>
  <c r="BR415" i="10"/>
  <c r="CH415" i="10" s="1"/>
  <c r="BS415" i="10"/>
  <c r="CI415" i="10" s="1"/>
  <c r="CL944" i="10"/>
  <c r="CE423" i="10"/>
  <c r="CU423" i="10" s="1"/>
  <c r="CD423" i="10"/>
  <c r="CT423" i="10" s="1"/>
  <c r="CF423" i="10"/>
  <c r="CV423" i="10" s="1"/>
  <c r="AZ460" i="10"/>
  <c r="BW329" i="10"/>
  <c r="CM329" i="10" s="1"/>
  <c r="BV329" i="10"/>
  <c r="CL329" i="10" s="1"/>
  <c r="BX329" i="10"/>
  <c r="CN329" i="10" s="1"/>
  <c r="CL855" i="10"/>
  <c r="CB407" i="10"/>
  <c r="CR407" i="10" s="1"/>
  <c r="CA407" i="10"/>
  <c r="CQ407" i="10" s="1"/>
  <c r="BZ407" i="10"/>
  <c r="CP407" i="10" s="1"/>
  <c r="BW395" i="10"/>
  <c r="CM395" i="10" s="1"/>
  <c r="BV395" i="10"/>
  <c r="CL395" i="10" s="1"/>
  <c r="BX395" i="10"/>
  <c r="CN395" i="10" s="1"/>
  <c r="BW316" i="10"/>
  <c r="CM316" i="10" s="1"/>
  <c r="BV316" i="10"/>
  <c r="CL316" i="10" s="1"/>
  <c r="BX316" i="10"/>
  <c r="CN316" i="10" s="1"/>
  <c r="BA434" i="10"/>
  <c r="CH889" i="10"/>
  <c r="BB468" i="10"/>
  <c r="CH850" i="10"/>
  <c r="CF395" i="10"/>
  <c r="CV395" i="10" s="1"/>
  <c r="CE395" i="10"/>
  <c r="CU395" i="10" s="1"/>
  <c r="CD395" i="10"/>
  <c r="CT395" i="10" s="1"/>
  <c r="CT996" i="10" s="1"/>
  <c r="AZ450" i="10"/>
  <c r="BA535" i="10"/>
  <c r="BS326" i="10"/>
  <c r="CI326" i="10" s="1"/>
  <c r="BR326" i="10"/>
  <c r="CH326" i="10" s="1"/>
  <c r="BT326" i="10"/>
  <c r="CJ326" i="10" s="1"/>
  <c r="AZ440" i="10"/>
  <c r="CF391" i="10"/>
  <c r="CV391" i="10" s="1"/>
  <c r="CE391" i="10"/>
  <c r="CU391" i="10" s="1"/>
  <c r="CD391" i="10"/>
  <c r="CT391" i="10" s="1"/>
  <c r="CT889" i="10"/>
  <c r="BW308" i="10"/>
  <c r="CM308" i="10" s="1"/>
  <c r="BV308" i="10"/>
  <c r="CL308" i="10" s="1"/>
  <c r="BX308" i="10"/>
  <c r="CN308" i="10" s="1"/>
  <c r="CL854" i="10"/>
  <c r="AZ434" i="10"/>
  <c r="BA429" i="10"/>
  <c r="CF318" i="10"/>
  <c r="CV318" i="10" s="1"/>
  <c r="CE318" i="10"/>
  <c r="CU318" i="10" s="1"/>
  <c r="CD318" i="10"/>
  <c r="CT318" i="10" s="1"/>
  <c r="CH899" i="10"/>
  <c r="BB464" i="10"/>
  <c r="BT321" i="10"/>
  <c r="CJ321" i="10" s="1"/>
  <c r="BS321" i="10"/>
  <c r="CI321" i="10" s="1"/>
  <c r="BR321" i="10"/>
  <c r="CH321" i="10" s="1"/>
  <c r="BC448" i="10"/>
  <c r="BA511" i="10"/>
  <c r="CP928" i="10"/>
  <c r="BA495" i="10"/>
  <c r="AZ481" i="10"/>
  <c r="BC477" i="10"/>
  <c r="CA371" i="10"/>
  <c r="CQ371" i="10" s="1"/>
  <c r="BZ371" i="10"/>
  <c r="CP371" i="10" s="1"/>
  <c r="CB371" i="10"/>
  <c r="CR371" i="10" s="1"/>
  <c r="BS337" i="10"/>
  <c r="CI337" i="10" s="1"/>
  <c r="BR337" i="10"/>
  <c r="CH337" i="10" s="1"/>
  <c r="BT337" i="10"/>
  <c r="CJ337" i="10" s="1"/>
  <c r="BB472" i="10"/>
  <c r="BC484" i="10"/>
  <c r="CH857" i="10"/>
  <c r="BB503" i="10"/>
  <c r="CF399" i="10"/>
  <c r="CV399" i="10" s="1"/>
  <c r="CE399" i="10"/>
  <c r="CU399" i="10" s="1"/>
  <c r="CD399" i="10"/>
  <c r="CT399" i="10" s="1"/>
  <c r="BA442" i="10"/>
  <c r="BA440" i="10"/>
  <c r="BS399" i="10"/>
  <c r="CI399" i="10" s="1"/>
  <c r="BR399" i="10"/>
  <c r="CH399" i="10" s="1"/>
  <c r="BT399" i="10"/>
  <c r="CJ399" i="10" s="1"/>
  <c r="CH881" i="10"/>
  <c r="CA322" i="10"/>
  <c r="CQ322" i="10" s="1"/>
  <c r="CB322" i="10"/>
  <c r="CR322" i="10" s="1"/>
  <c r="BZ322" i="10"/>
  <c r="CP322" i="10" s="1"/>
  <c r="CP923" i="10" s="1"/>
  <c r="BC499" i="10"/>
  <c r="CT874" i="10"/>
  <c r="BB481" i="10"/>
  <c r="BB478" i="10"/>
  <c r="BC487" i="10"/>
  <c r="CP865" i="10"/>
  <c r="BC449" i="10"/>
  <c r="BA472" i="10"/>
  <c r="BT350" i="10"/>
  <c r="CJ350" i="10" s="1"/>
  <c r="BR350" i="10"/>
  <c r="CH350" i="10" s="1"/>
  <c r="BS350" i="10"/>
  <c r="CI350" i="10" s="1"/>
  <c r="CT895" i="10"/>
  <c r="CE313" i="10"/>
  <c r="CU313" i="10" s="1"/>
  <c r="CF313" i="10"/>
  <c r="CV313" i="10" s="1"/>
  <c r="CD313" i="10"/>
  <c r="CT313" i="10" s="1"/>
  <c r="CH867" i="10"/>
  <c r="BW365" i="10"/>
  <c r="CM365" i="10" s="1"/>
  <c r="BV365" i="10"/>
  <c r="CL365" i="10" s="1"/>
  <c r="BX365" i="10"/>
  <c r="CN365" i="10" s="1"/>
  <c r="CF361" i="10"/>
  <c r="CV361" i="10" s="1"/>
  <c r="CE361" i="10"/>
  <c r="CU361" i="10" s="1"/>
  <c r="CD361" i="10"/>
  <c r="CT361" i="10" s="1"/>
  <c r="BT360" i="10"/>
  <c r="CJ360" i="10" s="1"/>
  <c r="BR360" i="10"/>
  <c r="CH360" i="10" s="1"/>
  <c r="BS360" i="10"/>
  <c r="CI360" i="10" s="1"/>
  <c r="BC473" i="10"/>
  <c r="CL907" i="10"/>
  <c r="CH936" i="10"/>
  <c r="BS383" i="10"/>
  <c r="CI383" i="10" s="1"/>
  <c r="BR383" i="10"/>
  <c r="CH383" i="10" s="1"/>
  <c r="BT383" i="10"/>
  <c r="CJ383" i="10" s="1"/>
  <c r="BB438" i="10"/>
  <c r="BB453" i="10"/>
  <c r="CL850" i="10"/>
  <c r="CB329" i="10"/>
  <c r="CR329" i="10" s="1"/>
  <c r="CA329" i="10"/>
  <c r="CQ329" i="10" s="1"/>
  <c r="BZ329" i="10"/>
  <c r="CP329" i="10" s="1"/>
  <c r="CP867" i="10"/>
  <c r="CP873" i="10"/>
  <c r="BT358" i="10"/>
  <c r="CJ358" i="10" s="1"/>
  <c r="BR358" i="10"/>
  <c r="CH358" i="10" s="1"/>
  <c r="BS358" i="10"/>
  <c r="CI358" i="10" s="1"/>
  <c r="BC434" i="10"/>
  <c r="CL897" i="10"/>
  <c r="CT858" i="10"/>
  <c r="CL932" i="10"/>
  <c r="BB507" i="10"/>
  <c r="CL866" i="10"/>
  <c r="AZ507" i="10"/>
  <c r="BA437" i="10"/>
  <c r="BX321" i="10"/>
  <c r="CN321" i="10" s="1"/>
  <c r="BW321" i="10"/>
  <c r="CM321" i="10" s="1"/>
  <c r="BV321" i="10"/>
  <c r="CL321" i="10" s="1"/>
  <c r="CT948" i="10"/>
  <c r="CT905" i="10"/>
  <c r="CH887" i="10"/>
  <c r="CL920" i="10"/>
  <c r="BB460" i="10"/>
  <c r="CA314" i="10"/>
  <c r="CQ314" i="10" s="1"/>
  <c r="BZ314" i="10"/>
  <c r="CP314" i="10" s="1"/>
  <c r="CB314" i="10"/>
  <c r="CR314" i="10" s="1"/>
  <c r="CD337" i="10"/>
  <c r="CT337" i="10" s="1"/>
  <c r="CE337" i="10"/>
  <c r="CU337" i="10" s="1"/>
  <c r="CF337" i="10"/>
  <c r="CV337" i="10" s="1"/>
  <c r="AZ469" i="10"/>
  <c r="BX411" i="10"/>
  <c r="CN411" i="10" s="1"/>
  <c r="BV411" i="10"/>
  <c r="CL411" i="10" s="1"/>
  <c r="BW411" i="10"/>
  <c r="CM411" i="10" s="1"/>
  <c r="CP902" i="10"/>
  <c r="CP932" i="10"/>
  <c r="BB462" i="10"/>
  <c r="BC478" i="10"/>
  <c r="AZ466" i="10"/>
  <c r="CP881" i="10"/>
  <c r="AZ486" i="10"/>
  <c r="BW310" i="10"/>
  <c r="CM310" i="10" s="1"/>
  <c r="BV310" i="10"/>
  <c r="CL310" i="10" s="1"/>
  <c r="BX310" i="10"/>
  <c r="CN310" i="10" s="1"/>
  <c r="X579" i="1" a="1"/>
  <c r="X579" i="1" s="1"/>
  <c r="AA457" i="1"/>
  <c r="Z457" i="1"/>
  <c r="Y457" i="1"/>
  <c r="C87" i="2"/>
  <c r="X310" i="1" a="1"/>
  <c r="X310" i="1" s="1"/>
  <c r="X260" i="1" a="1"/>
  <c r="X260" i="1" s="1"/>
  <c r="X496" i="1" a="1"/>
  <c r="X496" i="1" s="1"/>
  <c r="X140" i="1" a="1"/>
  <c r="X140" i="1" s="1"/>
  <c r="X208" i="1" a="1"/>
  <c r="X208" i="1" s="1"/>
  <c r="X460" i="1" a="1"/>
  <c r="X460" i="1" s="1"/>
  <c r="X506" i="1" a="1"/>
  <c r="X506" i="1" s="1"/>
  <c r="X104" i="1" a="1"/>
  <c r="X104" i="1" s="1"/>
  <c r="X172" i="1" a="1"/>
  <c r="X172" i="1" s="1"/>
  <c r="X250" i="1" a="1"/>
  <c r="X250" i="1" s="1"/>
  <c r="X331" i="1" a="1"/>
  <c r="X331" i="1" s="1"/>
  <c r="X272" i="1" a="1"/>
  <c r="X272" i="1" s="1"/>
  <c r="X315" i="1" a="1"/>
  <c r="X315" i="1" s="1"/>
  <c r="X537" i="1" a="1"/>
  <c r="X537" i="1" s="1"/>
  <c r="X428" i="1" a="1"/>
  <c r="X428" i="1" s="1"/>
  <c r="X69" i="1" a="1"/>
  <c r="X69" i="1" s="1"/>
  <c r="X401" i="1" a="1"/>
  <c r="X401" i="1" s="1"/>
  <c r="X46" i="1" a="1"/>
  <c r="X46" i="1" s="1"/>
  <c r="X299" i="1" a="1"/>
  <c r="X299" i="1" s="1"/>
  <c r="X391" i="1" a="1"/>
  <c r="X391" i="1" s="1"/>
  <c r="X174" i="1" a="1"/>
  <c r="X174" i="1" s="1"/>
  <c r="X36" i="1" a="1"/>
  <c r="X36" i="1" s="1"/>
  <c r="X334" i="1" a="1"/>
  <c r="X334" i="1" s="1"/>
  <c r="X198" i="1" a="1"/>
  <c r="X198" i="1" s="1"/>
  <c r="X341" i="1" a="1"/>
  <c r="X341" i="1" s="1"/>
  <c r="X141" i="1" a="1"/>
  <c r="X141" i="1" s="1"/>
  <c r="X213" i="1" a="1"/>
  <c r="X213" i="1" s="1"/>
  <c r="X469" i="1" a="1"/>
  <c r="X469" i="1" s="1"/>
  <c r="X14" i="1" a="1"/>
  <c r="X14" i="1" s="1"/>
  <c r="X504" i="1" a="1"/>
  <c r="X504" i="1" s="1"/>
  <c r="X52" i="1" a="1"/>
  <c r="X52" i="1" s="1"/>
  <c r="X498" i="1" a="1"/>
  <c r="X498" i="1" s="1"/>
  <c r="X165" i="1" a="1"/>
  <c r="X165" i="1" s="1"/>
  <c r="X468" i="1" a="1"/>
  <c r="X468" i="1" s="1"/>
  <c r="X145" i="1" a="1"/>
  <c r="X145" i="1" s="1"/>
  <c r="X332" i="1" a="1"/>
  <c r="X332" i="1" s="1"/>
  <c r="X229" i="1" a="1"/>
  <c r="X229" i="1" s="1"/>
  <c r="X277" i="1" a="1"/>
  <c r="X277" i="1" s="1"/>
  <c r="X539" i="1" a="1"/>
  <c r="X539" i="1" s="1"/>
  <c r="X322" i="1" a="1"/>
  <c r="X322" i="1" s="1"/>
  <c r="X59" i="1" a="1"/>
  <c r="X59" i="1" s="1"/>
  <c r="X326" i="1" a="1"/>
  <c r="X326" i="1" s="1"/>
  <c r="X231" i="1" a="1"/>
  <c r="X231" i="1" s="1"/>
  <c r="X248" i="1" a="1"/>
  <c r="X248" i="1" s="1"/>
  <c r="X51" i="1" a="1"/>
  <c r="X51" i="1" s="1"/>
  <c r="X49" i="1" a="1"/>
  <c r="X49" i="1" s="1"/>
  <c r="X471" i="1" a="1"/>
  <c r="X471" i="1" s="1"/>
  <c r="X40" i="1" a="1"/>
  <c r="X40" i="1" s="1"/>
  <c r="X584" i="1" a="1"/>
  <c r="X584" i="1" s="1"/>
  <c r="X11" i="1" a="1"/>
  <c r="X11" i="1" s="1"/>
  <c r="X445" i="1" a="1"/>
  <c r="X445" i="1" s="1"/>
  <c r="X15" i="1" a="1"/>
  <c r="X15" i="1" s="1"/>
  <c r="X533" i="1" a="1"/>
  <c r="X533" i="1" s="1"/>
  <c r="X410" i="1" a="1"/>
  <c r="X410" i="1" s="1"/>
  <c r="X175" i="1" a="1"/>
  <c r="X175" i="1" s="1"/>
  <c r="X461" i="1" a="1"/>
  <c r="X461" i="1" s="1"/>
  <c r="X89" i="1" a="1"/>
  <c r="X89" i="1" s="1"/>
  <c r="X507" i="1" a="1"/>
  <c r="X507" i="1" s="1"/>
  <c r="X270" i="1" a="1"/>
  <c r="X270" i="1" s="1"/>
  <c r="X417" i="1" a="1"/>
  <c r="X417" i="1" s="1"/>
  <c r="X44" i="1" a="1"/>
  <c r="X44" i="1" s="1"/>
  <c r="X293" i="1" a="1"/>
  <c r="X293" i="1" s="1"/>
  <c r="X553" i="1" a="1"/>
  <c r="X553" i="1" s="1"/>
  <c r="X544" i="1" a="1"/>
  <c r="X544" i="1" s="1"/>
  <c r="X415" i="1" a="1"/>
  <c r="X415" i="1" s="1"/>
  <c r="X405" i="1" a="1"/>
  <c r="X405" i="1" s="1"/>
  <c r="X132" i="1" a="1"/>
  <c r="X132" i="1" s="1"/>
  <c r="X550" i="1" a="1"/>
  <c r="X550" i="1" s="1"/>
  <c r="X61" i="1" a="1"/>
  <c r="X61" i="1" s="1"/>
  <c r="X324" i="1" a="1"/>
  <c r="X324" i="1" s="1"/>
  <c r="X60" i="1" a="1"/>
  <c r="X60" i="1" s="1"/>
  <c r="X306" i="1" a="1"/>
  <c r="X306" i="1" s="1"/>
  <c r="X466" i="1" a="1"/>
  <c r="X466" i="1" s="1"/>
  <c r="X73" i="1" a="1"/>
  <c r="X73" i="1" s="1"/>
  <c r="X508" i="1" a="1"/>
  <c r="X508" i="1" s="1"/>
  <c r="X559" i="1" a="1"/>
  <c r="X559" i="1" s="1"/>
  <c r="X102" i="1" a="1"/>
  <c r="X102" i="1" s="1"/>
  <c r="X464" i="1" a="1"/>
  <c r="X464" i="1" s="1"/>
  <c r="X373" i="1" a="1"/>
  <c r="X373" i="1" s="1"/>
  <c r="X179" i="1" a="1"/>
  <c r="X179" i="1" s="1"/>
  <c r="X225" i="1" a="1"/>
  <c r="X225" i="1" s="1"/>
  <c r="X107" i="1" a="1"/>
  <c r="X107" i="1" s="1"/>
  <c r="X276" i="1" a="1"/>
  <c r="X276" i="1" s="1"/>
  <c r="X512" i="1" a="1"/>
  <c r="X512" i="1" s="1"/>
  <c r="X342" i="1" a="1"/>
  <c r="X342" i="1" s="1"/>
  <c r="X598" i="1" a="1"/>
  <c r="X598" i="1" s="1"/>
  <c r="X240" i="1" a="1"/>
  <c r="X240" i="1" s="1"/>
  <c r="X476" i="1" a="1"/>
  <c r="X476" i="1" s="1"/>
  <c r="X90" i="1" a="1"/>
  <c r="X90" i="1" s="1"/>
  <c r="X344" i="1" a="1"/>
  <c r="X344" i="1" s="1"/>
  <c r="X218" i="1" a="1"/>
  <c r="X218" i="1" s="1"/>
  <c r="X494" i="1" a="1"/>
  <c r="X494" i="1" s="1"/>
  <c r="X567" i="1" a="1"/>
  <c r="X567" i="1" s="1"/>
  <c r="X26" i="1" a="1"/>
  <c r="X26" i="1" s="1"/>
  <c r="X448" i="1" a="1"/>
  <c r="X448" i="1" s="1"/>
  <c r="X351" i="1" a="1"/>
  <c r="X351" i="1" s="1"/>
  <c r="X591" i="1" a="1"/>
  <c r="X591" i="1" s="1"/>
  <c r="X280" i="1" a="1"/>
  <c r="X280" i="1" s="1"/>
  <c r="X385" i="1" a="1"/>
  <c r="X385" i="1" s="1"/>
  <c r="X41" i="1" a="1"/>
  <c r="X41" i="1" s="1"/>
  <c r="X434" i="1" a="1"/>
  <c r="X434" i="1" s="1"/>
  <c r="X597" i="1" a="1"/>
  <c r="X597" i="1" s="1"/>
  <c r="X123" i="1" a="1"/>
  <c r="X123" i="1" s="1"/>
  <c r="X247" i="1" a="1"/>
  <c r="X247" i="1" s="1"/>
  <c r="X121" i="1" a="1"/>
  <c r="X121" i="1" s="1"/>
  <c r="X562" i="1" a="1"/>
  <c r="X562" i="1" s="1"/>
  <c r="X484" i="1" a="1"/>
  <c r="X484" i="1" s="1"/>
  <c r="X429" i="1" a="1"/>
  <c r="X429" i="1" s="1"/>
  <c r="X144" i="1" a="1"/>
  <c r="X144" i="1" s="1"/>
  <c r="X394" i="1" a="1"/>
  <c r="X394" i="1" s="1"/>
  <c r="X66" i="1" a="1"/>
  <c r="X66" i="1" s="1"/>
  <c r="X414" i="1" a="1"/>
  <c r="X414" i="1" s="1"/>
  <c r="X371" i="1" a="1"/>
  <c r="X371" i="1" s="1"/>
  <c r="X325" i="1" a="1"/>
  <c r="X325" i="1" s="1"/>
  <c r="X438" i="1" a="1"/>
  <c r="X438" i="1" s="1"/>
  <c r="X274" i="1" a="1"/>
  <c r="X274" i="1" s="1"/>
  <c r="X528" i="1" a="1"/>
  <c r="X528" i="1" s="1"/>
  <c r="X50" i="1" a="1"/>
  <c r="X50" i="1" s="1"/>
  <c r="X530" i="1" a="1"/>
  <c r="X530" i="1" s="1"/>
  <c r="X16" i="1" a="1"/>
  <c r="X16" i="1" s="1"/>
  <c r="X595" i="1" a="1"/>
  <c r="X595" i="1" s="1"/>
  <c r="X267" i="1" a="1"/>
  <c r="X267" i="1" s="1"/>
  <c r="X393" i="1" a="1"/>
  <c r="X393" i="1" s="1"/>
  <c r="X367" i="1" a="1"/>
  <c r="X367" i="1" s="1"/>
  <c r="X222" i="1" a="1"/>
  <c r="X222" i="1" s="1"/>
  <c r="X472" i="1" a="1"/>
  <c r="X472" i="1" s="1"/>
  <c r="X120" i="1" a="1"/>
  <c r="X120" i="1" s="1"/>
  <c r="X192" i="1" a="1"/>
  <c r="X192" i="1" s="1"/>
  <c r="X24" i="1" a="1"/>
  <c r="X24" i="1" s="1"/>
  <c r="X34" i="1" a="1"/>
  <c r="X34" i="1" s="1"/>
  <c r="X288" i="1" a="1"/>
  <c r="X288" i="1" s="1"/>
  <c r="X56" i="1" a="1"/>
  <c r="X56" i="1" s="1"/>
  <c r="X350" i="1" a="1"/>
  <c r="X350" i="1" s="1"/>
  <c r="X193" i="1" a="1"/>
  <c r="X193" i="1" s="1"/>
  <c r="X252" i="1" a="1"/>
  <c r="X252" i="1" s="1"/>
  <c r="X75" i="1" a="1"/>
  <c r="X75" i="1" s="1"/>
  <c r="X319" i="1" a="1"/>
  <c r="X319" i="1" s="1"/>
  <c r="X301" i="1" a="1"/>
  <c r="X301" i="1" s="1"/>
  <c r="X522" i="1" a="1"/>
  <c r="X522" i="1" s="1"/>
  <c r="X491" i="1" a="1"/>
  <c r="X491" i="1" s="1"/>
  <c r="X67" i="1" a="1"/>
  <c r="X67" i="1" s="1"/>
  <c r="X505" i="1" a="1"/>
  <c r="X505" i="1" s="1"/>
  <c r="X239" i="1" a="1"/>
  <c r="X239" i="1" s="1"/>
  <c r="X379" i="1" a="1"/>
  <c r="X379" i="1" s="1"/>
  <c r="X53" i="1" a="1"/>
  <c r="X53" i="1" s="1"/>
  <c r="X572" i="1" a="1"/>
  <c r="X572" i="1" s="1"/>
  <c r="X241" i="1" a="1"/>
  <c r="X241" i="1" s="1"/>
  <c r="X330" i="1" a="1"/>
  <c r="X330" i="1" s="1"/>
  <c r="X515" i="1" a="1"/>
  <c r="X515" i="1" s="1"/>
  <c r="X404" i="1" a="1"/>
  <c r="X404" i="1" s="1"/>
  <c r="X189" i="1" a="1"/>
  <c r="X189" i="1" s="1"/>
  <c r="X488" i="1" a="1"/>
  <c r="X488" i="1" s="1"/>
  <c r="X12" i="1" a="1"/>
  <c r="X12" i="1" s="1"/>
  <c r="X211" i="1" a="1"/>
  <c r="X211" i="1" s="1"/>
  <c r="X249" i="1" a="1"/>
  <c r="X249" i="1" s="1"/>
  <c r="X93" i="1" a="1"/>
  <c r="X93" i="1" s="1"/>
  <c r="X430" i="1" a="1"/>
  <c r="X430" i="1" s="1"/>
  <c r="X163" i="1" a="1"/>
  <c r="X163" i="1" s="1"/>
  <c r="X205" i="1" a="1"/>
  <c r="X205" i="1" s="1"/>
  <c r="X184" i="1" a="1"/>
  <c r="X184" i="1" s="1"/>
  <c r="X264" i="1" a="1"/>
  <c r="X264" i="1" s="1"/>
  <c r="X57" i="1" a="1"/>
  <c r="X57" i="1" s="1"/>
  <c r="X514" i="1" a="1"/>
  <c r="X514" i="1" s="1"/>
  <c r="X516" i="1" a="1"/>
  <c r="X516" i="1" s="1"/>
  <c r="X433" i="1" a="1"/>
  <c r="X433" i="1" s="1"/>
  <c r="X78" i="1" a="1"/>
  <c r="X78" i="1" s="1"/>
  <c r="X311" i="1" a="1"/>
  <c r="X311" i="1" s="1"/>
  <c r="X142" i="1" a="1"/>
  <c r="X142" i="1" s="1"/>
  <c r="X281" i="1" a="1"/>
  <c r="X281" i="1" s="1"/>
  <c r="X160" i="1" a="1"/>
  <c r="X160" i="1" s="1"/>
  <c r="X190" i="1" a="1"/>
  <c r="X190" i="1" s="1"/>
  <c r="X594" i="1" a="1"/>
  <c r="X594" i="1" s="1"/>
  <c r="X28" i="1" a="1"/>
  <c r="X28" i="1" s="1"/>
  <c r="X447" i="1" a="1"/>
  <c r="X447" i="1" s="1"/>
  <c r="X143" i="1" a="1"/>
  <c r="X143" i="1" s="1"/>
  <c r="X187" i="1" a="1"/>
  <c r="X187" i="1" s="1"/>
  <c r="X200" i="1" a="1"/>
  <c r="X200" i="1" s="1"/>
  <c r="X91" i="1" a="1"/>
  <c r="X91" i="1" s="1"/>
  <c r="X263" i="1" a="1"/>
  <c r="X263" i="1" s="1"/>
  <c r="X84" i="1" a="1"/>
  <c r="X84" i="1" s="1"/>
  <c r="X321" i="1" a="1"/>
  <c r="X321" i="1" s="1"/>
  <c r="X55" i="1" a="1"/>
  <c r="X55" i="1" s="1"/>
  <c r="X227" i="1" a="1"/>
  <c r="X227" i="1" s="1"/>
  <c r="X94" i="1" a="1"/>
  <c r="X94" i="1" s="1"/>
  <c r="X327" i="1" a="1"/>
  <c r="X327" i="1" s="1"/>
  <c r="X86" i="1" a="1"/>
  <c r="X86" i="1" s="1"/>
  <c r="X221" i="1" a="1"/>
  <c r="X221" i="1" s="1"/>
  <c r="X356" i="1" a="1"/>
  <c r="X356" i="1" s="1"/>
  <c r="X169" i="1" a="1"/>
  <c r="X169" i="1" s="1"/>
  <c r="X232" i="1" a="1"/>
  <c r="X232" i="1" s="1"/>
  <c r="X97" i="1" a="1"/>
  <c r="X97" i="1" s="1"/>
  <c r="X501" i="1" a="1"/>
  <c r="X501" i="1" s="1"/>
  <c r="X602" i="1" a="1"/>
  <c r="X602" i="1" s="1"/>
  <c r="X463" i="1" a="1"/>
  <c r="X463" i="1" s="1"/>
  <c r="X348" i="1" a="1"/>
  <c r="X348" i="1" s="1"/>
  <c r="X45" i="1" a="1"/>
  <c r="X45" i="1" s="1"/>
  <c r="X329" i="1" a="1"/>
  <c r="X329" i="1" s="1"/>
  <c r="X441" i="1" a="1"/>
  <c r="X441" i="1" s="1"/>
  <c r="X119" i="1" a="1"/>
  <c r="X119" i="1" s="1"/>
  <c r="X206" i="1" a="1"/>
  <c r="X206" i="1" s="1"/>
  <c r="X525" i="1" a="1"/>
  <c r="X525" i="1" s="1"/>
  <c r="X347" i="1" a="1"/>
  <c r="X347" i="1" s="1"/>
  <c r="X568" i="1" a="1"/>
  <c r="X568" i="1" s="1"/>
  <c r="X354" i="1" a="1"/>
  <c r="X354" i="1" s="1"/>
  <c r="X256" i="1" a="1"/>
  <c r="X256" i="1" s="1"/>
  <c r="X479" i="1" a="1"/>
  <c r="X479" i="1" s="1"/>
  <c r="X95" i="1" a="1"/>
  <c r="X95" i="1" s="1"/>
  <c r="X366" i="1" a="1"/>
  <c r="X366" i="1" s="1"/>
  <c r="X87" i="1" a="1"/>
  <c r="X87" i="1" s="1"/>
  <c r="X125" i="1" a="1"/>
  <c r="X125" i="1" s="1"/>
  <c r="X563" i="1" a="1"/>
  <c r="X563" i="1" s="1"/>
  <c r="X499" i="1" a="1"/>
  <c r="X499" i="1" s="1"/>
  <c r="X384" i="1" a="1"/>
  <c r="X384" i="1" s="1"/>
  <c r="X148" i="1" a="1"/>
  <c r="X148" i="1" s="1"/>
  <c r="X527" i="1" a="1"/>
  <c r="X527" i="1" s="1"/>
  <c r="X275" i="1" a="1"/>
  <c r="X275" i="1" s="1"/>
  <c r="X521" i="1" a="1"/>
  <c r="X521" i="1" s="1"/>
  <c r="X520" i="1" a="1"/>
  <c r="X520" i="1" s="1"/>
  <c r="X387" i="1" a="1"/>
  <c r="X387" i="1" s="1"/>
  <c r="X292" i="1" a="1"/>
  <c r="X292" i="1" s="1"/>
  <c r="X368" i="1" a="1"/>
  <c r="X368" i="1" s="1"/>
  <c r="X147" i="1" a="1"/>
  <c r="X147" i="1" s="1"/>
  <c r="X511" i="1" a="1"/>
  <c r="X511" i="1" s="1"/>
  <c r="X287" i="1" a="1"/>
  <c r="X287" i="1" s="1"/>
  <c r="X382" i="1" a="1"/>
  <c r="X382" i="1" s="1"/>
  <c r="X20" i="1" a="1"/>
  <c r="X20" i="1" s="1"/>
  <c r="X314" i="1" a="1"/>
  <c r="X314" i="1" s="1"/>
  <c r="X154" i="1" a="1"/>
  <c r="X154" i="1" s="1"/>
  <c r="X436" i="1" a="1"/>
  <c r="X436" i="1" s="1"/>
  <c r="X587" i="1" a="1"/>
  <c r="X587" i="1" s="1"/>
  <c r="X226" i="1" a="1"/>
  <c r="X226" i="1" s="1"/>
  <c r="X455" i="1" a="1"/>
  <c r="X455" i="1" s="1"/>
  <c r="X164" i="1" a="1"/>
  <c r="X164" i="1" s="1"/>
  <c r="X490" i="1" a="1"/>
  <c r="X490" i="1" s="1"/>
  <c r="X177" i="1" a="1"/>
  <c r="X177" i="1" s="1"/>
  <c r="X42" i="1" a="1"/>
  <c r="X42" i="1" s="1"/>
  <c r="X271" i="1" a="1"/>
  <c r="X271" i="1" s="1"/>
  <c r="X444" i="1" a="1"/>
  <c r="X444" i="1" s="1"/>
  <c r="X349" i="1" a="1"/>
  <c r="X349" i="1" s="1"/>
  <c r="X197" i="1" a="1"/>
  <c r="X197" i="1" s="1"/>
  <c r="X235" i="1" a="1"/>
  <c r="X235" i="1" s="1"/>
  <c r="X159" i="1" a="1"/>
  <c r="X159" i="1" s="1"/>
  <c r="X523" i="1" a="1"/>
  <c r="X523" i="1" s="1"/>
  <c r="X138" i="1" a="1"/>
  <c r="X138" i="1" s="1"/>
  <c r="X352" i="1" a="1"/>
  <c r="X352" i="1" s="1"/>
  <c r="X253" i="1" a="1"/>
  <c r="X253" i="1" s="1"/>
  <c r="X538" i="1" a="1"/>
  <c r="X538" i="1" s="1"/>
  <c r="X224" i="1" a="1"/>
  <c r="X224" i="1" s="1"/>
  <c r="X456" i="1" a="1"/>
  <c r="X456" i="1" s="1"/>
  <c r="X65" i="1" a="1"/>
  <c r="X65" i="1" s="1"/>
  <c r="X599" i="1" a="1"/>
  <c r="X599" i="1" s="1"/>
  <c r="X377" i="1" a="1"/>
  <c r="X377" i="1" s="1"/>
  <c r="X474" i="1" a="1"/>
  <c r="X474" i="1" s="1"/>
  <c r="X32" i="1" a="1"/>
  <c r="X32" i="1" s="1"/>
  <c r="X470" i="1" a="1"/>
  <c r="X470" i="1" s="1"/>
  <c r="X18" i="1" a="1"/>
  <c r="X18" i="1" s="1"/>
  <c r="X268" i="1" a="1"/>
  <c r="X268" i="1" s="1"/>
  <c r="X38" i="1" a="1"/>
  <c r="X38" i="1" s="1"/>
  <c r="X223" i="1" a="1"/>
  <c r="X223" i="1" s="1"/>
  <c r="X216" i="1" a="1"/>
  <c r="X216" i="1" s="1"/>
  <c r="X413" i="1" a="1"/>
  <c r="X413" i="1" s="1"/>
  <c r="X282" i="1" a="1"/>
  <c r="X282" i="1" s="1"/>
  <c r="X167" i="1" a="1"/>
  <c r="X167" i="1" s="1"/>
  <c r="X180" i="1" a="1"/>
  <c r="X180" i="1" s="1"/>
  <c r="X458" i="1" a="1"/>
  <c r="X458" i="1" s="1"/>
  <c r="X395" i="1" a="1"/>
  <c r="X395" i="1" s="1"/>
  <c r="X99" i="1" a="1"/>
  <c r="X99" i="1" s="1"/>
  <c r="X317" i="1" a="1"/>
  <c r="X317" i="1" s="1"/>
  <c r="X569" i="1" a="1"/>
  <c r="X569" i="1" s="1"/>
  <c r="X409" i="1" a="1"/>
  <c r="X409" i="1" s="1"/>
  <c r="X503" i="1" a="1"/>
  <c r="X503" i="1" s="1"/>
  <c r="X127" i="1" a="1"/>
  <c r="X127" i="1" s="1"/>
  <c r="X593" i="1" a="1"/>
  <c r="X593" i="1" s="1"/>
  <c r="X531" i="1" a="1"/>
  <c r="X531" i="1" s="1"/>
  <c r="X166" i="1" a="1"/>
  <c r="X166" i="1" s="1"/>
  <c r="X416" i="1" a="1"/>
  <c r="X416" i="1" s="1"/>
  <c r="X8" i="1" a="1"/>
  <c r="X8" i="1" s="1"/>
  <c r="X297" i="1" a="1"/>
  <c r="X297" i="1" s="1"/>
  <c r="X372" i="1" a="1"/>
  <c r="X372" i="1" s="1"/>
  <c r="X269" i="1" a="1"/>
  <c r="X269" i="1" s="1"/>
  <c r="X72" i="1" a="1"/>
  <c r="X72" i="1" s="1"/>
  <c r="X570" i="1" a="1"/>
  <c r="X570" i="1" s="1"/>
  <c r="X101" i="1" a="1"/>
  <c r="X101" i="1" s="1"/>
  <c r="X535" i="1" a="1"/>
  <c r="X535" i="1" s="1"/>
  <c r="X6" i="1" a="1"/>
  <c r="X6" i="1" s="1"/>
  <c r="X115" i="1" a="1"/>
  <c r="X115" i="1" s="1"/>
  <c r="X386" i="1" a="1"/>
  <c r="X386" i="1" s="1"/>
  <c r="X202" i="1" a="1"/>
  <c r="X202" i="1" s="1"/>
  <c r="X452" i="1" a="1"/>
  <c r="X452" i="1" s="1"/>
  <c r="X79" i="1" a="1"/>
  <c r="X79" i="1" s="1"/>
  <c r="X346" i="1" a="1"/>
  <c r="X346" i="1" s="1"/>
  <c r="X100" i="1" a="1"/>
  <c r="X100" i="1" s="1"/>
  <c r="X418" i="1" a="1"/>
  <c r="X418" i="1" s="1"/>
  <c r="X551" i="1" a="1"/>
  <c r="X551" i="1" s="1"/>
  <c r="X110" i="1" a="1"/>
  <c r="X110" i="1" s="1"/>
  <c r="X360" i="1" a="1"/>
  <c r="X360" i="1" s="1"/>
  <c r="X592" i="1" a="1"/>
  <c r="X592" i="1" s="1"/>
  <c r="X173" i="1" a="1"/>
  <c r="X173" i="1" s="1"/>
  <c r="X215" i="1" a="1"/>
  <c r="X215" i="1" s="1"/>
  <c r="X74" i="1" a="1"/>
  <c r="X74" i="1" s="1"/>
  <c r="X285" i="1" a="1"/>
  <c r="X285" i="1" s="1"/>
  <c r="X210" i="1" a="1"/>
  <c r="X210" i="1" s="1"/>
  <c r="X564" i="1" a="1"/>
  <c r="X564" i="1" s="1"/>
  <c r="X186" i="1" a="1"/>
  <c r="X186" i="1" s="1"/>
  <c r="X199" i="1" a="1"/>
  <c r="X199" i="1" s="1"/>
  <c r="X370" i="1" a="1"/>
  <c r="X370" i="1" s="1"/>
  <c r="X155" i="1" a="1"/>
  <c r="X155" i="1" s="1"/>
  <c r="X519" i="1" a="1"/>
  <c r="X519" i="1" s="1"/>
  <c r="X565" i="1" a="1"/>
  <c r="X565" i="1" s="1"/>
  <c r="X439" i="1" a="1"/>
  <c r="X439" i="1" s="1"/>
  <c r="X83" i="1" a="1"/>
  <c r="X83" i="1" s="1"/>
  <c r="X70" i="1" a="1"/>
  <c r="X70" i="1" s="1"/>
  <c r="X201" i="1" a="1"/>
  <c r="X201" i="1" s="1"/>
  <c r="X541" i="1" a="1"/>
  <c r="X541" i="1" s="1"/>
  <c r="X114" i="1" a="1"/>
  <c r="X114" i="1" s="1"/>
  <c r="X497" i="1" a="1"/>
  <c r="X497" i="1" s="1"/>
  <c r="X295" i="1" a="1"/>
  <c r="X295" i="1" s="1"/>
  <c r="X136" i="1" a="1"/>
  <c r="X136" i="1" s="1"/>
  <c r="X103" i="1" a="1"/>
  <c r="X103" i="1" s="1"/>
  <c r="X549" i="1" a="1"/>
  <c r="X549" i="1" s="1"/>
  <c r="X152" i="1" a="1"/>
  <c r="X152" i="1" s="1"/>
  <c r="X233" i="1" a="1"/>
  <c r="X233" i="1" s="1"/>
  <c r="X493" i="1" a="1"/>
  <c r="X493" i="1" s="1"/>
  <c r="X600" i="1" a="1"/>
  <c r="X600" i="1" s="1"/>
  <c r="X343" i="1" a="1"/>
  <c r="X343" i="1" s="1"/>
  <c r="X536" i="1" a="1"/>
  <c r="X536" i="1" s="1"/>
  <c r="X449" i="1" a="1"/>
  <c r="X449" i="1" s="1"/>
  <c r="X323" i="1" a="1"/>
  <c r="X323" i="1" s="1"/>
  <c r="X309" i="1" a="1"/>
  <c r="X309" i="1" s="1"/>
  <c r="X82" i="1" a="1"/>
  <c r="X82" i="1" s="1"/>
  <c r="X486" i="1" a="1"/>
  <c r="X486" i="1" s="1"/>
  <c r="X489" i="1" a="1"/>
  <c r="X489" i="1" s="1"/>
  <c r="X502" i="1" a="1"/>
  <c r="X502" i="1" s="1"/>
  <c r="X446" i="1" a="1"/>
  <c r="X446" i="1" s="1"/>
  <c r="X316" i="1" a="1"/>
  <c r="X316" i="1" s="1"/>
  <c r="X209" i="1" a="1"/>
  <c r="X209" i="1" s="1"/>
  <c r="X408" i="1" a="1"/>
  <c r="X408" i="1" s="1"/>
  <c r="X313" i="1" a="1"/>
  <c r="X313" i="1" s="1"/>
  <c r="X162" i="1" a="1"/>
  <c r="X162" i="1" s="1"/>
  <c r="X534" i="1" a="1"/>
  <c r="X534" i="1" s="1"/>
  <c r="X194" i="1" a="1"/>
  <c r="X194" i="1" s="1"/>
  <c r="X358" i="1" a="1"/>
  <c r="X358" i="1" s="1"/>
  <c r="X560" i="1" a="1"/>
  <c r="X560" i="1" s="1"/>
  <c r="X168" i="1" a="1"/>
  <c r="X168" i="1" s="1"/>
  <c r="X547" i="1" a="1"/>
  <c r="X547" i="1" s="1"/>
  <c r="X10" i="1" a="1"/>
  <c r="X10" i="1" s="1"/>
  <c r="X557" i="1" a="1"/>
  <c r="X557" i="1" s="1"/>
  <c r="X478" i="1" a="1"/>
  <c r="X478" i="1" s="1"/>
  <c r="X431" i="1" a="1"/>
  <c r="X431" i="1" s="1"/>
  <c r="X81" i="1" a="1"/>
  <c r="X81" i="1" s="1"/>
  <c r="X513" i="1" a="1"/>
  <c r="X513" i="1" s="1"/>
  <c r="X374" i="1" a="1"/>
  <c r="X374" i="1" s="1"/>
  <c r="X183" i="1" a="1"/>
  <c r="X183" i="1" s="1"/>
  <c r="X454" i="1" a="1"/>
  <c r="X454" i="1" s="1"/>
  <c r="X307" i="1" a="1"/>
  <c r="X307" i="1" s="1"/>
  <c r="X335" i="1" a="1"/>
  <c r="X335" i="1" s="1"/>
  <c r="X495" i="1" a="1"/>
  <c r="X495" i="1" s="1"/>
  <c r="X207" i="1" a="1"/>
  <c r="X207" i="1" s="1"/>
  <c r="X273" i="1" a="1"/>
  <c r="X273" i="1" s="1"/>
  <c r="X529" i="1" a="1"/>
  <c r="X529" i="1" s="1"/>
  <c r="X25" i="1" a="1"/>
  <c r="X25" i="1" s="1"/>
  <c r="X336" i="1" a="1"/>
  <c r="X336" i="1" s="1"/>
  <c r="X30" i="1" a="1"/>
  <c r="X30" i="1" s="1"/>
  <c r="X77" i="1" a="1"/>
  <c r="X77" i="1" s="1"/>
  <c r="X7" i="1" a="1"/>
  <c r="X7" i="1" s="1"/>
  <c r="X574" i="1" a="1"/>
  <c r="X574" i="1" s="1"/>
  <c r="X156" i="1" a="1"/>
  <c r="X156" i="1" s="1"/>
  <c r="X22" i="1" a="1"/>
  <c r="X22" i="1" s="1"/>
  <c r="X255" i="1" a="1"/>
  <c r="X255" i="1" s="1"/>
  <c r="X171" i="1" a="1"/>
  <c r="X171" i="1" s="1"/>
  <c r="X555" i="1" a="1"/>
  <c r="X555" i="1" s="1"/>
  <c r="X376" i="1" a="1"/>
  <c r="X376" i="1" s="1"/>
  <c r="X266" i="1" a="1"/>
  <c r="X266" i="1" s="1"/>
  <c r="X586" i="1" a="1"/>
  <c r="X586" i="1" s="1"/>
  <c r="X526" i="1" a="1"/>
  <c r="X526" i="1" s="1"/>
  <c r="X482" i="1" a="1"/>
  <c r="X482" i="1" s="1"/>
  <c r="X450" i="1" a="1"/>
  <c r="X450" i="1" s="1"/>
  <c r="X124" i="1" a="1"/>
  <c r="X124" i="1" s="1"/>
  <c r="X284" i="1" a="1"/>
  <c r="X284" i="1" s="1"/>
  <c r="X411" i="1" a="1"/>
  <c r="X411" i="1" s="1"/>
  <c r="X128" i="1" a="1"/>
  <c r="X128" i="1" s="1"/>
  <c r="X588" i="1" a="1"/>
  <c r="X588" i="1" s="1"/>
  <c r="X131" i="1" a="1"/>
  <c r="X131" i="1" s="1"/>
  <c r="X540" i="1" a="1"/>
  <c r="X540" i="1" s="1"/>
  <c r="X178" i="1" a="1"/>
  <c r="X178" i="1" s="1"/>
  <c r="X170" i="1" a="1"/>
  <c r="X170" i="1" s="1"/>
  <c r="X403" i="1" a="1"/>
  <c r="X403" i="1" s="1"/>
  <c r="X543" i="1" a="1"/>
  <c r="X543" i="1" s="1"/>
  <c r="X419" i="1" a="1"/>
  <c r="X419" i="1" s="1"/>
  <c r="X355" i="1" a="1"/>
  <c r="X355" i="1" s="1"/>
  <c r="X76" i="1" a="1"/>
  <c r="X76" i="1" s="1"/>
  <c r="X245" i="1" a="1"/>
  <c r="X245" i="1" s="1"/>
  <c r="X581" i="1" a="1"/>
  <c r="X581" i="1" s="1"/>
  <c r="X467" i="1" a="1"/>
  <c r="X467" i="1" s="1"/>
  <c r="X149" i="1" a="1"/>
  <c r="X149" i="1" s="1"/>
  <c r="X596" i="1" a="1"/>
  <c r="X596" i="1" s="1"/>
  <c r="X424" i="1" a="1"/>
  <c r="X424" i="1" s="1"/>
  <c r="X425" i="1" a="1"/>
  <c r="X425" i="1" s="1"/>
  <c r="X181" i="1" a="1"/>
  <c r="X181" i="1" s="1"/>
  <c r="X517" i="1" a="1"/>
  <c r="X517" i="1" s="1"/>
  <c r="X265" i="1" a="1"/>
  <c r="X265" i="1" s="1"/>
  <c r="X328" i="1" a="1"/>
  <c r="X328" i="1" s="1"/>
  <c r="X92" i="1" a="1"/>
  <c r="X92" i="1" s="1"/>
  <c r="X402" i="1" a="1"/>
  <c r="X402" i="1" s="1"/>
  <c r="X117" i="1" a="1"/>
  <c r="X117" i="1" s="1"/>
  <c r="X473" i="1" a="1"/>
  <c r="X473" i="1" s="1"/>
  <c r="X17" i="1" a="1"/>
  <c r="X17" i="1" s="1"/>
  <c r="X590" i="1" a="1"/>
  <c r="X590" i="1" s="1"/>
  <c r="X109" i="1" a="1"/>
  <c r="X109" i="1" s="1"/>
  <c r="X176" i="1" a="1"/>
  <c r="X176" i="1" s="1"/>
  <c r="X603" i="1" a="1"/>
  <c r="X603" i="1" s="1"/>
  <c r="X283" i="1" a="1"/>
  <c r="X283" i="1" s="1"/>
  <c r="X157" i="1" a="1"/>
  <c r="X157" i="1" s="1"/>
  <c r="X575" i="1" a="1"/>
  <c r="X575" i="1" s="1"/>
  <c r="X161" i="1" a="1"/>
  <c r="X161" i="1" s="1"/>
  <c r="X453" i="1" a="1"/>
  <c r="X453" i="1" s="1"/>
  <c r="X318" i="1" a="1"/>
  <c r="X318" i="1" s="1"/>
  <c r="X234" i="1" a="1"/>
  <c r="X234" i="1" s="1"/>
  <c r="X381" i="1" a="1"/>
  <c r="X381" i="1" s="1"/>
  <c r="X558" i="1" a="1"/>
  <c r="X558" i="1" s="1"/>
  <c r="X477" i="1" a="1"/>
  <c r="X477" i="1" s="1"/>
  <c r="X219" i="1" a="1"/>
  <c r="X219" i="1" s="1"/>
  <c r="X359" i="1" a="1"/>
  <c r="X359" i="1" s="1"/>
  <c r="X29" i="1" a="1"/>
  <c r="X29" i="1" s="1"/>
  <c r="X451" i="1" a="1"/>
  <c r="X451" i="1" s="1"/>
  <c r="X278" i="1" a="1"/>
  <c r="X278" i="1" s="1"/>
  <c r="X378" i="1" a="1"/>
  <c r="X378" i="1" s="1"/>
  <c r="X576" i="1" a="1"/>
  <c r="X576" i="1" s="1"/>
  <c r="X43" i="1" a="1"/>
  <c r="X43" i="1" s="1"/>
  <c r="X212" i="1" a="1"/>
  <c r="X212" i="1" s="1"/>
  <c r="X554" i="1" a="1"/>
  <c r="X554" i="1" s="1"/>
  <c r="X259" i="1" a="1"/>
  <c r="X259" i="1" s="1"/>
  <c r="X195" i="1" a="1"/>
  <c r="X195" i="1" s="1"/>
  <c r="X524" i="1" a="1"/>
  <c r="X524" i="1" s="1"/>
  <c r="X71" i="1" a="1"/>
  <c r="X71" i="1" s="1"/>
  <c r="X286" i="1" a="1"/>
  <c r="X286" i="1" s="1"/>
  <c r="X390" i="1" a="1"/>
  <c r="X390" i="1" s="1"/>
  <c r="X27" i="1" a="1"/>
  <c r="X27" i="1" s="1"/>
  <c r="X465" i="1" a="1"/>
  <c r="X465" i="1" s="1"/>
  <c r="X80" i="1" a="1"/>
  <c r="X80" i="1" s="1"/>
  <c r="X500" i="1" a="1"/>
  <c r="X500" i="1" s="1"/>
  <c r="X398" i="1" a="1"/>
  <c r="X398" i="1" s="1"/>
  <c r="C83" i="2"/>
  <c r="X578" i="1" s="1" a="1"/>
  <c r="X578" i="1" s="1"/>
  <c r="X361" i="1" a="1"/>
  <c r="X361" i="1" s="1"/>
  <c r="X362" i="1" a="1"/>
  <c r="X362" i="1" s="1"/>
  <c r="X423" i="1" a="1"/>
  <c r="X423" i="1" s="1"/>
  <c r="X518" i="1" a="1"/>
  <c r="X518" i="1" s="1"/>
  <c r="X62" i="1" a="1"/>
  <c r="X62" i="1" s="1"/>
  <c r="X365" i="1" a="1"/>
  <c r="X365" i="1" s="1"/>
  <c r="X397" i="1" a="1"/>
  <c r="X397" i="1" s="1"/>
  <c r="X122" i="1" a="1"/>
  <c r="X122" i="1" s="1"/>
  <c r="X340" i="1" a="1"/>
  <c r="X340" i="1" s="1"/>
  <c r="X601" i="1" a="1"/>
  <c r="X601" i="1" s="1"/>
  <c r="X422" i="1" a="1"/>
  <c r="X422" i="1" s="1"/>
  <c r="X363" i="1" a="1"/>
  <c r="X363" i="1" s="1"/>
  <c r="X364" i="1" a="1"/>
  <c r="X364" i="1" s="1"/>
  <c r="X217" i="1" a="1"/>
  <c r="X217" i="1" s="1"/>
  <c r="X305" i="1" a="1"/>
  <c r="X305" i="1" s="1"/>
  <c r="Y605" i="1"/>
  <c r="Z605" i="1"/>
  <c r="AA605" i="1"/>
  <c r="X481" i="1" a="1"/>
  <c r="X481" i="1" s="1"/>
  <c r="X185" i="1" a="1"/>
  <c r="X185" i="1" s="1"/>
  <c r="X421" i="1" a="1"/>
  <c r="X421" i="1" s="1"/>
  <c r="X577" i="1" a="1"/>
  <c r="X577" i="1" s="1"/>
  <c r="X158" i="1" a="1"/>
  <c r="X158" i="1" s="1"/>
  <c r="X37" i="1" a="1"/>
  <c r="X37" i="1" s="1"/>
  <c r="X480" i="1" a="1"/>
  <c r="X480" i="1" s="1"/>
  <c r="X389" i="1" a="1"/>
  <c r="X389" i="1" s="1"/>
  <c r="X129" i="1" a="1"/>
  <c r="X129" i="1" s="1"/>
  <c r="X432" i="1" a="1"/>
  <c r="X432" i="1" s="1"/>
  <c r="X333" i="1" a="1"/>
  <c r="X333" i="1" s="1"/>
  <c r="X589" i="1" a="1"/>
  <c r="X589" i="1" s="1"/>
  <c r="X113" i="1" a="1"/>
  <c r="X113" i="1" s="1"/>
  <c r="X510" i="1" a="1"/>
  <c r="X510" i="1" s="1"/>
  <c r="X548" i="1" a="1"/>
  <c r="X548" i="1" s="1"/>
  <c r="X442" i="1" a="1"/>
  <c r="X442" i="1" s="1"/>
  <c r="X407" i="1" a="1"/>
  <c r="X407" i="1" s="1"/>
  <c r="X294" i="1" a="1"/>
  <c r="X294" i="1" s="1"/>
  <c r="X105" i="1" a="1"/>
  <c r="X105" i="1" s="1"/>
  <c r="X412" i="1" a="1"/>
  <c r="X412" i="1" s="1"/>
  <c r="X35" i="1" a="1"/>
  <c r="X35" i="1" s="1"/>
  <c r="X258" i="1" a="1"/>
  <c r="X258" i="1" s="1"/>
  <c r="X304" i="1" a="1"/>
  <c r="X304" i="1" s="1"/>
  <c r="X237" i="1" a="1"/>
  <c r="X237" i="1" s="1"/>
  <c r="X118" i="1" a="1"/>
  <c r="X118" i="1" s="1"/>
  <c r="X243" i="1" a="1"/>
  <c r="X243" i="1" s="1"/>
  <c r="X583" i="1" a="1"/>
  <c r="X583" i="1" s="1"/>
  <c r="X33" i="1" a="1"/>
  <c r="X33" i="1" s="1"/>
  <c r="X556" i="1" a="1"/>
  <c r="X556" i="1" s="1"/>
  <c r="X214" i="1" a="1"/>
  <c r="X214" i="1" s="1"/>
  <c r="X357" i="1" a="1"/>
  <c r="X357" i="1" s="1"/>
  <c r="X203" i="1" a="1"/>
  <c r="X203" i="1" s="1"/>
  <c r="X47" i="1" a="1"/>
  <c r="X47" i="1" s="1"/>
  <c r="X111" i="1" a="1"/>
  <c r="X111" i="1" s="1"/>
  <c r="X561" i="1" a="1"/>
  <c r="X561" i="1" s="1"/>
  <c r="X236" i="1" a="1"/>
  <c r="X236" i="1" s="1"/>
  <c r="X54" i="1" a="1"/>
  <c r="X54" i="1" s="1"/>
  <c r="X308" i="1" a="1"/>
  <c r="X308" i="1" s="1"/>
  <c r="X126" i="1" a="1"/>
  <c r="X126" i="1" s="1"/>
  <c r="X261" i="1" a="1"/>
  <c r="X261" i="1" s="1"/>
  <c r="X242" i="1" a="1"/>
  <c r="X242" i="1" s="1"/>
  <c r="X188" i="1" a="1"/>
  <c r="X188" i="1" s="1"/>
  <c r="X420" i="1" a="1"/>
  <c r="X420" i="1" s="1"/>
  <c r="X68" i="1" a="1"/>
  <c r="X68" i="1" s="1"/>
  <c r="X487" i="1" a="1"/>
  <c r="X487" i="1" s="1"/>
  <c r="X400" i="1" a="1"/>
  <c r="X400" i="1" s="1"/>
  <c r="X220" i="1" a="1"/>
  <c r="X220" i="1" s="1"/>
  <c r="X542" i="1" a="1"/>
  <c r="X542" i="1" s="1"/>
  <c r="X298" i="1" a="1"/>
  <c r="X298" i="1" s="1"/>
  <c r="X585" i="1" a="1"/>
  <c r="X585" i="1" s="1"/>
  <c r="X289" i="1" a="1"/>
  <c r="X289" i="1" s="1"/>
  <c r="X196" i="1" a="1"/>
  <c r="X196" i="1" s="1"/>
  <c r="X262" i="1" a="1"/>
  <c r="X262" i="1" s="1"/>
  <c r="X130" i="1" a="1"/>
  <c r="X130" i="1" s="1"/>
  <c r="X380" i="1" a="1"/>
  <c r="X380" i="1" s="1"/>
  <c r="X443" i="1" a="1"/>
  <c r="X443" i="1" s="1"/>
  <c r="X257" i="1" a="1"/>
  <c r="X257" i="1" s="1"/>
  <c r="X509" i="1" a="1"/>
  <c r="X509" i="1" s="1"/>
  <c r="X353" i="1" a="1"/>
  <c r="X353" i="1" s="1"/>
  <c r="X406" i="1" a="1"/>
  <c r="X406" i="1" s="1"/>
  <c r="X238" i="1" a="1"/>
  <c r="X238" i="1" s="1"/>
  <c r="X492" i="1" a="1"/>
  <c r="X492" i="1" s="1"/>
  <c r="X31" i="1" a="1"/>
  <c r="X31" i="1" s="1"/>
  <c r="X204" i="1" a="1"/>
  <c r="X204" i="1" s="1"/>
  <c r="X64" i="1" a="1"/>
  <c r="X64" i="1" s="1"/>
  <c r="X345" i="1" a="1"/>
  <c r="X345" i="1" s="1"/>
  <c r="X182" i="1" a="1"/>
  <c r="X182" i="1" s="1"/>
  <c r="X58" i="1" a="1"/>
  <c r="X58" i="1" s="1"/>
  <c r="X291" i="1" a="1"/>
  <c r="X291" i="1" s="1"/>
  <c r="X146" i="1" a="1"/>
  <c r="X146" i="1" s="1"/>
  <c r="X396" i="1" a="1"/>
  <c r="X396" i="1" s="1"/>
  <c r="X151" i="1" a="1"/>
  <c r="X151" i="1" s="1"/>
  <c r="X546" i="1" a="1"/>
  <c r="X546" i="1" s="1"/>
  <c r="X302" i="1" a="1"/>
  <c r="X302" i="1" s="1"/>
  <c r="X108" i="1" a="1"/>
  <c r="X108" i="1" s="1"/>
  <c r="X462" i="1" a="1"/>
  <c r="X462" i="1" s="1"/>
  <c r="X399" i="1" a="1"/>
  <c r="X399" i="1" s="1"/>
  <c r="X483" i="1" a="1"/>
  <c r="X483" i="1" s="1"/>
  <c r="X279" i="1" a="1"/>
  <c r="X279" i="1" s="1"/>
  <c r="AA579" i="1"/>
  <c r="Z579" i="1"/>
  <c r="Y579" i="1"/>
  <c r="X338" i="1" a="1"/>
  <c r="X338" i="1" s="1"/>
  <c r="X48" i="1" a="1"/>
  <c r="X48" i="1" s="1"/>
  <c r="X580" i="1" a="1"/>
  <c r="X580" i="1" s="1"/>
  <c r="X440" i="1" a="1"/>
  <c r="X440" i="1" s="1"/>
  <c r="X300" i="1" a="1"/>
  <c r="X300" i="1" s="1"/>
  <c r="X116" i="1" a="1"/>
  <c r="X116" i="1" s="1"/>
  <c r="X437" i="1" a="1"/>
  <c r="X437" i="1" s="1"/>
  <c r="X139" i="1" a="1"/>
  <c r="X139" i="1" s="1"/>
  <c r="X388" i="1" a="1"/>
  <c r="X388" i="1" s="1"/>
  <c r="X133" i="1" a="1"/>
  <c r="X133" i="1" s="1"/>
  <c r="X545" i="1" a="1"/>
  <c r="X545" i="1" s="1"/>
  <c r="X337" i="1" a="1"/>
  <c r="X337" i="1" s="1"/>
  <c r="X98" i="1" a="1"/>
  <c r="X98" i="1" s="1"/>
  <c r="X459" i="1" a="1"/>
  <c r="X459" i="1" s="1"/>
  <c r="X339" i="1" a="1"/>
  <c r="X339" i="1" s="1"/>
  <c r="X485" i="1" a="1"/>
  <c r="X485" i="1" s="1"/>
  <c r="X251" i="1" a="1"/>
  <c r="X251" i="1" s="1"/>
  <c r="X369" i="1" a="1"/>
  <c r="X369" i="1" s="1"/>
  <c r="X88" i="1" a="1"/>
  <c r="X88" i="1" s="1"/>
  <c r="X552" i="1" a="1"/>
  <c r="X552" i="1" s="1"/>
  <c r="X21" i="1" a="1"/>
  <c r="X21" i="1" s="1"/>
  <c r="X153" i="1" a="1"/>
  <c r="X153" i="1" s="1"/>
  <c r="X13" i="1" a="1"/>
  <c r="X13" i="1" s="1"/>
  <c r="X435" i="1" a="1"/>
  <c r="X435" i="1" s="1"/>
  <c r="X85" i="1" a="1"/>
  <c r="X85" i="1" s="1"/>
  <c r="X392" i="1" a="1"/>
  <c r="X392" i="1" s="1"/>
  <c r="X571" i="1" a="1"/>
  <c r="X571" i="1" s="1"/>
  <c r="X296" i="1" a="1"/>
  <c r="X296" i="1" s="1"/>
  <c r="X532" i="1" a="1"/>
  <c r="X532" i="1" s="1"/>
  <c r="X375" i="1" a="1"/>
  <c r="X375" i="1" s="1"/>
  <c r="X604" i="1" a="1"/>
  <c r="X604" i="1" s="1"/>
  <c r="X137" i="1" a="1"/>
  <c r="X137" i="1" s="1"/>
  <c r="X582" i="1" a="1"/>
  <c r="X582" i="1" s="1"/>
  <c r="X230" i="1" a="1"/>
  <c r="X230" i="1" s="1"/>
  <c r="X426" i="1" a="1"/>
  <c r="X426" i="1" s="1"/>
  <c r="X134" i="1" a="1"/>
  <c r="X134" i="1" s="1"/>
  <c r="X106" i="1" a="1"/>
  <c r="X106" i="1" s="1"/>
  <c r="X135" i="1" a="1"/>
  <c r="X135" i="1" s="1"/>
  <c r="X228" i="1" a="1"/>
  <c r="X228" i="1" s="1"/>
  <c r="X9" i="1" a="1"/>
  <c r="X9" i="1" s="1"/>
  <c r="X320" i="1" a="1"/>
  <c r="X320" i="1" s="1"/>
  <c r="X96" i="1" a="1"/>
  <c r="X96" i="1" s="1"/>
  <c r="X246" i="1" a="1"/>
  <c r="X246" i="1" s="1"/>
  <c r="X475" i="1" a="1"/>
  <c r="X475" i="1" s="1"/>
  <c r="X19" i="1" a="1"/>
  <c r="X19" i="1" s="1"/>
  <c r="X191" i="1" a="1"/>
  <c r="X191" i="1" s="1"/>
  <c r="X427" i="1" a="1"/>
  <c r="X427" i="1" s="1"/>
  <c r="X312" i="1" a="1"/>
  <c r="X312" i="1" s="1"/>
  <c r="X39" i="1" a="1"/>
  <c r="X39" i="1" s="1"/>
  <c r="X573" i="1" a="1"/>
  <c r="X573" i="1" s="1"/>
  <c r="X566" i="1" a="1"/>
  <c r="X566" i="1" s="1"/>
  <c r="X150" i="1" a="1"/>
  <c r="X150" i="1" s="1"/>
  <c r="X383" i="1" a="1"/>
  <c r="X383" i="1" s="1"/>
  <c r="X23" i="1" a="1"/>
  <c r="X23" i="1" s="1"/>
  <c r="X290" i="1" a="1"/>
  <c r="X290" i="1" s="1"/>
  <c r="X303" i="1" a="1"/>
  <c r="X303" i="1" s="1"/>
  <c r="X112" i="1" a="1"/>
  <c r="X112" i="1" s="1"/>
  <c r="X254" i="1" a="1"/>
  <c r="X254" i="1" s="1"/>
  <c r="X244" i="1" a="1"/>
  <c r="X244" i="1" s="1"/>
  <c r="X63" i="1" a="1"/>
  <c r="X63" i="1" s="1"/>
  <c r="CP909" i="10" l="1"/>
  <c r="CH943" i="10"/>
  <c r="CP922" i="10"/>
  <c r="CL942" i="10"/>
  <c r="CL911" i="10"/>
  <c r="CH959" i="10"/>
  <c r="CT992" i="10"/>
  <c r="CH909" i="10"/>
  <c r="CT947" i="10"/>
  <c r="CL934" i="10"/>
  <c r="CP943" i="10"/>
  <c r="CL918" i="10"/>
  <c r="CT972" i="10"/>
  <c r="CH958" i="10"/>
  <c r="CL943" i="10"/>
  <c r="CP1016" i="10"/>
  <c r="CL1024" i="10"/>
  <c r="CL957" i="10"/>
  <c r="CP931" i="10"/>
  <c r="CP1012" i="10"/>
  <c r="CP959" i="10"/>
  <c r="CH941" i="10"/>
  <c r="CL968" i="10"/>
  <c r="CT949" i="10"/>
  <c r="CT941" i="10"/>
  <c r="CT1012" i="10"/>
  <c r="CH1012" i="10"/>
  <c r="CT938" i="10"/>
  <c r="CT962" i="10"/>
  <c r="CL966" i="10"/>
  <c r="CH951" i="10"/>
  <c r="CL930" i="10"/>
  <c r="CP966" i="10"/>
  <c r="CP967" i="10"/>
  <c r="CT915" i="10"/>
  <c r="CH917" i="10"/>
  <c r="CP954" i="10"/>
  <c r="CH976" i="10"/>
  <c r="CT967" i="10"/>
  <c r="CP992" i="10"/>
  <c r="CP965" i="10"/>
  <c r="CL925" i="10"/>
  <c r="CL1008" i="10"/>
  <c r="CH965" i="10"/>
  <c r="CT1016" i="10"/>
  <c r="CP934" i="10"/>
  <c r="CP913" i="10"/>
  <c r="CP958" i="10"/>
  <c r="CL972" i="10"/>
  <c r="CH972" i="10"/>
  <c r="CT946" i="10"/>
  <c r="CP915" i="10"/>
  <c r="CH961" i="10"/>
  <c r="CH927" i="10"/>
  <c r="CL917" i="10"/>
  <c r="CT963" i="10"/>
  <c r="CP950" i="10"/>
  <c r="CH967" i="10"/>
  <c r="CP961" i="10"/>
  <c r="CP919" i="10"/>
  <c r="CL953" i="10"/>
  <c r="CH913" i="10"/>
  <c r="CH930" i="10"/>
  <c r="CP980" i="10"/>
  <c r="CL963" i="10"/>
  <c r="CT951" i="10"/>
  <c r="CP951" i="10"/>
  <c r="CH980" i="10"/>
  <c r="CL929" i="10"/>
  <c r="CT922" i="10"/>
  <c r="CT950" i="10"/>
  <c r="CL945" i="10"/>
  <c r="CH919" i="10"/>
  <c r="CT942" i="10"/>
  <c r="CL921" i="10"/>
  <c r="CP927" i="10"/>
  <c r="CT953" i="10"/>
  <c r="CL1012" i="10"/>
  <c r="CH938" i="10"/>
  <c r="CT919" i="10"/>
  <c r="CH911" i="10"/>
  <c r="CP925" i="10"/>
  <c r="CH966" i="10"/>
  <c r="CL1000" i="10"/>
  <c r="CL961" i="10"/>
  <c r="CT943" i="10"/>
  <c r="CT959" i="10"/>
  <c r="CT930" i="10"/>
  <c r="CL931" i="10"/>
  <c r="CT961" i="10"/>
  <c r="BC538" i="10"/>
  <c r="BB498" i="10"/>
  <c r="BC533" i="10"/>
  <c r="BA500" i="10"/>
  <c r="BB532" i="10"/>
  <c r="BA555" i="10"/>
  <c r="AZ500" i="10"/>
  <c r="CA408" i="10"/>
  <c r="CQ408" i="10" s="1"/>
  <c r="CB408" i="10"/>
  <c r="CR408" i="10" s="1"/>
  <c r="BZ408" i="10"/>
  <c r="CP408" i="10" s="1"/>
  <c r="BA494" i="10"/>
  <c r="CB413" i="10"/>
  <c r="CR413" i="10" s="1"/>
  <c r="CA413" i="10"/>
  <c r="CQ413" i="10" s="1"/>
  <c r="BZ413" i="10"/>
  <c r="CP413" i="10" s="1"/>
  <c r="BX427" i="10"/>
  <c r="CN427" i="10" s="1"/>
  <c r="BV427" i="10"/>
  <c r="CL427" i="10" s="1"/>
  <c r="BW427" i="10"/>
  <c r="CM427" i="10" s="1"/>
  <c r="CA459" i="10"/>
  <c r="CQ459" i="10" s="1"/>
  <c r="BZ459" i="10"/>
  <c r="CP459" i="10" s="1"/>
  <c r="CB459" i="10"/>
  <c r="CR459" i="10" s="1"/>
  <c r="BW420" i="10"/>
  <c r="CM420" i="10" s="1"/>
  <c r="BV420" i="10"/>
  <c r="CL420" i="10" s="1"/>
  <c r="BX420" i="10"/>
  <c r="CN420" i="10" s="1"/>
  <c r="BW385" i="10"/>
  <c r="CM385" i="10" s="1"/>
  <c r="BV385" i="10"/>
  <c r="CL385" i="10" s="1"/>
  <c r="BX385" i="10"/>
  <c r="CN385" i="10" s="1"/>
  <c r="AZ583" i="10"/>
  <c r="BX368" i="10"/>
  <c r="CN368" i="10" s="1"/>
  <c r="BV368" i="10"/>
  <c r="CL368" i="10" s="1"/>
  <c r="BW368" i="10"/>
  <c r="CM368" i="10" s="1"/>
  <c r="BT386" i="10"/>
  <c r="CJ386" i="10" s="1"/>
  <c r="BR386" i="10"/>
  <c r="CH386" i="10" s="1"/>
  <c r="BS386" i="10"/>
  <c r="CI386" i="10" s="1"/>
  <c r="BS424" i="10"/>
  <c r="CI424" i="10" s="1"/>
  <c r="BR424" i="10"/>
  <c r="CH424" i="10" s="1"/>
  <c r="BT424" i="10"/>
  <c r="CJ424" i="10" s="1"/>
  <c r="AZ559" i="10"/>
  <c r="CA372" i="10"/>
  <c r="CQ372" i="10" s="1"/>
  <c r="CB372" i="10"/>
  <c r="CR372" i="10" s="1"/>
  <c r="BZ372" i="10"/>
  <c r="CP372" i="10" s="1"/>
  <c r="CB479" i="10"/>
  <c r="CR479" i="10" s="1"/>
  <c r="BZ479" i="10"/>
  <c r="CP479" i="10" s="1"/>
  <c r="CP1080" i="10" s="1"/>
  <c r="CA479" i="10"/>
  <c r="CQ479" i="10" s="1"/>
  <c r="CB427" i="10"/>
  <c r="CR427" i="10" s="1"/>
  <c r="BZ427" i="10"/>
  <c r="CP427" i="10" s="1"/>
  <c r="CA427" i="10"/>
  <c r="CQ427" i="10" s="1"/>
  <c r="BS416" i="10"/>
  <c r="CI416" i="10" s="1"/>
  <c r="BR416" i="10"/>
  <c r="CH416" i="10" s="1"/>
  <c r="BT416" i="10"/>
  <c r="CJ416" i="10" s="1"/>
  <c r="BW424" i="10"/>
  <c r="CM424" i="10" s="1"/>
  <c r="BV424" i="10"/>
  <c r="CL424" i="10" s="1"/>
  <c r="BX424" i="10"/>
  <c r="CN424" i="10" s="1"/>
  <c r="CD409" i="10"/>
  <c r="CT409" i="10" s="1"/>
  <c r="CE409" i="10"/>
  <c r="CU409" i="10" s="1"/>
  <c r="CF409" i="10"/>
  <c r="CV409" i="10" s="1"/>
  <c r="BR405" i="10"/>
  <c r="CH405" i="10" s="1"/>
  <c r="BS405" i="10"/>
  <c r="CI405" i="10" s="1"/>
  <c r="BT405" i="10"/>
  <c r="CJ405" i="10" s="1"/>
  <c r="CF410" i="10"/>
  <c r="CV410" i="10" s="1"/>
  <c r="CE410" i="10"/>
  <c r="CU410" i="10" s="1"/>
  <c r="CD410" i="10"/>
  <c r="CT410" i="10" s="1"/>
  <c r="CT1011" i="10" s="1"/>
  <c r="BA529" i="10"/>
  <c r="BX402" i="10"/>
  <c r="CN402" i="10" s="1"/>
  <c r="BV402" i="10"/>
  <c r="CL402" i="10" s="1"/>
  <c r="BW402" i="10"/>
  <c r="CM402" i="10" s="1"/>
  <c r="CA463" i="10"/>
  <c r="CQ463" i="10" s="1"/>
  <c r="BZ463" i="10"/>
  <c r="CP463" i="10" s="1"/>
  <c r="CB463" i="10"/>
  <c r="CR463" i="10" s="1"/>
  <c r="BB536" i="10"/>
  <c r="BA513" i="10"/>
  <c r="BX431" i="10"/>
  <c r="CN431" i="10" s="1"/>
  <c r="BW431" i="10"/>
  <c r="CM431" i="10" s="1"/>
  <c r="BV431" i="10"/>
  <c r="CL431" i="10" s="1"/>
  <c r="AZ498" i="10"/>
  <c r="BB514" i="10"/>
  <c r="BC587" i="10"/>
  <c r="BB504" i="10"/>
  <c r="CB420" i="10"/>
  <c r="CR420" i="10" s="1"/>
  <c r="CA420" i="10"/>
  <c r="CQ420" i="10" s="1"/>
  <c r="BZ420" i="10"/>
  <c r="CP420" i="10" s="1"/>
  <c r="CE398" i="10"/>
  <c r="CU398" i="10" s="1"/>
  <c r="CD398" i="10"/>
  <c r="CT398" i="10" s="1"/>
  <c r="CF398" i="10"/>
  <c r="CV398" i="10" s="1"/>
  <c r="BC510" i="10"/>
  <c r="BC506" i="10"/>
  <c r="BA599" i="10"/>
  <c r="BA518" i="10"/>
  <c r="AZ534" i="10"/>
  <c r="BA512" i="10"/>
  <c r="BX378" i="10"/>
  <c r="CN378" i="10" s="1"/>
  <c r="BV378" i="10"/>
  <c r="CL378" i="10" s="1"/>
  <c r="BW378" i="10"/>
  <c r="CM378" i="10" s="1"/>
  <c r="BS483" i="10"/>
  <c r="CI483" i="10" s="1"/>
  <c r="BR483" i="10"/>
  <c r="CH483" i="10" s="1"/>
  <c r="BT483" i="10"/>
  <c r="CJ483" i="10" s="1"/>
  <c r="CF377" i="10"/>
  <c r="CV377" i="10" s="1"/>
  <c r="CE377" i="10"/>
  <c r="CU377" i="10" s="1"/>
  <c r="CD377" i="10"/>
  <c r="CT377" i="10" s="1"/>
  <c r="CA386" i="10"/>
  <c r="CQ386" i="10" s="1"/>
  <c r="CB386" i="10"/>
  <c r="CR386" i="10" s="1"/>
  <c r="BZ386" i="10"/>
  <c r="CP386" i="10" s="1"/>
  <c r="CA414" i="10"/>
  <c r="CQ414" i="10" s="1"/>
  <c r="BZ414" i="10"/>
  <c r="CP414" i="10" s="1"/>
  <c r="CB414" i="10"/>
  <c r="CR414" i="10" s="1"/>
  <c r="BC599" i="10"/>
  <c r="AZ555" i="10"/>
  <c r="BA493" i="10"/>
  <c r="BA583" i="10"/>
  <c r="CE400" i="10"/>
  <c r="CU400" i="10" s="1"/>
  <c r="CF400" i="10"/>
  <c r="CV400" i="10" s="1"/>
  <c r="CD400" i="10"/>
  <c r="CT400" i="10" s="1"/>
  <c r="BA525" i="10"/>
  <c r="CF369" i="10"/>
  <c r="CV369" i="10" s="1"/>
  <c r="CE369" i="10"/>
  <c r="CU369" i="10" s="1"/>
  <c r="CD369" i="10"/>
  <c r="CT369" i="10" s="1"/>
  <c r="CT970" i="10" s="1"/>
  <c r="BS467" i="10"/>
  <c r="CI467" i="10" s="1"/>
  <c r="BR467" i="10"/>
  <c r="CH467" i="10" s="1"/>
  <c r="BT467" i="10"/>
  <c r="CJ467" i="10" s="1"/>
  <c r="CB424" i="10"/>
  <c r="CR424" i="10" s="1"/>
  <c r="CA424" i="10"/>
  <c r="CQ424" i="10" s="1"/>
  <c r="BZ424" i="10"/>
  <c r="CP424" i="10" s="1"/>
  <c r="AZ591" i="10"/>
  <c r="BA524" i="10"/>
  <c r="BB501" i="10"/>
  <c r="BB575" i="10"/>
  <c r="BV483" i="10"/>
  <c r="CL483" i="10" s="1"/>
  <c r="BX483" i="10"/>
  <c r="CN483" i="10" s="1"/>
  <c r="BW483" i="10"/>
  <c r="CM483" i="10" s="1"/>
  <c r="BC504" i="10"/>
  <c r="AZ599" i="10"/>
  <c r="CA374" i="10"/>
  <c r="CQ374" i="10" s="1"/>
  <c r="CB374" i="10"/>
  <c r="CR374" i="10" s="1"/>
  <c r="BZ374" i="10"/>
  <c r="CP374" i="10" s="1"/>
  <c r="BW381" i="10"/>
  <c r="CM381" i="10" s="1"/>
  <c r="BV381" i="10"/>
  <c r="CL381" i="10" s="1"/>
  <c r="BX381" i="10"/>
  <c r="CN381" i="10" s="1"/>
  <c r="BT425" i="10"/>
  <c r="CJ425" i="10" s="1"/>
  <c r="BR425" i="10"/>
  <c r="CH425" i="10" s="1"/>
  <c r="BS425" i="10"/>
  <c r="CI425" i="10" s="1"/>
  <c r="BS418" i="10"/>
  <c r="CI418" i="10" s="1"/>
  <c r="BR418" i="10"/>
  <c r="CH418" i="10" s="1"/>
  <c r="BT418" i="10"/>
  <c r="CJ418" i="10" s="1"/>
  <c r="AZ563" i="10"/>
  <c r="BS420" i="10"/>
  <c r="CI420" i="10" s="1"/>
  <c r="BR420" i="10"/>
  <c r="CH420" i="10" s="1"/>
  <c r="BT420" i="10"/>
  <c r="CJ420" i="10" s="1"/>
  <c r="BC536" i="10"/>
  <c r="AZ579" i="10"/>
  <c r="BC579" i="10"/>
  <c r="BS397" i="10"/>
  <c r="CI397" i="10" s="1"/>
  <c r="BR397" i="10"/>
  <c r="CH397" i="10" s="1"/>
  <c r="BT397" i="10"/>
  <c r="CJ397" i="10" s="1"/>
  <c r="BS381" i="10"/>
  <c r="CI381" i="10" s="1"/>
  <c r="BR381" i="10"/>
  <c r="CH381" i="10" s="1"/>
  <c r="CH982" i="10" s="1"/>
  <c r="BT381" i="10"/>
  <c r="CJ381" i="10" s="1"/>
  <c r="CE378" i="10"/>
  <c r="CU378" i="10" s="1"/>
  <c r="CD378" i="10"/>
  <c r="CT378" i="10" s="1"/>
  <c r="CF378" i="10"/>
  <c r="CV378" i="10" s="1"/>
  <c r="BC571" i="10"/>
  <c r="BX372" i="10"/>
  <c r="CN372" i="10" s="1"/>
  <c r="BW372" i="10"/>
  <c r="CM372" i="10" s="1"/>
  <c r="BV372" i="10"/>
  <c r="CL372" i="10" s="1"/>
  <c r="BC534" i="10"/>
  <c r="CF455" i="10"/>
  <c r="CV455" i="10" s="1"/>
  <c r="CD455" i="10"/>
  <c r="CT455" i="10" s="1"/>
  <c r="CE455" i="10"/>
  <c r="CU455" i="10" s="1"/>
  <c r="BA575" i="10"/>
  <c r="BA509" i="10"/>
  <c r="CD483" i="10"/>
  <c r="CT483" i="10" s="1"/>
  <c r="CE483" i="10"/>
  <c r="CU483" i="10" s="1"/>
  <c r="CF483" i="10"/>
  <c r="CV483" i="10" s="1"/>
  <c r="BX443" i="10"/>
  <c r="CN443" i="10" s="1"/>
  <c r="BW443" i="10"/>
  <c r="CM443" i="10" s="1"/>
  <c r="BV443" i="10"/>
  <c r="CL443" i="10" s="1"/>
  <c r="CL1044" i="10" s="1"/>
  <c r="BA526" i="10"/>
  <c r="AZ521" i="10"/>
  <c r="BS412" i="10"/>
  <c r="CI412" i="10" s="1"/>
  <c r="BR412" i="10"/>
  <c r="CH412" i="10" s="1"/>
  <c r="BT412" i="10"/>
  <c r="CJ412" i="10" s="1"/>
  <c r="BB508" i="10"/>
  <c r="CA483" i="10"/>
  <c r="CQ483" i="10" s="1"/>
  <c r="BZ483" i="10"/>
  <c r="CP483" i="10" s="1"/>
  <c r="CB483" i="10"/>
  <c r="CR483" i="10" s="1"/>
  <c r="AZ571" i="10"/>
  <c r="BR409" i="10"/>
  <c r="CH409" i="10" s="1"/>
  <c r="BS409" i="10"/>
  <c r="CI409" i="10" s="1"/>
  <c r="BT409" i="10"/>
  <c r="CJ409" i="10" s="1"/>
  <c r="CE374" i="10"/>
  <c r="CU374" i="10" s="1"/>
  <c r="CD374" i="10"/>
  <c r="CT374" i="10" s="1"/>
  <c r="CF374" i="10"/>
  <c r="CV374" i="10" s="1"/>
  <c r="CE370" i="10"/>
  <c r="CU370" i="10" s="1"/>
  <c r="CD370" i="10"/>
  <c r="CT370" i="10" s="1"/>
  <c r="CF370" i="10"/>
  <c r="CV370" i="10" s="1"/>
  <c r="BC525" i="10"/>
  <c r="CA439" i="10"/>
  <c r="CQ439" i="10" s="1"/>
  <c r="CB439" i="10"/>
  <c r="CR439" i="10" s="1"/>
  <c r="BZ439" i="10"/>
  <c r="CP439" i="10" s="1"/>
  <c r="CF373" i="10"/>
  <c r="CV373" i="10" s="1"/>
  <c r="CD373" i="10"/>
  <c r="CT373" i="10" s="1"/>
  <c r="CE373" i="10"/>
  <c r="CU373" i="10" s="1"/>
  <c r="BX408" i="10"/>
  <c r="CN408" i="10" s="1"/>
  <c r="BW408" i="10"/>
  <c r="CM408" i="10" s="1"/>
  <c r="BV408" i="10"/>
  <c r="CL408" i="10" s="1"/>
  <c r="CE392" i="10"/>
  <c r="CU392" i="10" s="1"/>
  <c r="CF392" i="10"/>
  <c r="CV392" i="10" s="1"/>
  <c r="CD392" i="10"/>
  <c r="CT392" i="10" s="1"/>
  <c r="AZ542" i="10"/>
  <c r="AZ575" i="10"/>
  <c r="BX447" i="10"/>
  <c r="CN447" i="10" s="1"/>
  <c r="BV447" i="10"/>
  <c r="CL447" i="10" s="1"/>
  <c r="BW447" i="10"/>
  <c r="CM447" i="10" s="1"/>
  <c r="CE380" i="10"/>
  <c r="CU380" i="10" s="1"/>
  <c r="CF380" i="10"/>
  <c r="CV380" i="10" s="1"/>
  <c r="CD380" i="10"/>
  <c r="CT380" i="10" s="1"/>
  <c r="BT406" i="10"/>
  <c r="CJ406" i="10" s="1"/>
  <c r="BR406" i="10"/>
  <c r="CH406" i="10" s="1"/>
  <c r="BS406" i="10"/>
  <c r="CI406" i="10" s="1"/>
  <c r="BB522" i="10"/>
  <c r="AZ529" i="10"/>
  <c r="BB520" i="10"/>
  <c r="BW377" i="10"/>
  <c r="CM377" i="10" s="1"/>
  <c r="BV377" i="10"/>
  <c r="CL377" i="10" s="1"/>
  <c r="BX377" i="10"/>
  <c r="CN377" i="10" s="1"/>
  <c r="CA378" i="10"/>
  <c r="CQ378" i="10" s="1"/>
  <c r="CB378" i="10"/>
  <c r="CR378" i="10" s="1"/>
  <c r="BZ378" i="10"/>
  <c r="CP378" i="10" s="1"/>
  <c r="BC509" i="10"/>
  <c r="BB538" i="10"/>
  <c r="CH1000" i="10"/>
  <c r="BX382" i="10"/>
  <c r="CN382" i="10" s="1"/>
  <c r="BV382" i="10"/>
  <c r="CL382" i="10" s="1"/>
  <c r="BW382" i="10"/>
  <c r="CM382" i="10" s="1"/>
  <c r="CF424" i="10"/>
  <c r="CV424" i="10" s="1"/>
  <c r="CD424" i="10"/>
  <c r="CT424" i="10" s="1"/>
  <c r="CE424" i="10"/>
  <c r="CU424" i="10" s="1"/>
  <c r="CP972" i="10"/>
  <c r="BT421" i="10"/>
  <c r="CJ421" i="10" s="1"/>
  <c r="BS421" i="10"/>
  <c r="CI421" i="10" s="1"/>
  <c r="BR421" i="10"/>
  <c r="CH421" i="10" s="1"/>
  <c r="BC508" i="10"/>
  <c r="CA404" i="10"/>
  <c r="CQ404" i="10" s="1"/>
  <c r="CB404" i="10"/>
  <c r="CR404" i="10" s="1"/>
  <c r="BZ404" i="10"/>
  <c r="CP404" i="10" s="1"/>
  <c r="BT374" i="10"/>
  <c r="CJ374" i="10" s="1"/>
  <c r="BR374" i="10"/>
  <c r="CH374" i="10" s="1"/>
  <c r="BS374" i="10"/>
  <c r="CI374" i="10" s="1"/>
  <c r="CL909" i="10"/>
  <c r="BA595" i="10"/>
  <c r="BB528" i="10"/>
  <c r="CL996" i="10"/>
  <c r="CT1024" i="10"/>
  <c r="CH1016" i="10"/>
  <c r="BB533" i="10"/>
  <c r="BT427" i="10"/>
  <c r="CJ427" i="10" s="1"/>
  <c r="BS427" i="10"/>
  <c r="CI427" i="10" s="1"/>
  <c r="BR427" i="10"/>
  <c r="CH427" i="10" s="1"/>
  <c r="AZ509" i="10"/>
  <c r="BX390" i="10"/>
  <c r="CN390" i="10" s="1"/>
  <c r="BV390" i="10"/>
  <c r="CL390" i="10" s="1"/>
  <c r="BW390" i="10"/>
  <c r="CM390" i="10" s="1"/>
  <c r="BW418" i="10"/>
  <c r="CM418" i="10" s="1"/>
  <c r="BV418" i="10"/>
  <c r="CL418" i="10" s="1"/>
  <c r="BX418" i="10"/>
  <c r="CN418" i="10" s="1"/>
  <c r="BB559" i="10"/>
  <c r="BA547" i="10"/>
  <c r="BC528" i="10"/>
  <c r="AZ489" i="10"/>
  <c r="CB435" i="10"/>
  <c r="CR435" i="10" s="1"/>
  <c r="BZ435" i="10"/>
  <c r="CP435" i="10" s="1"/>
  <c r="CA435" i="10"/>
  <c r="CQ435" i="10" s="1"/>
  <c r="CP929" i="10"/>
  <c r="CL941" i="10"/>
  <c r="BB525" i="10"/>
  <c r="BX370" i="10"/>
  <c r="CN370" i="10" s="1"/>
  <c r="BV370" i="10"/>
  <c r="CL370" i="10" s="1"/>
  <c r="BW370" i="10"/>
  <c r="CM370" i="10" s="1"/>
  <c r="BC496" i="10"/>
  <c r="BW467" i="10"/>
  <c r="CM467" i="10" s="1"/>
  <c r="BX467" i="10"/>
  <c r="CN467" i="10" s="1"/>
  <c r="BV467" i="10"/>
  <c r="CL467" i="10" s="1"/>
  <c r="CH988" i="10"/>
  <c r="CL958" i="10"/>
  <c r="BC551" i="10"/>
  <c r="AZ493" i="10"/>
  <c r="BB579" i="10"/>
  <c r="BA545" i="10"/>
  <c r="BC493" i="10"/>
  <c r="BA528" i="10"/>
  <c r="CT968" i="10"/>
  <c r="CT980" i="10"/>
  <c r="BC512" i="10"/>
  <c r="BS422" i="10"/>
  <c r="CI422" i="10" s="1"/>
  <c r="BR422" i="10"/>
  <c r="CH422" i="10" s="1"/>
  <c r="BT422" i="10"/>
  <c r="CJ422" i="10" s="1"/>
  <c r="BA540" i="10"/>
  <c r="CL919" i="10"/>
  <c r="CT958" i="10"/>
  <c r="BA505" i="10"/>
  <c r="BZ392" i="10"/>
  <c r="CP392" i="10" s="1"/>
  <c r="CA392" i="10"/>
  <c r="CQ392" i="10" s="1"/>
  <c r="CB392" i="10"/>
  <c r="CR392" i="10" s="1"/>
  <c r="CL910" i="10"/>
  <c r="BA488" i="10"/>
  <c r="BA567" i="10"/>
  <c r="AZ506" i="10"/>
  <c r="CL927" i="10"/>
  <c r="BC595" i="10"/>
  <c r="BC524" i="10"/>
  <c r="CB422" i="10"/>
  <c r="CR422" i="10" s="1"/>
  <c r="CA422" i="10"/>
  <c r="CQ422" i="10" s="1"/>
  <c r="BZ422" i="10"/>
  <c r="CP422" i="10" s="1"/>
  <c r="BB599" i="10"/>
  <c r="BB547" i="10"/>
  <c r="BZ417" i="10"/>
  <c r="CP417" i="10" s="1"/>
  <c r="CA417" i="10"/>
  <c r="CQ417" i="10" s="1"/>
  <c r="CB417" i="10"/>
  <c r="CR417" i="10" s="1"/>
  <c r="BC500" i="10"/>
  <c r="CP910" i="10"/>
  <c r="CH925" i="10"/>
  <c r="AZ536" i="10"/>
  <c r="BA544" i="10"/>
  <c r="BC529" i="10"/>
  <c r="BB488" i="10"/>
  <c r="CP976" i="10"/>
  <c r="BX400" i="10"/>
  <c r="CN400" i="10" s="1"/>
  <c r="BV400" i="10"/>
  <c r="CL400" i="10" s="1"/>
  <c r="CL1001" i="10" s="1"/>
  <c r="BW400" i="10"/>
  <c r="CM400" i="10" s="1"/>
  <c r="CH992" i="10"/>
  <c r="BC530" i="10"/>
  <c r="BA522" i="10"/>
  <c r="BB583" i="10"/>
  <c r="BW401" i="10"/>
  <c r="CM401" i="10" s="1"/>
  <c r="BV401" i="10"/>
  <c r="CL401" i="10" s="1"/>
  <c r="BX401" i="10"/>
  <c r="CN401" i="10" s="1"/>
  <c r="BC488" i="10"/>
  <c r="BA551" i="10"/>
  <c r="BT402" i="10"/>
  <c r="CJ402" i="10" s="1"/>
  <c r="BR402" i="10"/>
  <c r="CH402" i="10" s="1"/>
  <c r="BS402" i="10"/>
  <c r="CI402" i="10" s="1"/>
  <c r="CE382" i="10"/>
  <c r="CU382" i="10" s="1"/>
  <c r="CD382" i="10"/>
  <c r="CT382" i="10" s="1"/>
  <c r="CF382" i="10"/>
  <c r="CV382" i="10" s="1"/>
  <c r="CA394" i="10"/>
  <c r="CQ394" i="10" s="1"/>
  <c r="CB394" i="10"/>
  <c r="CR394" i="10" s="1"/>
  <c r="BZ394" i="10"/>
  <c r="CP394" i="10" s="1"/>
  <c r="BW422" i="10"/>
  <c r="CM422" i="10" s="1"/>
  <c r="BV422" i="10"/>
  <c r="CL422" i="10" s="1"/>
  <c r="BX422" i="10"/>
  <c r="CN422" i="10" s="1"/>
  <c r="CP996" i="10"/>
  <c r="CP1024" i="10"/>
  <c r="BB526" i="10"/>
  <c r="BX421" i="10"/>
  <c r="CN421" i="10" s="1"/>
  <c r="BV421" i="10"/>
  <c r="CL421" i="10" s="1"/>
  <c r="BW421" i="10"/>
  <c r="CM421" i="10" s="1"/>
  <c r="BB540" i="10"/>
  <c r="BC518" i="10"/>
  <c r="BB510" i="10"/>
  <c r="AZ497" i="10"/>
  <c r="CA471" i="10"/>
  <c r="CQ471" i="10" s="1"/>
  <c r="BZ471" i="10"/>
  <c r="CP471" i="10" s="1"/>
  <c r="CB471" i="10"/>
  <c r="CR471" i="10" s="1"/>
  <c r="BX417" i="10"/>
  <c r="CN417" i="10" s="1"/>
  <c r="BW417" i="10"/>
  <c r="CM417" i="10" s="1"/>
  <c r="BV417" i="10"/>
  <c r="CL417" i="10" s="1"/>
  <c r="AZ505" i="10"/>
  <c r="CP917" i="10"/>
  <c r="CL949" i="10"/>
  <c r="CP939" i="10"/>
  <c r="BC492" i="10"/>
  <c r="BA498" i="10"/>
  <c r="AZ603" i="10"/>
  <c r="BC497" i="10"/>
  <c r="CH1004" i="10"/>
  <c r="CL935" i="10"/>
  <c r="CH996" i="10"/>
  <c r="CL988" i="10"/>
  <c r="CL913" i="10"/>
  <c r="CT955" i="10"/>
  <c r="CH954" i="10"/>
  <c r="BX386" i="10"/>
  <c r="CN386" i="10" s="1"/>
  <c r="BV386" i="10"/>
  <c r="CL386" i="10" s="1"/>
  <c r="BW386" i="10"/>
  <c r="CM386" i="10" s="1"/>
  <c r="CP1020" i="10"/>
  <c r="CT937" i="10"/>
  <c r="BT392" i="10"/>
  <c r="CJ392" i="10" s="1"/>
  <c r="BR392" i="10"/>
  <c r="CH392" i="10" s="1"/>
  <c r="BS392" i="10"/>
  <c r="CI392" i="10" s="1"/>
  <c r="CL947" i="10"/>
  <c r="CT921" i="10"/>
  <c r="CA369" i="10"/>
  <c r="CQ369" i="10" s="1"/>
  <c r="CB369" i="10"/>
  <c r="CR369" i="10" s="1"/>
  <c r="BZ369" i="10"/>
  <c r="CP369" i="10" s="1"/>
  <c r="CF426" i="10"/>
  <c r="CV426" i="10" s="1"/>
  <c r="CE426" i="10"/>
  <c r="CU426" i="10" s="1"/>
  <c r="CD426" i="10"/>
  <c r="CT426" i="10" s="1"/>
  <c r="BW373" i="10"/>
  <c r="CM373" i="10" s="1"/>
  <c r="BV373" i="10"/>
  <c r="CL373" i="10" s="1"/>
  <c r="BX373" i="10"/>
  <c r="CN373" i="10" s="1"/>
  <c r="CH957" i="10"/>
  <c r="CA377" i="10"/>
  <c r="CQ377" i="10" s="1"/>
  <c r="CB377" i="10"/>
  <c r="CR377" i="10" s="1"/>
  <c r="BZ377" i="10"/>
  <c r="CP377" i="10" s="1"/>
  <c r="CP978" i="10" s="1"/>
  <c r="BC520" i="10"/>
  <c r="CL955" i="10"/>
  <c r="BT370" i="10"/>
  <c r="CJ370" i="10" s="1"/>
  <c r="BR370" i="10"/>
  <c r="CH370" i="10" s="1"/>
  <c r="CH971" i="10" s="1"/>
  <c r="BS370" i="10"/>
  <c r="CI370" i="10" s="1"/>
  <c r="BC489" i="10"/>
  <c r="CB401" i="10"/>
  <c r="CR401" i="10" s="1"/>
  <c r="CA401" i="10"/>
  <c r="CQ401" i="10" s="1"/>
  <c r="BZ401" i="10"/>
  <c r="CP401" i="10" s="1"/>
  <c r="AZ587" i="10"/>
  <c r="BB544" i="10"/>
  <c r="CT935" i="10"/>
  <c r="BZ425" i="10"/>
  <c r="CP425" i="10" s="1"/>
  <c r="CA425" i="10"/>
  <c r="CQ425" i="10" s="1"/>
  <c r="CB425" i="10"/>
  <c r="CR425" i="10" s="1"/>
  <c r="CL1004" i="10"/>
  <c r="BW397" i="10"/>
  <c r="CM397" i="10" s="1"/>
  <c r="BV397" i="10"/>
  <c r="CL397" i="10" s="1"/>
  <c r="BX397" i="10"/>
  <c r="CN397" i="10" s="1"/>
  <c r="CF401" i="10"/>
  <c r="CV401" i="10" s="1"/>
  <c r="CE401" i="10"/>
  <c r="CU401" i="10" s="1"/>
  <c r="CD401" i="10"/>
  <c r="CT401" i="10" s="1"/>
  <c r="BW426" i="10"/>
  <c r="CM426" i="10" s="1"/>
  <c r="BV426" i="10"/>
  <c r="CL426" i="10" s="1"/>
  <c r="BX426" i="10"/>
  <c r="CN426" i="10" s="1"/>
  <c r="BA603" i="10"/>
  <c r="CL950" i="10"/>
  <c r="CL967" i="10"/>
  <c r="CF420" i="10"/>
  <c r="CV420" i="10" s="1"/>
  <c r="CD420" i="10"/>
  <c r="CT420" i="10" s="1"/>
  <c r="CE420" i="10"/>
  <c r="CU420" i="10" s="1"/>
  <c r="CT976" i="10"/>
  <c r="CH947" i="10"/>
  <c r="CH950" i="10"/>
  <c r="CT939" i="10"/>
  <c r="BA501" i="10"/>
  <c r="CT927" i="10"/>
  <c r="AZ545" i="10"/>
  <c r="AZ538" i="10"/>
  <c r="CH926" i="10"/>
  <c r="CH955" i="10"/>
  <c r="CE421" i="10"/>
  <c r="CU421" i="10" s="1"/>
  <c r="CF421" i="10"/>
  <c r="CV421" i="10" s="1"/>
  <c r="CD421" i="10"/>
  <c r="CT421" i="10" s="1"/>
  <c r="CT1022" i="10" s="1"/>
  <c r="BS410" i="10"/>
  <c r="CI410" i="10" s="1"/>
  <c r="BR410" i="10"/>
  <c r="CH410" i="10" s="1"/>
  <c r="BT410" i="10"/>
  <c r="CJ410" i="10" s="1"/>
  <c r="CL933" i="10"/>
  <c r="BB502" i="10"/>
  <c r="CL923" i="10"/>
  <c r="CT965" i="10"/>
  <c r="BZ431" i="10"/>
  <c r="CP431" i="10" s="1"/>
  <c r="CP1032" i="10" s="1"/>
  <c r="CA431" i="10"/>
  <c r="CQ431" i="10" s="1"/>
  <c r="CB431" i="10"/>
  <c r="CR431" i="10" s="1"/>
  <c r="CL951" i="10"/>
  <c r="BC498" i="10"/>
  <c r="CH915" i="10"/>
  <c r="BA492" i="10"/>
  <c r="CP921" i="10"/>
  <c r="CH931" i="10"/>
  <c r="BC575" i="10"/>
  <c r="AZ533" i="10"/>
  <c r="AZ537" i="10"/>
  <c r="CA467" i="10"/>
  <c r="CQ467" i="10" s="1"/>
  <c r="CB467" i="10"/>
  <c r="CR467" i="10" s="1"/>
  <c r="BZ467" i="10"/>
  <c r="CP467" i="10" s="1"/>
  <c r="BC603" i="10"/>
  <c r="BA563" i="10"/>
  <c r="CE443" i="10"/>
  <c r="CU443" i="10" s="1"/>
  <c r="CF443" i="10"/>
  <c r="CV443" i="10" s="1"/>
  <c r="CD443" i="10"/>
  <c r="CT443" i="10" s="1"/>
  <c r="BS401" i="10"/>
  <c r="CI401" i="10" s="1"/>
  <c r="BR401" i="10"/>
  <c r="CH401" i="10" s="1"/>
  <c r="BT401" i="10"/>
  <c r="CJ401" i="10" s="1"/>
  <c r="AZ532" i="10"/>
  <c r="CE406" i="10"/>
  <c r="CU406" i="10" s="1"/>
  <c r="CD406" i="10"/>
  <c r="CT406" i="10" s="1"/>
  <c r="CF406" i="10"/>
  <c r="CV406" i="10" s="1"/>
  <c r="CE402" i="10"/>
  <c r="CU402" i="10" s="1"/>
  <c r="CD402" i="10"/>
  <c r="CT402" i="10" s="1"/>
  <c r="CT1003" i="10" s="1"/>
  <c r="CF402" i="10"/>
  <c r="CV402" i="10" s="1"/>
  <c r="BB603" i="10"/>
  <c r="CL938" i="10"/>
  <c r="BC547" i="10"/>
  <c r="BB541" i="10"/>
  <c r="BC537" i="10"/>
  <c r="CE388" i="10"/>
  <c r="CU388" i="10" s="1"/>
  <c r="CF388" i="10"/>
  <c r="CV388" i="10" s="1"/>
  <c r="CD388" i="10"/>
  <c r="CT388" i="10" s="1"/>
  <c r="AZ551" i="10"/>
  <c r="CB405" i="10"/>
  <c r="CR405" i="10" s="1"/>
  <c r="CA405" i="10"/>
  <c r="CQ405" i="10" s="1"/>
  <c r="BZ405" i="10"/>
  <c r="CP405" i="10" s="1"/>
  <c r="CD475" i="10"/>
  <c r="CT475" i="10" s="1"/>
  <c r="CF475" i="10"/>
  <c r="CV475" i="10" s="1"/>
  <c r="CE475" i="10"/>
  <c r="CU475" i="10" s="1"/>
  <c r="AZ546" i="10"/>
  <c r="AZ526" i="10"/>
  <c r="CA402" i="10"/>
  <c r="CQ402" i="10" s="1"/>
  <c r="CB402" i="10"/>
  <c r="CR402" i="10" s="1"/>
  <c r="BZ402" i="10"/>
  <c r="CP402" i="10" s="1"/>
  <c r="CL922" i="10"/>
  <c r="BA497" i="10"/>
  <c r="CA447" i="10"/>
  <c r="CQ447" i="10" s="1"/>
  <c r="BZ447" i="10"/>
  <c r="CP447" i="10" s="1"/>
  <c r="CB447" i="10"/>
  <c r="CR447" i="10" s="1"/>
  <c r="CP930" i="10"/>
  <c r="CA393" i="10"/>
  <c r="CQ393" i="10" s="1"/>
  <c r="CB393" i="10"/>
  <c r="CR393" i="10" s="1"/>
  <c r="BZ393" i="10"/>
  <c r="CP393" i="10" s="1"/>
  <c r="BW412" i="10"/>
  <c r="CM412" i="10" s="1"/>
  <c r="BV412" i="10"/>
  <c r="CL412" i="10" s="1"/>
  <c r="CL1013" i="10" s="1"/>
  <c r="BX412" i="10"/>
  <c r="CN412" i="10" s="1"/>
  <c r="CB418" i="10"/>
  <c r="CR418" i="10" s="1"/>
  <c r="CA418" i="10"/>
  <c r="CQ418" i="10" s="1"/>
  <c r="BZ418" i="10"/>
  <c r="CP418" i="10" s="1"/>
  <c r="CP1019" i="10" s="1"/>
  <c r="CE439" i="10"/>
  <c r="CU439" i="10" s="1"/>
  <c r="CF439" i="10"/>
  <c r="CV439" i="10" s="1"/>
  <c r="CD439" i="10"/>
  <c r="CT439" i="10" s="1"/>
  <c r="BA502" i="10"/>
  <c r="CA443" i="10"/>
  <c r="CQ443" i="10" s="1"/>
  <c r="BZ443" i="10"/>
  <c r="CP443" i="10" s="1"/>
  <c r="CB443" i="10"/>
  <c r="CR443" i="10" s="1"/>
  <c r="BC544" i="10"/>
  <c r="AZ541" i="10"/>
  <c r="BX451" i="10"/>
  <c r="CN451" i="10" s="1"/>
  <c r="BW451" i="10"/>
  <c r="CM451" i="10" s="1"/>
  <c r="BV451" i="10"/>
  <c r="CL451" i="10" s="1"/>
  <c r="CL1052" i="10" s="1"/>
  <c r="CH922" i="10"/>
  <c r="BB524" i="10"/>
  <c r="AZ494" i="10"/>
  <c r="BT390" i="10"/>
  <c r="CJ390" i="10" s="1"/>
  <c r="BR390" i="10"/>
  <c r="CH390" i="10" s="1"/>
  <c r="BS390" i="10"/>
  <c r="CI390" i="10" s="1"/>
  <c r="BT400" i="10"/>
  <c r="CJ400" i="10" s="1"/>
  <c r="BR400" i="10"/>
  <c r="CH400" i="10" s="1"/>
  <c r="BS400" i="10"/>
  <c r="CI400" i="10" s="1"/>
  <c r="AZ547" i="10"/>
  <c r="BS389" i="10"/>
  <c r="CI389" i="10" s="1"/>
  <c r="BR389" i="10"/>
  <c r="CH389" i="10" s="1"/>
  <c r="BT389" i="10"/>
  <c r="CJ389" i="10" s="1"/>
  <c r="CT984" i="10"/>
  <c r="BA510" i="10"/>
  <c r="BA538" i="10"/>
  <c r="CA397" i="10"/>
  <c r="CQ397" i="10" s="1"/>
  <c r="BZ397" i="10"/>
  <c r="CP397" i="10" s="1"/>
  <c r="CB397" i="10"/>
  <c r="CR397" i="10" s="1"/>
  <c r="BS369" i="10"/>
  <c r="CI369" i="10" s="1"/>
  <c r="BR369" i="10"/>
  <c r="CH369" i="10" s="1"/>
  <c r="BT369" i="10"/>
  <c r="CJ369" i="10" s="1"/>
  <c r="BB555" i="10"/>
  <c r="BA490" i="10"/>
  <c r="CE376" i="10"/>
  <c r="CU376" i="10" s="1"/>
  <c r="CF376" i="10"/>
  <c r="CV376" i="10" s="1"/>
  <c r="CD376" i="10"/>
  <c r="CT376" i="10" s="1"/>
  <c r="CF397" i="10"/>
  <c r="CV397" i="10" s="1"/>
  <c r="CD397" i="10"/>
  <c r="CT397" i="10" s="1"/>
  <c r="CE397" i="10"/>
  <c r="CU397" i="10" s="1"/>
  <c r="BA587" i="10"/>
  <c r="CD463" i="10"/>
  <c r="CT463" i="10" s="1"/>
  <c r="CF463" i="10"/>
  <c r="CV463" i="10" s="1"/>
  <c r="CE463" i="10"/>
  <c r="CU463" i="10" s="1"/>
  <c r="BX459" i="10"/>
  <c r="CN459" i="10" s="1"/>
  <c r="BW459" i="10"/>
  <c r="CM459" i="10" s="1"/>
  <c r="BV459" i="10"/>
  <c r="CL459" i="10" s="1"/>
  <c r="BS373" i="10"/>
  <c r="CI373" i="10" s="1"/>
  <c r="BR373" i="10"/>
  <c r="CH373" i="10" s="1"/>
  <c r="BT373" i="10"/>
  <c r="CJ373" i="10" s="1"/>
  <c r="CT954" i="10"/>
  <c r="BB496" i="10"/>
  <c r="BX396" i="10"/>
  <c r="CN396" i="10" s="1"/>
  <c r="BW396" i="10"/>
  <c r="CM396" i="10" s="1"/>
  <c r="BV396" i="10"/>
  <c r="CL396" i="10" s="1"/>
  <c r="CE447" i="10"/>
  <c r="CU447" i="10" s="1"/>
  <c r="CF447" i="10"/>
  <c r="CV447" i="10" s="1"/>
  <c r="CD447" i="10"/>
  <c r="CT447" i="10" s="1"/>
  <c r="CT1048" i="10" s="1"/>
  <c r="BB518" i="10"/>
  <c r="BX439" i="10"/>
  <c r="CN439" i="10" s="1"/>
  <c r="BV439" i="10"/>
  <c r="CL439" i="10" s="1"/>
  <c r="BW439" i="10"/>
  <c r="CM439" i="10" s="1"/>
  <c r="BB530" i="10"/>
  <c r="CT918" i="10"/>
  <c r="CP945" i="10"/>
  <c r="BB512" i="10"/>
  <c r="CL1016" i="10"/>
  <c r="BX376" i="10"/>
  <c r="CN376" i="10" s="1"/>
  <c r="BV376" i="10"/>
  <c r="CL376" i="10" s="1"/>
  <c r="BW376" i="10"/>
  <c r="CM376" i="10" s="1"/>
  <c r="BX388" i="10"/>
  <c r="CN388" i="10" s="1"/>
  <c r="BW388" i="10"/>
  <c r="CM388" i="10" s="1"/>
  <c r="BV388" i="10"/>
  <c r="CL388" i="10" s="1"/>
  <c r="BB542" i="10"/>
  <c r="CE396" i="10"/>
  <c r="CU396" i="10" s="1"/>
  <c r="CF396" i="10"/>
  <c r="CV396" i="10" s="1"/>
  <c r="CD396" i="10"/>
  <c r="CT396" i="10" s="1"/>
  <c r="BB537" i="10"/>
  <c r="CP955" i="10"/>
  <c r="BT368" i="10"/>
  <c r="CJ368" i="10" s="1"/>
  <c r="BR368" i="10"/>
  <c r="CH368" i="10" s="1"/>
  <c r="BS368" i="10"/>
  <c r="CI368" i="10" s="1"/>
  <c r="CF422" i="10"/>
  <c r="CV422" i="10" s="1"/>
  <c r="CE422" i="10"/>
  <c r="CU422" i="10" s="1"/>
  <c r="CD422" i="10"/>
  <c r="CT422" i="10" s="1"/>
  <c r="BT396" i="10"/>
  <c r="CJ396" i="10" s="1"/>
  <c r="BR396" i="10"/>
  <c r="CH396" i="10" s="1"/>
  <c r="BS396" i="10"/>
  <c r="CI396" i="10" s="1"/>
  <c r="BZ368" i="10"/>
  <c r="CP368" i="10" s="1"/>
  <c r="CA368" i="10"/>
  <c r="CQ368" i="10" s="1"/>
  <c r="CB368" i="10"/>
  <c r="CR368" i="10" s="1"/>
  <c r="BA520" i="10"/>
  <c r="CP918" i="10"/>
  <c r="CF412" i="10"/>
  <c r="CV412" i="10" s="1"/>
  <c r="CD412" i="10"/>
  <c r="CT412" i="10" s="1"/>
  <c r="CE412" i="10"/>
  <c r="CU412" i="10" s="1"/>
  <c r="BW414" i="10"/>
  <c r="CM414" i="10" s="1"/>
  <c r="BV414" i="10"/>
  <c r="CL414" i="10" s="1"/>
  <c r="BX414" i="10"/>
  <c r="CN414" i="10" s="1"/>
  <c r="BA521" i="10"/>
  <c r="CH929" i="10"/>
  <c r="BB490" i="10"/>
  <c r="CT925" i="10"/>
  <c r="CE394" i="10"/>
  <c r="CU394" i="10" s="1"/>
  <c r="CD394" i="10"/>
  <c r="CT394" i="10" s="1"/>
  <c r="CF394" i="10"/>
  <c r="CV394" i="10" s="1"/>
  <c r="CA373" i="10"/>
  <c r="CQ373" i="10" s="1"/>
  <c r="BZ373" i="10"/>
  <c r="CP373" i="10" s="1"/>
  <c r="CB373" i="10"/>
  <c r="CR373" i="10" s="1"/>
  <c r="CE368" i="10"/>
  <c r="CU368" i="10" s="1"/>
  <c r="CF368" i="10"/>
  <c r="CV368" i="10" s="1"/>
  <c r="CD368" i="10"/>
  <c r="CT368" i="10" s="1"/>
  <c r="AZ522" i="10"/>
  <c r="BC502" i="10"/>
  <c r="BA542" i="10"/>
  <c r="CT923" i="10"/>
  <c r="CA406" i="10"/>
  <c r="CQ406" i="10" s="1"/>
  <c r="CB406" i="10"/>
  <c r="CR406" i="10" s="1"/>
  <c r="BZ406" i="10"/>
  <c r="CP406" i="10" s="1"/>
  <c r="BA541" i="10"/>
  <c r="CE435" i="10"/>
  <c r="CU435" i="10" s="1"/>
  <c r="CD435" i="10"/>
  <c r="CT435" i="10" s="1"/>
  <c r="CT1036" i="10" s="1"/>
  <c r="CF435" i="10"/>
  <c r="CV435" i="10" s="1"/>
  <c r="CB426" i="10"/>
  <c r="CR426" i="10" s="1"/>
  <c r="CA426" i="10"/>
  <c r="CQ426" i="10" s="1"/>
  <c r="BZ426" i="10"/>
  <c r="CP426" i="10" s="1"/>
  <c r="CP1027" i="10" s="1"/>
  <c r="CA390" i="10"/>
  <c r="CQ390" i="10" s="1"/>
  <c r="CB390" i="10"/>
  <c r="CR390" i="10" s="1"/>
  <c r="BZ390" i="10"/>
  <c r="CP390" i="10" s="1"/>
  <c r="BS377" i="10"/>
  <c r="CI377" i="10" s="1"/>
  <c r="BR377" i="10"/>
  <c r="CH377" i="10" s="1"/>
  <c r="BT377" i="10"/>
  <c r="CJ377" i="10" s="1"/>
  <c r="BB591" i="10"/>
  <c r="BA537" i="10"/>
  <c r="CH914" i="10"/>
  <c r="CP1000" i="10"/>
  <c r="BS385" i="10"/>
  <c r="CI385" i="10" s="1"/>
  <c r="BR385" i="10"/>
  <c r="CH385" i="10" s="1"/>
  <c r="BT385" i="10"/>
  <c r="CJ385" i="10" s="1"/>
  <c r="CL937" i="10"/>
  <c r="CT988" i="10"/>
  <c r="CE372" i="10"/>
  <c r="CU372" i="10" s="1"/>
  <c r="CF372" i="10"/>
  <c r="CV372" i="10" s="1"/>
  <c r="CD372" i="10"/>
  <c r="CT372" i="10" s="1"/>
  <c r="CT933" i="10"/>
  <c r="CF385" i="10"/>
  <c r="CV385" i="10" s="1"/>
  <c r="CE385" i="10"/>
  <c r="CU385" i="10" s="1"/>
  <c r="CD385" i="10"/>
  <c r="CT385" i="10" s="1"/>
  <c r="BT398" i="10"/>
  <c r="CJ398" i="10" s="1"/>
  <c r="BR398" i="10"/>
  <c r="CH398" i="10" s="1"/>
  <c r="BS398" i="10"/>
  <c r="CI398" i="10" s="1"/>
  <c r="BW410" i="10"/>
  <c r="CM410" i="10" s="1"/>
  <c r="BV410" i="10"/>
  <c r="CL410" i="10" s="1"/>
  <c r="BX410" i="10"/>
  <c r="CN410" i="10" s="1"/>
  <c r="CP933" i="10"/>
  <c r="BT372" i="10"/>
  <c r="CJ372" i="10" s="1"/>
  <c r="BR372" i="10"/>
  <c r="CH372" i="10" s="1"/>
  <c r="BS372" i="10"/>
  <c r="CI372" i="10" s="1"/>
  <c r="CA380" i="10"/>
  <c r="CQ380" i="10" s="1"/>
  <c r="CB380" i="10"/>
  <c r="CR380" i="10" s="1"/>
  <c r="BZ380" i="10"/>
  <c r="CP380" i="10" s="1"/>
  <c r="CE425" i="10"/>
  <c r="CU425" i="10" s="1"/>
  <c r="CD425" i="10"/>
  <c r="CT425" i="10" s="1"/>
  <c r="CF425" i="10"/>
  <c r="CV425" i="10" s="1"/>
  <c r="BA506" i="10"/>
  <c r="CF393" i="10"/>
  <c r="CV393" i="10" s="1"/>
  <c r="CE393" i="10"/>
  <c r="CU393" i="10" s="1"/>
  <c r="CD393" i="10"/>
  <c r="CT393" i="10" s="1"/>
  <c r="BT376" i="10"/>
  <c r="CJ376" i="10" s="1"/>
  <c r="BR376" i="10"/>
  <c r="CH376" i="10" s="1"/>
  <c r="BS376" i="10"/>
  <c r="CI376" i="10" s="1"/>
  <c r="AZ512" i="10"/>
  <c r="BB489" i="10"/>
  <c r="BC546" i="10"/>
  <c r="BT384" i="10"/>
  <c r="CJ384" i="10" s="1"/>
  <c r="BR384" i="10"/>
  <c r="CH384" i="10" s="1"/>
  <c r="BS384" i="10"/>
  <c r="CI384" i="10" s="1"/>
  <c r="CL965" i="10"/>
  <c r="CA396" i="10"/>
  <c r="CQ396" i="10" s="1"/>
  <c r="CB396" i="10"/>
  <c r="CR396" i="10" s="1"/>
  <c r="BZ396" i="10"/>
  <c r="CP396" i="10" s="1"/>
  <c r="BB497" i="10"/>
  <c r="AZ490" i="10"/>
  <c r="CP1004" i="10"/>
  <c r="BB521" i="10"/>
  <c r="BT388" i="10"/>
  <c r="CJ388" i="10" s="1"/>
  <c r="BR388" i="10"/>
  <c r="CH388" i="10" s="1"/>
  <c r="BS388" i="10"/>
  <c r="CI388" i="10" s="1"/>
  <c r="CF471" i="10"/>
  <c r="CV471" i="10" s="1"/>
  <c r="CD471" i="10"/>
  <c r="CT471" i="10" s="1"/>
  <c r="CE471" i="10"/>
  <c r="CU471" i="10" s="1"/>
  <c r="BX384" i="10"/>
  <c r="CN384" i="10" s="1"/>
  <c r="BV384" i="10"/>
  <c r="CL384" i="10" s="1"/>
  <c r="BW384" i="10"/>
  <c r="CM384" i="10" s="1"/>
  <c r="BB545" i="10"/>
  <c r="CA409" i="10"/>
  <c r="CQ409" i="10" s="1"/>
  <c r="BZ409" i="10"/>
  <c r="CP409" i="10" s="1"/>
  <c r="CB409" i="10"/>
  <c r="CR409" i="10" s="1"/>
  <c r="BA517" i="10"/>
  <c r="CH935" i="10"/>
  <c r="BC521" i="10"/>
  <c r="BA546" i="10"/>
  <c r="AZ513" i="10"/>
  <c r="BW416" i="10"/>
  <c r="CM416" i="10" s="1"/>
  <c r="BV416" i="10"/>
  <c r="CL416" i="10" s="1"/>
  <c r="BX416" i="10"/>
  <c r="CN416" i="10" s="1"/>
  <c r="BT394" i="10"/>
  <c r="CJ394" i="10" s="1"/>
  <c r="BR394" i="10"/>
  <c r="CH394" i="10" s="1"/>
  <c r="BS394" i="10"/>
  <c r="CI394" i="10" s="1"/>
  <c r="BC540" i="10"/>
  <c r="BW471" i="10"/>
  <c r="CM471" i="10" s="1"/>
  <c r="BX471" i="10"/>
  <c r="CN471" i="10" s="1"/>
  <c r="BV471" i="10"/>
  <c r="CL471" i="10" s="1"/>
  <c r="BX413" i="10"/>
  <c r="CN413" i="10" s="1"/>
  <c r="BV413" i="10"/>
  <c r="CL413" i="10" s="1"/>
  <c r="BW413" i="10"/>
  <c r="CM413" i="10" s="1"/>
  <c r="BT404" i="10"/>
  <c r="CJ404" i="10" s="1"/>
  <c r="BR404" i="10"/>
  <c r="CH404" i="10" s="1"/>
  <c r="BS404" i="10"/>
  <c r="CI404" i="10" s="1"/>
  <c r="BC541" i="10"/>
  <c r="AZ530" i="10"/>
  <c r="BS408" i="10"/>
  <c r="CI408" i="10" s="1"/>
  <c r="BR408" i="10"/>
  <c r="CH408" i="10" s="1"/>
  <c r="BT408" i="10"/>
  <c r="CJ408" i="10" s="1"/>
  <c r="CT913" i="10"/>
  <c r="CA382" i="10"/>
  <c r="CQ382" i="10" s="1"/>
  <c r="CB382" i="10"/>
  <c r="CR382" i="10" s="1"/>
  <c r="BZ382" i="10"/>
  <c r="CP382" i="10" s="1"/>
  <c r="CP953" i="10"/>
  <c r="BB551" i="10"/>
  <c r="BX394" i="10"/>
  <c r="CN394" i="10" s="1"/>
  <c r="BV394" i="10"/>
  <c r="CL394" i="10" s="1"/>
  <c r="BW394" i="10"/>
  <c r="CM394" i="10" s="1"/>
  <c r="BT382" i="10"/>
  <c r="CJ382" i="10" s="1"/>
  <c r="BR382" i="10"/>
  <c r="CH382" i="10" s="1"/>
  <c r="BS382" i="10"/>
  <c r="CI382" i="10" s="1"/>
  <c r="BT413" i="10"/>
  <c r="CJ413" i="10" s="1"/>
  <c r="BS413" i="10"/>
  <c r="CI413" i="10" s="1"/>
  <c r="BR413" i="10"/>
  <c r="CH413" i="10" s="1"/>
  <c r="BT417" i="10"/>
  <c r="CJ417" i="10" s="1"/>
  <c r="BR417" i="10"/>
  <c r="CH417" i="10" s="1"/>
  <c r="BS417" i="10"/>
  <c r="CI417" i="10" s="1"/>
  <c r="BB587" i="10"/>
  <c r="BS475" i="10"/>
  <c r="CI475" i="10" s="1"/>
  <c r="BT475" i="10"/>
  <c r="CJ475" i="10" s="1"/>
  <c r="BR475" i="10"/>
  <c r="CH475" i="10" s="1"/>
  <c r="CH1076" i="10" s="1"/>
  <c r="CH933" i="10"/>
  <c r="BC563" i="10"/>
  <c r="CA385" i="10"/>
  <c r="CQ385" i="10" s="1"/>
  <c r="CB385" i="10"/>
  <c r="CR385" i="10" s="1"/>
  <c r="BZ385" i="10"/>
  <c r="CP385" i="10" s="1"/>
  <c r="CF381" i="10"/>
  <c r="CV381" i="10" s="1"/>
  <c r="CD381" i="10"/>
  <c r="CT381" i="10" s="1"/>
  <c r="CE381" i="10"/>
  <c r="CU381" i="10" s="1"/>
  <c r="BC526" i="10"/>
  <c r="BC522" i="10"/>
  <c r="CA475" i="10"/>
  <c r="CQ475" i="10" s="1"/>
  <c r="BZ475" i="10"/>
  <c r="CP475" i="10" s="1"/>
  <c r="CB475" i="10"/>
  <c r="CR475" i="10" s="1"/>
  <c r="CH1008" i="10"/>
  <c r="CP946" i="10"/>
  <c r="CP935" i="10"/>
  <c r="BZ400" i="10"/>
  <c r="CP400" i="10" s="1"/>
  <c r="CA400" i="10"/>
  <c r="CQ400" i="10" s="1"/>
  <c r="CB400" i="10"/>
  <c r="CR400" i="10" s="1"/>
  <c r="AZ567" i="10"/>
  <c r="CF389" i="10"/>
  <c r="CV389" i="10" s="1"/>
  <c r="CD389" i="10"/>
  <c r="CT389" i="10" s="1"/>
  <c r="CE389" i="10"/>
  <c r="CU389" i="10" s="1"/>
  <c r="BW369" i="10"/>
  <c r="CM369" i="10" s="1"/>
  <c r="BV369" i="10"/>
  <c r="CL369" i="10" s="1"/>
  <c r="BX369" i="10"/>
  <c r="CN369" i="10" s="1"/>
  <c r="BW475" i="10"/>
  <c r="CM475" i="10" s="1"/>
  <c r="BX475" i="10"/>
  <c r="CN475" i="10" s="1"/>
  <c r="BV475" i="10"/>
  <c r="CL475" i="10" s="1"/>
  <c r="CF408" i="10"/>
  <c r="CV408" i="10" s="1"/>
  <c r="CD408" i="10"/>
  <c r="CT408" i="10" s="1"/>
  <c r="CE408" i="10"/>
  <c r="CU408" i="10" s="1"/>
  <c r="BB571" i="10"/>
  <c r="CE431" i="10"/>
  <c r="CU431" i="10" s="1"/>
  <c r="CD431" i="10"/>
  <c r="CT431" i="10" s="1"/>
  <c r="CF431" i="10"/>
  <c r="CV431" i="10" s="1"/>
  <c r="BB509" i="10"/>
  <c r="BX425" i="10"/>
  <c r="CN425" i="10" s="1"/>
  <c r="BW425" i="10"/>
  <c r="CM425" i="10" s="1"/>
  <c r="BV425" i="10"/>
  <c r="CL425" i="10" s="1"/>
  <c r="CE404" i="10"/>
  <c r="CU404" i="10" s="1"/>
  <c r="CF404" i="10"/>
  <c r="CV404" i="10" s="1"/>
  <c r="CD404" i="10"/>
  <c r="CT404" i="10" s="1"/>
  <c r="BS426" i="10"/>
  <c r="CI426" i="10" s="1"/>
  <c r="BR426" i="10"/>
  <c r="CH426" i="10" s="1"/>
  <c r="BT426" i="10"/>
  <c r="CJ426" i="10" s="1"/>
  <c r="CF418" i="10"/>
  <c r="CV418" i="10" s="1"/>
  <c r="CE418" i="10"/>
  <c r="CU418" i="10" s="1"/>
  <c r="CD418" i="10"/>
  <c r="CT418" i="10" s="1"/>
  <c r="BS447" i="10"/>
  <c r="CI447" i="10" s="1"/>
  <c r="BR447" i="10"/>
  <c r="CH447" i="10" s="1"/>
  <c r="BT447" i="10"/>
  <c r="CJ447" i="10" s="1"/>
  <c r="BB567" i="10"/>
  <c r="BC494" i="10"/>
  <c r="BB513" i="10"/>
  <c r="CH984" i="10"/>
  <c r="CE413" i="10"/>
  <c r="CU413" i="10" s="1"/>
  <c r="CF413" i="10"/>
  <c r="CV413" i="10" s="1"/>
  <c r="CD413" i="10"/>
  <c r="CT413" i="10" s="1"/>
  <c r="CT914" i="10"/>
  <c r="BA532" i="10"/>
  <c r="CE427" i="10"/>
  <c r="CU427" i="10" s="1"/>
  <c r="CD427" i="10"/>
  <c r="CT427" i="10" s="1"/>
  <c r="CF427" i="10"/>
  <c r="CV427" i="10" s="1"/>
  <c r="CB421" i="10"/>
  <c r="CR421" i="10" s="1"/>
  <c r="CA421" i="10"/>
  <c r="CQ421" i="10" s="1"/>
  <c r="BZ421" i="10"/>
  <c r="CP421" i="10" s="1"/>
  <c r="BC559" i="10"/>
  <c r="BX380" i="10"/>
  <c r="CN380" i="10" s="1"/>
  <c r="BW380" i="10"/>
  <c r="CM380" i="10" s="1"/>
  <c r="BV380" i="10"/>
  <c r="CL380" i="10" s="1"/>
  <c r="CT1000" i="10"/>
  <c r="BB563" i="10"/>
  <c r="CA412" i="10"/>
  <c r="CQ412" i="10" s="1"/>
  <c r="CB412" i="10"/>
  <c r="CR412" i="10" s="1"/>
  <c r="BZ412" i="10"/>
  <c r="CP412" i="10" s="1"/>
  <c r="CP1013" i="10" s="1"/>
  <c r="CE417" i="10"/>
  <c r="CU417" i="10" s="1"/>
  <c r="CD417" i="10"/>
  <c r="CT417" i="10" s="1"/>
  <c r="CF417" i="10"/>
  <c r="CV417" i="10" s="1"/>
  <c r="BX435" i="10"/>
  <c r="CN435" i="10" s="1"/>
  <c r="BV435" i="10"/>
  <c r="CL435" i="10" s="1"/>
  <c r="BW435" i="10"/>
  <c r="CM435" i="10" s="1"/>
  <c r="BA571" i="10"/>
  <c r="BA489" i="10"/>
  <c r="BT380" i="10"/>
  <c r="CJ380" i="10" s="1"/>
  <c r="BR380" i="10"/>
  <c r="CH380" i="10" s="1"/>
  <c r="BS380" i="10"/>
  <c r="CI380" i="10" s="1"/>
  <c r="AZ510" i="10"/>
  <c r="BX374" i="10"/>
  <c r="CN374" i="10" s="1"/>
  <c r="BV374" i="10"/>
  <c r="CL374" i="10" s="1"/>
  <c r="BW374" i="10"/>
  <c r="CM374" i="10" s="1"/>
  <c r="CP1008" i="10"/>
  <c r="AZ520" i="10"/>
  <c r="CP963" i="10"/>
  <c r="CL984" i="10"/>
  <c r="BC490" i="10"/>
  <c r="CF405" i="10"/>
  <c r="CV405" i="10" s="1"/>
  <c r="CE405" i="10"/>
  <c r="CU405" i="10" s="1"/>
  <c r="CD405" i="10"/>
  <c r="CT405" i="10" s="1"/>
  <c r="CH942" i="10"/>
  <c r="CH953" i="10"/>
  <c r="BB517" i="10"/>
  <c r="BT431" i="10"/>
  <c r="CJ431" i="10" s="1"/>
  <c r="BR431" i="10"/>
  <c r="CH431" i="10" s="1"/>
  <c r="BS431" i="10"/>
  <c r="CI431" i="10" s="1"/>
  <c r="CT909" i="10"/>
  <c r="CA451" i="10"/>
  <c r="CQ451" i="10" s="1"/>
  <c r="CB451" i="10"/>
  <c r="CR451" i="10" s="1"/>
  <c r="BZ451" i="10"/>
  <c r="CP451" i="10" s="1"/>
  <c r="CH934" i="10"/>
  <c r="BC517" i="10"/>
  <c r="CP941" i="10"/>
  <c r="CP988" i="10"/>
  <c r="BC583" i="10"/>
  <c r="CL939" i="10"/>
  <c r="BA579" i="10"/>
  <c r="CA389" i="10"/>
  <c r="CQ389" i="10" s="1"/>
  <c r="BZ389" i="10"/>
  <c r="CP389" i="10" s="1"/>
  <c r="CB389" i="10"/>
  <c r="CR389" i="10" s="1"/>
  <c r="BZ376" i="10"/>
  <c r="CP376" i="10" s="1"/>
  <c r="CP977" i="10" s="1"/>
  <c r="CA376" i="10"/>
  <c r="CQ376" i="10" s="1"/>
  <c r="CB376" i="10"/>
  <c r="CR376" i="10" s="1"/>
  <c r="BA516" i="10"/>
  <c r="BC567" i="10"/>
  <c r="CA398" i="10"/>
  <c r="CQ398" i="10" s="1"/>
  <c r="CB398" i="10"/>
  <c r="CR398" i="10" s="1"/>
  <c r="BZ398" i="10"/>
  <c r="CP398" i="10" s="1"/>
  <c r="BA559" i="10"/>
  <c r="CP984" i="10"/>
  <c r="CT926" i="10"/>
  <c r="CH939" i="10"/>
  <c r="CA410" i="10"/>
  <c r="CQ410" i="10" s="1"/>
  <c r="CB410" i="10"/>
  <c r="CR410" i="10" s="1"/>
  <c r="BZ410" i="10"/>
  <c r="CP410" i="10" s="1"/>
  <c r="CL992" i="10"/>
  <c r="CT929" i="10"/>
  <c r="BS463" i="10"/>
  <c r="CI463" i="10" s="1"/>
  <c r="BR463" i="10"/>
  <c r="CH463" i="10" s="1"/>
  <c r="BT463" i="10"/>
  <c r="CJ463" i="10" s="1"/>
  <c r="BS455" i="10"/>
  <c r="CI455" i="10" s="1"/>
  <c r="BR455" i="10"/>
  <c r="CH455" i="10" s="1"/>
  <c r="BT455" i="10"/>
  <c r="CJ455" i="10" s="1"/>
  <c r="AZ544" i="10"/>
  <c r="BA496" i="10"/>
  <c r="BS439" i="10"/>
  <c r="CI439" i="10" s="1"/>
  <c r="BR439" i="10"/>
  <c r="CH439" i="10" s="1"/>
  <c r="BT439" i="10"/>
  <c r="CJ439" i="10" s="1"/>
  <c r="BA508" i="10"/>
  <c r="CT934" i="10"/>
  <c r="BB492" i="10"/>
  <c r="BC516" i="10"/>
  <c r="CT911" i="10"/>
  <c r="AZ488" i="10"/>
  <c r="CL959" i="10"/>
  <c r="BC542" i="10"/>
  <c r="AZ516" i="10"/>
  <c r="CH910" i="10"/>
  <c r="AZ525" i="10"/>
  <c r="CT1008" i="10"/>
  <c r="BC532" i="10"/>
  <c r="BV409" i="10"/>
  <c r="CL409" i="10" s="1"/>
  <c r="BX409" i="10"/>
  <c r="CN409" i="10" s="1"/>
  <c r="BW409" i="10"/>
  <c r="CM409" i="10" s="1"/>
  <c r="BA534" i="10"/>
  <c r="CT910" i="10"/>
  <c r="CP942" i="10"/>
  <c r="CP947" i="10"/>
  <c r="CA370" i="10"/>
  <c r="CQ370" i="10" s="1"/>
  <c r="CB370" i="10"/>
  <c r="CR370" i="10" s="1"/>
  <c r="BZ370" i="10"/>
  <c r="CP370" i="10" s="1"/>
  <c r="BC514" i="10"/>
  <c r="CH1020" i="10"/>
  <c r="BB493" i="10"/>
  <c r="CA416" i="10"/>
  <c r="CQ416" i="10" s="1"/>
  <c r="CB416" i="10"/>
  <c r="CR416" i="10" s="1"/>
  <c r="BZ416" i="10"/>
  <c r="CP416" i="10" s="1"/>
  <c r="BW393" i="10"/>
  <c r="CM393" i="10" s="1"/>
  <c r="BV393" i="10"/>
  <c r="CL393" i="10" s="1"/>
  <c r="BX393" i="10"/>
  <c r="CN393" i="10" s="1"/>
  <c r="CP937" i="10"/>
  <c r="BT378" i="10"/>
  <c r="CJ378" i="10" s="1"/>
  <c r="BR378" i="10"/>
  <c r="CH378" i="10" s="1"/>
  <c r="BS378" i="10"/>
  <c r="CI378" i="10" s="1"/>
  <c r="CL946" i="10"/>
  <c r="CL962" i="10"/>
  <c r="CE467" i="10"/>
  <c r="CU467" i="10" s="1"/>
  <c r="CF467" i="10"/>
  <c r="CV467" i="10" s="1"/>
  <c r="CD467" i="10"/>
  <c r="CT467" i="10" s="1"/>
  <c r="BZ384" i="10"/>
  <c r="CP384" i="10" s="1"/>
  <c r="CA384" i="10"/>
  <c r="CQ384" i="10" s="1"/>
  <c r="CB384" i="10"/>
  <c r="CR384" i="10" s="1"/>
  <c r="CP914" i="10"/>
  <c r="BC555" i="10"/>
  <c r="CT917" i="10"/>
  <c r="BB546" i="10"/>
  <c r="CE390" i="10"/>
  <c r="CU390" i="10" s="1"/>
  <c r="CD390" i="10"/>
  <c r="CT390" i="10" s="1"/>
  <c r="CF390" i="10"/>
  <c r="CV390" i="10" s="1"/>
  <c r="CE386" i="10"/>
  <c r="CU386" i="10" s="1"/>
  <c r="CD386" i="10"/>
  <c r="CT386" i="10" s="1"/>
  <c r="CF386" i="10"/>
  <c r="CV386" i="10" s="1"/>
  <c r="BW479" i="10"/>
  <c r="CM479" i="10" s="1"/>
  <c r="BX479" i="10"/>
  <c r="CN479" i="10" s="1"/>
  <c r="BV479" i="10"/>
  <c r="CL479" i="10" s="1"/>
  <c r="CT1004" i="10"/>
  <c r="CL954" i="10"/>
  <c r="BX398" i="10"/>
  <c r="CN398" i="10" s="1"/>
  <c r="BV398" i="10"/>
  <c r="CL398" i="10" s="1"/>
  <c r="BW398" i="10"/>
  <c r="CM398" i="10" s="1"/>
  <c r="BS414" i="10"/>
  <c r="CI414" i="10" s="1"/>
  <c r="BR414" i="10"/>
  <c r="CH414" i="10" s="1"/>
  <c r="BT414" i="10"/>
  <c r="CJ414" i="10" s="1"/>
  <c r="CT957" i="10"/>
  <c r="BX392" i="10"/>
  <c r="CN392" i="10" s="1"/>
  <c r="BV392" i="10"/>
  <c r="CL392" i="10" s="1"/>
  <c r="BW392" i="10"/>
  <c r="CM392" i="10" s="1"/>
  <c r="CL980" i="10"/>
  <c r="BC505" i="10"/>
  <c r="AZ518" i="10"/>
  <c r="CL926" i="10"/>
  <c r="BA530" i="10"/>
  <c r="BB506" i="10"/>
  <c r="AZ492" i="10"/>
  <c r="BB500" i="10"/>
  <c r="BC545" i="10"/>
  <c r="CT945" i="10"/>
  <c r="BC513" i="10"/>
  <c r="AZ496" i="10"/>
  <c r="CP968" i="10"/>
  <c r="BB534" i="10"/>
  <c r="CP926" i="10"/>
  <c r="CD479" i="10"/>
  <c r="CT479" i="10" s="1"/>
  <c r="CF479" i="10"/>
  <c r="CV479" i="10" s="1"/>
  <c r="CE479" i="10"/>
  <c r="CU479" i="10" s="1"/>
  <c r="BT435" i="10"/>
  <c r="CJ435" i="10" s="1"/>
  <c r="BS435" i="10"/>
  <c r="CI435" i="10" s="1"/>
  <c r="BR435" i="10"/>
  <c r="CH435" i="10" s="1"/>
  <c r="AZ504" i="10"/>
  <c r="CH937" i="10"/>
  <c r="CP957" i="10"/>
  <c r="CH946" i="10"/>
  <c r="BB516" i="10"/>
  <c r="BW463" i="10"/>
  <c r="CM463" i="10" s="1"/>
  <c r="BX463" i="10"/>
  <c r="CN463" i="10" s="1"/>
  <c r="BV463" i="10"/>
  <c r="CL463" i="10" s="1"/>
  <c r="BW405" i="10"/>
  <c r="CM405" i="10" s="1"/>
  <c r="BV405" i="10"/>
  <c r="CL405" i="10" s="1"/>
  <c r="BX405" i="10"/>
  <c r="CN405" i="10" s="1"/>
  <c r="AZ508" i="10"/>
  <c r="CP911" i="10"/>
  <c r="BC591" i="10"/>
  <c r="BA504" i="10"/>
  <c r="BS471" i="10"/>
  <c r="CI471" i="10" s="1"/>
  <c r="BR471" i="10"/>
  <c r="CH471" i="10" s="1"/>
  <c r="BT471" i="10"/>
  <c r="CJ471" i="10" s="1"/>
  <c r="BB529" i="10"/>
  <c r="BX404" i="10"/>
  <c r="CN404" i="10" s="1"/>
  <c r="BW404" i="10"/>
  <c r="CM404" i="10" s="1"/>
  <c r="BV404" i="10"/>
  <c r="CL404" i="10" s="1"/>
  <c r="CA381" i="10"/>
  <c r="CQ381" i="10" s="1"/>
  <c r="BZ381" i="10"/>
  <c r="CP381" i="10" s="1"/>
  <c r="CB381" i="10"/>
  <c r="CR381" i="10" s="1"/>
  <c r="CA455" i="10"/>
  <c r="CQ455" i="10" s="1"/>
  <c r="BZ455" i="10"/>
  <c r="CP455" i="10" s="1"/>
  <c r="CB455" i="10"/>
  <c r="CR455" i="10" s="1"/>
  <c r="BS393" i="10"/>
  <c r="CI393" i="10" s="1"/>
  <c r="BR393" i="10"/>
  <c r="CH393" i="10" s="1"/>
  <c r="BT393" i="10"/>
  <c r="CJ393" i="10" s="1"/>
  <c r="BA536" i="10"/>
  <c r="AZ514" i="10"/>
  <c r="CE384" i="10"/>
  <c r="CU384" i="10" s="1"/>
  <c r="CF384" i="10"/>
  <c r="CV384" i="10" s="1"/>
  <c r="CD384" i="10"/>
  <c r="CT384" i="10" s="1"/>
  <c r="BS479" i="10"/>
  <c r="CI479" i="10" s="1"/>
  <c r="BR479" i="10"/>
  <c r="CH479" i="10" s="1"/>
  <c r="BT479" i="10"/>
  <c r="CJ479" i="10" s="1"/>
  <c r="BA591" i="10"/>
  <c r="BB494" i="10"/>
  <c r="CT931" i="10"/>
  <c r="CH918" i="10"/>
  <c r="CL1020" i="10"/>
  <c r="BA533" i="10"/>
  <c r="AZ524" i="10"/>
  <c r="BS443" i="10"/>
  <c r="CI443" i="10" s="1"/>
  <c r="BR443" i="10"/>
  <c r="CH443" i="10" s="1"/>
  <c r="BT443" i="10"/>
  <c r="CJ443" i="10" s="1"/>
  <c r="AZ540" i="10"/>
  <c r="CF416" i="10"/>
  <c r="CV416" i="10" s="1"/>
  <c r="CD416" i="10"/>
  <c r="CT416" i="10" s="1"/>
  <c r="CE416" i="10"/>
  <c r="CU416" i="10" s="1"/>
  <c r="AZ528" i="10"/>
  <c r="BS459" i="10"/>
  <c r="CI459" i="10" s="1"/>
  <c r="BR459" i="10"/>
  <c r="CH459" i="10" s="1"/>
  <c r="BT459" i="10"/>
  <c r="CJ459" i="10" s="1"/>
  <c r="CF459" i="10"/>
  <c r="CV459" i="10" s="1"/>
  <c r="CD459" i="10"/>
  <c r="CT459" i="10" s="1"/>
  <c r="CE459" i="10"/>
  <c r="CU459" i="10" s="1"/>
  <c r="AZ517" i="10"/>
  <c r="CH962" i="10"/>
  <c r="AZ501" i="10"/>
  <c r="BA514" i="10"/>
  <c r="CE451" i="10"/>
  <c r="CU451" i="10" s="1"/>
  <c r="CF451" i="10"/>
  <c r="CV451" i="10" s="1"/>
  <c r="CD451" i="10"/>
  <c r="CT451" i="10" s="1"/>
  <c r="AZ502" i="10"/>
  <c r="CF414" i="10"/>
  <c r="CV414" i="10" s="1"/>
  <c r="CE414" i="10"/>
  <c r="CU414" i="10" s="1"/>
  <c r="CD414" i="10"/>
  <c r="CT414" i="10" s="1"/>
  <c r="CT966" i="10"/>
  <c r="CP949" i="10"/>
  <c r="CL915" i="10"/>
  <c r="BW455" i="10"/>
  <c r="CM455" i="10" s="1"/>
  <c r="BX455" i="10"/>
  <c r="CN455" i="10" s="1"/>
  <c r="BV455" i="10"/>
  <c r="CL455" i="10" s="1"/>
  <c r="BW389" i="10"/>
  <c r="CM389" i="10" s="1"/>
  <c r="BV389" i="10"/>
  <c r="CL389" i="10" s="1"/>
  <c r="BX389" i="10"/>
  <c r="CN389" i="10" s="1"/>
  <c r="AZ595" i="10"/>
  <c r="CH968" i="10"/>
  <c r="BX406" i="10"/>
  <c r="CN406" i="10" s="1"/>
  <c r="BV406" i="10"/>
  <c r="CL406" i="10" s="1"/>
  <c r="BW406" i="10"/>
  <c r="CM406" i="10" s="1"/>
  <c r="BB505" i="10"/>
  <c r="BC501" i="10"/>
  <c r="CT1020" i="10"/>
  <c r="CL914" i="10"/>
  <c r="CA388" i="10"/>
  <c r="CQ388" i="10" s="1"/>
  <c r="CB388" i="10"/>
  <c r="CR388" i="10" s="1"/>
  <c r="BZ388" i="10"/>
  <c r="CP388" i="10" s="1"/>
  <c r="BB595" i="10"/>
  <c r="BS451" i="10"/>
  <c r="CI451" i="10" s="1"/>
  <c r="BR451" i="10"/>
  <c r="CH451" i="10" s="1"/>
  <c r="BT451" i="10"/>
  <c r="CJ451" i="10" s="1"/>
  <c r="AA578" i="1"/>
  <c r="Z578" i="1"/>
  <c r="Y578" i="1"/>
  <c r="Z150" i="1"/>
  <c r="AA150" i="1"/>
  <c r="Y150" i="1"/>
  <c r="AA312" i="1"/>
  <c r="Z312" i="1"/>
  <c r="Y312" i="1"/>
  <c r="Z475" i="1"/>
  <c r="AA475" i="1"/>
  <c r="Y475" i="1"/>
  <c r="AA9" i="1"/>
  <c r="Z9" i="1"/>
  <c r="Y9" i="1"/>
  <c r="Z134" i="1"/>
  <c r="Y134" i="1"/>
  <c r="AA134" i="1"/>
  <c r="AA137" i="1"/>
  <c r="Y137" i="1"/>
  <c r="Z137" i="1"/>
  <c r="AA296" i="1"/>
  <c r="Z296" i="1"/>
  <c r="Y296" i="1"/>
  <c r="Y435" i="1"/>
  <c r="AA435" i="1"/>
  <c r="Z435" i="1"/>
  <c r="AA552" i="1"/>
  <c r="Z552" i="1"/>
  <c r="Y552" i="1"/>
  <c r="Y485" i="1"/>
  <c r="AA485" i="1"/>
  <c r="Z485" i="1"/>
  <c r="AA337" i="1"/>
  <c r="Y337" i="1"/>
  <c r="Z337" i="1"/>
  <c r="Y139" i="1"/>
  <c r="AA139" i="1"/>
  <c r="Z139" i="1"/>
  <c r="AA440" i="1"/>
  <c r="Z440" i="1"/>
  <c r="Y440" i="1"/>
  <c r="AA483" i="1"/>
  <c r="Z483" i="1"/>
  <c r="Y483" i="1"/>
  <c r="AA302" i="1"/>
  <c r="Y302" i="1"/>
  <c r="Z302" i="1"/>
  <c r="AA146" i="1"/>
  <c r="Z146" i="1"/>
  <c r="Y146" i="1"/>
  <c r="AA345" i="1"/>
  <c r="Y345" i="1"/>
  <c r="Z345" i="1"/>
  <c r="AA492" i="1"/>
  <c r="Z492" i="1"/>
  <c r="Y492" i="1"/>
  <c r="Y509" i="1"/>
  <c r="AA509" i="1"/>
  <c r="Z509" i="1"/>
  <c r="AA130" i="1"/>
  <c r="Z130" i="1"/>
  <c r="Y130" i="1"/>
  <c r="Y585" i="1"/>
  <c r="Z585" i="1"/>
  <c r="AA585" i="1"/>
  <c r="Z400" i="1"/>
  <c r="AA400" i="1"/>
  <c r="Y400" i="1"/>
  <c r="AA188" i="1"/>
  <c r="Z188" i="1"/>
  <c r="Y188" i="1"/>
  <c r="AA308" i="1"/>
  <c r="Z308" i="1"/>
  <c r="Y308" i="1"/>
  <c r="Y111" i="1"/>
  <c r="Z111" i="1"/>
  <c r="AA111" i="1"/>
  <c r="Z214" i="1"/>
  <c r="AA214" i="1"/>
  <c r="Y214" i="1"/>
  <c r="AA243" i="1"/>
  <c r="Z243" i="1"/>
  <c r="Y243" i="1"/>
  <c r="Z258" i="1"/>
  <c r="Y258" i="1"/>
  <c r="AA258" i="1"/>
  <c r="AA294" i="1"/>
  <c r="Y294" i="1"/>
  <c r="Z294" i="1"/>
  <c r="AA510" i="1"/>
  <c r="Z510" i="1"/>
  <c r="Y510" i="1"/>
  <c r="Z432" i="1"/>
  <c r="Y432" i="1"/>
  <c r="AA432" i="1"/>
  <c r="Y37" i="1"/>
  <c r="AA37" i="1"/>
  <c r="Z37" i="1"/>
  <c r="AA185" i="1"/>
  <c r="Y185" i="1"/>
  <c r="Z185" i="1"/>
  <c r="Y363" i="1"/>
  <c r="AA363" i="1"/>
  <c r="Z363" i="1"/>
  <c r="AA122" i="1"/>
  <c r="Z122" i="1"/>
  <c r="Y122" i="1"/>
  <c r="AA518" i="1"/>
  <c r="Z518" i="1"/>
  <c r="Y518" i="1"/>
  <c r="AA465" i="1"/>
  <c r="Z465" i="1"/>
  <c r="Y465" i="1"/>
  <c r="Y71" i="1"/>
  <c r="Z71" i="1"/>
  <c r="AA71" i="1"/>
  <c r="AA554" i="1"/>
  <c r="Z554" i="1"/>
  <c r="Y554" i="1"/>
  <c r="Z378" i="1"/>
  <c r="Y378" i="1"/>
  <c r="AA378" i="1"/>
  <c r="Z359" i="1"/>
  <c r="AA359" i="1"/>
  <c r="Y359" i="1"/>
  <c r="AA381" i="1"/>
  <c r="Z381" i="1"/>
  <c r="Y381" i="1"/>
  <c r="AA161" i="1"/>
  <c r="Y161" i="1"/>
  <c r="Z161" i="1"/>
  <c r="Z603" i="1"/>
  <c r="AA603" i="1"/>
  <c r="Y603" i="1"/>
  <c r="AA17" i="1"/>
  <c r="Y17" i="1"/>
  <c r="Z17" i="1"/>
  <c r="Y92" i="1"/>
  <c r="AA92" i="1"/>
  <c r="Z92" i="1"/>
  <c r="AA181" i="1"/>
  <c r="Y181" i="1"/>
  <c r="Z181" i="1"/>
  <c r="AA149" i="1"/>
  <c r="Y149" i="1"/>
  <c r="Z149" i="1"/>
  <c r="Y76" i="1"/>
  <c r="AA76" i="1"/>
  <c r="Z76" i="1"/>
  <c r="Z403" i="1"/>
  <c r="Y403" i="1"/>
  <c r="AA403" i="1"/>
  <c r="Y131" i="1"/>
  <c r="AA131" i="1"/>
  <c r="Z131" i="1"/>
  <c r="AA284" i="1"/>
  <c r="Z284" i="1"/>
  <c r="Y284" i="1"/>
  <c r="AA526" i="1"/>
  <c r="Z526" i="1"/>
  <c r="Y526" i="1"/>
  <c r="Z555" i="1"/>
  <c r="AA555" i="1"/>
  <c r="Y555" i="1"/>
  <c r="Z156" i="1"/>
  <c r="AA156" i="1"/>
  <c r="Y156" i="1"/>
  <c r="Y30" i="1"/>
  <c r="AA30" i="1"/>
  <c r="Z30" i="1"/>
  <c r="AA273" i="1"/>
  <c r="Z273" i="1"/>
  <c r="Y273" i="1"/>
  <c r="AA307" i="1"/>
  <c r="Z307" i="1"/>
  <c r="Y307" i="1"/>
  <c r="Y513" i="1"/>
  <c r="AA513" i="1"/>
  <c r="Z513" i="1"/>
  <c r="Y557" i="1"/>
  <c r="Z557" i="1"/>
  <c r="AA557" i="1"/>
  <c r="AA560" i="1"/>
  <c r="Z560" i="1"/>
  <c r="Y560" i="1"/>
  <c r="AA162" i="1"/>
  <c r="Z162" i="1"/>
  <c r="Y162" i="1"/>
  <c r="AA316" i="1"/>
  <c r="Z316" i="1"/>
  <c r="Y316" i="1"/>
  <c r="AA486" i="1"/>
  <c r="Z486" i="1"/>
  <c r="Y486" i="1"/>
  <c r="AA449" i="1"/>
  <c r="Z449" i="1"/>
  <c r="Y449" i="1"/>
  <c r="Y493" i="1"/>
  <c r="AA493" i="1"/>
  <c r="Z493" i="1"/>
  <c r="Y103" i="1"/>
  <c r="Z103" i="1"/>
  <c r="AA103" i="1"/>
  <c r="AA114" i="1"/>
  <c r="Z114" i="1"/>
  <c r="Y114" i="1"/>
  <c r="Y83" i="1"/>
  <c r="AA83" i="1"/>
  <c r="Z83" i="1"/>
  <c r="Y155" i="1"/>
  <c r="AA155" i="1"/>
  <c r="Z155" i="1"/>
  <c r="AA564" i="1"/>
  <c r="Y564" i="1"/>
  <c r="Z564" i="1"/>
  <c r="AA215" i="1"/>
  <c r="Y215" i="1"/>
  <c r="Z215" i="1"/>
  <c r="Z110" i="1"/>
  <c r="AA110" i="1"/>
  <c r="Y110" i="1"/>
  <c r="Z346" i="1"/>
  <c r="Y346" i="1"/>
  <c r="AA346" i="1"/>
  <c r="Z386" i="1"/>
  <c r="Y386" i="1"/>
  <c r="AA386" i="1"/>
  <c r="Y101" i="1"/>
  <c r="AA101" i="1"/>
  <c r="Z101" i="1"/>
  <c r="AA372" i="1"/>
  <c r="Y372" i="1"/>
  <c r="Z372" i="1"/>
  <c r="Z166" i="1"/>
  <c r="AA166" i="1"/>
  <c r="Y166" i="1"/>
  <c r="AA503" i="1"/>
  <c r="Z503" i="1"/>
  <c r="Y503" i="1"/>
  <c r="Y99" i="1"/>
  <c r="AA99" i="1"/>
  <c r="Z99" i="1"/>
  <c r="Y167" i="1"/>
  <c r="Z167" i="1"/>
  <c r="AA167" i="1"/>
  <c r="AA223" i="1"/>
  <c r="Z223" i="1"/>
  <c r="Y223" i="1"/>
  <c r="Z470" i="1"/>
  <c r="Y470" i="1"/>
  <c r="AA470" i="1"/>
  <c r="AA599" i="1"/>
  <c r="Z599" i="1"/>
  <c r="Y599" i="1"/>
  <c r="AA538" i="1"/>
  <c r="Z538" i="1"/>
  <c r="Y538" i="1"/>
  <c r="Z523" i="1"/>
  <c r="AA523" i="1"/>
  <c r="Y523" i="1"/>
  <c r="AA349" i="1"/>
  <c r="Y349" i="1"/>
  <c r="Z349" i="1"/>
  <c r="AA177" i="1"/>
  <c r="Y177" i="1"/>
  <c r="Z177" i="1"/>
  <c r="Z226" i="1"/>
  <c r="Y226" i="1"/>
  <c r="AA226" i="1"/>
  <c r="AA314" i="1"/>
  <c r="Z314" i="1"/>
  <c r="Y314" i="1"/>
  <c r="AA511" i="1"/>
  <c r="Z511" i="1"/>
  <c r="Y511" i="1"/>
  <c r="AA387" i="1"/>
  <c r="Z387" i="1"/>
  <c r="Y387" i="1"/>
  <c r="AA527" i="1"/>
  <c r="Z527" i="1"/>
  <c r="Y527" i="1"/>
  <c r="AA563" i="1"/>
  <c r="Z563" i="1"/>
  <c r="Y563" i="1"/>
  <c r="Y95" i="1"/>
  <c r="Z95" i="1"/>
  <c r="AA95" i="1"/>
  <c r="AA568" i="1"/>
  <c r="Z568" i="1"/>
  <c r="Y568" i="1"/>
  <c r="Y119" i="1"/>
  <c r="Z119" i="1"/>
  <c r="AA119" i="1"/>
  <c r="AA348" i="1"/>
  <c r="Z348" i="1"/>
  <c r="Y348" i="1"/>
  <c r="AA97" i="1"/>
  <c r="Y97" i="1"/>
  <c r="Z97" i="1"/>
  <c r="AA221" i="1"/>
  <c r="Y221" i="1"/>
  <c r="Z221" i="1"/>
  <c r="AA227" i="1"/>
  <c r="Z227" i="1"/>
  <c r="Y227" i="1"/>
  <c r="Z263" i="1"/>
  <c r="AA263" i="1"/>
  <c r="Y263" i="1"/>
  <c r="Y143" i="1"/>
  <c r="Z143" i="1"/>
  <c r="AA143" i="1"/>
  <c r="AA190" i="1"/>
  <c r="Y190" i="1"/>
  <c r="Z190" i="1"/>
  <c r="AA311" i="1"/>
  <c r="Z311" i="1"/>
  <c r="Y311" i="1"/>
  <c r="AA514" i="1"/>
  <c r="Z514" i="1"/>
  <c r="Y514" i="1"/>
  <c r="AA184" i="1"/>
  <c r="Z184" i="1"/>
  <c r="Y184" i="1"/>
  <c r="AA93" i="1"/>
  <c r="Y93" i="1"/>
  <c r="Z93" i="1"/>
  <c r="AA488" i="1"/>
  <c r="Z488" i="1"/>
  <c r="Y488" i="1"/>
  <c r="Z330" i="1"/>
  <c r="Y330" i="1"/>
  <c r="AA330" i="1"/>
  <c r="AA379" i="1"/>
  <c r="Z379" i="1"/>
  <c r="Y379" i="1"/>
  <c r="Z491" i="1"/>
  <c r="AA491" i="1"/>
  <c r="Y491" i="1"/>
  <c r="Y75" i="1"/>
  <c r="AA75" i="1"/>
  <c r="Z75" i="1"/>
  <c r="Z56" i="1"/>
  <c r="Y56" i="1"/>
  <c r="AA56" i="1"/>
  <c r="AA192" i="1"/>
  <c r="Z192" i="1"/>
  <c r="Y192" i="1"/>
  <c r="Z367" i="1"/>
  <c r="AA367" i="1"/>
  <c r="Y367" i="1"/>
  <c r="Z16" i="1"/>
  <c r="AA16" i="1"/>
  <c r="Y16" i="1"/>
  <c r="AA274" i="1"/>
  <c r="Z274" i="1"/>
  <c r="Y274" i="1"/>
  <c r="AA414" i="1"/>
  <c r="Z414" i="1"/>
  <c r="Y414" i="1"/>
  <c r="AA429" i="1"/>
  <c r="Z429" i="1"/>
  <c r="Y429" i="1"/>
  <c r="AA247" i="1"/>
  <c r="Y247" i="1"/>
  <c r="Z247" i="1"/>
  <c r="AA41" i="1"/>
  <c r="Y41" i="1"/>
  <c r="Z41" i="1"/>
  <c r="Z351" i="1"/>
  <c r="AA351" i="1"/>
  <c r="Y351" i="1"/>
  <c r="Z494" i="1"/>
  <c r="Y494" i="1"/>
  <c r="AA494" i="1"/>
  <c r="AA476" i="1"/>
  <c r="Z476" i="1"/>
  <c r="Y476" i="1"/>
  <c r="AA512" i="1"/>
  <c r="Z512" i="1"/>
  <c r="Y512" i="1"/>
  <c r="AA179" i="1"/>
  <c r="Z179" i="1"/>
  <c r="Y179" i="1"/>
  <c r="AA559" i="1"/>
  <c r="Z559" i="1"/>
  <c r="Y559" i="1"/>
  <c r="AA306" i="1"/>
  <c r="Z306" i="1"/>
  <c r="Y306" i="1"/>
  <c r="AA550" i="1"/>
  <c r="Z550" i="1"/>
  <c r="Y550" i="1"/>
  <c r="AA544" i="1"/>
  <c r="Z544" i="1"/>
  <c r="Y544" i="1"/>
  <c r="AA417" i="1"/>
  <c r="Z417" i="1"/>
  <c r="Y417" i="1"/>
  <c r="AA461" i="1"/>
  <c r="Z461" i="1"/>
  <c r="Y461" i="1"/>
  <c r="Y15" i="1"/>
  <c r="AA15" i="1"/>
  <c r="Z15" i="1"/>
  <c r="Z40" i="1"/>
  <c r="AA40" i="1"/>
  <c r="Y40" i="1"/>
  <c r="AA248" i="1"/>
  <c r="Z248" i="1"/>
  <c r="Y248" i="1"/>
  <c r="AA322" i="1"/>
  <c r="Z322" i="1"/>
  <c r="Y322" i="1"/>
  <c r="AA332" i="1"/>
  <c r="Z332" i="1"/>
  <c r="Y332" i="1"/>
  <c r="AA498" i="1"/>
  <c r="Z498" i="1"/>
  <c r="Y498" i="1"/>
  <c r="AA469" i="1"/>
  <c r="Z469" i="1"/>
  <c r="Y469" i="1"/>
  <c r="Z198" i="1"/>
  <c r="AA198" i="1"/>
  <c r="Y198" i="1"/>
  <c r="Z391" i="1"/>
  <c r="AA391" i="1"/>
  <c r="Y391" i="1"/>
  <c r="Y69" i="1"/>
  <c r="AA69" i="1"/>
  <c r="Z69" i="1"/>
  <c r="Z272" i="1"/>
  <c r="Y272" i="1"/>
  <c r="AA272" i="1"/>
  <c r="Y104" i="1"/>
  <c r="AA104" i="1"/>
  <c r="Z104" i="1"/>
  <c r="Z140" i="1"/>
  <c r="AA140" i="1"/>
  <c r="Y140" i="1"/>
  <c r="AA303" i="1"/>
  <c r="Z303" i="1"/>
  <c r="Y303" i="1"/>
  <c r="AA566" i="1"/>
  <c r="Z566" i="1"/>
  <c r="Y566" i="1"/>
  <c r="AA228" i="1"/>
  <c r="Y228" i="1"/>
  <c r="Z228" i="1"/>
  <c r="Z571" i="1"/>
  <c r="AA571" i="1"/>
  <c r="Y571" i="1"/>
  <c r="AA339" i="1"/>
  <c r="Z339" i="1"/>
  <c r="Y339" i="1"/>
  <c r="Y545" i="1"/>
  <c r="Z545" i="1"/>
  <c r="AA545" i="1"/>
  <c r="AA437" i="1"/>
  <c r="Z437" i="1"/>
  <c r="Y437" i="1"/>
  <c r="AA580" i="1"/>
  <c r="Y580" i="1"/>
  <c r="Z580" i="1"/>
  <c r="Z399" i="1"/>
  <c r="AA399" i="1"/>
  <c r="Y399" i="1"/>
  <c r="AA546" i="1"/>
  <c r="Z546" i="1"/>
  <c r="Y546" i="1"/>
  <c r="AA291" i="1"/>
  <c r="Z291" i="1"/>
  <c r="Y291" i="1"/>
  <c r="Z64" i="1"/>
  <c r="AA64" i="1"/>
  <c r="Y64" i="1"/>
  <c r="AA238" i="1"/>
  <c r="Y238" i="1"/>
  <c r="Z238" i="1"/>
  <c r="AA257" i="1"/>
  <c r="Z257" i="1"/>
  <c r="Y257" i="1"/>
  <c r="AA262" i="1"/>
  <c r="Y262" i="1"/>
  <c r="Z262" i="1"/>
  <c r="AA298" i="1"/>
  <c r="Z298" i="1"/>
  <c r="Y298" i="1"/>
  <c r="AA487" i="1"/>
  <c r="Z487" i="1"/>
  <c r="Y487" i="1"/>
  <c r="AA242" i="1"/>
  <c r="Z242" i="1"/>
  <c r="Y242" i="1"/>
  <c r="Y54" i="1"/>
  <c r="Z54" i="1"/>
  <c r="AA54" i="1"/>
  <c r="Y47" i="1"/>
  <c r="Z47" i="1"/>
  <c r="AA47" i="1"/>
  <c r="AA556" i="1"/>
  <c r="Z556" i="1"/>
  <c r="Y556" i="1"/>
  <c r="Z118" i="1"/>
  <c r="AA118" i="1"/>
  <c r="Y118" i="1"/>
  <c r="AA35" i="1"/>
  <c r="Y35" i="1"/>
  <c r="Z35" i="1"/>
  <c r="Y407" i="1"/>
  <c r="Z407" i="1"/>
  <c r="AA407" i="1"/>
  <c r="AA113" i="1"/>
  <c r="Y113" i="1"/>
  <c r="Z113" i="1"/>
  <c r="AA129" i="1"/>
  <c r="Y129" i="1"/>
  <c r="Z129" i="1"/>
  <c r="Z158" i="1"/>
  <c r="AA158" i="1"/>
  <c r="Y158" i="1"/>
  <c r="Y481" i="1"/>
  <c r="AA481" i="1"/>
  <c r="Z481" i="1"/>
  <c r="AA305" i="1"/>
  <c r="Y305" i="1"/>
  <c r="Z305" i="1"/>
  <c r="Z422" i="1"/>
  <c r="Y422" i="1"/>
  <c r="AA422" i="1"/>
  <c r="AA397" i="1"/>
  <c r="Z397" i="1"/>
  <c r="Y397" i="1"/>
  <c r="Y423" i="1"/>
  <c r="AA423" i="1"/>
  <c r="Z423" i="1"/>
  <c r="AA398" i="1"/>
  <c r="Z398" i="1"/>
  <c r="Y398" i="1"/>
  <c r="AA27" i="1"/>
  <c r="Y27" i="1"/>
  <c r="Z27" i="1"/>
  <c r="AA524" i="1"/>
  <c r="Z524" i="1"/>
  <c r="Y524" i="1"/>
  <c r="AA212" i="1"/>
  <c r="Y212" i="1"/>
  <c r="Z212" i="1"/>
  <c r="AA278" i="1"/>
  <c r="Y278" i="1"/>
  <c r="Z278" i="1"/>
  <c r="AA219" i="1"/>
  <c r="Z219" i="1"/>
  <c r="Y219" i="1"/>
  <c r="Z234" i="1"/>
  <c r="Y234" i="1"/>
  <c r="AA234" i="1"/>
  <c r="AA575" i="1"/>
  <c r="Z575" i="1"/>
  <c r="Y575" i="1"/>
  <c r="AA176" i="1"/>
  <c r="Z176" i="1"/>
  <c r="Y176" i="1"/>
  <c r="AA473" i="1"/>
  <c r="Z473" i="1"/>
  <c r="Y473" i="1"/>
  <c r="AA328" i="1"/>
  <c r="Z328" i="1"/>
  <c r="Y328" i="1"/>
  <c r="AA425" i="1"/>
  <c r="Z425" i="1"/>
  <c r="Y425" i="1"/>
  <c r="AA467" i="1"/>
  <c r="Z467" i="1"/>
  <c r="Y467" i="1"/>
  <c r="AA355" i="1"/>
  <c r="Z355" i="1"/>
  <c r="Y355" i="1"/>
  <c r="AA170" i="1"/>
  <c r="Z170" i="1"/>
  <c r="Y170" i="1"/>
  <c r="AA588" i="1"/>
  <c r="Z588" i="1"/>
  <c r="Y588" i="1"/>
  <c r="Z124" i="1"/>
  <c r="AA124" i="1"/>
  <c r="Y124" i="1"/>
  <c r="AA586" i="1"/>
  <c r="Z586" i="1"/>
  <c r="Y586" i="1"/>
  <c r="Y171" i="1"/>
  <c r="AA171" i="1"/>
  <c r="Z171" i="1"/>
  <c r="AA574" i="1"/>
  <c r="Z574" i="1"/>
  <c r="Y574" i="1"/>
  <c r="AA336" i="1"/>
  <c r="Z336" i="1"/>
  <c r="Y336" i="1"/>
  <c r="AA207" i="1"/>
  <c r="Z207" i="1"/>
  <c r="Y207" i="1"/>
  <c r="Z454" i="1"/>
  <c r="Y454" i="1"/>
  <c r="AA454" i="1"/>
  <c r="AA81" i="1"/>
  <c r="Y81" i="1"/>
  <c r="Z81" i="1"/>
  <c r="Y10" i="1"/>
  <c r="AA10" i="1"/>
  <c r="Z10" i="1"/>
  <c r="Z358" i="1"/>
  <c r="Y358" i="1"/>
  <c r="AA358" i="1"/>
  <c r="AA313" i="1"/>
  <c r="Y313" i="1"/>
  <c r="Z313" i="1"/>
  <c r="Z446" i="1"/>
  <c r="Y446" i="1"/>
  <c r="AA446" i="1"/>
  <c r="AA82" i="1"/>
  <c r="Z82" i="1"/>
  <c r="Y82" i="1"/>
  <c r="AA536" i="1"/>
  <c r="Z536" i="1"/>
  <c r="Y536" i="1"/>
  <c r="AA233" i="1"/>
  <c r="Y233" i="1"/>
  <c r="Z233" i="1"/>
  <c r="Y136" i="1"/>
  <c r="AA136" i="1"/>
  <c r="Z136" i="1"/>
  <c r="Y541" i="1"/>
  <c r="Z541" i="1"/>
  <c r="AA541" i="1"/>
  <c r="AA439" i="1"/>
  <c r="Z439" i="1"/>
  <c r="Y439" i="1"/>
  <c r="AA370" i="1"/>
  <c r="Z370" i="1"/>
  <c r="Y370" i="1"/>
  <c r="Z210" i="1"/>
  <c r="Y210" i="1"/>
  <c r="AA210" i="1"/>
  <c r="AA173" i="1"/>
  <c r="Y173" i="1"/>
  <c r="Z173" i="1"/>
  <c r="AA551" i="1"/>
  <c r="Z551" i="1"/>
  <c r="Y551" i="1"/>
  <c r="Y79" i="1"/>
  <c r="Z79" i="1"/>
  <c r="AA79" i="1"/>
  <c r="Y115" i="1"/>
  <c r="AA115" i="1"/>
  <c r="Z115" i="1"/>
  <c r="AA570" i="1"/>
  <c r="Z570" i="1"/>
  <c r="Y570" i="1"/>
  <c r="Y297" i="1"/>
  <c r="Z297" i="1"/>
  <c r="AA297" i="1"/>
  <c r="AA531" i="1"/>
  <c r="Y531" i="1"/>
  <c r="Z531" i="1"/>
  <c r="AA409" i="1"/>
  <c r="Z409" i="1"/>
  <c r="Y409" i="1"/>
  <c r="Y395" i="1"/>
  <c r="AA395" i="1"/>
  <c r="Z395" i="1"/>
  <c r="AA282" i="1"/>
  <c r="Z282" i="1"/>
  <c r="Y282" i="1"/>
  <c r="AA38" i="1"/>
  <c r="Z38" i="1"/>
  <c r="Y38" i="1"/>
  <c r="Z32" i="1"/>
  <c r="AA32" i="1"/>
  <c r="Y32" i="1"/>
  <c r="AA65" i="1"/>
  <c r="Y65" i="1"/>
  <c r="Z65" i="1"/>
  <c r="AA253" i="1"/>
  <c r="Y253" i="1"/>
  <c r="Z253" i="1"/>
  <c r="Y159" i="1"/>
  <c r="Z159" i="1"/>
  <c r="AA159" i="1"/>
  <c r="AA444" i="1"/>
  <c r="Z444" i="1"/>
  <c r="Y444" i="1"/>
  <c r="AA490" i="1"/>
  <c r="Z490" i="1"/>
  <c r="Y490" i="1"/>
  <c r="Z587" i="1"/>
  <c r="AA587" i="1"/>
  <c r="Y587" i="1"/>
  <c r="Z20" i="1"/>
  <c r="Y20" i="1"/>
  <c r="AA20" i="1"/>
  <c r="Y147" i="1"/>
  <c r="AA147" i="1"/>
  <c r="Z147" i="1"/>
  <c r="AA520" i="1"/>
  <c r="Z520" i="1"/>
  <c r="Y520" i="1"/>
  <c r="Z148" i="1"/>
  <c r="AA148" i="1"/>
  <c r="Y148" i="1"/>
  <c r="AA125" i="1"/>
  <c r="Y125" i="1"/>
  <c r="Z125" i="1"/>
  <c r="AA479" i="1"/>
  <c r="Z479" i="1"/>
  <c r="Y479" i="1"/>
  <c r="AA347" i="1"/>
  <c r="Z347" i="1"/>
  <c r="Y347" i="1"/>
  <c r="AA441" i="1"/>
  <c r="Z441" i="1"/>
  <c r="Y441" i="1"/>
  <c r="AA463" i="1"/>
  <c r="Z463" i="1"/>
  <c r="Y463" i="1"/>
  <c r="AA232" i="1"/>
  <c r="Z232" i="1"/>
  <c r="Y232" i="1"/>
  <c r="Z86" i="1"/>
  <c r="AA86" i="1"/>
  <c r="Y86" i="1"/>
  <c r="Y55" i="1"/>
  <c r="Z55" i="1"/>
  <c r="AA55" i="1"/>
  <c r="Y91" i="1"/>
  <c r="AA91" i="1"/>
  <c r="Z91" i="1"/>
  <c r="Y447" i="1"/>
  <c r="AA447" i="1"/>
  <c r="Z447" i="1"/>
  <c r="Y160" i="1"/>
  <c r="AA160" i="1"/>
  <c r="Z160" i="1"/>
  <c r="Z78" i="1"/>
  <c r="AA78" i="1"/>
  <c r="Y78" i="1"/>
  <c r="AA205" i="1"/>
  <c r="Y205" i="1"/>
  <c r="Z205" i="1"/>
  <c r="AA249" i="1"/>
  <c r="Y249" i="1"/>
  <c r="Z249" i="1"/>
  <c r="AA189" i="1"/>
  <c r="Y189" i="1"/>
  <c r="Z189" i="1"/>
  <c r="AA241" i="1"/>
  <c r="Z241" i="1"/>
  <c r="Y241" i="1"/>
  <c r="AA239" i="1"/>
  <c r="Z239" i="1"/>
  <c r="Y239" i="1"/>
  <c r="AA522" i="1"/>
  <c r="Z522" i="1"/>
  <c r="Y522" i="1"/>
  <c r="AA252" i="1"/>
  <c r="Z252" i="1"/>
  <c r="Y252" i="1"/>
  <c r="AA288" i="1"/>
  <c r="Z288" i="1"/>
  <c r="Y288" i="1"/>
  <c r="Y120" i="1"/>
  <c r="AA120" i="1"/>
  <c r="Z120" i="1"/>
  <c r="AA393" i="1"/>
  <c r="Z393" i="1"/>
  <c r="Y393" i="1"/>
  <c r="AA530" i="1"/>
  <c r="Z530" i="1"/>
  <c r="Y530" i="1"/>
  <c r="Z438" i="1"/>
  <c r="Y438" i="1"/>
  <c r="AA438" i="1"/>
  <c r="AA66" i="1"/>
  <c r="Z66" i="1"/>
  <c r="Y66" i="1"/>
  <c r="AA484" i="1"/>
  <c r="Y484" i="1"/>
  <c r="Z484" i="1"/>
  <c r="Y123" i="1"/>
  <c r="AA123" i="1"/>
  <c r="Z123" i="1"/>
  <c r="AA385" i="1"/>
  <c r="Z385" i="1"/>
  <c r="Y385" i="1"/>
  <c r="AA448" i="1"/>
  <c r="Z448" i="1"/>
  <c r="Y448" i="1"/>
  <c r="Z218" i="1"/>
  <c r="Y218" i="1"/>
  <c r="AA218" i="1"/>
  <c r="AA240" i="1"/>
  <c r="Z240" i="1"/>
  <c r="Y240" i="1"/>
  <c r="Y276" i="1"/>
  <c r="Z276" i="1"/>
  <c r="AA276" i="1"/>
  <c r="AA373" i="1"/>
  <c r="Z373" i="1"/>
  <c r="Y373" i="1"/>
  <c r="AA508" i="1"/>
  <c r="Z508" i="1"/>
  <c r="Y508" i="1"/>
  <c r="Z60" i="1"/>
  <c r="Y60" i="1"/>
  <c r="AA60" i="1"/>
  <c r="Z132" i="1"/>
  <c r="AA132" i="1"/>
  <c r="Y132" i="1"/>
  <c r="Y553" i="1"/>
  <c r="Z553" i="1"/>
  <c r="AA553" i="1"/>
  <c r="AA270" i="1"/>
  <c r="Y270" i="1"/>
  <c r="Z270" i="1"/>
  <c r="AA175" i="1"/>
  <c r="Z175" i="1"/>
  <c r="Y175" i="1"/>
  <c r="AA445" i="1"/>
  <c r="Z445" i="1"/>
  <c r="Y445" i="1"/>
  <c r="AA471" i="1"/>
  <c r="Y471" i="1"/>
  <c r="Z471" i="1"/>
  <c r="AA231" i="1"/>
  <c r="Y231" i="1"/>
  <c r="Z231" i="1"/>
  <c r="Z539" i="1"/>
  <c r="AA539" i="1"/>
  <c r="Y539" i="1"/>
  <c r="AA145" i="1"/>
  <c r="Y145" i="1"/>
  <c r="Z145" i="1"/>
  <c r="Z52" i="1"/>
  <c r="AA52" i="1"/>
  <c r="Y52" i="1"/>
  <c r="AA213" i="1"/>
  <c r="Y213" i="1"/>
  <c r="Z213" i="1"/>
  <c r="AA334" i="1"/>
  <c r="Y334" i="1"/>
  <c r="Z334" i="1"/>
  <c r="AA299" i="1"/>
  <c r="Z299" i="1"/>
  <c r="Y299" i="1"/>
  <c r="AA428" i="1"/>
  <c r="Z428" i="1"/>
  <c r="Y428" i="1"/>
  <c r="AA331" i="1"/>
  <c r="Z331" i="1"/>
  <c r="Y331" i="1"/>
  <c r="Z506" i="1"/>
  <c r="AA506" i="1"/>
  <c r="Y506" i="1"/>
  <c r="Z496" i="1"/>
  <c r="AA496" i="1"/>
  <c r="Y496" i="1"/>
  <c r="AA244" i="1"/>
  <c r="Y244" i="1"/>
  <c r="Z244" i="1"/>
  <c r="AA427" i="1"/>
  <c r="Y427" i="1"/>
  <c r="Z427" i="1"/>
  <c r="AA426" i="1"/>
  <c r="Z426" i="1"/>
  <c r="Y426" i="1"/>
  <c r="AA13" i="1"/>
  <c r="Y13" i="1"/>
  <c r="Z13" i="1"/>
  <c r="Z254" i="1"/>
  <c r="AA254" i="1"/>
  <c r="Y254" i="1"/>
  <c r="AA191" i="1"/>
  <c r="Z191" i="1"/>
  <c r="Y191" i="1"/>
  <c r="Y135" i="1"/>
  <c r="Z135" i="1"/>
  <c r="AA135" i="1"/>
  <c r="Z375" i="1"/>
  <c r="AA375" i="1"/>
  <c r="Y375" i="1"/>
  <c r="AA153" i="1"/>
  <c r="Y153" i="1"/>
  <c r="Z153" i="1"/>
  <c r="AA369" i="1"/>
  <c r="Z369" i="1"/>
  <c r="Y369" i="1"/>
  <c r="Z459" i="1"/>
  <c r="AA459" i="1"/>
  <c r="Y459" i="1"/>
  <c r="Y133" i="1"/>
  <c r="AA133" i="1"/>
  <c r="Z133" i="1"/>
  <c r="Z116" i="1"/>
  <c r="AA116" i="1"/>
  <c r="Y116" i="1"/>
  <c r="Z48" i="1"/>
  <c r="AA48" i="1"/>
  <c r="Y48" i="1"/>
  <c r="Z462" i="1"/>
  <c r="Y462" i="1"/>
  <c r="AA462" i="1"/>
  <c r="Y151" i="1"/>
  <c r="Z151" i="1"/>
  <c r="AA151" i="1"/>
  <c r="Y58" i="1"/>
  <c r="Z58" i="1"/>
  <c r="AA58" i="1"/>
  <c r="AA204" i="1"/>
  <c r="Z204" i="1"/>
  <c r="Y204" i="1"/>
  <c r="AA406" i="1"/>
  <c r="Z406" i="1"/>
  <c r="Y406" i="1"/>
  <c r="AA443" i="1"/>
  <c r="Y443" i="1"/>
  <c r="Z443" i="1"/>
  <c r="AA196" i="1"/>
  <c r="Y196" i="1"/>
  <c r="Z196" i="1"/>
  <c r="AA542" i="1"/>
  <c r="Z542" i="1"/>
  <c r="Y542" i="1"/>
  <c r="Z68" i="1"/>
  <c r="AA68" i="1"/>
  <c r="Y68" i="1"/>
  <c r="Y261" i="1"/>
  <c r="AA261" i="1"/>
  <c r="Z261" i="1"/>
  <c r="AA236" i="1"/>
  <c r="Z236" i="1"/>
  <c r="Y236" i="1"/>
  <c r="AA203" i="1"/>
  <c r="Z203" i="1"/>
  <c r="Y203" i="1"/>
  <c r="AA33" i="1"/>
  <c r="Y33" i="1"/>
  <c r="Z33" i="1"/>
  <c r="AA237" i="1"/>
  <c r="Y237" i="1"/>
  <c r="Z237" i="1"/>
  <c r="AA412" i="1"/>
  <c r="Z412" i="1"/>
  <c r="Y412" i="1"/>
  <c r="AA442" i="1"/>
  <c r="Z442" i="1"/>
  <c r="Y442" i="1"/>
  <c r="Y589" i="1"/>
  <c r="Z589" i="1"/>
  <c r="AA589" i="1"/>
  <c r="AA389" i="1"/>
  <c r="Z389" i="1"/>
  <c r="Y389" i="1"/>
  <c r="Y577" i="1"/>
  <c r="Z577" i="1"/>
  <c r="AA577" i="1"/>
  <c r="AA217" i="1"/>
  <c r="Y217" i="1"/>
  <c r="Z217" i="1"/>
  <c r="Y601" i="1"/>
  <c r="Z601" i="1"/>
  <c r="AA601" i="1"/>
  <c r="AA365" i="1"/>
  <c r="Z365" i="1"/>
  <c r="Y365" i="1"/>
  <c r="AA362" i="1"/>
  <c r="Z362" i="1"/>
  <c r="Y362" i="1"/>
  <c r="AA500" i="1"/>
  <c r="Y500" i="1"/>
  <c r="Z500" i="1"/>
  <c r="AA390" i="1"/>
  <c r="Z390" i="1"/>
  <c r="Y390" i="1"/>
  <c r="AA195" i="1"/>
  <c r="Z195" i="1"/>
  <c r="Y195" i="1"/>
  <c r="Y43" i="1"/>
  <c r="AA43" i="1"/>
  <c r="Z43" i="1"/>
  <c r="AA451" i="1"/>
  <c r="Z451" i="1"/>
  <c r="Y451" i="1"/>
  <c r="Y477" i="1"/>
  <c r="AA477" i="1"/>
  <c r="Z477" i="1"/>
  <c r="AA318" i="1"/>
  <c r="Y318" i="1"/>
  <c r="Z318" i="1"/>
  <c r="AA157" i="1"/>
  <c r="Y157" i="1"/>
  <c r="Z157" i="1"/>
  <c r="AA109" i="1"/>
  <c r="Y109" i="1"/>
  <c r="Z109" i="1"/>
  <c r="AA117" i="1"/>
  <c r="Y117" i="1"/>
  <c r="Z117" i="1"/>
  <c r="AA265" i="1"/>
  <c r="Y265" i="1"/>
  <c r="Z265" i="1"/>
  <c r="AA424" i="1"/>
  <c r="Z424" i="1"/>
  <c r="Y424" i="1"/>
  <c r="Y581" i="1"/>
  <c r="Z581" i="1"/>
  <c r="AA581" i="1"/>
  <c r="AA419" i="1"/>
  <c r="Z419" i="1"/>
  <c r="Y419" i="1"/>
  <c r="AA178" i="1"/>
  <c r="Z178" i="1"/>
  <c r="Y178" i="1"/>
  <c r="Y128" i="1"/>
  <c r="AA128" i="1"/>
  <c r="Z128" i="1"/>
  <c r="AA450" i="1"/>
  <c r="Z450" i="1"/>
  <c r="Y450" i="1"/>
  <c r="AA266" i="1"/>
  <c r="Z266" i="1"/>
  <c r="Y266" i="1"/>
  <c r="AA255" i="1"/>
  <c r="Z255" i="1"/>
  <c r="Y255" i="1"/>
  <c r="AA7" i="1"/>
  <c r="Z7" i="1"/>
  <c r="Y7" i="1"/>
  <c r="AA25" i="1"/>
  <c r="Y25" i="1"/>
  <c r="Z25" i="1"/>
  <c r="AA495" i="1"/>
  <c r="Z495" i="1"/>
  <c r="Y495" i="1"/>
  <c r="AA183" i="1"/>
  <c r="Y183" i="1"/>
  <c r="Z183" i="1"/>
  <c r="AA431" i="1"/>
  <c r="Z431" i="1"/>
  <c r="Y431" i="1"/>
  <c r="AA547" i="1"/>
  <c r="Z547" i="1"/>
  <c r="Y547" i="1"/>
  <c r="Z194" i="1"/>
  <c r="Y194" i="1"/>
  <c r="AA194" i="1"/>
  <c r="Z408" i="1"/>
  <c r="AA408" i="1"/>
  <c r="Y408" i="1"/>
  <c r="AA502" i="1"/>
  <c r="Z502" i="1"/>
  <c r="Y502" i="1"/>
  <c r="Y309" i="1"/>
  <c r="Z309" i="1"/>
  <c r="AA309" i="1"/>
  <c r="AA343" i="1"/>
  <c r="Z343" i="1"/>
  <c r="Y343" i="1"/>
  <c r="Y152" i="1"/>
  <c r="AA152" i="1"/>
  <c r="Z152" i="1"/>
  <c r="AA295" i="1"/>
  <c r="Z295" i="1"/>
  <c r="Y295" i="1"/>
  <c r="AA201" i="1"/>
  <c r="Y201" i="1"/>
  <c r="Z201" i="1"/>
  <c r="AA565" i="1"/>
  <c r="Z565" i="1"/>
  <c r="Y565" i="1"/>
  <c r="AA199" i="1"/>
  <c r="Y199" i="1"/>
  <c r="Z199" i="1"/>
  <c r="AA285" i="1"/>
  <c r="Y285" i="1"/>
  <c r="Z285" i="1"/>
  <c r="AA592" i="1"/>
  <c r="Z592" i="1"/>
  <c r="Y592" i="1"/>
  <c r="AA418" i="1"/>
  <c r="Z418" i="1"/>
  <c r="Y418" i="1"/>
  <c r="AA452" i="1"/>
  <c r="Y452" i="1"/>
  <c r="Z452" i="1"/>
  <c r="AA6" i="1"/>
  <c r="Z6" i="1"/>
  <c r="Y6" i="1"/>
  <c r="Y72" i="1"/>
  <c r="AA72" i="1"/>
  <c r="Z72" i="1"/>
  <c r="Z8" i="1"/>
  <c r="Y8" i="1"/>
  <c r="AA8" i="1"/>
  <c r="Y593" i="1"/>
  <c r="Z593" i="1"/>
  <c r="AA593" i="1"/>
  <c r="Y569" i="1"/>
  <c r="Z569" i="1"/>
  <c r="AA569" i="1"/>
  <c r="AA458" i="1"/>
  <c r="Z458" i="1"/>
  <c r="Y458" i="1"/>
  <c r="AA413" i="1"/>
  <c r="Z413" i="1"/>
  <c r="Y413" i="1"/>
  <c r="Z268" i="1"/>
  <c r="Y268" i="1"/>
  <c r="AA268" i="1"/>
  <c r="AA474" i="1"/>
  <c r="Z474" i="1"/>
  <c r="Y474" i="1"/>
  <c r="AA456" i="1"/>
  <c r="Z456" i="1"/>
  <c r="Y456" i="1"/>
  <c r="Z352" i="1"/>
  <c r="AA352" i="1"/>
  <c r="Y352" i="1"/>
  <c r="AA235" i="1"/>
  <c r="Z235" i="1"/>
  <c r="Y235" i="1"/>
  <c r="Z271" i="1"/>
  <c r="Y271" i="1"/>
  <c r="AA271" i="1"/>
  <c r="Z164" i="1"/>
  <c r="AA164" i="1"/>
  <c r="Y164" i="1"/>
  <c r="AA436" i="1"/>
  <c r="Y436" i="1"/>
  <c r="Z436" i="1"/>
  <c r="AA382" i="1"/>
  <c r="Z382" i="1"/>
  <c r="Y382" i="1"/>
  <c r="Z368" i="1"/>
  <c r="Y368" i="1"/>
  <c r="AA368" i="1"/>
  <c r="Y521" i="1"/>
  <c r="Z521" i="1"/>
  <c r="AA521" i="1"/>
  <c r="Z384" i="1"/>
  <c r="AA384" i="1"/>
  <c r="Y384" i="1"/>
  <c r="Y87" i="1"/>
  <c r="Z87" i="1"/>
  <c r="AA87" i="1"/>
  <c r="AA256" i="1"/>
  <c r="Z256" i="1"/>
  <c r="Y256" i="1"/>
  <c r="Y525" i="1"/>
  <c r="Z525" i="1"/>
  <c r="AA525" i="1"/>
  <c r="AA329" i="1"/>
  <c r="Y329" i="1"/>
  <c r="Z329" i="1"/>
  <c r="AA602" i="1"/>
  <c r="Z602" i="1"/>
  <c r="Y602" i="1"/>
  <c r="AA169" i="1"/>
  <c r="Y169" i="1"/>
  <c r="Z169" i="1"/>
  <c r="AA327" i="1"/>
  <c r="Z327" i="1"/>
  <c r="Y327" i="1"/>
  <c r="AA321" i="1"/>
  <c r="Y321" i="1"/>
  <c r="Z321" i="1"/>
  <c r="AA200" i="1"/>
  <c r="Z200" i="1"/>
  <c r="Y200" i="1"/>
  <c r="Z28" i="1"/>
  <c r="AA28" i="1"/>
  <c r="Y28" i="1"/>
  <c r="Y281" i="1"/>
  <c r="Z281" i="1"/>
  <c r="AA281" i="1"/>
  <c r="AA433" i="1"/>
  <c r="Z433" i="1"/>
  <c r="Y433" i="1"/>
  <c r="AA57" i="1"/>
  <c r="Y57" i="1"/>
  <c r="Z57" i="1"/>
  <c r="Y163" i="1"/>
  <c r="AA163" i="1"/>
  <c r="Z163" i="1"/>
  <c r="AA211" i="1"/>
  <c r="Z211" i="1"/>
  <c r="Y211" i="1"/>
  <c r="AA404" i="1"/>
  <c r="Y404" i="1"/>
  <c r="Z404" i="1"/>
  <c r="AA572" i="1"/>
  <c r="Z572" i="1"/>
  <c r="Y572" i="1"/>
  <c r="Y505" i="1"/>
  <c r="AA505" i="1"/>
  <c r="Z505" i="1"/>
  <c r="AA301" i="1"/>
  <c r="Y301" i="1"/>
  <c r="Z301" i="1"/>
  <c r="AA193" i="1"/>
  <c r="Y193" i="1"/>
  <c r="Z193" i="1"/>
  <c r="Y34" i="1"/>
  <c r="AA34" i="1"/>
  <c r="Z34" i="1"/>
  <c r="AA472" i="1"/>
  <c r="Z472" i="1"/>
  <c r="Y472" i="1"/>
  <c r="AA267" i="1"/>
  <c r="Z267" i="1"/>
  <c r="Y267" i="1"/>
  <c r="Y50" i="1"/>
  <c r="AA50" i="1"/>
  <c r="Z50" i="1"/>
  <c r="Y325" i="1"/>
  <c r="AA325" i="1"/>
  <c r="Z325" i="1"/>
  <c r="Z394" i="1"/>
  <c r="Y394" i="1"/>
  <c r="AA394" i="1"/>
  <c r="AA562" i="1"/>
  <c r="Z562" i="1"/>
  <c r="Y562" i="1"/>
  <c r="AA597" i="1"/>
  <c r="Z597" i="1"/>
  <c r="Y597" i="1"/>
  <c r="AA280" i="1"/>
  <c r="Z280" i="1"/>
  <c r="Y280" i="1"/>
  <c r="Y26" i="1"/>
  <c r="AA26" i="1"/>
  <c r="Z26" i="1"/>
  <c r="AA344" i="1"/>
  <c r="Z344" i="1"/>
  <c r="Y344" i="1"/>
  <c r="AA598" i="1"/>
  <c r="Z598" i="1"/>
  <c r="Y598" i="1"/>
  <c r="Y107" i="1"/>
  <c r="AA107" i="1"/>
  <c r="Z107" i="1"/>
  <c r="AA464" i="1"/>
  <c r="Z464" i="1"/>
  <c r="Y464" i="1"/>
  <c r="AA73" i="1"/>
  <c r="Y73" i="1"/>
  <c r="Z73" i="1"/>
  <c r="AA324" i="1"/>
  <c r="Z324" i="1"/>
  <c r="Y324" i="1"/>
  <c r="AA405" i="1"/>
  <c r="Z405" i="1"/>
  <c r="Y405" i="1"/>
  <c r="Y293" i="1"/>
  <c r="AA293" i="1"/>
  <c r="Z293" i="1"/>
  <c r="Z507" i="1"/>
  <c r="AA507" i="1"/>
  <c r="Y507" i="1"/>
  <c r="Z410" i="1"/>
  <c r="Y410" i="1"/>
  <c r="AA410" i="1"/>
  <c r="Z11" i="1"/>
  <c r="Y11" i="1"/>
  <c r="AA11" i="1"/>
  <c r="AA49" i="1"/>
  <c r="Y49" i="1"/>
  <c r="Z49" i="1"/>
  <c r="Z326" i="1"/>
  <c r="AA326" i="1"/>
  <c r="Y326" i="1"/>
  <c r="Y277" i="1"/>
  <c r="Z277" i="1"/>
  <c r="AA277" i="1"/>
  <c r="AA468" i="1"/>
  <c r="Y468" i="1"/>
  <c r="Z468" i="1"/>
  <c r="AA504" i="1"/>
  <c r="Z504" i="1"/>
  <c r="Y504" i="1"/>
  <c r="AA141" i="1"/>
  <c r="Y141" i="1"/>
  <c r="Z141" i="1"/>
  <c r="Z36" i="1"/>
  <c r="AA36" i="1"/>
  <c r="Y36" i="1"/>
  <c r="Y46" i="1"/>
  <c r="AA46" i="1"/>
  <c r="Z46" i="1"/>
  <c r="Y537" i="1"/>
  <c r="Z537" i="1"/>
  <c r="AA537" i="1"/>
  <c r="Z250" i="1"/>
  <c r="Y250" i="1"/>
  <c r="AA250" i="1"/>
  <c r="AA460" i="1"/>
  <c r="Z460" i="1"/>
  <c r="Y460" i="1"/>
  <c r="Y260" i="1"/>
  <c r="AA260" i="1"/>
  <c r="Z260" i="1"/>
  <c r="Y63" i="1"/>
  <c r="Z63" i="1"/>
  <c r="AA63" i="1"/>
  <c r="AA290" i="1"/>
  <c r="Z290" i="1"/>
  <c r="Y290" i="1"/>
  <c r="AA246" i="1"/>
  <c r="Y246" i="1"/>
  <c r="Z246" i="1"/>
  <c r="AA604" i="1"/>
  <c r="Z604" i="1"/>
  <c r="Y604" i="1"/>
  <c r="Y88" i="1"/>
  <c r="AA88" i="1"/>
  <c r="Z88" i="1"/>
  <c r="Z23" i="1"/>
  <c r="AA23" i="1"/>
  <c r="Y23" i="1"/>
  <c r="Y573" i="1"/>
  <c r="Z573" i="1"/>
  <c r="AA573" i="1"/>
  <c r="Y96" i="1"/>
  <c r="AA96" i="1"/>
  <c r="Z96" i="1"/>
  <c r="Z230" i="1"/>
  <c r="AA230" i="1"/>
  <c r="Y230" i="1"/>
  <c r="Z392" i="1"/>
  <c r="AA392" i="1"/>
  <c r="Y392" i="1"/>
  <c r="Y112" i="1"/>
  <c r="AA112" i="1"/>
  <c r="Z112" i="1"/>
  <c r="Y383" i="1"/>
  <c r="Z383" i="1"/>
  <c r="AA383" i="1"/>
  <c r="Z39" i="1"/>
  <c r="Y39" i="1"/>
  <c r="AA39" i="1"/>
  <c r="Z19" i="1"/>
  <c r="Y19" i="1"/>
  <c r="AA19" i="1"/>
  <c r="AA320" i="1"/>
  <c r="Z320" i="1"/>
  <c r="Y320" i="1"/>
  <c r="AA106" i="1"/>
  <c r="Z106" i="1"/>
  <c r="Y106" i="1"/>
  <c r="AA582" i="1"/>
  <c r="Z582" i="1"/>
  <c r="Y582" i="1"/>
  <c r="AA532" i="1"/>
  <c r="Y532" i="1"/>
  <c r="Z532" i="1"/>
  <c r="AA85" i="1"/>
  <c r="Y85" i="1"/>
  <c r="Z85" i="1"/>
  <c r="AA21" i="1"/>
  <c r="Y21" i="1"/>
  <c r="Z21" i="1"/>
  <c r="AA251" i="1"/>
  <c r="Z251" i="1"/>
  <c r="Y251" i="1"/>
  <c r="AA98" i="1"/>
  <c r="Z98" i="1"/>
  <c r="Y98" i="1"/>
  <c r="AA388" i="1"/>
  <c r="Y388" i="1"/>
  <c r="Z388" i="1"/>
  <c r="AA300" i="1"/>
  <c r="Z300" i="1"/>
  <c r="Y300" i="1"/>
  <c r="AA338" i="1"/>
  <c r="Z338" i="1"/>
  <c r="Y338" i="1"/>
  <c r="AA279" i="1"/>
  <c r="Z279" i="1"/>
  <c r="Y279" i="1"/>
  <c r="Z108" i="1"/>
  <c r="AA108" i="1"/>
  <c r="Y108" i="1"/>
  <c r="AA396" i="1"/>
  <c r="Z396" i="1"/>
  <c r="Y396" i="1"/>
  <c r="AA182" i="1"/>
  <c r="Y182" i="1"/>
  <c r="Z182" i="1"/>
  <c r="AA31" i="1"/>
  <c r="Z31" i="1"/>
  <c r="Y31" i="1"/>
  <c r="AA353" i="1"/>
  <c r="Y353" i="1"/>
  <c r="Z353" i="1"/>
  <c r="AA380" i="1"/>
  <c r="Z380" i="1"/>
  <c r="Y380" i="1"/>
  <c r="Y289" i="1"/>
  <c r="Z289" i="1"/>
  <c r="AA289" i="1"/>
  <c r="AA220" i="1"/>
  <c r="Z220" i="1"/>
  <c r="Y220" i="1"/>
  <c r="AA420" i="1"/>
  <c r="Y420" i="1"/>
  <c r="Z420" i="1"/>
  <c r="Z126" i="1"/>
  <c r="AA126" i="1"/>
  <c r="Y126" i="1"/>
  <c r="Y561" i="1"/>
  <c r="Z561" i="1"/>
  <c r="AA561" i="1"/>
  <c r="AA357" i="1"/>
  <c r="Y357" i="1"/>
  <c r="Z357" i="1"/>
  <c r="AA583" i="1"/>
  <c r="Z583" i="1"/>
  <c r="Y583" i="1"/>
  <c r="AA304" i="1"/>
  <c r="Z304" i="1"/>
  <c r="Y304" i="1"/>
  <c r="AA105" i="1"/>
  <c r="Y105" i="1"/>
  <c r="Z105" i="1"/>
  <c r="AA548" i="1"/>
  <c r="Y548" i="1"/>
  <c r="Z548" i="1"/>
  <c r="AA333" i="1"/>
  <c r="Y333" i="1"/>
  <c r="Z333" i="1"/>
  <c r="AA480" i="1"/>
  <c r="Z480" i="1"/>
  <c r="Y480" i="1"/>
  <c r="AA421" i="1"/>
  <c r="Z421" i="1"/>
  <c r="Y421" i="1"/>
  <c r="AA364" i="1"/>
  <c r="Z364" i="1"/>
  <c r="Y364" i="1"/>
  <c r="AA340" i="1"/>
  <c r="Z340" i="1"/>
  <c r="Y340" i="1"/>
  <c r="Y62" i="1"/>
  <c r="Z62" i="1"/>
  <c r="AA62" i="1"/>
  <c r="AA361" i="1"/>
  <c r="Y361" i="1"/>
  <c r="Z361" i="1"/>
  <c r="Y80" i="1"/>
  <c r="AA80" i="1"/>
  <c r="Z80" i="1"/>
  <c r="AA286" i="1"/>
  <c r="Y286" i="1"/>
  <c r="Z286" i="1"/>
  <c r="AA259" i="1"/>
  <c r="Z259" i="1"/>
  <c r="Y259" i="1"/>
  <c r="AA576" i="1"/>
  <c r="Z576" i="1"/>
  <c r="Y576" i="1"/>
  <c r="AA29" i="1"/>
  <c r="Y29" i="1"/>
  <c r="Z29" i="1"/>
  <c r="AA558" i="1"/>
  <c r="Z558" i="1"/>
  <c r="Y558" i="1"/>
  <c r="AA453" i="1"/>
  <c r="Z453" i="1"/>
  <c r="Y453" i="1"/>
  <c r="AA283" i="1"/>
  <c r="Z283" i="1"/>
  <c r="Y283" i="1"/>
  <c r="AA590" i="1"/>
  <c r="Z590" i="1"/>
  <c r="Y590" i="1"/>
  <c r="Z402" i="1"/>
  <c r="Y402" i="1"/>
  <c r="AA402" i="1"/>
  <c r="Y517" i="1"/>
  <c r="Z517" i="1"/>
  <c r="AA517" i="1"/>
  <c r="AA596" i="1"/>
  <c r="Y596" i="1"/>
  <c r="Z596" i="1"/>
  <c r="AA245" i="1"/>
  <c r="Y245" i="1"/>
  <c r="Z245" i="1"/>
  <c r="AA543" i="1"/>
  <c r="Z543" i="1"/>
  <c r="Y543" i="1"/>
  <c r="AA540" i="1"/>
  <c r="Z540" i="1"/>
  <c r="Y540" i="1"/>
  <c r="AA411" i="1"/>
  <c r="Z411" i="1"/>
  <c r="Y411" i="1"/>
  <c r="AA482" i="1"/>
  <c r="Z482" i="1"/>
  <c r="Y482" i="1"/>
  <c r="Z376" i="1"/>
  <c r="AA376" i="1"/>
  <c r="Y376" i="1"/>
  <c r="Y22" i="1"/>
  <c r="AA22" i="1"/>
  <c r="Z22" i="1"/>
  <c r="AA77" i="1"/>
  <c r="Y77" i="1"/>
  <c r="Z77" i="1"/>
  <c r="Y529" i="1"/>
  <c r="Z529" i="1"/>
  <c r="AA529" i="1"/>
  <c r="AA335" i="1"/>
  <c r="Z335" i="1"/>
  <c r="Y335" i="1"/>
  <c r="Z374" i="1"/>
  <c r="Y374" i="1"/>
  <c r="AA374" i="1"/>
  <c r="Z478" i="1"/>
  <c r="Y478" i="1"/>
  <c r="AA478" i="1"/>
  <c r="AA168" i="1"/>
  <c r="Y168" i="1"/>
  <c r="Z168" i="1"/>
  <c r="AA534" i="1"/>
  <c r="Z534" i="1"/>
  <c r="Y534" i="1"/>
  <c r="AA209" i="1"/>
  <c r="Y209" i="1"/>
  <c r="Z209" i="1"/>
  <c r="Y489" i="1"/>
  <c r="AA489" i="1"/>
  <c r="Z489" i="1"/>
  <c r="AA323" i="1"/>
  <c r="Z323" i="1"/>
  <c r="Y323" i="1"/>
  <c r="AA600" i="1"/>
  <c r="Z600" i="1"/>
  <c r="Y600" i="1"/>
  <c r="Y549" i="1"/>
  <c r="Z549" i="1"/>
  <c r="AA549" i="1"/>
  <c r="Y497" i="1"/>
  <c r="AA497" i="1"/>
  <c r="Z497" i="1"/>
  <c r="Z70" i="1"/>
  <c r="Y70" i="1"/>
  <c r="AA70" i="1"/>
  <c r="AA519" i="1"/>
  <c r="Z519" i="1"/>
  <c r="Y519" i="1"/>
  <c r="AA186" i="1"/>
  <c r="Z186" i="1"/>
  <c r="Y186" i="1"/>
  <c r="AA74" i="1"/>
  <c r="Z74" i="1"/>
  <c r="Y74" i="1"/>
  <c r="Z360" i="1"/>
  <c r="AA360" i="1"/>
  <c r="Y360" i="1"/>
  <c r="Y100" i="1"/>
  <c r="AA100" i="1"/>
  <c r="Z100" i="1"/>
  <c r="Z202" i="1"/>
  <c r="Y202" i="1"/>
  <c r="AA202" i="1"/>
  <c r="AA535" i="1"/>
  <c r="Z535" i="1"/>
  <c r="Y535" i="1"/>
  <c r="AA269" i="1"/>
  <c r="Y269" i="1"/>
  <c r="Z269" i="1"/>
  <c r="Z416" i="1"/>
  <c r="AA416" i="1"/>
  <c r="Y416" i="1"/>
  <c r="Y127" i="1"/>
  <c r="Z127" i="1"/>
  <c r="AA127" i="1"/>
  <c r="Y317" i="1"/>
  <c r="Z317" i="1"/>
  <c r="AA317" i="1"/>
  <c r="AA180" i="1"/>
  <c r="Y180" i="1"/>
  <c r="Z180" i="1"/>
  <c r="AA216" i="1"/>
  <c r="Z216" i="1"/>
  <c r="Y216" i="1"/>
  <c r="Y18" i="1"/>
  <c r="AA18" i="1"/>
  <c r="Z18" i="1"/>
  <c r="AA377" i="1"/>
  <c r="Z377" i="1"/>
  <c r="Y377" i="1"/>
  <c r="AA224" i="1"/>
  <c r="Z224" i="1"/>
  <c r="Y224" i="1"/>
  <c r="AA138" i="1"/>
  <c r="Z138" i="1"/>
  <c r="Y138" i="1"/>
  <c r="Y197" i="1"/>
  <c r="AA197" i="1"/>
  <c r="Z197" i="1"/>
  <c r="Y42" i="1"/>
  <c r="AA42" i="1"/>
  <c r="Z42" i="1"/>
  <c r="AA455" i="1"/>
  <c r="Z455" i="1"/>
  <c r="Y455" i="1"/>
  <c r="AA154" i="1"/>
  <c r="Z154" i="1"/>
  <c r="Y154" i="1"/>
  <c r="AA287" i="1"/>
  <c r="Z287" i="1"/>
  <c r="Y287" i="1"/>
  <c r="AA292" i="1"/>
  <c r="Z292" i="1"/>
  <c r="Y292" i="1"/>
  <c r="AA275" i="1"/>
  <c r="Z275" i="1"/>
  <c r="Y275" i="1"/>
  <c r="AA499" i="1"/>
  <c r="Z499" i="1"/>
  <c r="Y499" i="1"/>
  <c r="Z366" i="1"/>
  <c r="Y366" i="1"/>
  <c r="AA366" i="1"/>
  <c r="Z354" i="1"/>
  <c r="Y354" i="1"/>
  <c r="AA354" i="1"/>
  <c r="Z206" i="1"/>
  <c r="AA206" i="1"/>
  <c r="Y206" i="1"/>
  <c r="AA45" i="1"/>
  <c r="Y45" i="1"/>
  <c r="Z45" i="1"/>
  <c r="Y501" i="1"/>
  <c r="AA501" i="1"/>
  <c r="Z501" i="1"/>
  <c r="AA356" i="1"/>
  <c r="Z356" i="1"/>
  <c r="Y356" i="1"/>
  <c r="Z94" i="1"/>
  <c r="AA94" i="1"/>
  <c r="Y94" i="1"/>
  <c r="Y84" i="1"/>
  <c r="AA84" i="1"/>
  <c r="Z84" i="1"/>
  <c r="AA187" i="1"/>
  <c r="Z187" i="1"/>
  <c r="Y187" i="1"/>
  <c r="AA594" i="1"/>
  <c r="Z594" i="1"/>
  <c r="Y594" i="1"/>
  <c r="Z142" i="1"/>
  <c r="AA142" i="1"/>
  <c r="Y142" i="1"/>
  <c r="AA516" i="1"/>
  <c r="Y516" i="1"/>
  <c r="Z516" i="1"/>
  <c r="Z264" i="1"/>
  <c r="Y264" i="1"/>
  <c r="AA264" i="1"/>
  <c r="Z430" i="1"/>
  <c r="Y430" i="1"/>
  <c r="AA430" i="1"/>
  <c r="Z12" i="1"/>
  <c r="AA12" i="1"/>
  <c r="Y12" i="1"/>
  <c r="AA515" i="1"/>
  <c r="Z515" i="1"/>
  <c r="Y515" i="1"/>
  <c r="AA53" i="1"/>
  <c r="Y53" i="1"/>
  <c r="Z53" i="1"/>
  <c r="Y67" i="1"/>
  <c r="AA67" i="1"/>
  <c r="Z67" i="1"/>
  <c r="AA319" i="1"/>
  <c r="Z319" i="1"/>
  <c r="Y319" i="1"/>
  <c r="AA350" i="1"/>
  <c r="Z350" i="1"/>
  <c r="Y350" i="1"/>
  <c r="Z24" i="1"/>
  <c r="AA24" i="1"/>
  <c r="Y24" i="1"/>
  <c r="Z222" i="1"/>
  <c r="AA222" i="1"/>
  <c r="Y222" i="1"/>
  <c r="AA595" i="1"/>
  <c r="Z595" i="1"/>
  <c r="Y595" i="1"/>
  <c r="AA528" i="1"/>
  <c r="Z528" i="1"/>
  <c r="Y528" i="1"/>
  <c r="AA371" i="1"/>
  <c r="Z371" i="1"/>
  <c r="Y371" i="1"/>
  <c r="Y144" i="1"/>
  <c r="AA144" i="1"/>
  <c r="Z144" i="1"/>
  <c r="AA121" i="1"/>
  <c r="Y121" i="1"/>
  <c r="Z121" i="1"/>
  <c r="AA434" i="1"/>
  <c r="Z434" i="1"/>
  <c r="Y434" i="1"/>
  <c r="AA591" i="1"/>
  <c r="Y591" i="1"/>
  <c r="Z591" i="1"/>
  <c r="AA567" i="1"/>
  <c r="Z567" i="1"/>
  <c r="Y567" i="1"/>
  <c r="AA90" i="1"/>
  <c r="Z90" i="1"/>
  <c r="Y90" i="1"/>
  <c r="AA342" i="1"/>
  <c r="Y342" i="1"/>
  <c r="Z342" i="1"/>
  <c r="AA225" i="1"/>
  <c r="Z225" i="1"/>
  <c r="Y225" i="1"/>
  <c r="Z102" i="1"/>
  <c r="Y102" i="1"/>
  <c r="AA102" i="1"/>
  <c r="AA466" i="1"/>
  <c r="Z466" i="1"/>
  <c r="Y466" i="1"/>
  <c r="AA61" i="1"/>
  <c r="Y61" i="1"/>
  <c r="Z61" i="1"/>
  <c r="Z415" i="1"/>
  <c r="AA415" i="1"/>
  <c r="Y415" i="1"/>
  <c r="Z44" i="1"/>
  <c r="AA44" i="1"/>
  <c r="Y44" i="1"/>
  <c r="AA89" i="1"/>
  <c r="Y89" i="1"/>
  <c r="Z89" i="1"/>
  <c r="AA533" i="1"/>
  <c r="Z533" i="1"/>
  <c r="Y533" i="1"/>
  <c r="AA584" i="1"/>
  <c r="Z584" i="1"/>
  <c r="Y584" i="1"/>
  <c r="Y51" i="1"/>
  <c r="AA51" i="1"/>
  <c r="Z51" i="1"/>
  <c r="Y59" i="1"/>
  <c r="AA59" i="1"/>
  <c r="Z59" i="1"/>
  <c r="Y229" i="1"/>
  <c r="AA229" i="1"/>
  <c r="Z229" i="1"/>
  <c r="Y165" i="1"/>
  <c r="AA165" i="1"/>
  <c r="Z165" i="1"/>
  <c r="Y14" i="1"/>
  <c r="AA14" i="1"/>
  <c r="Z14" i="1"/>
  <c r="Y341" i="1"/>
  <c r="Z341" i="1"/>
  <c r="AA341" i="1"/>
  <c r="Z174" i="1"/>
  <c r="AA174" i="1"/>
  <c r="Y174" i="1"/>
  <c r="AA401" i="1"/>
  <c r="Z401" i="1"/>
  <c r="Y401" i="1"/>
  <c r="AA315" i="1"/>
  <c r="Z315" i="1"/>
  <c r="Y315" i="1"/>
  <c r="AA172" i="1"/>
  <c r="Z172" i="1"/>
  <c r="Y172" i="1"/>
  <c r="AA208" i="1"/>
  <c r="Z208" i="1"/>
  <c r="Y208" i="1"/>
  <c r="AA310" i="1"/>
  <c r="Y310" i="1"/>
  <c r="Z310" i="1"/>
  <c r="CT1006" i="10" l="1"/>
  <c r="CP1022" i="10"/>
  <c r="CT1014" i="10"/>
  <c r="CT1023" i="10"/>
  <c r="CP995" i="10"/>
  <c r="CH975" i="10"/>
  <c r="CP1040" i="10"/>
  <c r="CP987" i="10"/>
  <c r="CT981" i="10"/>
  <c r="CL1056" i="10"/>
  <c r="CP971" i="10"/>
  <c r="CL995" i="10"/>
  <c r="CH995" i="10"/>
  <c r="CT1028" i="10"/>
  <c r="CH1048" i="10"/>
  <c r="CT1005" i="10"/>
  <c r="CL985" i="10"/>
  <c r="CP991" i="10"/>
  <c r="CP969" i="10"/>
  <c r="CH969" i="10"/>
  <c r="CT997" i="10"/>
  <c r="CL1040" i="10"/>
  <c r="CT1040" i="10"/>
  <c r="CT983" i="10"/>
  <c r="CP1036" i="10"/>
  <c r="CH1021" i="10"/>
  <c r="CP975" i="10"/>
  <c r="CL975" i="10"/>
  <c r="CP983" i="10"/>
  <c r="CH985" i="10"/>
  <c r="CT986" i="10"/>
  <c r="CT973" i="10"/>
  <c r="CP1068" i="10"/>
  <c r="CL1018" i="10"/>
  <c r="CP1072" i="10"/>
  <c r="CL1028" i="10"/>
  <c r="CL1007" i="10"/>
  <c r="CL1064" i="10"/>
  <c r="CH1056" i="10"/>
  <c r="CL1036" i="10"/>
  <c r="CL1076" i="10"/>
  <c r="CL970" i="10"/>
  <c r="CH1014" i="10"/>
  <c r="CL1014" i="10"/>
  <c r="CP1007" i="10"/>
  <c r="CL1060" i="10"/>
  <c r="CP1003" i="10"/>
  <c r="CH1002" i="10"/>
  <c r="CP1026" i="10"/>
  <c r="CT1027" i="10"/>
  <c r="CH1025" i="10"/>
  <c r="CT1080" i="10"/>
  <c r="CT1068" i="10"/>
  <c r="CP1017" i="10"/>
  <c r="CT1025" i="10"/>
  <c r="CH1026" i="10"/>
  <c r="CB535" i="10"/>
  <c r="CR535" i="10" s="1"/>
  <c r="CA535" i="10"/>
  <c r="CQ535" i="10" s="1"/>
  <c r="BZ535" i="10"/>
  <c r="CP535" i="10" s="1"/>
  <c r="BC561" i="10"/>
  <c r="BS595" i="10"/>
  <c r="CI595" i="10" s="1"/>
  <c r="BR595" i="10"/>
  <c r="CH595" i="10" s="1"/>
  <c r="BT595" i="10"/>
  <c r="CJ595" i="10" s="1"/>
  <c r="BS441" i="10"/>
  <c r="CI441" i="10" s="1"/>
  <c r="BR441" i="10"/>
  <c r="CH441" i="10" s="1"/>
  <c r="BT441" i="10"/>
  <c r="CJ441" i="10" s="1"/>
  <c r="AZ577" i="10"/>
  <c r="AZ588" i="10"/>
  <c r="BS480" i="10"/>
  <c r="CI480" i="10" s="1"/>
  <c r="BT480" i="10"/>
  <c r="CJ480" i="10" s="1"/>
  <c r="BR480" i="10"/>
  <c r="CH480" i="10" s="1"/>
  <c r="BA593" i="10"/>
  <c r="CB434" i="10"/>
  <c r="CR434" i="10" s="1"/>
  <c r="CA434" i="10"/>
  <c r="CQ434" i="10" s="1"/>
  <c r="BZ434" i="10"/>
  <c r="CP434" i="10" s="1"/>
  <c r="BV476" i="10"/>
  <c r="CL476" i="10" s="1"/>
  <c r="BX476" i="10"/>
  <c r="CN476" i="10" s="1"/>
  <c r="BW476" i="10"/>
  <c r="CM476" i="10" s="1"/>
  <c r="BA564" i="10"/>
  <c r="BS448" i="10"/>
  <c r="CI448" i="10" s="1"/>
  <c r="BT448" i="10"/>
  <c r="CJ448" i="10" s="1"/>
  <c r="BR448" i="10"/>
  <c r="CH448" i="10" s="1"/>
  <c r="CA456" i="10"/>
  <c r="CQ456" i="10" s="1"/>
  <c r="CB456" i="10"/>
  <c r="CR456" i="10" s="1"/>
  <c r="BZ456" i="10"/>
  <c r="CP456" i="10" s="1"/>
  <c r="BC573" i="10"/>
  <c r="CA440" i="10"/>
  <c r="CQ440" i="10" s="1"/>
  <c r="CB440" i="10"/>
  <c r="CR440" i="10" s="1"/>
  <c r="BZ440" i="10"/>
  <c r="CP440" i="10" s="1"/>
  <c r="CA446" i="10"/>
  <c r="CQ446" i="10" s="1"/>
  <c r="CB446" i="10"/>
  <c r="CR446" i="10" s="1"/>
  <c r="BZ446" i="10"/>
  <c r="CP446" i="10" s="1"/>
  <c r="BC565" i="10"/>
  <c r="BB606" i="10"/>
  <c r="BB553" i="10"/>
  <c r="BC592" i="10"/>
  <c r="BC602" i="10"/>
  <c r="BB552" i="10"/>
  <c r="BA556" i="10"/>
  <c r="BV456" i="10"/>
  <c r="CL456" i="10" s="1"/>
  <c r="BW456" i="10"/>
  <c r="CM456" i="10" s="1"/>
  <c r="BX456" i="10"/>
  <c r="CN456" i="10" s="1"/>
  <c r="BW519" i="10"/>
  <c r="CM519" i="10" s="1"/>
  <c r="BV519" i="10"/>
  <c r="CL519" i="10" s="1"/>
  <c r="BX519" i="10"/>
  <c r="CN519" i="10" s="1"/>
  <c r="CE583" i="10"/>
  <c r="CU583" i="10" s="1"/>
  <c r="CD583" i="10"/>
  <c r="CT583" i="10" s="1"/>
  <c r="CF583" i="10"/>
  <c r="CV583" i="10" s="1"/>
  <c r="BC577" i="10"/>
  <c r="CF430" i="10"/>
  <c r="CV430" i="10" s="1"/>
  <c r="CE430" i="10"/>
  <c r="CU430" i="10" s="1"/>
  <c r="CD430" i="10"/>
  <c r="CT430" i="10" s="1"/>
  <c r="BS460" i="10"/>
  <c r="CI460" i="10" s="1"/>
  <c r="BR460" i="10"/>
  <c r="CH460" i="10" s="1"/>
  <c r="CH1061" i="10" s="1"/>
  <c r="BT460" i="10"/>
  <c r="CJ460" i="10" s="1"/>
  <c r="BA549" i="10"/>
  <c r="CA503" i="10"/>
  <c r="CQ503" i="10" s="1"/>
  <c r="BZ503" i="10"/>
  <c r="CP503" i="10" s="1"/>
  <c r="CB503" i="10"/>
  <c r="CR503" i="10" s="1"/>
  <c r="BC554" i="10"/>
  <c r="CA571" i="10"/>
  <c r="CQ571" i="10" s="1"/>
  <c r="BZ571" i="10"/>
  <c r="CP571" i="10" s="1"/>
  <c r="CB571" i="10"/>
  <c r="CR571" i="10" s="1"/>
  <c r="CF462" i="10"/>
  <c r="CV462" i="10" s="1"/>
  <c r="CE462" i="10"/>
  <c r="CU462" i="10" s="1"/>
  <c r="CD462" i="10"/>
  <c r="CT462" i="10" s="1"/>
  <c r="CA527" i="10"/>
  <c r="CQ527" i="10" s="1"/>
  <c r="BZ527" i="10"/>
  <c r="CP527" i="10" s="1"/>
  <c r="CB527" i="10"/>
  <c r="CR527" i="10" s="1"/>
  <c r="BS470" i="10"/>
  <c r="CI470" i="10" s="1"/>
  <c r="BR470" i="10"/>
  <c r="CH470" i="10" s="1"/>
  <c r="BT470" i="10"/>
  <c r="CJ470" i="10" s="1"/>
  <c r="BA606" i="10"/>
  <c r="BX457" i="10"/>
  <c r="CN457" i="10" s="1"/>
  <c r="BW457" i="10"/>
  <c r="CM457" i="10" s="1"/>
  <c r="BV457" i="10"/>
  <c r="CL457" i="10" s="1"/>
  <c r="CA461" i="10"/>
  <c r="CQ461" i="10" s="1"/>
  <c r="BZ461" i="10"/>
  <c r="CP461" i="10" s="1"/>
  <c r="CB461" i="10"/>
  <c r="CR461" i="10" s="1"/>
  <c r="AZ550" i="10"/>
  <c r="CB429" i="10"/>
  <c r="CR429" i="10" s="1"/>
  <c r="CA429" i="10"/>
  <c r="CQ429" i="10" s="1"/>
  <c r="BZ429" i="10"/>
  <c r="CP429" i="10" s="1"/>
  <c r="CB531" i="10"/>
  <c r="CR531" i="10" s="1"/>
  <c r="CA531" i="10"/>
  <c r="CQ531" i="10" s="1"/>
  <c r="BZ531" i="10"/>
  <c r="CP531" i="10" s="1"/>
  <c r="CP1132" i="10" s="1"/>
  <c r="BX482" i="10"/>
  <c r="CN482" i="10" s="1"/>
  <c r="BW482" i="10"/>
  <c r="CM482" i="10" s="1"/>
  <c r="BV482" i="10"/>
  <c r="CL482" i="10" s="1"/>
  <c r="CL1083" i="10" s="1"/>
  <c r="BS462" i="10"/>
  <c r="CI462" i="10" s="1"/>
  <c r="BR462" i="10"/>
  <c r="CH462" i="10" s="1"/>
  <c r="BT462" i="10"/>
  <c r="CJ462" i="10" s="1"/>
  <c r="CB430" i="10"/>
  <c r="CR430" i="10" s="1"/>
  <c r="CA430" i="10"/>
  <c r="CQ430" i="10" s="1"/>
  <c r="BZ430" i="10"/>
  <c r="CP430" i="10" s="1"/>
  <c r="BA581" i="10"/>
  <c r="BV460" i="10"/>
  <c r="CL460" i="10" s="1"/>
  <c r="BX460" i="10"/>
  <c r="CN460" i="10" s="1"/>
  <c r="BW460" i="10"/>
  <c r="CM460" i="10" s="1"/>
  <c r="BB597" i="10"/>
  <c r="CA482" i="10"/>
  <c r="CQ482" i="10" s="1"/>
  <c r="BZ482" i="10"/>
  <c r="CP482" i="10" s="1"/>
  <c r="CB482" i="10"/>
  <c r="CR482" i="10" s="1"/>
  <c r="CA495" i="10"/>
  <c r="CQ495" i="10" s="1"/>
  <c r="BZ495" i="10"/>
  <c r="CP495" i="10" s="1"/>
  <c r="CB495" i="10"/>
  <c r="CR495" i="10" s="1"/>
  <c r="BV478" i="10"/>
  <c r="CL478" i="10" s="1"/>
  <c r="BX478" i="10"/>
  <c r="CN478" i="10" s="1"/>
  <c r="BW478" i="10"/>
  <c r="CM478" i="10" s="1"/>
  <c r="BS487" i="10"/>
  <c r="CI487" i="10" s="1"/>
  <c r="BT487" i="10"/>
  <c r="CJ487" i="10" s="1"/>
  <c r="BR487" i="10"/>
  <c r="CH487" i="10" s="1"/>
  <c r="BS434" i="10"/>
  <c r="CI434" i="10" s="1"/>
  <c r="BR434" i="10"/>
  <c r="CH434" i="10" s="1"/>
  <c r="BT434" i="10"/>
  <c r="CJ434" i="10" s="1"/>
  <c r="BS481" i="10"/>
  <c r="CI481" i="10" s="1"/>
  <c r="BR481" i="10"/>
  <c r="CH481" i="10" s="1"/>
  <c r="BT481" i="10"/>
  <c r="CJ481" i="10" s="1"/>
  <c r="BA562" i="10"/>
  <c r="AZ586" i="10"/>
  <c r="CA481" i="10"/>
  <c r="CQ481" i="10" s="1"/>
  <c r="BZ481" i="10"/>
  <c r="CP481" i="10" s="1"/>
  <c r="CP1082" i="10" s="1"/>
  <c r="CB481" i="10"/>
  <c r="CR481" i="10" s="1"/>
  <c r="CF603" i="10"/>
  <c r="CV603" i="10" s="1"/>
  <c r="CE603" i="10"/>
  <c r="CU603" i="10" s="1"/>
  <c r="CD603" i="10"/>
  <c r="CT603" i="10" s="1"/>
  <c r="CT1204" i="10" s="1"/>
  <c r="BS477" i="10"/>
  <c r="CI477" i="10" s="1"/>
  <c r="BR477" i="10"/>
  <c r="CH477" i="10" s="1"/>
  <c r="BT477" i="10"/>
  <c r="CJ477" i="10" s="1"/>
  <c r="CF515" i="10"/>
  <c r="CV515" i="10" s="1"/>
  <c r="CD515" i="10"/>
  <c r="CT515" i="10" s="1"/>
  <c r="CE515" i="10"/>
  <c r="CU515" i="10" s="1"/>
  <c r="BW432" i="10"/>
  <c r="CM432" i="10" s="1"/>
  <c r="BV432" i="10"/>
  <c r="CL432" i="10" s="1"/>
  <c r="CL1033" i="10" s="1"/>
  <c r="BX432" i="10"/>
  <c r="CN432" i="10" s="1"/>
  <c r="BC558" i="10"/>
  <c r="BB562" i="10"/>
  <c r="BS485" i="10"/>
  <c r="CI485" i="10" s="1"/>
  <c r="BR485" i="10"/>
  <c r="CH485" i="10" s="1"/>
  <c r="BT485" i="10"/>
  <c r="CJ485" i="10" s="1"/>
  <c r="BA561" i="10"/>
  <c r="BR527" i="10"/>
  <c r="CH527" i="10" s="1"/>
  <c r="BS527" i="10"/>
  <c r="CI527" i="10" s="1"/>
  <c r="BT527" i="10"/>
  <c r="CJ527" i="10" s="1"/>
  <c r="BC580" i="10"/>
  <c r="BC557" i="10"/>
  <c r="BA558" i="10"/>
  <c r="CA450" i="10"/>
  <c r="CQ450" i="10" s="1"/>
  <c r="CB450" i="10"/>
  <c r="CR450" i="10" s="1"/>
  <c r="BZ450" i="10"/>
  <c r="CP450" i="10" s="1"/>
  <c r="CA480" i="10"/>
  <c r="CQ480" i="10" s="1"/>
  <c r="BZ480" i="10"/>
  <c r="CP480" i="10" s="1"/>
  <c r="CB480" i="10"/>
  <c r="CR480" i="10" s="1"/>
  <c r="BC548" i="10"/>
  <c r="CA523" i="10"/>
  <c r="CQ523" i="10" s="1"/>
  <c r="BZ523" i="10"/>
  <c r="CP523" i="10" s="1"/>
  <c r="CB523" i="10"/>
  <c r="CR523" i="10" s="1"/>
  <c r="CF470" i="10"/>
  <c r="CV470" i="10" s="1"/>
  <c r="CE470" i="10"/>
  <c r="CU470" i="10" s="1"/>
  <c r="CD470" i="10"/>
  <c r="CT470" i="10" s="1"/>
  <c r="BB548" i="10"/>
  <c r="BA604" i="10"/>
  <c r="CB539" i="10"/>
  <c r="CR539" i="10" s="1"/>
  <c r="CA539" i="10"/>
  <c r="CQ539" i="10" s="1"/>
  <c r="BZ539" i="10"/>
  <c r="CP539" i="10" s="1"/>
  <c r="CD595" i="10"/>
  <c r="CT595" i="10" s="1"/>
  <c r="CF595" i="10"/>
  <c r="CV595" i="10" s="1"/>
  <c r="CE595" i="10"/>
  <c r="CU595" i="10" s="1"/>
  <c r="BV507" i="10"/>
  <c r="CL507" i="10" s="1"/>
  <c r="BW507" i="10"/>
  <c r="CM507" i="10" s="1"/>
  <c r="BX507" i="10"/>
  <c r="CN507" i="10" s="1"/>
  <c r="BX445" i="10"/>
  <c r="CN445" i="10" s="1"/>
  <c r="BV445" i="10"/>
  <c r="CL445" i="10" s="1"/>
  <c r="BW445" i="10"/>
  <c r="CM445" i="10" s="1"/>
  <c r="BX480" i="10"/>
  <c r="CN480" i="10" s="1"/>
  <c r="BV480" i="10"/>
  <c r="CL480" i="10" s="1"/>
  <c r="BW480" i="10"/>
  <c r="CM480" i="10" s="1"/>
  <c r="BC553" i="10"/>
  <c r="CB579" i="10"/>
  <c r="CR579" i="10" s="1"/>
  <c r="CA579" i="10"/>
  <c r="CQ579" i="10" s="1"/>
  <c r="BZ579" i="10"/>
  <c r="CP579" i="10" s="1"/>
  <c r="CF551" i="10"/>
  <c r="CV551" i="10" s="1"/>
  <c r="CD551" i="10"/>
  <c r="CT551" i="10" s="1"/>
  <c r="CE551" i="10"/>
  <c r="CU551" i="10" s="1"/>
  <c r="BB585" i="10"/>
  <c r="CF468" i="10"/>
  <c r="CV468" i="10" s="1"/>
  <c r="CE468" i="10"/>
  <c r="CU468" i="10" s="1"/>
  <c r="CD468" i="10"/>
  <c r="CT468" i="10" s="1"/>
  <c r="CA499" i="10"/>
  <c r="CQ499" i="10" s="1"/>
  <c r="BZ499" i="10"/>
  <c r="CP499" i="10" s="1"/>
  <c r="CB499" i="10"/>
  <c r="CR499" i="10" s="1"/>
  <c r="BS449" i="10"/>
  <c r="CI449" i="10" s="1"/>
  <c r="BR449" i="10"/>
  <c r="CH449" i="10" s="1"/>
  <c r="BT449" i="10"/>
  <c r="CJ449" i="10" s="1"/>
  <c r="BW535" i="10"/>
  <c r="CM535" i="10" s="1"/>
  <c r="BV535" i="10"/>
  <c r="CL535" i="10" s="1"/>
  <c r="BX535" i="10"/>
  <c r="CN535" i="10" s="1"/>
  <c r="CD449" i="10"/>
  <c r="CT449" i="10" s="1"/>
  <c r="CE449" i="10"/>
  <c r="CU449" i="10" s="1"/>
  <c r="CF449" i="10"/>
  <c r="CV449" i="10" s="1"/>
  <c r="CA460" i="10"/>
  <c r="CQ460" i="10" s="1"/>
  <c r="CB460" i="10"/>
  <c r="CR460" i="10" s="1"/>
  <c r="BZ460" i="10"/>
  <c r="CP460" i="10" s="1"/>
  <c r="CA462" i="10"/>
  <c r="CQ462" i="10" s="1"/>
  <c r="CB462" i="10"/>
  <c r="CR462" i="10" s="1"/>
  <c r="BZ462" i="10"/>
  <c r="CP462" i="10" s="1"/>
  <c r="CP1063" i="10" s="1"/>
  <c r="BR575" i="10"/>
  <c r="CH575" i="10" s="1"/>
  <c r="CH1176" i="10" s="1"/>
  <c r="BS575" i="10"/>
  <c r="CI575" i="10" s="1"/>
  <c r="BT575" i="10"/>
  <c r="CJ575" i="10" s="1"/>
  <c r="BC585" i="10"/>
  <c r="BB568" i="10"/>
  <c r="BS461" i="10"/>
  <c r="CI461" i="10" s="1"/>
  <c r="BT461" i="10"/>
  <c r="CJ461" i="10" s="1"/>
  <c r="BR461" i="10"/>
  <c r="CH461" i="10" s="1"/>
  <c r="BX515" i="10"/>
  <c r="CN515" i="10" s="1"/>
  <c r="BW515" i="10"/>
  <c r="CM515" i="10" s="1"/>
  <c r="BV515" i="10"/>
  <c r="CL515" i="10" s="1"/>
  <c r="BS579" i="10"/>
  <c r="CI579" i="10" s="1"/>
  <c r="BR579" i="10"/>
  <c r="CH579" i="10" s="1"/>
  <c r="BT579" i="10"/>
  <c r="CJ579" i="10" s="1"/>
  <c r="BR539" i="10"/>
  <c r="CH539" i="10" s="1"/>
  <c r="BS539" i="10"/>
  <c r="CI539" i="10" s="1"/>
  <c r="BT539" i="10"/>
  <c r="CJ539" i="10" s="1"/>
  <c r="CB575" i="10"/>
  <c r="CR575" i="10" s="1"/>
  <c r="CA575" i="10"/>
  <c r="CQ575" i="10" s="1"/>
  <c r="BZ575" i="10"/>
  <c r="CP575" i="10" s="1"/>
  <c r="BA584" i="10"/>
  <c r="BW465" i="10"/>
  <c r="CM465" i="10" s="1"/>
  <c r="BX465" i="10"/>
  <c r="CN465" i="10" s="1"/>
  <c r="BV465" i="10"/>
  <c r="CL465" i="10" s="1"/>
  <c r="BA553" i="10"/>
  <c r="CF599" i="10"/>
  <c r="CV599" i="10" s="1"/>
  <c r="CD599" i="10"/>
  <c r="CT599" i="10" s="1"/>
  <c r="CE599" i="10"/>
  <c r="CU599" i="10" s="1"/>
  <c r="BV452" i="10"/>
  <c r="CL452" i="10" s="1"/>
  <c r="BX452" i="10"/>
  <c r="CN452" i="10" s="1"/>
  <c r="BW452" i="10"/>
  <c r="CM452" i="10" s="1"/>
  <c r="BV458" i="10"/>
  <c r="CL458" i="10" s="1"/>
  <c r="BW458" i="10"/>
  <c r="CM458" i="10" s="1"/>
  <c r="BX458" i="10"/>
  <c r="CN458" i="10" s="1"/>
  <c r="CF446" i="10"/>
  <c r="CV446" i="10" s="1"/>
  <c r="CE446" i="10"/>
  <c r="CU446" i="10" s="1"/>
  <c r="CD446" i="10"/>
  <c r="CT446" i="10" s="1"/>
  <c r="CD527" i="10"/>
  <c r="CT527" i="10" s="1"/>
  <c r="CE527" i="10"/>
  <c r="CU527" i="10" s="1"/>
  <c r="CF527" i="10"/>
  <c r="CV527" i="10" s="1"/>
  <c r="BS438" i="10"/>
  <c r="CI438" i="10" s="1"/>
  <c r="BT438" i="10"/>
  <c r="CJ438" i="10" s="1"/>
  <c r="BR438" i="10"/>
  <c r="CH438" i="10" s="1"/>
  <c r="BB596" i="10"/>
  <c r="BA589" i="10"/>
  <c r="BR523" i="10"/>
  <c r="CH523" i="10" s="1"/>
  <c r="BS523" i="10"/>
  <c r="CI523" i="10" s="1"/>
  <c r="BT523" i="10"/>
  <c r="CJ523" i="10" s="1"/>
  <c r="BV495" i="10"/>
  <c r="CL495" i="10" s="1"/>
  <c r="BW495" i="10"/>
  <c r="CM495" i="10" s="1"/>
  <c r="BX495" i="10"/>
  <c r="CN495" i="10" s="1"/>
  <c r="BV440" i="10"/>
  <c r="CL440" i="10" s="1"/>
  <c r="BW440" i="10"/>
  <c r="CM440" i="10" s="1"/>
  <c r="BX440" i="10"/>
  <c r="CN440" i="10" s="1"/>
  <c r="CA438" i="10"/>
  <c r="CQ438" i="10" s="1"/>
  <c r="BZ438" i="10"/>
  <c r="CP438" i="10" s="1"/>
  <c r="CB438" i="10"/>
  <c r="CR438" i="10" s="1"/>
  <c r="CA595" i="10"/>
  <c r="CQ595" i="10" s="1"/>
  <c r="CB595" i="10"/>
  <c r="CR595" i="10" s="1"/>
  <c r="BZ595" i="10"/>
  <c r="CP595" i="10" s="1"/>
  <c r="BS442" i="10"/>
  <c r="CI442" i="10" s="1"/>
  <c r="BR442" i="10"/>
  <c r="CH442" i="10" s="1"/>
  <c r="BT442" i="10"/>
  <c r="CJ442" i="10" s="1"/>
  <c r="AZ561" i="10"/>
  <c r="CH1060" i="10"/>
  <c r="AZ600" i="10"/>
  <c r="BS464" i="10"/>
  <c r="CI464" i="10" s="1"/>
  <c r="BT464" i="10"/>
  <c r="CJ464" i="10" s="1"/>
  <c r="BR464" i="10"/>
  <c r="CH464" i="10" s="1"/>
  <c r="CH1080" i="10"/>
  <c r="BA596" i="10"/>
  <c r="CP982" i="10"/>
  <c r="CH1072" i="10"/>
  <c r="CF531" i="10"/>
  <c r="CV531" i="10" s="1"/>
  <c r="CD531" i="10"/>
  <c r="CT531" i="10" s="1"/>
  <c r="CE531" i="10"/>
  <c r="CU531" i="10" s="1"/>
  <c r="AZ568" i="10"/>
  <c r="BB576" i="10"/>
  <c r="BS444" i="10"/>
  <c r="CI444" i="10" s="1"/>
  <c r="BR444" i="10"/>
  <c r="CH444" i="10" s="1"/>
  <c r="BT444" i="10"/>
  <c r="CJ444" i="10" s="1"/>
  <c r="BR436" i="10"/>
  <c r="CH436" i="10" s="1"/>
  <c r="BS436" i="10"/>
  <c r="CI436" i="10" s="1"/>
  <c r="BT436" i="10"/>
  <c r="CJ436" i="10" s="1"/>
  <c r="BB560" i="10"/>
  <c r="BB566" i="10"/>
  <c r="BS458" i="10"/>
  <c r="CI458" i="10" s="1"/>
  <c r="BR458" i="10"/>
  <c r="CH458" i="10" s="1"/>
  <c r="BT458" i="10"/>
  <c r="CJ458" i="10" s="1"/>
  <c r="CT991" i="10"/>
  <c r="BS456" i="10"/>
  <c r="CI456" i="10" s="1"/>
  <c r="BR456" i="10"/>
  <c r="CH456" i="10" s="1"/>
  <c r="BT456" i="10"/>
  <c r="CJ456" i="10" s="1"/>
  <c r="CF456" i="10"/>
  <c r="CV456" i="10" s="1"/>
  <c r="CE456" i="10"/>
  <c r="CU456" i="10" s="1"/>
  <c r="CD456" i="10"/>
  <c r="CT456" i="10" s="1"/>
  <c r="CH1040" i="10"/>
  <c r="BS484" i="10"/>
  <c r="CI484" i="10" s="1"/>
  <c r="BT484" i="10"/>
  <c r="CJ484" i="10" s="1"/>
  <c r="BR484" i="10"/>
  <c r="CH484" i="10" s="1"/>
  <c r="CH1085" i="10" s="1"/>
  <c r="BV499" i="10"/>
  <c r="CL499" i="10" s="1"/>
  <c r="BW499" i="10"/>
  <c r="CM499" i="10" s="1"/>
  <c r="BX499" i="10"/>
  <c r="CN499" i="10" s="1"/>
  <c r="BA576" i="10"/>
  <c r="BW579" i="10"/>
  <c r="CM579" i="10" s="1"/>
  <c r="BX579" i="10"/>
  <c r="CN579" i="10" s="1"/>
  <c r="BV579" i="10"/>
  <c r="CL579" i="10" s="1"/>
  <c r="CL1180" i="10" s="1"/>
  <c r="CA457" i="10"/>
  <c r="CQ457" i="10" s="1"/>
  <c r="BZ457" i="10"/>
  <c r="CP457" i="10" s="1"/>
  <c r="CB457" i="10"/>
  <c r="CR457" i="10" s="1"/>
  <c r="BC550" i="10"/>
  <c r="AZ580" i="10"/>
  <c r="CH981" i="10"/>
  <c r="BX511" i="10"/>
  <c r="CN511" i="10" s="1"/>
  <c r="BW511" i="10"/>
  <c r="CM511" i="10" s="1"/>
  <c r="BV511" i="10"/>
  <c r="CL511" i="10" s="1"/>
  <c r="CA563" i="10"/>
  <c r="CQ563" i="10" s="1"/>
  <c r="BZ563" i="10"/>
  <c r="CP563" i="10" s="1"/>
  <c r="CB563" i="10"/>
  <c r="CR563" i="10" s="1"/>
  <c r="CA453" i="10"/>
  <c r="CQ453" i="10" s="1"/>
  <c r="CB453" i="10"/>
  <c r="CR453" i="10" s="1"/>
  <c r="BZ453" i="10"/>
  <c r="CP453" i="10" s="1"/>
  <c r="CA507" i="10"/>
  <c r="CQ507" i="10" s="1"/>
  <c r="BZ507" i="10"/>
  <c r="CP507" i="10" s="1"/>
  <c r="CB507" i="10"/>
  <c r="CR507" i="10" s="1"/>
  <c r="CT1032" i="10"/>
  <c r="BR507" i="10"/>
  <c r="CH507" i="10" s="1"/>
  <c r="BT507" i="10"/>
  <c r="CJ507" i="10" s="1"/>
  <c r="BS507" i="10"/>
  <c r="CI507" i="10" s="1"/>
  <c r="CP1001" i="10"/>
  <c r="BC582" i="10"/>
  <c r="CT982" i="10"/>
  <c r="CB587" i="10"/>
  <c r="CR587" i="10" s="1"/>
  <c r="BZ587" i="10"/>
  <c r="CP587" i="10" s="1"/>
  <c r="CA587" i="10"/>
  <c r="CQ587" i="10" s="1"/>
  <c r="CH983" i="10"/>
  <c r="AZ590" i="10"/>
  <c r="CH1005" i="10"/>
  <c r="CD480" i="10"/>
  <c r="CT480" i="10" s="1"/>
  <c r="CE480" i="10"/>
  <c r="CU480" i="10" s="1"/>
  <c r="CF480" i="10"/>
  <c r="CV480" i="10" s="1"/>
  <c r="BS453" i="10"/>
  <c r="CI453" i="10" s="1"/>
  <c r="BR453" i="10"/>
  <c r="CH453" i="10" s="1"/>
  <c r="BT453" i="10"/>
  <c r="CJ453" i="10" s="1"/>
  <c r="CD461" i="10"/>
  <c r="CT461" i="10" s="1"/>
  <c r="CF461" i="10"/>
  <c r="CV461" i="10" s="1"/>
  <c r="CE461" i="10"/>
  <c r="CU461" i="10" s="1"/>
  <c r="BA577" i="10"/>
  <c r="CA485" i="10"/>
  <c r="CQ485" i="10" s="1"/>
  <c r="BZ485" i="10"/>
  <c r="CP485" i="10" s="1"/>
  <c r="CB485" i="10"/>
  <c r="CR485" i="10" s="1"/>
  <c r="BB581" i="10"/>
  <c r="CA437" i="10"/>
  <c r="CQ437" i="10" s="1"/>
  <c r="CB437" i="10"/>
  <c r="CR437" i="10" s="1"/>
  <c r="BZ437" i="10"/>
  <c r="CP437" i="10" s="1"/>
  <c r="BB549" i="10"/>
  <c r="CH977" i="10"/>
  <c r="CT1026" i="10"/>
  <c r="CB591" i="10"/>
  <c r="CR591" i="10" s="1"/>
  <c r="CA591" i="10"/>
  <c r="CQ591" i="10" s="1"/>
  <c r="BZ591" i="10"/>
  <c r="CP591" i="10" s="1"/>
  <c r="BA602" i="10"/>
  <c r="AZ582" i="10"/>
  <c r="CT995" i="10"/>
  <c r="BB550" i="10"/>
  <c r="CT1013" i="10"/>
  <c r="BA580" i="10"/>
  <c r="BB602" i="10"/>
  <c r="CA452" i="10"/>
  <c r="CQ452" i="10" s="1"/>
  <c r="BZ452" i="10"/>
  <c r="CP452" i="10" s="1"/>
  <c r="CB452" i="10"/>
  <c r="CR452" i="10" s="1"/>
  <c r="CA470" i="10"/>
  <c r="CQ470" i="10" s="1"/>
  <c r="BZ470" i="10"/>
  <c r="CP470" i="10" s="1"/>
  <c r="CB470" i="10"/>
  <c r="CR470" i="10" s="1"/>
  <c r="CT1064" i="10"/>
  <c r="CT998" i="10"/>
  <c r="CA555" i="10"/>
  <c r="CQ555" i="10" s="1"/>
  <c r="BZ555" i="10"/>
  <c r="CP555" i="10" s="1"/>
  <c r="CB555" i="10"/>
  <c r="CR555" i="10" s="1"/>
  <c r="BA598" i="10"/>
  <c r="BS547" i="10"/>
  <c r="CI547" i="10" s="1"/>
  <c r="BT547" i="10"/>
  <c r="CJ547" i="10" s="1"/>
  <c r="BR547" i="10"/>
  <c r="CH547" i="10" s="1"/>
  <c r="AZ554" i="10"/>
  <c r="AZ601" i="10"/>
  <c r="CP1044" i="10"/>
  <c r="BX437" i="10"/>
  <c r="CN437" i="10" s="1"/>
  <c r="BW437" i="10"/>
  <c r="CM437" i="10" s="1"/>
  <c r="BV437" i="10"/>
  <c r="CL437" i="10" s="1"/>
  <c r="BS486" i="10"/>
  <c r="CI486" i="10" s="1"/>
  <c r="BT486" i="10"/>
  <c r="CJ486" i="10" s="1"/>
  <c r="BR486" i="10"/>
  <c r="CH486" i="10" s="1"/>
  <c r="CT1076" i="10"/>
  <c r="BR491" i="10"/>
  <c r="CH491" i="10" s="1"/>
  <c r="BT491" i="10"/>
  <c r="CJ491" i="10" s="1"/>
  <c r="BS491" i="10"/>
  <c r="CI491" i="10" s="1"/>
  <c r="BB601" i="10"/>
  <c r="CA543" i="10"/>
  <c r="CQ543" i="10" s="1"/>
  <c r="BZ543" i="10"/>
  <c r="CP543" i="10" s="1"/>
  <c r="CB543" i="10"/>
  <c r="CR543" i="10" s="1"/>
  <c r="BS472" i="10"/>
  <c r="CI472" i="10" s="1"/>
  <c r="BT472" i="10"/>
  <c r="CJ472" i="10" s="1"/>
  <c r="BR472" i="10"/>
  <c r="CH472" i="10" s="1"/>
  <c r="CH1073" i="10" s="1"/>
  <c r="BV503" i="10"/>
  <c r="CL503" i="10" s="1"/>
  <c r="BW503" i="10"/>
  <c r="CM503" i="10" s="1"/>
  <c r="BX503" i="10"/>
  <c r="CN503" i="10" s="1"/>
  <c r="AZ597" i="10"/>
  <c r="CF575" i="10"/>
  <c r="CV575" i="10" s="1"/>
  <c r="CD575" i="10"/>
  <c r="CT575" i="10" s="1"/>
  <c r="CE575" i="10"/>
  <c r="CU575" i="10" s="1"/>
  <c r="BA552" i="10"/>
  <c r="AZ605" i="10"/>
  <c r="CL1027" i="10"/>
  <c r="BS587" i="10"/>
  <c r="CI587" i="10" s="1"/>
  <c r="BT587" i="10"/>
  <c r="CJ587" i="10" s="1"/>
  <c r="BR587" i="10"/>
  <c r="CH587" i="10" s="1"/>
  <c r="CE429" i="10"/>
  <c r="CU429" i="10" s="1"/>
  <c r="CF429" i="10"/>
  <c r="CV429" i="10" s="1"/>
  <c r="CD429" i="10"/>
  <c r="CT429" i="10" s="1"/>
  <c r="CH993" i="10"/>
  <c r="BS543" i="10"/>
  <c r="CI543" i="10" s="1"/>
  <c r="BT543" i="10"/>
  <c r="CJ543" i="10" s="1"/>
  <c r="BR543" i="10"/>
  <c r="CH543" i="10" s="1"/>
  <c r="CF432" i="10"/>
  <c r="CV432" i="10" s="1"/>
  <c r="CD432" i="10"/>
  <c r="CT432" i="10" s="1"/>
  <c r="CE432" i="10"/>
  <c r="CU432" i="10" s="1"/>
  <c r="BB570" i="10"/>
  <c r="BB600" i="10"/>
  <c r="CA466" i="10"/>
  <c r="CQ466" i="10" s="1"/>
  <c r="CB466" i="10"/>
  <c r="CR466" i="10" s="1"/>
  <c r="BZ466" i="10"/>
  <c r="CP466" i="10" s="1"/>
  <c r="BV491" i="10"/>
  <c r="CL491" i="10" s="1"/>
  <c r="BW491" i="10"/>
  <c r="CM491" i="10" s="1"/>
  <c r="BX491" i="10"/>
  <c r="CN491" i="10" s="1"/>
  <c r="CB583" i="10"/>
  <c r="CR583" i="10" s="1"/>
  <c r="CA583" i="10"/>
  <c r="CQ583" i="10" s="1"/>
  <c r="BZ583" i="10"/>
  <c r="CP583" i="10" s="1"/>
  <c r="BC590" i="10"/>
  <c r="CD469" i="10"/>
  <c r="CT469" i="10" s="1"/>
  <c r="CE469" i="10"/>
  <c r="CU469" i="10" s="1"/>
  <c r="CF469" i="10"/>
  <c r="CV469" i="10" s="1"/>
  <c r="BR476" i="10"/>
  <c r="CH476" i="10" s="1"/>
  <c r="BS476" i="10"/>
  <c r="CI476" i="10" s="1"/>
  <c r="BT476" i="10"/>
  <c r="CJ476" i="10" s="1"/>
  <c r="CF440" i="10"/>
  <c r="CV440" i="10" s="1"/>
  <c r="CE440" i="10"/>
  <c r="CU440" i="10" s="1"/>
  <c r="CD440" i="10"/>
  <c r="CT440" i="10" s="1"/>
  <c r="CP1018" i="10"/>
  <c r="CA599" i="10"/>
  <c r="CQ599" i="10" s="1"/>
  <c r="CB599" i="10"/>
  <c r="CR599" i="10" s="1"/>
  <c r="BZ599" i="10"/>
  <c r="CP599" i="10" s="1"/>
  <c r="CF464" i="10"/>
  <c r="CV464" i="10" s="1"/>
  <c r="CD464" i="10"/>
  <c r="CT464" i="10" s="1"/>
  <c r="CE464" i="10"/>
  <c r="CU464" i="10" s="1"/>
  <c r="BV567" i="10"/>
  <c r="CL567" i="10" s="1"/>
  <c r="BW567" i="10"/>
  <c r="CM567" i="10" s="1"/>
  <c r="BX567" i="10"/>
  <c r="CN567" i="10" s="1"/>
  <c r="BA565" i="10"/>
  <c r="BA600" i="10"/>
  <c r="CF452" i="10"/>
  <c r="CV452" i="10" s="1"/>
  <c r="CE452" i="10"/>
  <c r="CU452" i="10" s="1"/>
  <c r="CD452" i="10"/>
  <c r="CT452" i="10" s="1"/>
  <c r="BV468" i="10"/>
  <c r="CL468" i="10" s="1"/>
  <c r="BX468" i="10"/>
  <c r="CN468" i="10" s="1"/>
  <c r="BW468" i="10"/>
  <c r="CM468" i="10" s="1"/>
  <c r="BX485" i="10"/>
  <c r="CN485" i="10" s="1"/>
  <c r="BW485" i="10"/>
  <c r="CM485" i="10" s="1"/>
  <c r="BV485" i="10"/>
  <c r="CL485" i="10" s="1"/>
  <c r="BT433" i="10"/>
  <c r="CJ433" i="10" s="1"/>
  <c r="BR433" i="10"/>
  <c r="CH433" i="10" s="1"/>
  <c r="BS433" i="10"/>
  <c r="CI433" i="10" s="1"/>
  <c r="CL971" i="10"/>
  <c r="BC588" i="10"/>
  <c r="CA559" i="10"/>
  <c r="CQ559" i="10" s="1"/>
  <c r="BZ559" i="10"/>
  <c r="CP559" i="10" s="1"/>
  <c r="CB559" i="10"/>
  <c r="CR559" i="10" s="1"/>
  <c r="AZ569" i="10"/>
  <c r="CA473" i="10"/>
  <c r="CQ473" i="10" s="1"/>
  <c r="BZ473" i="10"/>
  <c r="CP473" i="10" s="1"/>
  <c r="CB473" i="10"/>
  <c r="CR473" i="10" s="1"/>
  <c r="BV595" i="10"/>
  <c r="CL595" i="10" s="1"/>
  <c r="BW595" i="10"/>
  <c r="CM595" i="10" s="1"/>
  <c r="BX595" i="10"/>
  <c r="CN595" i="10" s="1"/>
  <c r="CF448" i="10"/>
  <c r="CV448" i="10" s="1"/>
  <c r="CD448" i="10"/>
  <c r="CT448" i="10" s="1"/>
  <c r="CE448" i="10"/>
  <c r="CU448" i="10" s="1"/>
  <c r="BC569" i="10"/>
  <c r="BB580" i="10"/>
  <c r="BB582" i="10"/>
  <c r="CL1048" i="10"/>
  <c r="BS482" i="10"/>
  <c r="CI482" i="10" s="1"/>
  <c r="BT482" i="10"/>
  <c r="CJ482" i="10" s="1"/>
  <c r="BR482" i="10"/>
  <c r="CH482" i="10" s="1"/>
  <c r="CT975" i="10"/>
  <c r="CH1010" i="10"/>
  <c r="CP1084" i="10"/>
  <c r="AZ581" i="10"/>
  <c r="CT1084" i="10"/>
  <c r="BX575" i="10"/>
  <c r="CN575" i="10" s="1"/>
  <c r="BW575" i="10"/>
  <c r="CM575" i="10" s="1"/>
  <c r="BV575" i="10"/>
  <c r="CL575" i="10" s="1"/>
  <c r="CF474" i="10"/>
  <c r="CV474" i="10" s="1"/>
  <c r="CD474" i="10"/>
  <c r="CT474" i="10" s="1"/>
  <c r="CE474" i="10"/>
  <c r="CU474" i="10" s="1"/>
  <c r="CT979" i="10"/>
  <c r="CD519" i="10"/>
  <c r="CT519" i="10" s="1"/>
  <c r="CE519" i="10"/>
  <c r="CU519" i="10" s="1"/>
  <c r="CF519" i="10"/>
  <c r="CV519" i="10" s="1"/>
  <c r="CF476" i="10"/>
  <c r="CV476" i="10" s="1"/>
  <c r="CD476" i="10"/>
  <c r="CT476" i="10" s="1"/>
  <c r="CE476" i="10"/>
  <c r="CU476" i="10" s="1"/>
  <c r="CH1019" i="10"/>
  <c r="BS599" i="10"/>
  <c r="CI599" i="10" s="1"/>
  <c r="BR599" i="10"/>
  <c r="CH599" i="10" s="1"/>
  <c r="BT599" i="10"/>
  <c r="CJ599" i="10" s="1"/>
  <c r="CA441" i="10"/>
  <c r="CQ441" i="10" s="1"/>
  <c r="BZ441" i="10"/>
  <c r="CP441" i="10" s="1"/>
  <c r="CB441" i="10"/>
  <c r="CR441" i="10" s="1"/>
  <c r="BR531" i="10"/>
  <c r="CH531" i="10" s="1"/>
  <c r="BS531" i="10"/>
  <c r="CI531" i="10" s="1"/>
  <c r="BT531" i="10"/>
  <c r="CJ531" i="10" s="1"/>
  <c r="BA585" i="10"/>
  <c r="BW523" i="10"/>
  <c r="CM523" i="10" s="1"/>
  <c r="BV523" i="10"/>
  <c r="CL523" i="10" s="1"/>
  <c r="BX523" i="10"/>
  <c r="CN523" i="10" s="1"/>
  <c r="BR495" i="10"/>
  <c r="CH495" i="10" s="1"/>
  <c r="BT495" i="10"/>
  <c r="CJ495" i="10" s="1"/>
  <c r="BS495" i="10"/>
  <c r="CI495" i="10" s="1"/>
  <c r="BA572" i="10"/>
  <c r="BA578" i="10"/>
  <c r="BC566" i="10"/>
  <c r="CT999" i="10"/>
  <c r="CF587" i="10"/>
  <c r="CV587" i="10" s="1"/>
  <c r="CD587" i="10"/>
  <c r="CT587" i="10" s="1"/>
  <c r="CE587" i="10"/>
  <c r="CU587" i="10" s="1"/>
  <c r="AZ558" i="10"/>
  <c r="BX453" i="10"/>
  <c r="CN453" i="10" s="1"/>
  <c r="BW453" i="10"/>
  <c r="CM453" i="10" s="1"/>
  <c r="BV453" i="10"/>
  <c r="CL453" i="10" s="1"/>
  <c r="CL1054" i="10" s="1"/>
  <c r="CL1003" i="10"/>
  <c r="CT1010" i="10"/>
  <c r="CP1028" i="10"/>
  <c r="BR499" i="10"/>
  <c r="CH499" i="10" s="1"/>
  <c r="BT499" i="10"/>
  <c r="CJ499" i="10" s="1"/>
  <c r="BS499" i="10"/>
  <c r="CI499" i="10" s="1"/>
  <c r="BS583" i="10"/>
  <c r="CI583" i="10" s="1"/>
  <c r="BT583" i="10"/>
  <c r="CJ583" i="10" s="1"/>
  <c r="BR583" i="10"/>
  <c r="CH583" i="10" s="1"/>
  <c r="CP1060" i="10"/>
  <c r="BW434" i="10"/>
  <c r="CM434" i="10" s="1"/>
  <c r="BV434" i="10"/>
  <c r="CL434" i="10" s="1"/>
  <c r="BX434" i="10"/>
  <c r="CN434" i="10" s="1"/>
  <c r="BV555" i="10"/>
  <c r="CL555" i="10" s="1"/>
  <c r="BX555" i="10"/>
  <c r="CN555" i="10" s="1"/>
  <c r="BW555" i="10"/>
  <c r="CM555" i="10" s="1"/>
  <c r="BA560" i="10"/>
  <c r="BB558" i="10"/>
  <c r="CA445" i="10"/>
  <c r="CQ445" i="10" s="1"/>
  <c r="BZ445" i="10"/>
  <c r="CP445" i="10" s="1"/>
  <c r="CB445" i="10"/>
  <c r="CR445" i="10" s="1"/>
  <c r="BB554" i="10"/>
  <c r="CH1052" i="10"/>
  <c r="CP989" i="10"/>
  <c r="BB565" i="10"/>
  <c r="CL990" i="10"/>
  <c r="CT1015" i="10"/>
  <c r="AZ562" i="10"/>
  <c r="BV454" i="10"/>
  <c r="CL454" i="10" s="1"/>
  <c r="BX454" i="10"/>
  <c r="CN454" i="10" s="1"/>
  <c r="BW454" i="10"/>
  <c r="CM454" i="10" s="1"/>
  <c r="CT1060" i="10"/>
  <c r="CT1017" i="10"/>
  <c r="AZ584" i="10"/>
  <c r="BW531" i="10"/>
  <c r="CM531" i="10" s="1"/>
  <c r="BV531" i="10"/>
  <c r="CL531" i="10" s="1"/>
  <c r="BX531" i="10"/>
  <c r="CN531" i="10" s="1"/>
  <c r="BS454" i="10"/>
  <c r="CI454" i="10" s="1"/>
  <c r="BT454" i="10"/>
  <c r="CJ454" i="10" s="1"/>
  <c r="BR454" i="10"/>
  <c r="CH454" i="10" s="1"/>
  <c r="CP1056" i="10"/>
  <c r="CA469" i="10"/>
  <c r="CQ469" i="10" s="1"/>
  <c r="CB469" i="10"/>
  <c r="CR469" i="10" s="1"/>
  <c r="BZ469" i="10"/>
  <c r="CP469" i="10" s="1"/>
  <c r="CF591" i="10"/>
  <c r="CV591" i="10" s="1"/>
  <c r="CD591" i="10"/>
  <c r="CT591" i="10" s="1"/>
  <c r="CE591" i="10"/>
  <c r="CU591" i="10" s="1"/>
  <c r="AZ564" i="10"/>
  <c r="CA474" i="10"/>
  <c r="CQ474" i="10" s="1"/>
  <c r="BZ474" i="10"/>
  <c r="CP474" i="10" s="1"/>
  <c r="CB474" i="10"/>
  <c r="CR474" i="10" s="1"/>
  <c r="AZ556" i="10"/>
  <c r="CD485" i="10"/>
  <c r="CT485" i="10" s="1"/>
  <c r="CF485" i="10"/>
  <c r="CV485" i="10" s="1"/>
  <c r="CE485" i="10"/>
  <c r="CU485" i="10" s="1"/>
  <c r="BS432" i="10"/>
  <c r="CI432" i="10" s="1"/>
  <c r="BR432" i="10"/>
  <c r="CH432" i="10" s="1"/>
  <c r="BT432" i="10"/>
  <c r="CJ432" i="10" s="1"/>
  <c r="BV470" i="10"/>
  <c r="CL470" i="10" s="1"/>
  <c r="BW470" i="10"/>
  <c r="CM470" i="10" s="1"/>
  <c r="BX470" i="10"/>
  <c r="CN470" i="10" s="1"/>
  <c r="AZ578" i="10"/>
  <c r="CL999" i="10"/>
  <c r="CL1080" i="10"/>
  <c r="CT987" i="10"/>
  <c r="CF495" i="10"/>
  <c r="CV495" i="10" s="1"/>
  <c r="CE495" i="10"/>
  <c r="CU495" i="10" s="1"/>
  <c r="CD495" i="10"/>
  <c r="CT495" i="10" s="1"/>
  <c r="CH979" i="10"/>
  <c r="CL994" i="10"/>
  <c r="CF454" i="10"/>
  <c r="CV454" i="10" s="1"/>
  <c r="CE454" i="10"/>
  <c r="CU454" i="10" s="1"/>
  <c r="CD454" i="10"/>
  <c r="CT454" i="10" s="1"/>
  <c r="BV474" i="10"/>
  <c r="CL474" i="10" s="1"/>
  <c r="BX474" i="10"/>
  <c r="CN474" i="10" s="1"/>
  <c r="BW474" i="10"/>
  <c r="CM474" i="10" s="1"/>
  <c r="CL1010" i="10"/>
  <c r="BS465" i="10"/>
  <c r="CI465" i="10" s="1"/>
  <c r="BR465" i="10"/>
  <c r="CH465" i="10" s="1"/>
  <c r="BT465" i="10"/>
  <c r="CJ465" i="10" s="1"/>
  <c r="AZ576" i="10"/>
  <c r="BS428" i="10"/>
  <c r="CI428" i="10" s="1"/>
  <c r="BR428" i="10"/>
  <c r="CH428" i="10" s="1"/>
  <c r="BT428" i="10"/>
  <c r="CJ428" i="10" s="1"/>
  <c r="BC576" i="10"/>
  <c r="BV448" i="10"/>
  <c r="CL448" i="10" s="1"/>
  <c r="BX448" i="10"/>
  <c r="CN448" i="10" s="1"/>
  <c r="BW448" i="10"/>
  <c r="CM448" i="10" s="1"/>
  <c r="AZ604" i="10"/>
  <c r="BV559" i="10"/>
  <c r="CL559" i="10" s="1"/>
  <c r="BW559" i="10"/>
  <c r="CM559" i="10" s="1"/>
  <c r="BX559" i="10"/>
  <c r="CN559" i="10" s="1"/>
  <c r="CF507" i="10"/>
  <c r="CV507" i="10" s="1"/>
  <c r="CD507" i="10"/>
  <c r="CT507" i="10" s="1"/>
  <c r="CE507" i="10"/>
  <c r="CU507" i="10" s="1"/>
  <c r="CP990" i="10"/>
  <c r="CP1052" i="10"/>
  <c r="BB577" i="10"/>
  <c r="BS450" i="10"/>
  <c r="CI450" i="10" s="1"/>
  <c r="BT450" i="10"/>
  <c r="CJ450" i="10" s="1"/>
  <c r="BR450" i="10"/>
  <c r="CH450" i="10" s="1"/>
  <c r="BV571" i="10"/>
  <c r="CL571" i="10" s="1"/>
  <c r="BX571" i="10"/>
  <c r="CN571" i="10" s="1"/>
  <c r="BW571" i="10"/>
  <c r="CM571" i="10" s="1"/>
  <c r="CF499" i="10"/>
  <c r="CV499" i="10" s="1"/>
  <c r="CD499" i="10"/>
  <c r="CT499" i="10" s="1"/>
  <c r="CE499" i="10"/>
  <c r="CU499" i="10" s="1"/>
  <c r="BV472" i="10"/>
  <c r="CL472" i="10" s="1"/>
  <c r="BW472" i="10"/>
  <c r="CM472" i="10" s="1"/>
  <c r="BX472" i="10"/>
  <c r="CN472" i="10" s="1"/>
  <c r="BB573" i="10"/>
  <c r="CA567" i="10"/>
  <c r="CQ567" i="10" s="1"/>
  <c r="BZ567" i="10"/>
  <c r="CP567" i="10" s="1"/>
  <c r="CB567" i="10"/>
  <c r="CR567" i="10" s="1"/>
  <c r="CT1019" i="10"/>
  <c r="CH1027" i="10"/>
  <c r="CA449" i="10"/>
  <c r="CQ449" i="10" s="1"/>
  <c r="CB449" i="10"/>
  <c r="CR449" i="10" s="1"/>
  <c r="BZ449" i="10"/>
  <c r="CP449" i="10" s="1"/>
  <c r="CT1009" i="10"/>
  <c r="BS567" i="10"/>
  <c r="CI567" i="10" s="1"/>
  <c r="BR567" i="10"/>
  <c r="CH567" i="10" s="1"/>
  <c r="BT567" i="10"/>
  <c r="CJ567" i="10" s="1"/>
  <c r="CP1076" i="10"/>
  <c r="CF466" i="10"/>
  <c r="CV466" i="10" s="1"/>
  <c r="CE466" i="10"/>
  <c r="CU466" i="10" s="1"/>
  <c r="CD466" i="10"/>
  <c r="CT466" i="10" s="1"/>
  <c r="CF503" i="10"/>
  <c r="CV503" i="10" s="1"/>
  <c r="CE503" i="10"/>
  <c r="CU503" i="10" s="1"/>
  <c r="CD503" i="10"/>
  <c r="CT503" i="10" s="1"/>
  <c r="CA491" i="10"/>
  <c r="CQ491" i="10" s="1"/>
  <c r="BZ491" i="10"/>
  <c r="CP491" i="10" s="1"/>
  <c r="CB491" i="10"/>
  <c r="CR491" i="10" s="1"/>
  <c r="CH1009" i="10"/>
  <c r="CD481" i="10"/>
  <c r="CT481" i="10" s="1"/>
  <c r="CF481" i="10"/>
  <c r="CV481" i="10" s="1"/>
  <c r="CE481" i="10"/>
  <c r="CU481" i="10" s="1"/>
  <c r="CL1072" i="10"/>
  <c r="BC600" i="10"/>
  <c r="AZ573" i="10"/>
  <c r="BC581" i="10"/>
  <c r="BB605" i="10"/>
  <c r="CH989" i="10"/>
  <c r="BB557" i="10"/>
  <c r="CD486" i="10"/>
  <c r="CT486" i="10" s="1"/>
  <c r="CF486" i="10"/>
  <c r="CV486" i="10" s="1"/>
  <c r="CE486" i="10"/>
  <c r="CU486" i="10" s="1"/>
  <c r="BS452" i="10"/>
  <c r="CI452" i="10" s="1"/>
  <c r="BT452" i="10"/>
  <c r="CJ452" i="10" s="1"/>
  <c r="BR452" i="10"/>
  <c r="CH452" i="10" s="1"/>
  <c r="BV446" i="10"/>
  <c r="CL446" i="10" s="1"/>
  <c r="BX446" i="10"/>
  <c r="CN446" i="10" s="1"/>
  <c r="BW446" i="10"/>
  <c r="CM446" i="10" s="1"/>
  <c r="CH999" i="10"/>
  <c r="CH986" i="10"/>
  <c r="BW477" i="10"/>
  <c r="CM477" i="10" s="1"/>
  <c r="BX477" i="10"/>
  <c r="CN477" i="10" s="1"/>
  <c r="BV477" i="10"/>
  <c r="CL477" i="10" s="1"/>
  <c r="BX481" i="10"/>
  <c r="CN481" i="10" s="1"/>
  <c r="BW481" i="10"/>
  <c r="CM481" i="10" s="1"/>
  <c r="BV481" i="10"/>
  <c r="CL481" i="10" s="1"/>
  <c r="CF442" i="10"/>
  <c r="CV442" i="10" s="1"/>
  <c r="CE442" i="10"/>
  <c r="CU442" i="10" s="1"/>
  <c r="CD442" i="10"/>
  <c r="CT442" i="10" s="1"/>
  <c r="CT969" i="10"/>
  <c r="CP974" i="10"/>
  <c r="CL1015" i="10"/>
  <c r="CH997" i="10"/>
  <c r="CL989" i="10"/>
  <c r="CL977" i="10"/>
  <c r="BB572" i="10"/>
  <c r="BB590" i="10"/>
  <c r="CA458" i="10"/>
  <c r="CQ458" i="10" s="1"/>
  <c r="CB458" i="10"/>
  <c r="CR458" i="10" s="1"/>
  <c r="BZ458" i="10"/>
  <c r="CP458" i="10" s="1"/>
  <c r="CB436" i="10"/>
  <c r="CR436" i="10" s="1"/>
  <c r="CA436" i="10"/>
  <c r="CQ436" i="10" s="1"/>
  <c r="BZ436" i="10"/>
  <c r="CP436" i="10" s="1"/>
  <c r="CH974" i="10"/>
  <c r="BW527" i="10"/>
  <c r="CM527" i="10" s="1"/>
  <c r="BV527" i="10"/>
  <c r="CL527" i="10" s="1"/>
  <c r="BX527" i="10"/>
  <c r="CN527" i="10" s="1"/>
  <c r="BW430" i="10"/>
  <c r="CM430" i="10" s="1"/>
  <c r="BV430" i="10"/>
  <c r="CL430" i="10" s="1"/>
  <c r="BX430" i="10"/>
  <c r="CN430" i="10" s="1"/>
  <c r="CP998" i="10"/>
  <c r="BV450" i="10"/>
  <c r="CL450" i="10" s="1"/>
  <c r="BX450" i="10"/>
  <c r="CN450" i="10" s="1"/>
  <c r="BW450" i="10"/>
  <c r="CM450" i="10" s="1"/>
  <c r="CH990" i="10"/>
  <c r="CH991" i="10"/>
  <c r="CA464" i="10"/>
  <c r="CQ464" i="10" s="1"/>
  <c r="CB464" i="10"/>
  <c r="CR464" i="10" s="1"/>
  <c r="BZ464" i="10"/>
  <c r="CP464" i="10" s="1"/>
  <c r="CD484" i="10"/>
  <c r="CT484" i="10" s="1"/>
  <c r="CE484" i="10"/>
  <c r="CU484" i="10" s="1"/>
  <c r="CF484" i="10"/>
  <c r="CV484" i="10" s="1"/>
  <c r="CP994" i="10"/>
  <c r="BA557" i="10"/>
  <c r="AZ606" i="10"/>
  <c r="CP1006" i="10"/>
  <c r="BS551" i="10"/>
  <c r="CI551" i="10" s="1"/>
  <c r="BT551" i="10"/>
  <c r="CJ551" i="10" s="1"/>
  <c r="BR551" i="10"/>
  <c r="CH551" i="10" s="1"/>
  <c r="CD477" i="10"/>
  <c r="CT477" i="10" s="1"/>
  <c r="CE477" i="10"/>
  <c r="CU477" i="10" s="1"/>
  <c r="CF477" i="10"/>
  <c r="CV477" i="10" s="1"/>
  <c r="CD487" i="10"/>
  <c r="CT487" i="10" s="1"/>
  <c r="CF487" i="10"/>
  <c r="CV487" i="10" s="1"/>
  <c r="CE487" i="10"/>
  <c r="CU487" i="10" s="1"/>
  <c r="CA603" i="10"/>
  <c r="CQ603" i="10" s="1"/>
  <c r="CB603" i="10"/>
  <c r="CR603" i="10" s="1"/>
  <c r="BZ603" i="10"/>
  <c r="CP603" i="10" s="1"/>
  <c r="AZ592" i="10"/>
  <c r="CT1044" i="10"/>
  <c r="BV563" i="10"/>
  <c r="CL563" i="10" s="1"/>
  <c r="BX563" i="10"/>
  <c r="CN563" i="10" s="1"/>
  <c r="BW563" i="10"/>
  <c r="CM563" i="10" s="1"/>
  <c r="BS473" i="10"/>
  <c r="CI473" i="10" s="1"/>
  <c r="BT473" i="10"/>
  <c r="CJ473" i="10" s="1"/>
  <c r="BR473" i="10"/>
  <c r="CH473" i="10" s="1"/>
  <c r="BR478" i="10"/>
  <c r="CH478" i="10" s="1"/>
  <c r="BT478" i="10"/>
  <c r="CJ478" i="10" s="1"/>
  <c r="BS478" i="10"/>
  <c r="CI478" i="10" s="1"/>
  <c r="CT1021" i="10"/>
  <c r="BV543" i="10"/>
  <c r="CL543" i="10" s="1"/>
  <c r="BX543" i="10"/>
  <c r="CN543" i="10" s="1"/>
  <c r="BW543" i="10"/>
  <c r="CM543" i="10" s="1"/>
  <c r="CA484" i="10"/>
  <c r="CQ484" i="10" s="1"/>
  <c r="BZ484" i="10"/>
  <c r="CP484" i="10" s="1"/>
  <c r="CB484" i="10"/>
  <c r="CR484" i="10" s="1"/>
  <c r="CP1002" i="10"/>
  <c r="BC549" i="10"/>
  <c r="CL974" i="10"/>
  <c r="CL987" i="10"/>
  <c r="BS603" i="10"/>
  <c r="CI603" i="10" s="1"/>
  <c r="BR603" i="10"/>
  <c r="CH603" i="10" s="1"/>
  <c r="BT603" i="10"/>
  <c r="CJ603" i="10" s="1"/>
  <c r="BC552" i="10"/>
  <c r="BS445" i="10"/>
  <c r="CI445" i="10" s="1"/>
  <c r="BR445" i="10"/>
  <c r="CH445" i="10" s="1"/>
  <c r="BT445" i="10"/>
  <c r="CJ445" i="10" s="1"/>
  <c r="BS437" i="10"/>
  <c r="CI437" i="10" s="1"/>
  <c r="BR437" i="10"/>
  <c r="CH437" i="10" s="1"/>
  <c r="BT437" i="10"/>
  <c r="CJ437" i="10" s="1"/>
  <c r="CF458" i="10"/>
  <c r="CV458" i="10" s="1"/>
  <c r="CE458" i="10"/>
  <c r="CU458" i="10" s="1"/>
  <c r="CD458" i="10"/>
  <c r="CT458" i="10" s="1"/>
  <c r="BB586" i="10"/>
  <c r="CL1023" i="10"/>
  <c r="BV551" i="10"/>
  <c r="CL551" i="10" s="1"/>
  <c r="BW551" i="10"/>
  <c r="CM551" i="10" s="1"/>
  <c r="BX551" i="10"/>
  <c r="CN551" i="10" s="1"/>
  <c r="CL1002" i="10"/>
  <c r="BV462" i="10"/>
  <c r="CL462" i="10" s="1"/>
  <c r="BX462" i="10"/>
  <c r="CN462" i="10" s="1"/>
  <c r="BW462" i="10"/>
  <c r="CM462" i="10" s="1"/>
  <c r="BC589" i="10"/>
  <c r="AZ596" i="10"/>
  <c r="BC560" i="10"/>
  <c r="CA487" i="10"/>
  <c r="CQ487" i="10" s="1"/>
  <c r="BZ487" i="10"/>
  <c r="CP487" i="10" s="1"/>
  <c r="CB487" i="10"/>
  <c r="CR487" i="10" s="1"/>
  <c r="CP1023" i="10"/>
  <c r="BC584" i="10"/>
  <c r="BS446" i="10"/>
  <c r="CI446" i="10" s="1"/>
  <c r="BR446" i="10"/>
  <c r="CH446" i="10" s="1"/>
  <c r="BT446" i="10"/>
  <c r="CJ446" i="10" s="1"/>
  <c r="BW428" i="10"/>
  <c r="CM428" i="10" s="1"/>
  <c r="BV428" i="10"/>
  <c r="CL428" i="10" s="1"/>
  <c r="BX428" i="10"/>
  <c r="CN428" i="10" s="1"/>
  <c r="BC572" i="10"/>
  <c r="BA588" i="10"/>
  <c r="BA605" i="10"/>
  <c r="AZ553" i="10"/>
  <c r="CF436" i="10"/>
  <c r="CV436" i="10" s="1"/>
  <c r="CD436" i="10"/>
  <c r="CT436" i="10" s="1"/>
  <c r="CE436" i="10"/>
  <c r="CU436" i="10" s="1"/>
  <c r="BT429" i="10"/>
  <c r="CJ429" i="10" s="1"/>
  <c r="BS429" i="10"/>
  <c r="CI429" i="10" s="1"/>
  <c r="BR429" i="10"/>
  <c r="CH429" i="10" s="1"/>
  <c r="BX487" i="10"/>
  <c r="CN487" i="10" s="1"/>
  <c r="BV487" i="10"/>
  <c r="CL487" i="10" s="1"/>
  <c r="BW487" i="10"/>
  <c r="CM487" i="10" s="1"/>
  <c r="CL991" i="10"/>
  <c r="CH1028" i="10"/>
  <c r="BB593" i="10"/>
  <c r="CA468" i="10"/>
  <c r="CQ468" i="10" s="1"/>
  <c r="BZ468" i="10"/>
  <c r="CP468" i="10" s="1"/>
  <c r="CB468" i="10"/>
  <c r="CR468" i="10" s="1"/>
  <c r="CP1005" i="10"/>
  <c r="BC568" i="10"/>
  <c r="BZ478" i="10"/>
  <c r="CP478" i="10" s="1"/>
  <c r="CA478" i="10"/>
  <c r="CQ478" i="10" s="1"/>
  <c r="CB478" i="10"/>
  <c r="CR478" i="10" s="1"/>
  <c r="CP979" i="10"/>
  <c r="CL978" i="10"/>
  <c r="BS469" i="10"/>
  <c r="CI469" i="10" s="1"/>
  <c r="BR469" i="10"/>
  <c r="CH469" i="10" s="1"/>
  <c r="BT469" i="10"/>
  <c r="CJ469" i="10" s="1"/>
  <c r="AZ602" i="10"/>
  <c r="CL1009" i="10"/>
  <c r="CT974" i="10"/>
  <c r="CT971" i="10"/>
  <c r="BS511" i="10"/>
  <c r="CI511" i="10" s="1"/>
  <c r="BR511" i="10"/>
  <c r="CH511" i="10" s="1"/>
  <c r="BT511" i="10"/>
  <c r="CJ511" i="10" s="1"/>
  <c r="CH1013" i="10"/>
  <c r="BV466" i="10"/>
  <c r="CL466" i="10" s="1"/>
  <c r="BX466" i="10"/>
  <c r="CN466" i="10" s="1"/>
  <c r="BW466" i="10"/>
  <c r="CM466" i="10" s="1"/>
  <c r="BX449" i="10"/>
  <c r="CN449" i="10" s="1"/>
  <c r="BW449" i="10"/>
  <c r="CM449" i="10" s="1"/>
  <c r="BV449" i="10"/>
  <c r="CL449" i="10" s="1"/>
  <c r="BC594" i="10"/>
  <c r="CF511" i="10"/>
  <c r="CV511" i="10" s="1"/>
  <c r="CD511" i="10"/>
  <c r="CT511" i="10" s="1"/>
  <c r="CE511" i="10"/>
  <c r="CU511" i="10" s="1"/>
  <c r="CD579" i="10"/>
  <c r="CT579" i="10" s="1"/>
  <c r="CF579" i="10"/>
  <c r="CV579" i="10" s="1"/>
  <c r="CE579" i="10"/>
  <c r="CU579" i="10" s="1"/>
  <c r="BC596" i="10"/>
  <c r="BR503" i="10"/>
  <c r="CH503" i="10" s="1"/>
  <c r="BT503" i="10"/>
  <c r="CJ503" i="10" s="1"/>
  <c r="BS503" i="10"/>
  <c r="CI503" i="10" s="1"/>
  <c r="CF444" i="10"/>
  <c r="CV444" i="10" s="1"/>
  <c r="CD444" i="10"/>
  <c r="CT444" i="10" s="1"/>
  <c r="CE444" i="10"/>
  <c r="CU444" i="10" s="1"/>
  <c r="CL1084" i="10"/>
  <c r="BB561" i="10"/>
  <c r="BS591" i="10"/>
  <c r="CI591" i="10" s="1"/>
  <c r="BT591" i="10"/>
  <c r="CJ591" i="10" s="1"/>
  <c r="BR591" i="10"/>
  <c r="CH591" i="10" s="1"/>
  <c r="CT1001" i="10"/>
  <c r="BW583" i="10"/>
  <c r="CM583" i="10" s="1"/>
  <c r="BX583" i="10"/>
  <c r="CN583" i="10" s="1"/>
  <c r="BV583" i="10"/>
  <c r="CL583" i="10" s="1"/>
  <c r="BS555" i="10"/>
  <c r="CI555" i="10" s="1"/>
  <c r="BT555" i="10"/>
  <c r="CJ555" i="10" s="1"/>
  <c r="BR555" i="10"/>
  <c r="CH555" i="10" s="1"/>
  <c r="CH1156" i="10" s="1"/>
  <c r="CP1015" i="10"/>
  <c r="CL979" i="10"/>
  <c r="BT474" i="10"/>
  <c r="CJ474" i="10" s="1"/>
  <c r="BR474" i="10"/>
  <c r="CH474" i="10" s="1"/>
  <c r="CH1075" i="10" s="1"/>
  <c r="BS474" i="10"/>
  <c r="CI474" i="10" s="1"/>
  <c r="BW539" i="10"/>
  <c r="CM539" i="10" s="1"/>
  <c r="BV539" i="10"/>
  <c r="CL539" i="10" s="1"/>
  <c r="BX539" i="10"/>
  <c r="CN539" i="10" s="1"/>
  <c r="CF450" i="10"/>
  <c r="CV450" i="10" s="1"/>
  <c r="CE450" i="10"/>
  <c r="CU450" i="10" s="1"/>
  <c r="CD450" i="10"/>
  <c r="CT450" i="10" s="1"/>
  <c r="CA444" i="10"/>
  <c r="CQ444" i="10" s="1"/>
  <c r="CB444" i="10"/>
  <c r="CR444" i="10" s="1"/>
  <c r="BZ444" i="10"/>
  <c r="CP444" i="10" s="1"/>
  <c r="CA454" i="10"/>
  <c r="CQ454" i="10" s="1"/>
  <c r="BZ454" i="10"/>
  <c r="CP454" i="10" s="1"/>
  <c r="CP1055" i="10" s="1"/>
  <c r="CB454" i="10"/>
  <c r="CR454" i="10" s="1"/>
  <c r="CL1032" i="10"/>
  <c r="BA573" i="10"/>
  <c r="CP1064" i="10"/>
  <c r="CH1006" i="10"/>
  <c r="CH1017" i="10"/>
  <c r="CP973" i="10"/>
  <c r="BS559" i="10"/>
  <c r="CI559" i="10" s="1"/>
  <c r="BR559" i="10"/>
  <c r="CH559" i="10" s="1"/>
  <c r="BT559" i="10"/>
  <c r="CJ559" i="10" s="1"/>
  <c r="CL969" i="10"/>
  <c r="CL1021" i="10"/>
  <c r="CP1014" i="10"/>
  <c r="BA554" i="10"/>
  <c r="BS440" i="10"/>
  <c r="CI440" i="10" s="1"/>
  <c r="BR440" i="10"/>
  <c r="CH440" i="10" s="1"/>
  <c r="BT440" i="10"/>
  <c r="CJ440" i="10" s="1"/>
  <c r="CA472" i="10"/>
  <c r="CQ472" i="10" s="1"/>
  <c r="CB472" i="10"/>
  <c r="CR472" i="10" s="1"/>
  <c r="BZ472" i="10"/>
  <c r="CP472" i="10" s="1"/>
  <c r="CD473" i="10"/>
  <c r="CT473" i="10" s="1"/>
  <c r="CE473" i="10"/>
  <c r="CU473" i="10" s="1"/>
  <c r="CF473" i="10"/>
  <c r="CV473" i="10" s="1"/>
  <c r="CF478" i="10"/>
  <c r="CV478" i="10" s="1"/>
  <c r="CD478" i="10"/>
  <c r="CT478" i="10" s="1"/>
  <c r="CE478" i="10"/>
  <c r="CU478" i="10" s="1"/>
  <c r="CD441" i="10"/>
  <c r="CT441" i="10" s="1"/>
  <c r="CE441" i="10"/>
  <c r="CU441" i="10" s="1"/>
  <c r="CF441" i="10"/>
  <c r="CV441" i="10" s="1"/>
  <c r="BR535" i="10"/>
  <c r="CH535" i="10" s="1"/>
  <c r="BS535" i="10"/>
  <c r="CI535" i="10" s="1"/>
  <c r="BT535" i="10"/>
  <c r="CJ535" i="10" s="1"/>
  <c r="CT1052" i="10"/>
  <c r="BA574" i="10"/>
  <c r="BS457" i="10"/>
  <c r="CI457" i="10" s="1"/>
  <c r="BR457" i="10"/>
  <c r="CH457" i="10" s="1"/>
  <c r="BT457" i="10"/>
  <c r="CJ457" i="10" s="1"/>
  <c r="BS468" i="10"/>
  <c r="CI468" i="10" s="1"/>
  <c r="BT468" i="10"/>
  <c r="CJ468" i="10" s="1"/>
  <c r="BR468" i="10"/>
  <c r="CH468" i="10" s="1"/>
  <c r="CH1069" i="10" s="1"/>
  <c r="CH1044" i="10"/>
  <c r="BW473" i="10"/>
  <c r="CM473" i="10" s="1"/>
  <c r="BX473" i="10"/>
  <c r="CN473" i="10" s="1"/>
  <c r="BV473" i="10"/>
  <c r="CL473" i="10" s="1"/>
  <c r="CL1074" i="10" s="1"/>
  <c r="BV591" i="10"/>
  <c r="CL591" i="10" s="1"/>
  <c r="BW591" i="10"/>
  <c r="CM591" i="10" s="1"/>
  <c r="BX591" i="10"/>
  <c r="CN591" i="10" s="1"/>
  <c r="CT985" i="10"/>
  <c r="AZ574" i="10"/>
  <c r="CH994" i="10"/>
  <c r="CL1005" i="10"/>
  <c r="BB589" i="10"/>
  <c r="BV444" i="10"/>
  <c r="CL444" i="10" s="1"/>
  <c r="BX444" i="10"/>
  <c r="CN444" i="10" s="1"/>
  <c r="BW444" i="10"/>
  <c r="CM444" i="10" s="1"/>
  <c r="CL1006" i="10"/>
  <c r="CH1036" i="10"/>
  <c r="BB594" i="10"/>
  <c r="CD453" i="10"/>
  <c r="CT453" i="10" s="1"/>
  <c r="CE453" i="10"/>
  <c r="CU453" i="10" s="1"/>
  <c r="CF453" i="10"/>
  <c r="CV453" i="10" s="1"/>
  <c r="BC605" i="10"/>
  <c r="AZ552" i="10"/>
  <c r="BA590" i="10"/>
  <c r="CD445" i="10"/>
  <c r="CT445" i="10" s="1"/>
  <c r="CE445" i="10"/>
  <c r="CU445" i="10" s="1"/>
  <c r="CF445" i="10"/>
  <c r="CV445" i="10" s="1"/>
  <c r="CL993" i="10"/>
  <c r="CH1015" i="10"/>
  <c r="CA486" i="10"/>
  <c r="CQ486" i="10" s="1"/>
  <c r="BZ486" i="10"/>
  <c r="CP486" i="10" s="1"/>
  <c r="CB486" i="10"/>
  <c r="CR486" i="10" s="1"/>
  <c r="CE555" i="10"/>
  <c r="CU555" i="10" s="1"/>
  <c r="CD555" i="10"/>
  <c r="CT555" i="10" s="1"/>
  <c r="CF555" i="10"/>
  <c r="CV555" i="10" s="1"/>
  <c r="CP985" i="10"/>
  <c r="BZ433" i="10"/>
  <c r="CP433" i="10" s="1"/>
  <c r="CA433" i="10"/>
  <c r="CQ433" i="10" s="1"/>
  <c r="CB433" i="10"/>
  <c r="CR433" i="10" s="1"/>
  <c r="BC574" i="10"/>
  <c r="BA594" i="10"/>
  <c r="CF472" i="10"/>
  <c r="CV472" i="10" s="1"/>
  <c r="CE472" i="10"/>
  <c r="CU472" i="10" s="1"/>
  <c r="CD472" i="10"/>
  <c r="CT472" i="10" s="1"/>
  <c r="CT1073" i="10" s="1"/>
  <c r="AZ585" i="10"/>
  <c r="CD482" i="10"/>
  <c r="CT482" i="10" s="1"/>
  <c r="CE482" i="10"/>
  <c r="CU482" i="10" s="1"/>
  <c r="CF482" i="10"/>
  <c r="CV482" i="10" s="1"/>
  <c r="AZ548" i="10"/>
  <c r="CB432" i="10"/>
  <c r="CR432" i="10" s="1"/>
  <c r="CA432" i="10"/>
  <c r="CQ432" i="10" s="1"/>
  <c r="BZ432" i="10"/>
  <c r="CP432" i="10" s="1"/>
  <c r="BA568" i="10"/>
  <c r="BW436" i="10"/>
  <c r="CM436" i="10" s="1"/>
  <c r="BV436" i="10"/>
  <c r="CL436" i="10" s="1"/>
  <c r="BX436" i="10"/>
  <c r="CN436" i="10" s="1"/>
  <c r="CH1064" i="10"/>
  <c r="CP1011" i="10"/>
  <c r="CP999" i="10"/>
  <c r="CE567" i="10"/>
  <c r="CU567" i="10" s="1"/>
  <c r="CD567" i="10"/>
  <c r="CT567" i="10" s="1"/>
  <c r="CF567" i="10"/>
  <c r="CV567" i="10" s="1"/>
  <c r="CF523" i="10"/>
  <c r="CV523" i="10" s="1"/>
  <c r="CD523" i="10"/>
  <c r="CT523" i="10" s="1"/>
  <c r="CE523" i="10"/>
  <c r="CU523" i="10" s="1"/>
  <c r="CD457" i="10"/>
  <c r="CT457" i="10" s="1"/>
  <c r="CF457" i="10"/>
  <c r="CV457" i="10" s="1"/>
  <c r="CE457" i="10"/>
  <c r="CU457" i="10" s="1"/>
  <c r="CH1032" i="10"/>
  <c r="AZ570" i="10"/>
  <c r="BX429" i="10"/>
  <c r="CN429" i="10" s="1"/>
  <c r="BV429" i="10"/>
  <c r="CL429" i="10" s="1"/>
  <c r="BW429" i="10"/>
  <c r="CM429" i="10" s="1"/>
  <c r="CT1018" i="10"/>
  <c r="CL981" i="10"/>
  <c r="CE559" i="10"/>
  <c r="CU559" i="10" s="1"/>
  <c r="CD559" i="10"/>
  <c r="CT559" i="10" s="1"/>
  <c r="CF559" i="10"/>
  <c r="CV559" i="10" s="1"/>
  <c r="BA592" i="10"/>
  <c r="CF434" i="10"/>
  <c r="CV434" i="10" s="1"/>
  <c r="CE434" i="10"/>
  <c r="CU434" i="10" s="1"/>
  <c r="CD434" i="10"/>
  <c r="CT434" i="10" s="1"/>
  <c r="CL1026" i="10"/>
  <c r="BB569" i="10"/>
  <c r="CA511" i="10"/>
  <c r="CQ511" i="10" s="1"/>
  <c r="CB511" i="10"/>
  <c r="CR511" i="10" s="1"/>
  <c r="BZ511" i="10"/>
  <c r="CP511" i="10" s="1"/>
  <c r="CT990" i="10"/>
  <c r="BC586" i="10"/>
  <c r="CP986" i="10"/>
  <c r="CE563" i="10"/>
  <c r="CU563" i="10" s="1"/>
  <c r="CD563" i="10"/>
  <c r="CT563" i="10" s="1"/>
  <c r="CF563" i="10"/>
  <c r="CV563" i="10" s="1"/>
  <c r="CH1018" i="10"/>
  <c r="CA551" i="10"/>
  <c r="CQ551" i="10" s="1"/>
  <c r="BZ551" i="10"/>
  <c r="CP551" i="10" s="1"/>
  <c r="CB551" i="10"/>
  <c r="CR551" i="10" s="1"/>
  <c r="BC601" i="10"/>
  <c r="CL1017" i="10"/>
  <c r="BW486" i="10"/>
  <c r="CM486" i="10" s="1"/>
  <c r="BX486" i="10"/>
  <c r="CN486" i="10" s="1"/>
  <c r="BV486" i="10"/>
  <c r="CL486" i="10" s="1"/>
  <c r="CP1010" i="10"/>
  <c r="CT1072" i="10"/>
  <c r="BS430" i="10"/>
  <c r="CI430" i="10" s="1"/>
  <c r="BR430" i="10"/>
  <c r="CH430" i="10" s="1"/>
  <c r="BT430" i="10"/>
  <c r="CJ430" i="10" s="1"/>
  <c r="CP997" i="10"/>
  <c r="BC606" i="10"/>
  <c r="AZ572" i="10"/>
  <c r="CT994" i="10"/>
  <c r="BA566" i="10"/>
  <c r="CP981" i="10"/>
  <c r="CH973" i="10"/>
  <c r="CL1011" i="10"/>
  <c r="BA597" i="10"/>
  <c r="CH978" i="10"/>
  <c r="BA601" i="10"/>
  <c r="BC562" i="10"/>
  <c r="BX461" i="10"/>
  <c r="CN461" i="10" s="1"/>
  <c r="BV461" i="10"/>
  <c r="CL461" i="10" s="1"/>
  <c r="BW461" i="10"/>
  <c r="CM461" i="10" s="1"/>
  <c r="CB477" i="10"/>
  <c r="CR477" i="10" s="1"/>
  <c r="CA477" i="10"/>
  <c r="CQ477" i="10" s="1"/>
  <c r="BZ477" i="10"/>
  <c r="CP477" i="10" s="1"/>
  <c r="BB578" i="10"/>
  <c r="CL997" i="10"/>
  <c r="BB556" i="10"/>
  <c r="BX587" i="10"/>
  <c r="CN587" i="10" s="1"/>
  <c r="BW587" i="10"/>
  <c r="CM587" i="10" s="1"/>
  <c r="BV587" i="10"/>
  <c r="CL587" i="10" s="1"/>
  <c r="CT977" i="10"/>
  <c r="BA550" i="10"/>
  <c r="CH970" i="10"/>
  <c r="BA570" i="10"/>
  <c r="CH1001" i="10"/>
  <c r="BB584" i="10"/>
  <c r="BC604" i="10"/>
  <c r="BV442" i="10"/>
  <c r="CL442" i="10" s="1"/>
  <c r="BW442" i="10"/>
  <c r="CM442" i="10" s="1"/>
  <c r="BX442" i="10"/>
  <c r="CN442" i="10" s="1"/>
  <c r="CP1048" i="10"/>
  <c r="BS466" i="10"/>
  <c r="CI466" i="10" s="1"/>
  <c r="BT466" i="10"/>
  <c r="CJ466" i="10" s="1"/>
  <c r="BR466" i="10"/>
  <c r="CH466" i="10" s="1"/>
  <c r="CT989" i="10"/>
  <c r="BC597" i="10"/>
  <c r="CD547" i="10"/>
  <c r="CT547" i="10" s="1"/>
  <c r="CT1148" i="10" s="1"/>
  <c r="CE547" i="10"/>
  <c r="CU547" i="10" s="1"/>
  <c r="CF547" i="10"/>
  <c r="CV547" i="10" s="1"/>
  <c r="CT1007" i="10"/>
  <c r="CD543" i="10"/>
  <c r="CT543" i="10" s="1"/>
  <c r="CT1144" i="10" s="1"/>
  <c r="CE543" i="10"/>
  <c r="CU543" i="10" s="1"/>
  <c r="CF543" i="10"/>
  <c r="CV543" i="10" s="1"/>
  <c r="AZ593" i="10"/>
  <c r="CF438" i="10"/>
  <c r="CV438" i="10" s="1"/>
  <c r="CE438" i="10"/>
  <c r="CU438" i="10" s="1"/>
  <c r="CD438" i="10"/>
  <c r="CT438" i="10" s="1"/>
  <c r="CA442" i="10"/>
  <c r="CQ442" i="10" s="1"/>
  <c r="CB442" i="10"/>
  <c r="CR442" i="10" s="1"/>
  <c r="BZ442" i="10"/>
  <c r="CP442" i="10" s="1"/>
  <c r="CH1011" i="10"/>
  <c r="AZ598" i="10"/>
  <c r="BX441" i="10"/>
  <c r="CN441" i="10" s="1"/>
  <c r="BW441" i="10"/>
  <c r="CM441" i="10" s="1"/>
  <c r="BV441" i="10"/>
  <c r="CL441" i="10" s="1"/>
  <c r="BV603" i="10"/>
  <c r="CL603" i="10" s="1"/>
  <c r="BW603" i="10"/>
  <c r="CM603" i="10" s="1"/>
  <c r="BX603" i="10"/>
  <c r="CN603" i="10" s="1"/>
  <c r="CT1002" i="10"/>
  <c r="CL998" i="10"/>
  <c r="BB604" i="10"/>
  <c r="CF460" i="10"/>
  <c r="CV460" i="10" s="1"/>
  <c r="CD460" i="10"/>
  <c r="CT460" i="10" s="1"/>
  <c r="CE460" i="10"/>
  <c r="CU460" i="10" s="1"/>
  <c r="CP970" i="10"/>
  <c r="CD437" i="10"/>
  <c r="CT437" i="10" s="1"/>
  <c r="CE437" i="10"/>
  <c r="CU437" i="10" s="1"/>
  <c r="CF437" i="10"/>
  <c r="CV437" i="10" s="1"/>
  <c r="BV438" i="10"/>
  <c r="CL438" i="10" s="1"/>
  <c r="BX438" i="10"/>
  <c r="CN438" i="10" s="1"/>
  <c r="BW438" i="10"/>
  <c r="CM438" i="10" s="1"/>
  <c r="AZ565" i="10"/>
  <c r="AZ557" i="10"/>
  <c r="BC578" i="10"/>
  <c r="CL1022" i="10"/>
  <c r="CH1003" i="10"/>
  <c r="CF428" i="10"/>
  <c r="CV428" i="10" s="1"/>
  <c r="CD428" i="10"/>
  <c r="CT428" i="10" s="1"/>
  <c r="CE428" i="10"/>
  <c r="CU428" i="10" s="1"/>
  <c r="BA582" i="10"/>
  <c r="CB428" i="10"/>
  <c r="CR428" i="10" s="1"/>
  <c r="CA428" i="10"/>
  <c r="CQ428" i="10" s="1"/>
  <c r="BZ428" i="10"/>
  <c r="CP428" i="10" s="1"/>
  <c r="BV484" i="10"/>
  <c r="CL484" i="10" s="1"/>
  <c r="BW484" i="10"/>
  <c r="CM484" i="10" s="1"/>
  <c r="BX484" i="10"/>
  <c r="CN484" i="10" s="1"/>
  <c r="CA547" i="10"/>
  <c r="CQ547" i="10" s="1"/>
  <c r="BZ547" i="10"/>
  <c r="CP547" i="10" s="1"/>
  <c r="CB547" i="10"/>
  <c r="CR547" i="10" s="1"/>
  <c r="CD535" i="10"/>
  <c r="CT535" i="10" s="1"/>
  <c r="CE535" i="10"/>
  <c r="CU535" i="10" s="1"/>
  <c r="CF535" i="10"/>
  <c r="CV535" i="10" s="1"/>
  <c r="AZ566" i="10"/>
  <c r="BA548" i="10"/>
  <c r="CP993" i="10"/>
  <c r="CH1023" i="10"/>
  <c r="CE433" i="10"/>
  <c r="CU433" i="10" s="1"/>
  <c r="CD433" i="10"/>
  <c r="CT433" i="10" s="1"/>
  <c r="CF433" i="10"/>
  <c r="CV433" i="10" s="1"/>
  <c r="CA519" i="10"/>
  <c r="CQ519" i="10" s="1"/>
  <c r="BZ519" i="10"/>
  <c r="CP519" i="10" s="1"/>
  <c r="CB519" i="10"/>
  <c r="CR519" i="10" s="1"/>
  <c r="CF491" i="10"/>
  <c r="CV491" i="10" s="1"/>
  <c r="CD491" i="10"/>
  <c r="CT491" i="10" s="1"/>
  <c r="CE491" i="10"/>
  <c r="CU491" i="10" s="1"/>
  <c r="CL1068" i="10"/>
  <c r="BC556" i="10"/>
  <c r="CA465" i="10"/>
  <c r="CQ465" i="10" s="1"/>
  <c r="CB465" i="10"/>
  <c r="CR465" i="10" s="1"/>
  <c r="BZ465" i="10"/>
  <c r="CP465" i="10" s="1"/>
  <c r="AZ549" i="10"/>
  <c r="BV547" i="10"/>
  <c r="CL547" i="10" s="1"/>
  <c r="BX547" i="10"/>
  <c r="CN547" i="10" s="1"/>
  <c r="BW547" i="10"/>
  <c r="CM547" i="10" s="1"/>
  <c r="CL1019" i="10"/>
  <c r="BB588" i="10"/>
  <c r="CH1022" i="10"/>
  <c r="CL983" i="10"/>
  <c r="BB598" i="10"/>
  <c r="AZ589" i="10"/>
  <c r="CH1007" i="10"/>
  <c r="BS515" i="10"/>
  <c r="CI515" i="10" s="1"/>
  <c r="BR515" i="10"/>
  <c r="CH515" i="10" s="1"/>
  <c r="BT515" i="10"/>
  <c r="CJ515" i="10" s="1"/>
  <c r="CT993" i="10"/>
  <c r="CD465" i="10"/>
  <c r="CT465" i="10" s="1"/>
  <c r="CF465" i="10"/>
  <c r="CV465" i="10" s="1"/>
  <c r="CE465" i="10"/>
  <c r="CU465" i="10" s="1"/>
  <c r="BS571" i="10"/>
  <c r="CI571" i="10" s="1"/>
  <c r="BT571" i="10"/>
  <c r="CJ571" i="10" s="1"/>
  <c r="BR571" i="10"/>
  <c r="CH571" i="10" s="1"/>
  <c r="CA448" i="10"/>
  <c r="CQ448" i="10" s="1"/>
  <c r="CB448" i="10"/>
  <c r="CR448" i="10" s="1"/>
  <c r="BZ448" i="10"/>
  <c r="CP448" i="10" s="1"/>
  <c r="BA586" i="10"/>
  <c r="BA569" i="10"/>
  <c r="CT1056" i="10"/>
  <c r="CL973" i="10"/>
  <c r="CE571" i="10"/>
  <c r="CU571" i="10" s="1"/>
  <c r="CD571" i="10"/>
  <c r="CT571" i="10" s="1"/>
  <c r="CF571" i="10"/>
  <c r="CV571" i="10" s="1"/>
  <c r="CH998" i="10"/>
  <c r="BR519" i="10"/>
  <c r="CH519" i="10" s="1"/>
  <c r="BS519" i="10"/>
  <c r="CI519" i="10" s="1"/>
  <c r="BT519" i="10"/>
  <c r="CJ519" i="10" s="1"/>
  <c r="BS563" i="10"/>
  <c r="CI563" i="10" s="1"/>
  <c r="BT563" i="10"/>
  <c r="CJ563" i="10" s="1"/>
  <c r="BR563" i="10"/>
  <c r="CH563" i="10" s="1"/>
  <c r="CL982" i="10"/>
  <c r="BC564" i="10"/>
  <c r="CA515" i="10"/>
  <c r="CQ515" i="10" s="1"/>
  <c r="BZ515" i="10"/>
  <c r="CP515" i="10" s="1"/>
  <c r="CB515" i="10"/>
  <c r="CR515" i="10" s="1"/>
  <c r="BV464" i="10"/>
  <c r="CL464" i="10" s="1"/>
  <c r="BW464" i="10"/>
  <c r="CM464" i="10" s="1"/>
  <c r="BX464" i="10"/>
  <c r="CN464" i="10" s="1"/>
  <c r="CP1025" i="10"/>
  <c r="CH1068" i="10"/>
  <c r="BX433" i="10"/>
  <c r="CN433" i="10" s="1"/>
  <c r="BW433" i="10"/>
  <c r="CM433" i="10" s="1"/>
  <c r="BV433" i="10"/>
  <c r="CL433" i="10" s="1"/>
  <c r="CF539" i="10"/>
  <c r="CV539" i="10" s="1"/>
  <c r="CD539" i="10"/>
  <c r="CT539" i="10" s="1"/>
  <c r="CE539" i="10"/>
  <c r="CU539" i="10" s="1"/>
  <c r="CT978" i="10"/>
  <c r="CH1084" i="10"/>
  <c r="AZ594" i="10"/>
  <c r="BV599" i="10"/>
  <c r="CL599" i="10" s="1"/>
  <c r="BW599" i="10"/>
  <c r="CM599" i="10" s="1"/>
  <c r="BX599" i="10"/>
  <c r="CN599" i="10" s="1"/>
  <c r="BC570" i="10"/>
  <c r="CP1021" i="10"/>
  <c r="BB564" i="10"/>
  <c r="BB574" i="10"/>
  <c r="BZ476" i="10"/>
  <c r="CP476" i="10" s="1"/>
  <c r="CA476" i="10"/>
  <c r="CQ476" i="10" s="1"/>
  <c r="CB476" i="10"/>
  <c r="CR476" i="10" s="1"/>
  <c r="BW469" i="10"/>
  <c r="CM469" i="10" s="1"/>
  <c r="BX469" i="10"/>
  <c r="CN469" i="10" s="1"/>
  <c r="BV469" i="10"/>
  <c r="CL469" i="10" s="1"/>
  <c r="CL1025" i="10"/>
  <c r="CH987" i="10"/>
  <c r="CL986" i="10"/>
  <c r="CP1009" i="10"/>
  <c r="AZ560" i="10"/>
  <c r="BB592" i="10"/>
  <c r="BC593" i="10"/>
  <c r="BC598" i="10"/>
  <c r="CP1112" i="10" l="1"/>
  <c r="CT1051" i="10"/>
  <c r="CP1059" i="10"/>
  <c r="CT1067" i="10"/>
  <c r="CP1050" i="10"/>
  <c r="CP1061" i="10"/>
  <c r="CL1073" i="10"/>
  <c r="CT1096" i="10"/>
  <c r="CL1069" i="10"/>
  <c r="CH1144" i="10"/>
  <c r="CT1030" i="10"/>
  <c r="CP1144" i="10"/>
  <c r="CT1082" i="10"/>
  <c r="CT1053" i="10"/>
  <c r="CT1136" i="10"/>
  <c r="CL1112" i="10"/>
  <c r="CT1057" i="10"/>
  <c r="CH1057" i="10"/>
  <c r="CH1059" i="10"/>
  <c r="CL1031" i="10"/>
  <c r="CH1054" i="10"/>
  <c r="CT1081" i="10"/>
  <c r="CH1140" i="10"/>
  <c r="CL1116" i="10"/>
  <c r="CL1046" i="10"/>
  <c r="CL1108" i="10"/>
  <c r="CP1140" i="10"/>
  <c r="CL1061" i="10"/>
  <c r="CP1116" i="10"/>
  <c r="CH1164" i="10"/>
  <c r="CT1092" i="10"/>
  <c r="CP1087" i="10"/>
  <c r="CH1029" i="10"/>
  <c r="CP1086" i="10"/>
  <c r="CH1037" i="10"/>
  <c r="CP1081" i="10"/>
  <c r="CH1088" i="10"/>
  <c r="CP1128" i="10"/>
  <c r="CL1077" i="10"/>
  <c r="CL1070" i="10"/>
  <c r="CH1172" i="10"/>
  <c r="CH1116" i="10"/>
  <c r="CL1042" i="10"/>
  <c r="CT1039" i="10"/>
  <c r="CT1058" i="10"/>
  <c r="CH1136" i="10"/>
  <c r="CL1050" i="10"/>
  <c r="CL1029" i="10"/>
  <c r="CL1078" i="10"/>
  <c r="CH1053" i="10"/>
  <c r="CT1104" i="10"/>
  <c r="CL1049" i="10"/>
  <c r="CP1075" i="10"/>
  <c r="CP1042" i="10"/>
  <c r="CL1176" i="10"/>
  <c r="CH1083" i="10"/>
  <c r="CT1049" i="10"/>
  <c r="CL1196" i="10"/>
  <c r="CT1065" i="10"/>
  <c r="CP1184" i="10"/>
  <c r="CH1065" i="10"/>
  <c r="CT1047" i="10"/>
  <c r="CL1053" i="10"/>
  <c r="CT1184" i="10"/>
  <c r="CP1136" i="10"/>
  <c r="CP1049" i="10"/>
  <c r="CP1066" i="10"/>
  <c r="CT1038" i="10"/>
  <c r="CH1067" i="10"/>
  <c r="CT1160" i="10"/>
  <c r="CL1192" i="10"/>
  <c r="CP1069" i="10"/>
  <c r="CH1030" i="10"/>
  <c r="CH1074" i="10"/>
  <c r="CP1204" i="10"/>
  <c r="CL1082" i="10"/>
  <c r="CH1033" i="10"/>
  <c r="CT1086" i="10"/>
  <c r="CH1184" i="10"/>
  <c r="CL1124" i="10"/>
  <c r="CH1188" i="10"/>
  <c r="CH1087" i="10"/>
  <c r="BZ532" i="10"/>
  <c r="CP532" i="10" s="1"/>
  <c r="CA532" i="10"/>
  <c r="CQ532" i="10" s="1"/>
  <c r="CB532" i="10"/>
  <c r="CR532" i="10" s="1"/>
  <c r="CF570" i="10"/>
  <c r="CV570" i="10" s="1"/>
  <c r="CE570" i="10"/>
  <c r="CU570" i="10" s="1"/>
  <c r="CD570" i="10"/>
  <c r="CT570" i="10" s="1"/>
  <c r="BX510" i="10"/>
  <c r="CN510" i="10" s="1"/>
  <c r="BW510" i="10"/>
  <c r="CM510" i="10" s="1"/>
  <c r="BV510" i="10"/>
  <c r="CL510" i="10" s="1"/>
  <c r="BZ518" i="10"/>
  <c r="CP518" i="10" s="1"/>
  <c r="CA518" i="10"/>
  <c r="CQ518" i="10" s="1"/>
  <c r="CB518" i="10"/>
  <c r="CR518" i="10" s="1"/>
  <c r="BV590" i="10"/>
  <c r="CL590" i="10" s="1"/>
  <c r="BX590" i="10"/>
  <c r="CN590" i="10" s="1"/>
  <c r="BW590" i="10"/>
  <c r="CM590" i="10" s="1"/>
  <c r="CD560" i="10"/>
  <c r="CT560" i="10" s="1"/>
  <c r="CE560" i="10"/>
  <c r="CU560" i="10" s="1"/>
  <c r="CF560" i="10"/>
  <c r="CV560" i="10" s="1"/>
  <c r="CF589" i="10"/>
  <c r="CV589" i="10" s="1"/>
  <c r="CD589" i="10"/>
  <c r="CT589" i="10" s="1"/>
  <c r="CE589" i="10"/>
  <c r="CU589" i="10" s="1"/>
  <c r="CE492" i="10"/>
  <c r="CU492" i="10" s="1"/>
  <c r="CD492" i="10"/>
  <c r="CT492" i="10" s="1"/>
  <c r="CF492" i="10"/>
  <c r="CV492" i="10" s="1"/>
  <c r="CF549" i="10"/>
  <c r="CV549" i="10" s="1"/>
  <c r="CE549" i="10"/>
  <c r="CU549" i="10" s="1"/>
  <c r="CD549" i="10"/>
  <c r="CT549" i="10" s="1"/>
  <c r="BT592" i="10"/>
  <c r="CJ592" i="10" s="1"/>
  <c r="BS592" i="10"/>
  <c r="CI592" i="10" s="1"/>
  <c r="BR592" i="10"/>
  <c r="CH592" i="10" s="1"/>
  <c r="BV497" i="10"/>
  <c r="CL497" i="10" s="1"/>
  <c r="BW497" i="10"/>
  <c r="CM497" i="10" s="1"/>
  <c r="BX497" i="10"/>
  <c r="CN497" i="10" s="1"/>
  <c r="BZ530" i="10"/>
  <c r="CP530" i="10" s="1"/>
  <c r="CB530" i="10"/>
  <c r="CR530" i="10" s="1"/>
  <c r="CA530" i="10"/>
  <c r="CQ530" i="10" s="1"/>
  <c r="CF581" i="10"/>
  <c r="CV581" i="10" s="1"/>
  <c r="CD581" i="10"/>
  <c r="CT581" i="10" s="1"/>
  <c r="CE581" i="10"/>
  <c r="CU581" i="10" s="1"/>
  <c r="CF600" i="10"/>
  <c r="CV600" i="10" s="1"/>
  <c r="CD600" i="10"/>
  <c r="CT600" i="10" s="1"/>
  <c r="CE600" i="10"/>
  <c r="CU600" i="10" s="1"/>
  <c r="CB513" i="10"/>
  <c r="CR513" i="10" s="1"/>
  <c r="CA513" i="10"/>
  <c r="CQ513" i="10" s="1"/>
  <c r="BZ513" i="10"/>
  <c r="CP513" i="10" s="1"/>
  <c r="BS544" i="10"/>
  <c r="CI544" i="10" s="1"/>
  <c r="BT544" i="10"/>
  <c r="CJ544" i="10" s="1"/>
  <c r="BR544" i="10"/>
  <c r="CH544" i="10" s="1"/>
  <c r="BS502" i="10"/>
  <c r="CI502" i="10" s="1"/>
  <c r="BT502" i="10"/>
  <c r="CJ502" i="10" s="1"/>
  <c r="BR502" i="10"/>
  <c r="CH502" i="10" s="1"/>
  <c r="CA505" i="10"/>
  <c r="CQ505" i="10" s="1"/>
  <c r="BZ505" i="10"/>
  <c r="CP505" i="10" s="1"/>
  <c r="CB505" i="10"/>
  <c r="CR505" i="10" s="1"/>
  <c r="CB494" i="10"/>
  <c r="CR494" i="10" s="1"/>
  <c r="CA494" i="10"/>
  <c r="CQ494" i="10" s="1"/>
  <c r="BZ494" i="10"/>
  <c r="CP494" i="10" s="1"/>
  <c r="BX560" i="10"/>
  <c r="CN560" i="10" s="1"/>
  <c r="BW560" i="10"/>
  <c r="CM560" i="10" s="1"/>
  <c r="BV560" i="10"/>
  <c r="CL560" i="10" s="1"/>
  <c r="BS498" i="10"/>
  <c r="CI498" i="10" s="1"/>
  <c r="BR498" i="10"/>
  <c r="CH498" i="10" s="1"/>
  <c r="BT498" i="10"/>
  <c r="CJ498" i="10" s="1"/>
  <c r="BX518" i="10"/>
  <c r="CN518" i="10" s="1"/>
  <c r="BV518" i="10"/>
  <c r="CL518" i="10" s="1"/>
  <c r="BW518" i="10"/>
  <c r="CM518" i="10" s="1"/>
  <c r="BR521" i="10"/>
  <c r="CH521" i="10" s="1"/>
  <c r="BS521" i="10"/>
  <c r="CI521" i="10" s="1"/>
  <c r="BT521" i="10"/>
  <c r="CJ521" i="10" s="1"/>
  <c r="BZ580" i="10"/>
  <c r="CP580" i="10" s="1"/>
  <c r="CA580" i="10"/>
  <c r="CQ580" i="10" s="1"/>
  <c r="CB580" i="10"/>
  <c r="CR580" i="10" s="1"/>
  <c r="BR509" i="10"/>
  <c r="CH509" i="10" s="1"/>
  <c r="BS509" i="10"/>
  <c r="CI509" i="10" s="1"/>
  <c r="BT509" i="10"/>
  <c r="CJ509" i="10" s="1"/>
  <c r="BX540" i="10"/>
  <c r="CN540" i="10" s="1"/>
  <c r="BW540" i="10"/>
  <c r="CM540" i="10" s="1"/>
  <c r="BV540" i="10"/>
  <c r="CL540" i="10" s="1"/>
  <c r="CE590" i="10"/>
  <c r="CU590" i="10" s="1"/>
  <c r="CD590" i="10"/>
  <c r="CT590" i="10" s="1"/>
  <c r="CF590" i="10"/>
  <c r="CV590" i="10" s="1"/>
  <c r="CA510" i="10"/>
  <c r="CQ510" i="10" s="1"/>
  <c r="BZ510" i="10"/>
  <c r="CP510" i="10" s="1"/>
  <c r="CB510" i="10"/>
  <c r="CR510" i="10" s="1"/>
  <c r="BS545" i="10"/>
  <c r="CI545" i="10" s="1"/>
  <c r="BT545" i="10"/>
  <c r="CJ545" i="10" s="1"/>
  <c r="BR545" i="10"/>
  <c r="CH545" i="10" s="1"/>
  <c r="BS597" i="10"/>
  <c r="CI597" i="10" s="1"/>
  <c r="BR597" i="10"/>
  <c r="CH597" i="10" s="1"/>
  <c r="BT597" i="10"/>
  <c r="CJ597" i="10" s="1"/>
  <c r="BS601" i="10"/>
  <c r="CI601" i="10" s="1"/>
  <c r="BR601" i="10"/>
  <c r="CH601" i="10" s="1"/>
  <c r="BT601" i="10"/>
  <c r="CJ601" i="10" s="1"/>
  <c r="BZ602" i="10"/>
  <c r="CP602" i="10" s="1"/>
  <c r="CA602" i="10"/>
  <c r="CQ602" i="10" s="1"/>
  <c r="CB602" i="10"/>
  <c r="CR602" i="10" s="1"/>
  <c r="CB490" i="10"/>
  <c r="CR490" i="10" s="1"/>
  <c r="CA490" i="10"/>
  <c r="CQ490" i="10" s="1"/>
  <c r="BZ490" i="10"/>
  <c r="CP490" i="10" s="1"/>
  <c r="BT582" i="10"/>
  <c r="CJ582" i="10" s="1"/>
  <c r="BS582" i="10"/>
  <c r="CI582" i="10" s="1"/>
  <c r="BR582" i="10"/>
  <c r="CH582" i="10" s="1"/>
  <c r="CA489" i="10"/>
  <c r="CQ489" i="10" s="1"/>
  <c r="BZ489" i="10"/>
  <c r="CP489" i="10" s="1"/>
  <c r="CB489" i="10"/>
  <c r="CR489" i="10" s="1"/>
  <c r="CD550" i="10"/>
  <c r="CT550" i="10" s="1"/>
  <c r="CE550" i="10"/>
  <c r="CU550" i="10" s="1"/>
  <c r="CF550" i="10"/>
  <c r="CV550" i="10" s="1"/>
  <c r="BW576" i="10"/>
  <c r="CM576" i="10" s="1"/>
  <c r="BV576" i="10"/>
  <c r="CL576" i="10" s="1"/>
  <c r="BX576" i="10"/>
  <c r="CN576" i="10" s="1"/>
  <c r="CB500" i="10"/>
  <c r="CR500" i="10" s="1"/>
  <c r="CA500" i="10"/>
  <c r="CQ500" i="10" s="1"/>
  <c r="BZ500" i="10"/>
  <c r="CP500" i="10" s="1"/>
  <c r="CA516" i="10"/>
  <c r="CQ516" i="10" s="1"/>
  <c r="CB516" i="10"/>
  <c r="CR516" i="10" s="1"/>
  <c r="BZ516" i="10"/>
  <c r="CP516" i="10" s="1"/>
  <c r="BT600" i="10"/>
  <c r="CJ600" i="10" s="1"/>
  <c r="BR600" i="10"/>
  <c r="CH600" i="10" s="1"/>
  <c r="BS600" i="10"/>
  <c r="CI600" i="10" s="1"/>
  <c r="BZ536" i="10"/>
  <c r="CP536" i="10" s="1"/>
  <c r="CB536" i="10"/>
  <c r="CR536" i="10" s="1"/>
  <c r="CA536" i="10"/>
  <c r="CQ536" i="10" s="1"/>
  <c r="BV493" i="10"/>
  <c r="CL493" i="10" s="1"/>
  <c r="BW493" i="10"/>
  <c r="CM493" i="10" s="1"/>
  <c r="BX493" i="10"/>
  <c r="CN493" i="10" s="1"/>
  <c r="CE525" i="10"/>
  <c r="CU525" i="10" s="1"/>
  <c r="CF525" i="10"/>
  <c r="CV525" i="10" s="1"/>
  <c r="CD525" i="10"/>
  <c r="CT525" i="10" s="1"/>
  <c r="BX604" i="10"/>
  <c r="CN604" i="10" s="1"/>
  <c r="BW604" i="10"/>
  <c r="CM604" i="10" s="1"/>
  <c r="BV604" i="10"/>
  <c r="CL604" i="10" s="1"/>
  <c r="CL1205" i="10" s="1"/>
  <c r="CE557" i="10"/>
  <c r="CU557" i="10" s="1"/>
  <c r="CF557" i="10"/>
  <c r="CV557" i="10" s="1"/>
  <c r="CD557" i="10"/>
  <c r="CT557" i="10" s="1"/>
  <c r="CA562" i="10"/>
  <c r="CQ562" i="10" s="1"/>
  <c r="BZ562" i="10"/>
  <c r="CP562" i="10" s="1"/>
  <c r="CB562" i="10"/>
  <c r="CR562" i="10" s="1"/>
  <c r="BX502" i="10"/>
  <c r="CN502" i="10" s="1"/>
  <c r="BW502" i="10"/>
  <c r="CM502" i="10" s="1"/>
  <c r="BV502" i="10"/>
  <c r="CL502" i="10" s="1"/>
  <c r="CB537" i="10"/>
  <c r="CR537" i="10" s="1"/>
  <c r="CA537" i="10"/>
  <c r="CQ537" i="10" s="1"/>
  <c r="BZ537" i="10"/>
  <c r="CP537" i="10" s="1"/>
  <c r="CP1138" i="10" s="1"/>
  <c r="CF494" i="10"/>
  <c r="CV494" i="10" s="1"/>
  <c r="CE494" i="10"/>
  <c r="CU494" i="10" s="1"/>
  <c r="CD494" i="10"/>
  <c r="CT494" i="10" s="1"/>
  <c r="BX496" i="10"/>
  <c r="CN496" i="10" s="1"/>
  <c r="BW496" i="10"/>
  <c r="CM496" i="10" s="1"/>
  <c r="BV496" i="10"/>
  <c r="CL496" i="10" s="1"/>
  <c r="CD542" i="10"/>
  <c r="CT542" i="10" s="1"/>
  <c r="CF542" i="10"/>
  <c r="CV542" i="10" s="1"/>
  <c r="CE542" i="10"/>
  <c r="CU542" i="10" s="1"/>
  <c r="CA493" i="10"/>
  <c r="CQ493" i="10" s="1"/>
  <c r="BZ493" i="10"/>
  <c r="CP493" i="10" s="1"/>
  <c r="CB493" i="10"/>
  <c r="CR493" i="10" s="1"/>
  <c r="CD505" i="10"/>
  <c r="CT505" i="10" s="1"/>
  <c r="CE505" i="10"/>
  <c r="CU505" i="10" s="1"/>
  <c r="CF505" i="10"/>
  <c r="CV505" i="10" s="1"/>
  <c r="CF513" i="10"/>
  <c r="CV513" i="10" s="1"/>
  <c r="CD513" i="10"/>
  <c r="CT513" i="10" s="1"/>
  <c r="CE513" i="10"/>
  <c r="CU513" i="10" s="1"/>
  <c r="BX504" i="10"/>
  <c r="CN504" i="10" s="1"/>
  <c r="BW504" i="10"/>
  <c r="CM504" i="10" s="1"/>
  <c r="BV504" i="10"/>
  <c r="CL504" i="10" s="1"/>
  <c r="BW533" i="10"/>
  <c r="CM533" i="10" s="1"/>
  <c r="BV533" i="10"/>
  <c r="CL533" i="10" s="1"/>
  <c r="BX533" i="10"/>
  <c r="CN533" i="10" s="1"/>
  <c r="BS577" i="10"/>
  <c r="CI577" i="10" s="1"/>
  <c r="BT577" i="10"/>
  <c r="CJ577" i="10" s="1"/>
  <c r="BR577" i="10"/>
  <c r="CH577" i="10" s="1"/>
  <c r="CF561" i="10"/>
  <c r="CV561" i="10" s="1"/>
  <c r="CD561" i="10"/>
  <c r="CT561" i="10" s="1"/>
  <c r="CE561" i="10"/>
  <c r="CU561" i="10" s="1"/>
  <c r="CF538" i="10"/>
  <c r="CV538" i="10" s="1"/>
  <c r="CD538" i="10"/>
  <c r="CT538" i="10" s="1"/>
  <c r="CE538" i="10"/>
  <c r="CU538" i="10" s="1"/>
  <c r="CF496" i="10"/>
  <c r="CV496" i="10" s="1"/>
  <c r="CD496" i="10"/>
  <c r="CT496" i="10" s="1"/>
  <c r="CE496" i="10"/>
  <c r="CU496" i="10" s="1"/>
  <c r="BS557" i="10"/>
  <c r="CI557" i="10" s="1"/>
  <c r="BR557" i="10"/>
  <c r="CH557" i="10" s="1"/>
  <c r="BT557" i="10"/>
  <c r="CJ557" i="10" s="1"/>
  <c r="CF502" i="10"/>
  <c r="CV502" i="10" s="1"/>
  <c r="CE502" i="10"/>
  <c r="CU502" i="10" s="1"/>
  <c r="CD502" i="10"/>
  <c r="CT502" i="10" s="1"/>
  <c r="CA569" i="10"/>
  <c r="CQ569" i="10" s="1"/>
  <c r="BZ569" i="10"/>
  <c r="CP569" i="10" s="1"/>
  <c r="CP1170" i="10" s="1"/>
  <c r="CB569" i="10"/>
  <c r="CR569" i="10" s="1"/>
  <c r="BX534" i="10"/>
  <c r="CN534" i="10" s="1"/>
  <c r="BV534" i="10"/>
  <c r="CL534" i="10" s="1"/>
  <c r="BW534" i="10"/>
  <c r="CM534" i="10" s="1"/>
  <c r="BZ534" i="10"/>
  <c r="CP534" i="10" s="1"/>
  <c r="CA534" i="10"/>
  <c r="CQ534" i="10" s="1"/>
  <c r="CB534" i="10"/>
  <c r="CR534" i="10" s="1"/>
  <c r="CA589" i="10"/>
  <c r="CQ589" i="10" s="1"/>
  <c r="BZ589" i="10"/>
  <c r="CP589" i="10" s="1"/>
  <c r="CB589" i="10"/>
  <c r="CR589" i="10" s="1"/>
  <c r="BX574" i="10"/>
  <c r="CN574" i="10" s="1"/>
  <c r="BW574" i="10"/>
  <c r="CM574" i="10" s="1"/>
  <c r="BV574" i="10"/>
  <c r="CL574" i="10" s="1"/>
  <c r="CE508" i="10"/>
  <c r="CU508" i="10" s="1"/>
  <c r="CF508" i="10"/>
  <c r="CV508" i="10" s="1"/>
  <c r="CD508" i="10"/>
  <c r="CT508" i="10" s="1"/>
  <c r="CT1109" i="10" s="1"/>
  <c r="BS553" i="10"/>
  <c r="CI553" i="10" s="1"/>
  <c r="BT553" i="10"/>
  <c r="CJ553" i="10" s="1"/>
  <c r="BR553" i="10"/>
  <c r="CH553" i="10" s="1"/>
  <c r="CF598" i="10"/>
  <c r="CV598" i="10" s="1"/>
  <c r="CE598" i="10"/>
  <c r="CU598" i="10" s="1"/>
  <c r="CD598" i="10"/>
  <c r="CT598" i="10" s="1"/>
  <c r="CA564" i="10"/>
  <c r="CQ564" i="10" s="1"/>
  <c r="CB564" i="10"/>
  <c r="CR564" i="10" s="1"/>
  <c r="BZ564" i="10"/>
  <c r="CP564" i="10" s="1"/>
  <c r="CD518" i="10"/>
  <c r="CT518" i="10" s="1"/>
  <c r="CF518" i="10"/>
  <c r="CV518" i="10" s="1"/>
  <c r="CE518" i="10"/>
  <c r="CU518" i="10" s="1"/>
  <c r="BR593" i="10"/>
  <c r="CH593" i="10" s="1"/>
  <c r="BS593" i="10"/>
  <c r="CI593" i="10" s="1"/>
  <c r="BT593" i="10"/>
  <c r="CJ593" i="10" s="1"/>
  <c r="CF537" i="10"/>
  <c r="CV537" i="10" s="1"/>
  <c r="CD537" i="10"/>
  <c r="CT537" i="10" s="1"/>
  <c r="CE537" i="10"/>
  <c r="CU537" i="10" s="1"/>
  <c r="BX570" i="10"/>
  <c r="CN570" i="10" s="1"/>
  <c r="BW570" i="10"/>
  <c r="CM570" i="10" s="1"/>
  <c r="BV570" i="10"/>
  <c r="CL570" i="10" s="1"/>
  <c r="BT512" i="10"/>
  <c r="CJ512" i="10" s="1"/>
  <c r="BR512" i="10"/>
  <c r="CH512" i="10" s="1"/>
  <c r="BS512" i="10"/>
  <c r="CI512" i="10" s="1"/>
  <c r="BX532" i="10"/>
  <c r="CN532" i="10" s="1"/>
  <c r="BW532" i="10"/>
  <c r="CM532" i="10" s="1"/>
  <c r="BV532" i="10"/>
  <c r="CL532" i="10" s="1"/>
  <c r="CT1168" i="10"/>
  <c r="CT1112" i="10"/>
  <c r="CD568" i="10"/>
  <c r="CT568" i="10" s="1"/>
  <c r="CE568" i="10"/>
  <c r="CU568" i="10" s="1"/>
  <c r="CF568" i="10"/>
  <c r="CV568" i="10" s="1"/>
  <c r="CT1037" i="10"/>
  <c r="BT536" i="10"/>
  <c r="CJ536" i="10" s="1"/>
  <c r="BR536" i="10"/>
  <c r="CH536" i="10" s="1"/>
  <c r="BS536" i="10"/>
  <c r="CI536" i="10" s="1"/>
  <c r="CL1164" i="10"/>
  <c r="CT1078" i="10"/>
  <c r="BV557" i="10"/>
  <c r="CL557" i="10" s="1"/>
  <c r="BW557" i="10"/>
  <c r="CM557" i="10" s="1"/>
  <c r="BX557" i="10"/>
  <c r="CN557" i="10" s="1"/>
  <c r="CL1051" i="10"/>
  <c r="BZ590" i="10"/>
  <c r="CP590" i="10" s="1"/>
  <c r="CB590" i="10"/>
  <c r="CR590" i="10" s="1"/>
  <c r="CA590" i="10"/>
  <c r="CQ590" i="10" s="1"/>
  <c r="CT1087" i="10"/>
  <c r="CA545" i="10"/>
  <c r="CQ545" i="10" s="1"/>
  <c r="BZ545" i="10"/>
  <c r="CP545" i="10" s="1"/>
  <c r="CB545" i="10"/>
  <c r="CR545" i="10" s="1"/>
  <c r="BS513" i="10"/>
  <c r="CI513" i="10" s="1"/>
  <c r="BT513" i="10"/>
  <c r="CJ513" i="10" s="1"/>
  <c r="BR513" i="10"/>
  <c r="CH513" i="10" s="1"/>
  <c r="CH1114" i="10" s="1"/>
  <c r="CH1168" i="10"/>
  <c r="CA573" i="10"/>
  <c r="CQ573" i="10" s="1"/>
  <c r="CB573" i="10"/>
  <c r="CR573" i="10" s="1"/>
  <c r="BZ573" i="10"/>
  <c r="CP573" i="10" s="1"/>
  <c r="CP1174" i="10" s="1"/>
  <c r="BT604" i="10"/>
  <c r="CJ604" i="10" s="1"/>
  <c r="BS604" i="10"/>
  <c r="CI604" i="10" s="1"/>
  <c r="BR604" i="10"/>
  <c r="CH604" i="10" s="1"/>
  <c r="CE516" i="10"/>
  <c r="CU516" i="10" s="1"/>
  <c r="CD516" i="10"/>
  <c r="CT516" i="10" s="1"/>
  <c r="CF516" i="10"/>
  <c r="CV516" i="10" s="1"/>
  <c r="CH1066" i="10"/>
  <c r="BS496" i="10"/>
  <c r="CI496" i="10" s="1"/>
  <c r="BT496" i="10"/>
  <c r="CJ496" i="10" s="1"/>
  <c r="BR496" i="10"/>
  <c r="CH496" i="10" s="1"/>
  <c r="CT1192" i="10"/>
  <c r="BT524" i="10"/>
  <c r="CJ524" i="10" s="1"/>
  <c r="BS524" i="10"/>
  <c r="CI524" i="10" s="1"/>
  <c r="BR524" i="10"/>
  <c r="CH524" i="10" s="1"/>
  <c r="BS562" i="10"/>
  <c r="CI562" i="10" s="1"/>
  <c r="BT562" i="10"/>
  <c r="CJ562" i="10" s="1"/>
  <c r="BR562" i="10"/>
  <c r="CH562" i="10" s="1"/>
  <c r="CA565" i="10"/>
  <c r="CQ565" i="10" s="1"/>
  <c r="CB565" i="10"/>
  <c r="CR565" i="10" s="1"/>
  <c r="BZ565" i="10"/>
  <c r="CP565" i="10" s="1"/>
  <c r="CP1166" i="10" s="1"/>
  <c r="CA554" i="10"/>
  <c r="CQ554" i="10" s="1"/>
  <c r="BZ554" i="10"/>
  <c r="CP554" i="10" s="1"/>
  <c r="CB554" i="10"/>
  <c r="CR554" i="10" s="1"/>
  <c r="CB498" i="10"/>
  <c r="CR498" i="10" s="1"/>
  <c r="CA498" i="10"/>
  <c r="CQ498" i="10" s="1"/>
  <c r="BZ498" i="10"/>
  <c r="CP498" i="10" s="1"/>
  <c r="CL1035" i="10"/>
  <c r="CH1100" i="10"/>
  <c r="BS558" i="10"/>
  <c r="CI558" i="10" s="1"/>
  <c r="BR558" i="10"/>
  <c r="CH558" i="10" s="1"/>
  <c r="BT558" i="10"/>
  <c r="CJ558" i="10" s="1"/>
  <c r="BV578" i="10"/>
  <c r="CL578" i="10" s="1"/>
  <c r="BX578" i="10"/>
  <c r="CN578" i="10" s="1"/>
  <c r="BW578" i="10"/>
  <c r="CM578" i="10" s="1"/>
  <c r="BS581" i="10"/>
  <c r="CI581" i="10" s="1"/>
  <c r="BT581" i="10"/>
  <c r="CJ581" i="10" s="1"/>
  <c r="BR581" i="10"/>
  <c r="CH581" i="10" s="1"/>
  <c r="BZ522" i="10"/>
  <c r="CP522" i="10" s="1"/>
  <c r="CB522" i="10"/>
  <c r="CR522" i="10" s="1"/>
  <c r="CA522" i="10"/>
  <c r="CQ522" i="10" s="1"/>
  <c r="CD509" i="10"/>
  <c r="CT509" i="10" s="1"/>
  <c r="CE509" i="10"/>
  <c r="CU509" i="10" s="1"/>
  <c r="CF509" i="10"/>
  <c r="CV509" i="10" s="1"/>
  <c r="BS569" i="10"/>
  <c r="CI569" i="10" s="1"/>
  <c r="BR569" i="10"/>
  <c r="CH569" i="10" s="1"/>
  <c r="BT569" i="10"/>
  <c r="CJ569" i="10" s="1"/>
  <c r="CE528" i="10"/>
  <c r="CU528" i="10" s="1"/>
  <c r="CD528" i="10"/>
  <c r="CT528" i="10" s="1"/>
  <c r="CT1129" i="10" s="1"/>
  <c r="CF528" i="10"/>
  <c r="CV528" i="10" s="1"/>
  <c r="CH1034" i="10"/>
  <c r="BX600" i="10"/>
  <c r="CN600" i="10" s="1"/>
  <c r="BW600" i="10"/>
  <c r="CM600" i="10" s="1"/>
  <c r="BV600" i="10"/>
  <c r="CL600" i="10" s="1"/>
  <c r="CA570" i="10"/>
  <c r="CQ570" i="10" s="1"/>
  <c r="BZ570" i="10"/>
  <c r="CP570" i="10" s="1"/>
  <c r="CB570" i="10"/>
  <c r="CR570" i="10" s="1"/>
  <c r="BS605" i="10"/>
  <c r="CI605" i="10" s="1"/>
  <c r="BR605" i="10"/>
  <c r="CH605" i="10" s="1"/>
  <c r="BT605" i="10"/>
  <c r="CJ605" i="10" s="1"/>
  <c r="CT1176" i="10"/>
  <c r="BS494" i="10"/>
  <c r="CI494" i="10" s="1"/>
  <c r="BT494" i="10"/>
  <c r="CJ494" i="10" s="1"/>
  <c r="BR494" i="10"/>
  <c r="CH494" i="10" s="1"/>
  <c r="CP1156" i="10"/>
  <c r="CP1053" i="10"/>
  <c r="BX520" i="10"/>
  <c r="CN520" i="10" s="1"/>
  <c r="BV520" i="10"/>
  <c r="CL520" i="10" s="1"/>
  <c r="BW520" i="10"/>
  <c r="CM520" i="10" s="1"/>
  <c r="CA550" i="10"/>
  <c r="CQ550" i="10" s="1"/>
  <c r="BZ550" i="10"/>
  <c r="CP550" i="10" s="1"/>
  <c r="CB550" i="10"/>
  <c r="CR550" i="10" s="1"/>
  <c r="BV542" i="10"/>
  <c r="CL542" i="10" s="1"/>
  <c r="BX542" i="10"/>
  <c r="CN542" i="10" s="1"/>
  <c r="BW542" i="10"/>
  <c r="CM542" i="10" s="1"/>
  <c r="CA549" i="10"/>
  <c r="CQ549" i="10" s="1"/>
  <c r="BZ549" i="10"/>
  <c r="CP549" i="10" s="1"/>
  <c r="CP1150" i="10" s="1"/>
  <c r="CB549" i="10"/>
  <c r="CR549" i="10" s="1"/>
  <c r="CA521" i="10"/>
  <c r="CQ521" i="10" s="1"/>
  <c r="CB521" i="10"/>
  <c r="CR521" i="10" s="1"/>
  <c r="BZ521" i="10"/>
  <c r="CP521" i="10" s="1"/>
  <c r="CF522" i="10"/>
  <c r="CV522" i="10" s="1"/>
  <c r="CE522" i="10"/>
  <c r="CU522" i="10" s="1"/>
  <c r="CD522" i="10"/>
  <c r="CT522" i="10" s="1"/>
  <c r="CP1108" i="10"/>
  <c r="BT520" i="10"/>
  <c r="CJ520" i="10" s="1"/>
  <c r="BS520" i="10"/>
  <c r="CI520" i="10" s="1"/>
  <c r="BR520" i="10"/>
  <c r="CH520" i="10" s="1"/>
  <c r="CA560" i="10"/>
  <c r="CQ560" i="10" s="1"/>
  <c r="BZ560" i="10"/>
  <c r="CP560" i="10" s="1"/>
  <c r="CB560" i="10"/>
  <c r="CR560" i="10" s="1"/>
  <c r="CA576" i="10"/>
  <c r="CQ576" i="10" s="1"/>
  <c r="CB576" i="10"/>
  <c r="CR576" i="10" s="1"/>
  <c r="BZ576" i="10"/>
  <c r="CP576" i="10" s="1"/>
  <c r="CT1132" i="10"/>
  <c r="BX536" i="10"/>
  <c r="CN536" i="10" s="1"/>
  <c r="BV536" i="10"/>
  <c r="CL536" i="10" s="1"/>
  <c r="CL1137" i="10" s="1"/>
  <c r="BW536" i="10"/>
  <c r="CM536" i="10" s="1"/>
  <c r="CH1043" i="10"/>
  <c r="CH1124" i="10"/>
  <c r="BZ596" i="10"/>
  <c r="CP596" i="10" s="1"/>
  <c r="CA596" i="10"/>
  <c r="CQ596" i="10" s="1"/>
  <c r="CB596" i="10"/>
  <c r="CR596" i="10" s="1"/>
  <c r="CL1059" i="10"/>
  <c r="BV553" i="10"/>
  <c r="CL553" i="10" s="1"/>
  <c r="BX553" i="10"/>
  <c r="CN553" i="10" s="1"/>
  <c r="BW553" i="10"/>
  <c r="CM553" i="10" s="1"/>
  <c r="BX524" i="10"/>
  <c r="CN524" i="10" s="1"/>
  <c r="BW524" i="10"/>
  <c r="CM524" i="10" s="1"/>
  <c r="BV524" i="10"/>
  <c r="CL524" i="10" s="1"/>
  <c r="CD585" i="10"/>
  <c r="CT585" i="10" s="1"/>
  <c r="CE585" i="10"/>
  <c r="CU585" i="10" s="1"/>
  <c r="CF585" i="10"/>
  <c r="CV585" i="10" s="1"/>
  <c r="CT1050" i="10"/>
  <c r="CP1100" i="10"/>
  <c r="CT1152" i="10"/>
  <c r="CL1081" i="10"/>
  <c r="CA488" i="10"/>
  <c r="CQ488" i="10" s="1"/>
  <c r="BZ488" i="10"/>
  <c r="CP488" i="10" s="1"/>
  <c r="CB488" i="10"/>
  <c r="CR488" i="10" s="1"/>
  <c r="CD488" i="10"/>
  <c r="CT488" i="10" s="1"/>
  <c r="CF488" i="10"/>
  <c r="CV488" i="10" s="1"/>
  <c r="CE488" i="10"/>
  <c r="CU488" i="10" s="1"/>
  <c r="BX498" i="10"/>
  <c r="CN498" i="10" s="1"/>
  <c r="BW498" i="10"/>
  <c r="CM498" i="10" s="1"/>
  <c r="BV498" i="10"/>
  <c r="CL498" i="10" s="1"/>
  <c r="CD520" i="10"/>
  <c r="CT520" i="10" s="1"/>
  <c r="CE520" i="10"/>
  <c r="CU520" i="10" s="1"/>
  <c r="CF520" i="10"/>
  <c r="CV520" i="10" s="1"/>
  <c r="CH1128" i="10"/>
  <c r="CH1086" i="10"/>
  <c r="CF498" i="10"/>
  <c r="CV498" i="10" s="1"/>
  <c r="CE498" i="10"/>
  <c r="CU498" i="10" s="1"/>
  <c r="CD498" i="10"/>
  <c r="CT498" i="10" s="1"/>
  <c r="BX562" i="10"/>
  <c r="CN562" i="10" s="1"/>
  <c r="BW562" i="10"/>
  <c r="CM562" i="10" s="1"/>
  <c r="BV562" i="10"/>
  <c r="CL562" i="10" s="1"/>
  <c r="CL1079" i="10"/>
  <c r="CA597" i="10"/>
  <c r="CQ597" i="10" s="1"/>
  <c r="CB597" i="10"/>
  <c r="CR597" i="10" s="1"/>
  <c r="BZ597" i="10"/>
  <c r="CP597" i="10" s="1"/>
  <c r="BW521" i="10"/>
  <c r="CM521" i="10" s="1"/>
  <c r="BV521" i="10"/>
  <c r="CL521" i="10" s="1"/>
  <c r="BX521" i="10"/>
  <c r="CN521" i="10" s="1"/>
  <c r="CP1062" i="10"/>
  <c r="CH1071" i="10"/>
  <c r="CF554" i="10"/>
  <c r="CV554" i="10" s="1"/>
  <c r="CE554" i="10"/>
  <c r="CU554" i="10" s="1"/>
  <c r="CD554" i="10"/>
  <c r="CT554" i="10" s="1"/>
  <c r="BX489" i="10"/>
  <c r="CN489" i="10" s="1"/>
  <c r="BV489" i="10"/>
  <c r="CL489" i="10" s="1"/>
  <c r="CL1090" i="10" s="1"/>
  <c r="BW489" i="10"/>
  <c r="CM489" i="10" s="1"/>
  <c r="CE517" i="10"/>
  <c r="CU517" i="10" s="1"/>
  <c r="CF517" i="10"/>
  <c r="CV517" i="10" s="1"/>
  <c r="CD517" i="10"/>
  <c r="CT517" i="10" s="1"/>
  <c r="BX556" i="10"/>
  <c r="CN556" i="10" s="1"/>
  <c r="BW556" i="10"/>
  <c r="CM556" i="10" s="1"/>
  <c r="BV556" i="10"/>
  <c r="CL556" i="10" s="1"/>
  <c r="CF602" i="10"/>
  <c r="CV602" i="10" s="1"/>
  <c r="CD602" i="10"/>
  <c r="CT602" i="10" s="1"/>
  <c r="CE602" i="10"/>
  <c r="CU602" i="10" s="1"/>
  <c r="CA553" i="10"/>
  <c r="CQ553" i="10" s="1"/>
  <c r="CB553" i="10"/>
  <c r="CR553" i="10" s="1"/>
  <c r="BZ553" i="10"/>
  <c r="CP553" i="10" s="1"/>
  <c r="CE565" i="10"/>
  <c r="CU565" i="10" s="1"/>
  <c r="CF565" i="10"/>
  <c r="CV565" i="10" s="1"/>
  <c r="CD565" i="10"/>
  <c r="CT565" i="10" s="1"/>
  <c r="CP1041" i="10"/>
  <c r="CE573" i="10"/>
  <c r="CU573" i="10" s="1"/>
  <c r="CF573" i="10"/>
  <c r="CV573" i="10" s="1"/>
  <c r="CD573" i="10"/>
  <c r="CT573" i="10" s="1"/>
  <c r="CH1049" i="10"/>
  <c r="BX564" i="10"/>
  <c r="CN564" i="10" s="1"/>
  <c r="BW564" i="10"/>
  <c r="CM564" i="10" s="1"/>
  <c r="BV564" i="10"/>
  <c r="CL564" i="10" s="1"/>
  <c r="CP1035" i="10"/>
  <c r="BX593" i="10"/>
  <c r="CN593" i="10" s="1"/>
  <c r="BW593" i="10"/>
  <c r="CM593" i="10" s="1"/>
  <c r="BV593" i="10"/>
  <c r="CL593" i="10" s="1"/>
  <c r="BT528" i="10"/>
  <c r="CJ528" i="10" s="1"/>
  <c r="BR528" i="10"/>
  <c r="CH528" i="10" s="1"/>
  <c r="CH1129" i="10" s="1"/>
  <c r="BS528" i="10"/>
  <c r="CI528" i="10" s="1"/>
  <c r="CH1196" i="10"/>
  <c r="BT534" i="10"/>
  <c r="CJ534" i="10" s="1"/>
  <c r="BS534" i="10"/>
  <c r="CI534" i="10" s="1"/>
  <c r="BR534" i="10"/>
  <c r="CH534" i="10" s="1"/>
  <c r="BV586" i="10"/>
  <c r="CL586" i="10" s="1"/>
  <c r="BX586" i="10"/>
  <c r="CN586" i="10" s="1"/>
  <c r="BW586" i="10"/>
  <c r="CM586" i="10" s="1"/>
  <c r="BR589" i="10"/>
  <c r="CH589" i="10" s="1"/>
  <c r="BS589" i="10"/>
  <c r="CI589" i="10" s="1"/>
  <c r="BT589" i="10"/>
  <c r="CJ589" i="10" s="1"/>
  <c r="BS549" i="10"/>
  <c r="CI549" i="10" s="1"/>
  <c r="BR549" i="10"/>
  <c r="CH549" i="10" s="1"/>
  <c r="BT549" i="10"/>
  <c r="CJ549" i="10" s="1"/>
  <c r="CD604" i="10"/>
  <c r="CT604" i="10" s="1"/>
  <c r="CE604" i="10"/>
  <c r="CU604" i="10" s="1"/>
  <c r="CF604" i="10"/>
  <c r="CV604" i="10" s="1"/>
  <c r="BX494" i="10"/>
  <c r="CN494" i="10" s="1"/>
  <c r="BW494" i="10"/>
  <c r="CM494" i="10" s="1"/>
  <c r="BV494" i="10"/>
  <c r="CL494" i="10" s="1"/>
  <c r="BW513" i="10"/>
  <c r="CM513" i="10" s="1"/>
  <c r="BV513" i="10"/>
  <c r="CL513" i="10" s="1"/>
  <c r="BX513" i="10"/>
  <c r="CN513" i="10" s="1"/>
  <c r="CF594" i="10"/>
  <c r="CV594" i="10" s="1"/>
  <c r="CD594" i="10"/>
  <c r="CT594" i="10" s="1"/>
  <c r="CE594" i="10"/>
  <c r="CU594" i="10" s="1"/>
  <c r="BT594" i="10"/>
  <c r="CJ594" i="10" s="1"/>
  <c r="BS594" i="10"/>
  <c r="CI594" i="10" s="1"/>
  <c r="BR594" i="10"/>
  <c r="CH594" i="10" s="1"/>
  <c r="BV509" i="10"/>
  <c r="CL509" i="10" s="1"/>
  <c r="BW509" i="10"/>
  <c r="CM509" i="10" s="1"/>
  <c r="BX509" i="10"/>
  <c r="CN509" i="10" s="1"/>
  <c r="CT1066" i="10"/>
  <c r="CD556" i="10"/>
  <c r="CT556" i="10" s="1"/>
  <c r="CF556" i="10"/>
  <c r="CV556" i="10" s="1"/>
  <c r="CE556" i="10"/>
  <c r="CU556" i="10" s="1"/>
  <c r="BS566" i="10"/>
  <c r="CI566" i="10" s="1"/>
  <c r="BR566" i="10"/>
  <c r="CH566" i="10" s="1"/>
  <c r="CH1167" i="10" s="1"/>
  <c r="BT566" i="10"/>
  <c r="CJ566" i="10" s="1"/>
  <c r="CL1039" i="10"/>
  <c r="BZ578" i="10"/>
  <c r="CP578" i="10" s="1"/>
  <c r="CA578" i="10"/>
  <c r="CQ578" i="10" s="1"/>
  <c r="CB578" i="10"/>
  <c r="CR578" i="10" s="1"/>
  <c r="BW537" i="10"/>
  <c r="CM537" i="10" s="1"/>
  <c r="BV537" i="10"/>
  <c r="CL537" i="10" s="1"/>
  <c r="BX537" i="10"/>
  <c r="CN537" i="10" s="1"/>
  <c r="CD526" i="10"/>
  <c r="CT526" i="10" s="1"/>
  <c r="CF526" i="10"/>
  <c r="CV526" i="10" s="1"/>
  <c r="CE526" i="10"/>
  <c r="CU526" i="10" s="1"/>
  <c r="BX508" i="10"/>
  <c r="CN508" i="10" s="1"/>
  <c r="BW508" i="10"/>
  <c r="CM508" i="10" s="1"/>
  <c r="BV508" i="10"/>
  <c r="CL508" i="10" s="1"/>
  <c r="BV594" i="10"/>
  <c r="CL594" i="10" s="1"/>
  <c r="BW594" i="10"/>
  <c r="CM594" i="10" s="1"/>
  <c r="BX594" i="10"/>
  <c r="CN594" i="10" s="1"/>
  <c r="BS492" i="10"/>
  <c r="CI492" i="10" s="1"/>
  <c r="BR492" i="10"/>
  <c r="CH492" i="10" s="1"/>
  <c r="BT492" i="10"/>
  <c r="CJ492" i="10" s="1"/>
  <c r="BZ594" i="10"/>
  <c r="CP594" i="10" s="1"/>
  <c r="CB594" i="10"/>
  <c r="CR594" i="10" s="1"/>
  <c r="CA594" i="10"/>
  <c r="CQ594" i="10" s="1"/>
  <c r="CT1074" i="10"/>
  <c r="BX554" i="10"/>
  <c r="CN554" i="10" s="1"/>
  <c r="BW554" i="10"/>
  <c r="CM554" i="10" s="1"/>
  <c r="BV554" i="10"/>
  <c r="CL554" i="10" s="1"/>
  <c r="CH1112" i="10"/>
  <c r="CE512" i="10"/>
  <c r="CU512" i="10" s="1"/>
  <c r="CD512" i="10"/>
  <c r="CT512" i="10" s="1"/>
  <c r="CT1113" i="10" s="1"/>
  <c r="CF512" i="10"/>
  <c r="CV512" i="10" s="1"/>
  <c r="CP1088" i="10"/>
  <c r="BZ526" i="10"/>
  <c r="CP526" i="10" s="1"/>
  <c r="CA526" i="10"/>
  <c r="CQ526" i="10" s="1"/>
  <c r="CB526" i="10"/>
  <c r="CR526" i="10" s="1"/>
  <c r="CD552" i="10"/>
  <c r="CT552" i="10" s="1"/>
  <c r="CE552" i="10"/>
  <c r="CU552" i="10" s="1"/>
  <c r="CF552" i="10"/>
  <c r="CV552" i="10" s="1"/>
  <c r="CT1085" i="10"/>
  <c r="CE533" i="10"/>
  <c r="CU533" i="10" s="1"/>
  <c r="CF533" i="10"/>
  <c r="CV533" i="10" s="1"/>
  <c r="CD533" i="10"/>
  <c r="CT533" i="10" s="1"/>
  <c r="BS500" i="10"/>
  <c r="CI500" i="10" s="1"/>
  <c r="BR500" i="10"/>
  <c r="CH500" i="10" s="1"/>
  <c r="CH1101" i="10" s="1"/>
  <c r="BT500" i="10"/>
  <c r="CJ500" i="10" s="1"/>
  <c r="CA514" i="10"/>
  <c r="CQ514" i="10" s="1"/>
  <c r="CB514" i="10"/>
  <c r="CR514" i="10" s="1"/>
  <c r="BZ514" i="10"/>
  <c r="CP514" i="10" s="1"/>
  <c r="CL1065" i="10"/>
  <c r="CF504" i="10"/>
  <c r="CV504" i="10" s="1"/>
  <c r="CD504" i="10"/>
  <c r="CT504" i="10" s="1"/>
  <c r="CE504" i="10"/>
  <c r="CU504" i="10" s="1"/>
  <c r="CH1120" i="10"/>
  <c r="BV569" i="10"/>
  <c r="CL569" i="10" s="1"/>
  <c r="BX569" i="10"/>
  <c r="CN569" i="10" s="1"/>
  <c r="BW569" i="10"/>
  <c r="CM569" i="10" s="1"/>
  <c r="BZ598" i="10"/>
  <c r="CP598" i="10" s="1"/>
  <c r="CB598" i="10"/>
  <c r="CR598" i="10" s="1"/>
  <c r="CA598" i="10"/>
  <c r="CQ598" i="10" s="1"/>
  <c r="CA588" i="10"/>
  <c r="CQ588" i="10" s="1"/>
  <c r="BZ588" i="10"/>
  <c r="CP588" i="10" s="1"/>
  <c r="CB588" i="10"/>
  <c r="CR588" i="10" s="1"/>
  <c r="CL1148" i="10"/>
  <c r="CT1034" i="10"/>
  <c r="BW488" i="10"/>
  <c r="CM488" i="10" s="1"/>
  <c r="BV488" i="10"/>
  <c r="CL488" i="10" s="1"/>
  <c r="CL1089" i="10" s="1"/>
  <c r="BX488" i="10"/>
  <c r="CN488" i="10" s="1"/>
  <c r="CP1148" i="10"/>
  <c r="CL1085" i="10"/>
  <c r="BX522" i="10"/>
  <c r="CN522" i="10" s="1"/>
  <c r="BV522" i="10"/>
  <c r="CL522" i="10" s="1"/>
  <c r="BW522" i="10"/>
  <c r="CM522" i="10" s="1"/>
  <c r="CF578" i="10"/>
  <c r="CV578" i="10" s="1"/>
  <c r="CE578" i="10"/>
  <c r="CU578" i="10" s="1"/>
  <c r="CD578" i="10"/>
  <c r="CT578" i="10" s="1"/>
  <c r="BS565" i="10"/>
  <c r="CI565" i="10" s="1"/>
  <c r="BR565" i="10"/>
  <c r="CH565" i="10" s="1"/>
  <c r="BT565" i="10"/>
  <c r="CJ565" i="10" s="1"/>
  <c r="BZ604" i="10"/>
  <c r="CP604" i="10" s="1"/>
  <c r="CA604" i="10"/>
  <c r="CQ604" i="10" s="1"/>
  <c r="CB604" i="10"/>
  <c r="CR604" i="10" s="1"/>
  <c r="CP1043" i="10"/>
  <c r="CF597" i="10"/>
  <c r="CV597" i="10" s="1"/>
  <c r="CD597" i="10"/>
  <c r="CT597" i="10" s="1"/>
  <c r="CT1198" i="10" s="1"/>
  <c r="CE597" i="10"/>
  <c r="CU597" i="10" s="1"/>
  <c r="CL1043" i="10"/>
  <c r="BZ584" i="10"/>
  <c r="CP584" i="10" s="1"/>
  <c r="CA584" i="10"/>
  <c r="CQ584" i="10" s="1"/>
  <c r="CB584" i="10"/>
  <c r="CR584" i="10" s="1"/>
  <c r="CL1188" i="10"/>
  <c r="CA556" i="10"/>
  <c r="CQ556" i="10" s="1"/>
  <c r="CB556" i="10"/>
  <c r="CR556" i="10" s="1"/>
  <c r="BZ556" i="10"/>
  <c r="CP556" i="10" s="1"/>
  <c r="CP1078" i="10"/>
  <c r="CL1062" i="10"/>
  <c r="BX541" i="10"/>
  <c r="CN541" i="10" s="1"/>
  <c r="BV541" i="10"/>
  <c r="CL541" i="10" s="1"/>
  <c r="BW541" i="10"/>
  <c r="CM541" i="10" s="1"/>
  <c r="BV597" i="10"/>
  <c r="CL597" i="10" s="1"/>
  <c r="BW597" i="10"/>
  <c r="CM597" i="10" s="1"/>
  <c r="BX597" i="10"/>
  <c r="CN597" i="10" s="1"/>
  <c r="BX506" i="10"/>
  <c r="CN506" i="10" s="1"/>
  <c r="BW506" i="10"/>
  <c r="CM506" i="10" s="1"/>
  <c r="BV506" i="10"/>
  <c r="CL506" i="10" s="1"/>
  <c r="BS572" i="10"/>
  <c r="CI572" i="10" s="1"/>
  <c r="BT572" i="10"/>
  <c r="CJ572" i="10" s="1"/>
  <c r="BR572" i="10"/>
  <c r="CH572" i="10" s="1"/>
  <c r="CP1152" i="10"/>
  <c r="CT1164" i="10"/>
  <c r="CD586" i="10"/>
  <c r="CT586" i="10" s="1"/>
  <c r="CE586" i="10"/>
  <c r="CU586" i="10" s="1"/>
  <c r="CF586" i="10"/>
  <c r="CV586" i="10" s="1"/>
  <c r="CT1035" i="10"/>
  <c r="BW592" i="10"/>
  <c r="CM592" i="10" s="1"/>
  <c r="BX592" i="10"/>
  <c r="CN592" i="10" s="1"/>
  <c r="BV592" i="10"/>
  <c r="CL592" i="10" s="1"/>
  <c r="CT1124" i="10"/>
  <c r="BX568" i="10"/>
  <c r="CN568" i="10" s="1"/>
  <c r="BW568" i="10"/>
  <c r="CM568" i="10" s="1"/>
  <c r="BV568" i="10"/>
  <c r="CL568" i="10" s="1"/>
  <c r="BS488" i="10"/>
  <c r="CI488" i="10" s="1"/>
  <c r="BT488" i="10"/>
  <c r="CJ488" i="10" s="1"/>
  <c r="BR488" i="10"/>
  <c r="CH488" i="10" s="1"/>
  <c r="CT1083" i="10"/>
  <c r="CF514" i="10"/>
  <c r="CV514" i="10" s="1"/>
  <c r="CD514" i="10"/>
  <c r="CT514" i="10" s="1"/>
  <c r="CT1115" i="10" s="1"/>
  <c r="CE514" i="10"/>
  <c r="CU514" i="10" s="1"/>
  <c r="CP1034" i="10"/>
  <c r="CT1046" i="10"/>
  <c r="BS552" i="10"/>
  <c r="CI552" i="10" s="1"/>
  <c r="BT552" i="10"/>
  <c r="CJ552" i="10" s="1"/>
  <c r="BR552" i="10"/>
  <c r="CH552" i="10" s="1"/>
  <c r="CL1045" i="10"/>
  <c r="CP1073" i="10"/>
  <c r="CH1041" i="10"/>
  <c r="CH1160" i="10"/>
  <c r="CP1045" i="10"/>
  <c r="CA501" i="10"/>
  <c r="CQ501" i="10" s="1"/>
  <c r="BZ501" i="10"/>
  <c r="CP501" i="10" s="1"/>
  <c r="CB501" i="10"/>
  <c r="CR501" i="10" s="1"/>
  <c r="CT1045" i="10"/>
  <c r="CH1104" i="10"/>
  <c r="CL1067" i="10"/>
  <c r="BS542" i="10"/>
  <c r="CI542" i="10" s="1"/>
  <c r="BT542" i="10"/>
  <c r="CJ542" i="10" s="1"/>
  <c r="BR542" i="10"/>
  <c r="CH542" i="10" s="1"/>
  <c r="CB533" i="10"/>
  <c r="CR533" i="10" s="1"/>
  <c r="CA533" i="10"/>
  <c r="CQ533" i="10" s="1"/>
  <c r="BZ533" i="10"/>
  <c r="CP533" i="10" s="1"/>
  <c r="BV605" i="10"/>
  <c r="CL605" i="10" s="1"/>
  <c r="BW605" i="10"/>
  <c r="CM605" i="10" s="1"/>
  <c r="BX605" i="10"/>
  <c r="CN605" i="10" s="1"/>
  <c r="CD572" i="10"/>
  <c r="CT572" i="10" s="1"/>
  <c r="CF572" i="10"/>
  <c r="CV572" i="10" s="1"/>
  <c r="CE572" i="10"/>
  <c r="CU572" i="10" s="1"/>
  <c r="CE584" i="10"/>
  <c r="CU584" i="10" s="1"/>
  <c r="CD584" i="10"/>
  <c r="CT584" i="10" s="1"/>
  <c r="CF584" i="10"/>
  <c r="CV584" i="10" s="1"/>
  <c r="BT596" i="10"/>
  <c r="CJ596" i="10" s="1"/>
  <c r="BR596" i="10"/>
  <c r="CH596" i="10" s="1"/>
  <c r="BS596" i="10"/>
  <c r="CI596" i="10" s="1"/>
  <c r="CA586" i="10"/>
  <c r="CQ586" i="10" s="1"/>
  <c r="BZ586" i="10"/>
  <c r="CP586" i="10" s="1"/>
  <c r="CB586" i="10"/>
  <c r="CR586" i="10" s="1"/>
  <c r="CH1046" i="10"/>
  <c r="CT1088" i="10"/>
  <c r="CH1152" i="10"/>
  <c r="BS546" i="10"/>
  <c r="CI546" i="10" s="1"/>
  <c r="BT546" i="10"/>
  <c r="CJ546" i="10" s="1"/>
  <c r="BR546" i="10"/>
  <c r="CH546" i="10" s="1"/>
  <c r="CP1065" i="10"/>
  <c r="CP1037" i="10"/>
  <c r="BZ512" i="10"/>
  <c r="CP512" i="10" s="1"/>
  <c r="CB512" i="10"/>
  <c r="CR512" i="10" s="1"/>
  <c r="CA512" i="10"/>
  <c r="CQ512" i="10" s="1"/>
  <c r="CT1043" i="10"/>
  <c r="CA497" i="10"/>
  <c r="CQ497" i="10" s="1"/>
  <c r="BZ497" i="10"/>
  <c r="CP497" i="10" s="1"/>
  <c r="CP1098" i="10" s="1"/>
  <c r="CB497" i="10"/>
  <c r="CR497" i="10" s="1"/>
  <c r="CA605" i="10"/>
  <c r="CQ605" i="10" s="1"/>
  <c r="CB605" i="10"/>
  <c r="CR605" i="10" s="1"/>
  <c r="BZ605" i="10"/>
  <c r="CP605" i="10" s="1"/>
  <c r="BS573" i="10"/>
  <c r="CI573" i="10" s="1"/>
  <c r="BR573" i="10"/>
  <c r="CH573" i="10" s="1"/>
  <c r="BT573" i="10"/>
  <c r="CJ573" i="10" s="1"/>
  <c r="CP1168" i="10"/>
  <c r="CT1100" i="10"/>
  <c r="CL1172" i="10"/>
  <c r="CB517" i="10"/>
  <c r="CR517" i="10" s="1"/>
  <c r="CA517" i="10"/>
  <c r="CQ517" i="10" s="1"/>
  <c r="BZ517" i="10"/>
  <c r="CP517" i="10" s="1"/>
  <c r="CE576" i="10"/>
  <c r="CU576" i="10" s="1"/>
  <c r="CD576" i="10"/>
  <c r="CT576" i="10" s="1"/>
  <c r="CF576" i="10"/>
  <c r="CV576" i="10" s="1"/>
  <c r="BS516" i="10"/>
  <c r="CI516" i="10" s="1"/>
  <c r="BT516" i="10"/>
  <c r="CJ516" i="10" s="1"/>
  <c r="BR516" i="10"/>
  <c r="CH516" i="10" s="1"/>
  <c r="CL1075" i="10"/>
  <c r="BT518" i="10"/>
  <c r="CJ518" i="10" s="1"/>
  <c r="BS518" i="10"/>
  <c r="CI518" i="10" s="1"/>
  <c r="BR518" i="10"/>
  <c r="CH518" i="10" s="1"/>
  <c r="CL1071" i="10"/>
  <c r="BS556" i="10"/>
  <c r="CI556" i="10" s="1"/>
  <c r="BT556" i="10"/>
  <c r="CJ556" i="10" s="1"/>
  <c r="BR556" i="10"/>
  <c r="CH556" i="10" s="1"/>
  <c r="BS504" i="10"/>
  <c r="CI504" i="10" s="1"/>
  <c r="BT504" i="10"/>
  <c r="CJ504" i="10" s="1"/>
  <c r="BR504" i="10"/>
  <c r="CH504" i="10" s="1"/>
  <c r="BT584" i="10"/>
  <c r="CJ584" i="10" s="1"/>
  <c r="BS584" i="10"/>
  <c r="CI584" i="10" s="1"/>
  <c r="BR584" i="10"/>
  <c r="CH584" i="10" s="1"/>
  <c r="CA558" i="10"/>
  <c r="CQ558" i="10" s="1"/>
  <c r="CB558" i="10"/>
  <c r="CR558" i="10" s="1"/>
  <c r="BZ558" i="10"/>
  <c r="CP558" i="10" s="1"/>
  <c r="CF506" i="10"/>
  <c r="CV506" i="10" s="1"/>
  <c r="CE506" i="10"/>
  <c r="CU506" i="10" s="1"/>
  <c r="CD506" i="10"/>
  <c r="CT506" i="10" s="1"/>
  <c r="BV512" i="10"/>
  <c r="CL512" i="10" s="1"/>
  <c r="BW512" i="10"/>
  <c r="CM512" i="10" s="1"/>
  <c r="BX512" i="10"/>
  <c r="CN512" i="10" s="1"/>
  <c r="CH1096" i="10"/>
  <c r="BW525" i="10"/>
  <c r="CM525" i="10" s="1"/>
  <c r="BV525" i="10"/>
  <c r="CL525" i="10" s="1"/>
  <c r="BX525" i="10"/>
  <c r="CN525" i="10" s="1"/>
  <c r="CH1132" i="10"/>
  <c r="CT1075" i="10"/>
  <c r="BZ582" i="10"/>
  <c r="CP582" i="10" s="1"/>
  <c r="CA582" i="10"/>
  <c r="CQ582" i="10" s="1"/>
  <c r="CB582" i="10"/>
  <c r="CR582" i="10" s="1"/>
  <c r="CF569" i="10"/>
  <c r="CV569" i="10" s="1"/>
  <c r="CD569" i="10"/>
  <c r="CT569" i="10" s="1"/>
  <c r="CE569" i="10"/>
  <c r="CU569" i="10" s="1"/>
  <c r="CP1074" i="10"/>
  <c r="CE588" i="10"/>
  <c r="CU588" i="10" s="1"/>
  <c r="CD588" i="10"/>
  <c r="CT588" i="10" s="1"/>
  <c r="CF588" i="10"/>
  <c r="CV588" i="10" s="1"/>
  <c r="BV505" i="10"/>
  <c r="CL505" i="10" s="1"/>
  <c r="BW505" i="10"/>
  <c r="CM505" i="10" s="1"/>
  <c r="BX505" i="10"/>
  <c r="CN505" i="10" s="1"/>
  <c r="CL1168" i="10"/>
  <c r="CP1200" i="10"/>
  <c r="CT1041" i="10"/>
  <c r="CT1070" i="10"/>
  <c r="CL1092" i="10"/>
  <c r="BZ540" i="10"/>
  <c r="CP540" i="10" s="1"/>
  <c r="CA540" i="10"/>
  <c r="CQ540" i="10" s="1"/>
  <c r="CB540" i="10"/>
  <c r="CR540" i="10" s="1"/>
  <c r="BX492" i="10"/>
  <c r="CN492" i="10" s="1"/>
  <c r="BW492" i="10"/>
  <c r="CM492" i="10" s="1"/>
  <c r="BV492" i="10"/>
  <c r="CL492" i="10" s="1"/>
  <c r="CA541" i="10"/>
  <c r="CQ541" i="10" s="1"/>
  <c r="BZ541" i="10"/>
  <c r="CP541" i="10" s="1"/>
  <c r="CB541" i="10"/>
  <c r="CR541" i="10" s="1"/>
  <c r="CH1092" i="10"/>
  <c r="BS554" i="10"/>
  <c r="CI554" i="10" s="1"/>
  <c r="BT554" i="10"/>
  <c r="CJ554" i="10" s="1"/>
  <c r="BR554" i="10"/>
  <c r="CH554" i="10" s="1"/>
  <c r="BX538" i="10"/>
  <c r="CN538" i="10" s="1"/>
  <c r="BV538" i="10"/>
  <c r="CL538" i="10" s="1"/>
  <c r="BW538" i="10"/>
  <c r="CM538" i="10" s="1"/>
  <c r="CP1071" i="10"/>
  <c r="BV580" i="10"/>
  <c r="CL580" i="10" s="1"/>
  <c r="BW580" i="10"/>
  <c r="CM580" i="10" s="1"/>
  <c r="BX580" i="10"/>
  <c r="CN580" i="10" s="1"/>
  <c r="BX602" i="10"/>
  <c r="CN602" i="10" s="1"/>
  <c r="BW602" i="10"/>
  <c r="CM602" i="10" s="1"/>
  <c r="BV602" i="10"/>
  <c r="CL602" i="10" s="1"/>
  <c r="CP1038" i="10"/>
  <c r="CB581" i="10"/>
  <c r="CR581" i="10" s="1"/>
  <c r="CA581" i="10"/>
  <c r="CQ581" i="10" s="1"/>
  <c r="BZ581" i="10"/>
  <c r="CP581" i="10" s="1"/>
  <c r="BV517" i="10"/>
  <c r="CL517" i="10" s="1"/>
  <c r="BW517" i="10"/>
  <c r="CM517" i="10" s="1"/>
  <c r="BX517" i="10"/>
  <c r="CN517" i="10" s="1"/>
  <c r="CT1062" i="10"/>
  <c r="BT530" i="10"/>
  <c r="CJ530" i="10" s="1"/>
  <c r="BR530" i="10"/>
  <c r="CH530" i="10" s="1"/>
  <c r="BS530" i="10"/>
  <c r="CI530" i="10" s="1"/>
  <c r="CP1188" i="10"/>
  <c r="CF582" i="10"/>
  <c r="CV582" i="10" s="1"/>
  <c r="CD582" i="10"/>
  <c r="CT582" i="10" s="1"/>
  <c r="CE582" i="10"/>
  <c r="CU582" i="10" s="1"/>
  <c r="CH1108" i="10"/>
  <c r="BR580" i="10"/>
  <c r="CH580" i="10" s="1"/>
  <c r="BT580" i="10"/>
  <c r="CJ580" i="10" s="1"/>
  <c r="BS580" i="10"/>
  <c r="CI580" i="10" s="1"/>
  <c r="CP1058" i="10"/>
  <c r="CB506" i="10"/>
  <c r="CR506" i="10" s="1"/>
  <c r="CA506" i="10"/>
  <c r="CQ506" i="10" s="1"/>
  <c r="BZ506" i="10"/>
  <c r="CP506" i="10" s="1"/>
  <c r="CH1045" i="10"/>
  <c r="BS508" i="10"/>
  <c r="CI508" i="10" s="1"/>
  <c r="BR508" i="10"/>
  <c r="CH508" i="10" s="1"/>
  <c r="BT508" i="10"/>
  <c r="CJ508" i="10" s="1"/>
  <c r="BX596" i="10"/>
  <c r="CN596" i="10" s="1"/>
  <c r="BW596" i="10"/>
  <c r="CM596" i="10" s="1"/>
  <c r="BV596" i="10"/>
  <c r="CL596" i="10" s="1"/>
  <c r="BS501" i="10"/>
  <c r="CI501" i="10" s="1"/>
  <c r="BT501" i="10"/>
  <c r="CJ501" i="10" s="1"/>
  <c r="BR501" i="10"/>
  <c r="CH501" i="10" s="1"/>
  <c r="CL1096" i="10"/>
  <c r="BW529" i="10"/>
  <c r="CM529" i="10" s="1"/>
  <c r="BV529" i="10"/>
  <c r="CL529" i="10" s="1"/>
  <c r="BX529" i="10"/>
  <c r="CN529" i="10" s="1"/>
  <c r="CH1039" i="10"/>
  <c r="CT1200" i="10"/>
  <c r="CL1066" i="10"/>
  <c r="BV584" i="10"/>
  <c r="CL584" i="10" s="1"/>
  <c r="BX584" i="10"/>
  <c r="CN584" i="10" s="1"/>
  <c r="BW584" i="10"/>
  <c r="CM584" i="10" s="1"/>
  <c r="CH1180" i="10"/>
  <c r="CB508" i="10"/>
  <c r="CR508" i="10" s="1"/>
  <c r="BZ508" i="10"/>
  <c r="CP508" i="10" s="1"/>
  <c r="CA508" i="10"/>
  <c r="CQ508" i="10" s="1"/>
  <c r="CH1050" i="10"/>
  <c r="CA525" i="10"/>
  <c r="CQ525" i="10" s="1"/>
  <c r="CB525" i="10"/>
  <c r="CR525" i="10" s="1"/>
  <c r="BZ525" i="10"/>
  <c r="CP525" i="10" s="1"/>
  <c r="CD493" i="10"/>
  <c r="CT493" i="10" s="1"/>
  <c r="CE493" i="10"/>
  <c r="CU493" i="10" s="1"/>
  <c r="CF493" i="10"/>
  <c r="CV493" i="10" s="1"/>
  <c r="CA548" i="10"/>
  <c r="CQ548" i="10" s="1"/>
  <c r="BZ548" i="10"/>
  <c r="CP548" i="10" s="1"/>
  <c r="CB548" i="10"/>
  <c r="CR548" i="10" s="1"/>
  <c r="CD548" i="10"/>
  <c r="CT548" i="10" s="1"/>
  <c r="CE548" i="10"/>
  <c r="CU548" i="10" s="1"/>
  <c r="CF548" i="10"/>
  <c r="CV548" i="10" s="1"/>
  <c r="CP1051" i="10"/>
  <c r="BX558" i="10"/>
  <c r="CN558" i="10" s="1"/>
  <c r="BW558" i="10"/>
  <c r="CM558" i="10" s="1"/>
  <c r="BV558" i="10"/>
  <c r="CL558" i="10" s="1"/>
  <c r="CF580" i="10"/>
  <c r="CV580" i="10" s="1"/>
  <c r="CE580" i="10"/>
  <c r="CU580" i="10" s="1"/>
  <c r="CD580" i="10"/>
  <c r="CT580" i="10" s="1"/>
  <c r="BV501" i="10"/>
  <c r="CL501" i="10" s="1"/>
  <c r="BW501" i="10"/>
  <c r="CM501" i="10" s="1"/>
  <c r="BX501" i="10"/>
  <c r="CN501" i="10" s="1"/>
  <c r="CF558" i="10"/>
  <c r="CV558" i="10" s="1"/>
  <c r="CD558" i="10"/>
  <c r="CT558" i="10" s="1"/>
  <c r="CE558" i="10"/>
  <c r="CU558" i="10" s="1"/>
  <c r="CH1078" i="10"/>
  <c r="BT526" i="10"/>
  <c r="CJ526" i="10" s="1"/>
  <c r="BR526" i="10"/>
  <c r="CH526" i="10" s="1"/>
  <c r="BS526" i="10"/>
  <c r="CI526" i="10" s="1"/>
  <c r="CH1035" i="10"/>
  <c r="CP1083" i="10"/>
  <c r="BW581" i="10"/>
  <c r="CM581" i="10" s="1"/>
  <c r="BX581" i="10"/>
  <c r="CN581" i="10" s="1"/>
  <c r="BV581" i="10"/>
  <c r="CL581" i="10" s="1"/>
  <c r="BS490" i="10"/>
  <c r="CI490" i="10" s="1"/>
  <c r="BR490" i="10"/>
  <c r="CH490" i="10" s="1"/>
  <c r="BT490" i="10"/>
  <c r="CJ490" i="10" s="1"/>
  <c r="BX546" i="10"/>
  <c r="CN546" i="10" s="1"/>
  <c r="BV546" i="10"/>
  <c r="CL546" i="10" s="1"/>
  <c r="CL1147" i="10" s="1"/>
  <c r="BW546" i="10"/>
  <c r="CM546" i="10" s="1"/>
  <c r="CT1063" i="10"/>
  <c r="CP1172" i="10"/>
  <c r="BV549" i="10"/>
  <c r="CL549" i="10" s="1"/>
  <c r="BW549" i="10"/>
  <c r="CM549" i="10" s="1"/>
  <c r="BX549" i="10"/>
  <c r="CN549" i="10" s="1"/>
  <c r="CT1031" i="10"/>
  <c r="CD577" i="10"/>
  <c r="CT577" i="10" s="1"/>
  <c r="CE577" i="10"/>
  <c r="CU577" i="10" s="1"/>
  <c r="CF577" i="10"/>
  <c r="CV577" i="10" s="1"/>
  <c r="CB492" i="10"/>
  <c r="CR492" i="10" s="1"/>
  <c r="CA492" i="10"/>
  <c r="CQ492" i="10" s="1"/>
  <c r="BZ492" i="10"/>
  <c r="CP492" i="10" s="1"/>
  <c r="CF532" i="10"/>
  <c r="CV532" i="10" s="1"/>
  <c r="CE532" i="10"/>
  <c r="CU532" i="10" s="1"/>
  <c r="CD532" i="10"/>
  <c r="CT532" i="10" s="1"/>
  <c r="CA546" i="10"/>
  <c r="CQ546" i="10" s="1"/>
  <c r="BZ546" i="10"/>
  <c r="CP546" i="10" s="1"/>
  <c r="CB546" i="10"/>
  <c r="CR546" i="10" s="1"/>
  <c r="CP1047" i="10"/>
  <c r="CP1057" i="10"/>
  <c r="CH1081" i="10"/>
  <c r="BR588" i="10"/>
  <c r="CH588" i="10" s="1"/>
  <c r="BT588" i="10"/>
  <c r="CJ588" i="10" s="1"/>
  <c r="BS588" i="10"/>
  <c r="CI588" i="10" s="1"/>
  <c r="CH1042" i="10"/>
  <c r="CB504" i="10"/>
  <c r="CR504" i="10" s="1"/>
  <c r="CA504" i="10"/>
  <c r="CQ504" i="10" s="1"/>
  <c r="BZ504" i="10"/>
  <c r="CP504" i="10" s="1"/>
  <c r="BS506" i="10"/>
  <c r="CI506" i="10" s="1"/>
  <c r="BR506" i="10"/>
  <c r="CH506" i="10" s="1"/>
  <c r="BT506" i="10"/>
  <c r="CJ506" i="10" s="1"/>
  <c r="BT598" i="10"/>
  <c r="CJ598" i="10" s="1"/>
  <c r="BS598" i="10"/>
  <c r="CI598" i="10" s="1"/>
  <c r="BR598" i="10"/>
  <c r="CH598" i="10" s="1"/>
  <c r="BR533" i="10"/>
  <c r="CH533" i="10" s="1"/>
  <c r="BS533" i="10"/>
  <c r="CI533" i="10" s="1"/>
  <c r="BT533" i="10"/>
  <c r="CJ533" i="10" s="1"/>
  <c r="BW550" i="10"/>
  <c r="CM550" i="10" s="1"/>
  <c r="BX550" i="10"/>
  <c r="CN550" i="10" s="1"/>
  <c r="BV550" i="10"/>
  <c r="CL550" i="10" s="1"/>
  <c r="CD606" i="10"/>
  <c r="CT606" i="10" s="1"/>
  <c r="CF606" i="10"/>
  <c r="CV606" i="10" s="1"/>
  <c r="CE606" i="10"/>
  <c r="CU606" i="10" s="1"/>
  <c r="CE601" i="10"/>
  <c r="CU601" i="10" s="1"/>
  <c r="CD601" i="10"/>
  <c r="CT601" i="10" s="1"/>
  <c r="CF601" i="10"/>
  <c r="CV601" i="10" s="1"/>
  <c r="BS570" i="10"/>
  <c r="CI570" i="10" s="1"/>
  <c r="BT570" i="10"/>
  <c r="CJ570" i="10" s="1"/>
  <c r="BR570" i="10"/>
  <c r="CH570" i="10" s="1"/>
  <c r="BS585" i="10"/>
  <c r="CI585" i="10" s="1"/>
  <c r="BT585" i="10"/>
  <c r="CJ585" i="10" s="1"/>
  <c r="BR585" i="10"/>
  <c r="CH585" i="10" s="1"/>
  <c r="CE605" i="10"/>
  <c r="CU605" i="10" s="1"/>
  <c r="CF605" i="10"/>
  <c r="CV605" i="10" s="1"/>
  <c r="CD605" i="10"/>
  <c r="CT605" i="10" s="1"/>
  <c r="BS574" i="10"/>
  <c r="CI574" i="10" s="1"/>
  <c r="BR574" i="10"/>
  <c r="CH574" i="10" s="1"/>
  <c r="BT574" i="10"/>
  <c r="CJ574" i="10" s="1"/>
  <c r="CE596" i="10"/>
  <c r="CU596" i="10" s="1"/>
  <c r="CF596" i="10"/>
  <c r="CV596" i="10" s="1"/>
  <c r="CD596" i="10"/>
  <c r="CT596" i="10" s="1"/>
  <c r="BV588" i="10"/>
  <c r="CL588" i="10" s="1"/>
  <c r="BW588" i="10"/>
  <c r="CM588" i="10" s="1"/>
  <c r="BX588" i="10"/>
  <c r="CN588" i="10" s="1"/>
  <c r="CA592" i="10"/>
  <c r="CQ592" i="10" s="1"/>
  <c r="BZ592" i="10"/>
  <c r="CP592" i="10" s="1"/>
  <c r="CB592" i="10"/>
  <c r="CR592" i="10" s="1"/>
  <c r="CP1077" i="10"/>
  <c r="CT1140" i="10"/>
  <c r="CT1172" i="10"/>
  <c r="BZ538" i="10"/>
  <c r="CP538" i="10" s="1"/>
  <c r="CB538" i="10"/>
  <c r="CR538" i="10" s="1"/>
  <c r="CA538" i="10"/>
  <c r="CQ538" i="10" s="1"/>
  <c r="BZ528" i="10"/>
  <c r="CP528" i="10" s="1"/>
  <c r="CB528" i="10"/>
  <c r="CR528" i="10" s="1"/>
  <c r="CA528" i="10"/>
  <c r="CQ528" i="10" s="1"/>
  <c r="CT1029" i="10"/>
  <c r="BR505" i="10"/>
  <c r="CH505" i="10" s="1"/>
  <c r="BS505" i="10"/>
  <c r="CI505" i="10" s="1"/>
  <c r="BT505" i="10"/>
  <c r="CJ505" i="10" s="1"/>
  <c r="CA544" i="10"/>
  <c r="CQ544" i="10" s="1"/>
  <c r="BZ544" i="10"/>
  <c r="CP544" i="10" s="1"/>
  <c r="CB544" i="10"/>
  <c r="CR544" i="10" s="1"/>
  <c r="CA524" i="10"/>
  <c r="CQ524" i="10" s="1"/>
  <c r="CB524" i="10"/>
  <c r="CR524" i="10" s="1"/>
  <c r="BZ524" i="10"/>
  <c r="CP524" i="10" s="1"/>
  <c r="CB496" i="10"/>
  <c r="CR496" i="10" s="1"/>
  <c r="CA496" i="10"/>
  <c r="CQ496" i="10" s="1"/>
  <c r="BZ496" i="10"/>
  <c r="CP496" i="10" s="1"/>
  <c r="CF562" i="10"/>
  <c r="CV562" i="10" s="1"/>
  <c r="CE562" i="10"/>
  <c r="CU562" i="10" s="1"/>
  <c r="CD562" i="10"/>
  <c r="CT562" i="10" s="1"/>
  <c r="CL1030" i="10"/>
  <c r="CT1156" i="10"/>
  <c r="CH1058" i="10"/>
  <c r="CT1079" i="10"/>
  <c r="BV573" i="10"/>
  <c r="CL573" i="10" s="1"/>
  <c r="BW573" i="10"/>
  <c r="CM573" i="10" s="1"/>
  <c r="BX573" i="10"/>
  <c r="CN573" i="10" s="1"/>
  <c r="CL1140" i="10"/>
  <c r="CH1070" i="10"/>
  <c r="BV545" i="10"/>
  <c r="CL545" i="10" s="1"/>
  <c r="BW545" i="10"/>
  <c r="CM545" i="10" s="1"/>
  <c r="BX545" i="10"/>
  <c r="CN545" i="10" s="1"/>
  <c r="CF524" i="10"/>
  <c r="CV524" i="10" s="1"/>
  <c r="CD524" i="10"/>
  <c r="CT524" i="10" s="1"/>
  <c r="CE524" i="10"/>
  <c r="CU524" i="10" s="1"/>
  <c r="CF593" i="10"/>
  <c r="CV593" i="10" s="1"/>
  <c r="CD593" i="10"/>
  <c r="CT593" i="10" s="1"/>
  <c r="CE593" i="10"/>
  <c r="CU593" i="10" s="1"/>
  <c r="BS560" i="10"/>
  <c r="CI560" i="10" s="1"/>
  <c r="BR560" i="10"/>
  <c r="CH560" i="10" s="1"/>
  <c r="BT560" i="10"/>
  <c r="CJ560" i="10" s="1"/>
  <c r="CA574" i="10"/>
  <c r="CQ574" i="10" s="1"/>
  <c r="CB574" i="10"/>
  <c r="CR574" i="10" s="1"/>
  <c r="BZ574" i="10"/>
  <c r="CP574" i="10" s="1"/>
  <c r="CF510" i="10"/>
  <c r="CV510" i="10" s="1"/>
  <c r="CD510" i="10"/>
  <c r="CT510" i="10" s="1"/>
  <c r="CE510" i="10"/>
  <c r="CU510" i="10" s="1"/>
  <c r="CL1200" i="10"/>
  <c r="CL1034" i="10"/>
  <c r="CD564" i="10"/>
  <c r="CT564" i="10" s="1"/>
  <c r="CF564" i="10"/>
  <c r="CV564" i="10" s="1"/>
  <c r="CE564" i="10"/>
  <c r="CU564" i="10" s="1"/>
  <c r="BX526" i="10"/>
  <c r="CN526" i="10" s="1"/>
  <c r="BV526" i="10"/>
  <c r="CL526" i="10" s="1"/>
  <c r="BW526" i="10"/>
  <c r="CM526" i="10" s="1"/>
  <c r="BR529" i="10"/>
  <c r="CH529" i="10" s="1"/>
  <c r="BS529" i="10"/>
  <c r="CI529" i="10" s="1"/>
  <c r="BT529" i="10"/>
  <c r="CJ529" i="10" s="1"/>
  <c r="BS489" i="10"/>
  <c r="CI489" i="10" s="1"/>
  <c r="BR489" i="10"/>
  <c r="CH489" i="10" s="1"/>
  <c r="BT489" i="10"/>
  <c r="CJ489" i="10" s="1"/>
  <c r="CP1120" i="10"/>
  <c r="BV548" i="10"/>
  <c r="CL548" i="10" s="1"/>
  <c r="BX548" i="10"/>
  <c r="CN548" i="10" s="1"/>
  <c r="BW548" i="10"/>
  <c r="CM548" i="10" s="1"/>
  <c r="CP1029" i="10"/>
  <c r="BV582" i="10"/>
  <c r="CL582" i="10" s="1"/>
  <c r="BW582" i="10"/>
  <c r="CM582" i="10" s="1"/>
  <c r="BX582" i="10"/>
  <c r="CN582" i="10" s="1"/>
  <c r="BR497" i="10"/>
  <c r="CH497" i="10" s="1"/>
  <c r="BS497" i="10"/>
  <c r="CI497" i="10" s="1"/>
  <c r="BT497" i="10"/>
  <c r="CJ497" i="10" s="1"/>
  <c r="CT1061" i="10"/>
  <c r="CL1204" i="10"/>
  <c r="BT538" i="10"/>
  <c r="CJ538" i="10" s="1"/>
  <c r="BR538" i="10"/>
  <c r="CH538" i="10" s="1"/>
  <c r="BS538" i="10"/>
  <c r="CI538" i="10" s="1"/>
  <c r="CD544" i="10"/>
  <c r="CT544" i="10" s="1"/>
  <c r="CE544" i="10"/>
  <c r="CU544" i="10" s="1"/>
  <c r="CF544" i="10"/>
  <c r="CV544" i="10" s="1"/>
  <c r="BX490" i="10"/>
  <c r="CN490" i="10" s="1"/>
  <c r="BW490" i="10"/>
  <c r="CM490" i="10" s="1"/>
  <c r="BV490" i="10"/>
  <c r="CL490" i="10" s="1"/>
  <c r="BV601" i="10"/>
  <c r="CL601" i="10" s="1"/>
  <c r="BW601" i="10"/>
  <c r="CM601" i="10" s="1"/>
  <c r="BX601" i="10"/>
  <c r="CN601" i="10" s="1"/>
  <c r="BX566" i="10"/>
  <c r="CN566" i="10" s="1"/>
  <c r="BW566" i="10"/>
  <c r="CM566" i="10" s="1"/>
  <c r="BV566" i="10"/>
  <c r="CL566" i="10" s="1"/>
  <c r="CD546" i="10"/>
  <c r="CT546" i="10" s="1"/>
  <c r="CF546" i="10"/>
  <c r="CV546" i="10" s="1"/>
  <c r="CE546" i="10"/>
  <c r="CU546" i="10" s="1"/>
  <c r="CH1031" i="10"/>
  <c r="CL1087" i="10"/>
  <c r="CD541" i="10"/>
  <c r="CT541" i="10" s="1"/>
  <c r="CF541" i="10"/>
  <c r="CV541" i="10" s="1"/>
  <c r="CE541" i="10"/>
  <c r="CU541" i="10" s="1"/>
  <c r="CA509" i="10"/>
  <c r="CQ509" i="10" s="1"/>
  <c r="BZ509" i="10"/>
  <c r="CP509" i="10" s="1"/>
  <c r="CP1110" i="10" s="1"/>
  <c r="CB509" i="10"/>
  <c r="CR509" i="10" s="1"/>
  <c r="BT510" i="10"/>
  <c r="CJ510" i="10" s="1"/>
  <c r="BS510" i="10"/>
  <c r="CI510" i="10" s="1"/>
  <c r="BR510" i="10"/>
  <c r="CH510" i="10" s="1"/>
  <c r="CL1037" i="10"/>
  <c r="CP1033" i="10"/>
  <c r="BS548" i="10"/>
  <c r="CI548" i="10" s="1"/>
  <c r="BT548" i="10"/>
  <c r="CJ548" i="10" s="1"/>
  <c r="BR548" i="10"/>
  <c r="CH548" i="10" s="1"/>
  <c r="BR525" i="10"/>
  <c r="CH525" i="10" s="1"/>
  <c r="BS525" i="10"/>
  <c r="CI525" i="10" s="1"/>
  <c r="BT525" i="10"/>
  <c r="CJ525" i="10" s="1"/>
  <c r="CF574" i="10"/>
  <c r="CV574" i="10" s="1"/>
  <c r="CD574" i="10"/>
  <c r="CT574" i="10" s="1"/>
  <c r="CE574" i="10"/>
  <c r="CU574" i="10" s="1"/>
  <c r="BX530" i="10"/>
  <c r="CN530" i="10" s="1"/>
  <c r="BV530" i="10"/>
  <c r="CL530" i="10" s="1"/>
  <c r="BW530" i="10"/>
  <c r="CM530" i="10" s="1"/>
  <c r="CD545" i="10"/>
  <c r="CT545" i="10" s="1"/>
  <c r="CF545" i="10"/>
  <c r="CV545" i="10" s="1"/>
  <c r="CE545" i="10"/>
  <c r="CU545" i="10" s="1"/>
  <c r="CT1054" i="10"/>
  <c r="CB529" i="10"/>
  <c r="CR529" i="10" s="1"/>
  <c r="CA529" i="10"/>
  <c r="CQ529" i="10" s="1"/>
  <c r="BZ529" i="10"/>
  <c r="CP529" i="10" s="1"/>
  <c r="BT514" i="10"/>
  <c r="CJ514" i="10" s="1"/>
  <c r="BS514" i="10"/>
  <c r="CI514" i="10" s="1"/>
  <c r="BR514" i="10"/>
  <c r="CH514" i="10" s="1"/>
  <c r="BX514" i="10"/>
  <c r="CN514" i="10" s="1"/>
  <c r="BW514" i="10"/>
  <c r="CM514" i="10" s="1"/>
  <c r="BV514" i="10"/>
  <c r="CL514" i="10" s="1"/>
  <c r="CT1042" i="10"/>
  <c r="CL1184" i="10"/>
  <c r="CH1192" i="10"/>
  <c r="CA561" i="10"/>
  <c r="CQ561" i="10" s="1"/>
  <c r="BZ561" i="10"/>
  <c r="CP561" i="10" s="1"/>
  <c r="CP1162" i="10" s="1"/>
  <c r="CB561" i="10"/>
  <c r="CR561" i="10" s="1"/>
  <c r="CE536" i="10"/>
  <c r="CU536" i="10" s="1"/>
  <c r="CD536" i="10"/>
  <c r="CT536" i="10" s="1"/>
  <c r="CF536" i="10"/>
  <c r="CV536" i="10" s="1"/>
  <c r="CT1180" i="10"/>
  <c r="CD534" i="10"/>
  <c r="CT534" i="10" s="1"/>
  <c r="CF534" i="10"/>
  <c r="CV534" i="10" s="1"/>
  <c r="CE534" i="10"/>
  <c r="CU534" i="10" s="1"/>
  <c r="BT602" i="10"/>
  <c r="CJ602" i="10" s="1"/>
  <c r="BS602" i="10"/>
  <c r="CI602" i="10" s="1"/>
  <c r="BR602" i="10"/>
  <c r="CH602" i="10" s="1"/>
  <c r="CP1079" i="10"/>
  <c r="CA593" i="10"/>
  <c r="CQ593" i="10" s="1"/>
  <c r="CB593" i="10"/>
  <c r="CR593" i="10" s="1"/>
  <c r="BZ593" i="10"/>
  <c r="CP593" i="10" s="1"/>
  <c r="CL1088" i="10"/>
  <c r="BS493" i="10"/>
  <c r="CI493" i="10" s="1"/>
  <c r="BT493" i="10"/>
  <c r="CJ493" i="10" s="1"/>
  <c r="BR493" i="10"/>
  <c r="CH493" i="10" s="1"/>
  <c r="BX528" i="10"/>
  <c r="CN528" i="10" s="1"/>
  <c r="BV528" i="10"/>
  <c r="CL528" i="10" s="1"/>
  <c r="BW528" i="10"/>
  <c r="CM528" i="10" s="1"/>
  <c r="CH1047" i="10"/>
  <c r="CE500" i="10"/>
  <c r="CU500" i="10" s="1"/>
  <c r="CD500" i="10"/>
  <c r="CT500" i="10" s="1"/>
  <c r="CF500" i="10"/>
  <c r="CV500" i="10" s="1"/>
  <c r="CF529" i="10"/>
  <c r="CV529" i="10" s="1"/>
  <c r="CD529" i="10"/>
  <c r="CT529" i="10" s="1"/>
  <c r="CT1130" i="10" s="1"/>
  <c r="CE529" i="10"/>
  <c r="CU529" i="10" s="1"/>
  <c r="CL1063" i="10"/>
  <c r="CL1152" i="10"/>
  <c r="CT1059" i="10"/>
  <c r="CH1038" i="10"/>
  <c r="CH1204" i="10"/>
  <c r="CE489" i="10"/>
  <c r="CU489" i="10" s="1"/>
  <c r="CD489" i="10"/>
  <c r="CT489" i="10" s="1"/>
  <c r="CT1090" i="10" s="1"/>
  <c r="CF489" i="10"/>
  <c r="CV489" i="10" s="1"/>
  <c r="CP1085" i="10"/>
  <c r="CL1144" i="10"/>
  <c r="CH1079" i="10"/>
  <c r="BT532" i="10"/>
  <c r="CJ532" i="10" s="1"/>
  <c r="BR532" i="10"/>
  <c r="CH532" i="10" s="1"/>
  <c r="BS532" i="10"/>
  <c r="CI532" i="10" s="1"/>
  <c r="BT606" i="10"/>
  <c r="CJ606" i="10" s="1"/>
  <c r="BS606" i="10"/>
  <c r="CI606" i="10" s="1"/>
  <c r="BR606" i="10"/>
  <c r="CH606" i="10" s="1"/>
  <c r="CL1128" i="10"/>
  <c r="CA572" i="10"/>
  <c r="CQ572" i="10" s="1"/>
  <c r="CB572" i="10"/>
  <c r="CR572" i="10" s="1"/>
  <c r="BZ572" i="10"/>
  <c r="CP572" i="10" s="1"/>
  <c r="CL1047" i="10"/>
  <c r="CA557" i="10"/>
  <c r="CQ557" i="10" s="1"/>
  <c r="CB557" i="10"/>
  <c r="CR557" i="10" s="1"/>
  <c r="BZ557" i="10"/>
  <c r="CP557" i="10" s="1"/>
  <c r="CD521" i="10"/>
  <c r="CT521" i="10" s="1"/>
  <c r="CE521" i="10"/>
  <c r="CU521" i="10" s="1"/>
  <c r="CF521" i="10"/>
  <c r="CV521" i="10" s="1"/>
  <c r="CF540" i="10"/>
  <c r="CV540" i="10" s="1"/>
  <c r="CE540" i="10"/>
  <c r="CU540" i="10" s="1"/>
  <c r="CD540" i="10"/>
  <c r="CT540" i="10" s="1"/>
  <c r="CP1092" i="10"/>
  <c r="CH1051" i="10"/>
  <c r="CA577" i="10"/>
  <c r="CQ577" i="10" s="1"/>
  <c r="BZ577" i="10"/>
  <c r="CP577" i="10" s="1"/>
  <c r="CP1178" i="10" s="1"/>
  <c r="CB577" i="10"/>
  <c r="CR577" i="10" s="1"/>
  <c r="CT1108" i="10"/>
  <c r="CL1160" i="10"/>
  <c r="BT576" i="10"/>
  <c r="CJ576" i="10" s="1"/>
  <c r="BS576" i="10"/>
  <c r="CI576" i="10" s="1"/>
  <c r="BR576" i="10"/>
  <c r="CH576" i="10" s="1"/>
  <c r="CT1055" i="10"/>
  <c r="BR578" i="10"/>
  <c r="CH578" i="10" s="1"/>
  <c r="BS578" i="10"/>
  <c r="CI578" i="10" s="1"/>
  <c r="BT578" i="10"/>
  <c r="CJ578" i="10" s="1"/>
  <c r="BS564" i="10"/>
  <c r="CI564" i="10" s="1"/>
  <c r="BT564" i="10"/>
  <c r="CJ564" i="10" s="1"/>
  <c r="BR564" i="10"/>
  <c r="CH564" i="10" s="1"/>
  <c r="CP1070" i="10"/>
  <c r="CH1055" i="10"/>
  <c r="CL1132" i="10"/>
  <c r="CL1055" i="10"/>
  <c r="CP1046" i="10"/>
  <c r="BX500" i="10"/>
  <c r="CN500" i="10" s="1"/>
  <c r="BW500" i="10"/>
  <c r="CM500" i="10" s="1"/>
  <c r="BV500" i="10"/>
  <c r="CL500" i="10" s="1"/>
  <c r="CL1156" i="10"/>
  <c r="CT1188" i="10"/>
  <c r="CF566" i="10"/>
  <c r="CV566" i="10" s="1"/>
  <c r="CD566" i="10"/>
  <c r="CT566" i="10" s="1"/>
  <c r="CE566" i="10"/>
  <c r="CU566" i="10" s="1"/>
  <c r="BX572" i="10"/>
  <c r="CN572" i="10" s="1"/>
  <c r="BW572" i="10"/>
  <c r="CM572" i="10" s="1"/>
  <c r="BV572" i="10"/>
  <c r="CL572" i="10" s="1"/>
  <c r="BX585" i="10"/>
  <c r="CN585" i="10" s="1"/>
  <c r="BW585" i="10"/>
  <c r="CM585" i="10" s="1"/>
  <c r="BV585" i="10"/>
  <c r="CL585" i="10" s="1"/>
  <c r="CH1200" i="10"/>
  <c r="CT1077" i="10"/>
  <c r="CT1120" i="10"/>
  <c r="CB520" i="10"/>
  <c r="CR520" i="10" s="1"/>
  <c r="CA520" i="10"/>
  <c r="CQ520" i="10" s="1"/>
  <c r="BZ520" i="10"/>
  <c r="CP520" i="10" s="1"/>
  <c r="CP1160" i="10"/>
  <c r="CL1086" i="10"/>
  <c r="BV565" i="10"/>
  <c r="CL565" i="10" s="1"/>
  <c r="BW565" i="10"/>
  <c r="CM565" i="10" s="1"/>
  <c r="BX565" i="10"/>
  <c r="CN565" i="10" s="1"/>
  <c r="CH1077" i="10"/>
  <c r="CF530" i="10"/>
  <c r="CV530" i="10" s="1"/>
  <c r="CD530" i="10"/>
  <c r="CT530" i="10" s="1"/>
  <c r="CE530" i="10"/>
  <c r="CU530" i="10" s="1"/>
  <c r="CP1067" i="10"/>
  <c r="BZ600" i="10"/>
  <c r="CP600" i="10" s="1"/>
  <c r="CB600" i="10"/>
  <c r="CR600" i="10" s="1"/>
  <c r="CA600" i="10"/>
  <c r="CQ600" i="10" s="1"/>
  <c r="CT1033" i="10"/>
  <c r="BW552" i="10"/>
  <c r="CM552" i="10" s="1"/>
  <c r="BX552" i="10"/>
  <c r="CN552" i="10" s="1"/>
  <c r="BV552" i="10"/>
  <c r="CL552" i="10" s="1"/>
  <c r="BR537" i="10"/>
  <c r="CH537" i="10" s="1"/>
  <c r="BS537" i="10"/>
  <c r="CI537" i="10" s="1"/>
  <c r="BT537" i="10"/>
  <c r="CJ537" i="10" s="1"/>
  <c r="CL1104" i="10"/>
  <c r="CA601" i="10"/>
  <c r="CQ601" i="10" s="1"/>
  <c r="CB601" i="10"/>
  <c r="CR601" i="10" s="1"/>
  <c r="BZ601" i="10"/>
  <c r="CP601" i="10" s="1"/>
  <c r="CL1038" i="10"/>
  <c r="BS541" i="10"/>
  <c r="CI541" i="10" s="1"/>
  <c r="BT541" i="10"/>
  <c r="CJ541" i="10" s="1"/>
  <c r="BR541" i="10"/>
  <c r="CH541" i="10" s="1"/>
  <c r="CH1148" i="10"/>
  <c r="BX598" i="10"/>
  <c r="CN598" i="10" s="1"/>
  <c r="BW598" i="10"/>
  <c r="CM598" i="10" s="1"/>
  <c r="BV598" i="10"/>
  <c r="CL598" i="10" s="1"/>
  <c r="CA542" i="10"/>
  <c r="CQ542" i="10" s="1"/>
  <c r="BZ542" i="10"/>
  <c r="CP542" i="10" s="1"/>
  <c r="CB542" i="10"/>
  <c r="CR542" i="10" s="1"/>
  <c r="BT522" i="10"/>
  <c r="CJ522" i="10" s="1"/>
  <c r="BS522" i="10"/>
  <c r="CI522" i="10" s="1"/>
  <c r="BR522" i="10"/>
  <c r="CH522" i="10" s="1"/>
  <c r="CP1192" i="10"/>
  <c r="BX577" i="10"/>
  <c r="CN577" i="10" s="1"/>
  <c r="BW577" i="10"/>
  <c r="CM577" i="10" s="1"/>
  <c r="BV577" i="10"/>
  <c r="CL577" i="10" s="1"/>
  <c r="BT590" i="10"/>
  <c r="CJ590" i="10" s="1"/>
  <c r="BS590" i="10"/>
  <c r="CI590" i="10" s="1"/>
  <c r="BR590" i="10"/>
  <c r="CH590" i="10" s="1"/>
  <c r="CP1054" i="10"/>
  <c r="CP1164" i="10"/>
  <c r="CF490" i="10"/>
  <c r="CV490" i="10" s="1"/>
  <c r="CE490" i="10"/>
  <c r="CU490" i="10" s="1"/>
  <c r="CD490" i="10"/>
  <c r="CT490" i="10" s="1"/>
  <c r="BV516" i="10"/>
  <c r="CL516" i="10" s="1"/>
  <c r="BX516" i="10"/>
  <c r="CN516" i="10" s="1"/>
  <c r="BW516" i="10"/>
  <c r="CM516" i="10" s="1"/>
  <c r="CL1100" i="10"/>
  <c r="CA566" i="10"/>
  <c r="CQ566" i="10" s="1"/>
  <c r="CB566" i="10"/>
  <c r="CR566" i="10" s="1"/>
  <c r="BZ566" i="10"/>
  <c r="CP566" i="10" s="1"/>
  <c r="BS568" i="10"/>
  <c r="CI568" i="10" s="1"/>
  <c r="BR568" i="10"/>
  <c r="CH568" i="10" s="1"/>
  <c r="BT568" i="10"/>
  <c r="CJ568" i="10" s="1"/>
  <c r="BT540" i="10"/>
  <c r="CJ540" i="10" s="1"/>
  <c r="BR540" i="10"/>
  <c r="CH540" i="10" s="1"/>
  <c r="BS540" i="10"/>
  <c r="CI540" i="10" s="1"/>
  <c r="BS561" i="10"/>
  <c r="CI561" i="10" s="1"/>
  <c r="BR561" i="10"/>
  <c r="CH561" i="10" s="1"/>
  <c r="BT561" i="10"/>
  <c r="CJ561" i="10" s="1"/>
  <c r="CP1196" i="10"/>
  <c r="CP1039" i="10"/>
  <c r="CL1041" i="10"/>
  <c r="BX589" i="10"/>
  <c r="CN589" i="10" s="1"/>
  <c r="BW589" i="10"/>
  <c r="CM589" i="10" s="1"/>
  <c r="BV589" i="10"/>
  <c r="CL589" i="10" s="1"/>
  <c r="CT1128" i="10"/>
  <c r="CP1176" i="10"/>
  <c r="CH1062" i="10"/>
  <c r="CA568" i="10"/>
  <c r="CQ568" i="10" s="1"/>
  <c r="BZ568" i="10"/>
  <c r="CP568" i="10" s="1"/>
  <c r="CB568" i="10"/>
  <c r="CR568" i="10" s="1"/>
  <c r="CL1136" i="10"/>
  <c r="CT1069" i="10"/>
  <c r="CB585" i="10"/>
  <c r="CR585" i="10" s="1"/>
  <c r="BZ585" i="10"/>
  <c r="CP585" i="10" s="1"/>
  <c r="CA585" i="10"/>
  <c r="CQ585" i="10" s="1"/>
  <c r="CP1180" i="10"/>
  <c r="CF553" i="10"/>
  <c r="CV553" i="10" s="1"/>
  <c r="CE553" i="10"/>
  <c r="CU553" i="10" s="1"/>
  <c r="CD553" i="10"/>
  <c r="CT553" i="10" s="1"/>
  <c r="CT1196" i="10"/>
  <c r="BV544" i="10"/>
  <c r="CL544" i="10" s="1"/>
  <c r="BW544" i="10"/>
  <c r="CM544" i="10" s="1"/>
  <c r="BX544" i="10"/>
  <c r="CN544" i="10" s="1"/>
  <c r="CT1071" i="10"/>
  <c r="CP1124" i="10"/>
  <c r="CD497" i="10"/>
  <c r="CT497" i="10" s="1"/>
  <c r="CE497" i="10"/>
  <c r="CU497" i="10" s="1"/>
  <c r="CF497" i="10"/>
  <c r="CV497" i="10" s="1"/>
  <c r="BV561" i="10"/>
  <c r="CL561" i="10" s="1"/>
  <c r="BX561" i="10"/>
  <c r="CN561" i="10" s="1"/>
  <c r="BW561" i="10"/>
  <c r="CM561" i="10" s="1"/>
  <c r="CB502" i="10"/>
  <c r="CR502" i="10" s="1"/>
  <c r="CA502" i="10"/>
  <c r="CQ502" i="10" s="1"/>
  <c r="BZ502" i="10"/>
  <c r="CP502" i="10" s="1"/>
  <c r="CT1116" i="10"/>
  <c r="BR586" i="10"/>
  <c r="CH586" i="10" s="1"/>
  <c r="BS586" i="10"/>
  <c r="CI586" i="10" s="1"/>
  <c r="BT586" i="10"/>
  <c r="CJ586" i="10" s="1"/>
  <c r="CH1082" i="10"/>
  <c r="CP1096" i="10"/>
  <c r="CP1031" i="10"/>
  <c r="CH1063" i="10"/>
  <c r="CP1030" i="10"/>
  <c r="BS550" i="10"/>
  <c r="CI550" i="10" s="1"/>
  <c r="BR550" i="10"/>
  <c r="CH550" i="10" s="1"/>
  <c r="BT550" i="10"/>
  <c r="CJ550" i="10" s="1"/>
  <c r="CL1058" i="10"/>
  <c r="BX606" i="10"/>
  <c r="CN606" i="10" s="1"/>
  <c r="BW606" i="10"/>
  <c r="CM606" i="10" s="1"/>
  <c r="BV606" i="10"/>
  <c r="CL606" i="10" s="1"/>
  <c r="CP1104" i="10"/>
  <c r="CL1120" i="10"/>
  <c r="CL1057" i="10"/>
  <c r="CA552" i="10"/>
  <c r="CQ552" i="10" s="1"/>
  <c r="BZ552" i="10"/>
  <c r="CP552" i="10" s="1"/>
  <c r="CB552" i="10"/>
  <c r="CR552" i="10" s="1"/>
  <c r="CF592" i="10"/>
  <c r="CV592" i="10" s="1"/>
  <c r="CD592" i="10"/>
  <c r="CT592" i="10" s="1"/>
  <c r="CE592" i="10"/>
  <c r="CU592" i="10" s="1"/>
  <c r="BZ606" i="10"/>
  <c r="CP606" i="10" s="1"/>
  <c r="CA606" i="10"/>
  <c r="CQ606" i="10" s="1"/>
  <c r="CB606" i="10"/>
  <c r="CR606" i="10" s="1"/>
  <c r="BS517" i="10"/>
  <c r="CI517" i="10" s="1"/>
  <c r="BR517" i="10"/>
  <c r="CH517" i="10" s="1"/>
  <c r="BT517" i="10"/>
  <c r="CJ517" i="10" s="1"/>
  <c r="CD501" i="10"/>
  <c r="CT501" i="10" s="1"/>
  <c r="CE501" i="10"/>
  <c r="CU501" i="10" s="1"/>
  <c r="CF501" i="10"/>
  <c r="CV501" i="10" s="1"/>
  <c r="CP1151" i="10" l="1"/>
  <c r="CH1159" i="10"/>
  <c r="CT1193" i="10"/>
  <c r="CP1186" i="10"/>
  <c r="CH1141" i="10"/>
  <c r="CT1139" i="10"/>
  <c r="CP1090" i="10"/>
  <c r="CH1202" i="10"/>
  <c r="CT1191" i="10"/>
  <c r="CP1143" i="10"/>
  <c r="CH1205" i="10"/>
  <c r="CH1118" i="10"/>
  <c r="CT1131" i="10"/>
  <c r="CH1133" i="10"/>
  <c r="CT1175" i="10"/>
  <c r="CT1194" i="10"/>
  <c r="CH1175" i="10"/>
  <c r="CT1202" i="10"/>
  <c r="CP1147" i="10"/>
  <c r="CP1142" i="10"/>
  <c r="CH1174" i="10"/>
  <c r="CH1197" i="10"/>
  <c r="CL1114" i="10"/>
  <c r="CL1122" i="10"/>
  <c r="CP1089" i="10"/>
  <c r="CH1206" i="10"/>
  <c r="CP1155" i="10"/>
  <c r="CL1177" i="10"/>
  <c r="CH1099" i="10"/>
  <c r="CT1182" i="10"/>
  <c r="CP1103" i="10"/>
  <c r="CT1091" i="10"/>
  <c r="CH1123" i="10"/>
  <c r="CH1138" i="10"/>
  <c r="CL1186" i="10"/>
  <c r="CH1179" i="10"/>
  <c r="CT1141" i="10"/>
  <c r="CH1115" i="10"/>
  <c r="CH1111" i="10"/>
  <c r="CT1142" i="10"/>
  <c r="CL1091" i="10"/>
  <c r="CL1183" i="10"/>
  <c r="CL1149" i="10"/>
  <c r="CP1139" i="10"/>
  <c r="CT1206" i="10"/>
  <c r="CH1134" i="10"/>
  <c r="CT1133" i="10"/>
  <c r="CT1178" i="10"/>
  <c r="CL1150" i="10"/>
  <c r="CT1181" i="10"/>
  <c r="CP1126" i="10"/>
  <c r="CP1107" i="10"/>
  <c r="CL1181" i="10"/>
  <c r="CL1093" i="10"/>
  <c r="CL1113" i="10"/>
  <c r="CP1159" i="10"/>
  <c r="CP1206" i="10"/>
  <c r="CH1147" i="10"/>
  <c r="CL1206" i="10"/>
  <c r="CH1143" i="10"/>
  <c r="CT1187" i="10"/>
  <c r="CL1170" i="10"/>
  <c r="CT1134" i="10"/>
  <c r="CL1109" i="10"/>
  <c r="CL1095" i="10"/>
  <c r="CT1155" i="10"/>
  <c r="CP1198" i="10"/>
  <c r="CL1163" i="10"/>
  <c r="CT1089" i="10"/>
  <c r="CL1154" i="10"/>
  <c r="CP1197" i="10"/>
  <c r="CP1122" i="10"/>
  <c r="CL1143" i="10"/>
  <c r="CL1179" i="10"/>
  <c r="CP1146" i="10"/>
  <c r="CL1094" i="10"/>
  <c r="CL1161" i="10"/>
  <c r="CH1145" i="10"/>
  <c r="CT1190" i="10"/>
  <c r="CT1161" i="10"/>
  <c r="CT1102" i="10"/>
  <c r="CL1207" i="10"/>
  <c r="CT1098" i="10"/>
  <c r="CL1178" i="10"/>
  <c r="CH1158" i="10"/>
  <c r="CH1151" i="10"/>
  <c r="CL1162" i="10"/>
  <c r="CL1145" i="10"/>
  <c r="CP1169" i="10"/>
  <c r="CH1162" i="10"/>
  <c r="CP1167" i="10"/>
  <c r="CH1191" i="10"/>
  <c r="CL1153" i="10"/>
  <c r="CT1122" i="10"/>
  <c r="CH1094" i="10"/>
  <c r="CP1194" i="10"/>
  <c r="CH1203" i="10"/>
  <c r="CT1137" i="10"/>
  <c r="CL1115" i="10"/>
  <c r="CT1146" i="10"/>
  <c r="CT1147" i="10"/>
  <c r="CT1145" i="10"/>
  <c r="CH1098" i="10"/>
  <c r="CL1127" i="10"/>
  <c r="CT1165" i="10"/>
  <c r="CT1111" i="10"/>
  <c r="CT1125" i="10"/>
  <c r="CL1146" i="10"/>
  <c r="CP1125" i="10"/>
  <c r="CP1145" i="10"/>
  <c r="CH1106" i="10"/>
  <c r="CP1129" i="10"/>
  <c r="CP1193" i="10"/>
  <c r="CL1189" i="10"/>
  <c r="CH1199" i="10"/>
  <c r="CH1107" i="10"/>
  <c r="CH1189" i="10"/>
  <c r="CL1182" i="10"/>
  <c r="CT1149" i="10"/>
  <c r="CP1109" i="10"/>
  <c r="CL1197" i="10"/>
  <c r="CH1109" i="10"/>
  <c r="CT1183" i="10"/>
  <c r="CH1131" i="10"/>
  <c r="CH1155" i="10"/>
  <c r="CP1141" i="10"/>
  <c r="CL1106" i="10"/>
  <c r="CT1107" i="10"/>
  <c r="CH1157" i="10"/>
  <c r="CH1119" i="10"/>
  <c r="CH1117" i="10"/>
  <c r="CT1177" i="10"/>
  <c r="CP1113" i="10"/>
  <c r="CT1185" i="10"/>
  <c r="CT1173" i="10"/>
  <c r="CP1134" i="10"/>
  <c r="CL1142" i="10"/>
  <c r="CP1157" i="10"/>
  <c r="CH1166" i="10"/>
  <c r="CP1189" i="10"/>
  <c r="CP1199" i="10"/>
  <c r="CP1127" i="10"/>
  <c r="CP1195" i="10"/>
  <c r="CT1127" i="10"/>
  <c r="CT1205" i="10"/>
  <c r="CP1154" i="10"/>
  <c r="CT1203" i="10"/>
  <c r="CH1121" i="10"/>
  <c r="CT1123" i="10"/>
  <c r="CL1121" i="10"/>
  <c r="CH1095" i="10"/>
  <c r="CP1171" i="10"/>
  <c r="CP1191" i="10"/>
  <c r="CL1158" i="10"/>
  <c r="CH1137" i="10"/>
  <c r="CL1133" i="10"/>
  <c r="CH1113" i="10"/>
  <c r="CH1154" i="10"/>
  <c r="CL1135" i="10"/>
  <c r="CT1097" i="10"/>
  <c r="CH1178" i="10"/>
  <c r="CL1134" i="10"/>
  <c r="CP1094" i="10"/>
  <c r="CT1143" i="10"/>
  <c r="CT1095" i="10"/>
  <c r="CT1158" i="10"/>
  <c r="CH1201" i="10"/>
  <c r="CP1091" i="10"/>
  <c r="CH1146" i="10"/>
  <c r="CP1111" i="10"/>
  <c r="CH1122" i="10"/>
  <c r="CH1103" i="10"/>
  <c r="CL1098" i="10"/>
  <c r="CT1150" i="10"/>
  <c r="CT1093" i="10"/>
  <c r="CH1187" i="10"/>
  <c r="CL1190" i="10"/>
  <c r="CL1199" i="10"/>
  <c r="CH1142" i="10"/>
  <c r="CP1202" i="10"/>
  <c r="CP1121" i="10"/>
  <c r="CH1177" i="10"/>
  <c r="CP1158" i="10"/>
  <c r="CP1173" i="10"/>
  <c r="CH1207" i="10"/>
  <c r="CT1135" i="10"/>
  <c r="CH1126" i="10"/>
  <c r="CL1167" i="10"/>
  <c r="CL1174" i="10"/>
  <c r="CP1097" i="10"/>
  <c r="CT1197" i="10"/>
  <c r="CH1171" i="10"/>
  <c r="CT1207" i="10"/>
  <c r="CL1185" i="10"/>
  <c r="CH1102" i="10"/>
  <c r="CH1181" i="10"/>
  <c r="CL1118" i="10"/>
  <c r="CH1105" i="10"/>
  <c r="CH1153" i="10"/>
  <c r="CL1169" i="10"/>
  <c r="CL1193" i="10"/>
  <c r="CL1107" i="10"/>
  <c r="CP1115" i="10"/>
  <c r="CT1153" i="10"/>
  <c r="CT1157" i="10"/>
  <c r="CL1110" i="10"/>
  <c r="CL1187" i="10"/>
  <c r="CL1194" i="10"/>
  <c r="CL1165" i="10"/>
  <c r="CT1174" i="10"/>
  <c r="CT1166" i="10"/>
  <c r="CT1118" i="10"/>
  <c r="CT1121" i="10"/>
  <c r="CT1186" i="10"/>
  <c r="CP1123" i="10"/>
  <c r="CP1099" i="10"/>
  <c r="CH1125" i="10"/>
  <c r="CH1097" i="10"/>
  <c r="CT1169" i="10"/>
  <c r="CT1119" i="10"/>
  <c r="CT1199" i="10"/>
  <c r="CT1103" i="10"/>
  <c r="CL1097" i="10"/>
  <c r="CP1101" i="10"/>
  <c r="CT1151" i="10"/>
  <c r="CH1183" i="10"/>
  <c r="CP1203" i="10"/>
  <c r="CL1141" i="10"/>
  <c r="CP1181" i="10"/>
  <c r="CP1131" i="10"/>
  <c r="CH1193" i="10"/>
  <c r="CP1119" i="10"/>
  <c r="CT1171" i="10"/>
  <c r="CP1207" i="10"/>
  <c r="CP1153" i="10"/>
  <c r="CT1154" i="10"/>
  <c r="CH1169" i="10"/>
  <c r="CL1117" i="10"/>
  <c r="CP1201" i="10"/>
  <c r="CL1166" i="10"/>
  <c r="CL1173" i="10"/>
  <c r="CT1167" i="10"/>
  <c r="CL1101" i="10"/>
  <c r="CH1165" i="10"/>
  <c r="CT1101" i="10"/>
  <c r="CL1129" i="10"/>
  <c r="CP1130" i="10"/>
  <c r="CL1131" i="10"/>
  <c r="CH1149" i="10"/>
  <c r="CL1202" i="10"/>
  <c r="CH1139" i="10"/>
  <c r="CH1090" i="10"/>
  <c r="CH1130" i="10"/>
  <c r="CP1175" i="10"/>
  <c r="CH1161" i="10"/>
  <c r="CT1163" i="10"/>
  <c r="CH1186" i="10"/>
  <c r="CL1151" i="10"/>
  <c r="CP1105" i="10"/>
  <c r="CP1093" i="10"/>
  <c r="CH1091" i="10"/>
  <c r="CH1127" i="10"/>
  <c r="CT1159" i="10"/>
  <c r="CL1102" i="10"/>
  <c r="CL1159" i="10"/>
  <c r="CP1149" i="10"/>
  <c r="CT1094" i="10"/>
  <c r="CL1130" i="10"/>
  <c r="CP1182" i="10"/>
  <c r="CL1203" i="10"/>
  <c r="CL1139" i="10"/>
  <c r="CT1189" i="10"/>
  <c r="CT1170" i="10"/>
  <c r="CP1183" i="10"/>
  <c r="CL1126" i="10"/>
  <c r="CH1185" i="10"/>
  <c r="CP1118" i="10"/>
  <c r="CP1187" i="10"/>
  <c r="CP1102" i="10"/>
  <c r="CH1089" i="10"/>
  <c r="CH1173" i="10"/>
  <c r="CL1198" i="10"/>
  <c r="CP1185" i="10"/>
  <c r="CP1205" i="10"/>
  <c r="CT1179" i="10"/>
  <c r="CL1123" i="10"/>
  <c r="CT1105" i="10"/>
  <c r="CL1155" i="10"/>
  <c r="CH1093" i="10"/>
  <c r="CL1195" i="10"/>
  <c r="CL1138" i="10"/>
  <c r="CP1179" i="10"/>
  <c r="CH1195" i="10"/>
  <c r="CT1195" i="10"/>
  <c r="CH1150" i="10"/>
  <c r="CH1190" i="10"/>
  <c r="CH1135" i="10"/>
  <c r="CL1157" i="10"/>
  <c r="CT1099" i="10"/>
  <c r="CL1099" i="10"/>
  <c r="CL1125" i="10"/>
  <c r="CP1177" i="10"/>
  <c r="CP1161" i="10"/>
  <c r="CL1201" i="10"/>
  <c r="CH1170" i="10"/>
  <c r="CT1110" i="10"/>
  <c r="CH1182" i="10"/>
  <c r="CH1163" i="10"/>
  <c r="CT1117" i="10"/>
  <c r="CL1171" i="10"/>
  <c r="CT1138" i="10"/>
  <c r="CH1194" i="10"/>
  <c r="CP1165" i="10"/>
  <c r="CL1175" i="10"/>
  <c r="CP1190" i="10"/>
  <c r="CP1135" i="10"/>
  <c r="CT1162" i="10"/>
  <c r="CL1105" i="10"/>
  <c r="CT1114" i="10"/>
  <c r="CT1106" i="10"/>
  <c r="CL1103" i="10"/>
  <c r="CP1163" i="10"/>
  <c r="CT1126" i="10"/>
  <c r="CP1137" i="10"/>
  <c r="CP1117" i="10"/>
  <c r="CH1198" i="10"/>
  <c r="CH1110" i="10"/>
  <c r="CL1119" i="10"/>
  <c r="CP1095" i="10"/>
  <c r="CP1106" i="10"/>
  <c r="CP1114" i="10"/>
  <c r="CT1201" i="10"/>
  <c r="CL1191" i="10"/>
  <c r="CL1111" i="10"/>
  <c r="CP1133" i="10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<sst xmlns="http://schemas.openxmlformats.org/spreadsheetml/2006/main" count="18846" uniqueCount="1185">
  <si>
    <t>id</t>
  </si>
  <si>
    <t>预留字段</t>
  </si>
  <si>
    <t>int</t>
  </si>
  <si>
    <t>主键</t>
    <phoneticPr fontId="2" type="noConversion"/>
  </si>
  <si>
    <t>cs</t>
    <phoneticPr fontId="2" type="noConversion"/>
  </si>
  <si>
    <t>品质</t>
    <phoneticPr fontId="2" type="noConversion"/>
  </si>
  <si>
    <t>远征币加成千分比</t>
    <phoneticPr fontId="2" type="noConversion"/>
  </si>
  <si>
    <t>圣水加成千分比</t>
    <phoneticPr fontId="2" type="noConversion"/>
  </si>
  <si>
    <t>开门资源加成千分比</t>
    <phoneticPr fontId="2" type="noConversion"/>
  </si>
  <si>
    <t>提供的公共buffId</t>
    <phoneticPr fontId="2" type="noConversion"/>
  </si>
  <si>
    <t>CommonBuffID</t>
    <phoneticPr fontId="2" type="noConversion"/>
  </si>
  <si>
    <t>提供的种族Buff</t>
    <phoneticPr fontId="2" type="noConversion"/>
  </si>
  <si>
    <t>s</t>
    <phoneticPr fontId="2" type="noConversion"/>
  </si>
  <si>
    <t>Buff描述文本</t>
    <phoneticPr fontId="2" type="noConversion"/>
  </si>
  <si>
    <t>种族Buff千分比文本参数</t>
    <phoneticPr fontId="2" type="noConversion"/>
  </si>
  <si>
    <t>BuffDescrib</t>
    <phoneticPr fontId="2" type="noConversion"/>
  </si>
  <si>
    <t>c</t>
    <phoneticPr fontId="2" type="noConversion"/>
  </si>
  <si>
    <t>Buff千分比文本参数</t>
    <phoneticPr fontId="2" type="noConversion"/>
  </si>
  <si>
    <t>BuffPlusParam</t>
    <phoneticPr fontId="2" type="noConversion"/>
  </si>
  <si>
    <t>int</t>
    <phoneticPr fontId="2" type="noConversion"/>
  </si>
  <si>
    <t>远征PVP-PVP镜像空怪</t>
  </si>
  <si>
    <t>远征PVP-出生</t>
  </si>
  <si>
    <t>远征PVP-1级普通</t>
  </si>
  <si>
    <t>远征PVP-2级普通</t>
  </si>
  <si>
    <t>远征PVP-3级普通</t>
  </si>
  <si>
    <t>远征PVP-4级普通</t>
  </si>
  <si>
    <t>远征PVP-5级普通</t>
  </si>
  <si>
    <t>远征PVP-6级普通</t>
  </si>
  <si>
    <t>远征PVP-7级普通</t>
  </si>
  <si>
    <t>远征PVP-8级普通</t>
  </si>
  <si>
    <t>远征PVP-9级普通</t>
  </si>
  <si>
    <t>远征PVP-10级普通</t>
  </si>
  <si>
    <t>远征PVP-1级远征币矿井</t>
  </si>
  <si>
    <t>远征PVP-2级远征币矿井</t>
  </si>
  <si>
    <t>远征PVP-3级远征币矿井</t>
  </si>
  <si>
    <t>远征PVP-4级远征币矿井</t>
  </si>
  <si>
    <t>远征PVP-5级远征币矿井</t>
  </si>
  <si>
    <t>远征PVP-6级远征币矿井</t>
  </si>
  <si>
    <t>远征PVP-7级远征币矿井</t>
  </si>
  <si>
    <t>远征PVP-8级远征币矿井</t>
  </si>
  <si>
    <t>远征PVP-9级远征币矿井</t>
  </si>
  <si>
    <t>远征PVP-10级远征币矿井</t>
  </si>
  <si>
    <t>远征PVP-1级圣水矿井</t>
  </si>
  <si>
    <t>远征PVP-2级圣水矿井</t>
  </si>
  <si>
    <t>远征PVP-3级圣水矿井</t>
  </si>
  <si>
    <t>远征PVP-4级圣水矿井</t>
  </si>
  <si>
    <t>远征PVP-5级圣水矿井</t>
  </si>
  <si>
    <t>远征PVP-6级圣水矿井</t>
  </si>
  <si>
    <t>远征PVP-7级圣水矿井</t>
  </si>
  <si>
    <t>远征PVP-8级圣水矿井</t>
  </si>
  <si>
    <t>远征PVP-9级圣水矿井</t>
  </si>
  <si>
    <t>远征PVP-10级圣水矿井</t>
  </si>
  <si>
    <t>远征PVP-3级要塞</t>
  </si>
  <si>
    <t>远征PVP-6级要塞</t>
  </si>
  <si>
    <t>远征PVP-9级要塞</t>
  </si>
  <si>
    <t>远征PVP-10级中心城邦</t>
  </si>
  <si>
    <t>远征PVE-出生</t>
  </si>
  <si>
    <t>远征PVE-1级普通</t>
  </si>
  <si>
    <t>远征PVE-2级普通</t>
  </si>
  <si>
    <t>远征PVE-3级普通</t>
  </si>
  <si>
    <t>远征PVE-4级普通</t>
  </si>
  <si>
    <t>远征PVE-5级普通</t>
  </si>
  <si>
    <t>远征PVE-6级普通</t>
  </si>
  <si>
    <t>远征PVE-7级普通</t>
  </si>
  <si>
    <t>远征PVE-8级普通</t>
  </si>
  <si>
    <t>远征PVE-9级普通</t>
  </si>
  <si>
    <t>远征PVE-10级普通</t>
  </si>
  <si>
    <t>远征PVE-1级远古矿井</t>
  </si>
  <si>
    <t>远征PVE-2级远古矿井</t>
  </si>
  <si>
    <t>远征PVE-3级远古矿井</t>
  </si>
  <si>
    <t>远征PVE-4级远古矿井</t>
  </si>
  <si>
    <t>远征PVE-5级远古矿井</t>
  </si>
  <si>
    <t>远征PVE-6级远古矿井</t>
  </si>
  <si>
    <t>远征PVE-7级远古矿井</t>
  </si>
  <si>
    <t>远征PVE-8级远古矿井</t>
  </si>
  <si>
    <t>远征PVE-9级远古矿井</t>
  </si>
  <si>
    <t>远征PVE-2级BOSS据点</t>
  </si>
  <si>
    <t>远征PVE-7级BOSS据点</t>
  </si>
  <si>
    <t>远征PVE-8级BOSS据点</t>
  </si>
  <si>
    <t>远征PVE-9级BOSS据点</t>
  </si>
  <si>
    <t>远征PVE-10级BOSS据点</t>
  </si>
  <si>
    <t>攻击</t>
    <phoneticPr fontId="2" type="noConversion"/>
  </si>
  <si>
    <t>防御</t>
    <phoneticPr fontId="2" type="noConversion"/>
  </si>
  <si>
    <t>血量</t>
    <phoneticPr fontId="2" type="noConversion"/>
  </si>
  <si>
    <t>品质buff</t>
    <phoneticPr fontId="2" type="noConversion"/>
  </si>
  <si>
    <t>等级</t>
    <phoneticPr fontId="2" type="noConversion"/>
  </si>
  <si>
    <t>成长效果%</t>
    <phoneticPr fontId="2" type="noConversion"/>
  </si>
  <si>
    <t>{3015,999,10}</t>
  </si>
  <si>
    <t>{2009,999,10}</t>
  </si>
  <si>
    <t>{3016,999,10}</t>
  </si>
  <si>
    <t>{4016,999,10}</t>
  </si>
  <si>
    <t>{4035,999,10}</t>
  </si>
  <si>
    <t>{4017,999,10}</t>
  </si>
  <si>
    <t>{4036,999,10}</t>
  </si>
  <si>
    <t>{2016,999,10}</t>
  </si>
  <si>
    <t>{3019,999,10}</t>
  </si>
  <si>
    <t>{3000,999,10}</t>
  </si>
  <si>
    <t>{3021,999,10}}</t>
  </si>
  <si>
    <t>{3017,999,10}</t>
  </si>
  <si>
    <t>{3018,999,10}</t>
  </si>
  <si>
    <t>{4038,999,10}</t>
  </si>
  <si>
    <t>{4040,999,10}</t>
  </si>
  <si>
    <t>{4002,999,10}</t>
  </si>
  <si>
    <t>{4004,999,10}</t>
  </si>
  <si>
    <t>{2005,999,10}</t>
  </si>
  <si>
    <t>{2006,999,10}</t>
  </si>
  <si>
    <t>{2007,999,10}</t>
  </si>
  <si>
    <t>{2008,999,10}}</t>
  </si>
  <si>
    <t>{3021,999,10}</t>
  </si>
  <si>
    <t>{4023,999,10}</t>
  </si>
  <si>
    <t>{4006,999,10}</t>
  </si>
  <si>
    <t>{4027,999,10}</t>
  </si>
  <si>
    <t>{4014,999,10}</t>
  </si>
  <si>
    <t>{2013,999,10}</t>
  </si>
  <si>
    <t>{3003,999,10}}</t>
  </si>
  <si>
    <t>{2004,999,10}</t>
  </si>
  <si>
    <t>{4007,999,10}</t>
  </si>
  <si>
    <t>{4018,999,10}</t>
  </si>
  <si>
    <t>{3003,999,10}</t>
  </si>
  <si>
    <t>{3008,999,10}</t>
  </si>
  <si>
    <t>{3010,999,10}</t>
  </si>
  <si>
    <t>{3015,999,10}}</t>
  </si>
  <si>
    <t>{3004,999,10}</t>
  </si>
  <si>
    <t>{4031,999,10}</t>
  </si>
  <si>
    <t>{4000,999,10}</t>
  </si>
  <si>
    <t>{4025,999,10}</t>
  </si>
  <si>
    <t>{2008,999,10}</t>
  </si>
  <si>
    <t>{2003,999,10}}</t>
  </si>
  <si>
    <t>{4022,999,10}</t>
  </si>
  <si>
    <t>{2003,999,10}</t>
  </si>
  <si>
    <t>{2010,999,10}}</t>
  </si>
  <si>
    <t>{2011,999,10}</t>
  </si>
  <si>
    <t>{4015,999,10}</t>
  </si>
  <si>
    <t>{3006,999,10}}</t>
  </si>
  <si>
    <t>{2010,999,10}</t>
  </si>
  <si>
    <t>{3017,999,10}}</t>
  </si>
  <si>
    <t>{4012,999,10}</t>
  </si>
  <si>
    <t>{4026,999,10}</t>
  </si>
  <si>
    <t>{3012,999,10}</t>
  </si>
  <si>
    <t>{2005,999,10}}</t>
  </si>
  <si>
    <t>{4034,999,10}</t>
  </si>
  <si>
    <t>{2013,999,10}}</t>
  </si>
  <si>
    <t>{4019,999,10}</t>
  </si>
  <si>
    <t>{4009,999,10}</t>
  </si>
  <si>
    <t>{3009,999,10}}</t>
  </si>
  <si>
    <t>{3009,999,10}</t>
  </si>
  <si>
    <t>{3019,999,10}}</t>
  </si>
  <si>
    <t>{2007,999,10}}</t>
  </si>
  <si>
    <t>{3000,999,10}}</t>
  </si>
  <si>
    <t>{4030,999,10}</t>
  </si>
  <si>
    <t>{3012,999,10}}</t>
  </si>
  <si>
    <t>{2000,999,10}}</t>
  </si>
  <si>
    <t>{2009,999,10}}</t>
  </si>
  <si>
    <t>{3004,999,10}}</t>
  </si>
  <si>
    <t>{3006,999,10}</t>
  </si>
  <si>
    <t>{3016,999,10}}</t>
  </si>
  <si>
    <t>{2004,999,10}}</t>
  </si>
  <si>
    <t>{4021,999,10}</t>
  </si>
  <si>
    <t>{2011,999,10}}</t>
  </si>
  <si>
    <t>{3008,999,10}}</t>
  </si>
  <si>
    <t>{3018,999,10}}</t>
  </si>
  <si>
    <t>{2006,999,10}}</t>
  </si>
  <si>
    <t>{2016,999,10}}</t>
  </si>
  <si>
    <t>{3010,999,10}}</t>
  </si>
  <si>
    <t>{2000,999,10}</t>
  </si>
  <si>
    <t>{4035,999,10}}</t>
  </si>
  <si>
    <t>{4028,999,10}</t>
  </si>
  <si>
    <t>{2007,999,10,0,1,0,25}</t>
  </si>
  <si>
    <t>{3009,999,10,0,1,0,4}</t>
  </si>
  <si>
    <t>{3009,999,10,0,1,0,55}</t>
  </si>
  <si>
    <t>{4007,999,10,0,1,0,7}</t>
  </si>
  <si>
    <t>{4006,999,10,1,1,0,85}</t>
  </si>
  <si>
    <t>{4038,999,10,0,1,0,10}</t>
  </si>
  <si>
    <t>{4025,999,10,0,1,0,115}</t>
  </si>
  <si>
    <t>{2010,999,10,0,1,0,13}</t>
  </si>
  <si>
    <t>{2003,999,10,0,1,0,145}</t>
  </si>
  <si>
    <t>{3012,999,10,0,1,0,16}</t>
  </si>
  <si>
    <t>{2008,999,10,0,1,0,25}</t>
  </si>
  <si>
    <t>{3000,999,10,0,1,0,4}</t>
  </si>
  <si>
    <t>{3012,999,10,0,1,0,55}</t>
  </si>
  <si>
    <t>{4019,999,10,0,1,0,7}</t>
  </si>
  <si>
    <t>{4014,999,10,0,1,0,85}</t>
  </si>
  <si>
    <t>{4021,999,10,1,1,0,10}</t>
  </si>
  <si>
    <t>{4030,999,10,0,1,0,115}</t>
  </si>
  <si>
    <t>{2000,999,10,0,1,0,13}</t>
  </si>
  <si>
    <t>{2009,999,10,0,1,0,145}</t>
  </si>
  <si>
    <t>{2009,999,10,0,1,0,25}</t>
  </si>
  <si>
    <t>{2003,999,10,0,1,0,4}</t>
  </si>
  <si>
    <t>{3016,999,10,0,1,0,55}</t>
  </si>
  <si>
    <t>{4028,999,10,0,1,0,7}</t>
  </si>
  <si>
    <t>{4017,999,10,1,1,0,85}</t>
  </si>
  <si>
    <t>{4007,999,10,0,1,0,10}</t>
  </si>
  <si>
    <t>{4038,999,10,0,1,0,115}</t>
  </si>
  <si>
    <t>{3010,999,10,0,1,0,13}</t>
  </si>
  <si>
    <t>{3003,999,10,0,1,0,145}</t>
  </si>
  <si>
    <t>{2010,999,10,0,1,0,25}</t>
  </si>
  <si>
    <t>{3008,999,10,0,1,0,4}</t>
  </si>
  <si>
    <t>{4023,999,10,0,1,0,7}</t>
  </si>
  <si>
    <t>{4022,999,10,0,1,0,85}</t>
  </si>
  <si>
    <t>{4034,999,10,1,1,0,10}</t>
  </si>
  <si>
    <t>{4006,999,10,0,1,0,115}</t>
  </si>
  <si>
    <t>{2016,999,10,0,1,0,13}</t>
  </si>
  <si>
    <t>{3012,999,10,0,1,0,145}</t>
  </si>
  <si>
    <t>{2000,999,10,0,1,0,16}</t>
  </si>
  <si>
    <t>{4017,999,10,0,1,0,25}</t>
  </si>
  <si>
    <t>{4023,999,10,0,1,0,4}</t>
  </si>
  <si>
    <t>{4023,999,10,0,1,0,55}</t>
  </si>
  <si>
    <t>{4023,999,10,1,1,0,7}</t>
  </si>
  <si>
    <t>{4026,999,10,0,1,0,85}</t>
  </si>
  <si>
    <t>{4021,999,10,0,1,0,10}</t>
  </si>
  <si>
    <t>{4015,999,10,0,1,0,115}</t>
  </si>
  <si>
    <t>{4006,999,10,0,1,0,13}</t>
  </si>
  <si>
    <t>{4038,999,10,0,1,0,145}</t>
  </si>
  <si>
    <t>{4031,999,10,0,1,0,16}</t>
  </si>
  <si>
    <t>{2016,999,10,0,1,0,1}</t>
  </si>
  <si>
    <t>{3021,999,10,0,1,0,1}</t>
  </si>
  <si>
    <t>{3003,999,10,0,1,0,1}</t>
  </si>
  <si>
    <t>{2000,999,10,0,1,0,1}</t>
  </si>
  <si>
    <t>{4022,999,10,0,1,0,1}</t>
  </si>
  <si>
    <t>{3003,999,10,0,1,0,175}</t>
  </si>
  <si>
    <t>{3004,999,10,0,1,0,16}</t>
  </si>
  <si>
    <t>{2009,999,10,0,1,0,16}</t>
  </si>
  <si>
    <t>{2010,999,10,0,1,0,175}</t>
  </si>
  <si>
    <t>{4025,999,10,0,1,0,175}</t>
  </si>
  <si>
    <t>职业ID</t>
    <phoneticPr fontId="2" type="noConversion"/>
  </si>
  <si>
    <t>组号(用于编辑器指定驻扎配置)</t>
    <phoneticPr fontId="2" type="noConversion"/>
  </si>
  <si>
    <t>group</t>
    <phoneticPr fontId="2" type="noConversion"/>
  </si>
  <si>
    <t>Quality</t>
    <phoneticPr fontId="2" type="noConversion"/>
  </si>
  <si>
    <t>WarGoldPlus</t>
    <phoneticPr fontId="2" type="noConversion"/>
  </si>
  <si>
    <t>HolyWaterPlus</t>
    <phoneticPr fontId="2" type="noConversion"/>
  </si>
  <si>
    <t>DPPlus</t>
    <phoneticPr fontId="2" type="noConversion"/>
  </si>
  <si>
    <t>RaceBuffID</t>
    <phoneticPr fontId="2" type="noConversion"/>
  </si>
  <si>
    <t>RaceBuffPlusParam</t>
    <phoneticPr fontId="2" type="noConversion"/>
  </si>
  <si>
    <t>ksc</t>
  </si>
  <si>
    <t>intList2</t>
    <phoneticPr fontId="2" type="noConversion"/>
  </si>
  <si>
    <t>职业</t>
    <phoneticPr fontId="2" type="noConversion"/>
  </si>
  <si>
    <t>装备效果</t>
    <phoneticPr fontId="2" type="noConversion"/>
  </si>
  <si>
    <t>攻</t>
    <phoneticPr fontId="2" type="noConversion"/>
  </si>
  <si>
    <t>防</t>
    <phoneticPr fontId="2" type="noConversion"/>
  </si>
  <si>
    <t>血</t>
    <phoneticPr fontId="2" type="noConversion"/>
  </si>
  <si>
    <t>装备等级</t>
    <phoneticPr fontId="2" type="noConversion"/>
  </si>
  <si>
    <t>装备平均效果</t>
    <phoneticPr fontId="2" type="noConversion"/>
  </si>
  <si>
    <t>远征地等级</t>
    <phoneticPr fontId="2" type="noConversion"/>
  </si>
  <si>
    <t>驻防英雄等级</t>
    <phoneticPr fontId="2" type="noConversion"/>
  </si>
  <si>
    <t>驻防英雄效果</t>
    <phoneticPr fontId="2" type="noConversion"/>
  </si>
  <si>
    <t>绿</t>
    <phoneticPr fontId="2" type="noConversion"/>
  </si>
  <si>
    <t>绿+</t>
    <phoneticPr fontId="2" type="noConversion"/>
  </si>
  <si>
    <t>蓝</t>
    <phoneticPr fontId="2" type="noConversion"/>
  </si>
  <si>
    <t>蓝+</t>
    <phoneticPr fontId="2" type="noConversion"/>
  </si>
  <si>
    <t>紫</t>
    <phoneticPr fontId="2" type="noConversion"/>
  </si>
  <si>
    <t>紫+</t>
    <phoneticPr fontId="2" type="noConversion"/>
  </si>
  <si>
    <t>橙</t>
    <phoneticPr fontId="2" type="noConversion"/>
  </si>
  <si>
    <t>橙+</t>
    <phoneticPr fontId="2" type="noConversion"/>
  </si>
  <si>
    <t>红</t>
    <phoneticPr fontId="2" type="noConversion"/>
  </si>
  <si>
    <t>红+</t>
    <phoneticPr fontId="2" type="noConversion"/>
  </si>
  <si>
    <t>品质成长效果</t>
    <phoneticPr fontId="2" type="noConversion"/>
  </si>
  <si>
    <t>种族buff效果</t>
    <phoneticPr fontId="2" type="noConversion"/>
  </si>
  <si>
    <t>{{5,1,1,</t>
    <phoneticPr fontId="2" type="noConversion"/>
  </si>
  <si>
    <t>{{5,1,2,</t>
    <phoneticPr fontId="2" type="noConversion"/>
  </si>
  <si>
    <t>{{5,1,3,</t>
    <phoneticPr fontId="2" type="noConversion"/>
  </si>
  <si>
    <t>,0}|</t>
    <phoneticPr fontId="2" type="noConversion"/>
  </si>
  <si>
    <t>,3}}</t>
    <phoneticPr fontId="2" type="noConversion"/>
  </si>
  <si>
    <t>{{1,</t>
    <phoneticPr fontId="2" type="noConversion"/>
  </si>
  <si>
    <t>{2,</t>
    <phoneticPr fontId="2" type="noConversion"/>
  </si>
  <si>
    <t>{3,</t>
  </si>
  <si>
    <t>{4,</t>
  </si>
  <si>
    <t>,</t>
    <phoneticPr fontId="2" type="noConversion"/>
  </si>
  <si>
    <t>}}</t>
    <phoneticPr fontId="2" type="noConversion"/>
  </si>
  <si>
    <t>}|</t>
    <phoneticPr fontId="2" type="noConversion"/>
  </si>
  <si>
    <t>{{1,1100}|{2,620}|{3,700}|{4,700}}</t>
  </si>
  <si>
    <t>{{1,1200}|{2,620}|{3,1100}|{4,500}}</t>
  </si>
  <si>
    <t>{{1,0}|{2,500}|{3,500}|{4,1100}}</t>
  </si>
  <si>
    <t>{{1,1100}|{2,620}|{3,620}|{4,1100}}</t>
  </si>
  <si>
    <t>{{1,700}|{2,500}|{3,700}|{4,1200}}</t>
  </si>
  <si>
    <t>{{1,700}|{2,420}|{3,1100}|{4,1200}}</t>
  </si>
  <si>
    <t>{{1,700}|{2,420}|{3,700}|{4,0}}</t>
  </si>
  <si>
    <t>{{1,1200}|{2,500}|{3,500}|{4,1200}}</t>
  </si>
  <si>
    <t>{{1,1200}|{2,280}|{3,700}|{4,1200}}</t>
  </si>
  <si>
    <t>{{1,1200}|{2,500}|{3,1200}|{4,500}}</t>
  </si>
  <si>
    <t>{{1,1200}|{2,500}|{3,1100}|{4,620}}</t>
  </si>
  <si>
    <t>{{1,1100}|{2,700}|{3,620}|{4,700}}</t>
  </si>
  <si>
    <t>{{1,1200}|{2,420}|{3,1100}|{4,700}}</t>
  </si>
  <si>
    <t>{{1,1100}|{2,1100}|{3,500}|{4,700}}</t>
  </si>
  <si>
    <t>{{1,620}|{2,700}|{3,700}|{4,1100}}</t>
  </si>
  <si>
    <t>{{1,1100}|{2,500}|{3,1100}|{4,700}}</t>
  </si>
  <si>
    <t>{{1,1100}|{2,500}|{3,1200}|{4,620}}</t>
  </si>
  <si>
    <t>{{1,700}|{2,280}|{3,0}|{4,1100}}</t>
  </si>
  <si>
    <t>{{1,1100}|{2,500}|{3,620}|{4,1200}}</t>
  </si>
  <si>
    <t>{{1,1200}|{2,620}|{3,700}|{4,620}}</t>
  </si>
  <si>
    <t>{{1,700}|{2,700}|{3,620}|{4,1100}}</t>
  </si>
  <si>
    <t>{{1,700}|{2,700}|{3,700}|{4,700}}</t>
  </si>
  <si>
    <t>{{1,700}|{2,700}|{3,420}|{4,0}}</t>
  </si>
  <si>
    <t>{{1,1100}|{2,500}|{3,700}|{4,1100}}</t>
  </si>
  <si>
    <t>{{1,620}|{2,700}|{3,1200}|{4,620}}</t>
  </si>
  <si>
    <t>{{1,1200}|{2,700}|{3,620}|{4,620}}</t>
  </si>
  <si>
    <t>{{1,1100}|{2,620}|{3,420}|{4,0}}</t>
  </si>
  <si>
    <t>{{1,420}|{2,620}|{3,0}|{4,1100}}</t>
  </si>
  <si>
    <t>{{1,0}|{2,280}|{3,620}|{4,1200}}</t>
  </si>
  <si>
    <t>{{1,1100}|{2,700}|{3,1100}|{4,500}}</t>
  </si>
  <si>
    <t>{{1,0}|{2,620}|{3,500}|{4,700}}</t>
  </si>
  <si>
    <t>{{1,1200}|{2,700}|{3,500}|{4,700}}</t>
  </si>
  <si>
    <t>{{1,1100}|{2,1100}|{3,200}|{4,0}}</t>
  </si>
  <si>
    <t>{{1,1100}|{2,200}|{3,1100}|{4,0}}</t>
  </si>
  <si>
    <t>{{1,620}|{2,420}|{3,1200}|{4,1200}}</t>
  </si>
  <si>
    <t>{{1,700}|{2,700}|{3,1100}|{4,620}}</t>
  </si>
  <si>
    <t>{{1,1100}|{2,420}|{3,1100}|{4,1100}}</t>
  </si>
  <si>
    <t>{{1,700}|{2,620}|{3,700}|{4,1100}}</t>
  </si>
  <si>
    <t>{{1,1100}|{2,1200}|{3,1200}|{4,200}}</t>
  </si>
  <si>
    <t>{{1,1200}|{2,620}|{3,500}|{4,1100}}</t>
  </si>
  <si>
    <t>{{1,700}|{2,620}|{3,620}|{4,1200}}</t>
  </si>
  <si>
    <t>{{1,1000}|{2,1000}|{3,300}|{4,1150}}</t>
  </si>
  <si>
    <t>{{1,800}|{2,800}|{3,480}|{4,0}}</t>
  </si>
  <si>
    <t>{{1,700}|{2,1100}|{3,620}|{4,700}}</t>
  </si>
  <si>
    <t>{5,1,2,</t>
    <phoneticPr fontId="2" type="noConversion"/>
  </si>
  <si>
    <t>{5,1,3,</t>
    <phoneticPr fontId="2" type="noConversion"/>
  </si>
  <si>
    <t>{{1,50}|{2,50}|{3,50}|{4,50}}</t>
  </si>
  <si>
    <t>{{}}</t>
    <phoneticPr fontId="2" type="noConversion"/>
  </si>
  <si>
    <t>{{1,6002001}|{2,6003001}|{3,6004001}|{4,6005001}}</t>
  </si>
  <si>
    <t>{{1,6002002}|{2,6003002}|{3,6004002}|{4,6005002}}</t>
  </si>
  <si>
    <t>{{1,6002003}|{2,6003003}|{3,6004003}|{4,6005003}}</t>
  </si>
  <si>
    <t>{{1,6002004}|{2,6003004}|{3,6004004}|{4,6005004}}</t>
  </si>
  <si>
    <t>{{1,6002005}|{2,6003005}|{3,6004005}|{4,6005005}}</t>
  </si>
  <si>
    <t>{{1,6002006}|{2,6003006}|{3,6004006}|{4,6005006}}</t>
  </si>
  <si>
    <t>{{1,6002007}|{2,6003007}|{3,6004007}|{4,6005007}}</t>
  </si>
  <si>
    <t>{{1,6002008}|{2,6003008}|{3,6004008}|{4,6005008}}</t>
  </si>
  <si>
    <t>{{1,6002009}|{2,6003009}|{3,6004009}|{4,6005009}}</t>
  </si>
  <si>
    <t>{{1,6002010}|{2,6003010}|{3,6004010}|{4,6005010}}</t>
  </si>
  <si>
    <t>{{1,6002011}|{2,6003011}|{3,6004011}|{4,6005011}}</t>
  </si>
  <si>
    <t>{{1,6002032}|{2,6003032}|{3,6004032}|{4,6005032}}</t>
  </si>
  <si>
    <t>{{1,6002033}|{2,6003033}|{3,6004033}|{4,6005033}}</t>
  </si>
  <si>
    <t>{{1,6002034}|{2,6003034}|{3,6004034}|{4,6005034}}</t>
  </si>
  <si>
    <t>{{1,6002035}|{2,6003035}|{3,6004035}|{4,6005035}}</t>
  </si>
  <si>
    <t>{{1,6002036}|{2,6003036}|{3,6004036}|{4,6005036}}</t>
  </si>
  <si>
    <t>{{1,6002037}|{2,6003037}|{3,6004037}|{4,6005037}}</t>
  </si>
  <si>
    <t>{{1,6002038}|{2,6003038}|{3,6004038}|{4,6005038}}</t>
  </si>
  <si>
    <t>{{1,6002039}|{2,6003039}|{3,6004039}|{4,6005039}}</t>
  </si>
  <si>
    <t>{{1,6002040}|{2,6003040}|{3,6004040}|{4,6005040}}</t>
  </si>
  <si>
    <t>{{1,6002041}|{2,6003041}|{3,6004041}|{4,6005041}}</t>
  </si>
  <si>
    <t>{{1,6002042}|{2,6003042}|{3,6004042}|{4,6005042}}</t>
  </si>
  <si>
    <t>{{1,6002043}|{2,6003043}|{3,6004043}|{4,6005043}}</t>
  </si>
  <si>
    <t>{{1,6002044}|{2,6003044}|{3,6004044}|{4,6005044}}</t>
  </si>
  <si>
    <t>{{1,6002045}|{2,6003045}|{3,6004045}|{4,6005045}}</t>
  </si>
  <si>
    <t>{{1,6002046}|{2,6003046}|{3,6004046}|{4,6005046}}</t>
  </si>
  <si>
    <t>{{1,6002067}|{2,6003067}|{3,6004067}|{4,6005067}}</t>
  </si>
  <si>
    <t>{{1,6002068}|{2,6003068}|{3,6004068}|{4,6005068}}</t>
  </si>
  <si>
    <t>{{1,6002069}|{2,6003069}|{3,6004069}|{4,6005069}}</t>
  </si>
  <si>
    <t>{{1,6002070}|{2,6003070}|{3,6004070}|{4,6005070}}</t>
  </si>
  <si>
    <t>{{1,6002071}|{2,6003071}|{3,6004071}|{4,6005071}}</t>
  </si>
  <si>
    <t>{{1,6002072}|{2,6003072}|{3,6004072}|{4,6005072}}</t>
  </si>
  <si>
    <t>{{1,6002073}|{2,6003073}|{3,6004073}|{4,6005073}}</t>
  </si>
  <si>
    <t>{{1,6002074}|{2,6003074}|{3,6004074}|{4,6005074}}</t>
  </si>
  <si>
    <t>{{1,6002075}|{2,6003075}|{3,6004075}|{4,6005075}}</t>
  </si>
  <si>
    <t>{{1,6002076}|{2,6003076}|{3,6004076}|{4,6005076}}</t>
  </si>
  <si>
    <t>{{1,6002077}|{2,6003077}|{3,6004077}|{4,6005077}}</t>
  </si>
  <si>
    <t>{{1,6002078}|{2,6003078}|{3,6004078}|{4,6005078}}</t>
  </si>
  <si>
    <t>{{1,6002079}|{2,6003079}|{3,6004079}|{4,6005079}}</t>
  </si>
  <si>
    <t>{{1,6002080}|{2,6003080}|{3,6004080}|{4,6005080}}</t>
  </si>
  <si>
    <t>{{1,6002081}|{2,6003081}|{3,6004081}|{4,6005081}}</t>
  </si>
  <si>
    <t>{{1,6002101}|{2,6003101}|{3,6004101}|{4,6005101}}</t>
  </si>
  <si>
    <t>{{1,6002102}|{2,6003102}|{3,6004102}|{4,6005102}}</t>
  </si>
  <si>
    <t>{{1,6002103}|{2,6003103}|{3,6004103}|{4,6005103}}</t>
  </si>
  <si>
    <t>{{1,6002104}|{2,6003104}|{3,6004104}|{4,6005104}}</t>
  </si>
  <si>
    <t>{{1,6002105}|{2,6003105}|{3,6004105}|{4,6005105}}</t>
  </si>
  <si>
    <t>{{1,6002106}|{2,6003106}|{3,6004106}|{4,6005106}}</t>
  </si>
  <si>
    <t>{{1,6002107}|{2,6003107}|{3,6004107}|{4,6005107}}</t>
  </si>
  <si>
    <t>{{1,6002108}|{2,6003108}|{3,6004108}|{4,6005108}}</t>
  </si>
  <si>
    <t>{{1,6002109}|{2,6003109}|{3,6004109}|{4,6005109}}</t>
  </si>
  <si>
    <t>{{1,6002110}|{2,6003110}|{3,6004110}|{4,6005110}}</t>
  </si>
  <si>
    <t>{{1,6002111}|{2,6003111}|{3,6004111}|{4,6005111}}</t>
  </si>
  <si>
    <t>{{1,6002112}|{2,6003112}|{3,6004112}|{4,6005112}}</t>
  </si>
  <si>
    <t>{{1,6002113}|{2,6003113}|{3,6004113}|{4,6005113}}</t>
  </si>
  <si>
    <t>{{1,6002114}|{2,6003114}|{3,6004114}|{4,6005114}}</t>
  </si>
  <si>
    <t>{{1,6002115}|{2,6003115}|{3,6004115}|{4,6005115}}</t>
  </si>
  <si>
    <t>{{1,6002116}|{2,6003116}|{3,6004116}|{4,6005116}}</t>
  </si>
  <si>
    <t>{{1,6002137}|{2,6003137}|{3,6004137}|{4,6005137}}</t>
  </si>
  <si>
    <t>{{1,6002138}|{2,6003138}|{3,6004138}|{4,6005138}}</t>
  </si>
  <si>
    <t>{{1,6002139}|{2,6003139}|{3,6004139}|{4,6005139}}</t>
  </si>
  <si>
    <t>{{1,6002140}|{2,6003140}|{3,6004140}|{4,6005140}}</t>
  </si>
  <si>
    <t>75139,0}|</t>
  </si>
  <si>
    <t>{{5,1,1,75139,0}|{5,1,2,28560,0}|{5,1,3,614477,3}}</t>
  </si>
  <si>
    <t>97681,0}|</t>
  </si>
  <si>
    <t>{{5,1,1,97681,0}|{5,1,2,28560,0}|{5,1,3,614477,3}}</t>
  </si>
  <si>
    <t>420783,0}|</t>
  </si>
  <si>
    <t>{{5,1,1,420783,0}|{5,1,2,64260,0}|{5,1,3,1382574,3}}</t>
  </si>
  <si>
    <t>826539,0}|</t>
  </si>
  <si>
    <t>{{5,1,1,826539,0}|{5,1,2,107100,0}|{5,1,3,2304291,3}}</t>
  </si>
  <si>
    <t>961791,0}|</t>
  </si>
  <si>
    <t>{{5,1,1,961791,0}|{5,1,2,628320,0}|{5,1,3,13518507,3}}</t>
  </si>
  <si>
    <t>1442686,0}|</t>
  </si>
  <si>
    <t>{{5,1,1,1442686,0}|{5,1,2,714000,0}|{5,1,3,15361940,3}}</t>
  </si>
  <si>
    <t>3366268,0}|</t>
  </si>
  <si>
    <t>{{5,1,1,3366268,0}|{5,1,2,4569600,0}|{5,1,3,98316417,3}}</t>
  </si>
  <si>
    <t>3847164,0}|</t>
  </si>
  <si>
    <t>{{5,1,1,3847164,0}|{5,1,2,5712000,0}|{5,1,3,122895522,3}}</t>
  </si>
  <si>
    <t>4207835,0}|</t>
  </si>
  <si>
    <t>{{5,1,1,4207835,0}|{5,1,2,7140000,0}|{5,1,3,153619402,3}}</t>
  </si>
  <si>
    <t>7213432,0}|</t>
  </si>
  <si>
    <t>{{5,1,1,7213432,0}|{5,1,2,8568000,0}|{5,1,3,184343283,3}}</t>
  </si>
  <si>
    <t>8415671,0}|</t>
  </si>
  <si>
    <t>{{5,1,1,8415671,0}|{5,1,2,9139200,0}|{5,1,3,196632835,3}}</t>
  </si>
  <si>
    <t>285531,0}|</t>
  </si>
  <si>
    <t>{{5,1,1,285531,0}|{5,1,2,67830,0}|{5,1,3,1459384,3}}</t>
  </si>
  <si>
    <t>443325,0}|</t>
  </si>
  <si>
    <t>{{5,1,1,443325,0}|{5,1,2,80325,0}|{5,1,3,1728218,3}}</t>
  </si>
  <si>
    <t>886651,0}|</t>
  </si>
  <si>
    <t>{{5,1,1,886651,0}|{5,1,2,139230,0}|{5,1,3,2995578,3}}</t>
  </si>
  <si>
    <t>1045947,0}|</t>
  </si>
  <si>
    <t>{{5,1,1,1045947,0}|{5,1,2,848232,0}|{5,1,3,18249985,3}}</t>
  </si>
  <si>
    <t>1586955,0}|</t>
  </si>
  <si>
    <t>{{5,1,1,1586955,0}|{5,1,2,999600,0}|{5,1,3,21506716,3}}</t>
  </si>
  <si>
    <t>3732951,0}|</t>
  </si>
  <si>
    <t>{{5,1,1,3732951,0}|{5,1,2,6625920,0}|{5,1,3,142558805,3}}</t>
  </si>
  <si>
    <t>4304014,0}|</t>
  </si>
  <si>
    <t>{{5,1,1,4304014,0}|{5,1,2,8568000,0}|{5,1,3,184343283,3}}</t>
  </si>
  <si>
    <t>4754854,0}|</t>
  </si>
  <si>
    <t>{{5,1,1,4754854,0}|{5,1,2,11067000,0}|{5,1,3,238110074,3}}</t>
  </si>
  <si>
    <t>8223313,0}|</t>
  </si>
  <si>
    <t>{{5,1,1,8223313,0}|{5,1,2,13708800,0}|{5,1,3,294949253,3}}</t>
  </si>
  <si>
    <t>9678022,0}|</t>
  </si>
  <si>
    <t>{{5,1,1,9678022,0}|{5,1,2,15079680,0}|{5,1,3,324444179,3}}</t>
  </si>
  <si>
    <t>383213,0}|</t>
  </si>
  <si>
    <t>{{5,1,1,383213,0}|{5,1,2,49980,0}|{5,1,3,1075335,3}}</t>
  </si>
  <si>
    <t>601119,0}|</t>
  </si>
  <si>
    <t>{{5,1,1,601119,0}|{5,1,2,58905,0}|{5,1,3,1267360,3}}</t>
  </si>
  <si>
    <t>1202238,0}|</t>
  </si>
  <si>
    <t>{{5,1,1,1202238,0}|{5,1,2,103530,0}|{5,1,3,2227481,3}}</t>
  </si>
  <si>
    <t>1412630,0}|</t>
  </si>
  <si>
    <t>{{5,1,1,1412630,0}|{5,1,2,635460,0}|{5,1,3,13672126,3}}</t>
  </si>
  <si>
    <t>2139985,0}|</t>
  </si>
  <si>
    <t>{{5,1,1,2139985,0}|{5,1,2,749700,0}|{5,1,3,16130037,3}}</t>
  </si>
  <si>
    <t>5043391,0}|</t>
  </si>
  <si>
    <t>{{5,1,1,5043391,0}|{5,1,2,4969440,0}|{5,1,3,106919104,3}}</t>
  </si>
  <si>
    <t>5812824,0}|</t>
  </si>
  <si>
    <t>{{5,1,1,5812824,0}|{5,1,2,6426000,0}|{5,1,3,138257462,3}}</t>
  </si>
  <si>
    <t>6413944,0}|</t>
  </si>
  <si>
    <t>{{5,1,1,6413944,0}|{5,1,2,8299536,0}|{5,1,3,178567194,3}}</t>
  </si>
  <si>
    <t>11096664,0}|</t>
  </si>
  <si>
    <t>{{5,1,1,11096664,0}|{5,1,2,10281600,0}|{5,1,3,221211940,3}}</t>
  </si>
  <si>
    <t>13062324,0}|</t>
  </si>
  <si>
    <t>{{5,1,1,13062324,0}|{5,1,2,11309760,0}|{5,1,3,243333134,3}}</t>
  </si>
  <si>
    <t>150279,0}|</t>
  </si>
  <si>
    <t>{{5,1,1,150279,0}|{5,1,2,17850,0}|{5,1,3,384048,3}}</t>
  </si>
  <si>
    <t>781455,0}|</t>
  </si>
  <si>
    <t>{{5,1,1,781455,0}|{5,1,2,1142400,0}|{5,1,3,24579104,3}}</t>
  </si>
  <si>
    <t>1683134,0}|</t>
  </si>
  <si>
    <t>{{5,1,1,1683134,0}|{5,1,2,2142000,0}|{5,1,3,46085820,3}}</t>
  </si>
  <si>
    <t>2494645,0}|</t>
  </si>
  <si>
    <t>{{5,1,1,2494645,0}|{5,1,2,2863140,0}|{5,1,3,61601380,3}}</t>
  </si>
  <si>
    <t>225419,0}|</t>
  </si>
  <si>
    <t>{{5,1,1,225419,0}|{5,1,2,42840,0}|{5,1,3,921716,3}}</t>
  </si>
  <si>
    <t>202877,0}|</t>
  </si>
  <si>
    <t>{{5,1,1,202877,0}|{5,1,2,42840,0}|{5,1,3,921716,3}}</t>
  </si>
  <si>
    <t>96179,0}|</t>
  </si>
  <si>
    <t>{{5,1,1,96179,0}|{5,1,2,14280,0}|{5,1,3,307238,3}}</t>
  </si>
  <si>
    <t>931735,0}|</t>
  </si>
  <si>
    <t>{{5,1,1,931735,0}|{5,1,2,1292340,0}|{5,1,3,27805111,3}}</t>
  </si>
  <si>
    <t>1532854,0}|</t>
  </si>
  <si>
    <t>{{5,1,1,1532854,0}|{5,1,2,2027760,0}|{5,1,3,43627910,3}}</t>
  </si>
  <si>
    <t>2434533,0}|</t>
  </si>
  <si>
    <t>{{5,1,1,2434533,0}|{5,1,2,2727480,0}|{5,1,3,58682611,3}}</t>
  </si>
  <si>
    <t>{{5,1,1,150279,0}|{5,1,2,58240,0}|{5,1,3,1255671,3}}</t>
  </si>
  <si>
    <t>195363,0}|</t>
  </si>
  <si>
    <t>{{5,1,1,195363,0}|{5,1,2,58240,0}|{5,1,3,1255671,3}}</t>
  </si>
  <si>
    <t>841567,0}|</t>
  </si>
  <si>
    <t>{{5,1,1,841567,0}|{5,1,2,131040,0}|{5,1,3,2825261,3}}</t>
  </si>
  <si>
    <t>1653078,0}|</t>
  </si>
  <si>
    <t>{{5,1,1,1653078,0}|{5,1,2,218400,0}|{5,1,3,4708768,3}}</t>
  </si>
  <si>
    <t>1923582,0}|</t>
  </si>
  <si>
    <t>{{5,1,1,1923582,0}|{5,1,2,1281280,0}|{5,1,3,27624776,3}}</t>
  </si>
  <si>
    <t>2885373,0}|</t>
  </si>
  <si>
    <t>{{5,1,1,2885373,0}|{5,1,2,1456000,0}|{5,1,3,31391790,3}}</t>
  </si>
  <si>
    <t>6732537,0}|</t>
  </si>
  <si>
    <t>{{5,1,1,6732537,0}|{5,1,2,9318400,0}|{5,1,3,200907462,3}}</t>
  </si>
  <si>
    <t>7694328,0}|</t>
  </si>
  <si>
    <t>{{5,1,1,7694328,0}|{5,1,2,11648000,0}|{5,1,3,251134328,3}}</t>
  </si>
  <si>
    <t>6311753,0}|</t>
  </si>
  <si>
    <t>{{5,1,1,6311753,0}|{5,1,2,10920000,0}|{5,1,3,235438432,3}}</t>
  </si>
  <si>
    <t>10820149,0}|</t>
  </si>
  <si>
    <t>{{5,1,1,10820149,0}|{5,1,2,13104000,0}|{5,1,3,282526119,3}}</t>
  </si>
  <si>
    <t>12623507,0}|</t>
  </si>
  <si>
    <t>{{5,1,1,12623507,0}|{5,1,2,13977600,0}|{5,1,3,301361193,3}}</t>
  </si>
  <si>
    <t>571063,0}|</t>
  </si>
  <si>
    <t>{{5,1,1,571063,0}|{5,1,2,138320,0}|{5,1,3,2982220,3}}</t>
  </si>
  <si>
    <t>{{5,1,1,886651,0}|{5,1,2,163800,0}|{5,1,3,3531576,3}}</t>
  </si>
  <si>
    <t>1773302,0}|</t>
  </si>
  <si>
    <t>{{5,1,1,1773302,0}|{5,1,2,283920,0}|{5,1,3,6121399,3}}</t>
  </si>
  <si>
    <t>2091895,0}|</t>
  </si>
  <si>
    <t>{{5,1,1,2091895,0}|{5,1,2,1729728,0}|{5,1,3,37293447,3}}</t>
  </si>
  <si>
    <t>3173910,0}|</t>
  </si>
  <si>
    <t>{{5,1,1,3173910,0}|{5,1,2,2038400,0}|{5,1,3,43948507,3}}</t>
  </si>
  <si>
    <t>7465902,0}|</t>
  </si>
  <si>
    <t>{{5,1,1,7465902,0}|{5,1,2,13511680,0}|{5,1,3,291315820,3}}</t>
  </si>
  <si>
    <t>8608029,0}|</t>
  </si>
  <si>
    <t>{{5,1,1,8608029,0}|{5,1,2,17472000,0}|{5,1,3,376701492,3}}</t>
  </si>
  <si>
    <t>7132281,0}|</t>
  </si>
  <si>
    <t>{{5,1,1,7132281,0}|{5,1,2,16926000,0}|{5,1,3,364929570,3}}</t>
  </si>
  <si>
    <t>12334970,0}|</t>
  </si>
  <si>
    <t>{{5,1,1,12334970,0}|{5,1,2,20966400,0}|{5,1,3,452041790,3}}</t>
  </si>
  <si>
    <t>14517033,0}|</t>
  </si>
  <si>
    <t>{{5,1,1,14517033,0}|{5,1,2,23063040,0}|{5,1,3,497245970,3}}</t>
  </si>
  <si>
    <t>766427,0}|</t>
  </si>
  <si>
    <t>{{5,1,1,766427,0}|{5,1,2,101920,0}|{5,1,3,2197425,3}}</t>
  </si>
  <si>
    <t>{{5,1,1,1202238,0}|{5,1,2,120120,0}|{5,1,3,2589822,3}}</t>
  </si>
  <si>
    <t>2404477,0}|</t>
  </si>
  <si>
    <t>{{5,1,1,2404477,0}|{5,1,2,211120,0}|{5,1,3,4551809,3}}</t>
  </si>
  <si>
    <t>2825261,0}|</t>
  </si>
  <si>
    <t>{{5,1,1,2825261,0}|{5,1,2,1295840,0}|{5,1,3,27938693,3}}</t>
  </si>
  <si>
    <t>4279970,0}|</t>
  </si>
  <si>
    <t>{{5,1,1,4279970,0}|{5,1,2,1528800,0}|{5,1,3,32961380,3}}</t>
  </si>
  <si>
    <t>10086783,0}|</t>
  </si>
  <si>
    <t>{{5,1,1,10086783,0}|{5,1,2,10133760,0}|{5,1,3,218486865,3}}</t>
  </si>
  <si>
    <t>11625649,0}|</t>
  </si>
  <si>
    <t>{{5,1,1,11625649,0}|{5,1,2,13104000,0}|{5,1,3,282526119,3}}</t>
  </si>
  <si>
    <t>9620916,0}|</t>
  </si>
  <si>
    <t>{{5,1,1,9620916,0}|{5,1,2,12693408,0}|{5,1,3,273673634,3}}</t>
  </si>
  <si>
    <t>16644996,0}|</t>
  </si>
  <si>
    <t>{{5,1,1,16644996,0}|{5,1,2,15724800,0}|{5,1,3,339031343,3}}</t>
  </si>
  <si>
    <t>19593486,0}|</t>
  </si>
  <si>
    <t>{{5,1,1,19593486,0}|{5,1,2,17297280,0}|{5,1,3,372934477,3}}</t>
  </si>
  <si>
    <t>{{5,1,1,225419,0}|{5,1,2,27300,0}|{5,1,3,588596,3}}</t>
  </si>
  <si>
    <t>1172182,0}|</t>
  </si>
  <si>
    <t>{{5,1,1,1172182,0}|{5,1,2,1747200,0}|{5,1,3,37670149,3}}</t>
  </si>
  <si>
    <t>2524701,0}|</t>
  </si>
  <si>
    <t>{{5,1,1,2524701,0}|{5,1,2,3276000,0}|{5,1,3,70631529,3}}</t>
  </si>
  <si>
    <t>3741968,0}|</t>
  </si>
  <si>
    <t>{{5,1,1,3741968,0}|{5,1,2,4378920,0}|{5,1,3,94410811,3}}</t>
  </si>
  <si>
    <t>450839,0}|</t>
  </si>
  <si>
    <t>{{5,1,1,450839,0}|{5,1,2,87360,0}|{5,1,3,1883507,3}}</t>
  </si>
  <si>
    <t>405755,0}|</t>
  </si>
  <si>
    <t>{{5,1,1,405755,0}|{5,1,2,87360,0}|{5,1,3,1883507,3}}</t>
  </si>
  <si>
    <t>144268,0}|</t>
  </si>
  <si>
    <t>{{5,1,1,144268,0}|{5,1,2,21840,0}|{5,1,3,470876,3}}</t>
  </si>
  <si>
    <t>1397602,0}|</t>
  </si>
  <si>
    <t>{{5,1,1,1397602,0}|{5,1,2,1976520,0}|{5,1,3,42614356,3}}</t>
  </si>
  <si>
    <t>2299281,0}|</t>
  </si>
  <si>
    <t>{{5,1,1,2299281,0}|{5,1,2,3101280,0}|{5,1,3,66864514,3}}</t>
  </si>
  <si>
    <t>3651800,0}|</t>
  </si>
  <si>
    <t>{{5,1,1,3651800,0}|{5,1,2,4171440,0}|{5,1,3,89937481,3}}</t>
  </si>
  <si>
    <t>300559,0}|</t>
  </si>
  <si>
    <t>{{5,1,1,300559,0}|{5,1,2,118720,0}|{5,1,3,2564776,3}}</t>
  </si>
  <si>
    <t>390727,0}|</t>
  </si>
  <si>
    <t>{{5,1,1,390727,0}|{5,1,2,118720,0}|{5,1,3,2564776,3}}</t>
  </si>
  <si>
    <t>{{5,1,1,1683134,0}|{5,1,2,267120,0}|{5,1,3,5770746,3}}</t>
  </si>
  <si>
    <t>3306156,0}|</t>
  </si>
  <si>
    <t>{{5,1,1,3306156,0}|{5,1,2,445200,0}|{5,1,3,9617910,3}}</t>
  </si>
  <si>
    <t>{{5,1,1,3847164,0}|{5,1,2,2611840,0}|{5,1,3,56425074,3}}</t>
  </si>
  <si>
    <t>5770746,0}|</t>
  </si>
  <si>
    <t>{{5,1,1,5770746,0}|{5,1,2,2968000,0}|{5,1,3,64119402,3}}</t>
  </si>
  <si>
    <t>13465074,0}|</t>
  </si>
  <si>
    <t>{{5,1,1,13465074,0}|{5,1,2,18995200,0}|{5,1,3,410364178,3}}</t>
  </si>
  <si>
    <t>15388656,0}|</t>
  </si>
  <si>
    <t>{{5,1,1,15388656,0}|{5,1,2,23744000,0}|{5,1,3,512955223,3}}</t>
  </si>
  <si>
    <t>14727425,0}|</t>
  </si>
  <si>
    <t>{{5,1,1,14727425,0}|{5,1,2,25970000,0}|{5,1,3,561044776,3}}</t>
  </si>
  <si>
    <t>21640298,0}|</t>
  </si>
  <si>
    <t>{{5,1,1,21640298,0}|{5,1,2,26712000,0}|{5,1,3,577074626,3}}</t>
  </si>
  <si>
    <t>25247014,0}|</t>
  </si>
  <si>
    <t>{{5,1,1,25247014,0}|{5,1,2,28492800,0}|{5,1,3,615546268,3}}</t>
  </si>
  <si>
    <t>1142126,0}|</t>
  </si>
  <si>
    <t>{{5,1,1,1142126,0}|{5,1,2,281960,0}|{5,1,3,6091343,3}}</t>
  </si>
  <si>
    <t>{{5,1,1,1773302,0}|{5,1,2,333900,0}|{5,1,3,7213432,3}}</t>
  </si>
  <si>
    <t>3546604,0}|</t>
  </si>
  <si>
    <t>{{5,1,1,3546604,0}|{5,1,2,578760,0}|{5,1,3,12503283,3}}</t>
  </si>
  <si>
    <t>4183791,0}|</t>
  </si>
  <si>
    <t>{{5,1,1,4183791,0}|{5,1,2,3525984,0}|{5,1,3,76173850,3}}</t>
  </si>
  <si>
    <t>6347820,0}|</t>
  </si>
  <si>
    <t>{{5,1,1,6347820,0}|{5,1,2,4155200,0}|{5,1,3,89767164,3}}</t>
  </si>
  <si>
    <t>14931805,0}|</t>
  </si>
  <si>
    <t>{{5,1,1,14931805,0}|{5,1,2,27543040,0}|{5,1,3,595028059,3}}</t>
  </si>
  <si>
    <t>17216059,0}|</t>
  </si>
  <si>
    <t>{{5,1,1,17216059,0}|{5,1,2,35616000,0}|{5,1,3,769432835,3}}</t>
  </si>
  <si>
    <t>16641990,0}|</t>
  </si>
  <si>
    <t>{{5,1,1,16641990,0}|{5,1,2,40253500,0}|{5,1,3,869619402,3}}</t>
  </si>
  <si>
    <t>24669940,0}|</t>
  </si>
  <si>
    <t>{{5,1,1,24669940,0}|{5,1,2,42739200,0}|{5,1,3,923319402,3}}</t>
  </si>
  <si>
    <t>29034067,0}|</t>
  </si>
  <si>
    <t>{{5,1,1,29034067,0}|{5,1,2,47013120,0}|{5,1,3,1015651343,3}}</t>
  </si>
  <si>
    <t>{{5,1,1,1532854,0}|{5,1,2,207760,0}|{5,1,3,4488358,3}}</t>
  </si>
  <si>
    <t>{{5,1,1,2404477,0}|{5,1,2,244860,0}|{5,1,3,5289850,3}}</t>
  </si>
  <si>
    <t>4808955,0}|</t>
  </si>
  <si>
    <t>{{5,1,1,4808955,0}|{5,1,2,430360,0}|{5,1,3,9297313,3}}</t>
  </si>
  <si>
    <t>5650522,0}|</t>
  </si>
  <si>
    <t>{{5,1,1,5650522,0}|{5,1,2,2641520,0}|{5,1,3,57066268,3}}</t>
  </si>
  <si>
    <t>8559940,0}|</t>
  </si>
  <si>
    <t>{{5,1,1,8559940,0}|{5,1,2,3116400,0}|{5,1,3,67325373,3}}</t>
  </si>
  <si>
    <t>20173567,0}|</t>
  </si>
  <si>
    <t>{{5,1,1,20173567,0}|{5,1,2,20657280,0}|{5,1,3,446271044,3}}</t>
  </si>
  <si>
    <t>23251298,0}|</t>
  </si>
  <si>
    <t>{{5,1,1,23251298,0}|{5,1,2,26712000,0}|{5,1,3,577074626,3}}</t>
  </si>
  <si>
    <t>22448804,0}|</t>
  </si>
  <si>
    <t>{{5,1,1,22448804,0}|{5,1,2,30187528,0}|{5,1,3,652158447,3}}</t>
  </si>
  <si>
    <t>33289992,0}|</t>
  </si>
  <si>
    <t>{{5,1,1,33289992,0}|{5,1,2,32054400,0}|{5,1,3,692489552,3}}</t>
  </si>
  <si>
    <t>39186973,0}|</t>
  </si>
  <si>
    <t>{{5,1,1,39186973,0}|{5,1,2,35259840,0}|{5,1,3,761738507,3}}</t>
  </si>
  <si>
    <t>{{5,1,1,300559,0}|{5,1,2,37100,0}|{5,1,3,801492,3}}</t>
  </si>
  <si>
    <t>1562910,0}|</t>
  </si>
  <si>
    <t>{{5,1,1,1562910,0}|{5,1,2,2374400,0}|{5,1,3,51295522,3}}</t>
  </si>
  <si>
    <t>{{5,1,1,3366268,0}|{5,1,2,4452000,0}|{5,1,3,96179104,3}}</t>
  </si>
  <si>
    <t>4989291,0}|</t>
  </si>
  <si>
    <t>{{5,1,1,4989291,0}|{5,1,2,5950840,0}|{5,1,3,128559402,3}}</t>
  </si>
  <si>
    <t>901679,0}|</t>
  </si>
  <si>
    <t>{{5,1,1,901679,0}|{5,1,2,178080,0}|{5,1,3,3847164,3}}</t>
  </si>
  <si>
    <t>811511,0}|</t>
  </si>
  <si>
    <t>{{5,1,1,811511,0}|{5,1,2,178080,0}|{5,1,3,3847164,3}}</t>
  </si>
  <si>
    <t>192358,0}|</t>
  </si>
  <si>
    <t>{{5,1,1,192358,0}|{5,1,2,29680,0}|{5,1,3,641194,3}}</t>
  </si>
  <si>
    <t>1863470,0}|</t>
  </si>
  <si>
    <t>{{5,1,1,1863470,0}|{5,1,2,2686040,0}|{5,1,3,58028059,3}}</t>
  </si>
  <si>
    <t>3065708,0}|</t>
  </si>
  <si>
    <t>{{5,1,1,3065708,0}|{5,1,2,4214560,0}|{5,1,3,91049552,3}}</t>
  </si>
  <si>
    <t>4869067,0}|</t>
  </si>
  <si>
    <t>{{5,1,1,4869067,0}|{5,1,2,5668880,0}|{5,1,3,122468059,3}}</t>
  </si>
  <si>
    <t>525979,0}|</t>
  </si>
  <si>
    <t>{{5,1,1,525979,0}|{5,1,2,211680,0}|{5,1,3,4581865,3}}</t>
  </si>
  <si>
    <t>683773,0}|</t>
  </si>
  <si>
    <t>{{5,1,1,683773,0}|{5,1,2,211680,0}|{5,1,3,4581865,3}}</t>
  </si>
  <si>
    <t>3029641,0}|</t>
  </si>
  <si>
    <t>{{5,1,1,3029641,0}|{5,1,2,489888,0}|{5,1,3,10603746,3}}</t>
  </si>
  <si>
    <t>4628619,0}|</t>
  </si>
  <si>
    <t>{{5,1,1,4628619,0}|{5,1,2,635040,0}|{5,1,3,13745596,3}}</t>
  </si>
  <si>
    <t>{{5,1,1,6732537,0}|{5,1,2,4656960,0}|{5,1,3,100801044,3}}</t>
  </si>
  <si>
    <t>10098805,0}|</t>
  </si>
  <si>
    <t>{{5,1,1,10098805,0}|{5,1,2,5292000,0}|{5,1,3,114546641,3}}</t>
  </si>
  <si>
    <t>23563880,0}|</t>
  </si>
  <si>
    <t>{{5,1,1,23563880,0}|{5,1,2,33868800,0}|{5,1,3,733098507,3}}</t>
  </si>
  <si>
    <t>25006567,0}|</t>
  </si>
  <si>
    <t>{{5,1,1,25006567,0}|{5,1,2,39312000,0}|{5,1,3,850917910,3}}</t>
  </si>
  <si>
    <t>23143096,0}|</t>
  </si>
  <si>
    <t>{{5,1,1,23143096,0}|{5,1,2,41580000,0}|{5,1,3,900009328,3}}</t>
  </si>
  <si>
    <t>39673880,0}|</t>
  </si>
  <si>
    <t>{{5,1,1,39673880,0}|{5,1,2,49896000,0}|{5,1,3,1080011193,3}}</t>
  </si>
  <si>
    <t>37870522,0}|</t>
  </si>
  <si>
    <t>{{5,1,1,37870522,0}|{5,1,2,43545600,0}|{5,1,3,942555223,3}}</t>
  </si>
  <si>
    <t>1998721,0}|</t>
  </si>
  <si>
    <t>{{5,1,1,1998721,0}|{5,1,2,502740,0}|{5,1,3,10881930,3}}</t>
  </si>
  <si>
    <t>3191943,0}|</t>
  </si>
  <si>
    <t>{{5,1,1,3191943,0}|{5,1,2,612360,0}|{5,1,3,13254682,3}}</t>
  </si>
  <si>
    <t>4965246,0}|</t>
  </si>
  <si>
    <t>{{5,1,1,4965246,0}|{5,1,2,825552,0}|{5,1,3,17869275,3}}</t>
  </si>
  <si>
    <t>7321634,0}|</t>
  </si>
  <si>
    <t>{{5,1,1,7321634,0}|{5,1,2,6286896,0}|{5,1,3,136081410,3}}</t>
  </si>
  <si>
    <t>11108686,0}|</t>
  </si>
  <si>
    <t>{{5,1,1,11108686,0}|{5,1,2,7408800,0}|{5,1,3,160365298,3}}</t>
  </si>
  <si>
    <t>26130660,0}|</t>
  </si>
  <si>
    <t>{{5,1,1,26130660,0}|{5,1,2,49109760,0}|{5,1,3,1062992835,3}}</t>
  </si>
  <si>
    <t>27976096,0}|</t>
  </si>
  <si>
    <t>{{5,1,1,27976096,0}|{5,1,2,58968000,0}|{5,1,3,1276376865,3}}</t>
  </si>
  <si>
    <t>26151699,0}|</t>
  </si>
  <si>
    <t>{{5,1,1,26151699,0}|{5,1,2,64449000,0}|{5,1,3,1395014458,3}}</t>
  </si>
  <si>
    <t>45228223,0}|</t>
  </si>
  <si>
    <t>{{5,1,1,45228223,0}|{5,1,2,79833600,0}|{5,1,3,1728017910,3}}</t>
  </si>
  <si>
    <t>43551100,0}|</t>
  </si>
  <si>
    <t>{{5,1,1,43551100,0}|{5,1,2,71850240,0}|{5,1,3,1555216119,3}}</t>
  </si>
  <si>
    <t>2682495,0}|</t>
  </si>
  <si>
    <t>{{5,1,1,2682495,0}|{5,1,2,370440,0}|{5,1,3,8018264,3}}</t>
  </si>
  <si>
    <t>4328059,0}|</t>
  </si>
  <si>
    <t>{{5,1,1,4328059,0}|{5,1,2,449064,0}|{5,1,3,9720100,3}}</t>
  </si>
  <si>
    <t>{{5,1,1,6732537,0}|{5,1,2,613872,0}|{5,1,3,13287410,3}}</t>
  </si>
  <si>
    <t>9888413,0}|</t>
  </si>
  <si>
    <t>{{5,1,1,9888413,0}|{5,1,2,4709880,0}|{5,1,3,101946510,3}}</t>
  </si>
  <si>
    <t>14979895,0}|</t>
  </si>
  <si>
    <t>{{5,1,1,14979895,0}|{5,1,2,5556600,0}|{5,1,3,120273973,3}}</t>
  </si>
  <si>
    <t>35303742,0}|</t>
  </si>
  <si>
    <t>{{5,1,1,35303742,0}|{5,1,2,36832320,0}|{5,1,3,797244626,3}}</t>
  </si>
  <si>
    <t>37783359,0}|</t>
  </si>
  <si>
    <t>{{5,1,1,37783359,0}|{5,1,2,44226000,0}|{5,1,3,957282649,3}}</t>
  </si>
  <si>
    <t>35276692,0}|</t>
  </si>
  <si>
    <t>{{5,1,1,35276692,0}|{5,1,2,48332592,0}|{5,1,3,1046170843,3}}</t>
  </si>
  <si>
    <t>61031652,0}|</t>
  </si>
  <si>
    <t>{{5,1,1,61031652,0}|{5,1,2,59875200,0}|{5,1,3,1296013432,3}}</t>
  </si>
  <si>
    <t>58780460,0}|</t>
  </si>
  <si>
    <t>{{5,1,1,58780460,0}|{5,1,2,53887680,0}|{5,1,3,1166412089,3}}</t>
  </si>
  <si>
    <t>360671,0}|</t>
  </si>
  <si>
    <t>{{5,1,1,360671,0}|{5,1,2,45360,0}|{5,1,3,981828,3}}</t>
  </si>
  <si>
    <t>1875492,0}|</t>
  </si>
  <si>
    <t>{{5,1,1,1875492,0}|{5,1,2,2903040,0}|{5,1,3,62837014,3}}</t>
  </si>
  <si>
    <t>4039522,0}|</t>
  </si>
  <si>
    <t>{{5,1,1,4039522,0}|{5,1,2,5443200,0}|{5,1,3,117819402,3}}</t>
  </si>
  <si>
    <t>5987149,0}|</t>
  </si>
  <si>
    <t>{{5,1,1,5987149,0}|{5,1,2,7275744,0}|{5,1,3,157485268,3}}</t>
  </si>
  <si>
    <t>1577938,0}|</t>
  </si>
  <si>
    <t>{{5,1,1,1577938,0}|{5,1,2,317520,0}|{5,1,3,6872798,3}}</t>
  </si>
  <si>
    <t>1420144,0}|</t>
  </si>
  <si>
    <t>{{5,1,1,1420144,0}|{5,1,2,317520,0}|{5,1,3,6872798,3}}</t>
  </si>
  <si>
    <t>230829,0}|</t>
  </si>
  <si>
    <t>{{5,1,1,230829,0}|{5,1,2,36288,0}|{5,1,3,785462,3}}</t>
  </si>
  <si>
    <t>2236164,0}|</t>
  </si>
  <si>
    <t>{{5,1,1,2236164,0}|{5,1,2,3284064,0}|{5,1,3,71084373,3}}</t>
  </si>
  <si>
    <t>3678850,0}|</t>
  </si>
  <si>
    <t>{{5,1,1,3678850,0}|{5,1,2,5152896,0}|{5,1,3,111535701,3}}</t>
  </si>
  <si>
    <t>5842880,0}|</t>
  </si>
  <si>
    <t>{{5,1,1,5842880,0}|{5,1,2,6931008,0}|{5,1,3,150023373,3}}</t>
  </si>
  <si>
    <t>751399,0}|</t>
  </si>
  <si>
    <t>{{5,1,1,751399,0}|{5,1,2,308000,0}|{5,1,3,6679104,3}}</t>
  </si>
  <si>
    <t>976819,0}|</t>
  </si>
  <si>
    <t>{{5,1,1,976819,0}|{5,1,2,308000,0}|{5,1,3,6679104,3}}</t>
  </si>
  <si>
    <t>3702895,0}|</t>
  </si>
  <si>
    <t>{{5,1,1,3702895,0}|{5,1,2,609840,0}|{5,1,3,13224626,3}}</t>
  </si>
  <si>
    <t>6281697,0}|</t>
  </si>
  <si>
    <t>{{5,1,1,6281697,0}|{5,1,2,877800,0}|{5,1,3,19035447,3}}</t>
  </si>
  <si>
    <t>9137014,0}|</t>
  </si>
  <si>
    <t>{{5,1,1,9137014,0}|{5,1,2,6437200,0}|{5,1,3,139593283,3}}</t>
  </si>
  <si>
    <t>14426865,0}|</t>
  </si>
  <si>
    <t>{{5,1,1,14426865,0}|{5,1,2,7700000,0}|{5,1,3,166977611,3}}</t>
  </si>
  <si>
    <t>31979552,0}|</t>
  </si>
  <si>
    <t>{{5,1,1,31979552,0}|{5,1,2,46816000,0}|{5,1,3,1015223880,3}}</t>
  </si>
  <si>
    <t>34624477,0}|</t>
  </si>
  <si>
    <t>{{5,1,1,34624477,0}|{5,1,2,55440000,0}|{5,1,3,1202238805,3}}</t>
  </si>
  <si>
    <t>33662686,0}|</t>
  </si>
  <si>
    <t>{{5,1,1,33662686,0}|{5,1,2,61600000,0}|{5,1,3,1335820895,3}}</t>
  </si>
  <si>
    <t>50494029,0}|</t>
  </si>
  <si>
    <t>{{5,1,1,50494029,0}|{5,1,2,64680000,0}|{5,1,3,1402611940,3}}</t>
  </si>
  <si>
    <t>{{5,1,1,33662686,0}|{5,1,2,39424000,0}|{5,1,3,854925372,3}}</t>
  </si>
  <si>
    <t>2855317,0}|</t>
  </si>
  <si>
    <t>{{5,1,1,2855317,0}|{5,1,2,731500,0}|{5,1,3,15862872,3}}</t>
  </si>
  <si>
    <t>3901264,0}|</t>
  </si>
  <si>
    <t>{{5,1,1,3901264,0}|{5,1,2,762300,0}|{5,1,3,16530783,3}}</t>
  </si>
  <si>
    <t>6738548,0}|</t>
  </si>
  <si>
    <t>{{5,1,1,6738548,0}|{5,1,2,1141140,0}|{5,1,3,24746081,3}}</t>
  </si>
  <si>
    <t>9936503,0}|</t>
  </si>
  <si>
    <t>{{5,1,1,9936503,0}|{5,1,2,8690220,0}|{5,1,3,188450932,3}}</t>
  </si>
  <si>
    <t>15869552,0}|</t>
  </si>
  <si>
    <t>{{5,1,1,15869552,0}|{5,1,2,10780000,0}|{5,1,3,233768656,3}}</t>
  </si>
  <si>
    <t>35463039,0}|</t>
  </si>
  <si>
    <t>{{5,1,1,35463039,0}|{5,1,2,67883200,0}|{5,1,3,1472074626,3}}</t>
  </si>
  <si>
    <t>38736134,0}|</t>
  </si>
  <si>
    <t>{{5,1,1,38736134,0}|{5,1,2,83160000,0}|{5,1,3,1803358208,3}}</t>
  </si>
  <si>
    <t>38038835,0}|</t>
  </si>
  <si>
    <t>{{5,1,1,38038835,0}|{5,1,2,95480000,0}|{5,1,3,2070522387,3}}</t>
  </si>
  <si>
    <t>57563193,0}|</t>
  </si>
  <si>
    <t>{{5,1,1,57563193,0}|{5,1,2,103488000,0}|{5,1,3,2244179104,3}}</t>
  </si>
  <si>
    <t>38712089,0}|</t>
  </si>
  <si>
    <t>{{5,1,1,38712089,0}|{5,1,2,65049600,0}|{5,1,3,1410626865,3}}</t>
  </si>
  <si>
    <t>3832136,0}|</t>
  </si>
  <si>
    <t>{{5,1,1,3832136,0}|{5,1,2,539000,0}|{5,1,3,11688432,3}}</t>
  </si>
  <si>
    <t>5289850,0}|</t>
  </si>
  <si>
    <t>{{5,1,1,5289850,0}|{5,1,2,559020,0}|{5,1,3,12122574,3}}</t>
  </si>
  <si>
    <t>{{5,1,1,9137014,0}|{5,1,2,848540,0}|{5,1,3,18400932,3}}</t>
  </si>
  <si>
    <t>13419990,0}|</t>
  </si>
  <si>
    <t>{{5,1,1,13419990,0}|{5,1,2,6510350,0}|{5,1,3,141179570,3}}</t>
  </si>
  <si>
    <t>21399850,0}|</t>
  </si>
  <si>
    <t>{{5,1,1,21399850,0}|{5,1,2,8085000,0}|{5,1,3,175326492,3}}</t>
  </si>
  <si>
    <t>47912221,0}|</t>
  </si>
  <si>
    <t>{{5,1,1,47912221,0}|{5,1,2,50912400,0}|{5,1,3,1104055969,3}}</t>
  </si>
  <si>
    <t>52315421,0}|</t>
  </si>
  <si>
    <t>{{5,1,1,52315421,0}|{5,1,2,62370000,0}|{5,1,3,1352518656,3}}</t>
  </si>
  <si>
    <t>51311552,0}|</t>
  </si>
  <si>
    <t>{{5,1,1,51311552,0}|{5,1,2,71603840,0}|{5,1,3,1552758208,3}}</t>
  </si>
  <si>
    <t>77676649,0}|</t>
  </si>
  <si>
    <t>{{5,1,1,77676649,0}|{5,1,2,77616000,0}|{5,1,3,1683134328,3}}</t>
  </si>
  <si>
    <t>52249298,0}|</t>
  </si>
  <si>
    <t>{{5,1,1,52249298,0}|{5,1,2,48787200,0}|{5,1,3,1057970149,3}}</t>
  </si>
  <si>
    <t>{{5,1,1,420783,0}|{5,1,2,53900,0}|{5,1,3,1168843,3}}</t>
  </si>
  <si>
    <t>2188074,0}|</t>
  </si>
  <si>
    <t>{{5,1,1,2188074,0}|{5,1,2,3449600,0}|{5,1,3,74805970,3}}</t>
  </si>
  <si>
    <t>4712776,0}|</t>
  </si>
  <si>
    <t>{{5,1,1,4712776,0}|{5,1,2,6468000,0}|{5,1,3,140261194,3}}</t>
  </si>
  <si>
    <t>6985007,0}|</t>
  </si>
  <si>
    <t>{{5,1,1,6985007,0}|{5,1,2,8645560,0}|{5,1,3,187482462,3}}</t>
  </si>
  <si>
    <t>2254197,0}|</t>
  </si>
  <si>
    <t>{{5,1,1,2254197,0}|{5,1,2,462000,0}|{5,1,3,10018656,3}}</t>
  </si>
  <si>
    <t>2028777,0}|</t>
  </si>
  <si>
    <t>{{5,1,1,2028777,0}|{5,1,2,462000,0}|{5,1,3,10018656,3}}</t>
  </si>
  <si>
    <t>269301,0}|</t>
  </si>
  <si>
    <t>{{5,1,1,269301,0}|{5,1,2,43120,0}|{5,1,3,935074,3}}</t>
  </si>
  <si>
    <t>2608858,0}|</t>
  </si>
  <si>
    <t>{{5,1,1,2608858,0}|{5,1,2,3902360,0}|{5,1,3,84624253,3}}</t>
  </si>
  <si>
    <t>4291992,0}|</t>
  </si>
  <si>
    <t>{{5,1,1,4291992,0}|{5,1,2,6123040,0}|{5,1,3,132780597,3}}</t>
  </si>
  <si>
    <t>6816694,0}|</t>
  </si>
  <si>
    <t>{{5,1,1,6816694,0}|{5,1,2,8235920,0}|{5,1,3,178599253,3}}</t>
  </si>
  <si>
    <t>{{5,1,1,1202238,0}|{5,1,2,501760,0}|{5,1,3,10900298,3}}</t>
  </si>
  <si>
    <t>{{5,1,1,1562910,0}|{5,1,2,501760,0}|{5,1,3,10900298,3}}</t>
  </si>
  <si>
    <t>5217716,0}|</t>
  </si>
  <si>
    <t>{{5,1,1,5217716,0}|{5,1,2,874944,0}|{5,1,3,19007395,3}}</t>
  </si>
  <si>
    <t>9257238,0}|</t>
  </si>
  <si>
    <t>{{5,1,1,9257238,0}|{5,1,2,1317120,0}|{5,1,3,28613283,3}}</t>
  </si>
  <si>
    <t>14907761,0}|</t>
  </si>
  <si>
    <t>{{5,1,1,14907761,0}|{5,1,2,10693760,0}|{5,1,3,232312611,3}}</t>
  </si>
  <si>
    <t>23082984,0}|</t>
  </si>
  <si>
    <t>{{5,1,1,23082984,0}|{5,1,2,12544000,0}|{5,1,3,272507462,3}}</t>
  </si>
  <si>
    <t>52177163,0}|</t>
  </si>
  <si>
    <t>{{5,1,1,52177163,0}|{5,1,2,77772800,0}|{5,1,3,1689546267,3}}</t>
  </si>
  <si>
    <t>53860298,0}|</t>
  </si>
  <si>
    <t>{{5,1,1,53860298,0}|{5,1,2,87808000,0}|{5,1,3,1907552238,3}}</t>
  </si>
  <si>
    <t>52597947,0}|</t>
  </si>
  <si>
    <t>{{5,1,1,52597947,0}|{5,1,2,98000000,0}|{5,1,3,2128964551,3}}</t>
  </si>
  <si>
    <t>82954477,0}|</t>
  </si>
  <si>
    <t>{{5,1,1,82954477,0}|{5,1,2,108192000,0}|{5,1,3,2350376865,3}}</t>
  </si>
  <si>
    <t>92572388,0}|</t>
  </si>
  <si>
    <t>{{5,1,1,92572388,0}|{5,1,2,110387200,0}|{5,1,3,2398065671,3}}</t>
  </si>
  <si>
    <t>4568507,0}|</t>
  </si>
  <si>
    <t>{{5,1,1,4568507,0}|{5,1,2,1191680,0}|{5,1,3,25888208,3}}</t>
  </si>
  <si>
    <t>5497236,0}|</t>
  </si>
  <si>
    <t>{{5,1,1,5497236,0}|{5,1,2,1093680,0}|{5,1,3,23759244,3}}</t>
  </si>
  <si>
    <t>9930492,0}|</t>
  </si>
  <si>
    <t>{{5,1,1,9930492,0}|{5,1,2,1712256,0}|{5,1,3,37197268,3}}</t>
  </si>
  <si>
    <t>16212190,0}|</t>
  </si>
  <si>
    <t>{{5,1,1,16212190,0}|{5,1,2,14436576,0}|{5,1,3,313622025,3}}</t>
  </si>
  <si>
    <t>25391283,0}|</t>
  </si>
  <si>
    <t>{{5,1,1,25391283,0}|{5,1,2,17561600,0}|{5,1,3,381510447,3}}</t>
  </si>
  <si>
    <t>57860747,0}|</t>
  </si>
  <si>
    <t>{{5,1,1,57860747,0}|{5,1,2,112770560,0}|{5,1,3,2449842089,3}}</t>
  </si>
  <si>
    <t>60256208,0}|</t>
  </si>
  <si>
    <t>{{5,1,1,60256208,0}|{5,1,2,131712000,0}|{5,1,3,2861328357,3}}</t>
  </si>
  <si>
    <t>59435680,0}|</t>
  </si>
  <si>
    <t>{{5,1,1,59435680,0}|{5,1,2,151900000,0}|{5,1,3,3299895055,3}}</t>
  </si>
  <si>
    <t>94568104,0}|</t>
  </si>
  <si>
    <t>{{5,1,1,94568104,0}|{5,1,2,173107200,0}|{5,1,3,3760602984,3}}</t>
  </si>
  <si>
    <t>106458245,0}|</t>
  </si>
  <si>
    <t>{{5,1,1,106458245,0}|{5,1,2,182138880,0}|{5,1,3,3956808358,3}}</t>
  </si>
  <si>
    <t>6131417,0}|</t>
  </si>
  <si>
    <t>{{5,1,1,6131417,0}|{5,1,2,878080,0}|{5,1,3,19075522,3}}</t>
  </si>
  <si>
    <t>7453880,0}|</t>
  </si>
  <si>
    <t>{{5,1,1,7453880,0}|{5,1,2,802032,0}|{5,1,3,17423445,3}}</t>
  </si>
  <si>
    <t>{{5,1,1,13465074,0}|{5,1,2,1273216,0}|{5,1,3,27659507,3}}</t>
  </si>
  <si>
    <t>21895773,0}|</t>
  </si>
  <si>
    <t>{{5,1,1,21895773,0}|{5,1,2,10815280,0}|{5,1,3,234952527,3}}</t>
  </si>
  <si>
    <t>34239760,0}|</t>
  </si>
  <si>
    <t>{{5,1,1,34239760,0}|{5,1,2,13171200,0}|{5,1,3,286132835,3}}</t>
  </si>
  <si>
    <t>78172572,0}|</t>
  </si>
  <si>
    <t>{{5,1,1,78172572,0}|{5,1,2,84577920,0}|{5,1,3,1837381566,3}}</t>
  </si>
  <si>
    <t>81379544,0}|</t>
  </si>
  <si>
    <t>{{5,1,1,81379544,0}|{5,1,2,98784000,0}|{5,1,3,2145996268,3}}</t>
  </si>
  <si>
    <t>80174300,0}|</t>
  </si>
  <si>
    <t>{{5,1,1,80174300,0}|{5,1,2,113915200,0}|{5,1,3,2474708395,3}}</t>
  </si>
  <si>
    <t>127611637,0}|</t>
  </si>
  <si>
    <t>{{5,1,1,127611637,0}|{5,1,2,129830400,0}|{5,1,3,2820452238,3}}</t>
  </si>
  <si>
    <t>143685570,0}|</t>
  </si>
  <si>
    <t>{{5,1,1,143685570,0}|{5,1,2,136604160,0}|{5,1,3,2967606268,3}}</t>
  </si>
  <si>
    <t>465867,0}|</t>
  </si>
  <si>
    <t>{{5,1,1,465867,0}|{5,1,2,60760,0}|{5,1,3,1319957,3}}</t>
  </si>
  <si>
    <t>2422511,0}|</t>
  </si>
  <si>
    <t>{{5,1,1,2422511,0}|{5,1,2,3888640,0}|{5,1,3,84477313,3}}</t>
  </si>
  <si>
    <t>{{5,1,1,5217716,0}|{5,1,2,7291200,0}|{5,1,3,158394962,3}}</t>
  </si>
  <si>
    <t>7733401,0}|</t>
  </si>
  <si>
    <t>{{5,1,1,7733401,0}|{5,1,2,9745904,0}|{5,1,3,211721266,3}}</t>
  </si>
  <si>
    <t>3606716,0}|</t>
  </si>
  <si>
    <t>{{5,1,1,3606716,0}|{5,1,2,752640,0}|{5,1,3,16350447,3}}</t>
  </si>
  <si>
    <t>3246044,0}|</t>
  </si>
  <si>
    <t>{{5,1,1,3246044,0}|{5,1,2,752640,0}|{5,1,3,16350447,3}}</t>
  </si>
  <si>
    <t>298155,0}|</t>
  </si>
  <si>
    <t>{{5,1,1,298155,0}|{5,1,2,48608,0}|{5,1,3,1055966,3}}</t>
  </si>
  <si>
    <t>2888378,0}|</t>
  </si>
  <si>
    <t>{{5,1,1,2888378,0}|{5,1,2,4399024,0}|{5,1,3,95564960,3}}</t>
  </si>
  <si>
    <t>4751848,0}|</t>
  </si>
  <si>
    <t>{{5,1,1,4751848,0}|{5,1,2,6902336,0}|{5,1,3,149947231,3}}</t>
  </si>
  <si>
    <t>7547054,0}|</t>
  </si>
  <si>
    <t>{{5,1,1,7547054,0}|{5,1,2,9284128,0}|{5,1,3,201689585,3}}</t>
  </si>
  <si>
    <t>1803357,0}|</t>
  </si>
  <si>
    <t>{{5,1,1,1803357,0}|{5,1,2,766080,0}|{5,1,3,16671044,3}}</t>
  </si>
  <si>
    <t>2344365,0}|</t>
  </si>
  <si>
    <t>{{5,1,1,2344365,0}|{5,1,2,766080,0}|{5,1,3,16671044,3}}</t>
  </si>
  <si>
    <t>8247357,0}|</t>
  </si>
  <si>
    <t>{{5,1,1,8247357,0}|{5,1,2,1407672,0}|{5,1,3,30633044,3}}</t>
  </si>
  <si>
    <t>14216473,0}|</t>
  </si>
  <si>
    <t>{{5,1,1,14216473,0}|{5,1,2,2058840,0}|{5,1,3,44803432,3}}</t>
  </si>
  <si>
    <t>22121193,0}|</t>
  </si>
  <si>
    <t>{{5,1,1,22121193,0}|{5,1,2,16151520,0}|{5,1,3,351481193,3}}</t>
  </si>
  <si>
    <t>32460447,0}|</t>
  </si>
  <si>
    <t>{{5,1,1,32460447,0}|{5,1,2,17955000,0}|{5,1,3,390727611,3}}</t>
  </si>
  <si>
    <t>72374775,0}|</t>
  </si>
  <si>
    <t>{{5,1,1,72374775,0}|{5,1,2,109804800,0}|{5,1,3,2389516416,3}}</t>
  </si>
  <si>
    <t>75019701,0}|</t>
  </si>
  <si>
    <t>{{5,1,1,75019701,0}|{5,1,2,124488000,0}|{5,1,3,2709044775,3}}</t>
  </si>
  <si>
    <t>73637126,0}|</t>
  </si>
  <si>
    <t>{{5,1,1,73637126,0}|{5,1,2,139650000,0}|{5,1,3,3038992536,3}}</t>
  </si>
  <si>
    <t>115414924,0}|</t>
  </si>
  <si>
    <t>{{5,1,1,115414924,0}|{5,1,2,153216000,0}|{5,1,3,3334208954,3}}</t>
  </si>
  <si>
    <t>122027238,0}|</t>
  </si>
  <si>
    <t>{{5,1,1,122027238,0}|{5,1,2,148108800,0}|{5,1,3,3223068656,3}}</t>
  </si>
  <si>
    <t>6852760,0}|</t>
  </si>
  <si>
    <t>{{5,1,1,6852760,0}|{5,1,2,1819440,0}|{5,1,3,39593730,3}}</t>
  </si>
  <si>
    <t>8689180,0}|</t>
  </si>
  <si>
    <t>{{5,1,1,8689180,0}|{5,1,2,1759590,0}|{5,1,3,38291305,3}}</t>
  </si>
  <si>
    <t>15250398,0}|</t>
  </si>
  <si>
    <t>{{5,1,1,15250398,0}|{5,1,2,2676492,0}|{5,1,3,58244461,3}}</t>
  </si>
  <si>
    <t>24056798,0}|</t>
  </si>
  <si>
    <t>{{5,1,1,24056798,0}|{5,1,2,21804552,0}|{5,1,3,474499611,3}}</t>
  </si>
  <si>
    <t>35706492,0}|</t>
  </si>
  <si>
    <t>{{5,1,1,35706492,0}|{5,1,2,25137000,0}|{5,1,3,547018656,3}}</t>
  </si>
  <si>
    <t>80258456,0}|</t>
  </si>
  <si>
    <t>{{5,1,1,80258456,0}|{5,1,2,159216960,0}|{5,1,3,3464798805,3}}</t>
  </si>
  <si>
    <t>83928290,0}|</t>
  </si>
  <si>
    <t>{{5,1,1,83928290,0}|{5,1,2,186732000,0}|{5,1,3,4063567163,3}}</t>
  </si>
  <si>
    <t>83209952,0}|</t>
  </si>
  <si>
    <t>{{5,1,1,83209952,0}|{5,1,2,216457500,0}|{5,1,3,4710438432,3}}</t>
  </si>
  <si>
    <t>131573014,0}|</t>
  </si>
  <si>
    <t>{{5,1,1,131573014,0}|{5,1,2,245145600,0}|{5,1,3,5334734327,3}}</t>
  </si>
  <si>
    <t>140331324,0}|</t>
  </si>
  <si>
    <t>{{5,1,1,140331324,0}|{5,1,2,244379520,0}|{5,1,3,5318063283,3}}</t>
  </si>
  <si>
    <t>9197126,0}|</t>
  </si>
  <si>
    <t>{{5,1,1,9197126,0}|{5,1,2,1340640,0}|{5,1,3,29174328,3}}</t>
  </si>
  <si>
    <t>11781940,0}|</t>
  </si>
  <si>
    <t>{{5,1,1,11781940,0}|{5,1,2,1290366,0}|{5,1,3,28080290,3}}</t>
  </si>
  <si>
    <t>20678507,0}|</t>
  </si>
  <si>
    <t>{{5,1,1,20678507,0}|{5,1,2,1990212,0}|{5,1,3,43309984,3}}</t>
  </si>
  <si>
    <t>32490502,0}|</t>
  </si>
  <si>
    <t>{{5,1,1,32490502,0}|{5,1,2,16335060,0}|{5,1,3,355475297,3}}</t>
  </si>
  <si>
    <t>48149663,0}|</t>
  </si>
  <si>
    <t>{{5,1,1,48149663,0}|{5,1,2,18852750,0}|{5,1,3,410263992,3}}</t>
  </si>
  <si>
    <t>108432922,0}|</t>
  </si>
  <si>
    <t>{{5,1,1,108432922,0}|{5,1,2,119412720,0}|{5,1,3,2598599103,3}}</t>
  </si>
  <si>
    <t>113350079,0}|</t>
  </si>
  <si>
    <t>{{5,1,1,113350079,0}|{5,1,2,140049000,0}|{5,1,3,3047675372,3}}</t>
  </si>
  <si>
    <t>112244020,0}|</t>
  </si>
  <si>
    <t>{{5,1,1,112244020,0}|{5,1,2,162329160,0}|{5,1,3,3532524924,3}}</t>
  </si>
  <si>
    <t>177546626,0}|</t>
  </si>
  <si>
    <t>{{5,1,1,177546626,0}|{5,1,2,183859200,0}|{5,1,3,4001050745,3}}</t>
  </si>
  <si>
    <t>189403706,0}|</t>
  </si>
  <si>
    <t>{{5,1,1,189403706,0}|{5,1,2,183284640,0}|{5,1,3,3988547462,3}}</t>
  </si>
  <si>
    <t>510951,0}|</t>
  </si>
  <si>
    <t>{{5,1,1,510951,0}|{5,1,2,67830,0}|{5,1,3,1476082,3}}</t>
  </si>
  <si>
    <t>2656947,0}|</t>
  </si>
  <si>
    <t>{{5,1,1,2656947,0}|{5,1,2,4341120,0}|{5,1,3,94469253,3}}</t>
  </si>
  <si>
    <t>5722656,0}|</t>
  </si>
  <si>
    <t>{{5,1,1,5722656,0}|{5,1,2,8139600,0}|{5,1,3,177129850,3}}</t>
  </si>
  <si>
    <t>8481794,0}|</t>
  </si>
  <si>
    <t>{{5,1,1,8481794,0}|{5,1,2,10879932,0}|{5,1,3,236763567,3}}</t>
  </si>
  <si>
    <t>5410074,0}|</t>
  </si>
  <si>
    <t>{{5,1,1,5410074,0}|{5,1,2,1149120,0}|{5,1,3,25006567,3}}</t>
  </si>
  <si>
    <t>4869066,0}|</t>
  </si>
  <si>
    <t>{{5,1,1,4869066,0}|{5,1,2,1149120,0}|{5,1,3,25006567,3}}</t>
  </si>
  <si>
    <t>327008,0}|</t>
  </si>
  <si>
    <t>{{5,1,1,327008,0}|{5,1,2,54264,0}|{5,1,3,1180865,3}}</t>
  </si>
  <si>
    <t>3167899,0}|</t>
  </si>
  <si>
    <t>{{5,1,1,3167899,0}|{5,1,2,4910892,0}|{5,1,3,106868343,3}}</t>
  </si>
  <si>
    <t>5211705,0}|</t>
  </si>
  <si>
    <t>{{5,1,1,5211705,0}|{5,1,2,7705488,0}|{5,1,3,167682925,3}}</t>
  </si>
  <si>
    <t>8277414,0}|</t>
  </si>
  <si>
    <t>{{5,1,1,8277414,0}|{5,1,2,10364424,0}|{5,1,3,225545343,3}}</t>
  </si>
  <si>
    <t>2404476,0}|</t>
  </si>
  <si>
    <t>{{5,1,1,2404476,0}|{5,1,2,1039360,0}|{5,1,3,22655522,3}}</t>
  </si>
  <si>
    <t>3125820,0}|</t>
  </si>
  <si>
    <t>{{5,1,1,3125820,0}|{5,1,2,1039360,0}|{5,1,3,22655522,3}}</t>
  </si>
  <si>
    <t>10772058,0}|</t>
  </si>
  <si>
    <t>{{5,1,1,10772058,0}|{5,1,2,1870848,0}|{5,1,3,40779940,3}}</t>
  </si>
  <si>
    <t>18845092,0}|</t>
  </si>
  <si>
    <t>{{5,1,1,18845092,0}|{5,1,2,2777040,0}|{5,1,3,60532723,3}}</t>
  </si>
  <si>
    <t>30777313,0}|</t>
  </si>
  <si>
    <t>{{5,1,1,30777313,0}|{5,1,2,22865920,0}|{5,1,3,498421491,3}}</t>
  </si>
  <si>
    <t>41116566,0}|</t>
  </si>
  <si>
    <t>{{5,1,1,41116566,0}|{5,1,2,23142000,0}|{5,1,3,504439364,3}}</t>
  </si>
  <si>
    <t>87522984,0}|</t>
  </si>
  <si>
    <t>{{5,1,1,87522984,0}|{5,1,2,135116800,0}|{5,1,3,2945217909,3}}</t>
  </si>
  <si>
    <t>92331939,0}|</t>
  </si>
  <si>
    <t>{{5,1,1,92331939,0}|{5,1,2,155904000,0}|{5,1,3,3398328357,3}}</t>
  </si>
  <si>
    <t>90468469,0}|</t>
  </si>
  <si>
    <t>{{5,1,1,90468469,0}|{5,1,2,174580000,0}|{5,1,3,3805419775,3}}</t>
  </si>
  <si>
    <t>137055223,0}|</t>
  </si>
  <si>
    <t>{{5,1,1,137055223,0}|{5,1,2,185136000,0}|{5,1,3,4035514925,3}}</t>
  </si>
  <si>
    <t>151482089,0}|</t>
  </si>
  <si>
    <t>{{5,1,1,151482089,0}|{5,1,2,187084800,0}|{5,1,3,4077994029,3}}</t>
  </si>
  <si>
    <t>{{5,1,1,9137014,0}|{5,1,2,2468480,0}|{5,1,3,53806864,3}}</t>
  </si>
  <si>
    <t>11349134,0}|</t>
  </si>
  <si>
    <t>{{5,1,1,11349134,0}|{5,1,2,2338560,0}|{5,1,3,50974924,3}}</t>
  </si>
  <si>
    <t>20215645,0}|</t>
  </si>
  <si>
    <t>{{5,1,1,20215645,0}|{5,1,2,3610152,0}|{5,1,3,78692539,3}}</t>
  </si>
  <si>
    <t>33470328,0}|</t>
  </si>
  <si>
    <t>{{5,1,1,33470328,0}|{5,1,2,30868992,0}|{5,1,3,672869013,3}}</t>
  </si>
  <si>
    <t>{{5,1,1,45228223,0}|{5,1,2,32398800,0}|{5,1,3,706215111,3}}</t>
  </si>
  <si>
    <t>97056738,0}|</t>
  </si>
  <si>
    <t>{{5,1,1,97056738,0}|{5,1,2,195919360,0}|{5,1,3,4270565969,3}}</t>
  </si>
  <si>
    <t>103296358,0}|</t>
  </si>
  <si>
    <t>{{5,1,1,103296358,0}|{5,1,2,233856000,0}|{5,1,3,5097492536,3}}</t>
  </si>
  <si>
    <t>102229370,0}|</t>
  </si>
  <si>
    <t>{{5,1,1,102229370,0}|{5,1,2,270599000,0}|{5,1,3,5898400652,3}}</t>
  </si>
  <si>
    <t>156242954,0}|</t>
  </si>
  <si>
    <t>{{5,1,1,156242954,0}|{5,1,2,296217600,0}|{5,1,3,6456823879,3}}</t>
  </si>
  <si>
    <t>174204402,0}|</t>
  </si>
  <si>
    <t>{{5,1,1,174204402,0}|{5,1,2,308689920,0}|{5,1,3,6728690148,3}}</t>
  </si>
  <si>
    <t>12262835,0}|</t>
  </si>
  <si>
    <t>{{5,1,1,12262835,0}|{5,1,2,1818880,0}|{5,1,3,39647163,3}}</t>
  </si>
  <si>
    <t>{{5,1,1,15388656,0}|{5,1,2,1714944,0}|{5,1,3,37381611,3}}</t>
  </si>
  <si>
    <t>27411044,0}|</t>
  </si>
  <si>
    <t>{{5,1,1,27411044,0}|{5,1,2,2684472,0}|{5,1,3,58514965,3}}</t>
  </si>
  <si>
    <t>45204177,0}|</t>
  </si>
  <si>
    <t>{{5,1,1,45204177,0}|{5,1,2,23125760,0}|{5,1,3,504085371,3}}</t>
  </si>
  <si>
    <t>60989573,0}|</t>
  </si>
  <si>
    <t>{{5,1,1,60989573,0}|{5,1,2,24299100,0}|{5,1,3,529661333,3}}</t>
  </si>
  <si>
    <t>131128185,0}|</t>
  </si>
  <si>
    <t>{{5,1,1,131128185,0}|{5,1,2,146939520,0}|{5,1,3,3202924476,3}}</t>
  </si>
  <si>
    <t>139507790,0}|</t>
  </si>
  <si>
    <t>{{5,1,1,139507790,0}|{5,1,2,175392000,0}|{5,1,3,3823119402,3}}</t>
  </si>
  <si>
    <t>137899796,0}|</t>
  </si>
  <si>
    <t>{{5,1,1,137899796,0}|{5,1,2,202931792,0}|{5,1,3,4423419947,3}}</t>
  </si>
  <si>
    <t>210836619,0}|</t>
  </si>
  <si>
    <t>{{5,1,1,210836619,0}|{5,1,2,222163200,0}|{5,1,3,4842617909,3}}</t>
  </si>
  <si>
    <t>235121842,0}|</t>
  </si>
  <si>
    <t>{{5,1,1,235121842,0}|{5,1,2,231517440,0}|{5,1,3,5046517611,3}}</t>
  </si>
  <si>
    <t>556035,0}|</t>
  </si>
  <si>
    <t>{{5,1,1,556035,0}|{5,1,2,75110,0}|{5,1,3,1637215,3}}</t>
  </si>
  <si>
    <t>2891384,0}|</t>
  </si>
  <si>
    <t>{{5,1,1,2891384,0}|{5,1,2,4807040,0}|{5,1,3,104781791,3}}</t>
  </si>
  <si>
    <t>6227596,0}|</t>
  </si>
  <si>
    <t>{{5,1,1,6227596,0}|{5,1,2,9013200,0}|{5,1,3,196465858,3}}</t>
  </si>
  <si>
    <t>9230188,0}|</t>
  </si>
  <si>
    <t>{{5,1,1,9230188,0}|{5,1,2,12047644,0}|{5,1,3,262609363,3}}</t>
  </si>
  <si>
    <t>{{5,1,1,7213432,0}|{5,1,2,1559040,0}|{5,1,3,33983283,3}}</t>
  </si>
  <si>
    <t>6492088,0}|</t>
  </si>
  <si>
    <t>{{5,1,1,6492088,0}|{5,1,2,1559040,0}|{5,1,3,33983283,3}}</t>
  </si>
  <si>
    <t>355862,0}|</t>
  </si>
  <si>
    <t>{{5,1,1,355862,0}|{5,1,2,60088,0}|{5,1,3,1309772,3}}</t>
  </si>
  <si>
    <t>3447419,0}|</t>
  </si>
  <si>
    <t>{{5,1,1,3447419,0}|{5,1,2,5437964,0}|{5,1,3,118534401,3}}</t>
  </si>
  <si>
    <t>5671561,0}|</t>
  </si>
  <si>
    <t>{{5,1,1,5671561,0}|{5,1,2,8532496,0}|{5,1,3,185987679,3}}</t>
  </si>
  <si>
    <t>9007774,0}|</t>
  </si>
  <si>
    <t>{{5,1,1,9007774,0}|{5,1,2,11476808,0}|{5,1,3,250166526,3}}</t>
  </si>
  <si>
    <t>3907274,0}|</t>
  </si>
  <si>
    <t>{{5,1,1,3907274,0}|{5,1,2,1718080,0}|{5,1,3,37509850,3}}</t>
  </si>
  <si>
    <t>5079458,0}|</t>
  </si>
  <si>
    <t>{{5,1,1,5079458,0}|{5,1,2,1718080,0}|{5,1,3,37509850,3}}</t>
  </si>
  <si>
    <t>17504595,0}|</t>
  </si>
  <si>
    <t>{{5,1,1,17504595,0}|{5,1,2,3092544,0}|{5,1,3,67517731,3}}</t>
  </si>
  <si>
    <t>28432946,0}|</t>
  </si>
  <si>
    <t>{{5,1,1,28432946,0}|{5,1,2,4262160,0}|{5,1,3,93053283,3}}</t>
  </si>
  <si>
    <t>41357014,0}|</t>
  </si>
  <si>
    <t>{{5,1,1,41357014,0}|{5,1,2,31255840,0}|{5,1,3,682390744,3}}</t>
  </si>
  <si>
    <t>58428805,0}|</t>
  </si>
  <si>
    <t>{{5,1,1,58428805,0}|{5,1,2,33453000,0}|{5,1,3,730360072,3}}</t>
  </si>
  <si>
    <t>127918208,0}|</t>
  </si>
  <si>
    <t>{{5,1,1,127918208,0}|{5,1,2,200883200,0}|{5,1,3,4385767162,3}}</t>
  </si>
  <si>
    <t>132727163,0}|</t>
  </si>
  <si>
    <t>{{5,1,1,132727163,0}|{5,1,2,227976000,0}|{5,1,3,4977268655,3}}</t>
  </si>
  <si>
    <t>130442909,0}|</t>
  </si>
  <si>
    <t>{{5,1,1,130442909,0}|{5,1,2,256060000,0}|{5,1,3,5590410446,3}}</t>
  </si>
  <si>
    <t>198369402,0}|</t>
  </si>
  <si>
    <t>{{5,1,1,198369402,0}|{5,1,2,272580000,0}|{5,1,3,5951082089,3}}</t>
  </si>
  <si>
    <t>210391791,0}|</t>
  </si>
  <si>
    <t>{{5,1,1,210391791,0}|{5,1,2,264320000,0}|{5,1,3,5770746267,3}}</t>
  </si>
  <si>
    <t>14847648,0}|</t>
  </si>
  <si>
    <t>{{5,1,1,14847648,0}|{5,1,2,4080440,0}|{5,1,3,89085893,3}}</t>
  </si>
  <si>
    <t>18442342,0}|</t>
  </si>
  <si>
    <t>{{5,1,1,18442342,0}|{5,1,2,3865680,0}|{5,1,3,84397163,3}}</t>
  </si>
  <si>
    <t>30500797,0}|</t>
  </si>
  <si>
    <t>{{5,1,1,30500797,0}|{5,1,2,5540808,0}|{5,1,3,120969267,3}}</t>
  </si>
  <si>
    <t>44975753,0}|</t>
  </si>
  <si>
    <t>{{5,1,1,44975753,0}|{5,1,2,42195384,0}|{5,1,3,921227505,3}}</t>
  </si>
  <si>
    <t>64271685,0}|</t>
  </si>
  <si>
    <t>{{5,1,1,64271685,0}|{5,1,2,46834200,0}|{5,1,3,1022504103,3}}</t>
  </si>
  <si>
    <t>141852156,0}|</t>
  </si>
  <si>
    <t>{{5,1,1,141852156,0}|{5,1,2,291280640,0}|{5,1,3,6359362387,3}}</t>
  </si>
  <si>
    <t>148488514,0}|</t>
  </si>
  <si>
    <t>{{5,1,1,148488514,0}|{5,1,2,341964000,0}|{5,1,3,7465902984,3}}</t>
  </si>
  <si>
    <t>147400487,0}|</t>
  </si>
  <si>
    <t>{{5,1,1,147400487,0}|{5,1,2,396893000,0}|{5,1,3,8665136193,3}}</t>
  </si>
  <si>
    <t>226141118,0}|</t>
  </si>
  <si>
    <t>{{5,1,1,226141118,0}|{5,1,2,436128000,0}|{5,1,3,9521731342,3}}</t>
  </si>
  <si>
    <t>241950559,0}|</t>
  </si>
  <si>
    <t>{{5,1,1,241950559,0}|{5,1,2,436128000,0}|{5,1,3,9521731342,3}}</t>
  </si>
  <si>
    <t>19927107,0}|</t>
  </si>
  <si>
    <t>{{5,1,1,19927107,0}|{5,1,2,3006640,0}|{5,1,3,65642238,3}}</t>
  </si>
  <si>
    <t>{{5,1,1,25006567,0}|{5,1,2,2834832,0}|{5,1,3,61891252,3}}</t>
  </si>
  <si>
    <t>{{5,1,1,41357014,0}|{5,1,2,4120088,0}|{5,1,3,89951505,3}}</t>
  </si>
  <si>
    <t>60743114,0}|</t>
  </si>
  <si>
    <t>{{5,1,1,60743114,0}|{5,1,2,31611020,0}|{5,1,3,690145184,3}}</t>
  </si>
  <si>
    <t>86669394,0}|</t>
  </si>
  <si>
    <t>{{5,1,1,86669394,0}|{5,1,2,35125650,0}|{5,1,3,766878077,3}}</t>
  </si>
  <si>
    <t>191648886,0}|</t>
  </si>
  <si>
    <t>{{5,1,1,191648886,0}|{5,1,2,218460480,0}|{5,1,3,4769521789,3}}</t>
  </si>
  <si>
    <t>200542448,0}|</t>
  </si>
  <si>
    <t>{{5,1,1,200542448,0}|{5,1,2,256473000,0}|{5,1,3,5599427237,3}}</t>
  </si>
  <si>
    <t>198832264,0}|</t>
  </si>
  <si>
    <t>{{5,1,1,198832264,0}|{5,1,2,297644144,0}|{5,1,3,6498293103,3}}</t>
  </si>
  <si>
    <t>305158264,0}|</t>
  </si>
  <si>
    <t>{{5,1,1,305158264,0}|{5,1,2,327096000,0}|{5,1,3,7141298506,3}}</t>
  </si>
  <si>
    <t>326558115,0}|</t>
  </si>
  <si>
    <t>{{5,1,1,326558115,0}|{5,1,2,327096000,0}|{5,1,3,7141298506,3}}</t>
  </si>
  <si>
    <t>{{5,1,1,601119,0}|{5,1,2,82600,0}|{5,1,3,1803358,3}}</t>
  </si>
  <si>
    <t>{{5,1,1,3125820,0}|{5,1,2,5286400,0}|{5,1,3,115414925,3}}</t>
  </si>
  <si>
    <t>{{5,1,1,6732537,0}|{5,1,2,9912000,0}|{5,1,3,216402985,3}}</t>
  </si>
  <si>
    <t>9978582,0}|</t>
  </si>
  <si>
    <t>{{5,1,1,9978582,0}|{5,1,2,13249040,0}|{5,1,3,289258656,3}}</t>
  </si>
  <si>
    <t>11721827,0}|</t>
  </si>
  <si>
    <t>{{5,1,1,11721827,0}|{5,1,2,2577120,0}|{5,1,3,56264775,3}}</t>
  </si>
  <si>
    <t>10549643,0}|</t>
  </si>
  <si>
    <t>{{5,1,1,10549643,0}|{5,1,2,2577120,0}|{5,1,3,56264775,3}}</t>
  </si>
  <si>
    <t>384716,0}|</t>
  </si>
  <si>
    <t>{{5,1,1,384716,0}|{5,1,2,66080,0}|{5,1,3,1442686,3}}</t>
  </si>
  <si>
    <t>3726940,0}|</t>
  </si>
  <si>
    <t>{{5,1,1,3726940,0}|{5,1,2,5980240,0}|{5,1,3,130563134,3}}</t>
  </si>
  <si>
    <t>{{5,1,1,6131417,0}|{5,1,2,9383360,0}|{5,1,3,204861492,3}}</t>
  </si>
  <si>
    <t>9738134,0}|</t>
  </si>
  <si>
    <t>{{5,1,1,9738134,0}|{5,1,2,12621280,0}|{5,1,3,275553134,3}}</t>
  </si>
  <si>
    <t>6762591,0}|</t>
  </si>
  <si>
    <t>{{5,1,1,6762591,0}|{5,1,2,3024000,0}|{5,1,3,66123134,3}}</t>
  </si>
  <si>
    <t>8791371,0}|</t>
  </si>
  <si>
    <t>{{5,1,1,8791371,0}|{5,1,2,3024000,0}|{5,1,3,66123134,3}}</t>
  </si>
  <si>
    <t>27266774,0}|</t>
  </si>
  <si>
    <t>{{5,1,1,27266774,0}|{5,1,2,4898880,0}|{5,1,3,107119477,3}}</t>
  </si>
  <si>
    <t>43641267,0}|</t>
  </si>
  <si>
    <t>{{5,1,1,43641267,0}|{5,1,2,6652800,0}|{5,1,3,145470894,3}}</t>
  </si>
  <si>
    <t>{{5,1,1,53860298,0}|{5,1,2,41395200,0}|{5,1,3,905152237,3}}</t>
  </si>
  <si>
    <t>73577014,0}|</t>
  </si>
  <si>
    <t>{{5,1,1,73577014,0}|{5,1,2,42840000,0}|{5,1,3,936744400,3}}</t>
  </si>
  <si>
    <t>166630297,0}|</t>
  </si>
  <si>
    <t>{{5,1,1,166630297,0}|{5,1,2,266112000,0}|{5,1,3,5818835818,3}}</t>
  </si>
  <si>
    <t>171198805,0}|</t>
  </si>
  <si>
    <t>{{5,1,1,171198805,0}|{5,1,2,299040000,0}|{5,1,3,6538843281,3}}</t>
  </si>
  <si>
    <t>166209514,0}|</t>
  </si>
  <si>
    <t>{{5,1,1,166209514,0}|{5,1,2,331800000,0}|{5,1,3,7255177237,3}}</t>
  </si>
  <si>
    <t>266897013,0}|</t>
  </si>
  <si>
    <t>{{5,1,1,266897013,0}|{5,1,2,372960000,0}|{5,1,3,8155186566,3}}</t>
  </si>
  <si>
    <t>277717164,0}|</t>
  </si>
  <si>
    <t>{{5,1,1,277717164,0}|{5,1,2,354816000,0}|{5,1,3,7758447759,3}}</t>
  </si>
  <si>
    <t>25697853,0}|</t>
  </si>
  <si>
    <t>{{5,1,1,25697853,0}|{5,1,2,7182000,0}|{5,1,3,157042440,3}}</t>
  </si>
  <si>
    <t>28727495,0}|</t>
  </si>
  <si>
    <t>{{5,1,1,28727495,0}|{5,1,2,6123600,0}|{5,1,3,133899345,3}}</t>
  </si>
  <si>
    <t>46815178,0}|</t>
  </si>
  <si>
    <t>{{5,1,1,46815178,0}|{5,1,2,8648640,0}|{5,1,3,189112161,3}}</t>
  </si>
  <si>
    <t>58573074,0}|</t>
  </si>
  <si>
    <t>{{5,1,1,58573074,0}|{5,1,2,55883520,0}|{5,1,3,1221955520,3}}</t>
  </si>
  <si>
    <t>80934715,0}|</t>
  </si>
  <si>
    <t>{{5,1,1,80934715,0}|{5,1,2,59976000,0}|{5,1,3,1311442162,3}}</t>
  </si>
  <si>
    <t>184781098,0}|</t>
  </si>
  <si>
    <t>{{5,1,1,184781098,0}|{5,1,2,385862400,0}|{5,1,3,8437311939,3}}</t>
  </si>
  <si>
    <t>191528663,0}|</t>
  </si>
  <si>
    <t>{{5,1,1,191528663,0}|{5,1,2,448560000,0}|{5,1,3,9808264924,3}}</t>
  </si>
  <si>
    <t>187816750,0}|</t>
  </si>
  <si>
    <t>{{5,1,1,187816750,0}|{5,1,2,514290000,0}|{5,1,3,11245524719,3}}</t>
  </si>
  <si>
    <t>304262595,0}|</t>
  </si>
  <si>
    <t>{{5,1,1,304262595,0}|{5,1,2,596736000,0}|{5,1,3,13048298505,3}}</t>
  </si>
  <si>
    <t>319374737,0}|</t>
  </si>
  <si>
    <t>{{5,1,1,319374737,0}|{5,1,2,585446400,0}|{5,1,3,12801438805,3}}</t>
  </si>
  <si>
    <t>34489224,0}|</t>
  </si>
  <si>
    <t>{{5,1,1,34489224,0}|{5,1,2,5292000,0}|{5,1,3,115715484,3}}</t>
  </si>
  <si>
    <t>38952537,0}|</t>
  </si>
  <si>
    <t>{{5,1,1,38952537,0}|{5,1,2,4490640,0}|{5,1,3,98192853,3}}</t>
  </si>
  <si>
    <t>63478208,0}|</t>
  </si>
  <si>
    <t>{{5,1,1,63478208,0}|{5,1,2,6431040,0}|{5,1,3,140621863,3}}</t>
  </si>
  <si>
    <t>79107311,0}|</t>
  </si>
  <si>
    <t>{{5,1,1,79107311,0}|{5,1,2,41865600,0}|{5,1,3,915438057,3}}</t>
  </si>
  <si>
    <t>109139237,0}|</t>
  </si>
  <si>
    <t>{{5,1,1,109139237,0}|{5,1,2,44982000,0}|{5,1,3,983581622,3}}</t>
  </si>
  <si>
    <t>249647892,0}|</t>
  </si>
  <si>
    <t>{{5,1,1,249647892,0}|{5,1,2,289396800,0}|{5,1,3,6327983952,3}}</t>
  </si>
  <si>
    <t>258670694,0}|</t>
  </si>
  <si>
    <t>{{5,1,1,258670694,0}|{5,1,2,336420000,0}|{5,1,3,7356198692,3}}</t>
  </si>
  <si>
    <t>253350788,0}|</t>
  </si>
  <si>
    <t>{{5,1,1,253350788,0}|{5,1,2,385684320,0}|{5,1,3,8433418021,3}}</t>
  </si>
  <si>
    <t>410576573,0}|</t>
  </si>
  <si>
    <t>{{5,1,1,410576573,0}|{5,1,2,447552000,0}|{5,1,3,9786223879,3}}</t>
  </si>
  <si>
    <t>431056711,0}|</t>
  </si>
  <si>
    <t>{{5,1,1,431056711,0}|{5,1,2,439084800,0}|{5,1,3,9601079103,3}}</t>
  </si>
  <si>
    <t>646203,0}|</t>
  </si>
  <si>
    <t>{{5,1,1,646203,0}|{5,1,2,90300,0}|{5,1,3,1974510,3}}</t>
  </si>
  <si>
    <t>3360257,0}|</t>
  </si>
  <si>
    <t>{{5,1,1,3360257,0}|{5,1,2,5779200,0}|{5,1,3,126368656,3}}</t>
  </si>
  <si>
    <t>7237477,0}|</t>
  </si>
  <si>
    <t>{{5,1,1,7237477,0}|{5,1,2,10836000,0}|{5,1,3,236941231,3}}</t>
  </si>
  <si>
    <t>10726975,0}|</t>
  </si>
  <si>
    <t>{{5,1,1,10726975,0}|{5,1,2,14484120,0}|{5,1,3,316711445,3}}</t>
  </si>
  <si>
    <t>20287777,0}|</t>
  </si>
  <si>
    <t>{{5,1,1,20287777,0}|{5,1,2,4536000,0}|{5,1,3,99184701,3}}</t>
  </si>
  <si>
    <t>18258997,0}|</t>
  </si>
  <si>
    <t>{{5,1,1,18258997,0}|{5,1,2,4536000,0}|{5,1,3,99184701,3}}</t>
  </si>
  <si>
    <t>413570,0}|</t>
  </si>
  <si>
    <t>{{5,1,1,413570,0}|{5,1,2,72240,0}|{5,1,3,1579608,3}}</t>
  </si>
  <si>
    <t>4006460,0}|</t>
  </si>
  <si>
    <t>{{5,1,1,4006460,0}|{5,1,2,6537720,0}|{5,1,3,142954542,3}}</t>
  </si>
  <si>
    <t>6591274,0}|</t>
  </si>
  <si>
    <t>{{5,1,1,6591274,0}|{5,1,2,10258080,0}|{5,1,3,224304365,3}}</t>
  </si>
  <si>
    <t>10468494,0}|</t>
  </si>
  <si>
    <t>{{5,1,1,10468494,0}|{5,1,2,13797840,0}|{5,1,3,301705167,3}}</t>
  </si>
  <si>
    <t>{{1,6002081}|{2,6003081}|{3,6004081}|{4,6005081}}</t>
    <phoneticPr fontId="2" type="noConversion"/>
  </si>
  <si>
    <t>{{1,600}|{2,600}|{3,600}|{4,600}}</t>
  </si>
  <si>
    <t>{{1,550}|{2,550}|{3,550}|{4,550}}</t>
  </si>
  <si>
    <t>{{1,500}|{2,500}|{3,500}|{4,500}}</t>
  </si>
  <si>
    <t>{{1,480}|{2,480}|{3,480}|{4,480}}</t>
  </si>
  <si>
    <t>{{1,460}|{2,460}|{3,460}|{4,460}}</t>
  </si>
  <si>
    <t>{{1,440}|{2,440}|{3,440}|{4,440}}</t>
  </si>
  <si>
    <t>{{1,430}|{2,430}|{3,430}|{4,430}}</t>
  </si>
  <si>
    <t>{{1,420}|{2,420}|{3,420}|{4,420}}</t>
  </si>
  <si>
    <t>{{1,410}|{2,410}|{3,410}|{4,410}}</t>
  </si>
  <si>
    <t>{{1,400}|{2,400}|{3,400}|{4,400}}</t>
  </si>
  <si>
    <t>{{1,35}|{2,35}|{3,35}|{4,35}}</t>
  </si>
  <si>
    <t>{{1,25}|{2,25}|{3,25}|{4,25}}</t>
  </si>
  <si>
    <t>{{1,15}|{2,15}|{3,15}|{4,15}}</t>
  </si>
  <si>
    <t>{{1,6002140}|{2,6003140}|{3,6004140}|{4,6005140}}</t>
    <phoneticPr fontId="2" type="noConversion"/>
  </si>
  <si>
    <t>ID</t>
    <phoneticPr fontId="2" type="noConversion"/>
  </si>
  <si>
    <t>百分比</t>
    <phoneticPr fontId="2" type="noConversion"/>
  </si>
  <si>
    <t>备注</t>
    <phoneticPr fontId="2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</si>
</sst>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76" formatCode="0.0%"/>
  </numFmts>
  <fonts count="14" x14ac:knownFonts="1">
    <font>
      <sz val="11"/>
      <color theme="1"/>
      <name val="宋体"/>
      <charset val="134"/>
      <scheme val="minor"/>
    </font>
    <font>
      <sz val="11"/>
      <color rgb="FF006100"/>
      <name val="宋体"/>
      <family val="3"/>
      <charset val="134"/>
      <scheme val="minor"/>
    </font>
    <font>
      <sz val="9"/>
      <name val="宋体"/>
      <family val="3"/>
      <charset val="134"/>
      <scheme val="minor"/>
    </font>
    <font>
      <sz val="11"/>
      <color theme="1"/>
      <name val="宋体"/>
      <family val="3"/>
      <charset val="134"/>
      <scheme val="minor"/>
    </font>
    <font>
      <sz val="11"/>
      <color theme="1"/>
      <name val="宋体"/>
      <family val="3"/>
      <charset val="134"/>
      <scheme val="minor"/>
    </font>
    <font>
      <b/>
      <sz val="11"/>
      <color theme="1"/>
      <name val="宋体"/>
      <family val="3"/>
      <charset val="134"/>
      <scheme val="minor"/>
    </font>
    <font>
      <b/>
      <sz val="11"/>
      <color theme="1" tint="4.9989318521683403E-2"/>
      <name val="宋体"/>
      <family val="3"/>
      <charset val="134"/>
      <scheme val="minor"/>
    </font>
    <font>
      <sz val="11"/>
      <color rgb="FF006100"/>
      <name val="宋体"/>
      <family val="3"/>
      <charset val="134"/>
      <scheme val="major"/>
    </font>
    <font>
      <sz val="11"/>
      <color theme="1"/>
      <name val="宋体"/>
      <family val="3"/>
      <charset val="134"/>
      <scheme val="major"/>
    </font>
    <font>
      <b/>
      <sz val="11"/>
      <color theme="1" tint="0.14999847407452621"/>
      <name val="宋体"/>
      <family val="3"/>
      <charset val="134"/>
      <scheme val="major"/>
    </font>
    <font>
      <b/>
      <sz val="11"/>
      <color theme="1" tint="4.9989318521683403E-2"/>
      <name val="宋体"/>
      <family val="3"/>
      <charset val="134"/>
      <scheme val="major"/>
    </font>
    <font>
      <b/>
      <sz val="11"/>
      <color theme="1"/>
      <name val="宋体"/>
      <family val="3"/>
      <charset val="134"/>
      <scheme val="major"/>
    </font>
    <font>
      <b/>
      <sz val="11"/>
      <color rgb="FFFF0000"/>
      <name val="宋体"/>
      <family val="3"/>
      <charset val="134"/>
      <scheme val="major"/>
    </font>
    <font>
      <b/>
      <sz val="11"/>
      <color theme="0"/>
      <name val="宋体"/>
      <family val="3"/>
      <charset val="134"/>
      <scheme val="minor"/>
    </font>
  </fonts>
  <fills count="9">
    <fill>
      <patternFill patternType="none"/>
    </fill>
    <fill>
      <patternFill patternType="gray125"/>
    </fill>
    <fill>
      <patternFill patternType="solid">
        <fgColor rgb="FFC6EFCE"/>
        <bgColor indexed="64"/>
      </patternFill>
    </fill>
    <fill>
      <patternFill patternType="solid">
        <fgColor theme="9" tint="-0.249977111117893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theme="4"/>
        <bgColor theme="4"/>
      </patternFill>
    </fill>
    <fill>
      <patternFill patternType="solid">
        <fgColor theme="4" tint="0.79998168889431442"/>
        <bgColor theme="4" tint="0.79998168889431442"/>
      </patternFill>
    </fill>
  </fills>
  <borders count="15">
    <border>
      <left/>
      <right/>
      <top/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thin">
        <color theme="4" tint="0.39997558519241921"/>
      </left>
      <right/>
      <top style="thin">
        <color theme="4" tint="0.39997558519241921"/>
      </top>
      <bottom style="thin">
        <color theme="4" tint="0.39997558519241921"/>
      </bottom>
      <diagonal/>
    </border>
    <border>
      <left/>
      <right/>
      <top style="thin">
        <color theme="4" tint="0.39997558519241921"/>
      </top>
      <bottom style="thin">
        <color theme="4" tint="0.39997558519241921"/>
      </bottom>
      <diagonal/>
    </border>
    <border>
      <left/>
      <right style="thin">
        <color theme="4" tint="0.39997558519241921"/>
      </right>
      <top style="thin">
        <color theme="4" tint="0.39997558519241921"/>
      </top>
      <bottom style="thin">
        <color theme="4" tint="0.39997558519241921"/>
      </bottom>
      <diagonal/>
    </border>
    <border>
      <left style="thin">
        <color theme="4" tint="0.39997558519241921"/>
      </left>
      <right/>
      <top style="thin">
        <color theme="4" tint="0.39997558519241921"/>
      </top>
      <bottom/>
      <diagonal/>
    </border>
    <border>
      <left/>
      <right/>
      <top style="thin">
        <color theme="4" tint="0.39997558519241921"/>
      </top>
      <bottom/>
      <diagonal/>
    </border>
    <border>
      <left/>
      <right style="thin">
        <color theme="4" tint="0.39997558519241921"/>
      </right>
      <top style="thin">
        <color theme="4" tint="0.39997558519241921"/>
      </top>
      <bottom/>
      <diagonal/>
    </border>
  </borders>
  <cellStyleXfs count="3">
    <xf numFmtId="0" fontId="0" fillId="0" borderId="0">
      <alignment vertical="center"/>
    </xf>
    <xf numFmtId="0" fontId="1" fillId="2" borderId="0" applyNumberFormat="0" applyBorder="0" applyAlignment="0" applyProtection="0">
      <alignment vertical="center"/>
    </xf>
    <xf numFmtId="9" fontId="4" fillId="0" borderId="0" applyFont="0" applyFill="0" applyBorder="0" applyAlignment="0" applyProtection="0">
      <alignment vertical="center"/>
    </xf>
  </cellStyleXfs>
  <cellXfs count="68">
    <xf numFmtId="0" fontId="0" fillId="0" borderId="0" xfId="0">
      <alignment vertical="center"/>
    </xf>
    <xf numFmtId="0" fontId="3" fillId="0" borderId="0" xfId="0" applyFont="1">
      <alignment vertical="center"/>
    </xf>
    <xf numFmtId="9" fontId="0" fillId="0" borderId="0" xfId="0" applyNumberFormat="1">
      <alignment vertical="center"/>
    </xf>
    <xf numFmtId="176" fontId="0" fillId="0" borderId="0" xfId="0" applyNumberFormat="1">
      <alignment vertical="center"/>
    </xf>
    <xf numFmtId="0" fontId="5" fillId="3" borderId="0" xfId="0" applyFont="1" applyFill="1">
      <alignment vertical="center"/>
    </xf>
    <xf numFmtId="0" fontId="6" fillId="0" borderId="0" xfId="0" applyFont="1">
      <alignment vertical="center"/>
    </xf>
    <xf numFmtId="176" fontId="0" fillId="0" borderId="0" xfId="2" applyNumberFormat="1" applyFont="1">
      <alignment vertical="center"/>
    </xf>
    <xf numFmtId="0" fontId="0" fillId="4" borderId="0" xfId="0" applyFill="1">
      <alignment vertical="center"/>
    </xf>
    <xf numFmtId="0" fontId="3" fillId="0" borderId="1" xfId="0" applyFont="1" applyBorder="1">
      <alignment vertical="center"/>
    </xf>
    <xf numFmtId="0" fontId="0" fillId="0" borderId="4" xfId="0" applyBorder="1">
      <alignment vertical="center"/>
    </xf>
    <xf numFmtId="0" fontId="0" fillId="0" borderId="0" xfId="0" applyBorder="1">
      <alignment vertical="center"/>
    </xf>
    <xf numFmtId="0" fontId="0" fillId="0" borderId="5" xfId="0" applyBorder="1">
      <alignment vertical="center"/>
    </xf>
    <xf numFmtId="0" fontId="0" fillId="0" borderId="6" xfId="0" applyBorder="1">
      <alignment vertical="center"/>
    </xf>
    <xf numFmtId="0" fontId="0" fillId="0" borderId="7" xfId="0" applyBorder="1">
      <alignment vertical="center"/>
    </xf>
    <xf numFmtId="0" fontId="0" fillId="0" borderId="8" xfId="0" applyBorder="1">
      <alignment vertical="center"/>
    </xf>
    <xf numFmtId="0" fontId="7" fillId="0" borderId="0" xfId="1" applyFont="1" applyFill="1" applyAlignment="1">
      <alignment horizontal="right"/>
    </xf>
    <xf numFmtId="0" fontId="8" fillId="0" borderId="0" xfId="0" applyFont="1" applyFill="1" applyAlignment="1">
      <alignment horizontal="right" vertical="center"/>
    </xf>
    <xf numFmtId="0" fontId="8" fillId="4" borderId="0" xfId="0" applyFont="1" applyFill="1" applyAlignment="1">
      <alignment horizontal="right" vertical="center"/>
    </xf>
    <xf numFmtId="0" fontId="8" fillId="0" borderId="0" xfId="0" applyFont="1" applyFill="1" applyAlignment="1">
      <alignment vertical="center"/>
    </xf>
    <xf numFmtId="9" fontId="8" fillId="0" borderId="0" xfId="2" applyFont="1" applyFill="1" applyAlignment="1">
      <alignment horizontal="right" vertical="center"/>
    </xf>
    <xf numFmtId="9" fontId="8" fillId="4" borderId="0" xfId="2" applyFont="1" applyFill="1" applyAlignment="1">
      <alignment horizontal="right" vertical="center"/>
    </xf>
    <xf numFmtId="0" fontId="10" fillId="0" borderId="0" xfId="0" applyFont="1" applyFill="1" applyAlignment="1">
      <alignment horizontal="right" vertical="center"/>
    </xf>
    <xf numFmtId="176" fontId="8" fillId="0" borderId="0" xfId="2" applyNumberFormat="1" applyFont="1" applyFill="1" applyAlignment="1">
      <alignment horizontal="right" vertical="center"/>
    </xf>
    <xf numFmtId="0" fontId="8" fillId="4" borderId="0" xfId="0" applyFont="1" applyFill="1" applyAlignment="1">
      <alignment horizontal="center" vertical="center"/>
    </xf>
    <xf numFmtId="0" fontId="8" fillId="0" borderId="0" xfId="0" applyFont="1" applyFill="1" applyAlignment="1">
      <alignment horizontal="left" vertical="top"/>
    </xf>
    <xf numFmtId="0" fontId="8" fillId="0" borderId="0" xfId="0" applyNumberFormat="1" applyFont="1" applyFill="1" applyAlignment="1">
      <alignment horizontal="right" vertical="center"/>
    </xf>
    <xf numFmtId="0" fontId="8" fillId="4" borderId="0" xfId="0" applyFont="1" applyFill="1" applyAlignment="1">
      <alignment horizontal="center" vertical="top"/>
    </xf>
    <xf numFmtId="0" fontId="8" fillId="4" borderId="0" xfId="0" applyNumberFormat="1" applyFont="1" applyFill="1" applyAlignment="1">
      <alignment horizontal="center" vertical="center"/>
    </xf>
    <xf numFmtId="9" fontId="8" fillId="4" borderId="0" xfId="2" applyFont="1" applyFill="1" applyAlignment="1">
      <alignment horizontal="center" vertical="center"/>
    </xf>
    <xf numFmtId="0" fontId="11" fillId="5" borderId="0" xfId="0" applyFont="1" applyFill="1" applyAlignment="1">
      <alignment horizontal="right" vertical="center"/>
    </xf>
    <xf numFmtId="0" fontId="11" fillId="5" borderId="0" xfId="0" applyNumberFormat="1" applyFont="1" applyFill="1" applyAlignment="1">
      <alignment horizontal="right" vertical="center"/>
    </xf>
    <xf numFmtId="9" fontId="11" fillId="5" borderId="0" xfId="2" applyFont="1" applyFill="1" applyAlignment="1">
      <alignment horizontal="right" vertical="center"/>
    </xf>
    <xf numFmtId="0" fontId="11" fillId="5" borderId="0" xfId="0" applyFont="1" applyFill="1" applyAlignment="1">
      <alignment horizontal="left" vertical="top"/>
    </xf>
    <xf numFmtId="0" fontId="12" fillId="5" borderId="0" xfId="0" applyFont="1" applyFill="1" applyAlignment="1">
      <alignment horizontal="right" vertical="center"/>
    </xf>
    <xf numFmtId="0" fontId="8" fillId="6" borderId="0" xfId="0" applyFont="1" applyFill="1" applyAlignment="1">
      <alignment horizontal="right" vertical="center"/>
    </xf>
    <xf numFmtId="0" fontId="11" fillId="5" borderId="0" xfId="0" applyFont="1" applyFill="1" applyAlignment="1">
      <alignment vertical="top"/>
    </xf>
    <xf numFmtId="0" fontId="12" fillId="5" borderId="0" xfId="0" applyFont="1" applyFill="1" applyAlignment="1">
      <alignment vertical="center"/>
    </xf>
    <xf numFmtId="0" fontId="11" fillId="5" borderId="0" xfId="0" applyFont="1" applyFill="1" applyAlignment="1">
      <alignment vertical="center"/>
    </xf>
    <xf numFmtId="0" fontId="7" fillId="0" borderId="0" xfId="1" applyFont="1" applyFill="1" applyAlignment="1">
      <alignment horizontal="left" vertical="top"/>
    </xf>
    <xf numFmtId="0" fontId="11" fillId="6" borderId="0" xfId="0" applyFont="1" applyFill="1" applyAlignment="1">
      <alignment horizontal="right" vertical="center"/>
    </xf>
    <xf numFmtId="0" fontId="12" fillId="6" borderId="0" xfId="0" applyFont="1" applyFill="1" applyAlignment="1">
      <alignment horizontal="right" vertical="center"/>
    </xf>
    <xf numFmtId="0" fontId="12" fillId="6" borderId="0" xfId="0" applyFont="1" applyFill="1" applyAlignment="1">
      <alignment horizontal="left" vertical="top"/>
    </xf>
    <xf numFmtId="0" fontId="12" fillId="6" borderId="0" xfId="0" applyFont="1" applyFill="1" applyAlignment="1">
      <alignment vertical="center"/>
    </xf>
    <xf numFmtId="0" fontId="11" fillId="6" borderId="0" xfId="0" applyNumberFormat="1" applyFont="1" applyFill="1" applyAlignment="1">
      <alignment horizontal="right" vertical="center"/>
    </xf>
    <xf numFmtId="9" fontId="11" fillId="6" borderId="0" xfId="2" applyFont="1" applyFill="1" applyAlignment="1">
      <alignment horizontal="right" vertical="center"/>
    </xf>
    <xf numFmtId="0" fontId="11" fillId="6" borderId="0" xfId="0" applyFont="1" applyFill="1" applyAlignment="1">
      <alignment horizontal="left" vertical="top"/>
    </xf>
    <xf numFmtId="0" fontId="8" fillId="6" borderId="0" xfId="0" applyFont="1" applyFill="1" applyAlignment="1">
      <alignment horizontal="left" vertical="top"/>
    </xf>
    <xf numFmtId="0" fontId="3" fillId="0" borderId="9" xfId="0" applyFont="1" applyBorder="1">
      <alignment vertical="center"/>
    </xf>
    <xf numFmtId="0" fontId="3" fillId="0" borderId="10" xfId="0" applyFont="1" applyBorder="1">
      <alignment vertical="center"/>
    </xf>
    <xf numFmtId="0" fontId="3" fillId="0" borderId="11" xfId="0" applyFont="1" applyBorder="1">
      <alignment vertical="center"/>
    </xf>
    <xf numFmtId="0" fontId="13" fillId="7" borderId="12" xfId="0" applyFont="1" applyFill="1" applyBorder="1">
      <alignment vertical="center"/>
    </xf>
    <xf numFmtId="0" fontId="13" fillId="7" borderId="13" xfId="0" applyFont="1" applyFill="1" applyBorder="1">
      <alignment vertical="center"/>
    </xf>
    <xf numFmtId="0" fontId="13" fillId="7" borderId="14" xfId="0" applyFont="1" applyFill="1" applyBorder="1">
      <alignment vertical="center"/>
    </xf>
    <xf numFmtId="0" fontId="3" fillId="8" borderId="12" xfId="0" applyFont="1" applyFill="1" applyBorder="1">
      <alignment vertical="center"/>
    </xf>
    <xf numFmtId="0" fontId="3" fillId="8" borderId="13" xfId="0" applyFont="1" applyFill="1" applyBorder="1">
      <alignment vertical="center"/>
    </xf>
    <xf numFmtId="0" fontId="3" fillId="8" borderId="14" xfId="0" applyFont="1" applyFill="1" applyBorder="1">
      <alignment vertical="center"/>
    </xf>
    <xf numFmtId="0" fontId="3" fillId="0" borderId="12" xfId="0" applyFont="1" applyBorder="1">
      <alignment vertical="center"/>
    </xf>
    <xf numFmtId="0" fontId="3" fillId="0" borderId="13" xfId="0" applyFont="1" applyBorder="1">
      <alignment vertical="center"/>
    </xf>
    <xf numFmtId="0" fontId="3" fillId="0" borderId="14" xfId="0" applyFont="1" applyBorder="1">
      <alignment vertical="center"/>
    </xf>
    <xf numFmtId="0" fontId="9" fillId="0" borderId="0" xfId="0" applyFont="1" applyFill="1" applyAlignment="1">
      <alignment horizontal="center" vertical="center"/>
    </xf>
    <xf numFmtId="0" fontId="8" fillId="0" borderId="0" xfId="0" applyFont="1" applyFill="1" applyAlignment="1">
      <alignment horizontal="center" vertical="center"/>
    </xf>
    <xf numFmtId="0" fontId="9" fillId="4" borderId="0" xfId="0" applyFont="1" applyFill="1" applyAlignment="1">
      <alignment horizontal="center" vertical="center"/>
    </xf>
    <xf numFmtId="0" fontId="8" fillId="4" borderId="0" xfId="0" applyFont="1" applyFill="1" applyAlignment="1">
      <alignment horizontal="center" vertical="center"/>
    </xf>
    <xf numFmtId="0" fontId="3" fillId="0" borderId="0" xfId="0" applyFont="1" applyAlignment="1">
      <alignment horizontal="center" vertical="center"/>
    </xf>
    <xf numFmtId="0" fontId="0" fillId="0" borderId="0" xfId="0" applyAlignment="1">
      <alignment horizontal="center" vertical="center"/>
    </xf>
    <xf numFmtId="0" fontId="3" fillId="0" borderId="2" xfId="0" applyFont="1" applyBorder="1" applyAlignment="1">
      <alignment horizontal="center" vertical="center"/>
    </xf>
    <xf numFmtId="0" fontId="0" fillId="0" borderId="2" xfId="0" applyBorder="1" applyAlignment="1">
      <alignment horizontal="center" vertical="center"/>
    </xf>
    <xf numFmtId="0" fontId="0" fillId="0" borderId="3" xfId="0" applyBorder="1" applyAlignment="1">
      <alignment horizontal="center" vertical="center"/>
    </xf>
  </cellXfs>
  <cellStyles count="3">
    <cellStyle name="百分比" xfId="2" builtinId="5"/>
    <cellStyle name="常规" xfId="0" builtinId="0"/>
    <cellStyle name="好" xfId="1" builtinId="26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externalLink" Target="externalLinks/externalLink1.xml"/><Relationship Id="rId17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sheetMetadata" Target="metadata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tyles" Target="styles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PetBaseProperties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Sheet7"/>
    </sheetNames>
    <sheetDataSet>
      <sheetData sheetId="0">
        <row r="1">
          <cell r="A1" t="str">
            <v>ID</v>
          </cell>
          <cell r="J1" t="str">
            <v>种族</v>
          </cell>
        </row>
        <row r="2">
          <cell r="A2" t="str">
            <v>预留字段</v>
          </cell>
          <cell r="J2" t="str">
            <v>预留字段</v>
          </cell>
        </row>
        <row r="3">
          <cell r="A3" t="str">
            <v>petId</v>
          </cell>
          <cell r="J3" t="str">
            <v>petType</v>
          </cell>
        </row>
        <row r="4">
          <cell r="A4" t="str">
            <v>skc</v>
          </cell>
          <cell r="J4" t="str">
            <v>sc</v>
          </cell>
        </row>
        <row r="5">
          <cell r="A5" t="str">
            <v>int</v>
          </cell>
          <cell r="J5" t="str">
            <v>int</v>
          </cell>
        </row>
        <row r="6">
          <cell r="A6">
            <v>1000</v>
          </cell>
          <cell r="J6">
            <v>4</v>
          </cell>
        </row>
        <row r="7">
          <cell r="A7">
            <v>1001</v>
          </cell>
          <cell r="J7">
            <v>3</v>
          </cell>
        </row>
        <row r="8">
          <cell r="A8">
            <v>1002</v>
          </cell>
          <cell r="J8">
            <v>2</v>
          </cell>
        </row>
        <row r="9">
          <cell r="A9">
            <v>1003</v>
          </cell>
          <cell r="J9">
            <v>3</v>
          </cell>
        </row>
        <row r="10">
          <cell r="A10">
            <v>1004</v>
          </cell>
          <cell r="J10">
            <v>1</v>
          </cell>
        </row>
        <row r="11">
          <cell r="A11">
            <v>1005</v>
          </cell>
          <cell r="J11">
            <v>2</v>
          </cell>
        </row>
        <row r="12">
          <cell r="A12">
            <v>1006</v>
          </cell>
          <cell r="J12">
            <v>1</v>
          </cell>
        </row>
        <row r="13">
          <cell r="A13">
            <v>1007</v>
          </cell>
          <cell r="J13">
            <v>1</v>
          </cell>
        </row>
        <row r="14">
          <cell r="A14">
            <v>1008</v>
          </cell>
          <cell r="J14">
            <v>1</v>
          </cell>
        </row>
        <row r="15">
          <cell r="A15">
            <v>1009</v>
          </cell>
          <cell r="J15">
            <v>1</v>
          </cell>
        </row>
        <row r="16">
          <cell r="A16">
            <v>1010</v>
          </cell>
          <cell r="J16">
            <v>2</v>
          </cell>
        </row>
        <row r="17">
          <cell r="A17">
            <v>1011</v>
          </cell>
          <cell r="J17">
            <v>1</v>
          </cell>
        </row>
        <row r="18">
          <cell r="A18">
            <v>1012</v>
          </cell>
          <cell r="J18">
            <v>2</v>
          </cell>
        </row>
        <row r="19">
          <cell r="A19">
            <v>1013</v>
          </cell>
          <cell r="J19">
            <v>2</v>
          </cell>
        </row>
        <row r="20">
          <cell r="A20">
            <v>1014</v>
          </cell>
          <cell r="J20">
            <v>1</v>
          </cell>
        </row>
        <row r="21">
          <cell r="A21">
            <v>1015</v>
          </cell>
          <cell r="J21">
            <v>1</v>
          </cell>
        </row>
        <row r="22">
          <cell r="A22">
            <v>1016</v>
          </cell>
          <cell r="J22">
            <v>2</v>
          </cell>
        </row>
        <row r="23">
          <cell r="A23">
            <v>1017</v>
          </cell>
          <cell r="J23">
            <v>4</v>
          </cell>
        </row>
        <row r="24">
          <cell r="A24">
            <v>2000</v>
          </cell>
          <cell r="J24">
            <v>1</v>
          </cell>
        </row>
        <row r="25">
          <cell r="A25">
            <v>2001</v>
          </cell>
          <cell r="J25">
            <v>2</v>
          </cell>
        </row>
        <row r="26">
          <cell r="A26">
            <v>2002</v>
          </cell>
          <cell r="J26">
            <v>2</v>
          </cell>
        </row>
        <row r="27">
          <cell r="A27">
            <v>2003</v>
          </cell>
          <cell r="J27">
            <v>1</v>
          </cell>
        </row>
        <row r="28">
          <cell r="A28">
            <v>2004</v>
          </cell>
          <cell r="J28">
            <v>2</v>
          </cell>
        </row>
        <row r="29">
          <cell r="A29">
            <v>2005</v>
          </cell>
          <cell r="J29">
            <v>2</v>
          </cell>
        </row>
        <row r="30">
          <cell r="A30">
            <v>2006</v>
          </cell>
          <cell r="J30">
            <v>4</v>
          </cell>
        </row>
        <row r="31">
          <cell r="A31">
            <v>2007</v>
          </cell>
          <cell r="J31">
            <v>4</v>
          </cell>
        </row>
        <row r="32">
          <cell r="A32">
            <v>2008</v>
          </cell>
          <cell r="J32">
            <v>3</v>
          </cell>
        </row>
        <row r="33">
          <cell r="A33">
            <v>2009</v>
          </cell>
          <cell r="J33">
            <v>3</v>
          </cell>
        </row>
        <row r="34">
          <cell r="A34">
            <v>2010</v>
          </cell>
          <cell r="J34">
            <v>2</v>
          </cell>
        </row>
        <row r="35">
          <cell r="A35">
            <v>2011</v>
          </cell>
          <cell r="J35">
            <v>2</v>
          </cell>
        </row>
        <row r="36">
          <cell r="A36">
            <v>2012</v>
          </cell>
          <cell r="J36">
            <v>2</v>
          </cell>
        </row>
        <row r="37">
          <cell r="A37">
            <v>2013</v>
          </cell>
          <cell r="J37">
            <v>4</v>
          </cell>
        </row>
        <row r="38">
          <cell r="A38">
            <v>2014</v>
          </cell>
          <cell r="J38">
            <v>3</v>
          </cell>
        </row>
        <row r="39">
          <cell r="A39">
            <v>2015</v>
          </cell>
          <cell r="J39">
            <v>3</v>
          </cell>
        </row>
        <row r="40">
          <cell r="A40">
            <v>2016</v>
          </cell>
          <cell r="J40">
            <v>2</v>
          </cell>
        </row>
        <row r="41">
          <cell r="A41">
            <v>2017</v>
          </cell>
          <cell r="J41">
            <v>1</v>
          </cell>
        </row>
        <row r="42">
          <cell r="A42">
            <v>2018</v>
          </cell>
          <cell r="J42">
            <v>4</v>
          </cell>
        </row>
        <row r="43">
          <cell r="A43">
            <v>2019</v>
          </cell>
          <cell r="J43">
            <v>4</v>
          </cell>
        </row>
        <row r="44">
          <cell r="A44">
            <v>3000</v>
          </cell>
          <cell r="J44">
            <v>4</v>
          </cell>
        </row>
        <row r="45">
          <cell r="A45">
            <v>3001</v>
          </cell>
          <cell r="J45">
            <v>4</v>
          </cell>
        </row>
        <row r="46">
          <cell r="A46">
            <v>3002</v>
          </cell>
          <cell r="J46">
            <v>4</v>
          </cell>
        </row>
        <row r="47">
          <cell r="A47">
            <v>3003</v>
          </cell>
          <cell r="J47">
            <v>3</v>
          </cell>
        </row>
        <row r="48">
          <cell r="A48">
            <v>3004</v>
          </cell>
          <cell r="J48">
            <v>3</v>
          </cell>
        </row>
        <row r="49">
          <cell r="A49">
            <v>3005</v>
          </cell>
          <cell r="J49">
            <v>4</v>
          </cell>
        </row>
        <row r="50">
          <cell r="A50">
            <v>3006</v>
          </cell>
          <cell r="J50">
            <v>3</v>
          </cell>
        </row>
        <row r="51">
          <cell r="A51">
            <v>3007</v>
          </cell>
          <cell r="J51">
            <v>1</v>
          </cell>
        </row>
        <row r="52">
          <cell r="A52">
            <v>3008</v>
          </cell>
          <cell r="J52">
            <v>1</v>
          </cell>
        </row>
        <row r="53">
          <cell r="A53">
            <v>3009</v>
          </cell>
          <cell r="J53">
            <v>1</v>
          </cell>
        </row>
        <row r="54">
          <cell r="A54">
            <v>3010</v>
          </cell>
          <cell r="J54">
            <v>2</v>
          </cell>
        </row>
        <row r="55">
          <cell r="A55">
            <v>3011</v>
          </cell>
          <cell r="J55">
            <v>2</v>
          </cell>
        </row>
        <row r="56">
          <cell r="A56">
            <v>3012</v>
          </cell>
          <cell r="J56">
            <v>2</v>
          </cell>
        </row>
        <row r="57">
          <cell r="A57">
            <v>3013</v>
          </cell>
          <cell r="J57">
            <v>1</v>
          </cell>
        </row>
        <row r="58">
          <cell r="A58">
            <v>3014</v>
          </cell>
          <cell r="J58">
            <v>1</v>
          </cell>
        </row>
        <row r="59">
          <cell r="A59">
            <v>3015</v>
          </cell>
          <cell r="J59">
            <v>1</v>
          </cell>
        </row>
        <row r="60">
          <cell r="A60">
            <v>3016</v>
          </cell>
          <cell r="J60">
            <v>2</v>
          </cell>
        </row>
        <row r="61">
          <cell r="A61">
            <v>3017</v>
          </cell>
          <cell r="J61">
            <v>2</v>
          </cell>
        </row>
        <row r="62">
          <cell r="A62">
            <v>3018</v>
          </cell>
          <cell r="J62">
            <v>4</v>
          </cell>
        </row>
        <row r="63">
          <cell r="A63">
            <v>3019</v>
          </cell>
          <cell r="J63">
            <v>2</v>
          </cell>
        </row>
        <row r="64">
          <cell r="A64">
            <v>3020</v>
          </cell>
          <cell r="J64">
            <v>4</v>
          </cell>
        </row>
        <row r="65">
          <cell r="A65">
            <v>3021</v>
          </cell>
          <cell r="J65">
            <v>3</v>
          </cell>
        </row>
        <row r="66">
          <cell r="A66">
            <v>4000</v>
          </cell>
          <cell r="J66">
            <v>2</v>
          </cell>
        </row>
        <row r="67">
          <cell r="A67">
            <v>4001</v>
          </cell>
          <cell r="J67">
            <v>4</v>
          </cell>
        </row>
        <row r="68">
          <cell r="A68">
            <v>4002</v>
          </cell>
          <cell r="J68">
            <v>4</v>
          </cell>
        </row>
        <row r="69">
          <cell r="A69">
            <v>4003</v>
          </cell>
          <cell r="J69">
            <v>4</v>
          </cell>
        </row>
        <row r="70">
          <cell r="A70">
            <v>4004</v>
          </cell>
          <cell r="J70">
            <v>4</v>
          </cell>
        </row>
        <row r="71">
          <cell r="A71">
            <v>4005</v>
          </cell>
          <cell r="J71">
            <v>3</v>
          </cell>
        </row>
        <row r="72">
          <cell r="A72">
            <v>4006</v>
          </cell>
          <cell r="J72">
            <v>3</v>
          </cell>
        </row>
        <row r="73">
          <cell r="A73">
            <v>4007</v>
          </cell>
          <cell r="J73">
            <v>3</v>
          </cell>
        </row>
        <row r="74">
          <cell r="A74">
            <v>4008</v>
          </cell>
          <cell r="J74">
            <v>3</v>
          </cell>
        </row>
        <row r="75">
          <cell r="A75">
            <v>4009</v>
          </cell>
          <cell r="J75">
            <v>4</v>
          </cell>
        </row>
        <row r="76">
          <cell r="A76">
            <v>4010</v>
          </cell>
          <cell r="J76">
            <v>2</v>
          </cell>
        </row>
        <row r="77">
          <cell r="A77">
            <v>4011</v>
          </cell>
          <cell r="J77">
            <v>2</v>
          </cell>
        </row>
        <row r="78">
          <cell r="A78">
            <v>4012</v>
          </cell>
          <cell r="J78">
            <v>3</v>
          </cell>
        </row>
        <row r="79">
          <cell r="A79">
            <v>4013</v>
          </cell>
          <cell r="J79">
            <v>2</v>
          </cell>
        </row>
        <row r="80">
          <cell r="A80">
            <v>4014</v>
          </cell>
          <cell r="J80">
            <v>2</v>
          </cell>
        </row>
        <row r="81">
          <cell r="A81">
            <v>4015</v>
          </cell>
          <cell r="J81">
            <v>1</v>
          </cell>
        </row>
        <row r="82">
          <cell r="A82">
            <v>4016</v>
          </cell>
          <cell r="J82">
            <v>4</v>
          </cell>
        </row>
        <row r="83">
          <cell r="A83">
            <v>4017</v>
          </cell>
          <cell r="J83">
            <v>1</v>
          </cell>
        </row>
        <row r="84">
          <cell r="A84">
            <v>4018</v>
          </cell>
          <cell r="J84">
            <v>3</v>
          </cell>
        </row>
        <row r="85">
          <cell r="A85">
            <v>4019</v>
          </cell>
          <cell r="J85">
            <v>3</v>
          </cell>
        </row>
        <row r="86">
          <cell r="A86">
            <v>4020</v>
          </cell>
          <cell r="J86">
            <v>3</v>
          </cell>
        </row>
        <row r="87">
          <cell r="A87">
            <v>4021</v>
          </cell>
          <cell r="J87">
            <v>3</v>
          </cell>
        </row>
        <row r="88">
          <cell r="A88">
            <v>4022</v>
          </cell>
          <cell r="J88">
            <v>2</v>
          </cell>
        </row>
        <row r="89">
          <cell r="A89">
            <v>4023</v>
          </cell>
          <cell r="J89">
            <v>4</v>
          </cell>
        </row>
        <row r="90">
          <cell r="A90">
            <v>4024</v>
          </cell>
          <cell r="J90">
            <v>4</v>
          </cell>
        </row>
        <row r="91">
          <cell r="A91">
            <v>4025</v>
          </cell>
          <cell r="J91">
            <v>3</v>
          </cell>
        </row>
        <row r="92">
          <cell r="A92">
            <v>4026</v>
          </cell>
          <cell r="J92">
            <v>3</v>
          </cell>
        </row>
        <row r="93">
          <cell r="A93">
            <v>4027</v>
          </cell>
          <cell r="J93">
            <v>2</v>
          </cell>
        </row>
        <row r="94">
          <cell r="A94">
            <v>4028</v>
          </cell>
          <cell r="J94">
            <v>1</v>
          </cell>
        </row>
        <row r="95">
          <cell r="A95">
            <v>4029</v>
          </cell>
          <cell r="J95">
            <v>1</v>
          </cell>
        </row>
        <row r="96">
          <cell r="A96">
            <v>4030</v>
          </cell>
          <cell r="J96">
            <v>1</v>
          </cell>
        </row>
        <row r="97">
          <cell r="A97">
            <v>4031</v>
          </cell>
          <cell r="J97">
            <v>1</v>
          </cell>
        </row>
        <row r="98">
          <cell r="A98">
            <v>4032</v>
          </cell>
          <cell r="J98">
            <v>1</v>
          </cell>
        </row>
        <row r="99">
          <cell r="A99">
            <v>4033</v>
          </cell>
          <cell r="J99">
            <v>4</v>
          </cell>
        </row>
        <row r="100">
          <cell r="A100">
            <v>4034</v>
          </cell>
          <cell r="J100">
            <v>2</v>
          </cell>
        </row>
        <row r="101">
          <cell r="A101">
            <v>4035</v>
          </cell>
          <cell r="J101">
            <v>2</v>
          </cell>
        </row>
        <row r="102">
          <cell r="A102">
            <v>4036</v>
          </cell>
          <cell r="J102">
            <v>4</v>
          </cell>
        </row>
        <row r="103">
          <cell r="A103">
            <v>4037</v>
          </cell>
          <cell r="J103">
            <v>1</v>
          </cell>
        </row>
        <row r="104">
          <cell r="A104">
            <v>4038</v>
          </cell>
          <cell r="J104">
            <v>2</v>
          </cell>
        </row>
        <row r="105">
          <cell r="A105">
            <v>4039</v>
          </cell>
          <cell r="J105">
            <v>1</v>
          </cell>
        </row>
        <row r="106">
          <cell r="A106">
            <v>4040</v>
          </cell>
          <cell r="J106">
            <v>3</v>
          </cell>
        </row>
        <row r="107">
          <cell r="A107">
            <v>4041</v>
          </cell>
          <cell r="J107">
            <v>1</v>
          </cell>
        </row>
        <row r="108">
          <cell r="A108">
            <v>4042</v>
          </cell>
          <cell r="J108">
            <v>4</v>
          </cell>
        </row>
        <row r="109">
          <cell r="A109">
            <v>10003</v>
          </cell>
          <cell r="J109">
            <v>4</v>
          </cell>
        </row>
      </sheetData>
      <sheetData sheetId="1" refreshError="1"/>
    </sheetDataSet>
  </externalBook>
</externalLink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4B030D3-3266-4F7C-B103-FB2BD69AB1C8}">
  <sheetPr codeName="Sheet1"/>
  <dimension ref="A1:AL605"/>
  <sheetViews>
    <sheetView tabSelected="1" zoomScale="80" zoomScaleNormal="80" workbookViewId="0">
      <pane xSplit="2" ySplit="4" topLeftCell="H29" activePane="bottomRight" state="frozen"/>
      <selection pane="topRight" activeCell="C1" sqref="C1"/>
      <selection pane="bottomLeft" activeCell="A5" sqref="A5"/>
      <selection pane="bottomRight" activeCell="L41" sqref="L41:M65"/>
    </sheetView>
  </sheetViews>
  <sheetFormatPr defaultColWidth="9" defaultRowHeight="13.5" x14ac:dyDescent="0.15"/>
  <cols>
    <col min="1" max="1" width="9.125" style="16" bestFit="1" customWidth="1"/>
    <col min="2" max="2" width="27.25" style="16" customWidth="1"/>
    <col min="3" max="3" width="17.375" style="16" customWidth="1"/>
    <col min="4" max="4" width="23.75" style="16" customWidth="1"/>
    <col min="5" max="5" width="17.5" style="16" customWidth="1"/>
    <col min="6" max="6" width="19" style="16" customWidth="1"/>
    <col min="7" max="7" width="17.375" style="16" customWidth="1"/>
    <col min="8" max="8" width="63.375" style="24" bestFit="1" customWidth="1"/>
    <col min="9" max="9" width="37" style="16" customWidth="1"/>
    <col min="10" max="10" width="17.375" style="16" customWidth="1"/>
    <col min="11" max="11" width="27.25" style="16" customWidth="1"/>
    <col min="12" max="12" width="21.75" style="16" customWidth="1"/>
    <col min="13" max="13" width="15.25" style="16" customWidth="1"/>
    <col min="14" max="18" width="9" style="16" customWidth="1"/>
    <col min="19" max="20" width="12" style="16" bestFit="1" customWidth="1"/>
    <col min="21" max="21" width="13.25" style="16" bestFit="1" customWidth="1"/>
    <col min="22" max="22" width="9.125" style="16" bestFit="1" customWidth="1"/>
    <col min="23" max="23" width="10.125" style="16" bestFit="1" customWidth="1"/>
    <col min="24" max="24" width="9.125" style="16" bestFit="1" customWidth="1"/>
    <col min="25" max="26" width="12" style="16" bestFit="1" customWidth="1"/>
    <col min="27" max="27" width="14.5" style="16" bestFit="1" customWidth="1"/>
    <col min="28" max="29" width="9" style="16" customWidth="1"/>
    <col min="30" max="30" width="9.5" style="16" customWidth="1"/>
    <col min="31" max="37" width="9" style="16" customWidth="1"/>
    <col min="38" max="38" width="58.25" style="16" bestFit="1" customWidth="1"/>
    <col min="39" max="16384" width="9" style="16"/>
  </cols>
  <sheetData>
    <row r="1" spans="1:38" x14ac:dyDescent="0.15">
      <c r="A1" s="15" t="s">
        <v>3</v>
      </c>
      <c r="B1" s="15" t="s">
        <v>225</v>
      </c>
      <c r="C1" s="15" t="s">
        <v>5</v>
      </c>
      <c r="D1" s="15" t="s">
        <v>6</v>
      </c>
      <c r="E1" s="15" t="s">
        <v>7</v>
      </c>
      <c r="F1" s="15" t="s">
        <v>8</v>
      </c>
      <c r="G1" s="15" t="s">
        <v>9</v>
      </c>
      <c r="H1" s="38" t="s">
        <v>11</v>
      </c>
      <c r="I1" s="15" t="s">
        <v>14</v>
      </c>
      <c r="J1" s="15" t="s">
        <v>13</v>
      </c>
      <c r="K1" s="15" t="s">
        <v>17</v>
      </c>
    </row>
    <row r="2" spans="1:38" x14ac:dyDescent="0.15">
      <c r="A2" s="16" t="s">
        <v>1</v>
      </c>
      <c r="B2" s="16" t="s">
        <v>1</v>
      </c>
      <c r="C2" s="16" t="s">
        <v>1</v>
      </c>
      <c r="D2" s="16" t="s">
        <v>1</v>
      </c>
      <c r="E2" s="16" t="s">
        <v>1</v>
      </c>
      <c r="F2" s="16" t="s">
        <v>1</v>
      </c>
    </row>
    <row r="3" spans="1:38" x14ac:dyDescent="0.15">
      <c r="A3" s="16" t="s">
        <v>0</v>
      </c>
      <c r="B3" s="16" t="s">
        <v>226</v>
      </c>
      <c r="C3" s="16" t="s">
        <v>227</v>
      </c>
      <c r="D3" s="16" t="s">
        <v>228</v>
      </c>
      <c r="E3" s="16" t="s">
        <v>229</v>
      </c>
      <c r="F3" s="16" t="s">
        <v>230</v>
      </c>
      <c r="G3" s="16" t="s">
        <v>10</v>
      </c>
      <c r="H3" s="24" t="s">
        <v>231</v>
      </c>
      <c r="I3" s="16" t="s">
        <v>232</v>
      </c>
      <c r="J3" s="16" t="s">
        <v>15</v>
      </c>
      <c r="K3" s="16" t="s">
        <v>18</v>
      </c>
      <c r="S3" s="59" t="s">
        <v>84</v>
      </c>
      <c r="T3" s="59"/>
      <c r="U3" s="59"/>
      <c r="W3" s="60" t="s">
        <v>255</v>
      </c>
      <c r="X3" s="60"/>
      <c r="AB3" s="60" t="s">
        <v>256</v>
      </c>
      <c r="AC3" s="60"/>
    </row>
    <row r="4" spans="1:38" x14ac:dyDescent="0.15">
      <c r="A4" s="16" t="s">
        <v>233</v>
      </c>
      <c r="B4" s="16" t="s">
        <v>4</v>
      </c>
      <c r="C4" s="16" t="s">
        <v>4</v>
      </c>
      <c r="D4" s="16" t="s">
        <v>4</v>
      </c>
      <c r="E4" s="16" t="s">
        <v>4</v>
      </c>
      <c r="F4" s="16" t="s">
        <v>4</v>
      </c>
      <c r="G4" s="16" t="s">
        <v>12</v>
      </c>
      <c r="H4" s="24" t="s">
        <v>12</v>
      </c>
      <c r="I4" s="16" t="s">
        <v>16</v>
      </c>
      <c r="J4" s="16" t="s">
        <v>16</v>
      </c>
      <c r="K4" s="16" t="s">
        <v>16</v>
      </c>
      <c r="S4" s="16" t="s">
        <v>81</v>
      </c>
      <c r="T4" s="16" t="s">
        <v>82</v>
      </c>
      <c r="U4" s="16" t="s">
        <v>83</v>
      </c>
      <c r="V4" s="16" t="s">
        <v>85</v>
      </c>
      <c r="W4" s="16" t="s">
        <v>86</v>
      </c>
      <c r="X4" s="16" t="s">
        <v>86</v>
      </c>
      <c r="AB4" s="18"/>
      <c r="AC4" s="18"/>
    </row>
    <row r="5" spans="1:38" x14ac:dyDescent="0.15">
      <c r="A5" s="16" t="s">
        <v>2</v>
      </c>
      <c r="B5" s="16" t="s">
        <v>2</v>
      </c>
      <c r="C5" s="16" t="s">
        <v>19</v>
      </c>
      <c r="D5" s="16" t="s">
        <v>19</v>
      </c>
      <c r="E5" s="16" t="s">
        <v>2</v>
      </c>
      <c r="F5" s="16" t="s">
        <v>2</v>
      </c>
      <c r="G5" s="16" t="s">
        <v>19</v>
      </c>
      <c r="H5" s="24" t="s">
        <v>234</v>
      </c>
      <c r="I5" s="16" t="s">
        <v>234</v>
      </c>
      <c r="J5" s="16" t="s">
        <v>19</v>
      </c>
      <c r="K5" s="16" t="s">
        <v>19</v>
      </c>
    </row>
    <row r="6" spans="1:38" s="29" customFormat="1" x14ac:dyDescent="0.15">
      <c r="A6" s="29">
        <v>1</v>
      </c>
      <c r="B6" s="29">
        <v>100</v>
      </c>
      <c r="C6" s="29">
        <v>1</v>
      </c>
      <c r="D6" s="29">
        <v>0</v>
      </c>
      <c r="E6" s="29">
        <v>0</v>
      </c>
      <c r="F6" s="29">
        <v>0</v>
      </c>
      <c r="G6" s="29">
        <v>6000161</v>
      </c>
      <c r="H6" t="s">
        <v>317</v>
      </c>
      <c r="I6" s="35" t="s">
        <v>1168</v>
      </c>
      <c r="J6" s="29">
        <v>8661</v>
      </c>
      <c r="K6" s="30">
        <v>10</v>
      </c>
      <c r="L6" s="29" t="s">
        <v>21</v>
      </c>
      <c r="M6" s="29" t="s">
        <v>21</v>
      </c>
      <c r="N6" s="29">
        <v>0</v>
      </c>
      <c r="O6" s="29">
        <v>0.5</v>
      </c>
      <c r="P6" s="29">
        <v>0.8</v>
      </c>
      <c r="Q6" s="29">
        <v>0.8</v>
      </c>
      <c r="R6" s="29">
        <v>0</v>
      </c>
      <c r="S6" s="29">
        <v>1502798</v>
      </c>
      <c r="T6" s="29">
        <v>560000</v>
      </c>
      <c r="U6" s="29">
        <v>12022388</v>
      </c>
      <c r="V6" s="29">
        <v>1</v>
      </c>
      <c r="W6" s="31">
        <v>0.05</v>
      </c>
      <c r="X6" s="31">
        <v>0.05</v>
      </c>
      <c r="Y6" s="29">
        <v>75139</v>
      </c>
      <c r="Z6" s="29">
        <v>28560</v>
      </c>
      <c r="AA6" s="29">
        <v>614477</v>
      </c>
      <c r="AD6" s="29" t="s">
        <v>257</v>
      </c>
      <c r="AE6" s="29" t="s">
        <v>378</v>
      </c>
      <c r="AF6" s="29" t="s">
        <v>313</v>
      </c>
      <c r="AG6" s="29">
        <v>28560</v>
      </c>
      <c r="AH6" s="29" t="s">
        <v>260</v>
      </c>
      <c r="AI6" s="29" t="s">
        <v>314</v>
      </c>
      <c r="AJ6" s="29">
        <v>614477</v>
      </c>
      <c r="AK6" s="29" t="s">
        <v>261</v>
      </c>
      <c r="AL6" s="32" t="s">
        <v>379</v>
      </c>
    </row>
    <row r="7" spans="1:38" s="39" customFormat="1" x14ac:dyDescent="0.15">
      <c r="A7" s="39">
        <v>2</v>
      </c>
      <c r="B7" s="39">
        <v>101</v>
      </c>
      <c r="C7" s="39">
        <v>1</v>
      </c>
      <c r="D7" s="39">
        <v>0</v>
      </c>
      <c r="E7" s="39">
        <v>0</v>
      </c>
      <c r="F7" s="39">
        <v>0</v>
      </c>
      <c r="G7" s="40">
        <v>6000162</v>
      </c>
      <c r="H7" t="s">
        <v>318</v>
      </c>
      <c r="I7" s="42" t="s">
        <v>1168</v>
      </c>
      <c r="J7" s="40">
        <v>8661</v>
      </c>
      <c r="K7" s="43">
        <v>10</v>
      </c>
      <c r="L7" s="40" t="s">
        <v>22</v>
      </c>
      <c r="M7" s="39" t="s">
        <v>22</v>
      </c>
      <c r="N7" s="39">
        <v>1</v>
      </c>
      <c r="O7" s="39">
        <v>0.65</v>
      </c>
      <c r="P7" s="39">
        <v>0.8</v>
      </c>
      <c r="Q7" s="39">
        <v>0.8</v>
      </c>
      <c r="R7" s="39">
        <v>0</v>
      </c>
      <c r="S7" s="39">
        <v>1953638</v>
      </c>
      <c r="T7" s="39">
        <v>560000</v>
      </c>
      <c r="U7" s="39">
        <v>12022388</v>
      </c>
      <c r="V7" s="39">
        <v>1</v>
      </c>
      <c r="W7" s="44">
        <v>0.05</v>
      </c>
      <c r="X7" s="44">
        <v>0.05</v>
      </c>
      <c r="Y7" s="39">
        <v>97681</v>
      </c>
      <c r="Z7" s="39">
        <v>28560</v>
      </c>
      <c r="AA7" s="39">
        <v>614477</v>
      </c>
      <c r="AD7" s="39" t="s">
        <v>257</v>
      </c>
      <c r="AE7" s="39" t="s">
        <v>380</v>
      </c>
      <c r="AF7" s="39" t="s">
        <v>313</v>
      </c>
      <c r="AG7" s="39">
        <v>28560</v>
      </c>
      <c r="AH7" s="39" t="s">
        <v>260</v>
      </c>
      <c r="AI7" s="39" t="s">
        <v>314</v>
      </c>
      <c r="AJ7" s="39">
        <v>614477</v>
      </c>
      <c r="AK7" s="39" t="s">
        <v>261</v>
      </c>
      <c r="AL7" s="45" t="s">
        <v>381</v>
      </c>
    </row>
    <row r="8" spans="1:38" s="39" customFormat="1" x14ac:dyDescent="0.15">
      <c r="A8" s="39">
        <v>3</v>
      </c>
      <c r="B8" s="39">
        <v>102</v>
      </c>
      <c r="C8" s="39">
        <v>1</v>
      </c>
      <c r="D8" s="39">
        <v>0</v>
      </c>
      <c r="E8" s="39">
        <v>0</v>
      </c>
      <c r="F8" s="39">
        <v>0</v>
      </c>
      <c r="G8" s="40">
        <v>6000163</v>
      </c>
      <c r="H8" t="s">
        <v>319</v>
      </c>
      <c r="I8" s="42" t="s">
        <v>1169</v>
      </c>
      <c r="J8" s="40">
        <v>8661</v>
      </c>
      <c r="K8" s="43">
        <v>50</v>
      </c>
      <c r="L8" s="40" t="s">
        <v>23</v>
      </c>
      <c r="M8" s="39" t="s">
        <v>23</v>
      </c>
      <c r="N8" s="39">
        <v>2</v>
      </c>
      <c r="O8" s="39">
        <v>2.8</v>
      </c>
      <c r="P8" s="39">
        <v>1.8</v>
      </c>
      <c r="Q8" s="39">
        <v>1.8</v>
      </c>
      <c r="R8" s="39">
        <v>0</v>
      </c>
      <c r="S8" s="39">
        <v>8415671</v>
      </c>
      <c r="T8" s="39">
        <v>1260000</v>
      </c>
      <c r="U8" s="39">
        <v>27050373</v>
      </c>
      <c r="V8" s="39">
        <v>2</v>
      </c>
      <c r="W8" s="44">
        <v>0.05</v>
      </c>
      <c r="X8" s="44">
        <v>0.05</v>
      </c>
      <c r="Y8" s="39">
        <v>420783</v>
      </c>
      <c r="Z8" s="39">
        <v>64260</v>
      </c>
      <c r="AA8" s="39">
        <v>1382574</v>
      </c>
      <c r="AD8" s="39" t="s">
        <v>257</v>
      </c>
      <c r="AE8" s="39" t="s">
        <v>382</v>
      </c>
      <c r="AF8" s="39" t="s">
        <v>313</v>
      </c>
      <c r="AG8" s="39">
        <v>64260</v>
      </c>
      <c r="AH8" s="39" t="s">
        <v>260</v>
      </c>
      <c r="AI8" s="39" t="s">
        <v>314</v>
      </c>
      <c r="AJ8" s="39">
        <v>1382574</v>
      </c>
      <c r="AK8" s="39" t="s">
        <v>261</v>
      </c>
      <c r="AL8" s="45" t="s">
        <v>383</v>
      </c>
    </row>
    <row r="9" spans="1:38" s="39" customFormat="1" x14ac:dyDescent="0.15">
      <c r="A9" s="39">
        <v>4</v>
      </c>
      <c r="B9" s="39">
        <v>103</v>
      </c>
      <c r="C9" s="39">
        <v>1</v>
      </c>
      <c r="D9" s="39">
        <v>0</v>
      </c>
      <c r="E9" s="39">
        <v>0</v>
      </c>
      <c r="F9" s="39">
        <v>0</v>
      </c>
      <c r="G9" s="40">
        <v>6000164</v>
      </c>
      <c r="H9" t="s">
        <v>320</v>
      </c>
      <c r="I9" s="42" t="s">
        <v>1170</v>
      </c>
      <c r="J9" s="40">
        <v>8661</v>
      </c>
      <c r="K9" s="43">
        <v>50</v>
      </c>
      <c r="L9" s="40" t="s">
        <v>24</v>
      </c>
      <c r="M9" s="39" t="s">
        <v>24</v>
      </c>
      <c r="N9" s="39">
        <v>3</v>
      </c>
      <c r="O9" s="39">
        <v>5.5</v>
      </c>
      <c r="P9" s="39">
        <v>3</v>
      </c>
      <c r="Q9" s="39">
        <v>3</v>
      </c>
      <c r="R9" s="39">
        <v>0</v>
      </c>
      <c r="S9" s="39">
        <v>16530783</v>
      </c>
      <c r="T9" s="39">
        <v>2100000</v>
      </c>
      <c r="U9" s="39">
        <v>45083955</v>
      </c>
      <c r="V9" s="39">
        <v>3</v>
      </c>
      <c r="W9" s="44">
        <v>0.05</v>
      </c>
      <c r="X9" s="44">
        <v>0.05</v>
      </c>
      <c r="Y9" s="39">
        <v>826539</v>
      </c>
      <c r="Z9" s="39">
        <v>107100</v>
      </c>
      <c r="AA9" s="39">
        <v>2304291</v>
      </c>
      <c r="AD9" s="39" t="s">
        <v>257</v>
      </c>
      <c r="AE9" s="39" t="s">
        <v>384</v>
      </c>
      <c r="AF9" s="39" t="s">
        <v>313</v>
      </c>
      <c r="AG9" s="39">
        <v>107100</v>
      </c>
      <c r="AH9" s="39" t="s">
        <v>260</v>
      </c>
      <c r="AI9" s="39" t="s">
        <v>314</v>
      </c>
      <c r="AJ9" s="39">
        <v>2304291</v>
      </c>
      <c r="AK9" s="39" t="s">
        <v>261</v>
      </c>
      <c r="AL9" s="45" t="s">
        <v>385</v>
      </c>
    </row>
    <row r="10" spans="1:38" s="39" customFormat="1" x14ac:dyDescent="0.15">
      <c r="A10" s="39">
        <v>5</v>
      </c>
      <c r="B10" s="39">
        <v>104</v>
      </c>
      <c r="C10" s="39">
        <v>1</v>
      </c>
      <c r="D10" s="39">
        <v>0</v>
      </c>
      <c r="E10" s="39">
        <v>0</v>
      </c>
      <c r="F10" s="39">
        <v>0</v>
      </c>
      <c r="G10" s="40">
        <v>6000165</v>
      </c>
      <c r="H10" t="s">
        <v>321</v>
      </c>
      <c r="I10" s="42" t="s">
        <v>1171</v>
      </c>
      <c r="J10" s="40">
        <v>8661</v>
      </c>
      <c r="K10" s="43">
        <v>40</v>
      </c>
      <c r="L10" s="40" t="s">
        <v>25</v>
      </c>
      <c r="M10" s="39" t="s">
        <v>25</v>
      </c>
      <c r="N10" s="39">
        <v>4</v>
      </c>
      <c r="O10" s="39">
        <v>8</v>
      </c>
      <c r="P10" s="39">
        <v>22</v>
      </c>
      <c r="Q10" s="39">
        <v>22</v>
      </c>
      <c r="R10" s="39">
        <v>0</v>
      </c>
      <c r="S10" s="39">
        <v>24044776</v>
      </c>
      <c r="T10" s="39">
        <v>15400000</v>
      </c>
      <c r="U10" s="39">
        <v>330615671</v>
      </c>
      <c r="V10" s="39">
        <v>4</v>
      </c>
      <c r="W10" s="44">
        <v>0.04</v>
      </c>
      <c r="X10" s="44">
        <v>0.04</v>
      </c>
      <c r="Y10" s="39">
        <v>961791</v>
      </c>
      <c r="Z10" s="39">
        <v>628320</v>
      </c>
      <c r="AA10" s="39">
        <v>13518507</v>
      </c>
      <c r="AD10" s="39" t="s">
        <v>257</v>
      </c>
      <c r="AE10" s="39" t="s">
        <v>386</v>
      </c>
      <c r="AF10" s="39" t="s">
        <v>313</v>
      </c>
      <c r="AG10" s="39">
        <v>628320</v>
      </c>
      <c r="AH10" s="39" t="s">
        <v>260</v>
      </c>
      <c r="AI10" s="39" t="s">
        <v>314</v>
      </c>
      <c r="AJ10" s="39">
        <v>13518507</v>
      </c>
      <c r="AK10" s="39" t="s">
        <v>261</v>
      </c>
      <c r="AL10" s="45" t="s">
        <v>387</v>
      </c>
    </row>
    <row r="11" spans="1:38" s="39" customFormat="1" x14ac:dyDescent="0.15">
      <c r="A11" s="39">
        <v>6</v>
      </c>
      <c r="B11" s="39">
        <v>105</v>
      </c>
      <c r="C11" s="39">
        <v>1</v>
      </c>
      <c r="D11" s="39">
        <v>0</v>
      </c>
      <c r="E11" s="39">
        <v>0</v>
      </c>
      <c r="F11" s="39">
        <v>0</v>
      </c>
      <c r="G11" s="40">
        <v>6000166</v>
      </c>
      <c r="H11" t="s">
        <v>322</v>
      </c>
      <c r="I11" s="42" t="s">
        <v>1172</v>
      </c>
      <c r="J11" s="40">
        <v>8661</v>
      </c>
      <c r="K11" s="43">
        <v>40</v>
      </c>
      <c r="L11" s="40" t="s">
        <v>26</v>
      </c>
      <c r="M11" s="39" t="s">
        <v>26</v>
      </c>
      <c r="N11" s="39">
        <v>5</v>
      </c>
      <c r="O11" s="39">
        <v>12</v>
      </c>
      <c r="P11" s="39">
        <v>25</v>
      </c>
      <c r="Q11" s="39">
        <v>25</v>
      </c>
      <c r="R11" s="39">
        <v>0</v>
      </c>
      <c r="S11" s="39">
        <v>36067164</v>
      </c>
      <c r="T11" s="39">
        <v>17500000</v>
      </c>
      <c r="U11" s="39">
        <v>375699626</v>
      </c>
      <c r="V11" s="39">
        <v>5</v>
      </c>
      <c r="W11" s="44">
        <v>0.04</v>
      </c>
      <c r="X11" s="44">
        <v>0.04</v>
      </c>
      <c r="Y11" s="39">
        <v>1442686</v>
      </c>
      <c r="Z11" s="39">
        <v>714000</v>
      </c>
      <c r="AA11" s="39">
        <v>15361940</v>
      </c>
      <c r="AD11" s="39" t="s">
        <v>257</v>
      </c>
      <c r="AE11" s="39" t="s">
        <v>388</v>
      </c>
      <c r="AF11" s="39" t="s">
        <v>313</v>
      </c>
      <c r="AG11" s="39">
        <v>714000</v>
      </c>
      <c r="AH11" s="39" t="s">
        <v>260</v>
      </c>
      <c r="AI11" s="39" t="s">
        <v>314</v>
      </c>
      <c r="AJ11" s="39">
        <v>15361940</v>
      </c>
      <c r="AK11" s="39" t="s">
        <v>261</v>
      </c>
      <c r="AL11" s="45" t="s">
        <v>389</v>
      </c>
    </row>
    <row r="12" spans="1:38" s="39" customFormat="1" x14ac:dyDescent="0.15">
      <c r="A12" s="39">
        <v>7</v>
      </c>
      <c r="B12" s="39">
        <v>106</v>
      </c>
      <c r="C12" s="39">
        <v>1</v>
      </c>
      <c r="D12" s="39">
        <v>0</v>
      </c>
      <c r="E12" s="39">
        <v>0</v>
      </c>
      <c r="F12" s="39">
        <v>0</v>
      </c>
      <c r="G12" s="40">
        <v>6000167</v>
      </c>
      <c r="H12" t="s">
        <v>323</v>
      </c>
      <c r="I12" s="42" t="s">
        <v>1173</v>
      </c>
      <c r="J12" s="40">
        <v>8661</v>
      </c>
      <c r="K12" s="43">
        <v>40</v>
      </c>
      <c r="L12" s="40" t="s">
        <v>27</v>
      </c>
      <c r="M12" s="39" t="s">
        <v>27</v>
      </c>
      <c r="N12" s="39">
        <v>6</v>
      </c>
      <c r="O12" s="39">
        <v>28</v>
      </c>
      <c r="P12" s="39">
        <v>160</v>
      </c>
      <c r="Q12" s="39">
        <v>160</v>
      </c>
      <c r="R12" s="39">
        <v>0</v>
      </c>
      <c r="S12" s="39">
        <v>84156716</v>
      </c>
      <c r="T12" s="39">
        <v>112000000</v>
      </c>
      <c r="U12" s="39">
        <v>2404477611</v>
      </c>
      <c r="V12" s="39">
        <v>6</v>
      </c>
      <c r="W12" s="44">
        <v>0.04</v>
      </c>
      <c r="X12" s="44">
        <v>0.04</v>
      </c>
      <c r="Y12" s="39">
        <v>3366268</v>
      </c>
      <c r="Z12" s="39">
        <v>4569600</v>
      </c>
      <c r="AA12" s="39">
        <v>98316417</v>
      </c>
      <c r="AD12" s="39" t="s">
        <v>257</v>
      </c>
      <c r="AE12" s="39" t="s">
        <v>390</v>
      </c>
      <c r="AF12" s="39" t="s">
        <v>313</v>
      </c>
      <c r="AG12" s="39">
        <v>4569600</v>
      </c>
      <c r="AH12" s="39" t="s">
        <v>260</v>
      </c>
      <c r="AI12" s="39" t="s">
        <v>314</v>
      </c>
      <c r="AJ12" s="39">
        <v>98316417</v>
      </c>
      <c r="AK12" s="39" t="s">
        <v>261</v>
      </c>
      <c r="AL12" s="45" t="s">
        <v>391</v>
      </c>
    </row>
    <row r="13" spans="1:38" s="39" customFormat="1" x14ac:dyDescent="0.15">
      <c r="A13" s="39">
        <v>8</v>
      </c>
      <c r="B13" s="39">
        <v>107</v>
      </c>
      <c r="C13" s="39">
        <v>1</v>
      </c>
      <c r="D13" s="39">
        <v>0</v>
      </c>
      <c r="E13" s="39">
        <v>0</v>
      </c>
      <c r="F13" s="39">
        <v>0</v>
      </c>
      <c r="G13" s="40">
        <v>6000168</v>
      </c>
      <c r="H13" t="s">
        <v>324</v>
      </c>
      <c r="I13" s="42" t="s">
        <v>1174</v>
      </c>
      <c r="J13" s="40">
        <v>8661</v>
      </c>
      <c r="K13" s="43">
        <v>40</v>
      </c>
      <c r="L13" s="40" t="s">
        <v>28</v>
      </c>
      <c r="M13" s="39" t="s">
        <v>28</v>
      </c>
      <c r="N13" s="39">
        <v>7</v>
      </c>
      <c r="O13" s="39">
        <v>32</v>
      </c>
      <c r="P13" s="39">
        <v>200</v>
      </c>
      <c r="Q13" s="39">
        <v>200</v>
      </c>
      <c r="R13" s="39">
        <v>0</v>
      </c>
      <c r="S13" s="39">
        <v>96179104</v>
      </c>
      <c r="T13" s="39">
        <v>140000000</v>
      </c>
      <c r="U13" s="39">
        <v>3005597014</v>
      </c>
      <c r="V13" s="39">
        <v>7</v>
      </c>
      <c r="W13" s="44">
        <v>0.04</v>
      </c>
      <c r="X13" s="44">
        <v>0.04</v>
      </c>
      <c r="Y13" s="39">
        <v>3847164</v>
      </c>
      <c r="Z13" s="39">
        <v>5712000</v>
      </c>
      <c r="AA13" s="39">
        <v>122895522</v>
      </c>
      <c r="AD13" s="39" t="s">
        <v>257</v>
      </c>
      <c r="AE13" s="39" t="s">
        <v>392</v>
      </c>
      <c r="AF13" s="39" t="s">
        <v>313</v>
      </c>
      <c r="AG13" s="39">
        <v>5712000</v>
      </c>
      <c r="AH13" s="39" t="s">
        <v>260</v>
      </c>
      <c r="AI13" s="39" t="s">
        <v>314</v>
      </c>
      <c r="AJ13" s="39">
        <v>122895522</v>
      </c>
      <c r="AK13" s="39" t="s">
        <v>261</v>
      </c>
      <c r="AL13" s="45" t="s">
        <v>393</v>
      </c>
    </row>
    <row r="14" spans="1:38" s="39" customFormat="1" x14ac:dyDescent="0.15">
      <c r="A14" s="39">
        <v>9</v>
      </c>
      <c r="B14" s="39">
        <v>108</v>
      </c>
      <c r="C14" s="39">
        <v>1</v>
      </c>
      <c r="D14" s="39">
        <v>0</v>
      </c>
      <c r="E14" s="39">
        <v>0</v>
      </c>
      <c r="F14" s="39">
        <v>0</v>
      </c>
      <c r="G14" s="40">
        <v>6000169</v>
      </c>
      <c r="H14" t="s">
        <v>325</v>
      </c>
      <c r="I14" s="42" t="s">
        <v>1175</v>
      </c>
      <c r="J14" s="40">
        <v>8661</v>
      </c>
      <c r="K14" s="43">
        <v>40</v>
      </c>
      <c r="L14" s="40" t="s">
        <v>29</v>
      </c>
      <c r="M14" s="39" t="s">
        <v>29</v>
      </c>
      <c r="N14" s="39">
        <v>8</v>
      </c>
      <c r="O14" s="39">
        <v>35</v>
      </c>
      <c r="P14" s="39">
        <v>250</v>
      </c>
      <c r="Q14" s="39">
        <v>250</v>
      </c>
      <c r="R14" s="39">
        <v>0</v>
      </c>
      <c r="S14" s="39">
        <v>105195895</v>
      </c>
      <c r="T14" s="39">
        <v>175000000</v>
      </c>
      <c r="U14" s="39">
        <v>3756996268</v>
      </c>
      <c r="V14" s="39">
        <v>8</v>
      </c>
      <c r="W14" s="44">
        <v>0.04</v>
      </c>
      <c r="X14" s="44">
        <v>0.04</v>
      </c>
      <c r="Y14" s="39">
        <v>4207835</v>
      </c>
      <c r="Z14" s="39">
        <v>7140000</v>
      </c>
      <c r="AA14" s="39">
        <v>153619402</v>
      </c>
      <c r="AD14" s="39" t="s">
        <v>257</v>
      </c>
      <c r="AE14" s="39" t="s">
        <v>394</v>
      </c>
      <c r="AF14" s="39" t="s">
        <v>313</v>
      </c>
      <c r="AG14" s="39">
        <v>7140000</v>
      </c>
      <c r="AH14" s="39" t="s">
        <v>260</v>
      </c>
      <c r="AI14" s="39" t="s">
        <v>314</v>
      </c>
      <c r="AJ14" s="39">
        <v>153619402</v>
      </c>
      <c r="AK14" s="39" t="s">
        <v>261</v>
      </c>
      <c r="AL14" s="45" t="s">
        <v>395</v>
      </c>
    </row>
    <row r="15" spans="1:38" s="39" customFormat="1" x14ac:dyDescent="0.15">
      <c r="A15" s="39">
        <v>10</v>
      </c>
      <c r="B15" s="39">
        <v>109</v>
      </c>
      <c r="C15" s="39">
        <v>1</v>
      </c>
      <c r="D15" s="39">
        <v>0</v>
      </c>
      <c r="E15" s="39">
        <v>0</v>
      </c>
      <c r="F15" s="39">
        <v>0</v>
      </c>
      <c r="G15" s="40">
        <v>6000170</v>
      </c>
      <c r="H15" t="s">
        <v>326</v>
      </c>
      <c r="I15" s="42" t="s">
        <v>1176</v>
      </c>
      <c r="J15" s="40">
        <v>8661</v>
      </c>
      <c r="K15" s="43">
        <v>40</v>
      </c>
      <c r="L15" s="40" t="s">
        <v>30</v>
      </c>
      <c r="M15" s="39" t="s">
        <v>30</v>
      </c>
      <c r="N15" s="39">
        <v>9</v>
      </c>
      <c r="O15" s="39">
        <v>60</v>
      </c>
      <c r="P15" s="39">
        <v>300</v>
      </c>
      <c r="Q15" s="39">
        <v>300</v>
      </c>
      <c r="R15" s="39">
        <v>0</v>
      </c>
      <c r="S15" s="39">
        <v>180335820</v>
      </c>
      <c r="T15" s="39">
        <v>210000000</v>
      </c>
      <c r="U15" s="39">
        <v>4508395522</v>
      </c>
      <c r="V15" s="39">
        <v>9</v>
      </c>
      <c r="W15" s="44">
        <v>0.04</v>
      </c>
      <c r="X15" s="44">
        <v>0.04</v>
      </c>
      <c r="Y15" s="39">
        <v>7213432</v>
      </c>
      <c r="Z15" s="39">
        <v>8568000</v>
      </c>
      <c r="AA15" s="39">
        <v>184343283</v>
      </c>
      <c r="AD15" s="39" t="s">
        <v>257</v>
      </c>
      <c r="AE15" s="39" t="s">
        <v>396</v>
      </c>
      <c r="AF15" s="39" t="s">
        <v>313</v>
      </c>
      <c r="AG15" s="39">
        <v>8568000</v>
      </c>
      <c r="AH15" s="39" t="s">
        <v>260</v>
      </c>
      <c r="AI15" s="39" t="s">
        <v>314</v>
      </c>
      <c r="AJ15" s="39">
        <v>184343283</v>
      </c>
      <c r="AK15" s="39" t="s">
        <v>261</v>
      </c>
      <c r="AL15" s="45" t="s">
        <v>397</v>
      </c>
    </row>
    <row r="16" spans="1:38" s="39" customFormat="1" x14ac:dyDescent="0.15">
      <c r="A16" s="39">
        <v>11</v>
      </c>
      <c r="B16" s="39">
        <v>110</v>
      </c>
      <c r="C16" s="39">
        <v>1</v>
      </c>
      <c r="D16" s="39">
        <v>0</v>
      </c>
      <c r="E16" s="39">
        <v>0</v>
      </c>
      <c r="F16" s="39">
        <v>0</v>
      </c>
      <c r="G16" s="40">
        <v>6000171</v>
      </c>
      <c r="H16" t="s">
        <v>327</v>
      </c>
      <c r="I16" s="42" t="s">
        <v>1177</v>
      </c>
      <c r="J16" s="40">
        <v>8661</v>
      </c>
      <c r="K16" s="43">
        <v>40</v>
      </c>
      <c r="L16" s="40" t="s">
        <v>31</v>
      </c>
      <c r="M16" s="39" t="s">
        <v>31</v>
      </c>
      <c r="N16" s="39">
        <v>10</v>
      </c>
      <c r="O16" s="39">
        <v>70</v>
      </c>
      <c r="P16" s="39">
        <v>320</v>
      </c>
      <c r="Q16" s="39">
        <v>320</v>
      </c>
      <c r="R16" s="39">
        <v>0</v>
      </c>
      <c r="S16" s="39">
        <v>210391791</v>
      </c>
      <c r="T16" s="39">
        <v>224000000</v>
      </c>
      <c r="U16" s="39">
        <v>4808955223</v>
      </c>
      <c r="V16" s="39">
        <v>10</v>
      </c>
      <c r="W16" s="44">
        <v>0.04</v>
      </c>
      <c r="X16" s="44">
        <v>0.04</v>
      </c>
      <c r="Y16" s="39">
        <v>8415671</v>
      </c>
      <c r="Z16" s="39">
        <v>9139200</v>
      </c>
      <c r="AA16" s="39">
        <v>196632835</v>
      </c>
      <c r="AD16" s="39" t="s">
        <v>257</v>
      </c>
      <c r="AE16" s="39" t="s">
        <v>398</v>
      </c>
      <c r="AF16" s="39" t="s">
        <v>313</v>
      </c>
      <c r="AG16" s="39">
        <v>9139200</v>
      </c>
      <c r="AH16" s="39" t="s">
        <v>260</v>
      </c>
      <c r="AI16" s="39" t="s">
        <v>314</v>
      </c>
      <c r="AJ16" s="39">
        <v>196632835</v>
      </c>
      <c r="AK16" s="39" t="s">
        <v>261</v>
      </c>
      <c r="AL16" s="45" t="s">
        <v>399</v>
      </c>
    </row>
    <row r="17" spans="1:38" s="29" customFormat="1" x14ac:dyDescent="0.15">
      <c r="A17" s="29">
        <v>12</v>
      </c>
      <c r="B17" s="29">
        <v>201</v>
      </c>
      <c r="C17" s="29">
        <v>1</v>
      </c>
      <c r="D17" s="29">
        <v>100</v>
      </c>
      <c r="E17" s="29">
        <v>0</v>
      </c>
      <c r="F17" s="29">
        <v>0</v>
      </c>
      <c r="G17" s="33">
        <v>6000162</v>
      </c>
      <c r="H17" t="s">
        <v>318</v>
      </c>
      <c r="I17" s="42" t="s">
        <v>1168</v>
      </c>
      <c r="J17" s="29">
        <v>8661</v>
      </c>
      <c r="K17" s="30">
        <v>10</v>
      </c>
      <c r="L17" s="29" t="s">
        <v>32</v>
      </c>
      <c r="M17" s="29" t="s">
        <v>32</v>
      </c>
      <c r="N17" s="29">
        <v>1</v>
      </c>
      <c r="O17" s="29">
        <v>1.9</v>
      </c>
      <c r="P17" s="29">
        <v>1.9</v>
      </c>
      <c r="Q17" s="29">
        <v>1.9</v>
      </c>
      <c r="R17" s="29">
        <v>0</v>
      </c>
      <c r="S17" s="29">
        <v>5710634</v>
      </c>
      <c r="T17" s="29">
        <v>1330000</v>
      </c>
      <c r="U17" s="29">
        <v>28553171</v>
      </c>
      <c r="V17" s="29">
        <v>1</v>
      </c>
      <c r="W17" s="31">
        <v>0.05</v>
      </c>
      <c r="X17" s="31">
        <v>0.05</v>
      </c>
      <c r="Y17" s="29">
        <v>285531</v>
      </c>
      <c r="Z17" s="29">
        <v>67830</v>
      </c>
      <c r="AA17" s="29">
        <v>1459384</v>
      </c>
      <c r="AD17" s="29" t="s">
        <v>257</v>
      </c>
      <c r="AE17" s="29" t="s">
        <v>400</v>
      </c>
      <c r="AF17" s="29" t="s">
        <v>313</v>
      </c>
      <c r="AG17" s="29">
        <v>67830</v>
      </c>
      <c r="AH17" s="29" t="s">
        <v>260</v>
      </c>
      <c r="AI17" s="29" t="s">
        <v>314</v>
      </c>
      <c r="AJ17" s="29">
        <v>1459384</v>
      </c>
      <c r="AK17" s="29" t="s">
        <v>261</v>
      </c>
      <c r="AL17" s="32" t="s">
        <v>401</v>
      </c>
    </row>
    <row r="18" spans="1:38" s="29" customFormat="1" x14ac:dyDescent="0.15">
      <c r="A18" s="29">
        <v>13</v>
      </c>
      <c r="B18" s="29">
        <v>202</v>
      </c>
      <c r="C18" s="29">
        <v>1</v>
      </c>
      <c r="D18" s="29">
        <v>100</v>
      </c>
      <c r="E18" s="29">
        <v>0</v>
      </c>
      <c r="F18" s="29">
        <v>0</v>
      </c>
      <c r="G18" s="33">
        <v>6000163</v>
      </c>
      <c r="H18" t="s">
        <v>319</v>
      </c>
      <c r="I18" s="42" t="s">
        <v>1169</v>
      </c>
      <c r="J18" s="29">
        <v>8661</v>
      </c>
      <c r="K18" s="30">
        <v>50</v>
      </c>
      <c r="L18" s="29" t="s">
        <v>33</v>
      </c>
      <c r="M18" s="29" t="s">
        <v>33</v>
      </c>
      <c r="N18" s="29">
        <v>2</v>
      </c>
      <c r="O18" s="29">
        <v>2.95</v>
      </c>
      <c r="P18" s="29">
        <v>2.25</v>
      </c>
      <c r="Q18" s="29">
        <v>2.25</v>
      </c>
      <c r="R18" s="29">
        <v>0</v>
      </c>
      <c r="S18" s="29">
        <v>8866511</v>
      </c>
      <c r="T18" s="29">
        <v>1575000</v>
      </c>
      <c r="U18" s="29">
        <v>33812966</v>
      </c>
      <c r="V18" s="29">
        <v>2</v>
      </c>
      <c r="W18" s="31">
        <v>0.05</v>
      </c>
      <c r="X18" s="31">
        <v>0.05</v>
      </c>
      <c r="Y18" s="29">
        <v>443325</v>
      </c>
      <c r="Z18" s="29">
        <v>80325</v>
      </c>
      <c r="AA18" s="29">
        <v>1728218</v>
      </c>
      <c r="AD18" s="29" t="s">
        <v>257</v>
      </c>
      <c r="AE18" s="29" t="s">
        <v>402</v>
      </c>
      <c r="AF18" s="29" t="s">
        <v>313</v>
      </c>
      <c r="AG18" s="29">
        <v>80325</v>
      </c>
      <c r="AH18" s="29" t="s">
        <v>260</v>
      </c>
      <c r="AI18" s="29" t="s">
        <v>314</v>
      </c>
      <c r="AJ18" s="29">
        <v>1728218</v>
      </c>
      <c r="AK18" s="29" t="s">
        <v>261</v>
      </c>
      <c r="AL18" s="32" t="s">
        <v>403</v>
      </c>
    </row>
    <row r="19" spans="1:38" s="29" customFormat="1" x14ac:dyDescent="0.15">
      <c r="A19" s="29">
        <v>14</v>
      </c>
      <c r="B19" s="29">
        <v>203</v>
      </c>
      <c r="C19" s="29">
        <v>1</v>
      </c>
      <c r="D19" s="29">
        <v>100</v>
      </c>
      <c r="E19" s="29">
        <v>0</v>
      </c>
      <c r="F19" s="29">
        <v>0</v>
      </c>
      <c r="G19" s="33">
        <v>6000164</v>
      </c>
      <c r="H19" t="s">
        <v>320</v>
      </c>
      <c r="I19" s="42" t="s">
        <v>1170</v>
      </c>
      <c r="J19" s="29">
        <v>8661</v>
      </c>
      <c r="K19" s="30">
        <v>50</v>
      </c>
      <c r="L19" s="29" t="s">
        <v>34</v>
      </c>
      <c r="M19" s="29" t="s">
        <v>34</v>
      </c>
      <c r="N19" s="29">
        <v>3</v>
      </c>
      <c r="O19" s="29">
        <v>5.9</v>
      </c>
      <c r="P19" s="29">
        <v>3.9</v>
      </c>
      <c r="Q19" s="29">
        <v>3.9</v>
      </c>
      <c r="R19" s="29">
        <v>0</v>
      </c>
      <c r="S19" s="29">
        <v>17733022</v>
      </c>
      <c r="T19" s="29">
        <v>2730000</v>
      </c>
      <c r="U19" s="29">
        <v>58609141</v>
      </c>
      <c r="V19" s="29">
        <v>3</v>
      </c>
      <c r="W19" s="31">
        <v>0.05</v>
      </c>
      <c r="X19" s="31">
        <v>0.05</v>
      </c>
      <c r="Y19" s="29">
        <v>886651</v>
      </c>
      <c r="Z19" s="29">
        <v>139230</v>
      </c>
      <c r="AA19" s="29">
        <v>2995578</v>
      </c>
      <c r="AD19" s="29" t="s">
        <v>257</v>
      </c>
      <c r="AE19" s="29" t="s">
        <v>404</v>
      </c>
      <c r="AF19" s="29" t="s">
        <v>313</v>
      </c>
      <c r="AG19" s="29">
        <v>139230</v>
      </c>
      <c r="AH19" s="29" t="s">
        <v>260</v>
      </c>
      <c r="AI19" s="29" t="s">
        <v>314</v>
      </c>
      <c r="AJ19" s="29">
        <v>2995578</v>
      </c>
      <c r="AK19" s="29" t="s">
        <v>261</v>
      </c>
      <c r="AL19" s="32" t="s">
        <v>405</v>
      </c>
    </row>
    <row r="20" spans="1:38" s="29" customFormat="1" x14ac:dyDescent="0.15">
      <c r="A20" s="29">
        <v>15</v>
      </c>
      <c r="B20" s="29">
        <v>204</v>
      </c>
      <c r="C20" s="29">
        <v>1</v>
      </c>
      <c r="D20" s="29">
        <v>100</v>
      </c>
      <c r="E20" s="29">
        <v>0</v>
      </c>
      <c r="F20" s="29">
        <v>0</v>
      </c>
      <c r="G20" s="33">
        <v>6000165</v>
      </c>
      <c r="H20" t="s">
        <v>321</v>
      </c>
      <c r="I20" s="42" t="s">
        <v>1171</v>
      </c>
      <c r="J20" s="29">
        <v>8661</v>
      </c>
      <c r="K20" s="30">
        <v>40</v>
      </c>
      <c r="L20" s="29" t="s">
        <v>35</v>
      </c>
      <c r="M20" s="29" t="s">
        <v>35</v>
      </c>
      <c r="N20" s="29">
        <v>4</v>
      </c>
      <c r="O20" s="29">
        <v>8.6999999999999993</v>
      </c>
      <c r="P20" s="29">
        <v>29.7</v>
      </c>
      <c r="Q20" s="29">
        <v>29.7</v>
      </c>
      <c r="R20" s="29">
        <v>0</v>
      </c>
      <c r="S20" s="29">
        <v>26148694</v>
      </c>
      <c r="T20" s="29">
        <v>20790000</v>
      </c>
      <c r="U20" s="29">
        <v>446331156</v>
      </c>
      <c r="V20" s="29">
        <v>4</v>
      </c>
      <c r="W20" s="31">
        <v>0.04</v>
      </c>
      <c r="X20" s="31">
        <v>0.04</v>
      </c>
      <c r="Y20" s="29">
        <v>1045947</v>
      </c>
      <c r="Z20" s="29">
        <v>848232</v>
      </c>
      <c r="AA20" s="29">
        <v>18249985</v>
      </c>
      <c r="AD20" s="29" t="s">
        <v>257</v>
      </c>
      <c r="AE20" s="29" t="s">
        <v>406</v>
      </c>
      <c r="AF20" s="29" t="s">
        <v>313</v>
      </c>
      <c r="AG20" s="29">
        <v>848232</v>
      </c>
      <c r="AH20" s="29" t="s">
        <v>260</v>
      </c>
      <c r="AI20" s="29" t="s">
        <v>314</v>
      </c>
      <c r="AJ20" s="29">
        <v>18249985</v>
      </c>
      <c r="AK20" s="29" t="s">
        <v>261</v>
      </c>
      <c r="AL20" s="32" t="s">
        <v>407</v>
      </c>
    </row>
    <row r="21" spans="1:38" s="29" customFormat="1" x14ac:dyDescent="0.15">
      <c r="A21" s="29">
        <v>16</v>
      </c>
      <c r="B21" s="29">
        <v>205</v>
      </c>
      <c r="C21" s="29">
        <v>1</v>
      </c>
      <c r="D21" s="29">
        <v>100</v>
      </c>
      <c r="E21" s="29">
        <v>0</v>
      </c>
      <c r="F21" s="29">
        <v>0</v>
      </c>
      <c r="G21" s="33">
        <v>6000166</v>
      </c>
      <c r="H21" t="s">
        <v>322</v>
      </c>
      <c r="I21" s="42" t="s">
        <v>1172</v>
      </c>
      <c r="J21" s="29">
        <v>8661</v>
      </c>
      <c r="K21" s="30">
        <v>40</v>
      </c>
      <c r="L21" s="29" t="s">
        <v>36</v>
      </c>
      <c r="M21" s="29" t="s">
        <v>36</v>
      </c>
      <c r="N21" s="29">
        <v>5</v>
      </c>
      <c r="O21" s="29">
        <v>13.2</v>
      </c>
      <c r="P21" s="29">
        <v>35</v>
      </c>
      <c r="Q21" s="29">
        <v>35</v>
      </c>
      <c r="R21" s="29">
        <v>0</v>
      </c>
      <c r="S21" s="29">
        <v>39673880</v>
      </c>
      <c r="T21" s="29">
        <v>24500000</v>
      </c>
      <c r="U21" s="29">
        <v>525979477</v>
      </c>
      <c r="V21" s="29">
        <v>5</v>
      </c>
      <c r="W21" s="31">
        <v>0.04</v>
      </c>
      <c r="X21" s="31">
        <v>0.04</v>
      </c>
      <c r="Y21" s="29">
        <v>1586955</v>
      </c>
      <c r="Z21" s="29">
        <v>999600</v>
      </c>
      <c r="AA21" s="29">
        <v>21506716</v>
      </c>
      <c r="AD21" s="29" t="s">
        <v>257</v>
      </c>
      <c r="AE21" s="29" t="s">
        <v>408</v>
      </c>
      <c r="AF21" s="29" t="s">
        <v>313</v>
      </c>
      <c r="AG21" s="29">
        <v>999600</v>
      </c>
      <c r="AH21" s="29" t="s">
        <v>260</v>
      </c>
      <c r="AI21" s="29" t="s">
        <v>314</v>
      </c>
      <c r="AJ21" s="29">
        <v>21506716</v>
      </c>
      <c r="AK21" s="29" t="s">
        <v>261</v>
      </c>
      <c r="AL21" s="32" t="s">
        <v>409</v>
      </c>
    </row>
    <row r="22" spans="1:38" s="29" customFormat="1" x14ac:dyDescent="0.15">
      <c r="A22" s="29">
        <v>17</v>
      </c>
      <c r="B22" s="29">
        <v>206</v>
      </c>
      <c r="C22" s="29">
        <v>1</v>
      </c>
      <c r="D22" s="29">
        <v>100</v>
      </c>
      <c r="E22" s="29">
        <v>0</v>
      </c>
      <c r="F22" s="29">
        <v>0</v>
      </c>
      <c r="G22" s="33">
        <v>6000167</v>
      </c>
      <c r="H22" t="s">
        <v>323</v>
      </c>
      <c r="I22" s="42" t="s">
        <v>1173</v>
      </c>
      <c r="J22" s="29">
        <v>8661</v>
      </c>
      <c r="K22" s="30">
        <v>40</v>
      </c>
      <c r="L22" s="29" t="s">
        <v>37</v>
      </c>
      <c r="M22" s="29" t="s">
        <v>37</v>
      </c>
      <c r="N22" s="29">
        <v>6</v>
      </c>
      <c r="O22" s="29">
        <v>31.05</v>
      </c>
      <c r="P22" s="29">
        <v>232</v>
      </c>
      <c r="Q22" s="29">
        <v>232</v>
      </c>
      <c r="R22" s="29">
        <v>0</v>
      </c>
      <c r="S22" s="29">
        <v>93323787</v>
      </c>
      <c r="T22" s="29">
        <v>162400000</v>
      </c>
      <c r="U22" s="29">
        <v>3486492537</v>
      </c>
      <c r="V22" s="29">
        <v>6</v>
      </c>
      <c r="W22" s="31">
        <v>0.04</v>
      </c>
      <c r="X22" s="31">
        <v>0.04</v>
      </c>
      <c r="Y22" s="29">
        <v>3732951</v>
      </c>
      <c r="Z22" s="29">
        <v>6625920</v>
      </c>
      <c r="AA22" s="29">
        <v>142558805</v>
      </c>
      <c r="AD22" s="29" t="s">
        <v>257</v>
      </c>
      <c r="AE22" s="29" t="s">
        <v>410</v>
      </c>
      <c r="AF22" s="29" t="s">
        <v>313</v>
      </c>
      <c r="AG22" s="29">
        <v>6625920</v>
      </c>
      <c r="AH22" s="29" t="s">
        <v>260</v>
      </c>
      <c r="AI22" s="29" t="s">
        <v>314</v>
      </c>
      <c r="AJ22" s="29">
        <v>142558805</v>
      </c>
      <c r="AK22" s="29" t="s">
        <v>261</v>
      </c>
      <c r="AL22" s="32" t="s">
        <v>411</v>
      </c>
    </row>
    <row r="23" spans="1:38" s="29" customFormat="1" x14ac:dyDescent="0.15">
      <c r="A23" s="29">
        <v>18</v>
      </c>
      <c r="B23" s="29">
        <v>207</v>
      </c>
      <c r="C23" s="29">
        <v>1</v>
      </c>
      <c r="D23" s="29">
        <v>100</v>
      </c>
      <c r="E23" s="29">
        <v>0</v>
      </c>
      <c r="F23" s="29">
        <v>0</v>
      </c>
      <c r="G23" s="33">
        <v>6000168</v>
      </c>
      <c r="H23" t="s">
        <v>324</v>
      </c>
      <c r="I23" s="42" t="s">
        <v>1174</v>
      </c>
      <c r="J23" s="29">
        <v>8661</v>
      </c>
      <c r="K23" s="30">
        <v>40</v>
      </c>
      <c r="L23" s="29" t="s">
        <v>38</v>
      </c>
      <c r="M23" s="29" t="s">
        <v>38</v>
      </c>
      <c r="N23" s="29">
        <v>7</v>
      </c>
      <c r="O23" s="29">
        <v>35.799999999999997</v>
      </c>
      <c r="P23" s="29">
        <v>300</v>
      </c>
      <c r="Q23" s="29">
        <v>300</v>
      </c>
      <c r="R23" s="29">
        <v>0</v>
      </c>
      <c r="S23" s="29">
        <v>107600373</v>
      </c>
      <c r="T23" s="29">
        <v>210000000</v>
      </c>
      <c r="U23" s="29">
        <v>4508395522</v>
      </c>
      <c r="V23" s="29">
        <v>7</v>
      </c>
      <c r="W23" s="31">
        <v>0.04</v>
      </c>
      <c r="X23" s="31">
        <v>0.04</v>
      </c>
      <c r="Y23" s="29">
        <v>4304014</v>
      </c>
      <c r="Z23" s="29">
        <v>8568000</v>
      </c>
      <c r="AA23" s="29">
        <v>184343283</v>
      </c>
      <c r="AD23" s="29" t="s">
        <v>257</v>
      </c>
      <c r="AE23" s="29" t="s">
        <v>412</v>
      </c>
      <c r="AF23" s="29" t="s">
        <v>313</v>
      </c>
      <c r="AG23" s="29">
        <v>8568000</v>
      </c>
      <c r="AH23" s="29" t="s">
        <v>260</v>
      </c>
      <c r="AI23" s="29" t="s">
        <v>314</v>
      </c>
      <c r="AJ23" s="29">
        <v>184343283</v>
      </c>
      <c r="AK23" s="29" t="s">
        <v>261</v>
      </c>
      <c r="AL23" s="32" t="s">
        <v>413</v>
      </c>
    </row>
    <row r="24" spans="1:38" s="29" customFormat="1" x14ac:dyDescent="0.15">
      <c r="A24" s="29">
        <v>19</v>
      </c>
      <c r="B24" s="29">
        <v>208</v>
      </c>
      <c r="C24" s="29">
        <v>1</v>
      </c>
      <c r="D24" s="29">
        <v>100</v>
      </c>
      <c r="E24" s="29">
        <v>0</v>
      </c>
      <c r="F24" s="29">
        <v>0</v>
      </c>
      <c r="G24" s="33">
        <v>6000169</v>
      </c>
      <c r="H24" t="s">
        <v>325</v>
      </c>
      <c r="I24" s="42" t="s">
        <v>1175</v>
      </c>
      <c r="J24" s="29">
        <v>8661</v>
      </c>
      <c r="K24" s="30">
        <v>40</v>
      </c>
      <c r="L24" s="29" t="s">
        <v>39</v>
      </c>
      <c r="M24" s="29" t="s">
        <v>39</v>
      </c>
      <c r="N24" s="29">
        <v>8</v>
      </c>
      <c r="O24" s="29">
        <v>39.549999999999997</v>
      </c>
      <c r="P24" s="29">
        <v>387.5</v>
      </c>
      <c r="Q24" s="29">
        <v>387.5</v>
      </c>
      <c r="R24" s="29">
        <v>0</v>
      </c>
      <c r="S24" s="29">
        <v>118871361</v>
      </c>
      <c r="T24" s="29">
        <v>271250000</v>
      </c>
      <c r="U24" s="29">
        <v>5823344216</v>
      </c>
      <c r="V24" s="29">
        <v>8</v>
      </c>
      <c r="W24" s="31">
        <v>0.04</v>
      </c>
      <c r="X24" s="31">
        <v>0.04</v>
      </c>
      <c r="Y24" s="29">
        <v>4754854</v>
      </c>
      <c r="Z24" s="29">
        <v>11067000</v>
      </c>
      <c r="AA24" s="29">
        <v>238110074</v>
      </c>
      <c r="AD24" s="29" t="s">
        <v>257</v>
      </c>
      <c r="AE24" s="29" t="s">
        <v>414</v>
      </c>
      <c r="AF24" s="29" t="s">
        <v>313</v>
      </c>
      <c r="AG24" s="29">
        <v>11067000</v>
      </c>
      <c r="AH24" s="29" t="s">
        <v>260</v>
      </c>
      <c r="AI24" s="29" t="s">
        <v>314</v>
      </c>
      <c r="AJ24" s="29">
        <v>238110074</v>
      </c>
      <c r="AK24" s="29" t="s">
        <v>261</v>
      </c>
      <c r="AL24" s="32" t="s">
        <v>415</v>
      </c>
    </row>
    <row r="25" spans="1:38" s="29" customFormat="1" x14ac:dyDescent="0.15">
      <c r="A25" s="29">
        <v>20</v>
      </c>
      <c r="B25" s="29">
        <v>209</v>
      </c>
      <c r="C25" s="29">
        <v>1</v>
      </c>
      <c r="D25" s="29">
        <v>100</v>
      </c>
      <c r="E25" s="29">
        <v>0</v>
      </c>
      <c r="F25" s="29">
        <v>0</v>
      </c>
      <c r="G25" s="33">
        <v>6000170</v>
      </c>
      <c r="H25" t="s">
        <v>326</v>
      </c>
      <c r="I25" s="42" t="s">
        <v>1176</v>
      </c>
      <c r="J25" s="29">
        <v>8661</v>
      </c>
      <c r="K25" s="30">
        <v>40</v>
      </c>
      <c r="L25" s="29" t="s">
        <v>40</v>
      </c>
      <c r="M25" s="29" t="s">
        <v>40</v>
      </c>
      <c r="N25" s="29">
        <v>9</v>
      </c>
      <c r="O25" s="29">
        <v>68.400000000000006</v>
      </c>
      <c r="P25" s="29">
        <v>480</v>
      </c>
      <c r="Q25" s="29">
        <v>480</v>
      </c>
      <c r="R25" s="29">
        <v>0</v>
      </c>
      <c r="S25" s="29">
        <v>205582835</v>
      </c>
      <c r="T25" s="29">
        <v>336000000</v>
      </c>
      <c r="U25" s="29">
        <v>7213432835</v>
      </c>
      <c r="V25" s="29">
        <v>9</v>
      </c>
      <c r="W25" s="31">
        <v>0.04</v>
      </c>
      <c r="X25" s="31">
        <v>0.04</v>
      </c>
      <c r="Y25" s="29">
        <v>8223313</v>
      </c>
      <c r="Z25" s="29">
        <v>13708800</v>
      </c>
      <c r="AA25" s="29">
        <v>294949253</v>
      </c>
      <c r="AD25" s="29" t="s">
        <v>257</v>
      </c>
      <c r="AE25" s="29" t="s">
        <v>416</v>
      </c>
      <c r="AF25" s="29" t="s">
        <v>313</v>
      </c>
      <c r="AG25" s="29">
        <v>13708800</v>
      </c>
      <c r="AH25" s="29" t="s">
        <v>260</v>
      </c>
      <c r="AI25" s="29" t="s">
        <v>314</v>
      </c>
      <c r="AJ25" s="29">
        <v>294949253</v>
      </c>
      <c r="AK25" s="29" t="s">
        <v>261</v>
      </c>
      <c r="AL25" s="32" t="s">
        <v>417</v>
      </c>
    </row>
    <row r="26" spans="1:38" s="29" customFormat="1" x14ac:dyDescent="0.15">
      <c r="A26" s="29">
        <v>21</v>
      </c>
      <c r="B26" s="29">
        <v>210</v>
      </c>
      <c r="C26" s="29">
        <v>1</v>
      </c>
      <c r="D26" s="29">
        <v>100</v>
      </c>
      <c r="E26" s="29">
        <v>0</v>
      </c>
      <c r="F26" s="29">
        <v>0</v>
      </c>
      <c r="G26" s="33">
        <v>6000171</v>
      </c>
      <c r="H26" t="s">
        <v>327</v>
      </c>
      <c r="I26" s="42" t="s">
        <v>1177</v>
      </c>
      <c r="J26" s="29">
        <v>8661</v>
      </c>
      <c r="K26" s="30">
        <v>40</v>
      </c>
      <c r="L26" s="29" t="s">
        <v>41</v>
      </c>
      <c r="M26" s="29" t="s">
        <v>41</v>
      </c>
      <c r="N26" s="29">
        <v>10</v>
      </c>
      <c r="O26" s="29">
        <v>80.5</v>
      </c>
      <c r="P26" s="29">
        <v>528</v>
      </c>
      <c r="Q26" s="29">
        <v>528</v>
      </c>
      <c r="R26" s="29">
        <v>0</v>
      </c>
      <c r="S26" s="29">
        <v>241950559</v>
      </c>
      <c r="T26" s="29">
        <v>369600000</v>
      </c>
      <c r="U26" s="29">
        <v>7934776119</v>
      </c>
      <c r="V26" s="29">
        <v>10</v>
      </c>
      <c r="W26" s="31">
        <v>0.04</v>
      </c>
      <c r="X26" s="31">
        <v>0.04</v>
      </c>
      <c r="Y26" s="29">
        <v>9678022</v>
      </c>
      <c r="Z26" s="29">
        <v>15079680</v>
      </c>
      <c r="AA26" s="29">
        <v>324444179</v>
      </c>
      <c r="AD26" s="29" t="s">
        <v>257</v>
      </c>
      <c r="AE26" s="29" t="s">
        <v>418</v>
      </c>
      <c r="AF26" s="29" t="s">
        <v>313</v>
      </c>
      <c r="AG26" s="29">
        <v>15079680</v>
      </c>
      <c r="AH26" s="29" t="s">
        <v>260</v>
      </c>
      <c r="AI26" s="29" t="s">
        <v>314</v>
      </c>
      <c r="AJ26" s="29">
        <v>324444179</v>
      </c>
      <c r="AK26" s="29" t="s">
        <v>261</v>
      </c>
      <c r="AL26" s="32" t="s">
        <v>419</v>
      </c>
    </row>
    <row r="27" spans="1:38" s="29" customFormat="1" x14ac:dyDescent="0.15">
      <c r="A27" s="29">
        <v>22</v>
      </c>
      <c r="B27" s="29">
        <v>301</v>
      </c>
      <c r="C27" s="29">
        <v>1</v>
      </c>
      <c r="D27" s="29">
        <v>0</v>
      </c>
      <c r="E27" s="29">
        <v>100</v>
      </c>
      <c r="F27" s="29">
        <v>0</v>
      </c>
      <c r="G27" s="33">
        <v>6000162</v>
      </c>
      <c r="H27" t="s">
        <v>318</v>
      </c>
      <c r="I27" s="42" t="s">
        <v>1168</v>
      </c>
      <c r="J27" s="29">
        <v>8661</v>
      </c>
      <c r="K27" s="30">
        <v>10</v>
      </c>
      <c r="L27" s="29" t="s">
        <v>42</v>
      </c>
      <c r="M27" s="29" t="s">
        <v>42</v>
      </c>
      <c r="N27" s="29">
        <v>1</v>
      </c>
      <c r="O27" s="29">
        <v>2.5499999999999998</v>
      </c>
      <c r="P27" s="29">
        <v>1.4</v>
      </c>
      <c r="Q27" s="29">
        <v>1.4</v>
      </c>
      <c r="R27" s="29">
        <v>0</v>
      </c>
      <c r="S27" s="29">
        <v>7664272</v>
      </c>
      <c r="T27" s="29">
        <v>980000</v>
      </c>
      <c r="U27" s="29">
        <v>21039179</v>
      </c>
      <c r="V27" s="29">
        <v>1</v>
      </c>
      <c r="W27" s="31">
        <v>0.05</v>
      </c>
      <c r="X27" s="31">
        <v>0.05</v>
      </c>
      <c r="Y27" s="29">
        <v>383213</v>
      </c>
      <c r="Z27" s="29">
        <v>49980</v>
      </c>
      <c r="AA27" s="29">
        <v>1075335</v>
      </c>
      <c r="AD27" s="29" t="s">
        <v>257</v>
      </c>
      <c r="AE27" s="29" t="s">
        <v>420</v>
      </c>
      <c r="AF27" s="29" t="s">
        <v>313</v>
      </c>
      <c r="AG27" s="29">
        <v>49980</v>
      </c>
      <c r="AH27" s="29" t="s">
        <v>260</v>
      </c>
      <c r="AI27" s="29" t="s">
        <v>314</v>
      </c>
      <c r="AJ27" s="29">
        <v>1075335</v>
      </c>
      <c r="AK27" s="29" t="s">
        <v>261</v>
      </c>
      <c r="AL27" s="32" t="s">
        <v>421</v>
      </c>
    </row>
    <row r="28" spans="1:38" s="29" customFormat="1" x14ac:dyDescent="0.15">
      <c r="A28" s="29">
        <v>23</v>
      </c>
      <c r="B28" s="29">
        <v>302</v>
      </c>
      <c r="C28" s="29">
        <v>1</v>
      </c>
      <c r="D28" s="29">
        <v>0</v>
      </c>
      <c r="E28" s="29">
        <v>100</v>
      </c>
      <c r="F28" s="29">
        <v>0</v>
      </c>
      <c r="G28" s="33">
        <v>6000163</v>
      </c>
      <c r="H28" t="s">
        <v>319</v>
      </c>
      <c r="I28" s="42" t="s">
        <v>1169</v>
      </c>
      <c r="J28" s="29">
        <v>8661</v>
      </c>
      <c r="K28" s="30">
        <v>50</v>
      </c>
      <c r="L28" s="29" t="s">
        <v>43</v>
      </c>
      <c r="M28" s="29" t="s">
        <v>43</v>
      </c>
      <c r="N28" s="29">
        <v>2</v>
      </c>
      <c r="O28" s="29">
        <v>4</v>
      </c>
      <c r="P28" s="29">
        <v>1.65</v>
      </c>
      <c r="Q28" s="29">
        <v>1.65</v>
      </c>
      <c r="R28" s="29">
        <v>0</v>
      </c>
      <c r="S28" s="29">
        <v>12022388</v>
      </c>
      <c r="T28" s="29">
        <v>1155000</v>
      </c>
      <c r="U28" s="29">
        <v>24796175</v>
      </c>
      <c r="V28" s="29">
        <v>2</v>
      </c>
      <c r="W28" s="31">
        <v>0.05</v>
      </c>
      <c r="X28" s="31">
        <v>0.05</v>
      </c>
      <c r="Y28" s="29">
        <v>601119</v>
      </c>
      <c r="Z28" s="29">
        <v>58905</v>
      </c>
      <c r="AA28" s="29">
        <v>1267360</v>
      </c>
      <c r="AD28" s="29" t="s">
        <v>257</v>
      </c>
      <c r="AE28" s="29" t="s">
        <v>422</v>
      </c>
      <c r="AF28" s="29" t="s">
        <v>313</v>
      </c>
      <c r="AG28" s="29">
        <v>58905</v>
      </c>
      <c r="AH28" s="29" t="s">
        <v>260</v>
      </c>
      <c r="AI28" s="29" t="s">
        <v>314</v>
      </c>
      <c r="AJ28" s="29">
        <v>1267360</v>
      </c>
      <c r="AK28" s="29" t="s">
        <v>261</v>
      </c>
      <c r="AL28" s="32" t="s">
        <v>423</v>
      </c>
    </row>
    <row r="29" spans="1:38" s="29" customFormat="1" x14ac:dyDescent="0.15">
      <c r="A29" s="29">
        <v>24</v>
      </c>
      <c r="B29" s="29">
        <v>303</v>
      </c>
      <c r="C29" s="29">
        <v>1</v>
      </c>
      <c r="D29" s="29">
        <v>0</v>
      </c>
      <c r="E29" s="29">
        <v>100</v>
      </c>
      <c r="F29" s="29">
        <v>0</v>
      </c>
      <c r="G29" s="33">
        <v>6000164</v>
      </c>
      <c r="H29" t="s">
        <v>320</v>
      </c>
      <c r="I29" s="42" t="s">
        <v>1170</v>
      </c>
      <c r="J29" s="29">
        <v>8661</v>
      </c>
      <c r="K29" s="30">
        <v>50</v>
      </c>
      <c r="L29" s="29" t="s">
        <v>44</v>
      </c>
      <c r="M29" s="29" t="s">
        <v>44</v>
      </c>
      <c r="N29" s="29">
        <v>3</v>
      </c>
      <c r="O29" s="29">
        <v>8</v>
      </c>
      <c r="P29" s="29">
        <v>2.9</v>
      </c>
      <c r="Q29" s="29">
        <v>2.9</v>
      </c>
      <c r="R29" s="29">
        <v>0</v>
      </c>
      <c r="S29" s="29">
        <v>24044776</v>
      </c>
      <c r="T29" s="29">
        <v>2030000</v>
      </c>
      <c r="U29" s="29">
        <v>43581156</v>
      </c>
      <c r="V29" s="29">
        <v>3</v>
      </c>
      <c r="W29" s="31">
        <v>0.05</v>
      </c>
      <c r="X29" s="31">
        <v>0.05</v>
      </c>
      <c r="Y29" s="29">
        <v>1202238</v>
      </c>
      <c r="Z29" s="29">
        <v>103530</v>
      </c>
      <c r="AA29" s="29">
        <v>2227481</v>
      </c>
      <c r="AD29" s="29" t="s">
        <v>257</v>
      </c>
      <c r="AE29" s="29" t="s">
        <v>424</v>
      </c>
      <c r="AF29" s="29" t="s">
        <v>313</v>
      </c>
      <c r="AG29" s="29">
        <v>103530</v>
      </c>
      <c r="AH29" s="29" t="s">
        <v>260</v>
      </c>
      <c r="AI29" s="29" t="s">
        <v>314</v>
      </c>
      <c r="AJ29" s="29">
        <v>2227481</v>
      </c>
      <c r="AK29" s="29" t="s">
        <v>261</v>
      </c>
      <c r="AL29" s="32" t="s">
        <v>425</v>
      </c>
    </row>
    <row r="30" spans="1:38" s="29" customFormat="1" x14ac:dyDescent="0.15">
      <c r="A30" s="29">
        <v>25</v>
      </c>
      <c r="B30" s="29">
        <v>304</v>
      </c>
      <c r="C30" s="29">
        <v>1</v>
      </c>
      <c r="D30" s="29">
        <v>0</v>
      </c>
      <c r="E30" s="29">
        <v>100</v>
      </c>
      <c r="F30" s="29">
        <v>0</v>
      </c>
      <c r="G30" s="33">
        <v>6000165</v>
      </c>
      <c r="H30" t="s">
        <v>321</v>
      </c>
      <c r="I30" s="42" t="s">
        <v>1171</v>
      </c>
      <c r="J30" s="29">
        <v>8661</v>
      </c>
      <c r="K30" s="30">
        <v>40</v>
      </c>
      <c r="L30" s="29" t="s">
        <v>45</v>
      </c>
      <c r="M30" s="29" t="s">
        <v>45</v>
      </c>
      <c r="N30" s="29">
        <v>4</v>
      </c>
      <c r="O30" s="29">
        <v>11.75</v>
      </c>
      <c r="P30" s="29">
        <v>22.25</v>
      </c>
      <c r="Q30" s="29">
        <v>22.25</v>
      </c>
      <c r="R30" s="29">
        <v>0</v>
      </c>
      <c r="S30" s="29">
        <v>35315764</v>
      </c>
      <c r="T30" s="29">
        <v>15575000</v>
      </c>
      <c r="U30" s="29">
        <v>334372667</v>
      </c>
      <c r="V30" s="29">
        <v>4</v>
      </c>
      <c r="W30" s="31">
        <v>0.04</v>
      </c>
      <c r="X30" s="31">
        <v>0.04</v>
      </c>
      <c r="Y30" s="29">
        <v>1412630</v>
      </c>
      <c r="Z30" s="29">
        <v>635460</v>
      </c>
      <c r="AA30" s="29">
        <v>13672126</v>
      </c>
      <c r="AD30" s="29" t="s">
        <v>257</v>
      </c>
      <c r="AE30" s="29" t="s">
        <v>426</v>
      </c>
      <c r="AF30" s="29" t="s">
        <v>313</v>
      </c>
      <c r="AG30" s="29">
        <v>635460</v>
      </c>
      <c r="AH30" s="29" t="s">
        <v>260</v>
      </c>
      <c r="AI30" s="29" t="s">
        <v>314</v>
      </c>
      <c r="AJ30" s="29">
        <v>13672126</v>
      </c>
      <c r="AK30" s="29" t="s">
        <v>261</v>
      </c>
      <c r="AL30" s="32" t="s">
        <v>427</v>
      </c>
    </row>
    <row r="31" spans="1:38" s="29" customFormat="1" x14ac:dyDescent="0.15">
      <c r="A31" s="29">
        <v>26</v>
      </c>
      <c r="B31" s="29">
        <v>305</v>
      </c>
      <c r="C31" s="29">
        <v>1</v>
      </c>
      <c r="D31" s="29">
        <v>0</v>
      </c>
      <c r="E31" s="29">
        <v>100</v>
      </c>
      <c r="F31" s="29">
        <v>0</v>
      </c>
      <c r="G31" s="33">
        <v>6000166</v>
      </c>
      <c r="H31" t="s">
        <v>322</v>
      </c>
      <c r="I31" s="42" t="s">
        <v>1172</v>
      </c>
      <c r="J31" s="29">
        <v>8661</v>
      </c>
      <c r="K31" s="30">
        <v>40</v>
      </c>
      <c r="L31" s="29" t="s">
        <v>46</v>
      </c>
      <c r="M31" s="29" t="s">
        <v>46</v>
      </c>
      <c r="N31" s="29">
        <v>5</v>
      </c>
      <c r="O31" s="29">
        <v>17.8</v>
      </c>
      <c r="P31" s="29">
        <v>26.25</v>
      </c>
      <c r="Q31" s="29">
        <v>26.25</v>
      </c>
      <c r="R31" s="29">
        <v>0</v>
      </c>
      <c r="S31" s="29">
        <v>53499626</v>
      </c>
      <c r="T31" s="29">
        <v>18375000</v>
      </c>
      <c r="U31" s="29">
        <v>394484608</v>
      </c>
      <c r="V31" s="29">
        <v>5</v>
      </c>
      <c r="W31" s="31">
        <v>0.04</v>
      </c>
      <c r="X31" s="31">
        <v>0.04</v>
      </c>
      <c r="Y31" s="29">
        <v>2139985</v>
      </c>
      <c r="Z31" s="29">
        <v>749700</v>
      </c>
      <c r="AA31" s="29">
        <v>16130037</v>
      </c>
      <c r="AD31" s="29" t="s">
        <v>257</v>
      </c>
      <c r="AE31" s="29" t="s">
        <v>428</v>
      </c>
      <c r="AF31" s="29" t="s">
        <v>313</v>
      </c>
      <c r="AG31" s="29">
        <v>749700</v>
      </c>
      <c r="AH31" s="29" t="s">
        <v>260</v>
      </c>
      <c r="AI31" s="29" t="s">
        <v>314</v>
      </c>
      <c r="AJ31" s="29">
        <v>16130037</v>
      </c>
      <c r="AK31" s="29" t="s">
        <v>261</v>
      </c>
      <c r="AL31" s="32" t="s">
        <v>429</v>
      </c>
    </row>
    <row r="32" spans="1:38" s="29" customFormat="1" x14ac:dyDescent="0.15">
      <c r="A32" s="29">
        <v>27</v>
      </c>
      <c r="B32" s="29">
        <v>306</v>
      </c>
      <c r="C32" s="29">
        <v>1</v>
      </c>
      <c r="D32" s="29">
        <v>0</v>
      </c>
      <c r="E32" s="29">
        <v>100</v>
      </c>
      <c r="F32" s="29">
        <v>0</v>
      </c>
      <c r="G32" s="33">
        <v>6000167</v>
      </c>
      <c r="H32" t="s">
        <v>323</v>
      </c>
      <c r="I32" s="42" t="s">
        <v>1173</v>
      </c>
      <c r="J32" s="29">
        <v>8661</v>
      </c>
      <c r="K32" s="30">
        <v>40</v>
      </c>
      <c r="L32" s="29" t="s">
        <v>47</v>
      </c>
      <c r="M32" s="29" t="s">
        <v>47</v>
      </c>
      <c r="N32" s="29">
        <v>6</v>
      </c>
      <c r="O32" s="29">
        <v>41.95</v>
      </c>
      <c r="P32" s="29">
        <v>174</v>
      </c>
      <c r="Q32" s="29">
        <v>174</v>
      </c>
      <c r="R32" s="29">
        <v>0</v>
      </c>
      <c r="S32" s="29">
        <v>126084794</v>
      </c>
      <c r="T32" s="29">
        <v>121800000</v>
      </c>
      <c r="U32" s="29">
        <v>2614869402</v>
      </c>
      <c r="V32" s="29">
        <v>6</v>
      </c>
      <c r="W32" s="31">
        <v>0.04</v>
      </c>
      <c r="X32" s="31">
        <v>0.04</v>
      </c>
      <c r="Y32" s="29">
        <v>5043391</v>
      </c>
      <c r="Z32" s="29">
        <v>4969440</v>
      </c>
      <c r="AA32" s="29">
        <v>106919104</v>
      </c>
      <c r="AD32" s="29" t="s">
        <v>257</v>
      </c>
      <c r="AE32" s="29" t="s">
        <v>430</v>
      </c>
      <c r="AF32" s="29" t="s">
        <v>313</v>
      </c>
      <c r="AG32" s="29">
        <v>4969440</v>
      </c>
      <c r="AH32" s="29" t="s">
        <v>260</v>
      </c>
      <c r="AI32" s="29" t="s">
        <v>314</v>
      </c>
      <c r="AJ32" s="29">
        <v>106919104</v>
      </c>
      <c r="AK32" s="29" t="s">
        <v>261</v>
      </c>
      <c r="AL32" s="32" t="s">
        <v>431</v>
      </c>
    </row>
    <row r="33" spans="1:38" s="29" customFormat="1" x14ac:dyDescent="0.15">
      <c r="A33" s="29">
        <v>28</v>
      </c>
      <c r="B33" s="29">
        <v>307</v>
      </c>
      <c r="C33" s="29">
        <v>1</v>
      </c>
      <c r="D33" s="29">
        <v>0</v>
      </c>
      <c r="E33" s="29">
        <v>100</v>
      </c>
      <c r="F33" s="29">
        <v>0</v>
      </c>
      <c r="G33" s="33">
        <v>6000168</v>
      </c>
      <c r="H33" t="s">
        <v>324</v>
      </c>
      <c r="I33" s="42" t="s">
        <v>1174</v>
      </c>
      <c r="J33" s="29">
        <v>8661</v>
      </c>
      <c r="K33" s="30">
        <v>40</v>
      </c>
      <c r="L33" s="29" t="s">
        <v>48</v>
      </c>
      <c r="M33" s="29" t="s">
        <v>48</v>
      </c>
      <c r="N33" s="29">
        <v>7</v>
      </c>
      <c r="O33" s="29">
        <v>48.35</v>
      </c>
      <c r="P33" s="29">
        <v>225</v>
      </c>
      <c r="Q33" s="29">
        <v>225</v>
      </c>
      <c r="R33" s="29">
        <v>0</v>
      </c>
      <c r="S33" s="29">
        <v>145320615</v>
      </c>
      <c r="T33" s="29">
        <v>157500000</v>
      </c>
      <c r="U33" s="29">
        <v>3381296641</v>
      </c>
      <c r="V33" s="29">
        <v>7</v>
      </c>
      <c r="W33" s="31">
        <v>0.04</v>
      </c>
      <c r="X33" s="31">
        <v>0.04</v>
      </c>
      <c r="Y33" s="29">
        <v>5812824</v>
      </c>
      <c r="Z33" s="29">
        <v>6426000</v>
      </c>
      <c r="AA33" s="29">
        <v>138257462</v>
      </c>
      <c r="AD33" s="29" t="s">
        <v>257</v>
      </c>
      <c r="AE33" s="29" t="s">
        <v>432</v>
      </c>
      <c r="AF33" s="29" t="s">
        <v>313</v>
      </c>
      <c r="AG33" s="29">
        <v>6426000</v>
      </c>
      <c r="AH33" s="29" t="s">
        <v>260</v>
      </c>
      <c r="AI33" s="29" t="s">
        <v>314</v>
      </c>
      <c r="AJ33" s="29">
        <v>138257462</v>
      </c>
      <c r="AK33" s="29" t="s">
        <v>261</v>
      </c>
      <c r="AL33" s="32" t="s">
        <v>433</v>
      </c>
    </row>
    <row r="34" spans="1:38" s="29" customFormat="1" x14ac:dyDescent="0.15">
      <c r="A34" s="29">
        <v>29</v>
      </c>
      <c r="B34" s="29">
        <v>308</v>
      </c>
      <c r="C34" s="29">
        <v>1</v>
      </c>
      <c r="D34" s="29">
        <v>0</v>
      </c>
      <c r="E34" s="29">
        <v>100</v>
      </c>
      <c r="F34" s="29">
        <v>0</v>
      </c>
      <c r="G34" s="33">
        <v>6000169</v>
      </c>
      <c r="H34" t="s">
        <v>325</v>
      </c>
      <c r="I34" s="42" t="s">
        <v>1175</v>
      </c>
      <c r="J34" s="29">
        <v>8661</v>
      </c>
      <c r="K34" s="30">
        <v>40</v>
      </c>
      <c r="L34" s="29" t="s">
        <v>49</v>
      </c>
      <c r="M34" s="29" t="s">
        <v>49</v>
      </c>
      <c r="N34" s="29">
        <v>8</v>
      </c>
      <c r="O34" s="29">
        <v>53.35</v>
      </c>
      <c r="P34" s="29">
        <v>290.60000000000002</v>
      </c>
      <c r="Q34" s="29">
        <v>290.60000000000002</v>
      </c>
      <c r="R34" s="29">
        <v>0</v>
      </c>
      <c r="S34" s="29">
        <v>160348600</v>
      </c>
      <c r="T34" s="29">
        <v>203420000</v>
      </c>
      <c r="U34" s="29">
        <v>4367132462</v>
      </c>
      <c r="V34" s="29">
        <v>8</v>
      </c>
      <c r="W34" s="31">
        <v>0.04</v>
      </c>
      <c r="X34" s="31">
        <v>0.04</v>
      </c>
      <c r="Y34" s="29">
        <v>6413944</v>
      </c>
      <c r="Z34" s="29">
        <v>8299536</v>
      </c>
      <c r="AA34" s="29">
        <v>178567194</v>
      </c>
      <c r="AD34" s="29" t="s">
        <v>257</v>
      </c>
      <c r="AE34" s="29" t="s">
        <v>434</v>
      </c>
      <c r="AF34" s="29" t="s">
        <v>313</v>
      </c>
      <c r="AG34" s="29">
        <v>8299536</v>
      </c>
      <c r="AH34" s="29" t="s">
        <v>260</v>
      </c>
      <c r="AI34" s="29" t="s">
        <v>314</v>
      </c>
      <c r="AJ34" s="29">
        <v>178567194</v>
      </c>
      <c r="AK34" s="29" t="s">
        <v>261</v>
      </c>
      <c r="AL34" s="32" t="s">
        <v>435</v>
      </c>
    </row>
    <row r="35" spans="1:38" s="29" customFormat="1" x14ac:dyDescent="0.15">
      <c r="A35" s="29">
        <v>30</v>
      </c>
      <c r="B35" s="29">
        <v>309</v>
      </c>
      <c r="C35" s="29">
        <v>1</v>
      </c>
      <c r="D35" s="29">
        <v>0</v>
      </c>
      <c r="E35" s="29">
        <v>100</v>
      </c>
      <c r="F35" s="29">
        <v>0</v>
      </c>
      <c r="G35" s="33">
        <v>6000170</v>
      </c>
      <c r="H35" t="s">
        <v>326</v>
      </c>
      <c r="I35" s="42" t="s">
        <v>1176</v>
      </c>
      <c r="J35" s="29">
        <v>8661</v>
      </c>
      <c r="K35" s="30">
        <v>40</v>
      </c>
      <c r="L35" s="29" t="s">
        <v>50</v>
      </c>
      <c r="M35" s="29" t="s">
        <v>50</v>
      </c>
      <c r="N35" s="29">
        <v>9</v>
      </c>
      <c r="O35" s="29">
        <v>92.3</v>
      </c>
      <c r="P35" s="29">
        <v>360</v>
      </c>
      <c r="Q35" s="29">
        <v>360</v>
      </c>
      <c r="R35" s="29">
        <v>0</v>
      </c>
      <c r="S35" s="29">
        <v>277416604</v>
      </c>
      <c r="T35" s="29">
        <v>252000000</v>
      </c>
      <c r="U35" s="29">
        <v>5410074626</v>
      </c>
      <c r="V35" s="29">
        <v>9</v>
      </c>
      <c r="W35" s="31">
        <v>0.04</v>
      </c>
      <c r="X35" s="31">
        <v>0.04</v>
      </c>
      <c r="Y35" s="29">
        <v>11096664</v>
      </c>
      <c r="Z35" s="29">
        <v>10281600</v>
      </c>
      <c r="AA35" s="29">
        <v>221211940</v>
      </c>
      <c r="AD35" s="29" t="s">
        <v>257</v>
      </c>
      <c r="AE35" s="29" t="s">
        <v>436</v>
      </c>
      <c r="AF35" s="29" t="s">
        <v>313</v>
      </c>
      <c r="AG35" s="29">
        <v>10281600</v>
      </c>
      <c r="AH35" s="29" t="s">
        <v>260</v>
      </c>
      <c r="AI35" s="29" t="s">
        <v>314</v>
      </c>
      <c r="AJ35" s="29">
        <v>221211940</v>
      </c>
      <c r="AK35" s="29" t="s">
        <v>261</v>
      </c>
      <c r="AL35" s="32" t="s">
        <v>437</v>
      </c>
    </row>
    <row r="36" spans="1:38" s="29" customFormat="1" x14ac:dyDescent="0.15">
      <c r="A36" s="29">
        <v>31</v>
      </c>
      <c r="B36" s="29">
        <v>310</v>
      </c>
      <c r="C36" s="29">
        <v>1</v>
      </c>
      <c r="D36" s="29">
        <v>0</v>
      </c>
      <c r="E36" s="29">
        <v>100</v>
      </c>
      <c r="F36" s="29">
        <v>0</v>
      </c>
      <c r="G36" s="33">
        <v>6000171</v>
      </c>
      <c r="H36" t="s">
        <v>327</v>
      </c>
      <c r="I36" s="42" t="s">
        <v>1177</v>
      </c>
      <c r="J36" s="29">
        <v>8661</v>
      </c>
      <c r="K36" s="30">
        <v>40</v>
      </c>
      <c r="L36" s="29" t="s">
        <v>51</v>
      </c>
      <c r="M36" s="29" t="s">
        <v>51</v>
      </c>
      <c r="N36" s="29">
        <v>10</v>
      </c>
      <c r="O36" s="29">
        <v>108.65</v>
      </c>
      <c r="P36" s="29">
        <v>396</v>
      </c>
      <c r="Q36" s="29">
        <v>396</v>
      </c>
      <c r="R36" s="29">
        <v>0</v>
      </c>
      <c r="S36" s="29">
        <v>326558115</v>
      </c>
      <c r="T36" s="29">
        <v>277200000</v>
      </c>
      <c r="U36" s="29">
        <v>5951082089</v>
      </c>
      <c r="V36" s="29">
        <v>10</v>
      </c>
      <c r="W36" s="31">
        <v>0.04</v>
      </c>
      <c r="X36" s="31">
        <v>0.04</v>
      </c>
      <c r="Y36" s="29">
        <v>13062324</v>
      </c>
      <c r="Z36" s="29">
        <v>11309760</v>
      </c>
      <c r="AA36" s="29">
        <v>243333134</v>
      </c>
      <c r="AD36" s="29" t="s">
        <v>257</v>
      </c>
      <c r="AE36" s="29" t="s">
        <v>438</v>
      </c>
      <c r="AF36" s="29" t="s">
        <v>313</v>
      </c>
      <c r="AG36" s="29">
        <v>11309760</v>
      </c>
      <c r="AH36" s="29" t="s">
        <v>260</v>
      </c>
      <c r="AI36" s="29" t="s">
        <v>314</v>
      </c>
      <c r="AJ36" s="29">
        <v>243333134</v>
      </c>
      <c r="AK36" s="29" t="s">
        <v>261</v>
      </c>
      <c r="AL36" s="32" t="s">
        <v>439</v>
      </c>
    </row>
    <row r="37" spans="1:38" s="29" customFormat="1" x14ac:dyDescent="0.15">
      <c r="A37" s="29">
        <v>32</v>
      </c>
      <c r="B37" s="29">
        <v>401</v>
      </c>
      <c r="C37" s="29">
        <v>1</v>
      </c>
      <c r="D37" s="29">
        <v>0</v>
      </c>
      <c r="E37" s="29">
        <v>0</v>
      </c>
      <c r="F37" s="29">
        <v>0</v>
      </c>
      <c r="G37" s="29">
        <v>6000192</v>
      </c>
      <c r="H37" t="s">
        <v>328</v>
      </c>
      <c r="I37" s="37" t="s">
        <v>315</v>
      </c>
      <c r="J37" s="29">
        <v>8661</v>
      </c>
      <c r="K37" s="30">
        <v>10</v>
      </c>
      <c r="L37" s="29" t="s">
        <v>52</v>
      </c>
      <c r="M37" s="29" t="s">
        <v>52</v>
      </c>
      <c r="N37" s="29">
        <v>3</v>
      </c>
      <c r="O37" s="29">
        <v>5</v>
      </c>
      <c r="P37" s="29">
        <v>2.5</v>
      </c>
      <c r="Q37" s="29">
        <v>2.5</v>
      </c>
      <c r="R37" s="29">
        <v>0</v>
      </c>
      <c r="S37" s="29">
        <v>15027985</v>
      </c>
      <c r="T37" s="29">
        <v>1750000</v>
      </c>
      <c r="U37" s="29">
        <v>37569962</v>
      </c>
      <c r="V37" s="29">
        <v>1</v>
      </c>
      <c r="W37" s="31">
        <v>0.05</v>
      </c>
      <c r="X37" s="31">
        <v>0.01</v>
      </c>
      <c r="Y37" s="29">
        <v>150279</v>
      </c>
      <c r="Z37" s="29">
        <v>17850</v>
      </c>
      <c r="AA37" s="29">
        <v>384048</v>
      </c>
      <c r="AD37" s="29" t="s">
        <v>257</v>
      </c>
      <c r="AE37" s="29" t="s">
        <v>440</v>
      </c>
      <c r="AF37" s="29" t="s">
        <v>313</v>
      </c>
      <c r="AG37" s="29">
        <v>17850</v>
      </c>
      <c r="AH37" s="29" t="s">
        <v>260</v>
      </c>
      <c r="AI37" s="29" t="s">
        <v>314</v>
      </c>
      <c r="AJ37" s="29">
        <v>384048</v>
      </c>
      <c r="AK37" s="29" t="s">
        <v>261</v>
      </c>
      <c r="AL37" s="32" t="s">
        <v>441</v>
      </c>
    </row>
    <row r="38" spans="1:38" s="29" customFormat="1" x14ac:dyDescent="0.15">
      <c r="A38" s="29">
        <v>33</v>
      </c>
      <c r="B38" s="29">
        <v>402</v>
      </c>
      <c r="C38" s="29">
        <v>1</v>
      </c>
      <c r="D38" s="29">
        <v>0</v>
      </c>
      <c r="E38" s="29">
        <v>0</v>
      </c>
      <c r="F38" s="29">
        <v>0</v>
      </c>
      <c r="G38" s="29">
        <v>6000193</v>
      </c>
      <c r="H38" t="s">
        <v>329</v>
      </c>
      <c r="I38" s="37" t="s">
        <v>1178</v>
      </c>
      <c r="J38" s="29">
        <v>8661</v>
      </c>
      <c r="K38" s="30">
        <v>10</v>
      </c>
      <c r="L38" s="29" t="s">
        <v>53</v>
      </c>
      <c r="M38" s="29" t="s">
        <v>53</v>
      </c>
      <c r="N38" s="29">
        <v>6</v>
      </c>
      <c r="O38" s="29">
        <v>26</v>
      </c>
      <c r="P38" s="29">
        <v>160</v>
      </c>
      <c r="Q38" s="29">
        <v>160</v>
      </c>
      <c r="R38" s="29">
        <v>0</v>
      </c>
      <c r="S38" s="29">
        <v>78145522</v>
      </c>
      <c r="T38" s="29">
        <v>112000000</v>
      </c>
      <c r="U38" s="29">
        <v>2404477611</v>
      </c>
      <c r="V38" s="29">
        <v>1</v>
      </c>
      <c r="W38" s="31">
        <v>0.05</v>
      </c>
      <c r="X38" s="31">
        <v>0.01</v>
      </c>
      <c r="Y38" s="29">
        <v>781455</v>
      </c>
      <c r="Z38" s="29">
        <v>1142400</v>
      </c>
      <c r="AA38" s="29">
        <v>24579104</v>
      </c>
      <c r="AD38" s="29" t="s">
        <v>257</v>
      </c>
      <c r="AE38" s="29" t="s">
        <v>442</v>
      </c>
      <c r="AF38" s="29" t="s">
        <v>313</v>
      </c>
      <c r="AG38" s="29">
        <v>1142400</v>
      </c>
      <c r="AH38" s="29" t="s">
        <v>260</v>
      </c>
      <c r="AI38" s="29" t="s">
        <v>314</v>
      </c>
      <c r="AJ38" s="29">
        <v>24579104</v>
      </c>
      <c r="AK38" s="29" t="s">
        <v>261</v>
      </c>
      <c r="AL38" s="32" t="s">
        <v>443</v>
      </c>
    </row>
    <row r="39" spans="1:38" s="29" customFormat="1" x14ac:dyDescent="0.15">
      <c r="A39" s="29">
        <v>34</v>
      </c>
      <c r="B39" s="29">
        <v>403</v>
      </c>
      <c r="C39" s="29">
        <v>1</v>
      </c>
      <c r="D39" s="29">
        <v>0</v>
      </c>
      <c r="E39" s="29">
        <v>0</v>
      </c>
      <c r="F39" s="29">
        <v>0</v>
      </c>
      <c r="G39" s="29">
        <v>6000194</v>
      </c>
      <c r="H39" t="s">
        <v>330</v>
      </c>
      <c r="I39" s="37" t="s">
        <v>1179</v>
      </c>
      <c r="J39" s="29">
        <v>8661</v>
      </c>
      <c r="K39" s="30">
        <v>10</v>
      </c>
      <c r="L39" s="29" t="s">
        <v>54</v>
      </c>
      <c r="M39" s="29" t="s">
        <v>54</v>
      </c>
      <c r="N39" s="29">
        <v>9</v>
      </c>
      <c r="O39" s="29">
        <v>56</v>
      </c>
      <c r="P39" s="29">
        <v>300</v>
      </c>
      <c r="Q39" s="29">
        <v>300</v>
      </c>
      <c r="R39" s="29">
        <v>0</v>
      </c>
      <c r="S39" s="29">
        <v>168313432</v>
      </c>
      <c r="T39" s="29">
        <v>210000000</v>
      </c>
      <c r="U39" s="29">
        <v>4508395522</v>
      </c>
      <c r="V39" s="29">
        <v>1</v>
      </c>
      <c r="W39" s="31">
        <v>0.05</v>
      </c>
      <c r="X39" s="31">
        <v>0.01</v>
      </c>
      <c r="Y39" s="29">
        <v>1683134</v>
      </c>
      <c r="Z39" s="29">
        <v>2142000</v>
      </c>
      <c r="AA39" s="29">
        <v>46085820</v>
      </c>
      <c r="AD39" s="29" t="s">
        <v>257</v>
      </c>
      <c r="AE39" s="29" t="s">
        <v>444</v>
      </c>
      <c r="AF39" s="29" t="s">
        <v>313</v>
      </c>
      <c r="AG39" s="29">
        <v>2142000</v>
      </c>
      <c r="AH39" s="29" t="s">
        <v>260</v>
      </c>
      <c r="AI39" s="29" t="s">
        <v>314</v>
      </c>
      <c r="AJ39" s="29">
        <v>46085820</v>
      </c>
      <c r="AK39" s="29" t="s">
        <v>261</v>
      </c>
      <c r="AL39" s="32" t="s">
        <v>445</v>
      </c>
    </row>
    <row r="40" spans="1:38" s="29" customFormat="1" x14ac:dyDescent="0.15">
      <c r="A40" s="29">
        <v>35</v>
      </c>
      <c r="B40" s="29">
        <v>404</v>
      </c>
      <c r="C40" s="29">
        <v>1</v>
      </c>
      <c r="D40" s="29">
        <v>0</v>
      </c>
      <c r="E40" s="29">
        <v>0</v>
      </c>
      <c r="F40" s="29">
        <v>0</v>
      </c>
      <c r="G40" s="29">
        <v>6000195</v>
      </c>
      <c r="H40" t="s">
        <v>331</v>
      </c>
      <c r="I40" s="37" t="s">
        <v>1180</v>
      </c>
      <c r="J40" s="29">
        <v>8661</v>
      </c>
      <c r="K40" s="30">
        <v>10</v>
      </c>
      <c r="L40" s="29" t="s">
        <v>55</v>
      </c>
      <c r="M40" s="29" t="s">
        <v>55</v>
      </c>
      <c r="N40" s="29">
        <v>10</v>
      </c>
      <c r="O40" s="29">
        <v>83</v>
      </c>
      <c r="P40" s="29">
        <v>401</v>
      </c>
      <c r="Q40" s="29">
        <v>401</v>
      </c>
      <c r="R40" s="29">
        <v>0</v>
      </c>
      <c r="S40" s="29">
        <v>249464552</v>
      </c>
      <c r="T40" s="29">
        <v>280700000</v>
      </c>
      <c r="U40" s="29">
        <v>6026222014</v>
      </c>
      <c r="V40" s="29">
        <v>1</v>
      </c>
      <c r="W40" s="31">
        <v>0.05</v>
      </c>
      <c r="X40" s="31">
        <v>0.01</v>
      </c>
      <c r="Y40" s="29">
        <v>2494645</v>
      </c>
      <c r="Z40" s="29">
        <v>2863140</v>
      </c>
      <c r="AA40" s="29">
        <v>61601380</v>
      </c>
      <c r="AD40" s="29" t="s">
        <v>257</v>
      </c>
      <c r="AE40" s="29" t="s">
        <v>446</v>
      </c>
      <c r="AF40" s="29" t="s">
        <v>313</v>
      </c>
      <c r="AG40" s="29">
        <v>2863140</v>
      </c>
      <c r="AH40" s="29" t="s">
        <v>260</v>
      </c>
      <c r="AI40" s="29" t="s">
        <v>314</v>
      </c>
      <c r="AJ40" s="29">
        <v>61601380</v>
      </c>
      <c r="AK40" s="29" t="s">
        <v>261</v>
      </c>
      <c r="AL40" s="32" t="s">
        <v>447</v>
      </c>
    </row>
    <row r="41" spans="1:38" x14ac:dyDescent="0.15">
      <c r="A41" s="16">
        <v>36</v>
      </c>
      <c r="B41" s="16">
        <v>500</v>
      </c>
      <c r="C41" s="16">
        <v>1</v>
      </c>
      <c r="D41" s="16">
        <v>0</v>
      </c>
      <c r="E41" s="16">
        <v>0</v>
      </c>
      <c r="F41" s="16">
        <v>0</v>
      </c>
      <c r="G41" s="16">
        <v>0</v>
      </c>
      <c r="H41" s="24" t="s">
        <v>316</v>
      </c>
      <c r="I41" s="24" t="s">
        <v>316</v>
      </c>
      <c r="J41" s="16">
        <v>8661</v>
      </c>
      <c r="K41" s="30">
        <v>0</v>
      </c>
      <c r="L41" s="16" t="s">
        <v>56</v>
      </c>
      <c r="M41" s="16" t="s">
        <v>56</v>
      </c>
      <c r="N41" s="16">
        <v>0</v>
      </c>
      <c r="O41" s="16">
        <v>1.5</v>
      </c>
      <c r="P41" s="16">
        <v>1.2</v>
      </c>
      <c r="Q41" s="16">
        <v>1.2</v>
      </c>
      <c r="R41" s="16">
        <v>0</v>
      </c>
      <c r="S41" s="16">
        <v>4508395</v>
      </c>
      <c r="T41" s="16">
        <v>840000</v>
      </c>
      <c r="U41" s="16">
        <v>18033582</v>
      </c>
      <c r="V41" s="16">
        <v>1</v>
      </c>
      <c r="W41" s="19">
        <v>0.05</v>
      </c>
      <c r="X41" s="19">
        <v>0.05</v>
      </c>
      <c r="Y41" s="16">
        <v>225419</v>
      </c>
      <c r="Z41" s="16">
        <v>42840</v>
      </c>
      <c r="AA41" s="16">
        <v>921716</v>
      </c>
      <c r="AD41" s="16" t="s">
        <v>257</v>
      </c>
      <c r="AE41" s="16" t="s">
        <v>448</v>
      </c>
      <c r="AF41" s="16" t="s">
        <v>313</v>
      </c>
      <c r="AG41" s="16">
        <v>42840</v>
      </c>
      <c r="AH41" s="16" t="s">
        <v>260</v>
      </c>
      <c r="AI41" s="16" t="s">
        <v>314</v>
      </c>
      <c r="AJ41" s="16">
        <v>921716</v>
      </c>
      <c r="AK41" s="16" t="s">
        <v>261</v>
      </c>
      <c r="AL41" s="24" t="s">
        <v>449</v>
      </c>
    </row>
    <row r="42" spans="1:38" x14ac:dyDescent="0.15">
      <c r="A42" s="16">
        <v>37</v>
      </c>
      <c r="B42" s="16">
        <v>501</v>
      </c>
      <c r="C42" s="16">
        <v>1</v>
      </c>
      <c r="D42" s="16">
        <v>0</v>
      </c>
      <c r="E42" s="16">
        <v>0</v>
      </c>
      <c r="F42" s="16">
        <v>0</v>
      </c>
      <c r="G42" s="16">
        <v>0</v>
      </c>
      <c r="H42" s="24" t="s">
        <v>316</v>
      </c>
      <c r="I42" s="24" t="s">
        <v>316</v>
      </c>
      <c r="J42" s="16">
        <v>8661</v>
      </c>
      <c r="K42" s="30">
        <v>0</v>
      </c>
      <c r="L42" s="16" t="s">
        <v>57</v>
      </c>
      <c r="M42" s="16" t="s">
        <v>57</v>
      </c>
      <c r="N42" s="16">
        <v>1</v>
      </c>
      <c r="O42" s="16">
        <v>1.35</v>
      </c>
      <c r="P42" s="16">
        <v>1.2</v>
      </c>
      <c r="Q42" s="16">
        <v>1.2</v>
      </c>
      <c r="R42" s="16">
        <v>0</v>
      </c>
      <c r="S42" s="16">
        <v>4057555</v>
      </c>
      <c r="T42" s="16">
        <v>840000</v>
      </c>
      <c r="U42" s="16">
        <v>18033582</v>
      </c>
      <c r="V42" s="16">
        <v>1</v>
      </c>
      <c r="W42" s="19">
        <v>0.05</v>
      </c>
      <c r="X42" s="19">
        <v>0.05</v>
      </c>
      <c r="Y42" s="16">
        <v>202877</v>
      </c>
      <c r="Z42" s="16">
        <v>42840</v>
      </c>
      <c r="AA42" s="16">
        <v>921716</v>
      </c>
      <c r="AD42" s="16" t="s">
        <v>257</v>
      </c>
      <c r="AE42" s="16" t="s">
        <v>450</v>
      </c>
      <c r="AF42" s="16" t="s">
        <v>313</v>
      </c>
      <c r="AG42" s="16">
        <v>42840</v>
      </c>
      <c r="AH42" s="16" t="s">
        <v>260</v>
      </c>
      <c r="AI42" s="16" t="s">
        <v>314</v>
      </c>
      <c r="AJ42" s="16">
        <v>921716</v>
      </c>
      <c r="AK42" s="16" t="s">
        <v>261</v>
      </c>
      <c r="AL42" s="24" t="s">
        <v>451</v>
      </c>
    </row>
    <row r="43" spans="1:38" x14ac:dyDescent="0.15">
      <c r="A43" s="16">
        <v>38</v>
      </c>
      <c r="B43" s="16">
        <v>502</v>
      </c>
      <c r="C43" s="16">
        <v>1</v>
      </c>
      <c r="D43" s="16">
        <v>0</v>
      </c>
      <c r="E43" s="16">
        <v>0</v>
      </c>
      <c r="F43" s="16">
        <v>0</v>
      </c>
      <c r="G43" s="16">
        <v>0</v>
      </c>
      <c r="H43" s="24" t="s">
        <v>316</v>
      </c>
      <c r="I43" s="24" t="s">
        <v>316</v>
      </c>
      <c r="J43" s="16">
        <v>8661</v>
      </c>
      <c r="K43" s="30">
        <v>0</v>
      </c>
      <c r="L43" s="16" t="s">
        <v>58</v>
      </c>
      <c r="M43" s="16" t="s">
        <v>58</v>
      </c>
      <c r="N43" s="16">
        <v>2</v>
      </c>
      <c r="O43" s="16">
        <v>2.8</v>
      </c>
      <c r="P43" s="16">
        <v>1.8</v>
      </c>
      <c r="Q43" s="16">
        <v>1.8</v>
      </c>
      <c r="R43" s="16">
        <v>0</v>
      </c>
      <c r="S43" s="16">
        <v>8415671</v>
      </c>
      <c r="T43" s="16">
        <v>1260000</v>
      </c>
      <c r="U43" s="16">
        <v>27050373</v>
      </c>
      <c r="V43" s="16">
        <v>2</v>
      </c>
      <c r="W43" s="19">
        <v>0.05</v>
      </c>
      <c r="X43" s="19">
        <v>0.05</v>
      </c>
      <c r="Y43" s="16">
        <v>420783</v>
      </c>
      <c r="Z43" s="16">
        <v>64260</v>
      </c>
      <c r="AA43" s="16">
        <v>1382574</v>
      </c>
      <c r="AD43" s="16" t="s">
        <v>257</v>
      </c>
      <c r="AE43" s="16" t="s">
        <v>382</v>
      </c>
      <c r="AF43" s="16" t="s">
        <v>313</v>
      </c>
      <c r="AG43" s="16">
        <v>64260</v>
      </c>
      <c r="AH43" s="16" t="s">
        <v>260</v>
      </c>
      <c r="AI43" s="16" t="s">
        <v>314</v>
      </c>
      <c r="AJ43" s="16">
        <v>1382574</v>
      </c>
      <c r="AK43" s="16" t="s">
        <v>261</v>
      </c>
      <c r="AL43" s="24" t="s">
        <v>383</v>
      </c>
    </row>
    <row r="44" spans="1:38" x14ac:dyDescent="0.15">
      <c r="A44" s="16">
        <v>39</v>
      </c>
      <c r="B44" s="16">
        <v>503</v>
      </c>
      <c r="C44" s="16">
        <v>1</v>
      </c>
      <c r="D44" s="16">
        <v>0</v>
      </c>
      <c r="E44" s="16">
        <v>0</v>
      </c>
      <c r="F44" s="16">
        <v>0</v>
      </c>
      <c r="G44" s="16">
        <v>0</v>
      </c>
      <c r="H44" s="24" t="s">
        <v>316</v>
      </c>
      <c r="I44" s="24" t="s">
        <v>316</v>
      </c>
      <c r="J44" s="16">
        <v>8661</v>
      </c>
      <c r="K44" s="30">
        <v>0</v>
      </c>
      <c r="L44" s="16" t="s">
        <v>59</v>
      </c>
      <c r="M44" s="16" t="s">
        <v>59</v>
      </c>
      <c r="N44" s="16">
        <v>3</v>
      </c>
      <c r="O44" s="16">
        <v>5.5</v>
      </c>
      <c r="P44" s="16">
        <v>3</v>
      </c>
      <c r="Q44" s="16">
        <v>3</v>
      </c>
      <c r="R44" s="16">
        <v>0</v>
      </c>
      <c r="S44" s="16">
        <v>16530783</v>
      </c>
      <c r="T44" s="16">
        <v>2100000</v>
      </c>
      <c r="U44" s="16">
        <v>45083955</v>
      </c>
      <c r="V44" s="16">
        <v>3</v>
      </c>
      <c r="W44" s="19">
        <v>0.05</v>
      </c>
      <c r="X44" s="19">
        <v>0.05</v>
      </c>
      <c r="Y44" s="16">
        <v>826539</v>
      </c>
      <c r="Z44" s="16">
        <v>107100</v>
      </c>
      <c r="AA44" s="16">
        <v>2304291</v>
      </c>
      <c r="AD44" s="16" t="s">
        <v>257</v>
      </c>
      <c r="AE44" s="16" t="s">
        <v>384</v>
      </c>
      <c r="AF44" s="16" t="s">
        <v>313</v>
      </c>
      <c r="AG44" s="16">
        <v>107100</v>
      </c>
      <c r="AH44" s="16" t="s">
        <v>260</v>
      </c>
      <c r="AI44" s="16" t="s">
        <v>314</v>
      </c>
      <c r="AJ44" s="16">
        <v>2304291</v>
      </c>
      <c r="AK44" s="16" t="s">
        <v>261</v>
      </c>
      <c r="AL44" s="24" t="s">
        <v>385</v>
      </c>
    </row>
    <row r="45" spans="1:38" x14ac:dyDescent="0.15">
      <c r="A45" s="16">
        <v>40</v>
      </c>
      <c r="B45" s="16">
        <v>504</v>
      </c>
      <c r="C45" s="16">
        <v>1</v>
      </c>
      <c r="D45" s="16">
        <v>0</v>
      </c>
      <c r="E45" s="16">
        <v>0</v>
      </c>
      <c r="F45" s="16">
        <v>0</v>
      </c>
      <c r="G45" s="16">
        <v>0</v>
      </c>
      <c r="H45" s="24" t="s">
        <v>316</v>
      </c>
      <c r="I45" s="24" t="s">
        <v>316</v>
      </c>
      <c r="J45" s="16">
        <v>8661</v>
      </c>
      <c r="K45" s="30">
        <v>0</v>
      </c>
      <c r="L45" s="16" t="s">
        <v>60</v>
      </c>
      <c r="M45" s="16" t="s">
        <v>60</v>
      </c>
      <c r="N45" s="16">
        <v>4</v>
      </c>
      <c r="O45" s="16">
        <v>8</v>
      </c>
      <c r="P45" s="16">
        <v>22</v>
      </c>
      <c r="Q45" s="16">
        <v>22</v>
      </c>
      <c r="R45" s="16">
        <v>0</v>
      </c>
      <c r="S45" s="16">
        <v>24044776</v>
      </c>
      <c r="T45" s="16">
        <v>15400000</v>
      </c>
      <c r="U45" s="16">
        <v>330615671</v>
      </c>
      <c r="V45" s="16">
        <v>4</v>
      </c>
      <c r="W45" s="19">
        <v>0.04</v>
      </c>
      <c r="X45" s="19">
        <v>0.04</v>
      </c>
      <c r="Y45" s="16">
        <v>961791</v>
      </c>
      <c r="Z45" s="16">
        <v>628320</v>
      </c>
      <c r="AA45" s="16">
        <v>13518507</v>
      </c>
      <c r="AD45" s="16" t="s">
        <v>257</v>
      </c>
      <c r="AE45" s="16" t="s">
        <v>386</v>
      </c>
      <c r="AF45" s="16" t="s">
        <v>313</v>
      </c>
      <c r="AG45" s="16">
        <v>628320</v>
      </c>
      <c r="AH45" s="16" t="s">
        <v>260</v>
      </c>
      <c r="AI45" s="16" t="s">
        <v>314</v>
      </c>
      <c r="AJ45" s="16">
        <v>13518507</v>
      </c>
      <c r="AK45" s="16" t="s">
        <v>261</v>
      </c>
      <c r="AL45" s="24" t="s">
        <v>387</v>
      </c>
    </row>
    <row r="46" spans="1:38" x14ac:dyDescent="0.15">
      <c r="A46" s="16">
        <v>41</v>
      </c>
      <c r="B46" s="16">
        <v>505</v>
      </c>
      <c r="C46" s="16">
        <v>1</v>
      </c>
      <c r="D46" s="16">
        <v>0</v>
      </c>
      <c r="E46" s="16">
        <v>0</v>
      </c>
      <c r="F46" s="16">
        <v>0</v>
      </c>
      <c r="G46" s="16">
        <v>0</v>
      </c>
      <c r="H46" s="24" t="s">
        <v>316</v>
      </c>
      <c r="I46" s="24" t="s">
        <v>316</v>
      </c>
      <c r="J46" s="16">
        <v>8661</v>
      </c>
      <c r="K46" s="30">
        <v>0</v>
      </c>
      <c r="L46" s="16" t="s">
        <v>61</v>
      </c>
      <c r="M46" s="16" t="s">
        <v>61</v>
      </c>
      <c r="N46" s="16">
        <v>5</v>
      </c>
      <c r="O46" s="16">
        <v>12</v>
      </c>
      <c r="P46" s="16">
        <v>25</v>
      </c>
      <c r="Q46" s="16">
        <v>25</v>
      </c>
      <c r="R46" s="16">
        <v>0</v>
      </c>
      <c r="S46" s="16">
        <v>36067164</v>
      </c>
      <c r="T46" s="16">
        <v>17500000</v>
      </c>
      <c r="U46" s="16">
        <v>375699626</v>
      </c>
      <c r="V46" s="16">
        <v>5</v>
      </c>
      <c r="W46" s="19">
        <v>0.04</v>
      </c>
      <c r="X46" s="19">
        <v>0.04</v>
      </c>
      <c r="Y46" s="16">
        <v>1442686</v>
      </c>
      <c r="Z46" s="16">
        <v>714000</v>
      </c>
      <c r="AA46" s="16">
        <v>15361940</v>
      </c>
      <c r="AD46" s="16" t="s">
        <v>257</v>
      </c>
      <c r="AE46" s="16" t="s">
        <v>388</v>
      </c>
      <c r="AF46" s="16" t="s">
        <v>313</v>
      </c>
      <c r="AG46" s="16">
        <v>714000</v>
      </c>
      <c r="AH46" s="16" t="s">
        <v>260</v>
      </c>
      <c r="AI46" s="16" t="s">
        <v>314</v>
      </c>
      <c r="AJ46" s="16">
        <v>15361940</v>
      </c>
      <c r="AK46" s="16" t="s">
        <v>261</v>
      </c>
      <c r="AL46" s="24" t="s">
        <v>389</v>
      </c>
    </row>
    <row r="47" spans="1:38" x14ac:dyDescent="0.15">
      <c r="A47" s="16">
        <v>42</v>
      </c>
      <c r="B47" s="16">
        <v>506</v>
      </c>
      <c r="C47" s="16">
        <v>1</v>
      </c>
      <c r="D47" s="16">
        <v>0</v>
      </c>
      <c r="E47" s="16">
        <v>0</v>
      </c>
      <c r="F47" s="16">
        <v>0</v>
      </c>
      <c r="G47" s="16">
        <v>0</v>
      </c>
      <c r="H47" s="24" t="s">
        <v>316</v>
      </c>
      <c r="I47" s="24" t="s">
        <v>316</v>
      </c>
      <c r="J47" s="16">
        <v>8661</v>
      </c>
      <c r="K47" s="30">
        <v>0</v>
      </c>
      <c r="L47" s="16" t="s">
        <v>62</v>
      </c>
      <c r="M47" s="16" t="s">
        <v>62</v>
      </c>
      <c r="N47" s="16">
        <v>6</v>
      </c>
      <c r="O47" s="16">
        <v>28</v>
      </c>
      <c r="P47" s="16">
        <v>160</v>
      </c>
      <c r="Q47" s="16">
        <v>160</v>
      </c>
      <c r="R47" s="16">
        <v>0</v>
      </c>
      <c r="S47" s="16">
        <v>84156716</v>
      </c>
      <c r="T47" s="16">
        <v>112000000</v>
      </c>
      <c r="U47" s="16">
        <v>2404477611</v>
      </c>
      <c r="V47" s="16">
        <v>6</v>
      </c>
      <c r="W47" s="19">
        <v>0.04</v>
      </c>
      <c r="X47" s="19">
        <v>0.04</v>
      </c>
      <c r="Y47" s="16">
        <v>3366268</v>
      </c>
      <c r="Z47" s="16">
        <v>4569600</v>
      </c>
      <c r="AA47" s="16">
        <v>98316417</v>
      </c>
      <c r="AD47" s="16" t="s">
        <v>257</v>
      </c>
      <c r="AE47" s="16" t="s">
        <v>390</v>
      </c>
      <c r="AF47" s="16" t="s">
        <v>313</v>
      </c>
      <c r="AG47" s="16">
        <v>4569600</v>
      </c>
      <c r="AH47" s="16" t="s">
        <v>260</v>
      </c>
      <c r="AI47" s="16" t="s">
        <v>314</v>
      </c>
      <c r="AJ47" s="16">
        <v>98316417</v>
      </c>
      <c r="AK47" s="16" t="s">
        <v>261</v>
      </c>
      <c r="AL47" s="24" t="s">
        <v>391</v>
      </c>
    </row>
    <row r="48" spans="1:38" x14ac:dyDescent="0.15">
      <c r="A48" s="16">
        <v>43</v>
      </c>
      <c r="B48" s="16">
        <v>507</v>
      </c>
      <c r="C48" s="16">
        <v>1</v>
      </c>
      <c r="D48" s="16">
        <v>0</v>
      </c>
      <c r="E48" s="16">
        <v>0</v>
      </c>
      <c r="F48" s="16">
        <v>0</v>
      </c>
      <c r="G48" s="16">
        <v>0</v>
      </c>
      <c r="H48" s="24" t="s">
        <v>316</v>
      </c>
      <c r="I48" s="24" t="s">
        <v>316</v>
      </c>
      <c r="J48" s="16">
        <v>8661</v>
      </c>
      <c r="K48" s="30">
        <v>0</v>
      </c>
      <c r="L48" s="16" t="s">
        <v>63</v>
      </c>
      <c r="M48" s="16" t="s">
        <v>63</v>
      </c>
      <c r="N48" s="16">
        <v>7</v>
      </c>
      <c r="O48" s="16">
        <v>32</v>
      </c>
      <c r="P48" s="16">
        <v>200</v>
      </c>
      <c r="Q48" s="16">
        <v>200</v>
      </c>
      <c r="R48" s="16">
        <v>0</v>
      </c>
      <c r="S48" s="16">
        <v>96179104</v>
      </c>
      <c r="T48" s="16">
        <v>140000000</v>
      </c>
      <c r="U48" s="16">
        <v>3005597014</v>
      </c>
      <c r="V48" s="16">
        <v>7</v>
      </c>
      <c r="W48" s="19">
        <v>0.04</v>
      </c>
      <c r="X48" s="19">
        <v>0.04</v>
      </c>
      <c r="Y48" s="16">
        <v>3847164</v>
      </c>
      <c r="Z48" s="16">
        <v>5712000</v>
      </c>
      <c r="AA48" s="16">
        <v>122895522</v>
      </c>
      <c r="AD48" s="16" t="s">
        <v>257</v>
      </c>
      <c r="AE48" s="16" t="s">
        <v>392</v>
      </c>
      <c r="AF48" s="16" t="s">
        <v>313</v>
      </c>
      <c r="AG48" s="16">
        <v>5712000</v>
      </c>
      <c r="AH48" s="16" t="s">
        <v>260</v>
      </c>
      <c r="AI48" s="16" t="s">
        <v>314</v>
      </c>
      <c r="AJ48" s="16">
        <v>122895522</v>
      </c>
      <c r="AK48" s="16" t="s">
        <v>261</v>
      </c>
      <c r="AL48" s="24" t="s">
        <v>393</v>
      </c>
    </row>
    <row r="49" spans="1:38" x14ac:dyDescent="0.15">
      <c r="A49" s="16">
        <v>44</v>
      </c>
      <c r="B49" s="16">
        <v>508</v>
      </c>
      <c r="C49" s="16">
        <v>1</v>
      </c>
      <c r="D49" s="16">
        <v>0</v>
      </c>
      <c r="E49" s="16">
        <v>0</v>
      </c>
      <c r="F49" s="16">
        <v>0</v>
      </c>
      <c r="G49" s="16">
        <v>0</v>
      </c>
      <c r="H49" s="24" t="s">
        <v>316</v>
      </c>
      <c r="I49" s="24" t="s">
        <v>316</v>
      </c>
      <c r="J49" s="16">
        <v>8661</v>
      </c>
      <c r="K49" s="30">
        <v>0</v>
      </c>
      <c r="L49" s="16" t="s">
        <v>64</v>
      </c>
      <c r="M49" s="16" t="s">
        <v>64</v>
      </c>
      <c r="N49" s="16">
        <v>8</v>
      </c>
      <c r="O49" s="16">
        <v>35</v>
      </c>
      <c r="P49" s="16">
        <v>250</v>
      </c>
      <c r="Q49" s="16">
        <v>250</v>
      </c>
      <c r="R49" s="16">
        <v>0</v>
      </c>
      <c r="S49" s="16">
        <v>105195895</v>
      </c>
      <c r="T49" s="16">
        <v>175000000</v>
      </c>
      <c r="U49" s="16">
        <v>3756996268</v>
      </c>
      <c r="V49" s="16">
        <v>8</v>
      </c>
      <c r="W49" s="19">
        <v>0.04</v>
      </c>
      <c r="X49" s="19">
        <v>0.04</v>
      </c>
      <c r="Y49" s="16">
        <v>4207835</v>
      </c>
      <c r="Z49" s="16">
        <v>7140000</v>
      </c>
      <c r="AA49" s="16">
        <v>153619402</v>
      </c>
      <c r="AD49" s="16" t="s">
        <v>257</v>
      </c>
      <c r="AE49" s="16" t="s">
        <v>394</v>
      </c>
      <c r="AF49" s="16" t="s">
        <v>313</v>
      </c>
      <c r="AG49" s="16">
        <v>7140000</v>
      </c>
      <c r="AH49" s="16" t="s">
        <v>260</v>
      </c>
      <c r="AI49" s="16" t="s">
        <v>314</v>
      </c>
      <c r="AJ49" s="16">
        <v>153619402</v>
      </c>
      <c r="AK49" s="16" t="s">
        <v>261</v>
      </c>
      <c r="AL49" s="24" t="s">
        <v>395</v>
      </c>
    </row>
    <row r="50" spans="1:38" x14ac:dyDescent="0.15">
      <c r="A50" s="16">
        <v>45</v>
      </c>
      <c r="B50" s="16">
        <v>509</v>
      </c>
      <c r="C50" s="16">
        <v>1</v>
      </c>
      <c r="D50" s="16">
        <v>0</v>
      </c>
      <c r="E50" s="16">
        <v>0</v>
      </c>
      <c r="F50" s="16">
        <v>0</v>
      </c>
      <c r="G50" s="16">
        <v>0</v>
      </c>
      <c r="H50" s="24" t="s">
        <v>316</v>
      </c>
      <c r="I50" s="24" t="s">
        <v>316</v>
      </c>
      <c r="J50" s="16">
        <v>8661</v>
      </c>
      <c r="K50" s="30">
        <v>0</v>
      </c>
      <c r="L50" s="16" t="s">
        <v>65</v>
      </c>
      <c r="M50" s="16" t="s">
        <v>65</v>
      </c>
      <c r="N50" s="16">
        <v>9</v>
      </c>
      <c r="O50" s="16">
        <v>60</v>
      </c>
      <c r="P50" s="16">
        <v>300</v>
      </c>
      <c r="Q50" s="16">
        <v>300</v>
      </c>
      <c r="R50" s="16">
        <v>0</v>
      </c>
      <c r="S50" s="16">
        <v>180335820</v>
      </c>
      <c r="T50" s="16">
        <v>210000000</v>
      </c>
      <c r="U50" s="16">
        <v>4508395522</v>
      </c>
      <c r="V50" s="16">
        <v>9</v>
      </c>
      <c r="W50" s="19">
        <v>0.04</v>
      </c>
      <c r="X50" s="19">
        <v>0.04</v>
      </c>
      <c r="Y50" s="16">
        <v>7213432</v>
      </c>
      <c r="Z50" s="16">
        <v>8568000</v>
      </c>
      <c r="AA50" s="16">
        <v>184343283</v>
      </c>
      <c r="AD50" s="16" t="s">
        <v>257</v>
      </c>
      <c r="AE50" s="16" t="s">
        <v>396</v>
      </c>
      <c r="AF50" s="16" t="s">
        <v>313</v>
      </c>
      <c r="AG50" s="16">
        <v>8568000</v>
      </c>
      <c r="AH50" s="16" t="s">
        <v>260</v>
      </c>
      <c r="AI50" s="16" t="s">
        <v>314</v>
      </c>
      <c r="AJ50" s="16">
        <v>184343283</v>
      </c>
      <c r="AK50" s="16" t="s">
        <v>261</v>
      </c>
      <c r="AL50" s="24" t="s">
        <v>397</v>
      </c>
    </row>
    <row r="51" spans="1:38" x14ac:dyDescent="0.15">
      <c r="A51" s="16">
        <v>46</v>
      </c>
      <c r="B51" s="16">
        <v>510</v>
      </c>
      <c r="C51" s="16">
        <v>1</v>
      </c>
      <c r="D51" s="16">
        <v>0</v>
      </c>
      <c r="E51" s="16">
        <v>0</v>
      </c>
      <c r="F51" s="16">
        <v>0</v>
      </c>
      <c r="G51" s="16">
        <v>0</v>
      </c>
      <c r="H51" s="24" t="s">
        <v>316</v>
      </c>
      <c r="I51" s="24" t="s">
        <v>316</v>
      </c>
      <c r="J51" s="16">
        <v>8661</v>
      </c>
      <c r="K51" s="30">
        <v>0</v>
      </c>
      <c r="L51" s="16" t="s">
        <v>66</v>
      </c>
      <c r="M51" s="16" t="s">
        <v>66</v>
      </c>
      <c r="N51" s="16">
        <v>10</v>
      </c>
      <c r="O51" s="16">
        <v>70</v>
      </c>
      <c r="P51" s="16">
        <v>320</v>
      </c>
      <c r="Q51" s="16">
        <v>320</v>
      </c>
      <c r="R51" s="16">
        <v>0</v>
      </c>
      <c r="S51" s="16">
        <v>210391791</v>
      </c>
      <c r="T51" s="16">
        <v>224000000</v>
      </c>
      <c r="U51" s="16">
        <v>4808955223</v>
      </c>
      <c r="V51" s="16">
        <v>10</v>
      </c>
      <c r="W51" s="19">
        <v>0.04</v>
      </c>
      <c r="X51" s="19">
        <v>0.04</v>
      </c>
      <c r="Y51" s="16">
        <v>8415671</v>
      </c>
      <c r="Z51" s="16">
        <v>9139200</v>
      </c>
      <c r="AA51" s="16">
        <v>196632835</v>
      </c>
      <c r="AD51" s="16" t="s">
        <v>257</v>
      </c>
      <c r="AE51" s="16" t="s">
        <v>398</v>
      </c>
      <c r="AF51" s="16" t="s">
        <v>313</v>
      </c>
      <c r="AG51" s="16">
        <v>9139200</v>
      </c>
      <c r="AH51" s="16" t="s">
        <v>260</v>
      </c>
      <c r="AI51" s="16" t="s">
        <v>314</v>
      </c>
      <c r="AJ51" s="16">
        <v>196632835</v>
      </c>
      <c r="AK51" s="16" t="s">
        <v>261</v>
      </c>
      <c r="AL51" s="24" t="s">
        <v>399</v>
      </c>
    </row>
    <row r="52" spans="1:38" x14ac:dyDescent="0.15">
      <c r="A52" s="21">
        <v>47</v>
      </c>
      <c r="B52" s="21">
        <v>601</v>
      </c>
      <c r="C52" s="21">
        <v>1</v>
      </c>
      <c r="D52" s="16">
        <v>0</v>
      </c>
      <c r="E52" s="21">
        <v>0</v>
      </c>
      <c r="F52" s="16">
        <v>100</v>
      </c>
      <c r="G52" s="16">
        <v>0</v>
      </c>
      <c r="H52" s="24" t="s">
        <v>316</v>
      </c>
      <c r="I52" s="24" t="s">
        <v>316</v>
      </c>
      <c r="J52" s="16">
        <v>8661</v>
      </c>
      <c r="K52" s="30">
        <v>0</v>
      </c>
      <c r="L52" s="21" t="s">
        <v>67</v>
      </c>
      <c r="M52" s="16" t="s">
        <v>67</v>
      </c>
      <c r="N52" s="16">
        <v>1</v>
      </c>
      <c r="O52" s="16">
        <v>1.9</v>
      </c>
      <c r="P52" s="16">
        <v>1.9</v>
      </c>
      <c r="Q52" s="16">
        <v>1.9</v>
      </c>
      <c r="R52" s="16">
        <v>0</v>
      </c>
      <c r="S52" s="16">
        <v>5710634</v>
      </c>
      <c r="T52" s="16">
        <v>1330000</v>
      </c>
      <c r="U52" s="16">
        <v>28553171</v>
      </c>
      <c r="V52" s="16">
        <v>1</v>
      </c>
      <c r="W52" s="19">
        <v>0.05</v>
      </c>
      <c r="X52" s="19">
        <v>0.05</v>
      </c>
      <c r="Y52" s="16">
        <v>285531</v>
      </c>
      <c r="Z52" s="16">
        <v>67830</v>
      </c>
      <c r="AA52" s="16">
        <v>1459384</v>
      </c>
      <c r="AD52" s="16" t="s">
        <v>257</v>
      </c>
      <c r="AE52" s="16" t="s">
        <v>400</v>
      </c>
      <c r="AF52" s="16" t="s">
        <v>313</v>
      </c>
      <c r="AG52" s="16">
        <v>67830</v>
      </c>
      <c r="AH52" s="16" t="s">
        <v>260</v>
      </c>
      <c r="AI52" s="16" t="s">
        <v>314</v>
      </c>
      <c r="AJ52" s="16">
        <v>1459384</v>
      </c>
      <c r="AK52" s="16" t="s">
        <v>261</v>
      </c>
      <c r="AL52" s="24" t="s">
        <v>401</v>
      </c>
    </row>
    <row r="53" spans="1:38" x14ac:dyDescent="0.15">
      <c r="A53" s="21">
        <v>48</v>
      </c>
      <c r="B53" s="21">
        <v>602</v>
      </c>
      <c r="C53" s="21">
        <v>1</v>
      </c>
      <c r="D53" s="16">
        <v>0</v>
      </c>
      <c r="E53" s="21">
        <v>0</v>
      </c>
      <c r="F53" s="16">
        <v>100</v>
      </c>
      <c r="G53" s="16">
        <v>0</v>
      </c>
      <c r="H53" s="24" t="s">
        <v>316</v>
      </c>
      <c r="I53" s="24" t="s">
        <v>316</v>
      </c>
      <c r="J53" s="16">
        <v>8661</v>
      </c>
      <c r="K53" s="30">
        <v>0</v>
      </c>
      <c r="L53" s="21" t="s">
        <v>68</v>
      </c>
      <c r="M53" s="16" t="s">
        <v>68</v>
      </c>
      <c r="N53" s="16">
        <v>2</v>
      </c>
      <c r="O53" s="16">
        <v>2.95</v>
      </c>
      <c r="P53" s="16">
        <v>2.25</v>
      </c>
      <c r="Q53" s="16">
        <v>2.25</v>
      </c>
      <c r="R53" s="16">
        <v>0</v>
      </c>
      <c r="S53" s="16">
        <v>8866511</v>
      </c>
      <c r="T53" s="16">
        <v>1575000</v>
      </c>
      <c r="U53" s="16">
        <v>33812966</v>
      </c>
      <c r="V53" s="16">
        <v>2</v>
      </c>
      <c r="W53" s="19">
        <v>0.05</v>
      </c>
      <c r="X53" s="19">
        <v>0.05</v>
      </c>
      <c r="Y53" s="16">
        <v>443325</v>
      </c>
      <c r="Z53" s="16">
        <v>80325</v>
      </c>
      <c r="AA53" s="16">
        <v>1728218</v>
      </c>
      <c r="AD53" s="16" t="s">
        <v>257</v>
      </c>
      <c r="AE53" s="16" t="s">
        <v>402</v>
      </c>
      <c r="AF53" s="16" t="s">
        <v>313</v>
      </c>
      <c r="AG53" s="16">
        <v>80325</v>
      </c>
      <c r="AH53" s="16" t="s">
        <v>260</v>
      </c>
      <c r="AI53" s="16" t="s">
        <v>314</v>
      </c>
      <c r="AJ53" s="16">
        <v>1728218</v>
      </c>
      <c r="AK53" s="16" t="s">
        <v>261</v>
      </c>
      <c r="AL53" s="24" t="s">
        <v>403</v>
      </c>
    </row>
    <row r="54" spans="1:38" x14ac:dyDescent="0.15">
      <c r="A54" s="21">
        <v>49</v>
      </c>
      <c r="B54" s="21">
        <v>603</v>
      </c>
      <c r="C54" s="21">
        <v>1</v>
      </c>
      <c r="D54" s="16">
        <v>0</v>
      </c>
      <c r="E54" s="21">
        <v>0</v>
      </c>
      <c r="F54" s="16">
        <v>100</v>
      </c>
      <c r="G54" s="16">
        <v>0</v>
      </c>
      <c r="H54" s="24" t="s">
        <v>316</v>
      </c>
      <c r="I54" s="24" t="s">
        <v>316</v>
      </c>
      <c r="J54" s="16">
        <v>8661</v>
      </c>
      <c r="K54" s="30">
        <v>0</v>
      </c>
      <c r="L54" s="21" t="s">
        <v>69</v>
      </c>
      <c r="M54" s="16" t="s">
        <v>69</v>
      </c>
      <c r="N54" s="16">
        <v>3</v>
      </c>
      <c r="O54" s="16">
        <v>5.9</v>
      </c>
      <c r="P54" s="16">
        <v>3.9</v>
      </c>
      <c r="Q54" s="16">
        <v>3.9</v>
      </c>
      <c r="R54" s="16">
        <v>0</v>
      </c>
      <c r="S54" s="16">
        <v>17733022</v>
      </c>
      <c r="T54" s="16">
        <v>2730000</v>
      </c>
      <c r="U54" s="16">
        <v>58609141</v>
      </c>
      <c r="V54" s="16">
        <v>3</v>
      </c>
      <c r="W54" s="19">
        <v>0.05</v>
      </c>
      <c r="X54" s="19">
        <v>0.05</v>
      </c>
      <c r="Y54" s="16">
        <v>886651</v>
      </c>
      <c r="Z54" s="16">
        <v>139230</v>
      </c>
      <c r="AA54" s="16">
        <v>2995578</v>
      </c>
      <c r="AD54" s="16" t="s">
        <v>257</v>
      </c>
      <c r="AE54" s="16" t="s">
        <v>404</v>
      </c>
      <c r="AF54" s="16" t="s">
        <v>313</v>
      </c>
      <c r="AG54" s="16">
        <v>139230</v>
      </c>
      <c r="AH54" s="16" t="s">
        <v>260</v>
      </c>
      <c r="AI54" s="16" t="s">
        <v>314</v>
      </c>
      <c r="AJ54" s="16">
        <v>2995578</v>
      </c>
      <c r="AK54" s="16" t="s">
        <v>261</v>
      </c>
      <c r="AL54" s="24" t="s">
        <v>405</v>
      </c>
    </row>
    <row r="55" spans="1:38" x14ac:dyDescent="0.15">
      <c r="A55" s="21">
        <v>50</v>
      </c>
      <c r="B55" s="21">
        <v>604</v>
      </c>
      <c r="C55" s="21">
        <v>1</v>
      </c>
      <c r="D55" s="16">
        <v>0</v>
      </c>
      <c r="E55" s="21">
        <v>0</v>
      </c>
      <c r="F55" s="16">
        <v>100</v>
      </c>
      <c r="G55" s="16">
        <v>0</v>
      </c>
      <c r="H55" s="24" t="s">
        <v>316</v>
      </c>
      <c r="I55" s="24" t="s">
        <v>316</v>
      </c>
      <c r="J55" s="16">
        <v>8661</v>
      </c>
      <c r="K55" s="30">
        <v>0</v>
      </c>
      <c r="L55" s="21" t="s">
        <v>70</v>
      </c>
      <c r="M55" s="16" t="s">
        <v>70</v>
      </c>
      <c r="N55" s="16">
        <v>4</v>
      </c>
      <c r="O55" s="16">
        <v>8.6999999999999993</v>
      </c>
      <c r="P55" s="16">
        <v>29.7</v>
      </c>
      <c r="Q55" s="16">
        <v>29.7</v>
      </c>
      <c r="R55" s="16">
        <v>0</v>
      </c>
      <c r="S55" s="16">
        <v>26148694</v>
      </c>
      <c r="T55" s="16">
        <v>20790000</v>
      </c>
      <c r="U55" s="16">
        <v>446331156</v>
      </c>
      <c r="V55" s="16">
        <v>4</v>
      </c>
      <c r="W55" s="19">
        <v>0.04</v>
      </c>
      <c r="X55" s="19">
        <v>0.04</v>
      </c>
      <c r="Y55" s="16">
        <v>1045947</v>
      </c>
      <c r="Z55" s="16">
        <v>848232</v>
      </c>
      <c r="AA55" s="16">
        <v>18249985</v>
      </c>
      <c r="AD55" s="16" t="s">
        <v>257</v>
      </c>
      <c r="AE55" s="16" t="s">
        <v>406</v>
      </c>
      <c r="AF55" s="16" t="s">
        <v>313</v>
      </c>
      <c r="AG55" s="16">
        <v>848232</v>
      </c>
      <c r="AH55" s="16" t="s">
        <v>260</v>
      </c>
      <c r="AI55" s="16" t="s">
        <v>314</v>
      </c>
      <c r="AJ55" s="16">
        <v>18249985</v>
      </c>
      <c r="AK55" s="16" t="s">
        <v>261</v>
      </c>
      <c r="AL55" s="24" t="s">
        <v>407</v>
      </c>
    </row>
    <row r="56" spans="1:38" x14ac:dyDescent="0.15">
      <c r="A56" s="21">
        <v>51</v>
      </c>
      <c r="B56" s="21">
        <v>605</v>
      </c>
      <c r="C56" s="21">
        <v>1</v>
      </c>
      <c r="D56" s="16">
        <v>0</v>
      </c>
      <c r="E56" s="21">
        <v>0</v>
      </c>
      <c r="F56" s="16">
        <v>100</v>
      </c>
      <c r="G56" s="16">
        <v>0</v>
      </c>
      <c r="H56" s="24" t="s">
        <v>316</v>
      </c>
      <c r="I56" s="24" t="s">
        <v>316</v>
      </c>
      <c r="J56" s="16">
        <v>8661</v>
      </c>
      <c r="K56" s="30">
        <v>0</v>
      </c>
      <c r="L56" s="21" t="s">
        <v>71</v>
      </c>
      <c r="M56" s="16" t="s">
        <v>71</v>
      </c>
      <c r="N56" s="16">
        <v>5</v>
      </c>
      <c r="O56" s="16">
        <v>13.2</v>
      </c>
      <c r="P56" s="16">
        <v>35</v>
      </c>
      <c r="Q56" s="16">
        <v>35</v>
      </c>
      <c r="R56" s="16">
        <v>0</v>
      </c>
      <c r="S56" s="16">
        <v>39673880</v>
      </c>
      <c r="T56" s="16">
        <v>24500000</v>
      </c>
      <c r="U56" s="16">
        <v>525979477</v>
      </c>
      <c r="V56" s="16">
        <v>5</v>
      </c>
      <c r="W56" s="19">
        <v>0.04</v>
      </c>
      <c r="X56" s="19">
        <v>0.04</v>
      </c>
      <c r="Y56" s="16">
        <v>1586955</v>
      </c>
      <c r="Z56" s="16">
        <v>999600</v>
      </c>
      <c r="AA56" s="16">
        <v>21506716</v>
      </c>
      <c r="AD56" s="16" t="s">
        <v>257</v>
      </c>
      <c r="AE56" s="16" t="s">
        <v>408</v>
      </c>
      <c r="AF56" s="16" t="s">
        <v>313</v>
      </c>
      <c r="AG56" s="16">
        <v>999600</v>
      </c>
      <c r="AH56" s="16" t="s">
        <v>260</v>
      </c>
      <c r="AI56" s="16" t="s">
        <v>314</v>
      </c>
      <c r="AJ56" s="16">
        <v>21506716</v>
      </c>
      <c r="AK56" s="16" t="s">
        <v>261</v>
      </c>
      <c r="AL56" s="24" t="s">
        <v>409</v>
      </c>
    </row>
    <row r="57" spans="1:38" x14ac:dyDescent="0.15">
      <c r="A57" s="21">
        <v>52</v>
      </c>
      <c r="B57" s="21">
        <v>606</v>
      </c>
      <c r="C57" s="21">
        <v>1</v>
      </c>
      <c r="D57" s="16">
        <v>0</v>
      </c>
      <c r="E57" s="21">
        <v>0</v>
      </c>
      <c r="F57" s="16">
        <v>100</v>
      </c>
      <c r="G57" s="16">
        <v>0</v>
      </c>
      <c r="H57" s="24" t="s">
        <v>316</v>
      </c>
      <c r="I57" s="24" t="s">
        <v>316</v>
      </c>
      <c r="J57" s="16">
        <v>8661</v>
      </c>
      <c r="K57" s="30">
        <v>0</v>
      </c>
      <c r="L57" s="21" t="s">
        <v>72</v>
      </c>
      <c r="M57" s="16" t="s">
        <v>72</v>
      </c>
      <c r="N57" s="16">
        <v>6</v>
      </c>
      <c r="O57" s="16">
        <v>31.05</v>
      </c>
      <c r="P57" s="16">
        <v>232</v>
      </c>
      <c r="Q57" s="16">
        <v>232</v>
      </c>
      <c r="R57" s="16">
        <v>0</v>
      </c>
      <c r="S57" s="16">
        <v>93323787</v>
      </c>
      <c r="T57" s="16">
        <v>162400000</v>
      </c>
      <c r="U57" s="16">
        <v>3486492537</v>
      </c>
      <c r="V57" s="16">
        <v>6</v>
      </c>
      <c r="W57" s="19">
        <v>0.04</v>
      </c>
      <c r="X57" s="19">
        <v>0.04</v>
      </c>
      <c r="Y57" s="16">
        <v>3732951</v>
      </c>
      <c r="Z57" s="16">
        <v>6625920</v>
      </c>
      <c r="AA57" s="16">
        <v>142558805</v>
      </c>
      <c r="AD57" s="16" t="s">
        <v>257</v>
      </c>
      <c r="AE57" s="16" t="s">
        <v>410</v>
      </c>
      <c r="AF57" s="16" t="s">
        <v>313</v>
      </c>
      <c r="AG57" s="16">
        <v>6625920</v>
      </c>
      <c r="AH57" s="16" t="s">
        <v>260</v>
      </c>
      <c r="AI57" s="16" t="s">
        <v>314</v>
      </c>
      <c r="AJ57" s="16">
        <v>142558805</v>
      </c>
      <c r="AK57" s="16" t="s">
        <v>261</v>
      </c>
      <c r="AL57" s="24" t="s">
        <v>411</v>
      </c>
    </row>
    <row r="58" spans="1:38" x14ac:dyDescent="0.15">
      <c r="A58" s="21">
        <v>53</v>
      </c>
      <c r="B58" s="21">
        <v>607</v>
      </c>
      <c r="C58" s="21">
        <v>1</v>
      </c>
      <c r="D58" s="16">
        <v>0</v>
      </c>
      <c r="E58" s="21">
        <v>0</v>
      </c>
      <c r="F58" s="16">
        <v>100</v>
      </c>
      <c r="G58" s="16">
        <v>0</v>
      </c>
      <c r="H58" s="24" t="s">
        <v>316</v>
      </c>
      <c r="I58" s="24" t="s">
        <v>316</v>
      </c>
      <c r="J58" s="16">
        <v>8661</v>
      </c>
      <c r="K58" s="30">
        <v>0</v>
      </c>
      <c r="L58" s="21" t="s">
        <v>73</v>
      </c>
      <c r="M58" s="16" t="s">
        <v>73</v>
      </c>
      <c r="N58" s="16">
        <v>7</v>
      </c>
      <c r="O58" s="16">
        <v>35.799999999999997</v>
      </c>
      <c r="P58" s="16">
        <v>300</v>
      </c>
      <c r="Q58" s="16">
        <v>300</v>
      </c>
      <c r="R58" s="16">
        <v>0</v>
      </c>
      <c r="S58" s="16">
        <v>107600373</v>
      </c>
      <c r="T58" s="16">
        <v>210000000</v>
      </c>
      <c r="U58" s="16">
        <v>4508395522</v>
      </c>
      <c r="V58" s="16">
        <v>7</v>
      </c>
      <c r="W58" s="19">
        <v>0.04</v>
      </c>
      <c r="X58" s="19">
        <v>0.04</v>
      </c>
      <c r="Y58" s="16">
        <v>4304014</v>
      </c>
      <c r="Z58" s="16">
        <v>8568000</v>
      </c>
      <c r="AA58" s="16">
        <v>184343283</v>
      </c>
      <c r="AD58" s="16" t="s">
        <v>257</v>
      </c>
      <c r="AE58" s="16" t="s">
        <v>412</v>
      </c>
      <c r="AF58" s="16" t="s">
        <v>313</v>
      </c>
      <c r="AG58" s="16">
        <v>8568000</v>
      </c>
      <c r="AH58" s="16" t="s">
        <v>260</v>
      </c>
      <c r="AI58" s="16" t="s">
        <v>314</v>
      </c>
      <c r="AJ58" s="16">
        <v>184343283</v>
      </c>
      <c r="AK58" s="16" t="s">
        <v>261</v>
      </c>
      <c r="AL58" s="24" t="s">
        <v>413</v>
      </c>
    </row>
    <row r="59" spans="1:38" x14ac:dyDescent="0.15">
      <c r="A59" s="21">
        <v>54</v>
      </c>
      <c r="B59" s="21">
        <v>608</v>
      </c>
      <c r="C59" s="21">
        <v>1</v>
      </c>
      <c r="D59" s="16">
        <v>0</v>
      </c>
      <c r="E59" s="21">
        <v>0</v>
      </c>
      <c r="F59" s="16">
        <v>100</v>
      </c>
      <c r="G59" s="16">
        <v>0</v>
      </c>
      <c r="H59" s="24" t="s">
        <v>316</v>
      </c>
      <c r="I59" s="24" t="s">
        <v>316</v>
      </c>
      <c r="J59" s="16">
        <v>8661</v>
      </c>
      <c r="K59" s="30">
        <v>0</v>
      </c>
      <c r="L59" s="21" t="s">
        <v>74</v>
      </c>
      <c r="M59" s="16" t="s">
        <v>74</v>
      </c>
      <c r="N59" s="16">
        <v>8</v>
      </c>
      <c r="O59" s="16">
        <v>39.549999999999997</v>
      </c>
      <c r="P59" s="16">
        <v>387.5</v>
      </c>
      <c r="Q59" s="16">
        <v>387.5</v>
      </c>
      <c r="R59" s="16">
        <v>0</v>
      </c>
      <c r="S59" s="16">
        <v>118871361</v>
      </c>
      <c r="T59" s="16">
        <v>271250000</v>
      </c>
      <c r="U59" s="16">
        <v>5823344216</v>
      </c>
      <c r="V59" s="16">
        <v>8</v>
      </c>
      <c r="W59" s="19">
        <v>0.04</v>
      </c>
      <c r="X59" s="19">
        <v>0.04</v>
      </c>
      <c r="Y59" s="16">
        <v>4754854</v>
      </c>
      <c r="Z59" s="16">
        <v>11067000</v>
      </c>
      <c r="AA59" s="16">
        <v>238110074</v>
      </c>
      <c r="AD59" s="16" t="s">
        <v>257</v>
      </c>
      <c r="AE59" s="16" t="s">
        <v>414</v>
      </c>
      <c r="AF59" s="16" t="s">
        <v>313</v>
      </c>
      <c r="AG59" s="16">
        <v>11067000</v>
      </c>
      <c r="AH59" s="16" t="s">
        <v>260</v>
      </c>
      <c r="AI59" s="16" t="s">
        <v>314</v>
      </c>
      <c r="AJ59" s="16">
        <v>238110074</v>
      </c>
      <c r="AK59" s="16" t="s">
        <v>261</v>
      </c>
      <c r="AL59" s="24" t="s">
        <v>415</v>
      </c>
    </row>
    <row r="60" spans="1:38" x14ac:dyDescent="0.15">
      <c r="A60" s="21">
        <v>55</v>
      </c>
      <c r="B60" s="21">
        <v>609</v>
      </c>
      <c r="C60" s="21">
        <v>1</v>
      </c>
      <c r="D60" s="16">
        <v>0</v>
      </c>
      <c r="E60" s="21">
        <v>0</v>
      </c>
      <c r="F60" s="16">
        <v>100</v>
      </c>
      <c r="G60" s="16">
        <v>0</v>
      </c>
      <c r="H60" s="24" t="s">
        <v>316</v>
      </c>
      <c r="I60" s="24" t="s">
        <v>316</v>
      </c>
      <c r="J60" s="16">
        <v>8661</v>
      </c>
      <c r="K60" s="30">
        <v>0</v>
      </c>
      <c r="L60" s="21" t="s">
        <v>75</v>
      </c>
      <c r="M60" s="16" t="s">
        <v>75</v>
      </c>
      <c r="N60" s="16">
        <v>9</v>
      </c>
      <c r="O60" s="16">
        <v>68.400000000000006</v>
      </c>
      <c r="P60" s="16">
        <v>480</v>
      </c>
      <c r="Q60" s="16">
        <v>480</v>
      </c>
      <c r="R60" s="16">
        <v>0</v>
      </c>
      <c r="S60" s="16">
        <v>205582835</v>
      </c>
      <c r="T60" s="16">
        <v>336000000</v>
      </c>
      <c r="U60" s="16">
        <v>7213432835</v>
      </c>
      <c r="V60" s="16">
        <v>9</v>
      </c>
      <c r="W60" s="19">
        <v>0.04</v>
      </c>
      <c r="X60" s="19">
        <v>0.04</v>
      </c>
      <c r="Y60" s="16">
        <v>8223313</v>
      </c>
      <c r="Z60" s="16">
        <v>13708800</v>
      </c>
      <c r="AA60" s="16">
        <v>294949253</v>
      </c>
      <c r="AD60" s="16" t="s">
        <v>257</v>
      </c>
      <c r="AE60" s="16" t="s">
        <v>416</v>
      </c>
      <c r="AF60" s="16" t="s">
        <v>313</v>
      </c>
      <c r="AG60" s="16">
        <v>13708800</v>
      </c>
      <c r="AH60" s="16" t="s">
        <v>260</v>
      </c>
      <c r="AI60" s="16" t="s">
        <v>314</v>
      </c>
      <c r="AJ60" s="16">
        <v>294949253</v>
      </c>
      <c r="AK60" s="16" t="s">
        <v>261</v>
      </c>
      <c r="AL60" s="24" t="s">
        <v>417</v>
      </c>
    </row>
    <row r="61" spans="1:38" x14ac:dyDescent="0.15">
      <c r="A61" s="16">
        <v>56</v>
      </c>
      <c r="B61" s="16">
        <v>701</v>
      </c>
      <c r="C61" s="16">
        <v>1</v>
      </c>
      <c r="D61" s="16">
        <v>0</v>
      </c>
      <c r="E61" s="16">
        <v>0</v>
      </c>
      <c r="F61" s="16">
        <v>0</v>
      </c>
      <c r="G61" s="16">
        <v>0</v>
      </c>
      <c r="H61" s="24" t="s">
        <v>316</v>
      </c>
      <c r="I61" s="24" t="s">
        <v>316</v>
      </c>
      <c r="J61" s="16">
        <v>8661</v>
      </c>
      <c r="K61" s="30">
        <v>0</v>
      </c>
      <c r="L61" s="16" t="s">
        <v>76</v>
      </c>
      <c r="M61" s="16" t="s">
        <v>76</v>
      </c>
      <c r="N61" s="16">
        <v>2</v>
      </c>
      <c r="O61" s="16">
        <v>3.2</v>
      </c>
      <c r="P61" s="16">
        <v>2</v>
      </c>
      <c r="Q61" s="16">
        <v>2</v>
      </c>
      <c r="R61" s="16">
        <v>0</v>
      </c>
      <c r="S61" s="16">
        <v>9617910</v>
      </c>
      <c r="T61" s="16">
        <v>1400000</v>
      </c>
      <c r="U61" s="16">
        <v>30055970</v>
      </c>
      <c r="V61" s="16">
        <v>1</v>
      </c>
      <c r="W61" s="19">
        <v>0.05</v>
      </c>
      <c r="X61" s="19">
        <v>0.01</v>
      </c>
      <c r="Y61" s="16">
        <v>96179</v>
      </c>
      <c r="Z61" s="16">
        <v>14280</v>
      </c>
      <c r="AA61" s="16">
        <v>307238</v>
      </c>
      <c r="AD61" s="16" t="s">
        <v>257</v>
      </c>
      <c r="AE61" s="16" t="s">
        <v>452</v>
      </c>
      <c r="AF61" s="16" t="s">
        <v>313</v>
      </c>
      <c r="AG61" s="16">
        <v>14280</v>
      </c>
      <c r="AH61" s="16" t="s">
        <v>260</v>
      </c>
      <c r="AI61" s="16" t="s">
        <v>314</v>
      </c>
      <c r="AJ61" s="16">
        <v>307238</v>
      </c>
      <c r="AK61" s="16" t="s">
        <v>261</v>
      </c>
      <c r="AL61" s="24" t="s">
        <v>453</v>
      </c>
    </row>
    <row r="62" spans="1:38" x14ac:dyDescent="0.15">
      <c r="A62" s="16">
        <v>57</v>
      </c>
      <c r="B62" s="16">
        <v>702</v>
      </c>
      <c r="C62" s="16">
        <v>1</v>
      </c>
      <c r="D62" s="16">
        <v>0</v>
      </c>
      <c r="E62" s="16">
        <v>0</v>
      </c>
      <c r="F62" s="16">
        <v>0</v>
      </c>
      <c r="G62" s="16">
        <v>0</v>
      </c>
      <c r="H62" s="24" t="s">
        <v>316</v>
      </c>
      <c r="I62" s="24" t="s">
        <v>316</v>
      </c>
      <c r="J62" s="16">
        <v>8661</v>
      </c>
      <c r="K62" s="30">
        <v>0</v>
      </c>
      <c r="L62" s="16" t="s">
        <v>77</v>
      </c>
      <c r="M62" s="16" t="s">
        <v>77</v>
      </c>
      <c r="N62" s="16">
        <v>7</v>
      </c>
      <c r="O62" s="16">
        <v>26</v>
      </c>
      <c r="P62" s="16">
        <v>160</v>
      </c>
      <c r="Q62" s="16">
        <v>160</v>
      </c>
      <c r="R62" s="16">
        <v>0</v>
      </c>
      <c r="S62" s="16">
        <v>78145522</v>
      </c>
      <c r="T62" s="16">
        <v>112000000</v>
      </c>
      <c r="U62" s="16">
        <v>2404477611</v>
      </c>
      <c r="V62" s="16">
        <v>2</v>
      </c>
      <c r="W62" s="19">
        <v>0.05</v>
      </c>
      <c r="X62" s="19">
        <v>0.01</v>
      </c>
      <c r="Y62" s="16">
        <v>781455</v>
      </c>
      <c r="Z62" s="16">
        <v>1142400</v>
      </c>
      <c r="AA62" s="16">
        <v>24579104</v>
      </c>
      <c r="AD62" s="16" t="s">
        <v>257</v>
      </c>
      <c r="AE62" s="16" t="s">
        <v>442</v>
      </c>
      <c r="AF62" s="16" t="s">
        <v>313</v>
      </c>
      <c r="AG62" s="16">
        <v>1142400</v>
      </c>
      <c r="AH62" s="16" t="s">
        <v>260</v>
      </c>
      <c r="AI62" s="16" t="s">
        <v>314</v>
      </c>
      <c r="AJ62" s="16">
        <v>24579104</v>
      </c>
      <c r="AK62" s="16" t="s">
        <v>261</v>
      </c>
      <c r="AL62" s="24" t="s">
        <v>443</v>
      </c>
    </row>
    <row r="63" spans="1:38" x14ac:dyDescent="0.15">
      <c r="A63" s="16">
        <v>58</v>
      </c>
      <c r="B63" s="16">
        <v>703</v>
      </c>
      <c r="C63" s="16">
        <v>1</v>
      </c>
      <c r="D63" s="16">
        <v>0</v>
      </c>
      <c r="E63" s="16">
        <v>0</v>
      </c>
      <c r="F63" s="16">
        <v>0</v>
      </c>
      <c r="G63" s="16">
        <v>0</v>
      </c>
      <c r="H63" s="24" t="s">
        <v>316</v>
      </c>
      <c r="I63" s="24" t="s">
        <v>316</v>
      </c>
      <c r="J63" s="16">
        <v>8661</v>
      </c>
      <c r="K63" s="30">
        <v>0</v>
      </c>
      <c r="L63" s="16" t="s">
        <v>78</v>
      </c>
      <c r="M63" s="16" t="s">
        <v>78</v>
      </c>
      <c r="N63" s="16">
        <v>8</v>
      </c>
      <c r="O63" s="16">
        <v>31</v>
      </c>
      <c r="P63" s="16">
        <v>181</v>
      </c>
      <c r="Q63" s="16">
        <v>181</v>
      </c>
      <c r="R63" s="16">
        <v>0</v>
      </c>
      <c r="S63" s="16">
        <v>93173507</v>
      </c>
      <c r="T63" s="16">
        <v>126700000</v>
      </c>
      <c r="U63" s="16">
        <v>2720065298</v>
      </c>
      <c r="V63" s="16">
        <v>3</v>
      </c>
      <c r="W63" s="19">
        <v>0.05</v>
      </c>
      <c r="X63" s="19">
        <v>0.01</v>
      </c>
      <c r="Y63" s="16">
        <v>931735</v>
      </c>
      <c r="Z63" s="16">
        <v>1292340</v>
      </c>
      <c r="AA63" s="16">
        <v>27805111</v>
      </c>
      <c r="AD63" s="16" t="s">
        <v>257</v>
      </c>
      <c r="AE63" s="16" t="s">
        <v>454</v>
      </c>
      <c r="AF63" s="16" t="s">
        <v>313</v>
      </c>
      <c r="AG63" s="16">
        <v>1292340</v>
      </c>
      <c r="AH63" s="16" t="s">
        <v>260</v>
      </c>
      <c r="AI63" s="16" t="s">
        <v>314</v>
      </c>
      <c r="AJ63" s="16">
        <v>27805111</v>
      </c>
      <c r="AK63" s="16" t="s">
        <v>261</v>
      </c>
      <c r="AL63" s="24" t="s">
        <v>455</v>
      </c>
    </row>
    <row r="64" spans="1:38" x14ac:dyDescent="0.15">
      <c r="A64" s="16">
        <v>59</v>
      </c>
      <c r="B64" s="16">
        <v>704</v>
      </c>
      <c r="C64" s="16">
        <v>1</v>
      </c>
      <c r="D64" s="16">
        <v>0</v>
      </c>
      <c r="E64" s="16">
        <v>0</v>
      </c>
      <c r="F64" s="16">
        <v>0</v>
      </c>
      <c r="G64" s="16">
        <v>0</v>
      </c>
      <c r="H64" s="24" t="s">
        <v>316</v>
      </c>
      <c r="I64" s="24" t="s">
        <v>316</v>
      </c>
      <c r="J64" s="16">
        <v>8661</v>
      </c>
      <c r="K64" s="30">
        <v>0</v>
      </c>
      <c r="L64" s="16" t="s">
        <v>79</v>
      </c>
      <c r="M64" s="16" t="s">
        <v>79</v>
      </c>
      <c r="N64" s="16">
        <v>9</v>
      </c>
      <c r="O64" s="16">
        <v>51</v>
      </c>
      <c r="P64" s="16">
        <v>284</v>
      </c>
      <c r="Q64" s="16">
        <v>284</v>
      </c>
      <c r="R64" s="16">
        <v>0</v>
      </c>
      <c r="S64" s="16">
        <v>153285447</v>
      </c>
      <c r="T64" s="16">
        <v>198800000</v>
      </c>
      <c r="U64" s="16">
        <v>4267947761</v>
      </c>
      <c r="V64" s="16">
        <v>4</v>
      </c>
      <c r="W64" s="19">
        <v>0.04</v>
      </c>
      <c r="X64" s="19">
        <v>0.01</v>
      </c>
      <c r="Y64" s="16">
        <v>1532854</v>
      </c>
      <c r="Z64" s="16">
        <v>2027760</v>
      </c>
      <c r="AA64" s="16">
        <v>43627910</v>
      </c>
      <c r="AD64" s="16" t="s">
        <v>257</v>
      </c>
      <c r="AE64" s="16" t="s">
        <v>456</v>
      </c>
      <c r="AF64" s="16" t="s">
        <v>313</v>
      </c>
      <c r="AG64" s="16">
        <v>2027760</v>
      </c>
      <c r="AH64" s="16" t="s">
        <v>260</v>
      </c>
      <c r="AI64" s="16" t="s">
        <v>314</v>
      </c>
      <c r="AJ64" s="16">
        <v>43627910</v>
      </c>
      <c r="AK64" s="16" t="s">
        <v>261</v>
      </c>
      <c r="AL64" s="24" t="s">
        <v>457</v>
      </c>
    </row>
    <row r="65" spans="1:38" x14ac:dyDescent="0.15">
      <c r="A65" s="16">
        <v>60</v>
      </c>
      <c r="B65" s="16">
        <v>705</v>
      </c>
      <c r="C65" s="16">
        <v>1</v>
      </c>
      <c r="D65" s="16">
        <v>0</v>
      </c>
      <c r="E65" s="16">
        <v>0</v>
      </c>
      <c r="F65" s="16">
        <v>0</v>
      </c>
      <c r="G65" s="16">
        <v>0</v>
      </c>
      <c r="H65" s="24" t="s">
        <v>316</v>
      </c>
      <c r="I65" s="24" t="s">
        <v>316</v>
      </c>
      <c r="J65" s="16">
        <v>8661</v>
      </c>
      <c r="K65" s="30">
        <v>0</v>
      </c>
      <c r="L65" s="16" t="s">
        <v>80</v>
      </c>
      <c r="M65" s="16" t="s">
        <v>80</v>
      </c>
      <c r="N65" s="16">
        <v>10</v>
      </c>
      <c r="O65" s="16">
        <v>81</v>
      </c>
      <c r="P65" s="16">
        <v>382</v>
      </c>
      <c r="Q65" s="16">
        <v>382</v>
      </c>
      <c r="R65" s="16">
        <v>0</v>
      </c>
      <c r="S65" s="16">
        <v>243453358</v>
      </c>
      <c r="T65" s="16">
        <v>267400000</v>
      </c>
      <c r="U65" s="16">
        <v>5740690298</v>
      </c>
      <c r="V65" s="16">
        <v>5</v>
      </c>
      <c r="W65" s="19">
        <v>0.04</v>
      </c>
      <c r="X65" s="19">
        <v>0.01</v>
      </c>
      <c r="Y65" s="16">
        <v>2434533</v>
      </c>
      <c r="Z65" s="16">
        <v>2727480</v>
      </c>
      <c r="AA65" s="16">
        <v>58682611</v>
      </c>
      <c r="AD65" s="16" t="s">
        <v>257</v>
      </c>
      <c r="AE65" s="16" t="s">
        <v>458</v>
      </c>
      <c r="AF65" s="16" t="s">
        <v>313</v>
      </c>
      <c r="AG65" s="16">
        <v>2727480</v>
      </c>
      <c r="AH65" s="16" t="s">
        <v>260</v>
      </c>
      <c r="AI65" s="16" t="s">
        <v>314</v>
      </c>
      <c r="AJ65" s="16">
        <v>58682611</v>
      </c>
      <c r="AK65" s="16" t="s">
        <v>261</v>
      </c>
      <c r="AL65" s="24" t="s">
        <v>459</v>
      </c>
    </row>
    <row r="66" spans="1:38" x14ac:dyDescent="0.15">
      <c r="A66" s="16">
        <v>61</v>
      </c>
      <c r="B66" s="16">
        <v>100</v>
      </c>
      <c r="C66" s="16">
        <v>2</v>
      </c>
      <c r="D66" s="16">
        <v>0</v>
      </c>
      <c r="E66" s="16">
        <v>0</v>
      </c>
      <c r="F66" s="16">
        <v>0</v>
      </c>
      <c r="G66" s="29">
        <v>6000161</v>
      </c>
      <c r="H66" s="32" t="s">
        <v>317</v>
      </c>
      <c r="I66" s="35" t="s">
        <v>1168</v>
      </c>
      <c r="J66" s="16">
        <v>8661</v>
      </c>
      <c r="K66" s="30">
        <v>20</v>
      </c>
      <c r="L66" s="16" t="s">
        <v>21</v>
      </c>
      <c r="M66" s="16" t="s">
        <v>21</v>
      </c>
      <c r="N66" s="16">
        <v>0</v>
      </c>
      <c r="O66" s="16">
        <v>0.5</v>
      </c>
      <c r="P66" s="16">
        <v>0.8</v>
      </c>
      <c r="Q66" s="16">
        <v>0.8</v>
      </c>
      <c r="R66" s="16">
        <v>0</v>
      </c>
      <c r="S66" s="16">
        <v>1502798</v>
      </c>
      <c r="T66" s="16">
        <v>560000</v>
      </c>
      <c r="U66" s="16">
        <v>12022388</v>
      </c>
      <c r="V66" s="16">
        <v>1</v>
      </c>
      <c r="W66" s="19">
        <v>0.1</v>
      </c>
      <c r="X66" s="19">
        <v>0.1</v>
      </c>
      <c r="Y66" s="16">
        <v>150279</v>
      </c>
      <c r="Z66" s="16">
        <v>58240</v>
      </c>
      <c r="AA66" s="16">
        <v>1255671</v>
      </c>
      <c r="AD66" s="16" t="s">
        <v>257</v>
      </c>
      <c r="AE66" s="16" t="s">
        <v>440</v>
      </c>
      <c r="AF66" s="16" t="s">
        <v>313</v>
      </c>
      <c r="AG66" s="16">
        <v>58240</v>
      </c>
      <c r="AH66" s="16" t="s">
        <v>260</v>
      </c>
      <c r="AI66" s="16" t="s">
        <v>314</v>
      </c>
      <c r="AJ66" s="16">
        <v>1255671</v>
      </c>
      <c r="AK66" s="16" t="s">
        <v>261</v>
      </c>
      <c r="AL66" s="24" t="s">
        <v>460</v>
      </c>
    </row>
    <row r="67" spans="1:38" x14ac:dyDescent="0.15">
      <c r="A67" s="16">
        <v>62</v>
      </c>
      <c r="B67" s="16">
        <v>101</v>
      </c>
      <c r="C67" s="16">
        <v>2</v>
      </c>
      <c r="D67" s="16">
        <v>0</v>
      </c>
      <c r="E67" s="16">
        <v>0</v>
      </c>
      <c r="F67" s="16">
        <v>0</v>
      </c>
      <c r="G67" s="40">
        <v>6000162</v>
      </c>
      <c r="H67" s="41" t="s">
        <v>318</v>
      </c>
      <c r="I67" s="42" t="s">
        <v>1168</v>
      </c>
      <c r="J67" s="16">
        <v>8661</v>
      </c>
      <c r="K67" s="30">
        <v>20</v>
      </c>
      <c r="L67" s="16" t="s">
        <v>22</v>
      </c>
      <c r="M67" s="16" t="s">
        <v>22</v>
      </c>
      <c r="N67" s="16">
        <v>1</v>
      </c>
      <c r="O67" s="16">
        <v>0.65</v>
      </c>
      <c r="P67" s="16">
        <v>0.8</v>
      </c>
      <c r="Q67" s="16">
        <v>0.8</v>
      </c>
      <c r="R67" s="16">
        <v>0</v>
      </c>
      <c r="S67" s="16">
        <v>1953638</v>
      </c>
      <c r="T67" s="16">
        <v>560000</v>
      </c>
      <c r="U67" s="16">
        <v>12022388</v>
      </c>
      <c r="V67" s="16">
        <v>1</v>
      </c>
      <c r="W67" s="19">
        <v>0.1</v>
      </c>
      <c r="X67" s="19">
        <v>0.1</v>
      </c>
      <c r="Y67" s="16">
        <v>195363</v>
      </c>
      <c r="Z67" s="16">
        <v>58240</v>
      </c>
      <c r="AA67" s="16">
        <v>1255671</v>
      </c>
      <c r="AD67" s="16" t="s">
        <v>257</v>
      </c>
      <c r="AE67" s="16" t="s">
        <v>461</v>
      </c>
      <c r="AF67" s="16" t="s">
        <v>313</v>
      </c>
      <c r="AG67" s="16">
        <v>58240</v>
      </c>
      <c r="AH67" s="16" t="s">
        <v>260</v>
      </c>
      <c r="AI67" s="16" t="s">
        <v>314</v>
      </c>
      <c r="AJ67" s="16">
        <v>1255671</v>
      </c>
      <c r="AK67" s="16" t="s">
        <v>261</v>
      </c>
      <c r="AL67" s="24" t="s">
        <v>462</v>
      </c>
    </row>
    <row r="68" spans="1:38" x14ac:dyDescent="0.15">
      <c r="A68" s="16">
        <v>63</v>
      </c>
      <c r="B68" s="16">
        <v>102</v>
      </c>
      <c r="C68" s="16">
        <v>2</v>
      </c>
      <c r="D68" s="16">
        <v>0</v>
      </c>
      <c r="E68" s="16">
        <v>0</v>
      </c>
      <c r="F68" s="16">
        <v>0</v>
      </c>
      <c r="G68" s="40">
        <v>6000163</v>
      </c>
      <c r="H68" s="41" t="s">
        <v>319</v>
      </c>
      <c r="I68" s="42" t="s">
        <v>1169</v>
      </c>
      <c r="J68" s="16">
        <v>8661</v>
      </c>
      <c r="K68" s="30">
        <v>100</v>
      </c>
      <c r="L68" s="16" t="s">
        <v>23</v>
      </c>
      <c r="M68" s="16" t="s">
        <v>23</v>
      </c>
      <c r="N68" s="16">
        <v>2</v>
      </c>
      <c r="O68" s="16">
        <v>2.8</v>
      </c>
      <c r="P68" s="16">
        <v>1.8</v>
      </c>
      <c r="Q68" s="16">
        <v>1.8</v>
      </c>
      <c r="R68" s="16">
        <v>0</v>
      </c>
      <c r="S68" s="16">
        <v>8415671</v>
      </c>
      <c r="T68" s="16">
        <v>1260000</v>
      </c>
      <c r="U68" s="16">
        <v>27050373</v>
      </c>
      <c r="V68" s="16">
        <v>2</v>
      </c>
      <c r="W68" s="19">
        <v>0.1</v>
      </c>
      <c r="X68" s="19">
        <v>0.1</v>
      </c>
      <c r="Y68" s="16">
        <v>841567</v>
      </c>
      <c r="Z68" s="16">
        <v>131040</v>
      </c>
      <c r="AA68" s="16">
        <v>2825261</v>
      </c>
      <c r="AD68" s="16" t="s">
        <v>257</v>
      </c>
      <c r="AE68" s="16" t="s">
        <v>463</v>
      </c>
      <c r="AF68" s="16" t="s">
        <v>313</v>
      </c>
      <c r="AG68" s="16">
        <v>131040</v>
      </c>
      <c r="AH68" s="16" t="s">
        <v>260</v>
      </c>
      <c r="AI68" s="16" t="s">
        <v>314</v>
      </c>
      <c r="AJ68" s="16">
        <v>2825261</v>
      </c>
      <c r="AK68" s="16" t="s">
        <v>261</v>
      </c>
      <c r="AL68" s="24" t="s">
        <v>464</v>
      </c>
    </row>
    <row r="69" spans="1:38" x14ac:dyDescent="0.15">
      <c r="A69" s="16">
        <v>64</v>
      </c>
      <c r="B69" s="16">
        <v>103</v>
      </c>
      <c r="C69" s="16">
        <v>2</v>
      </c>
      <c r="D69" s="16">
        <v>0</v>
      </c>
      <c r="E69" s="16">
        <v>0</v>
      </c>
      <c r="F69" s="16">
        <v>0</v>
      </c>
      <c r="G69" s="40">
        <v>6000164</v>
      </c>
      <c r="H69" s="41" t="s">
        <v>320</v>
      </c>
      <c r="I69" s="42" t="s">
        <v>1170</v>
      </c>
      <c r="J69" s="16">
        <v>8661</v>
      </c>
      <c r="K69" s="30">
        <v>100</v>
      </c>
      <c r="L69" s="16" t="s">
        <v>24</v>
      </c>
      <c r="M69" s="16" t="s">
        <v>24</v>
      </c>
      <c r="N69" s="16">
        <v>3</v>
      </c>
      <c r="O69" s="16">
        <v>5.5</v>
      </c>
      <c r="P69" s="16">
        <v>3</v>
      </c>
      <c r="Q69" s="16">
        <v>3</v>
      </c>
      <c r="R69" s="16">
        <v>0</v>
      </c>
      <c r="S69" s="16">
        <v>16530783</v>
      </c>
      <c r="T69" s="16">
        <v>2100000</v>
      </c>
      <c r="U69" s="16">
        <v>45083955</v>
      </c>
      <c r="V69" s="16">
        <v>3</v>
      </c>
      <c r="W69" s="19">
        <v>0.1</v>
      </c>
      <c r="X69" s="19">
        <v>0.1</v>
      </c>
      <c r="Y69" s="16">
        <v>1653078</v>
      </c>
      <c r="Z69" s="16">
        <v>218400</v>
      </c>
      <c r="AA69" s="16">
        <v>4708768</v>
      </c>
      <c r="AD69" s="16" t="s">
        <v>257</v>
      </c>
      <c r="AE69" s="16" t="s">
        <v>465</v>
      </c>
      <c r="AF69" s="16" t="s">
        <v>313</v>
      </c>
      <c r="AG69" s="16">
        <v>218400</v>
      </c>
      <c r="AH69" s="16" t="s">
        <v>260</v>
      </c>
      <c r="AI69" s="16" t="s">
        <v>314</v>
      </c>
      <c r="AJ69" s="16">
        <v>4708768</v>
      </c>
      <c r="AK69" s="16" t="s">
        <v>261</v>
      </c>
      <c r="AL69" s="24" t="s">
        <v>466</v>
      </c>
    </row>
    <row r="70" spans="1:38" x14ac:dyDescent="0.15">
      <c r="A70" s="16">
        <v>65</v>
      </c>
      <c r="B70" s="16">
        <v>104</v>
      </c>
      <c r="C70" s="16">
        <v>2</v>
      </c>
      <c r="D70" s="16">
        <v>0</v>
      </c>
      <c r="E70" s="16">
        <v>0</v>
      </c>
      <c r="F70" s="16">
        <v>0</v>
      </c>
      <c r="G70" s="40">
        <v>6000165</v>
      </c>
      <c r="H70" s="41" t="s">
        <v>321</v>
      </c>
      <c r="I70" s="42" t="s">
        <v>1171</v>
      </c>
      <c r="J70" s="16">
        <v>8661</v>
      </c>
      <c r="K70" s="30">
        <v>80</v>
      </c>
      <c r="L70" s="16" t="s">
        <v>25</v>
      </c>
      <c r="M70" s="16" t="s">
        <v>25</v>
      </c>
      <c r="N70" s="16">
        <v>4</v>
      </c>
      <c r="O70" s="16">
        <v>8</v>
      </c>
      <c r="P70" s="16">
        <v>22</v>
      </c>
      <c r="Q70" s="16">
        <v>22</v>
      </c>
      <c r="R70" s="16">
        <v>0</v>
      </c>
      <c r="S70" s="16">
        <v>24044776</v>
      </c>
      <c r="T70" s="16">
        <v>15400000</v>
      </c>
      <c r="U70" s="16">
        <v>330615671</v>
      </c>
      <c r="V70" s="16">
        <v>4</v>
      </c>
      <c r="W70" s="19">
        <v>0.08</v>
      </c>
      <c r="X70" s="19">
        <v>0.08</v>
      </c>
      <c r="Y70" s="16">
        <v>1923582</v>
      </c>
      <c r="Z70" s="16">
        <v>1281280</v>
      </c>
      <c r="AA70" s="16">
        <v>27624776</v>
      </c>
      <c r="AD70" s="16" t="s">
        <v>257</v>
      </c>
      <c r="AE70" s="16" t="s">
        <v>467</v>
      </c>
      <c r="AF70" s="16" t="s">
        <v>313</v>
      </c>
      <c r="AG70" s="16">
        <v>1281280</v>
      </c>
      <c r="AH70" s="16" t="s">
        <v>260</v>
      </c>
      <c r="AI70" s="16" t="s">
        <v>314</v>
      </c>
      <c r="AJ70" s="16">
        <v>27624776</v>
      </c>
      <c r="AK70" s="16" t="s">
        <v>261</v>
      </c>
      <c r="AL70" s="24" t="s">
        <v>468</v>
      </c>
    </row>
    <row r="71" spans="1:38" x14ac:dyDescent="0.15">
      <c r="A71" s="16">
        <v>66</v>
      </c>
      <c r="B71" s="16">
        <v>105</v>
      </c>
      <c r="C71" s="16">
        <v>2</v>
      </c>
      <c r="D71" s="16">
        <v>0</v>
      </c>
      <c r="E71" s="16">
        <v>0</v>
      </c>
      <c r="F71" s="16">
        <v>0</v>
      </c>
      <c r="G71" s="40">
        <v>6000166</v>
      </c>
      <c r="H71" s="41" t="s">
        <v>322</v>
      </c>
      <c r="I71" s="42" t="s">
        <v>1172</v>
      </c>
      <c r="J71" s="16">
        <v>8661</v>
      </c>
      <c r="K71" s="30">
        <v>80</v>
      </c>
      <c r="L71" s="16" t="s">
        <v>26</v>
      </c>
      <c r="M71" s="16" t="s">
        <v>26</v>
      </c>
      <c r="N71" s="16">
        <v>5</v>
      </c>
      <c r="O71" s="16">
        <v>12</v>
      </c>
      <c r="P71" s="16">
        <v>25</v>
      </c>
      <c r="Q71" s="16">
        <v>25</v>
      </c>
      <c r="R71" s="16">
        <v>0</v>
      </c>
      <c r="S71" s="16">
        <v>36067164</v>
      </c>
      <c r="T71" s="16">
        <v>17500000</v>
      </c>
      <c r="U71" s="16">
        <v>375699626</v>
      </c>
      <c r="V71" s="16">
        <v>5</v>
      </c>
      <c r="W71" s="19">
        <v>0.08</v>
      </c>
      <c r="X71" s="19">
        <v>0.08</v>
      </c>
      <c r="Y71" s="16">
        <v>2885373</v>
      </c>
      <c r="Z71" s="16">
        <v>1456000</v>
      </c>
      <c r="AA71" s="16">
        <v>31391790</v>
      </c>
      <c r="AD71" s="16" t="s">
        <v>257</v>
      </c>
      <c r="AE71" s="16" t="s">
        <v>469</v>
      </c>
      <c r="AF71" s="16" t="s">
        <v>313</v>
      </c>
      <c r="AG71" s="16">
        <v>1456000</v>
      </c>
      <c r="AH71" s="16" t="s">
        <v>260</v>
      </c>
      <c r="AI71" s="16" t="s">
        <v>314</v>
      </c>
      <c r="AJ71" s="16">
        <v>31391790</v>
      </c>
      <c r="AK71" s="16" t="s">
        <v>261</v>
      </c>
      <c r="AL71" s="24" t="s">
        <v>470</v>
      </c>
    </row>
    <row r="72" spans="1:38" x14ac:dyDescent="0.15">
      <c r="A72" s="16">
        <v>67</v>
      </c>
      <c r="B72" s="16">
        <v>106</v>
      </c>
      <c r="C72" s="16">
        <v>2</v>
      </c>
      <c r="D72" s="16">
        <v>0</v>
      </c>
      <c r="E72" s="16">
        <v>0</v>
      </c>
      <c r="F72" s="16">
        <v>0</v>
      </c>
      <c r="G72" s="40">
        <v>6000167</v>
      </c>
      <c r="H72" s="41" t="s">
        <v>323</v>
      </c>
      <c r="I72" s="42" t="s">
        <v>1173</v>
      </c>
      <c r="J72" s="16">
        <v>8661</v>
      </c>
      <c r="K72" s="30">
        <v>80</v>
      </c>
      <c r="L72" s="16" t="s">
        <v>27</v>
      </c>
      <c r="M72" s="16" t="s">
        <v>27</v>
      </c>
      <c r="N72" s="16">
        <v>6</v>
      </c>
      <c r="O72" s="16">
        <v>28</v>
      </c>
      <c r="P72" s="16">
        <v>160</v>
      </c>
      <c r="Q72" s="16">
        <v>160</v>
      </c>
      <c r="R72" s="16">
        <v>0</v>
      </c>
      <c r="S72" s="16">
        <v>84156716</v>
      </c>
      <c r="T72" s="16">
        <v>112000000</v>
      </c>
      <c r="U72" s="16">
        <v>2404477611</v>
      </c>
      <c r="V72" s="16">
        <v>6</v>
      </c>
      <c r="W72" s="19">
        <v>0.08</v>
      </c>
      <c r="X72" s="19">
        <v>0.08</v>
      </c>
      <c r="Y72" s="16">
        <v>6732537</v>
      </c>
      <c r="Z72" s="16">
        <v>9318400</v>
      </c>
      <c r="AA72" s="16">
        <v>200907462</v>
      </c>
      <c r="AD72" s="16" t="s">
        <v>257</v>
      </c>
      <c r="AE72" s="16" t="s">
        <v>471</v>
      </c>
      <c r="AF72" s="16" t="s">
        <v>313</v>
      </c>
      <c r="AG72" s="16">
        <v>9318400</v>
      </c>
      <c r="AH72" s="16" t="s">
        <v>260</v>
      </c>
      <c r="AI72" s="16" t="s">
        <v>314</v>
      </c>
      <c r="AJ72" s="16">
        <v>200907462</v>
      </c>
      <c r="AK72" s="16" t="s">
        <v>261</v>
      </c>
      <c r="AL72" s="24" t="s">
        <v>472</v>
      </c>
    </row>
    <row r="73" spans="1:38" x14ac:dyDescent="0.15">
      <c r="A73" s="16">
        <v>68</v>
      </c>
      <c r="B73" s="16">
        <v>107</v>
      </c>
      <c r="C73" s="16">
        <v>2</v>
      </c>
      <c r="D73" s="16">
        <v>0</v>
      </c>
      <c r="E73" s="16">
        <v>0</v>
      </c>
      <c r="F73" s="16">
        <v>0</v>
      </c>
      <c r="G73" s="40">
        <v>6000168</v>
      </c>
      <c r="H73" s="41" t="s">
        <v>324</v>
      </c>
      <c r="I73" s="42" t="s">
        <v>1174</v>
      </c>
      <c r="J73" s="16">
        <v>8661</v>
      </c>
      <c r="K73" s="30">
        <v>80</v>
      </c>
      <c r="L73" s="16" t="s">
        <v>28</v>
      </c>
      <c r="M73" s="16" t="s">
        <v>28</v>
      </c>
      <c r="N73" s="16">
        <v>7</v>
      </c>
      <c r="O73" s="16">
        <v>32</v>
      </c>
      <c r="P73" s="16">
        <v>200</v>
      </c>
      <c r="Q73" s="16">
        <v>200</v>
      </c>
      <c r="R73" s="16">
        <v>0</v>
      </c>
      <c r="S73" s="16">
        <v>96179104</v>
      </c>
      <c r="T73" s="16">
        <v>140000000</v>
      </c>
      <c r="U73" s="16">
        <v>3005597014</v>
      </c>
      <c r="V73" s="16">
        <v>7</v>
      </c>
      <c r="W73" s="19">
        <v>0.08</v>
      </c>
      <c r="X73" s="19">
        <v>0.08</v>
      </c>
      <c r="Y73" s="16">
        <v>7694328</v>
      </c>
      <c r="Z73" s="16">
        <v>11648000</v>
      </c>
      <c r="AA73" s="16">
        <v>251134328</v>
      </c>
      <c r="AD73" s="16" t="s">
        <v>257</v>
      </c>
      <c r="AE73" s="16" t="s">
        <v>473</v>
      </c>
      <c r="AF73" s="16" t="s">
        <v>313</v>
      </c>
      <c r="AG73" s="16">
        <v>11648000</v>
      </c>
      <c r="AH73" s="16" t="s">
        <v>260</v>
      </c>
      <c r="AI73" s="16" t="s">
        <v>314</v>
      </c>
      <c r="AJ73" s="16">
        <v>251134328</v>
      </c>
      <c r="AK73" s="16" t="s">
        <v>261</v>
      </c>
      <c r="AL73" s="24" t="s">
        <v>474</v>
      </c>
    </row>
    <row r="74" spans="1:38" x14ac:dyDescent="0.15">
      <c r="A74" s="16">
        <v>69</v>
      </c>
      <c r="B74" s="16">
        <v>108</v>
      </c>
      <c r="C74" s="16">
        <v>2</v>
      </c>
      <c r="D74" s="16">
        <v>0</v>
      </c>
      <c r="E74" s="16">
        <v>0</v>
      </c>
      <c r="F74" s="16">
        <v>0</v>
      </c>
      <c r="G74" s="40">
        <v>6000169</v>
      </c>
      <c r="H74" s="41" t="s">
        <v>325</v>
      </c>
      <c r="I74" s="42" t="s">
        <v>1175</v>
      </c>
      <c r="J74" s="16">
        <v>8661</v>
      </c>
      <c r="K74" s="30">
        <v>60</v>
      </c>
      <c r="L74" s="16" t="s">
        <v>29</v>
      </c>
      <c r="M74" s="16" t="s">
        <v>29</v>
      </c>
      <c r="N74" s="16">
        <v>8</v>
      </c>
      <c r="O74" s="16">
        <v>35</v>
      </c>
      <c r="P74" s="16">
        <v>250</v>
      </c>
      <c r="Q74" s="16">
        <v>250</v>
      </c>
      <c r="R74" s="16">
        <v>0</v>
      </c>
      <c r="S74" s="16">
        <v>105195895</v>
      </c>
      <c r="T74" s="16">
        <v>175000000</v>
      </c>
      <c r="U74" s="16">
        <v>3756996268</v>
      </c>
      <c r="V74" s="16">
        <v>8</v>
      </c>
      <c r="W74" s="19">
        <v>0.06</v>
      </c>
      <c r="X74" s="19">
        <v>0.06</v>
      </c>
      <c r="Y74" s="16">
        <v>6311753</v>
      </c>
      <c r="Z74" s="16">
        <v>10920000</v>
      </c>
      <c r="AA74" s="16">
        <v>235438432</v>
      </c>
      <c r="AD74" s="16" t="s">
        <v>257</v>
      </c>
      <c r="AE74" s="16" t="s">
        <v>475</v>
      </c>
      <c r="AF74" s="16" t="s">
        <v>313</v>
      </c>
      <c r="AG74" s="16">
        <v>10920000</v>
      </c>
      <c r="AH74" s="16" t="s">
        <v>260</v>
      </c>
      <c r="AI74" s="16" t="s">
        <v>314</v>
      </c>
      <c r="AJ74" s="16">
        <v>235438432</v>
      </c>
      <c r="AK74" s="16" t="s">
        <v>261</v>
      </c>
      <c r="AL74" s="24" t="s">
        <v>476</v>
      </c>
    </row>
    <row r="75" spans="1:38" x14ac:dyDescent="0.15">
      <c r="A75" s="16">
        <v>70</v>
      </c>
      <c r="B75" s="16">
        <v>109</v>
      </c>
      <c r="C75" s="16">
        <v>2</v>
      </c>
      <c r="D75" s="16">
        <v>0</v>
      </c>
      <c r="E75" s="16">
        <v>0</v>
      </c>
      <c r="F75" s="16">
        <v>0</v>
      </c>
      <c r="G75" s="40">
        <v>6000170</v>
      </c>
      <c r="H75" s="41" t="s">
        <v>326</v>
      </c>
      <c r="I75" s="42" t="s">
        <v>1176</v>
      </c>
      <c r="J75" s="16">
        <v>8661</v>
      </c>
      <c r="K75" s="30">
        <v>60</v>
      </c>
      <c r="L75" s="16" t="s">
        <v>30</v>
      </c>
      <c r="M75" s="16" t="s">
        <v>30</v>
      </c>
      <c r="N75" s="16">
        <v>9</v>
      </c>
      <c r="O75" s="16">
        <v>60</v>
      </c>
      <c r="P75" s="16">
        <v>300</v>
      </c>
      <c r="Q75" s="16">
        <v>300</v>
      </c>
      <c r="R75" s="16">
        <v>0</v>
      </c>
      <c r="S75" s="16">
        <v>180335820</v>
      </c>
      <c r="T75" s="16">
        <v>210000000</v>
      </c>
      <c r="U75" s="16">
        <v>4508395522</v>
      </c>
      <c r="V75" s="16">
        <v>9</v>
      </c>
      <c r="W75" s="19">
        <v>0.06</v>
      </c>
      <c r="X75" s="19">
        <v>0.06</v>
      </c>
      <c r="Y75" s="16">
        <v>10820149</v>
      </c>
      <c r="Z75" s="16">
        <v>13104000</v>
      </c>
      <c r="AA75" s="16">
        <v>282526119</v>
      </c>
      <c r="AD75" s="16" t="s">
        <v>257</v>
      </c>
      <c r="AE75" s="16" t="s">
        <v>477</v>
      </c>
      <c r="AF75" s="16" t="s">
        <v>313</v>
      </c>
      <c r="AG75" s="16">
        <v>13104000</v>
      </c>
      <c r="AH75" s="16" t="s">
        <v>260</v>
      </c>
      <c r="AI75" s="16" t="s">
        <v>314</v>
      </c>
      <c r="AJ75" s="16">
        <v>282526119</v>
      </c>
      <c r="AK75" s="16" t="s">
        <v>261</v>
      </c>
      <c r="AL75" s="24" t="s">
        <v>478</v>
      </c>
    </row>
    <row r="76" spans="1:38" x14ac:dyDescent="0.15">
      <c r="A76" s="16">
        <v>71</v>
      </c>
      <c r="B76" s="16">
        <v>110</v>
      </c>
      <c r="C76" s="16">
        <v>2</v>
      </c>
      <c r="D76" s="16">
        <v>0</v>
      </c>
      <c r="E76" s="16">
        <v>0</v>
      </c>
      <c r="F76" s="16">
        <v>0</v>
      </c>
      <c r="G76" s="40">
        <v>6000171</v>
      </c>
      <c r="H76" s="41" t="s">
        <v>327</v>
      </c>
      <c r="I76" s="42" t="s">
        <v>1177</v>
      </c>
      <c r="J76" s="16">
        <v>8661</v>
      </c>
      <c r="K76" s="30">
        <v>60</v>
      </c>
      <c r="L76" s="16" t="s">
        <v>31</v>
      </c>
      <c r="M76" s="16" t="s">
        <v>31</v>
      </c>
      <c r="N76" s="16">
        <v>10</v>
      </c>
      <c r="O76" s="16">
        <v>70</v>
      </c>
      <c r="P76" s="16">
        <v>320</v>
      </c>
      <c r="Q76" s="16">
        <v>320</v>
      </c>
      <c r="R76" s="16">
        <v>0</v>
      </c>
      <c r="S76" s="16">
        <v>210391791</v>
      </c>
      <c r="T76" s="16">
        <v>224000000</v>
      </c>
      <c r="U76" s="16">
        <v>4808955223</v>
      </c>
      <c r="V76" s="16">
        <v>10</v>
      </c>
      <c r="W76" s="19">
        <v>0.06</v>
      </c>
      <c r="X76" s="19">
        <v>0.06</v>
      </c>
      <c r="Y76" s="16">
        <v>12623507</v>
      </c>
      <c r="Z76" s="16">
        <v>13977600</v>
      </c>
      <c r="AA76" s="16">
        <v>301361193</v>
      </c>
      <c r="AD76" s="16" t="s">
        <v>257</v>
      </c>
      <c r="AE76" s="16" t="s">
        <v>479</v>
      </c>
      <c r="AF76" s="16" t="s">
        <v>313</v>
      </c>
      <c r="AG76" s="16">
        <v>13977600</v>
      </c>
      <c r="AH76" s="16" t="s">
        <v>260</v>
      </c>
      <c r="AI76" s="16" t="s">
        <v>314</v>
      </c>
      <c r="AJ76" s="16">
        <v>301361193</v>
      </c>
      <c r="AK76" s="16" t="s">
        <v>261</v>
      </c>
      <c r="AL76" s="24" t="s">
        <v>480</v>
      </c>
    </row>
    <row r="77" spans="1:38" x14ac:dyDescent="0.15">
      <c r="A77" s="16">
        <v>72</v>
      </c>
      <c r="B77" s="16">
        <v>201</v>
      </c>
      <c r="C77" s="16">
        <v>2</v>
      </c>
      <c r="D77" s="16">
        <v>200</v>
      </c>
      <c r="E77" s="16">
        <v>0</v>
      </c>
      <c r="F77" s="16">
        <v>0</v>
      </c>
      <c r="G77" s="33">
        <v>6000162</v>
      </c>
      <c r="H77" s="32" t="s">
        <v>318</v>
      </c>
      <c r="I77" s="42" t="s">
        <v>1168</v>
      </c>
      <c r="J77" s="16">
        <v>8661</v>
      </c>
      <c r="K77" s="30">
        <v>20</v>
      </c>
      <c r="L77" s="16" t="s">
        <v>32</v>
      </c>
      <c r="M77" s="16" t="s">
        <v>32</v>
      </c>
      <c r="N77" s="16">
        <v>1</v>
      </c>
      <c r="O77" s="16">
        <v>1.9</v>
      </c>
      <c r="P77" s="16">
        <v>1.9</v>
      </c>
      <c r="Q77" s="16">
        <v>1.9</v>
      </c>
      <c r="R77" s="16">
        <v>0</v>
      </c>
      <c r="S77" s="16">
        <v>5710634</v>
      </c>
      <c r="T77" s="16">
        <v>1330000</v>
      </c>
      <c r="U77" s="16">
        <v>28553171</v>
      </c>
      <c r="V77" s="16">
        <v>1</v>
      </c>
      <c r="W77" s="19">
        <v>0.1</v>
      </c>
      <c r="X77" s="19">
        <v>0.1</v>
      </c>
      <c r="Y77" s="16">
        <v>571063</v>
      </c>
      <c r="Z77" s="16">
        <v>138320</v>
      </c>
      <c r="AA77" s="16">
        <v>2982220</v>
      </c>
      <c r="AD77" s="16" t="s">
        <v>257</v>
      </c>
      <c r="AE77" s="16" t="s">
        <v>481</v>
      </c>
      <c r="AF77" s="16" t="s">
        <v>313</v>
      </c>
      <c r="AG77" s="16">
        <v>138320</v>
      </c>
      <c r="AH77" s="16" t="s">
        <v>260</v>
      </c>
      <c r="AI77" s="16" t="s">
        <v>314</v>
      </c>
      <c r="AJ77" s="16">
        <v>2982220</v>
      </c>
      <c r="AK77" s="16" t="s">
        <v>261</v>
      </c>
      <c r="AL77" s="24" t="s">
        <v>482</v>
      </c>
    </row>
    <row r="78" spans="1:38" x14ac:dyDescent="0.15">
      <c r="A78" s="16">
        <v>73</v>
      </c>
      <c r="B78" s="16">
        <v>202</v>
      </c>
      <c r="C78" s="16">
        <v>2</v>
      </c>
      <c r="D78" s="16">
        <v>200</v>
      </c>
      <c r="E78" s="16">
        <v>0</v>
      </c>
      <c r="F78" s="16">
        <v>0</v>
      </c>
      <c r="G78" s="33">
        <v>6000163</v>
      </c>
      <c r="H78" s="32" t="s">
        <v>319</v>
      </c>
      <c r="I78" s="42" t="s">
        <v>1169</v>
      </c>
      <c r="J78" s="16">
        <v>8661</v>
      </c>
      <c r="K78" s="30">
        <v>100</v>
      </c>
      <c r="L78" s="16" t="s">
        <v>33</v>
      </c>
      <c r="M78" s="16" t="s">
        <v>33</v>
      </c>
      <c r="N78" s="16">
        <v>2</v>
      </c>
      <c r="O78" s="16">
        <v>2.95</v>
      </c>
      <c r="P78" s="16">
        <v>2.25</v>
      </c>
      <c r="Q78" s="16">
        <v>2.25</v>
      </c>
      <c r="R78" s="16">
        <v>0</v>
      </c>
      <c r="S78" s="16">
        <v>8866511</v>
      </c>
      <c r="T78" s="16">
        <v>1575000</v>
      </c>
      <c r="U78" s="16">
        <v>33812966</v>
      </c>
      <c r="V78" s="16">
        <v>2</v>
      </c>
      <c r="W78" s="19">
        <v>0.1</v>
      </c>
      <c r="X78" s="19">
        <v>0.1</v>
      </c>
      <c r="Y78" s="16">
        <v>886651</v>
      </c>
      <c r="Z78" s="16">
        <v>163800</v>
      </c>
      <c r="AA78" s="16">
        <v>3531576</v>
      </c>
      <c r="AD78" s="16" t="s">
        <v>257</v>
      </c>
      <c r="AE78" s="16" t="s">
        <v>404</v>
      </c>
      <c r="AF78" s="16" t="s">
        <v>313</v>
      </c>
      <c r="AG78" s="16">
        <v>163800</v>
      </c>
      <c r="AH78" s="16" t="s">
        <v>260</v>
      </c>
      <c r="AI78" s="16" t="s">
        <v>314</v>
      </c>
      <c r="AJ78" s="16">
        <v>3531576</v>
      </c>
      <c r="AK78" s="16" t="s">
        <v>261</v>
      </c>
      <c r="AL78" s="24" t="s">
        <v>483</v>
      </c>
    </row>
    <row r="79" spans="1:38" x14ac:dyDescent="0.15">
      <c r="A79" s="16">
        <v>74</v>
      </c>
      <c r="B79" s="16">
        <v>203</v>
      </c>
      <c r="C79" s="16">
        <v>2</v>
      </c>
      <c r="D79" s="16">
        <v>200</v>
      </c>
      <c r="E79" s="16">
        <v>0</v>
      </c>
      <c r="F79" s="16">
        <v>0</v>
      </c>
      <c r="G79" s="33">
        <v>6000164</v>
      </c>
      <c r="H79" s="32" t="s">
        <v>320</v>
      </c>
      <c r="I79" s="42" t="s">
        <v>1170</v>
      </c>
      <c r="J79" s="16">
        <v>8661</v>
      </c>
      <c r="K79" s="30">
        <v>100</v>
      </c>
      <c r="L79" s="16" t="s">
        <v>34</v>
      </c>
      <c r="M79" s="16" t="s">
        <v>34</v>
      </c>
      <c r="N79" s="16">
        <v>3</v>
      </c>
      <c r="O79" s="16">
        <v>5.9</v>
      </c>
      <c r="P79" s="16">
        <v>3.9</v>
      </c>
      <c r="Q79" s="16">
        <v>3.9</v>
      </c>
      <c r="R79" s="16">
        <v>0</v>
      </c>
      <c r="S79" s="16">
        <v>17733022</v>
      </c>
      <c r="T79" s="16">
        <v>2730000</v>
      </c>
      <c r="U79" s="16">
        <v>58609141</v>
      </c>
      <c r="V79" s="16">
        <v>3</v>
      </c>
      <c r="W79" s="19">
        <v>0.1</v>
      </c>
      <c r="X79" s="19">
        <v>0.1</v>
      </c>
      <c r="Y79" s="16">
        <v>1773302</v>
      </c>
      <c r="Z79" s="16">
        <v>283920</v>
      </c>
      <c r="AA79" s="16">
        <v>6121399</v>
      </c>
      <c r="AD79" s="16" t="s">
        <v>257</v>
      </c>
      <c r="AE79" s="16" t="s">
        <v>484</v>
      </c>
      <c r="AF79" s="16" t="s">
        <v>313</v>
      </c>
      <c r="AG79" s="16">
        <v>283920</v>
      </c>
      <c r="AH79" s="16" t="s">
        <v>260</v>
      </c>
      <c r="AI79" s="16" t="s">
        <v>314</v>
      </c>
      <c r="AJ79" s="16">
        <v>6121399</v>
      </c>
      <c r="AK79" s="16" t="s">
        <v>261</v>
      </c>
      <c r="AL79" s="24" t="s">
        <v>485</v>
      </c>
    </row>
    <row r="80" spans="1:38" x14ac:dyDescent="0.15">
      <c r="A80" s="16">
        <v>75</v>
      </c>
      <c r="B80" s="16">
        <v>204</v>
      </c>
      <c r="C80" s="16">
        <v>2</v>
      </c>
      <c r="D80" s="16">
        <v>200</v>
      </c>
      <c r="E80" s="16">
        <v>0</v>
      </c>
      <c r="F80" s="16">
        <v>0</v>
      </c>
      <c r="G80" s="33">
        <v>6000165</v>
      </c>
      <c r="H80" s="32" t="s">
        <v>321</v>
      </c>
      <c r="I80" s="42" t="s">
        <v>1171</v>
      </c>
      <c r="J80" s="16">
        <v>8661</v>
      </c>
      <c r="K80" s="30">
        <v>80</v>
      </c>
      <c r="L80" s="16" t="s">
        <v>35</v>
      </c>
      <c r="M80" s="16" t="s">
        <v>35</v>
      </c>
      <c r="N80" s="16">
        <v>4</v>
      </c>
      <c r="O80" s="16">
        <v>8.6999999999999993</v>
      </c>
      <c r="P80" s="16">
        <v>29.7</v>
      </c>
      <c r="Q80" s="16">
        <v>29.7</v>
      </c>
      <c r="R80" s="16">
        <v>0</v>
      </c>
      <c r="S80" s="16">
        <v>26148694</v>
      </c>
      <c r="T80" s="16">
        <v>20790000</v>
      </c>
      <c r="U80" s="16">
        <v>446331156</v>
      </c>
      <c r="V80" s="16">
        <v>4</v>
      </c>
      <c r="W80" s="19">
        <v>0.08</v>
      </c>
      <c r="X80" s="19">
        <v>0.08</v>
      </c>
      <c r="Y80" s="16">
        <v>2091895</v>
      </c>
      <c r="Z80" s="16">
        <v>1729728</v>
      </c>
      <c r="AA80" s="16">
        <v>37293447</v>
      </c>
      <c r="AD80" s="16" t="s">
        <v>257</v>
      </c>
      <c r="AE80" s="16" t="s">
        <v>486</v>
      </c>
      <c r="AF80" s="16" t="s">
        <v>313</v>
      </c>
      <c r="AG80" s="16">
        <v>1729728</v>
      </c>
      <c r="AH80" s="16" t="s">
        <v>260</v>
      </c>
      <c r="AI80" s="16" t="s">
        <v>314</v>
      </c>
      <c r="AJ80" s="16">
        <v>37293447</v>
      </c>
      <c r="AK80" s="16" t="s">
        <v>261</v>
      </c>
      <c r="AL80" s="24" t="s">
        <v>487</v>
      </c>
    </row>
    <row r="81" spans="1:38" x14ac:dyDescent="0.15">
      <c r="A81" s="16">
        <v>76</v>
      </c>
      <c r="B81" s="16">
        <v>205</v>
      </c>
      <c r="C81" s="16">
        <v>2</v>
      </c>
      <c r="D81" s="16">
        <v>200</v>
      </c>
      <c r="E81" s="16">
        <v>0</v>
      </c>
      <c r="F81" s="16">
        <v>0</v>
      </c>
      <c r="G81" s="33">
        <v>6000166</v>
      </c>
      <c r="H81" s="32" t="s">
        <v>322</v>
      </c>
      <c r="I81" s="42" t="s">
        <v>1172</v>
      </c>
      <c r="J81" s="16">
        <v>8661</v>
      </c>
      <c r="K81" s="30">
        <v>80</v>
      </c>
      <c r="L81" s="16" t="s">
        <v>36</v>
      </c>
      <c r="M81" s="16" t="s">
        <v>36</v>
      </c>
      <c r="N81" s="16">
        <v>5</v>
      </c>
      <c r="O81" s="16">
        <v>13.2</v>
      </c>
      <c r="P81" s="16">
        <v>35</v>
      </c>
      <c r="Q81" s="16">
        <v>35</v>
      </c>
      <c r="R81" s="16">
        <v>0</v>
      </c>
      <c r="S81" s="16">
        <v>39673880</v>
      </c>
      <c r="T81" s="16">
        <v>24500000</v>
      </c>
      <c r="U81" s="16">
        <v>525979477</v>
      </c>
      <c r="V81" s="16">
        <v>5</v>
      </c>
      <c r="W81" s="19">
        <v>0.08</v>
      </c>
      <c r="X81" s="19">
        <v>0.08</v>
      </c>
      <c r="Y81" s="16">
        <v>3173910</v>
      </c>
      <c r="Z81" s="16">
        <v>2038400</v>
      </c>
      <c r="AA81" s="16">
        <v>43948507</v>
      </c>
      <c r="AD81" s="16" t="s">
        <v>257</v>
      </c>
      <c r="AE81" s="16" t="s">
        <v>488</v>
      </c>
      <c r="AF81" s="16" t="s">
        <v>313</v>
      </c>
      <c r="AG81" s="16">
        <v>2038400</v>
      </c>
      <c r="AH81" s="16" t="s">
        <v>260</v>
      </c>
      <c r="AI81" s="16" t="s">
        <v>314</v>
      </c>
      <c r="AJ81" s="16">
        <v>43948507</v>
      </c>
      <c r="AK81" s="16" t="s">
        <v>261</v>
      </c>
      <c r="AL81" s="24" t="s">
        <v>489</v>
      </c>
    </row>
    <row r="82" spans="1:38" x14ac:dyDescent="0.15">
      <c r="A82" s="16">
        <v>77</v>
      </c>
      <c r="B82" s="16">
        <v>206</v>
      </c>
      <c r="C82" s="16">
        <v>2</v>
      </c>
      <c r="D82" s="16">
        <v>200</v>
      </c>
      <c r="E82" s="16">
        <v>0</v>
      </c>
      <c r="F82" s="16">
        <v>0</v>
      </c>
      <c r="G82" s="33">
        <v>6000167</v>
      </c>
      <c r="H82" s="32" t="s">
        <v>323</v>
      </c>
      <c r="I82" s="42" t="s">
        <v>1173</v>
      </c>
      <c r="J82" s="16">
        <v>8661</v>
      </c>
      <c r="K82" s="30">
        <v>80</v>
      </c>
      <c r="L82" s="16" t="s">
        <v>37</v>
      </c>
      <c r="M82" s="16" t="s">
        <v>37</v>
      </c>
      <c r="N82" s="16">
        <v>6</v>
      </c>
      <c r="O82" s="16">
        <v>31.05</v>
      </c>
      <c r="P82" s="16">
        <v>232</v>
      </c>
      <c r="Q82" s="16">
        <v>232</v>
      </c>
      <c r="R82" s="16">
        <v>0</v>
      </c>
      <c r="S82" s="16">
        <v>93323787</v>
      </c>
      <c r="T82" s="16">
        <v>162400000</v>
      </c>
      <c r="U82" s="16">
        <v>3486492537</v>
      </c>
      <c r="V82" s="16">
        <v>6</v>
      </c>
      <c r="W82" s="19">
        <v>0.08</v>
      </c>
      <c r="X82" s="19">
        <v>0.08</v>
      </c>
      <c r="Y82" s="16">
        <v>7465902</v>
      </c>
      <c r="Z82" s="16">
        <v>13511680</v>
      </c>
      <c r="AA82" s="16">
        <v>291315820</v>
      </c>
      <c r="AD82" s="16" t="s">
        <v>257</v>
      </c>
      <c r="AE82" s="16" t="s">
        <v>490</v>
      </c>
      <c r="AF82" s="16" t="s">
        <v>313</v>
      </c>
      <c r="AG82" s="16">
        <v>13511680</v>
      </c>
      <c r="AH82" s="16" t="s">
        <v>260</v>
      </c>
      <c r="AI82" s="16" t="s">
        <v>314</v>
      </c>
      <c r="AJ82" s="16">
        <v>291315820</v>
      </c>
      <c r="AK82" s="16" t="s">
        <v>261</v>
      </c>
      <c r="AL82" s="24" t="s">
        <v>491</v>
      </c>
    </row>
    <row r="83" spans="1:38" x14ac:dyDescent="0.15">
      <c r="A83" s="16">
        <v>78</v>
      </c>
      <c r="B83" s="16">
        <v>207</v>
      </c>
      <c r="C83" s="16">
        <v>2</v>
      </c>
      <c r="D83" s="16">
        <v>200</v>
      </c>
      <c r="E83" s="16">
        <v>0</v>
      </c>
      <c r="F83" s="16">
        <v>0</v>
      </c>
      <c r="G83" s="33">
        <v>6000168</v>
      </c>
      <c r="H83" s="32" t="s">
        <v>324</v>
      </c>
      <c r="I83" s="42" t="s">
        <v>1174</v>
      </c>
      <c r="J83" s="16">
        <v>8661</v>
      </c>
      <c r="K83" s="30">
        <v>80</v>
      </c>
      <c r="L83" s="16" t="s">
        <v>38</v>
      </c>
      <c r="M83" s="16" t="s">
        <v>38</v>
      </c>
      <c r="N83" s="16">
        <v>7</v>
      </c>
      <c r="O83" s="16">
        <v>35.799999999999997</v>
      </c>
      <c r="P83" s="16">
        <v>300</v>
      </c>
      <c r="Q83" s="16">
        <v>300</v>
      </c>
      <c r="R83" s="16">
        <v>0</v>
      </c>
      <c r="S83" s="16">
        <v>107600373</v>
      </c>
      <c r="T83" s="16">
        <v>210000000</v>
      </c>
      <c r="U83" s="16">
        <v>4508395522</v>
      </c>
      <c r="V83" s="16">
        <v>7</v>
      </c>
      <c r="W83" s="19">
        <v>0.08</v>
      </c>
      <c r="X83" s="19">
        <v>0.08</v>
      </c>
      <c r="Y83" s="16">
        <v>8608029</v>
      </c>
      <c r="Z83" s="16">
        <v>17472000</v>
      </c>
      <c r="AA83" s="16">
        <v>376701492</v>
      </c>
      <c r="AD83" s="16" t="s">
        <v>257</v>
      </c>
      <c r="AE83" s="16" t="s">
        <v>492</v>
      </c>
      <c r="AF83" s="16" t="s">
        <v>313</v>
      </c>
      <c r="AG83" s="16">
        <v>17472000</v>
      </c>
      <c r="AH83" s="16" t="s">
        <v>260</v>
      </c>
      <c r="AI83" s="16" t="s">
        <v>314</v>
      </c>
      <c r="AJ83" s="16">
        <v>376701492</v>
      </c>
      <c r="AK83" s="16" t="s">
        <v>261</v>
      </c>
      <c r="AL83" s="24" t="s">
        <v>493</v>
      </c>
    </row>
    <row r="84" spans="1:38" x14ac:dyDescent="0.15">
      <c r="A84" s="16">
        <v>79</v>
      </c>
      <c r="B84" s="16">
        <v>208</v>
      </c>
      <c r="C84" s="16">
        <v>2</v>
      </c>
      <c r="D84" s="16">
        <v>200</v>
      </c>
      <c r="E84" s="16">
        <v>0</v>
      </c>
      <c r="F84" s="16">
        <v>0</v>
      </c>
      <c r="G84" s="33">
        <v>6000169</v>
      </c>
      <c r="H84" s="32" t="s">
        <v>325</v>
      </c>
      <c r="I84" s="42" t="s">
        <v>1175</v>
      </c>
      <c r="J84" s="16">
        <v>8661</v>
      </c>
      <c r="K84" s="30">
        <v>60</v>
      </c>
      <c r="L84" s="16" t="s">
        <v>39</v>
      </c>
      <c r="M84" s="16" t="s">
        <v>39</v>
      </c>
      <c r="N84" s="16">
        <v>8</v>
      </c>
      <c r="O84" s="16">
        <v>39.549999999999997</v>
      </c>
      <c r="P84" s="16">
        <v>387.5</v>
      </c>
      <c r="Q84" s="16">
        <v>387.5</v>
      </c>
      <c r="R84" s="16">
        <v>0</v>
      </c>
      <c r="S84" s="16">
        <v>118871361</v>
      </c>
      <c r="T84" s="16">
        <v>271250000</v>
      </c>
      <c r="U84" s="16">
        <v>5823344216</v>
      </c>
      <c r="V84" s="16">
        <v>8</v>
      </c>
      <c r="W84" s="19">
        <v>0.06</v>
      </c>
      <c r="X84" s="19">
        <v>0.06</v>
      </c>
      <c r="Y84" s="16">
        <v>7132281</v>
      </c>
      <c r="Z84" s="16">
        <v>16926000</v>
      </c>
      <c r="AA84" s="16">
        <v>364929570</v>
      </c>
      <c r="AD84" s="16" t="s">
        <v>257</v>
      </c>
      <c r="AE84" s="16" t="s">
        <v>494</v>
      </c>
      <c r="AF84" s="16" t="s">
        <v>313</v>
      </c>
      <c r="AG84" s="16">
        <v>16926000</v>
      </c>
      <c r="AH84" s="16" t="s">
        <v>260</v>
      </c>
      <c r="AI84" s="16" t="s">
        <v>314</v>
      </c>
      <c r="AJ84" s="16">
        <v>364929570</v>
      </c>
      <c r="AK84" s="16" t="s">
        <v>261</v>
      </c>
      <c r="AL84" s="24" t="s">
        <v>495</v>
      </c>
    </row>
    <row r="85" spans="1:38" x14ac:dyDescent="0.15">
      <c r="A85" s="16">
        <v>80</v>
      </c>
      <c r="B85" s="16">
        <v>209</v>
      </c>
      <c r="C85" s="16">
        <v>2</v>
      </c>
      <c r="D85" s="16">
        <v>200</v>
      </c>
      <c r="E85" s="16">
        <v>0</v>
      </c>
      <c r="F85" s="16">
        <v>0</v>
      </c>
      <c r="G85" s="33">
        <v>6000170</v>
      </c>
      <c r="H85" s="32" t="s">
        <v>326</v>
      </c>
      <c r="I85" s="42" t="s">
        <v>1176</v>
      </c>
      <c r="J85" s="16">
        <v>8661</v>
      </c>
      <c r="K85" s="30">
        <v>60</v>
      </c>
      <c r="L85" s="16" t="s">
        <v>40</v>
      </c>
      <c r="M85" s="16" t="s">
        <v>40</v>
      </c>
      <c r="N85" s="16">
        <v>9</v>
      </c>
      <c r="O85" s="16">
        <v>68.400000000000006</v>
      </c>
      <c r="P85" s="16">
        <v>480</v>
      </c>
      <c r="Q85" s="16">
        <v>480</v>
      </c>
      <c r="R85" s="16">
        <v>0</v>
      </c>
      <c r="S85" s="16">
        <v>205582835</v>
      </c>
      <c r="T85" s="16">
        <v>336000000</v>
      </c>
      <c r="U85" s="16">
        <v>7213432835</v>
      </c>
      <c r="V85" s="16">
        <v>9</v>
      </c>
      <c r="W85" s="19">
        <v>0.06</v>
      </c>
      <c r="X85" s="19">
        <v>0.06</v>
      </c>
      <c r="Y85" s="16">
        <v>12334970</v>
      </c>
      <c r="Z85" s="16">
        <v>20966400</v>
      </c>
      <c r="AA85" s="16">
        <v>452041790</v>
      </c>
      <c r="AD85" s="16" t="s">
        <v>257</v>
      </c>
      <c r="AE85" s="16" t="s">
        <v>496</v>
      </c>
      <c r="AF85" s="16" t="s">
        <v>313</v>
      </c>
      <c r="AG85" s="16">
        <v>20966400</v>
      </c>
      <c r="AH85" s="16" t="s">
        <v>260</v>
      </c>
      <c r="AI85" s="16" t="s">
        <v>314</v>
      </c>
      <c r="AJ85" s="16">
        <v>452041790</v>
      </c>
      <c r="AK85" s="16" t="s">
        <v>261</v>
      </c>
      <c r="AL85" s="24" t="s">
        <v>497</v>
      </c>
    </row>
    <row r="86" spans="1:38" x14ac:dyDescent="0.15">
      <c r="A86" s="16">
        <v>81</v>
      </c>
      <c r="B86" s="16">
        <v>210</v>
      </c>
      <c r="C86" s="16">
        <v>2</v>
      </c>
      <c r="D86" s="16">
        <v>200</v>
      </c>
      <c r="E86" s="16">
        <v>0</v>
      </c>
      <c r="F86" s="16">
        <v>0</v>
      </c>
      <c r="G86" s="33">
        <v>6000171</v>
      </c>
      <c r="H86" s="32" t="s">
        <v>327</v>
      </c>
      <c r="I86" s="42" t="s">
        <v>1177</v>
      </c>
      <c r="J86" s="16">
        <v>8661</v>
      </c>
      <c r="K86" s="30">
        <v>60</v>
      </c>
      <c r="L86" s="16" t="s">
        <v>41</v>
      </c>
      <c r="M86" s="16" t="s">
        <v>41</v>
      </c>
      <c r="N86" s="16">
        <v>10</v>
      </c>
      <c r="O86" s="16">
        <v>80.5</v>
      </c>
      <c r="P86" s="16">
        <v>528</v>
      </c>
      <c r="Q86" s="16">
        <v>528</v>
      </c>
      <c r="R86" s="16">
        <v>0</v>
      </c>
      <c r="S86" s="16">
        <v>241950559</v>
      </c>
      <c r="T86" s="16">
        <v>369600000</v>
      </c>
      <c r="U86" s="16">
        <v>7934776119</v>
      </c>
      <c r="V86" s="16">
        <v>10</v>
      </c>
      <c r="W86" s="19">
        <v>0.06</v>
      </c>
      <c r="X86" s="19">
        <v>0.06</v>
      </c>
      <c r="Y86" s="16">
        <v>14517033</v>
      </c>
      <c r="Z86" s="16">
        <v>23063040</v>
      </c>
      <c r="AA86" s="16">
        <v>497245970</v>
      </c>
      <c r="AD86" s="16" t="s">
        <v>257</v>
      </c>
      <c r="AE86" s="16" t="s">
        <v>498</v>
      </c>
      <c r="AF86" s="16" t="s">
        <v>313</v>
      </c>
      <c r="AG86" s="16">
        <v>23063040</v>
      </c>
      <c r="AH86" s="16" t="s">
        <v>260</v>
      </c>
      <c r="AI86" s="16" t="s">
        <v>314</v>
      </c>
      <c r="AJ86" s="16">
        <v>497245970</v>
      </c>
      <c r="AK86" s="16" t="s">
        <v>261</v>
      </c>
      <c r="AL86" s="24" t="s">
        <v>499</v>
      </c>
    </row>
    <row r="87" spans="1:38" x14ac:dyDescent="0.15">
      <c r="A87" s="16">
        <v>82</v>
      </c>
      <c r="B87" s="16">
        <v>301</v>
      </c>
      <c r="C87" s="16">
        <v>2</v>
      </c>
      <c r="D87" s="16">
        <v>0</v>
      </c>
      <c r="E87" s="16">
        <v>200</v>
      </c>
      <c r="F87" s="16">
        <v>0</v>
      </c>
      <c r="G87" s="33">
        <v>6000162</v>
      </c>
      <c r="H87" s="32" t="s">
        <v>318</v>
      </c>
      <c r="I87" s="42" t="s">
        <v>1168</v>
      </c>
      <c r="J87" s="16">
        <v>8661</v>
      </c>
      <c r="K87" s="30">
        <v>20</v>
      </c>
      <c r="L87" s="16" t="s">
        <v>42</v>
      </c>
      <c r="M87" s="16" t="s">
        <v>42</v>
      </c>
      <c r="N87" s="16">
        <v>1</v>
      </c>
      <c r="O87" s="16">
        <v>2.5499999999999998</v>
      </c>
      <c r="P87" s="16">
        <v>1.4</v>
      </c>
      <c r="Q87" s="16">
        <v>1.4</v>
      </c>
      <c r="R87" s="16">
        <v>0</v>
      </c>
      <c r="S87" s="16">
        <v>7664272</v>
      </c>
      <c r="T87" s="16">
        <v>980000</v>
      </c>
      <c r="U87" s="16">
        <v>21039179</v>
      </c>
      <c r="V87" s="16">
        <v>1</v>
      </c>
      <c r="W87" s="19">
        <v>0.1</v>
      </c>
      <c r="X87" s="19">
        <v>0.1</v>
      </c>
      <c r="Y87" s="16">
        <v>766427</v>
      </c>
      <c r="Z87" s="16">
        <v>101920</v>
      </c>
      <c r="AA87" s="16">
        <v>2197425</v>
      </c>
      <c r="AD87" s="16" t="s">
        <v>257</v>
      </c>
      <c r="AE87" s="16" t="s">
        <v>500</v>
      </c>
      <c r="AF87" s="16" t="s">
        <v>313</v>
      </c>
      <c r="AG87" s="16">
        <v>101920</v>
      </c>
      <c r="AH87" s="16" t="s">
        <v>260</v>
      </c>
      <c r="AI87" s="16" t="s">
        <v>314</v>
      </c>
      <c r="AJ87" s="16">
        <v>2197425</v>
      </c>
      <c r="AK87" s="16" t="s">
        <v>261</v>
      </c>
      <c r="AL87" s="24" t="s">
        <v>501</v>
      </c>
    </row>
    <row r="88" spans="1:38" x14ac:dyDescent="0.15">
      <c r="A88" s="16">
        <v>83</v>
      </c>
      <c r="B88" s="16">
        <v>302</v>
      </c>
      <c r="C88" s="16">
        <v>2</v>
      </c>
      <c r="D88" s="16">
        <v>0</v>
      </c>
      <c r="E88" s="16">
        <v>200</v>
      </c>
      <c r="F88" s="16">
        <v>0</v>
      </c>
      <c r="G88" s="33">
        <v>6000163</v>
      </c>
      <c r="H88" s="32" t="s">
        <v>319</v>
      </c>
      <c r="I88" s="42" t="s">
        <v>1169</v>
      </c>
      <c r="J88" s="16">
        <v>8661</v>
      </c>
      <c r="K88" s="30">
        <v>100</v>
      </c>
      <c r="L88" s="16" t="s">
        <v>43</v>
      </c>
      <c r="M88" s="16" t="s">
        <v>43</v>
      </c>
      <c r="N88" s="16">
        <v>2</v>
      </c>
      <c r="O88" s="16">
        <v>4</v>
      </c>
      <c r="P88" s="16">
        <v>1.65</v>
      </c>
      <c r="Q88" s="16">
        <v>1.65</v>
      </c>
      <c r="R88" s="16">
        <v>0</v>
      </c>
      <c r="S88" s="16">
        <v>12022388</v>
      </c>
      <c r="T88" s="16">
        <v>1155000</v>
      </c>
      <c r="U88" s="16">
        <v>24796175</v>
      </c>
      <c r="V88" s="16">
        <v>2</v>
      </c>
      <c r="W88" s="19">
        <v>0.1</v>
      </c>
      <c r="X88" s="19">
        <v>0.1</v>
      </c>
      <c r="Y88" s="16">
        <v>1202238</v>
      </c>
      <c r="Z88" s="16">
        <v>120120</v>
      </c>
      <c r="AA88" s="16">
        <v>2589822</v>
      </c>
      <c r="AD88" s="16" t="s">
        <v>257</v>
      </c>
      <c r="AE88" s="16" t="s">
        <v>424</v>
      </c>
      <c r="AF88" s="16" t="s">
        <v>313</v>
      </c>
      <c r="AG88" s="16">
        <v>120120</v>
      </c>
      <c r="AH88" s="16" t="s">
        <v>260</v>
      </c>
      <c r="AI88" s="16" t="s">
        <v>314</v>
      </c>
      <c r="AJ88" s="16">
        <v>2589822</v>
      </c>
      <c r="AK88" s="16" t="s">
        <v>261</v>
      </c>
      <c r="AL88" s="24" t="s">
        <v>502</v>
      </c>
    </row>
    <row r="89" spans="1:38" x14ac:dyDescent="0.15">
      <c r="A89" s="16">
        <v>84</v>
      </c>
      <c r="B89" s="16">
        <v>303</v>
      </c>
      <c r="C89" s="16">
        <v>2</v>
      </c>
      <c r="D89" s="16">
        <v>0</v>
      </c>
      <c r="E89" s="16">
        <v>200</v>
      </c>
      <c r="F89" s="16">
        <v>0</v>
      </c>
      <c r="G89" s="33">
        <v>6000164</v>
      </c>
      <c r="H89" s="32" t="s">
        <v>320</v>
      </c>
      <c r="I89" s="42" t="s">
        <v>1170</v>
      </c>
      <c r="J89" s="16">
        <v>8661</v>
      </c>
      <c r="K89" s="30">
        <v>100</v>
      </c>
      <c r="L89" s="16" t="s">
        <v>44</v>
      </c>
      <c r="M89" s="16" t="s">
        <v>44</v>
      </c>
      <c r="N89" s="16">
        <v>3</v>
      </c>
      <c r="O89" s="16">
        <v>8</v>
      </c>
      <c r="P89" s="16">
        <v>2.9</v>
      </c>
      <c r="Q89" s="16">
        <v>2.9</v>
      </c>
      <c r="R89" s="16">
        <v>0</v>
      </c>
      <c r="S89" s="16">
        <v>24044776</v>
      </c>
      <c r="T89" s="16">
        <v>2030000</v>
      </c>
      <c r="U89" s="16">
        <v>43581156</v>
      </c>
      <c r="V89" s="16">
        <v>3</v>
      </c>
      <c r="W89" s="19">
        <v>0.1</v>
      </c>
      <c r="X89" s="19">
        <v>0.1</v>
      </c>
      <c r="Y89" s="16">
        <v>2404477</v>
      </c>
      <c r="Z89" s="16">
        <v>211120</v>
      </c>
      <c r="AA89" s="16">
        <v>4551809</v>
      </c>
      <c r="AD89" s="16" t="s">
        <v>257</v>
      </c>
      <c r="AE89" s="16" t="s">
        <v>503</v>
      </c>
      <c r="AF89" s="16" t="s">
        <v>313</v>
      </c>
      <c r="AG89" s="16">
        <v>211120</v>
      </c>
      <c r="AH89" s="16" t="s">
        <v>260</v>
      </c>
      <c r="AI89" s="16" t="s">
        <v>314</v>
      </c>
      <c r="AJ89" s="16">
        <v>4551809</v>
      </c>
      <c r="AK89" s="16" t="s">
        <v>261</v>
      </c>
      <c r="AL89" s="24" t="s">
        <v>504</v>
      </c>
    </row>
    <row r="90" spans="1:38" x14ac:dyDescent="0.15">
      <c r="A90" s="16">
        <v>85</v>
      </c>
      <c r="B90" s="16">
        <v>304</v>
      </c>
      <c r="C90" s="16">
        <v>2</v>
      </c>
      <c r="D90" s="16">
        <v>0</v>
      </c>
      <c r="E90" s="16">
        <v>200</v>
      </c>
      <c r="F90" s="16">
        <v>0</v>
      </c>
      <c r="G90" s="33">
        <v>6000165</v>
      </c>
      <c r="H90" s="32" t="s">
        <v>321</v>
      </c>
      <c r="I90" s="42" t="s">
        <v>1171</v>
      </c>
      <c r="J90" s="16">
        <v>8661</v>
      </c>
      <c r="K90" s="30">
        <v>80</v>
      </c>
      <c r="L90" s="16" t="s">
        <v>45</v>
      </c>
      <c r="M90" s="16" t="s">
        <v>45</v>
      </c>
      <c r="N90" s="16">
        <v>4</v>
      </c>
      <c r="O90" s="16">
        <v>11.75</v>
      </c>
      <c r="P90" s="16">
        <v>22.25</v>
      </c>
      <c r="Q90" s="16">
        <v>22.25</v>
      </c>
      <c r="R90" s="16">
        <v>0</v>
      </c>
      <c r="S90" s="16">
        <v>35315764</v>
      </c>
      <c r="T90" s="16">
        <v>15575000</v>
      </c>
      <c r="U90" s="16">
        <v>334372667</v>
      </c>
      <c r="V90" s="16">
        <v>4</v>
      </c>
      <c r="W90" s="19">
        <v>0.08</v>
      </c>
      <c r="X90" s="19">
        <v>0.08</v>
      </c>
      <c r="Y90" s="16">
        <v>2825261</v>
      </c>
      <c r="Z90" s="16">
        <v>1295840</v>
      </c>
      <c r="AA90" s="16">
        <v>27938693</v>
      </c>
      <c r="AD90" s="16" t="s">
        <v>257</v>
      </c>
      <c r="AE90" s="16" t="s">
        <v>505</v>
      </c>
      <c r="AF90" s="16" t="s">
        <v>313</v>
      </c>
      <c r="AG90" s="16">
        <v>1295840</v>
      </c>
      <c r="AH90" s="16" t="s">
        <v>260</v>
      </c>
      <c r="AI90" s="16" t="s">
        <v>314</v>
      </c>
      <c r="AJ90" s="16">
        <v>27938693</v>
      </c>
      <c r="AK90" s="16" t="s">
        <v>261</v>
      </c>
      <c r="AL90" s="24" t="s">
        <v>506</v>
      </c>
    </row>
    <row r="91" spans="1:38" x14ac:dyDescent="0.15">
      <c r="A91" s="16">
        <v>86</v>
      </c>
      <c r="B91" s="16">
        <v>305</v>
      </c>
      <c r="C91" s="16">
        <v>2</v>
      </c>
      <c r="D91" s="16">
        <v>0</v>
      </c>
      <c r="E91" s="16">
        <v>200</v>
      </c>
      <c r="F91" s="16">
        <v>0</v>
      </c>
      <c r="G91" s="33">
        <v>6000166</v>
      </c>
      <c r="H91" s="32" t="s">
        <v>322</v>
      </c>
      <c r="I91" s="42" t="s">
        <v>1172</v>
      </c>
      <c r="J91" s="16">
        <v>8661</v>
      </c>
      <c r="K91" s="30">
        <v>80</v>
      </c>
      <c r="L91" s="16" t="s">
        <v>46</v>
      </c>
      <c r="M91" s="16" t="s">
        <v>46</v>
      </c>
      <c r="N91" s="16">
        <v>5</v>
      </c>
      <c r="O91" s="16">
        <v>17.8</v>
      </c>
      <c r="P91" s="16">
        <v>26.25</v>
      </c>
      <c r="Q91" s="16">
        <v>26.25</v>
      </c>
      <c r="R91" s="16">
        <v>0</v>
      </c>
      <c r="S91" s="16">
        <v>53499626</v>
      </c>
      <c r="T91" s="16">
        <v>18375000</v>
      </c>
      <c r="U91" s="16">
        <v>394484608</v>
      </c>
      <c r="V91" s="16">
        <v>5</v>
      </c>
      <c r="W91" s="19">
        <v>0.08</v>
      </c>
      <c r="X91" s="19">
        <v>0.08</v>
      </c>
      <c r="Y91" s="16">
        <v>4279970</v>
      </c>
      <c r="Z91" s="16">
        <v>1528800</v>
      </c>
      <c r="AA91" s="16">
        <v>32961380</v>
      </c>
      <c r="AD91" s="16" t="s">
        <v>257</v>
      </c>
      <c r="AE91" s="16" t="s">
        <v>507</v>
      </c>
      <c r="AF91" s="16" t="s">
        <v>313</v>
      </c>
      <c r="AG91" s="16">
        <v>1528800</v>
      </c>
      <c r="AH91" s="16" t="s">
        <v>260</v>
      </c>
      <c r="AI91" s="16" t="s">
        <v>314</v>
      </c>
      <c r="AJ91" s="16">
        <v>32961380</v>
      </c>
      <c r="AK91" s="16" t="s">
        <v>261</v>
      </c>
      <c r="AL91" s="24" t="s">
        <v>508</v>
      </c>
    </row>
    <row r="92" spans="1:38" x14ac:dyDescent="0.15">
      <c r="A92" s="16">
        <v>87</v>
      </c>
      <c r="B92" s="16">
        <v>306</v>
      </c>
      <c r="C92" s="16">
        <v>2</v>
      </c>
      <c r="D92" s="16">
        <v>0</v>
      </c>
      <c r="E92" s="16">
        <v>200</v>
      </c>
      <c r="F92" s="16">
        <v>0</v>
      </c>
      <c r="G92" s="33">
        <v>6000167</v>
      </c>
      <c r="H92" s="32" t="s">
        <v>323</v>
      </c>
      <c r="I92" s="42" t="s">
        <v>1173</v>
      </c>
      <c r="J92" s="16">
        <v>8661</v>
      </c>
      <c r="K92" s="30">
        <v>80</v>
      </c>
      <c r="L92" s="16" t="s">
        <v>47</v>
      </c>
      <c r="M92" s="16" t="s">
        <v>47</v>
      </c>
      <c r="N92" s="16">
        <v>6</v>
      </c>
      <c r="O92" s="16">
        <v>41.95</v>
      </c>
      <c r="P92" s="16">
        <v>174</v>
      </c>
      <c r="Q92" s="16">
        <v>174</v>
      </c>
      <c r="R92" s="16">
        <v>0</v>
      </c>
      <c r="S92" s="16">
        <v>126084794</v>
      </c>
      <c r="T92" s="16">
        <v>121800000</v>
      </c>
      <c r="U92" s="16">
        <v>2614869402</v>
      </c>
      <c r="V92" s="16">
        <v>6</v>
      </c>
      <c r="W92" s="19">
        <v>0.08</v>
      </c>
      <c r="X92" s="19">
        <v>0.08</v>
      </c>
      <c r="Y92" s="16">
        <v>10086783</v>
      </c>
      <c r="Z92" s="16">
        <v>10133760</v>
      </c>
      <c r="AA92" s="16">
        <v>218486865</v>
      </c>
      <c r="AD92" s="16" t="s">
        <v>257</v>
      </c>
      <c r="AE92" s="16" t="s">
        <v>509</v>
      </c>
      <c r="AF92" s="16" t="s">
        <v>313</v>
      </c>
      <c r="AG92" s="16">
        <v>10133760</v>
      </c>
      <c r="AH92" s="16" t="s">
        <v>260</v>
      </c>
      <c r="AI92" s="16" t="s">
        <v>314</v>
      </c>
      <c r="AJ92" s="16">
        <v>218486865</v>
      </c>
      <c r="AK92" s="16" t="s">
        <v>261</v>
      </c>
      <c r="AL92" s="24" t="s">
        <v>510</v>
      </c>
    </row>
    <row r="93" spans="1:38" x14ac:dyDescent="0.15">
      <c r="A93" s="16">
        <v>88</v>
      </c>
      <c r="B93" s="16">
        <v>307</v>
      </c>
      <c r="C93" s="16">
        <v>2</v>
      </c>
      <c r="D93" s="16">
        <v>0</v>
      </c>
      <c r="E93" s="16">
        <v>200</v>
      </c>
      <c r="F93" s="16">
        <v>0</v>
      </c>
      <c r="G93" s="33">
        <v>6000168</v>
      </c>
      <c r="H93" s="32" t="s">
        <v>324</v>
      </c>
      <c r="I93" s="42" t="s">
        <v>1174</v>
      </c>
      <c r="J93" s="16">
        <v>8661</v>
      </c>
      <c r="K93" s="30">
        <v>80</v>
      </c>
      <c r="L93" s="16" t="s">
        <v>48</v>
      </c>
      <c r="M93" s="16" t="s">
        <v>48</v>
      </c>
      <c r="N93" s="16">
        <v>7</v>
      </c>
      <c r="O93" s="16">
        <v>48.35</v>
      </c>
      <c r="P93" s="16">
        <v>225</v>
      </c>
      <c r="Q93" s="16">
        <v>225</v>
      </c>
      <c r="R93" s="16">
        <v>0</v>
      </c>
      <c r="S93" s="16">
        <v>145320615</v>
      </c>
      <c r="T93" s="16">
        <v>157500000</v>
      </c>
      <c r="U93" s="16">
        <v>3381296641</v>
      </c>
      <c r="V93" s="16">
        <v>7</v>
      </c>
      <c r="W93" s="19">
        <v>0.08</v>
      </c>
      <c r="X93" s="19">
        <v>0.08</v>
      </c>
      <c r="Y93" s="16">
        <v>11625649</v>
      </c>
      <c r="Z93" s="16">
        <v>13104000</v>
      </c>
      <c r="AA93" s="16">
        <v>282526119</v>
      </c>
      <c r="AD93" s="16" t="s">
        <v>257</v>
      </c>
      <c r="AE93" s="16" t="s">
        <v>511</v>
      </c>
      <c r="AF93" s="16" t="s">
        <v>313</v>
      </c>
      <c r="AG93" s="16">
        <v>13104000</v>
      </c>
      <c r="AH93" s="16" t="s">
        <v>260</v>
      </c>
      <c r="AI93" s="16" t="s">
        <v>314</v>
      </c>
      <c r="AJ93" s="16">
        <v>282526119</v>
      </c>
      <c r="AK93" s="16" t="s">
        <v>261</v>
      </c>
      <c r="AL93" s="24" t="s">
        <v>512</v>
      </c>
    </row>
    <row r="94" spans="1:38" x14ac:dyDescent="0.15">
      <c r="A94" s="16">
        <v>89</v>
      </c>
      <c r="B94" s="16">
        <v>308</v>
      </c>
      <c r="C94" s="16">
        <v>2</v>
      </c>
      <c r="D94" s="16">
        <v>0</v>
      </c>
      <c r="E94" s="16">
        <v>200</v>
      </c>
      <c r="F94" s="16">
        <v>0</v>
      </c>
      <c r="G94" s="33">
        <v>6000169</v>
      </c>
      <c r="H94" s="32" t="s">
        <v>325</v>
      </c>
      <c r="I94" s="42" t="s">
        <v>1175</v>
      </c>
      <c r="J94" s="16">
        <v>8661</v>
      </c>
      <c r="K94" s="30">
        <v>60</v>
      </c>
      <c r="L94" s="16" t="s">
        <v>49</v>
      </c>
      <c r="M94" s="16" t="s">
        <v>49</v>
      </c>
      <c r="N94" s="16">
        <v>8</v>
      </c>
      <c r="O94" s="16">
        <v>53.35</v>
      </c>
      <c r="P94" s="16">
        <v>290.60000000000002</v>
      </c>
      <c r="Q94" s="16">
        <v>290.60000000000002</v>
      </c>
      <c r="R94" s="16">
        <v>0</v>
      </c>
      <c r="S94" s="16">
        <v>160348600</v>
      </c>
      <c r="T94" s="16">
        <v>203420000</v>
      </c>
      <c r="U94" s="16">
        <v>4367132462</v>
      </c>
      <c r="V94" s="16">
        <v>8</v>
      </c>
      <c r="W94" s="19">
        <v>0.06</v>
      </c>
      <c r="X94" s="19">
        <v>0.06</v>
      </c>
      <c r="Y94" s="16">
        <v>9620916</v>
      </c>
      <c r="Z94" s="16">
        <v>12693408</v>
      </c>
      <c r="AA94" s="16">
        <v>273673634</v>
      </c>
      <c r="AD94" s="16" t="s">
        <v>257</v>
      </c>
      <c r="AE94" s="16" t="s">
        <v>513</v>
      </c>
      <c r="AF94" s="16" t="s">
        <v>313</v>
      </c>
      <c r="AG94" s="16">
        <v>12693408</v>
      </c>
      <c r="AH94" s="16" t="s">
        <v>260</v>
      </c>
      <c r="AI94" s="16" t="s">
        <v>314</v>
      </c>
      <c r="AJ94" s="16">
        <v>273673634</v>
      </c>
      <c r="AK94" s="16" t="s">
        <v>261</v>
      </c>
      <c r="AL94" s="24" t="s">
        <v>514</v>
      </c>
    </row>
    <row r="95" spans="1:38" x14ac:dyDescent="0.15">
      <c r="A95" s="16">
        <v>90</v>
      </c>
      <c r="B95" s="16">
        <v>309</v>
      </c>
      <c r="C95" s="16">
        <v>2</v>
      </c>
      <c r="D95" s="16">
        <v>0</v>
      </c>
      <c r="E95" s="16">
        <v>200</v>
      </c>
      <c r="F95" s="16">
        <v>0</v>
      </c>
      <c r="G95" s="33">
        <v>6000170</v>
      </c>
      <c r="H95" s="32" t="s">
        <v>326</v>
      </c>
      <c r="I95" s="42" t="s">
        <v>1176</v>
      </c>
      <c r="J95" s="16">
        <v>8661</v>
      </c>
      <c r="K95" s="30">
        <v>60</v>
      </c>
      <c r="L95" s="16" t="s">
        <v>50</v>
      </c>
      <c r="M95" s="16" t="s">
        <v>50</v>
      </c>
      <c r="N95" s="16">
        <v>9</v>
      </c>
      <c r="O95" s="16">
        <v>92.3</v>
      </c>
      <c r="P95" s="16">
        <v>360</v>
      </c>
      <c r="Q95" s="16">
        <v>360</v>
      </c>
      <c r="R95" s="16">
        <v>0</v>
      </c>
      <c r="S95" s="16">
        <v>277416604</v>
      </c>
      <c r="T95" s="16">
        <v>252000000</v>
      </c>
      <c r="U95" s="16">
        <v>5410074626</v>
      </c>
      <c r="V95" s="16">
        <v>9</v>
      </c>
      <c r="W95" s="19">
        <v>0.06</v>
      </c>
      <c r="X95" s="19">
        <v>0.06</v>
      </c>
      <c r="Y95" s="16">
        <v>16644996</v>
      </c>
      <c r="Z95" s="16">
        <v>15724800</v>
      </c>
      <c r="AA95" s="16">
        <v>339031343</v>
      </c>
      <c r="AD95" s="16" t="s">
        <v>257</v>
      </c>
      <c r="AE95" s="16" t="s">
        <v>515</v>
      </c>
      <c r="AF95" s="16" t="s">
        <v>313</v>
      </c>
      <c r="AG95" s="16">
        <v>15724800</v>
      </c>
      <c r="AH95" s="16" t="s">
        <v>260</v>
      </c>
      <c r="AI95" s="16" t="s">
        <v>314</v>
      </c>
      <c r="AJ95" s="16">
        <v>339031343</v>
      </c>
      <c r="AK95" s="16" t="s">
        <v>261</v>
      </c>
      <c r="AL95" s="24" t="s">
        <v>516</v>
      </c>
    </row>
    <row r="96" spans="1:38" x14ac:dyDescent="0.15">
      <c r="A96" s="16">
        <v>91</v>
      </c>
      <c r="B96" s="16">
        <v>310</v>
      </c>
      <c r="C96" s="16">
        <v>2</v>
      </c>
      <c r="D96" s="16">
        <v>0</v>
      </c>
      <c r="E96" s="16">
        <v>200</v>
      </c>
      <c r="F96" s="16">
        <v>0</v>
      </c>
      <c r="G96" s="33">
        <v>6000171</v>
      </c>
      <c r="H96" s="32" t="s">
        <v>327</v>
      </c>
      <c r="I96" s="42" t="s">
        <v>1177</v>
      </c>
      <c r="J96" s="16">
        <v>8661</v>
      </c>
      <c r="K96" s="30">
        <v>60</v>
      </c>
      <c r="L96" s="16" t="s">
        <v>51</v>
      </c>
      <c r="M96" s="16" t="s">
        <v>51</v>
      </c>
      <c r="N96" s="16">
        <v>10</v>
      </c>
      <c r="O96" s="16">
        <v>108.65</v>
      </c>
      <c r="P96" s="16">
        <v>396</v>
      </c>
      <c r="Q96" s="16">
        <v>396</v>
      </c>
      <c r="R96" s="16">
        <v>0</v>
      </c>
      <c r="S96" s="16">
        <v>326558115</v>
      </c>
      <c r="T96" s="16">
        <v>277200000</v>
      </c>
      <c r="U96" s="16">
        <v>5951082089</v>
      </c>
      <c r="V96" s="16">
        <v>10</v>
      </c>
      <c r="W96" s="19">
        <v>0.06</v>
      </c>
      <c r="X96" s="19">
        <v>0.06</v>
      </c>
      <c r="Y96" s="16">
        <v>19593486</v>
      </c>
      <c r="Z96" s="16">
        <v>17297280</v>
      </c>
      <c r="AA96" s="16">
        <v>372934477</v>
      </c>
      <c r="AD96" s="16" t="s">
        <v>257</v>
      </c>
      <c r="AE96" s="16" t="s">
        <v>517</v>
      </c>
      <c r="AF96" s="16" t="s">
        <v>313</v>
      </c>
      <c r="AG96" s="16">
        <v>17297280</v>
      </c>
      <c r="AH96" s="16" t="s">
        <v>260</v>
      </c>
      <c r="AI96" s="16" t="s">
        <v>314</v>
      </c>
      <c r="AJ96" s="16">
        <v>372934477</v>
      </c>
      <c r="AK96" s="16" t="s">
        <v>261</v>
      </c>
      <c r="AL96" s="24" t="s">
        <v>518</v>
      </c>
    </row>
    <row r="97" spans="1:38" x14ac:dyDescent="0.15">
      <c r="A97" s="16">
        <v>92</v>
      </c>
      <c r="B97" s="16">
        <v>401</v>
      </c>
      <c r="C97" s="16">
        <v>2</v>
      </c>
      <c r="D97" s="16">
        <v>0</v>
      </c>
      <c r="E97" s="16">
        <v>0</v>
      </c>
      <c r="F97" s="16">
        <v>0</v>
      </c>
      <c r="G97" s="29">
        <v>6000192</v>
      </c>
      <c r="H97" s="32" t="s">
        <v>328</v>
      </c>
      <c r="I97" s="37" t="s">
        <v>315</v>
      </c>
      <c r="J97" s="16">
        <v>8661</v>
      </c>
      <c r="K97" s="30">
        <v>15</v>
      </c>
      <c r="L97" s="16" t="s">
        <v>52</v>
      </c>
      <c r="M97" s="16" t="s">
        <v>52</v>
      </c>
      <c r="N97" s="16">
        <v>3</v>
      </c>
      <c r="O97" s="16">
        <v>5</v>
      </c>
      <c r="P97" s="16">
        <v>2.5</v>
      </c>
      <c r="Q97" s="16">
        <v>2.5</v>
      </c>
      <c r="R97" s="16">
        <v>0</v>
      </c>
      <c r="S97" s="16">
        <v>15027985</v>
      </c>
      <c r="T97" s="16">
        <v>1750000</v>
      </c>
      <c r="U97" s="16">
        <v>37569962</v>
      </c>
      <c r="V97" s="16">
        <v>1</v>
      </c>
      <c r="W97" s="19">
        <v>0.1</v>
      </c>
      <c r="X97" s="19">
        <v>1.4999999999999999E-2</v>
      </c>
      <c r="Y97" s="16">
        <v>225419</v>
      </c>
      <c r="Z97" s="16">
        <v>27300</v>
      </c>
      <c r="AA97" s="16">
        <v>588596</v>
      </c>
      <c r="AD97" s="16" t="s">
        <v>257</v>
      </c>
      <c r="AE97" s="16" t="s">
        <v>448</v>
      </c>
      <c r="AF97" s="16" t="s">
        <v>313</v>
      </c>
      <c r="AG97" s="16">
        <v>27300</v>
      </c>
      <c r="AH97" s="16" t="s">
        <v>260</v>
      </c>
      <c r="AI97" s="16" t="s">
        <v>314</v>
      </c>
      <c r="AJ97" s="16">
        <v>588596</v>
      </c>
      <c r="AK97" s="16" t="s">
        <v>261</v>
      </c>
      <c r="AL97" s="24" t="s">
        <v>519</v>
      </c>
    </row>
    <row r="98" spans="1:38" x14ac:dyDescent="0.15">
      <c r="A98" s="16">
        <v>93</v>
      </c>
      <c r="B98" s="16">
        <v>402</v>
      </c>
      <c r="C98" s="16">
        <v>2</v>
      </c>
      <c r="D98" s="16">
        <v>0</v>
      </c>
      <c r="E98" s="16">
        <v>0</v>
      </c>
      <c r="F98" s="16">
        <v>0</v>
      </c>
      <c r="G98" s="29">
        <v>6000193</v>
      </c>
      <c r="H98" s="32" t="s">
        <v>329</v>
      </c>
      <c r="I98" s="37" t="s">
        <v>1178</v>
      </c>
      <c r="J98" s="16">
        <v>8661</v>
      </c>
      <c r="K98" s="30">
        <v>15</v>
      </c>
      <c r="L98" s="16" t="s">
        <v>53</v>
      </c>
      <c r="M98" s="16" t="s">
        <v>53</v>
      </c>
      <c r="N98" s="16">
        <v>6</v>
      </c>
      <c r="O98" s="16">
        <v>26</v>
      </c>
      <c r="P98" s="16">
        <v>160</v>
      </c>
      <c r="Q98" s="16">
        <v>160</v>
      </c>
      <c r="R98" s="16">
        <v>0</v>
      </c>
      <c r="S98" s="16">
        <v>78145522</v>
      </c>
      <c r="T98" s="16">
        <v>112000000</v>
      </c>
      <c r="U98" s="16">
        <v>2404477611</v>
      </c>
      <c r="V98" s="16">
        <v>2</v>
      </c>
      <c r="W98" s="19">
        <v>0.1</v>
      </c>
      <c r="X98" s="19">
        <v>1.4999999999999999E-2</v>
      </c>
      <c r="Y98" s="16">
        <v>1172182</v>
      </c>
      <c r="Z98" s="16">
        <v>1747200</v>
      </c>
      <c r="AA98" s="16">
        <v>37670149</v>
      </c>
      <c r="AD98" s="16" t="s">
        <v>257</v>
      </c>
      <c r="AE98" s="16" t="s">
        <v>520</v>
      </c>
      <c r="AF98" s="16" t="s">
        <v>313</v>
      </c>
      <c r="AG98" s="16">
        <v>1747200</v>
      </c>
      <c r="AH98" s="16" t="s">
        <v>260</v>
      </c>
      <c r="AI98" s="16" t="s">
        <v>314</v>
      </c>
      <c r="AJ98" s="16">
        <v>37670149</v>
      </c>
      <c r="AK98" s="16" t="s">
        <v>261</v>
      </c>
      <c r="AL98" s="24" t="s">
        <v>521</v>
      </c>
    </row>
    <row r="99" spans="1:38" x14ac:dyDescent="0.15">
      <c r="A99" s="16">
        <v>94</v>
      </c>
      <c r="B99" s="16">
        <v>403</v>
      </c>
      <c r="C99" s="16">
        <v>2</v>
      </c>
      <c r="D99" s="16">
        <v>0</v>
      </c>
      <c r="E99" s="16">
        <v>0</v>
      </c>
      <c r="F99" s="16">
        <v>0</v>
      </c>
      <c r="G99" s="29">
        <v>6000194</v>
      </c>
      <c r="H99" s="32" t="s">
        <v>330</v>
      </c>
      <c r="I99" s="37" t="s">
        <v>1179</v>
      </c>
      <c r="J99" s="16">
        <v>8661</v>
      </c>
      <c r="K99" s="30">
        <v>15</v>
      </c>
      <c r="L99" s="16" t="s">
        <v>54</v>
      </c>
      <c r="M99" s="16" t="s">
        <v>54</v>
      </c>
      <c r="N99" s="16">
        <v>9</v>
      </c>
      <c r="O99" s="16">
        <v>56</v>
      </c>
      <c r="P99" s="16">
        <v>300</v>
      </c>
      <c r="Q99" s="16">
        <v>300</v>
      </c>
      <c r="R99" s="16">
        <v>0</v>
      </c>
      <c r="S99" s="16">
        <v>168313432</v>
      </c>
      <c r="T99" s="16">
        <v>210000000</v>
      </c>
      <c r="U99" s="16">
        <v>4508395522</v>
      </c>
      <c r="V99" s="16">
        <v>3</v>
      </c>
      <c r="W99" s="19">
        <v>0.1</v>
      </c>
      <c r="X99" s="19">
        <v>1.4999999999999999E-2</v>
      </c>
      <c r="Y99" s="16">
        <v>2524701</v>
      </c>
      <c r="Z99" s="16">
        <v>3276000</v>
      </c>
      <c r="AA99" s="16">
        <v>70631529</v>
      </c>
      <c r="AD99" s="16" t="s">
        <v>257</v>
      </c>
      <c r="AE99" s="16" t="s">
        <v>522</v>
      </c>
      <c r="AF99" s="16" t="s">
        <v>313</v>
      </c>
      <c r="AG99" s="16">
        <v>3276000</v>
      </c>
      <c r="AH99" s="16" t="s">
        <v>260</v>
      </c>
      <c r="AI99" s="16" t="s">
        <v>314</v>
      </c>
      <c r="AJ99" s="16">
        <v>70631529</v>
      </c>
      <c r="AK99" s="16" t="s">
        <v>261</v>
      </c>
      <c r="AL99" s="24" t="s">
        <v>523</v>
      </c>
    </row>
    <row r="100" spans="1:38" x14ac:dyDescent="0.15">
      <c r="A100" s="16">
        <v>95</v>
      </c>
      <c r="B100" s="16">
        <v>404</v>
      </c>
      <c r="C100" s="16">
        <v>2</v>
      </c>
      <c r="D100" s="16">
        <v>0</v>
      </c>
      <c r="E100" s="16">
        <v>0</v>
      </c>
      <c r="F100" s="16">
        <v>0</v>
      </c>
      <c r="G100" s="29">
        <v>6000195</v>
      </c>
      <c r="H100" s="32" t="s">
        <v>331</v>
      </c>
      <c r="I100" s="37" t="s">
        <v>1180</v>
      </c>
      <c r="J100" s="16">
        <v>8661</v>
      </c>
      <c r="K100" s="30">
        <v>15</v>
      </c>
      <c r="L100" s="16" t="s">
        <v>55</v>
      </c>
      <c r="M100" s="16" t="s">
        <v>55</v>
      </c>
      <c r="N100" s="16">
        <v>10</v>
      </c>
      <c r="O100" s="16">
        <v>83</v>
      </c>
      <c r="P100" s="16">
        <v>401</v>
      </c>
      <c r="Q100" s="16">
        <v>401</v>
      </c>
      <c r="R100" s="16">
        <v>0</v>
      </c>
      <c r="S100" s="16">
        <v>249464552</v>
      </c>
      <c r="T100" s="16">
        <v>280700000</v>
      </c>
      <c r="U100" s="16">
        <v>6026222014</v>
      </c>
      <c r="V100" s="16">
        <v>4</v>
      </c>
      <c r="W100" s="19">
        <v>0.08</v>
      </c>
      <c r="X100" s="19">
        <v>1.4999999999999999E-2</v>
      </c>
      <c r="Y100" s="16">
        <v>3741968</v>
      </c>
      <c r="Z100" s="16">
        <v>4378920</v>
      </c>
      <c r="AA100" s="16">
        <v>94410811</v>
      </c>
      <c r="AD100" s="16" t="s">
        <v>257</v>
      </c>
      <c r="AE100" s="16" t="s">
        <v>524</v>
      </c>
      <c r="AF100" s="16" t="s">
        <v>313</v>
      </c>
      <c r="AG100" s="16">
        <v>4378920</v>
      </c>
      <c r="AH100" s="16" t="s">
        <v>260</v>
      </c>
      <c r="AI100" s="16" t="s">
        <v>314</v>
      </c>
      <c r="AJ100" s="16">
        <v>94410811</v>
      </c>
      <c r="AK100" s="16" t="s">
        <v>261</v>
      </c>
      <c r="AL100" s="24" t="s">
        <v>525</v>
      </c>
    </row>
    <row r="101" spans="1:38" x14ac:dyDescent="0.15">
      <c r="A101" s="16">
        <v>96</v>
      </c>
      <c r="B101" s="16">
        <v>500</v>
      </c>
      <c r="C101" s="16">
        <v>2</v>
      </c>
      <c r="D101" s="16">
        <v>0</v>
      </c>
      <c r="E101" s="16">
        <v>0</v>
      </c>
      <c r="F101" s="16">
        <v>0</v>
      </c>
      <c r="G101" s="16">
        <v>0</v>
      </c>
      <c r="H101" s="24" t="s">
        <v>316</v>
      </c>
      <c r="I101" s="24" t="s">
        <v>316</v>
      </c>
      <c r="J101" s="16">
        <v>8661</v>
      </c>
      <c r="K101" s="30">
        <v>0</v>
      </c>
      <c r="L101" s="16" t="s">
        <v>56</v>
      </c>
      <c r="M101" s="16" t="s">
        <v>56</v>
      </c>
      <c r="N101" s="16">
        <v>0</v>
      </c>
      <c r="O101" s="16">
        <v>1.5</v>
      </c>
      <c r="P101" s="16">
        <v>1.2</v>
      </c>
      <c r="Q101" s="16">
        <v>1.2</v>
      </c>
      <c r="R101" s="16">
        <v>0</v>
      </c>
      <c r="S101" s="16">
        <v>4508395</v>
      </c>
      <c r="T101" s="16">
        <v>840000</v>
      </c>
      <c r="U101" s="16">
        <v>18033582</v>
      </c>
      <c r="V101" s="16">
        <v>1</v>
      </c>
      <c r="W101" s="19">
        <v>0.1</v>
      </c>
      <c r="X101" s="19">
        <v>0.1</v>
      </c>
      <c r="Y101" s="16">
        <v>450839</v>
      </c>
      <c r="Z101" s="16">
        <v>87360</v>
      </c>
      <c r="AA101" s="16">
        <v>1883507</v>
      </c>
      <c r="AD101" s="16" t="s">
        <v>257</v>
      </c>
      <c r="AE101" s="16" t="s">
        <v>526</v>
      </c>
      <c r="AF101" s="16" t="s">
        <v>313</v>
      </c>
      <c r="AG101" s="16">
        <v>87360</v>
      </c>
      <c r="AH101" s="16" t="s">
        <v>260</v>
      </c>
      <c r="AI101" s="16" t="s">
        <v>314</v>
      </c>
      <c r="AJ101" s="16">
        <v>1883507</v>
      </c>
      <c r="AK101" s="16" t="s">
        <v>261</v>
      </c>
      <c r="AL101" s="24" t="s">
        <v>527</v>
      </c>
    </row>
    <row r="102" spans="1:38" x14ac:dyDescent="0.15">
      <c r="A102" s="16">
        <v>97</v>
      </c>
      <c r="B102" s="16">
        <v>501</v>
      </c>
      <c r="C102" s="16">
        <v>2</v>
      </c>
      <c r="D102" s="16">
        <v>0</v>
      </c>
      <c r="E102" s="16">
        <v>0</v>
      </c>
      <c r="F102" s="16">
        <v>0</v>
      </c>
      <c r="G102" s="16">
        <v>0</v>
      </c>
      <c r="H102" s="24" t="s">
        <v>316</v>
      </c>
      <c r="I102" s="24" t="s">
        <v>316</v>
      </c>
      <c r="J102" s="16">
        <v>8661</v>
      </c>
      <c r="K102" s="30">
        <v>0</v>
      </c>
      <c r="L102" s="16" t="s">
        <v>57</v>
      </c>
      <c r="M102" s="16" t="s">
        <v>57</v>
      </c>
      <c r="N102" s="16">
        <v>1</v>
      </c>
      <c r="O102" s="16">
        <v>1.35</v>
      </c>
      <c r="P102" s="16">
        <v>1.2</v>
      </c>
      <c r="Q102" s="16">
        <v>1.2</v>
      </c>
      <c r="R102" s="16">
        <v>0</v>
      </c>
      <c r="S102" s="16">
        <v>4057555</v>
      </c>
      <c r="T102" s="16">
        <v>840000</v>
      </c>
      <c r="U102" s="16">
        <v>18033582</v>
      </c>
      <c r="V102" s="16">
        <v>1</v>
      </c>
      <c r="W102" s="19">
        <v>0.1</v>
      </c>
      <c r="X102" s="19">
        <v>0.1</v>
      </c>
      <c r="Y102" s="16">
        <v>405755</v>
      </c>
      <c r="Z102" s="16">
        <v>87360</v>
      </c>
      <c r="AA102" s="16">
        <v>1883507</v>
      </c>
      <c r="AD102" s="16" t="s">
        <v>257</v>
      </c>
      <c r="AE102" s="16" t="s">
        <v>528</v>
      </c>
      <c r="AF102" s="16" t="s">
        <v>313</v>
      </c>
      <c r="AG102" s="16">
        <v>87360</v>
      </c>
      <c r="AH102" s="16" t="s">
        <v>260</v>
      </c>
      <c r="AI102" s="16" t="s">
        <v>314</v>
      </c>
      <c r="AJ102" s="16">
        <v>1883507</v>
      </c>
      <c r="AK102" s="16" t="s">
        <v>261</v>
      </c>
      <c r="AL102" s="24" t="s">
        <v>529</v>
      </c>
    </row>
    <row r="103" spans="1:38" x14ac:dyDescent="0.15">
      <c r="A103" s="16">
        <v>98</v>
      </c>
      <c r="B103" s="16">
        <v>502</v>
      </c>
      <c r="C103" s="16">
        <v>2</v>
      </c>
      <c r="D103" s="16">
        <v>0</v>
      </c>
      <c r="E103" s="16">
        <v>0</v>
      </c>
      <c r="F103" s="16">
        <v>0</v>
      </c>
      <c r="G103" s="16">
        <v>0</v>
      </c>
      <c r="H103" s="24" t="s">
        <v>316</v>
      </c>
      <c r="I103" s="24" t="s">
        <v>316</v>
      </c>
      <c r="J103" s="16">
        <v>8661</v>
      </c>
      <c r="K103" s="30">
        <v>0</v>
      </c>
      <c r="L103" s="16" t="s">
        <v>58</v>
      </c>
      <c r="M103" s="16" t="s">
        <v>58</v>
      </c>
      <c r="N103" s="16">
        <v>2</v>
      </c>
      <c r="O103" s="16">
        <v>2.8</v>
      </c>
      <c r="P103" s="16">
        <v>1.8</v>
      </c>
      <c r="Q103" s="16">
        <v>1.8</v>
      </c>
      <c r="R103" s="16">
        <v>0</v>
      </c>
      <c r="S103" s="16">
        <v>8415671</v>
      </c>
      <c r="T103" s="16">
        <v>1260000</v>
      </c>
      <c r="U103" s="16">
        <v>27050373</v>
      </c>
      <c r="V103" s="16">
        <v>2</v>
      </c>
      <c r="W103" s="19">
        <v>0.1</v>
      </c>
      <c r="X103" s="19">
        <v>0.1</v>
      </c>
      <c r="Y103" s="16">
        <v>841567</v>
      </c>
      <c r="Z103" s="16">
        <v>131040</v>
      </c>
      <c r="AA103" s="16">
        <v>2825261</v>
      </c>
      <c r="AD103" s="16" t="s">
        <v>257</v>
      </c>
      <c r="AE103" s="16" t="s">
        <v>463</v>
      </c>
      <c r="AF103" s="16" t="s">
        <v>313</v>
      </c>
      <c r="AG103" s="16">
        <v>131040</v>
      </c>
      <c r="AH103" s="16" t="s">
        <v>260</v>
      </c>
      <c r="AI103" s="16" t="s">
        <v>314</v>
      </c>
      <c r="AJ103" s="16">
        <v>2825261</v>
      </c>
      <c r="AK103" s="16" t="s">
        <v>261</v>
      </c>
      <c r="AL103" s="24" t="s">
        <v>464</v>
      </c>
    </row>
    <row r="104" spans="1:38" x14ac:dyDescent="0.15">
      <c r="A104" s="16">
        <v>99</v>
      </c>
      <c r="B104" s="16">
        <v>503</v>
      </c>
      <c r="C104" s="16">
        <v>2</v>
      </c>
      <c r="D104" s="16">
        <v>0</v>
      </c>
      <c r="E104" s="16">
        <v>0</v>
      </c>
      <c r="F104" s="16">
        <v>0</v>
      </c>
      <c r="G104" s="16">
        <v>0</v>
      </c>
      <c r="H104" s="24" t="s">
        <v>316</v>
      </c>
      <c r="I104" s="24" t="s">
        <v>316</v>
      </c>
      <c r="J104" s="16">
        <v>8661</v>
      </c>
      <c r="K104" s="30">
        <v>0</v>
      </c>
      <c r="L104" s="16" t="s">
        <v>59</v>
      </c>
      <c r="M104" s="16" t="s">
        <v>59</v>
      </c>
      <c r="N104" s="16">
        <v>3</v>
      </c>
      <c r="O104" s="16">
        <v>5.5</v>
      </c>
      <c r="P104" s="16">
        <v>3</v>
      </c>
      <c r="Q104" s="16">
        <v>3</v>
      </c>
      <c r="R104" s="16">
        <v>0</v>
      </c>
      <c r="S104" s="16">
        <v>16530783</v>
      </c>
      <c r="T104" s="16">
        <v>2100000</v>
      </c>
      <c r="U104" s="16">
        <v>45083955</v>
      </c>
      <c r="V104" s="16">
        <v>3</v>
      </c>
      <c r="W104" s="19">
        <v>0.1</v>
      </c>
      <c r="X104" s="19">
        <v>0.1</v>
      </c>
      <c r="Y104" s="16">
        <v>1653078</v>
      </c>
      <c r="Z104" s="16">
        <v>218400</v>
      </c>
      <c r="AA104" s="16">
        <v>4708768</v>
      </c>
      <c r="AD104" s="16" t="s">
        <v>257</v>
      </c>
      <c r="AE104" s="16" t="s">
        <v>465</v>
      </c>
      <c r="AF104" s="16" t="s">
        <v>313</v>
      </c>
      <c r="AG104" s="16">
        <v>218400</v>
      </c>
      <c r="AH104" s="16" t="s">
        <v>260</v>
      </c>
      <c r="AI104" s="16" t="s">
        <v>314</v>
      </c>
      <c r="AJ104" s="16">
        <v>4708768</v>
      </c>
      <c r="AK104" s="16" t="s">
        <v>261</v>
      </c>
      <c r="AL104" s="24" t="s">
        <v>466</v>
      </c>
    </row>
    <row r="105" spans="1:38" x14ac:dyDescent="0.15">
      <c r="A105" s="16">
        <v>100</v>
      </c>
      <c r="B105" s="16">
        <v>504</v>
      </c>
      <c r="C105" s="16">
        <v>2</v>
      </c>
      <c r="D105" s="16">
        <v>0</v>
      </c>
      <c r="E105" s="16">
        <v>0</v>
      </c>
      <c r="F105" s="16">
        <v>0</v>
      </c>
      <c r="G105" s="16">
        <v>0</v>
      </c>
      <c r="H105" s="24" t="s">
        <v>316</v>
      </c>
      <c r="I105" s="24" t="s">
        <v>316</v>
      </c>
      <c r="J105" s="16">
        <v>8661</v>
      </c>
      <c r="K105" s="30">
        <v>0</v>
      </c>
      <c r="L105" s="16" t="s">
        <v>60</v>
      </c>
      <c r="M105" s="16" t="s">
        <v>60</v>
      </c>
      <c r="N105" s="16">
        <v>4</v>
      </c>
      <c r="O105" s="16">
        <v>8</v>
      </c>
      <c r="P105" s="16">
        <v>22</v>
      </c>
      <c r="Q105" s="16">
        <v>22</v>
      </c>
      <c r="R105" s="16">
        <v>0</v>
      </c>
      <c r="S105" s="16">
        <v>24044776</v>
      </c>
      <c r="T105" s="16">
        <v>15400000</v>
      </c>
      <c r="U105" s="16">
        <v>330615671</v>
      </c>
      <c r="V105" s="16">
        <v>4</v>
      </c>
      <c r="W105" s="19">
        <v>0.08</v>
      </c>
      <c r="X105" s="19">
        <v>0.08</v>
      </c>
      <c r="Y105" s="16">
        <v>1923582</v>
      </c>
      <c r="Z105" s="16">
        <v>1281280</v>
      </c>
      <c r="AA105" s="16">
        <v>27624776</v>
      </c>
      <c r="AD105" s="16" t="s">
        <v>257</v>
      </c>
      <c r="AE105" s="16" t="s">
        <v>467</v>
      </c>
      <c r="AF105" s="16" t="s">
        <v>313</v>
      </c>
      <c r="AG105" s="16">
        <v>1281280</v>
      </c>
      <c r="AH105" s="16" t="s">
        <v>260</v>
      </c>
      <c r="AI105" s="16" t="s">
        <v>314</v>
      </c>
      <c r="AJ105" s="16">
        <v>27624776</v>
      </c>
      <c r="AK105" s="16" t="s">
        <v>261</v>
      </c>
      <c r="AL105" s="24" t="s">
        <v>468</v>
      </c>
    </row>
    <row r="106" spans="1:38" x14ac:dyDescent="0.15">
      <c r="A106" s="16">
        <v>101</v>
      </c>
      <c r="B106" s="16">
        <v>505</v>
      </c>
      <c r="C106" s="16">
        <v>2</v>
      </c>
      <c r="D106" s="16">
        <v>0</v>
      </c>
      <c r="E106" s="16">
        <v>0</v>
      </c>
      <c r="F106" s="16">
        <v>0</v>
      </c>
      <c r="G106" s="16">
        <v>0</v>
      </c>
      <c r="H106" s="24" t="s">
        <v>316</v>
      </c>
      <c r="I106" s="24" t="s">
        <v>316</v>
      </c>
      <c r="J106" s="16">
        <v>8661</v>
      </c>
      <c r="K106" s="30">
        <v>0</v>
      </c>
      <c r="L106" s="16" t="s">
        <v>61</v>
      </c>
      <c r="M106" s="16" t="s">
        <v>61</v>
      </c>
      <c r="N106" s="16">
        <v>5</v>
      </c>
      <c r="O106" s="16">
        <v>12</v>
      </c>
      <c r="P106" s="16">
        <v>25</v>
      </c>
      <c r="Q106" s="16">
        <v>25</v>
      </c>
      <c r="R106" s="16">
        <v>0</v>
      </c>
      <c r="S106" s="16">
        <v>36067164</v>
      </c>
      <c r="T106" s="16">
        <v>17500000</v>
      </c>
      <c r="U106" s="16">
        <v>375699626</v>
      </c>
      <c r="V106" s="16">
        <v>5</v>
      </c>
      <c r="W106" s="19">
        <v>0.08</v>
      </c>
      <c r="X106" s="19">
        <v>0.08</v>
      </c>
      <c r="Y106" s="16">
        <v>2885373</v>
      </c>
      <c r="Z106" s="16">
        <v>1456000</v>
      </c>
      <c r="AA106" s="16">
        <v>31391790</v>
      </c>
      <c r="AD106" s="16" t="s">
        <v>257</v>
      </c>
      <c r="AE106" s="16" t="s">
        <v>469</v>
      </c>
      <c r="AF106" s="16" t="s">
        <v>313</v>
      </c>
      <c r="AG106" s="16">
        <v>1456000</v>
      </c>
      <c r="AH106" s="16" t="s">
        <v>260</v>
      </c>
      <c r="AI106" s="16" t="s">
        <v>314</v>
      </c>
      <c r="AJ106" s="16">
        <v>31391790</v>
      </c>
      <c r="AK106" s="16" t="s">
        <v>261</v>
      </c>
      <c r="AL106" s="24" t="s">
        <v>470</v>
      </c>
    </row>
    <row r="107" spans="1:38" x14ac:dyDescent="0.15">
      <c r="A107" s="16">
        <v>102</v>
      </c>
      <c r="B107" s="16">
        <v>506</v>
      </c>
      <c r="C107" s="16">
        <v>2</v>
      </c>
      <c r="D107" s="16">
        <v>0</v>
      </c>
      <c r="E107" s="16">
        <v>0</v>
      </c>
      <c r="F107" s="16">
        <v>0</v>
      </c>
      <c r="G107" s="16">
        <v>0</v>
      </c>
      <c r="H107" s="24" t="s">
        <v>316</v>
      </c>
      <c r="I107" s="24" t="s">
        <v>316</v>
      </c>
      <c r="J107" s="16">
        <v>8661</v>
      </c>
      <c r="K107" s="30">
        <v>0</v>
      </c>
      <c r="L107" s="16" t="s">
        <v>62</v>
      </c>
      <c r="M107" s="16" t="s">
        <v>62</v>
      </c>
      <c r="N107" s="16">
        <v>6</v>
      </c>
      <c r="O107" s="16">
        <v>28</v>
      </c>
      <c r="P107" s="16">
        <v>160</v>
      </c>
      <c r="Q107" s="16">
        <v>160</v>
      </c>
      <c r="R107" s="16">
        <v>0</v>
      </c>
      <c r="S107" s="16">
        <v>84156716</v>
      </c>
      <c r="T107" s="16">
        <v>112000000</v>
      </c>
      <c r="U107" s="16">
        <v>2404477611</v>
      </c>
      <c r="V107" s="16">
        <v>6</v>
      </c>
      <c r="W107" s="19">
        <v>0.08</v>
      </c>
      <c r="X107" s="19">
        <v>0.08</v>
      </c>
      <c r="Y107" s="16">
        <v>6732537</v>
      </c>
      <c r="Z107" s="16">
        <v>9318400</v>
      </c>
      <c r="AA107" s="16">
        <v>200907462</v>
      </c>
      <c r="AD107" s="16" t="s">
        <v>257</v>
      </c>
      <c r="AE107" s="16" t="s">
        <v>471</v>
      </c>
      <c r="AF107" s="16" t="s">
        <v>313</v>
      </c>
      <c r="AG107" s="16">
        <v>9318400</v>
      </c>
      <c r="AH107" s="16" t="s">
        <v>260</v>
      </c>
      <c r="AI107" s="16" t="s">
        <v>314</v>
      </c>
      <c r="AJ107" s="16">
        <v>200907462</v>
      </c>
      <c r="AK107" s="16" t="s">
        <v>261</v>
      </c>
      <c r="AL107" s="24" t="s">
        <v>472</v>
      </c>
    </row>
    <row r="108" spans="1:38" x14ac:dyDescent="0.15">
      <c r="A108" s="16">
        <v>103</v>
      </c>
      <c r="B108" s="16">
        <v>507</v>
      </c>
      <c r="C108" s="16">
        <v>2</v>
      </c>
      <c r="D108" s="16">
        <v>0</v>
      </c>
      <c r="E108" s="16">
        <v>0</v>
      </c>
      <c r="F108" s="16">
        <v>0</v>
      </c>
      <c r="G108" s="16">
        <v>0</v>
      </c>
      <c r="H108" s="24" t="s">
        <v>316</v>
      </c>
      <c r="I108" s="24" t="s">
        <v>316</v>
      </c>
      <c r="J108" s="16">
        <v>8661</v>
      </c>
      <c r="K108" s="30">
        <v>0</v>
      </c>
      <c r="L108" s="16" t="s">
        <v>63</v>
      </c>
      <c r="M108" s="16" t="s">
        <v>63</v>
      </c>
      <c r="N108" s="16">
        <v>7</v>
      </c>
      <c r="O108" s="16">
        <v>32</v>
      </c>
      <c r="P108" s="16">
        <v>200</v>
      </c>
      <c r="Q108" s="16">
        <v>200</v>
      </c>
      <c r="R108" s="16">
        <v>0</v>
      </c>
      <c r="S108" s="16">
        <v>96179104</v>
      </c>
      <c r="T108" s="16">
        <v>140000000</v>
      </c>
      <c r="U108" s="16">
        <v>3005597014</v>
      </c>
      <c r="V108" s="16">
        <v>7</v>
      </c>
      <c r="W108" s="19">
        <v>0.08</v>
      </c>
      <c r="X108" s="19">
        <v>0.08</v>
      </c>
      <c r="Y108" s="16">
        <v>7694328</v>
      </c>
      <c r="Z108" s="16">
        <v>11648000</v>
      </c>
      <c r="AA108" s="16">
        <v>251134328</v>
      </c>
      <c r="AD108" s="16" t="s">
        <v>257</v>
      </c>
      <c r="AE108" s="16" t="s">
        <v>473</v>
      </c>
      <c r="AF108" s="16" t="s">
        <v>313</v>
      </c>
      <c r="AG108" s="16">
        <v>11648000</v>
      </c>
      <c r="AH108" s="16" t="s">
        <v>260</v>
      </c>
      <c r="AI108" s="16" t="s">
        <v>314</v>
      </c>
      <c r="AJ108" s="16">
        <v>251134328</v>
      </c>
      <c r="AK108" s="16" t="s">
        <v>261</v>
      </c>
      <c r="AL108" s="24" t="s">
        <v>474</v>
      </c>
    </row>
    <row r="109" spans="1:38" x14ac:dyDescent="0.15">
      <c r="A109" s="16">
        <v>104</v>
      </c>
      <c r="B109" s="16">
        <v>508</v>
      </c>
      <c r="C109" s="16">
        <v>2</v>
      </c>
      <c r="D109" s="16">
        <v>0</v>
      </c>
      <c r="E109" s="16">
        <v>0</v>
      </c>
      <c r="F109" s="16">
        <v>0</v>
      </c>
      <c r="G109" s="16">
        <v>0</v>
      </c>
      <c r="H109" s="24" t="s">
        <v>316</v>
      </c>
      <c r="I109" s="24" t="s">
        <v>316</v>
      </c>
      <c r="J109" s="16">
        <v>8661</v>
      </c>
      <c r="K109" s="30">
        <v>0</v>
      </c>
      <c r="L109" s="16" t="s">
        <v>64</v>
      </c>
      <c r="M109" s="16" t="s">
        <v>64</v>
      </c>
      <c r="N109" s="16">
        <v>8</v>
      </c>
      <c r="O109" s="16">
        <v>35</v>
      </c>
      <c r="P109" s="16">
        <v>250</v>
      </c>
      <c r="Q109" s="16">
        <v>250</v>
      </c>
      <c r="R109" s="16">
        <v>0</v>
      </c>
      <c r="S109" s="16">
        <v>105195895</v>
      </c>
      <c r="T109" s="16">
        <v>175000000</v>
      </c>
      <c r="U109" s="16">
        <v>3756996268</v>
      </c>
      <c r="V109" s="16">
        <v>8</v>
      </c>
      <c r="W109" s="19">
        <v>0.06</v>
      </c>
      <c r="X109" s="19">
        <v>0.06</v>
      </c>
      <c r="Y109" s="16">
        <v>6311753</v>
      </c>
      <c r="Z109" s="16">
        <v>10920000</v>
      </c>
      <c r="AA109" s="16">
        <v>235438432</v>
      </c>
      <c r="AD109" s="16" t="s">
        <v>257</v>
      </c>
      <c r="AE109" s="16" t="s">
        <v>475</v>
      </c>
      <c r="AF109" s="16" t="s">
        <v>313</v>
      </c>
      <c r="AG109" s="16">
        <v>10920000</v>
      </c>
      <c r="AH109" s="16" t="s">
        <v>260</v>
      </c>
      <c r="AI109" s="16" t="s">
        <v>314</v>
      </c>
      <c r="AJ109" s="16">
        <v>235438432</v>
      </c>
      <c r="AK109" s="16" t="s">
        <v>261</v>
      </c>
      <c r="AL109" s="24" t="s">
        <v>476</v>
      </c>
    </row>
    <row r="110" spans="1:38" x14ac:dyDescent="0.15">
      <c r="A110" s="16">
        <v>105</v>
      </c>
      <c r="B110" s="16">
        <v>509</v>
      </c>
      <c r="C110" s="16">
        <v>2</v>
      </c>
      <c r="D110" s="16">
        <v>0</v>
      </c>
      <c r="E110" s="16">
        <v>0</v>
      </c>
      <c r="F110" s="16">
        <v>0</v>
      </c>
      <c r="G110" s="16">
        <v>0</v>
      </c>
      <c r="H110" s="24" t="s">
        <v>316</v>
      </c>
      <c r="I110" s="24" t="s">
        <v>316</v>
      </c>
      <c r="J110" s="16">
        <v>8661</v>
      </c>
      <c r="K110" s="30">
        <v>0</v>
      </c>
      <c r="L110" s="16" t="s">
        <v>65</v>
      </c>
      <c r="M110" s="16" t="s">
        <v>65</v>
      </c>
      <c r="N110" s="16">
        <v>9</v>
      </c>
      <c r="O110" s="16">
        <v>60</v>
      </c>
      <c r="P110" s="16">
        <v>300</v>
      </c>
      <c r="Q110" s="16">
        <v>300</v>
      </c>
      <c r="R110" s="16">
        <v>0</v>
      </c>
      <c r="S110" s="16">
        <v>180335820</v>
      </c>
      <c r="T110" s="16">
        <v>210000000</v>
      </c>
      <c r="U110" s="16">
        <v>4508395522</v>
      </c>
      <c r="V110" s="16">
        <v>9</v>
      </c>
      <c r="W110" s="19">
        <v>0.06</v>
      </c>
      <c r="X110" s="19">
        <v>0.06</v>
      </c>
      <c r="Y110" s="16">
        <v>10820149</v>
      </c>
      <c r="Z110" s="16">
        <v>13104000</v>
      </c>
      <c r="AA110" s="16">
        <v>282526119</v>
      </c>
      <c r="AD110" s="16" t="s">
        <v>257</v>
      </c>
      <c r="AE110" s="16" t="s">
        <v>477</v>
      </c>
      <c r="AF110" s="16" t="s">
        <v>313</v>
      </c>
      <c r="AG110" s="16">
        <v>13104000</v>
      </c>
      <c r="AH110" s="16" t="s">
        <v>260</v>
      </c>
      <c r="AI110" s="16" t="s">
        <v>314</v>
      </c>
      <c r="AJ110" s="16">
        <v>282526119</v>
      </c>
      <c r="AK110" s="16" t="s">
        <v>261</v>
      </c>
      <c r="AL110" s="24" t="s">
        <v>478</v>
      </c>
    </row>
    <row r="111" spans="1:38" x14ac:dyDescent="0.15">
      <c r="A111" s="16">
        <v>106</v>
      </c>
      <c r="B111" s="16">
        <v>510</v>
      </c>
      <c r="C111" s="16">
        <v>2</v>
      </c>
      <c r="D111" s="16">
        <v>0</v>
      </c>
      <c r="E111" s="16">
        <v>0</v>
      </c>
      <c r="F111" s="16">
        <v>0</v>
      </c>
      <c r="G111" s="16">
        <v>0</v>
      </c>
      <c r="H111" s="24" t="s">
        <v>316</v>
      </c>
      <c r="I111" s="24" t="s">
        <v>316</v>
      </c>
      <c r="J111" s="16">
        <v>8661</v>
      </c>
      <c r="K111" s="30">
        <v>0</v>
      </c>
      <c r="L111" s="16" t="s">
        <v>66</v>
      </c>
      <c r="M111" s="16" t="s">
        <v>66</v>
      </c>
      <c r="N111" s="16">
        <v>10</v>
      </c>
      <c r="O111" s="16">
        <v>70</v>
      </c>
      <c r="P111" s="16">
        <v>320</v>
      </c>
      <c r="Q111" s="16">
        <v>320</v>
      </c>
      <c r="R111" s="16">
        <v>0</v>
      </c>
      <c r="S111" s="16">
        <v>210391791</v>
      </c>
      <c r="T111" s="16">
        <v>224000000</v>
      </c>
      <c r="U111" s="16">
        <v>4808955223</v>
      </c>
      <c r="V111" s="16">
        <v>10</v>
      </c>
      <c r="W111" s="19">
        <v>0.06</v>
      </c>
      <c r="X111" s="19">
        <v>0.06</v>
      </c>
      <c r="Y111" s="16">
        <v>12623507</v>
      </c>
      <c r="Z111" s="16">
        <v>13977600</v>
      </c>
      <c r="AA111" s="16">
        <v>301361193</v>
      </c>
      <c r="AD111" s="16" t="s">
        <v>257</v>
      </c>
      <c r="AE111" s="16" t="s">
        <v>479</v>
      </c>
      <c r="AF111" s="16" t="s">
        <v>313</v>
      </c>
      <c r="AG111" s="16">
        <v>13977600</v>
      </c>
      <c r="AH111" s="16" t="s">
        <v>260</v>
      </c>
      <c r="AI111" s="16" t="s">
        <v>314</v>
      </c>
      <c r="AJ111" s="16">
        <v>301361193</v>
      </c>
      <c r="AK111" s="16" t="s">
        <v>261</v>
      </c>
      <c r="AL111" s="24" t="s">
        <v>480</v>
      </c>
    </row>
    <row r="112" spans="1:38" x14ac:dyDescent="0.15">
      <c r="A112" s="16">
        <v>107</v>
      </c>
      <c r="B112" s="16">
        <v>601</v>
      </c>
      <c r="C112" s="16">
        <v>2</v>
      </c>
      <c r="D112" s="16">
        <v>0</v>
      </c>
      <c r="E112" s="16">
        <v>0</v>
      </c>
      <c r="F112" s="16">
        <v>200</v>
      </c>
      <c r="G112" s="16">
        <v>0</v>
      </c>
      <c r="H112" s="24" t="s">
        <v>316</v>
      </c>
      <c r="I112" s="24" t="s">
        <v>316</v>
      </c>
      <c r="J112" s="16">
        <v>8661</v>
      </c>
      <c r="K112" s="30">
        <v>0</v>
      </c>
      <c r="L112" s="16" t="s">
        <v>67</v>
      </c>
      <c r="M112" s="16" t="s">
        <v>67</v>
      </c>
      <c r="N112" s="16">
        <v>1</v>
      </c>
      <c r="O112" s="16">
        <v>1.9</v>
      </c>
      <c r="P112" s="16">
        <v>1.9</v>
      </c>
      <c r="Q112" s="16">
        <v>1.9</v>
      </c>
      <c r="R112" s="16">
        <v>0</v>
      </c>
      <c r="S112" s="16">
        <v>5710634</v>
      </c>
      <c r="T112" s="16">
        <v>1330000</v>
      </c>
      <c r="U112" s="16">
        <v>28553171</v>
      </c>
      <c r="V112" s="16">
        <v>1</v>
      </c>
      <c r="W112" s="19">
        <v>0.1</v>
      </c>
      <c r="X112" s="19">
        <v>0.1</v>
      </c>
      <c r="Y112" s="16">
        <v>571063</v>
      </c>
      <c r="Z112" s="16">
        <v>138320</v>
      </c>
      <c r="AA112" s="16">
        <v>2982220</v>
      </c>
      <c r="AD112" s="16" t="s">
        <v>257</v>
      </c>
      <c r="AE112" s="16" t="s">
        <v>481</v>
      </c>
      <c r="AF112" s="16" t="s">
        <v>313</v>
      </c>
      <c r="AG112" s="16">
        <v>138320</v>
      </c>
      <c r="AH112" s="16" t="s">
        <v>260</v>
      </c>
      <c r="AI112" s="16" t="s">
        <v>314</v>
      </c>
      <c r="AJ112" s="16">
        <v>2982220</v>
      </c>
      <c r="AK112" s="16" t="s">
        <v>261</v>
      </c>
      <c r="AL112" s="24" t="s">
        <v>482</v>
      </c>
    </row>
    <row r="113" spans="1:38" x14ac:dyDescent="0.15">
      <c r="A113" s="16">
        <v>108</v>
      </c>
      <c r="B113" s="16">
        <v>602</v>
      </c>
      <c r="C113" s="16">
        <v>2</v>
      </c>
      <c r="D113" s="16">
        <v>0</v>
      </c>
      <c r="E113" s="16">
        <v>0</v>
      </c>
      <c r="F113" s="16">
        <v>200</v>
      </c>
      <c r="G113" s="16">
        <v>0</v>
      </c>
      <c r="H113" s="24" t="s">
        <v>316</v>
      </c>
      <c r="I113" s="24" t="s">
        <v>316</v>
      </c>
      <c r="J113" s="16">
        <v>8661</v>
      </c>
      <c r="K113" s="30">
        <v>0</v>
      </c>
      <c r="L113" s="16" t="s">
        <v>68</v>
      </c>
      <c r="M113" s="16" t="s">
        <v>68</v>
      </c>
      <c r="N113" s="16">
        <v>2</v>
      </c>
      <c r="O113" s="16">
        <v>2.95</v>
      </c>
      <c r="P113" s="16">
        <v>2.25</v>
      </c>
      <c r="Q113" s="16">
        <v>2.25</v>
      </c>
      <c r="R113" s="16">
        <v>0</v>
      </c>
      <c r="S113" s="16">
        <v>8866511</v>
      </c>
      <c r="T113" s="16">
        <v>1575000</v>
      </c>
      <c r="U113" s="16">
        <v>33812966</v>
      </c>
      <c r="V113" s="16">
        <v>2</v>
      </c>
      <c r="W113" s="19">
        <v>0.1</v>
      </c>
      <c r="X113" s="19">
        <v>0.1</v>
      </c>
      <c r="Y113" s="16">
        <v>886651</v>
      </c>
      <c r="Z113" s="16">
        <v>163800</v>
      </c>
      <c r="AA113" s="16">
        <v>3531576</v>
      </c>
      <c r="AD113" s="16" t="s">
        <v>257</v>
      </c>
      <c r="AE113" s="16" t="s">
        <v>404</v>
      </c>
      <c r="AF113" s="16" t="s">
        <v>313</v>
      </c>
      <c r="AG113" s="16">
        <v>163800</v>
      </c>
      <c r="AH113" s="16" t="s">
        <v>260</v>
      </c>
      <c r="AI113" s="16" t="s">
        <v>314</v>
      </c>
      <c r="AJ113" s="16">
        <v>3531576</v>
      </c>
      <c r="AK113" s="16" t="s">
        <v>261</v>
      </c>
      <c r="AL113" s="24" t="s">
        <v>483</v>
      </c>
    </row>
    <row r="114" spans="1:38" x14ac:dyDescent="0.15">
      <c r="A114" s="16">
        <v>109</v>
      </c>
      <c r="B114" s="16">
        <v>603</v>
      </c>
      <c r="C114" s="16">
        <v>2</v>
      </c>
      <c r="D114" s="16">
        <v>0</v>
      </c>
      <c r="E114" s="16">
        <v>0</v>
      </c>
      <c r="F114" s="16">
        <v>200</v>
      </c>
      <c r="G114" s="16">
        <v>0</v>
      </c>
      <c r="H114" s="24" t="s">
        <v>316</v>
      </c>
      <c r="I114" s="24" t="s">
        <v>316</v>
      </c>
      <c r="J114" s="16">
        <v>8661</v>
      </c>
      <c r="K114" s="30">
        <v>0</v>
      </c>
      <c r="L114" s="16" t="s">
        <v>69</v>
      </c>
      <c r="M114" s="16" t="s">
        <v>69</v>
      </c>
      <c r="N114" s="16">
        <v>3</v>
      </c>
      <c r="O114" s="16">
        <v>5.9</v>
      </c>
      <c r="P114" s="16">
        <v>3.9</v>
      </c>
      <c r="Q114" s="16">
        <v>3.9</v>
      </c>
      <c r="R114" s="16">
        <v>0</v>
      </c>
      <c r="S114" s="16">
        <v>17733022</v>
      </c>
      <c r="T114" s="16">
        <v>2730000</v>
      </c>
      <c r="U114" s="16">
        <v>58609141</v>
      </c>
      <c r="V114" s="16">
        <v>3</v>
      </c>
      <c r="W114" s="19">
        <v>0.1</v>
      </c>
      <c r="X114" s="19">
        <v>0.1</v>
      </c>
      <c r="Y114" s="16">
        <v>1773302</v>
      </c>
      <c r="Z114" s="16">
        <v>283920</v>
      </c>
      <c r="AA114" s="16">
        <v>6121399</v>
      </c>
      <c r="AD114" s="16" t="s">
        <v>257</v>
      </c>
      <c r="AE114" s="16" t="s">
        <v>484</v>
      </c>
      <c r="AF114" s="16" t="s">
        <v>313</v>
      </c>
      <c r="AG114" s="16">
        <v>283920</v>
      </c>
      <c r="AH114" s="16" t="s">
        <v>260</v>
      </c>
      <c r="AI114" s="16" t="s">
        <v>314</v>
      </c>
      <c r="AJ114" s="16">
        <v>6121399</v>
      </c>
      <c r="AK114" s="16" t="s">
        <v>261</v>
      </c>
      <c r="AL114" s="24" t="s">
        <v>485</v>
      </c>
    </row>
    <row r="115" spans="1:38" x14ac:dyDescent="0.15">
      <c r="A115" s="16">
        <v>110</v>
      </c>
      <c r="B115" s="16">
        <v>604</v>
      </c>
      <c r="C115" s="16">
        <v>2</v>
      </c>
      <c r="D115" s="16">
        <v>0</v>
      </c>
      <c r="E115" s="16">
        <v>0</v>
      </c>
      <c r="F115" s="16">
        <v>200</v>
      </c>
      <c r="G115" s="16">
        <v>0</v>
      </c>
      <c r="H115" s="24" t="s">
        <v>316</v>
      </c>
      <c r="I115" s="24" t="s">
        <v>316</v>
      </c>
      <c r="J115" s="16">
        <v>8661</v>
      </c>
      <c r="K115" s="30">
        <v>0</v>
      </c>
      <c r="L115" s="16" t="s">
        <v>70</v>
      </c>
      <c r="M115" s="16" t="s">
        <v>70</v>
      </c>
      <c r="N115" s="16">
        <v>4</v>
      </c>
      <c r="O115" s="16">
        <v>8.6999999999999993</v>
      </c>
      <c r="P115" s="16">
        <v>29.7</v>
      </c>
      <c r="Q115" s="16">
        <v>29.7</v>
      </c>
      <c r="R115" s="16">
        <v>0</v>
      </c>
      <c r="S115" s="16">
        <v>26148694</v>
      </c>
      <c r="T115" s="16">
        <v>20790000</v>
      </c>
      <c r="U115" s="16">
        <v>446331156</v>
      </c>
      <c r="V115" s="16">
        <v>4</v>
      </c>
      <c r="W115" s="19">
        <v>0.08</v>
      </c>
      <c r="X115" s="19">
        <v>0.08</v>
      </c>
      <c r="Y115" s="16">
        <v>2091895</v>
      </c>
      <c r="Z115" s="16">
        <v>1729728</v>
      </c>
      <c r="AA115" s="16">
        <v>37293447</v>
      </c>
      <c r="AD115" s="16" t="s">
        <v>257</v>
      </c>
      <c r="AE115" s="16" t="s">
        <v>486</v>
      </c>
      <c r="AF115" s="16" t="s">
        <v>313</v>
      </c>
      <c r="AG115" s="16">
        <v>1729728</v>
      </c>
      <c r="AH115" s="16" t="s">
        <v>260</v>
      </c>
      <c r="AI115" s="16" t="s">
        <v>314</v>
      </c>
      <c r="AJ115" s="16">
        <v>37293447</v>
      </c>
      <c r="AK115" s="16" t="s">
        <v>261</v>
      </c>
      <c r="AL115" s="24" t="s">
        <v>487</v>
      </c>
    </row>
    <row r="116" spans="1:38" x14ac:dyDescent="0.15">
      <c r="A116" s="16">
        <v>111</v>
      </c>
      <c r="B116" s="16">
        <v>605</v>
      </c>
      <c r="C116" s="16">
        <v>2</v>
      </c>
      <c r="D116" s="16">
        <v>0</v>
      </c>
      <c r="E116" s="16">
        <v>0</v>
      </c>
      <c r="F116" s="16">
        <v>200</v>
      </c>
      <c r="G116" s="16">
        <v>0</v>
      </c>
      <c r="H116" s="24" t="s">
        <v>316</v>
      </c>
      <c r="I116" s="24" t="s">
        <v>316</v>
      </c>
      <c r="J116" s="16">
        <v>8661</v>
      </c>
      <c r="K116" s="30">
        <v>0</v>
      </c>
      <c r="L116" s="16" t="s">
        <v>71</v>
      </c>
      <c r="M116" s="16" t="s">
        <v>71</v>
      </c>
      <c r="N116" s="16">
        <v>5</v>
      </c>
      <c r="O116" s="16">
        <v>13.2</v>
      </c>
      <c r="P116" s="16">
        <v>35</v>
      </c>
      <c r="Q116" s="16">
        <v>35</v>
      </c>
      <c r="R116" s="16">
        <v>0</v>
      </c>
      <c r="S116" s="16">
        <v>39673880</v>
      </c>
      <c r="T116" s="16">
        <v>24500000</v>
      </c>
      <c r="U116" s="16">
        <v>525979477</v>
      </c>
      <c r="V116" s="16">
        <v>5</v>
      </c>
      <c r="W116" s="19">
        <v>0.08</v>
      </c>
      <c r="X116" s="19">
        <v>0.08</v>
      </c>
      <c r="Y116" s="16">
        <v>3173910</v>
      </c>
      <c r="Z116" s="16">
        <v>2038400</v>
      </c>
      <c r="AA116" s="16">
        <v>43948507</v>
      </c>
      <c r="AD116" s="16" t="s">
        <v>257</v>
      </c>
      <c r="AE116" s="16" t="s">
        <v>488</v>
      </c>
      <c r="AF116" s="16" t="s">
        <v>313</v>
      </c>
      <c r="AG116" s="16">
        <v>2038400</v>
      </c>
      <c r="AH116" s="16" t="s">
        <v>260</v>
      </c>
      <c r="AI116" s="16" t="s">
        <v>314</v>
      </c>
      <c r="AJ116" s="16">
        <v>43948507</v>
      </c>
      <c r="AK116" s="16" t="s">
        <v>261</v>
      </c>
      <c r="AL116" s="24" t="s">
        <v>489</v>
      </c>
    </row>
    <row r="117" spans="1:38" x14ac:dyDescent="0.15">
      <c r="A117" s="16">
        <v>112</v>
      </c>
      <c r="B117" s="16">
        <v>606</v>
      </c>
      <c r="C117" s="16">
        <v>2</v>
      </c>
      <c r="D117" s="16">
        <v>0</v>
      </c>
      <c r="E117" s="16">
        <v>0</v>
      </c>
      <c r="F117" s="16">
        <v>200</v>
      </c>
      <c r="G117" s="16">
        <v>0</v>
      </c>
      <c r="H117" s="24" t="s">
        <v>316</v>
      </c>
      <c r="I117" s="24" t="s">
        <v>316</v>
      </c>
      <c r="J117" s="16">
        <v>8661</v>
      </c>
      <c r="K117" s="30">
        <v>0</v>
      </c>
      <c r="L117" s="16" t="s">
        <v>72</v>
      </c>
      <c r="M117" s="16" t="s">
        <v>72</v>
      </c>
      <c r="N117" s="16">
        <v>6</v>
      </c>
      <c r="O117" s="16">
        <v>31.05</v>
      </c>
      <c r="P117" s="16">
        <v>232</v>
      </c>
      <c r="Q117" s="16">
        <v>232</v>
      </c>
      <c r="R117" s="16">
        <v>0</v>
      </c>
      <c r="S117" s="16">
        <v>93323787</v>
      </c>
      <c r="T117" s="16">
        <v>162400000</v>
      </c>
      <c r="U117" s="16">
        <v>3486492537</v>
      </c>
      <c r="V117" s="16">
        <v>6</v>
      </c>
      <c r="W117" s="19">
        <v>0.08</v>
      </c>
      <c r="X117" s="19">
        <v>0.08</v>
      </c>
      <c r="Y117" s="16">
        <v>7465902</v>
      </c>
      <c r="Z117" s="16">
        <v>13511680</v>
      </c>
      <c r="AA117" s="16">
        <v>291315820</v>
      </c>
      <c r="AD117" s="16" t="s">
        <v>257</v>
      </c>
      <c r="AE117" s="16" t="s">
        <v>490</v>
      </c>
      <c r="AF117" s="16" t="s">
        <v>313</v>
      </c>
      <c r="AG117" s="16">
        <v>13511680</v>
      </c>
      <c r="AH117" s="16" t="s">
        <v>260</v>
      </c>
      <c r="AI117" s="16" t="s">
        <v>314</v>
      </c>
      <c r="AJ117" s="16">
        <v>291315820</v>
      </c>
      <c r="AK117" s="16" t="s">
        <v>261</v>
      </c>
      <c r="AL117" s="24" t="s">
        <v>491</v>
      </c>
    </row>
    <row r="118" spans="1:38" x14ac:dyDescent="0.15">
      <c r="A118" s="16">
        <v>113</v>
      </c>
      <c r="B118" s="16">
        <v>607</v>
      </c>
      <c r="C118" s="16">
        <v>2</v>
      </c>
      <c r="D118" s="16">
        <v>0</v>
      </c>
      <c r="E118" s="16">
        <v>0</v>
      </c>
      <c r="F118" s="16">
        <v>200</v>
      </c>
      <c r="G118" s="16">
        <v>0</v>
      </c>
      <c r="H118" s="24" t="s">
        <v>316</v>
      </c>
      <c r="I118" s="24" t="s">
        <v>316</v>
      </c>
      <c r="J118" s="16">
        <v>8661</v>
      </c>
      <c r="K118" s="30">
        <v>0</v>
      </c>
      <c r="L118" s="16" t="s">
        <v>73</v>
      </c>
      <c r="M118" s="16" t="s">
        <v>73</v>
      </c>
      <c r="N118" s="16">
        <v>7</v>
      </c>
      <c r="O118" s="16">
        <v>35.799999999999997</v>
      </c>
      <c r="P118" s="16">
        <v>300</v>
      </c>
      <c r="Q118" s="16">
        <v>300</v>
      </c>
      <c r="R118" s="16">
        <v>0</v>
      </c>
      <c r="S118" s="16">
        <v>107600373</v>
      </c>
      <c r="T118" s="16">
        <v>210000000</v>
      </c>
      <c r="U118" s="16">
        <v>4508395522</v>
      </c>
      <c r="V118" s="16">
        <v>7</v>
      </c>
      <c r="W118" s="19">
        <v>0.08</v>
      </c>
      <c r="X118" s="19">
        <v>0.08</v>
      </c>
      <c r="Y118" s="16">
        <v>8608029</v>
      </c>
      <c r="Z118" s="16">
        <v>17472000</v>
      </c>
      <c r="AA118" s="16">
        <v>376701492</v>
      </c>
      <c r="AD118" s="16" t="s">
        <v>257</v>
      </c>
      <c r="AE118" s="16" t="s">
        <v>492</v>
      </c>
      <c r="AF118" s="16" t="s">
        <v>313</v>
      </c>
      <c r="AG118" s="16">
        <v>17472000</v>
      </c>
      <c r="AH118" s="16" t="s">
        <v>260</v>
      </c>
      <c r="AI118" s="16" t="s">
        <v>314</v>
      </c>
      <c r="AJ118" s="16">
        <v>376701492</v>
      </c>
      <c r="AK118" s="16" t="s">
        <v>261</v>
      </c>
      <c r="AL118" s="24" t="s">
        <v>493</v>
      </c>
    </row>
    <row r="119" spans="1:38" x14ac:dyDescent="0.15">
      <c r="A119" s="16">
        <v>114</v>
      </c>
      <c r="B119" s="16">
        <v>608</v>
      </c>
      <c r="C119" s="16">
        <v>2</v>
      </c>
      <c r="D119" s="16">
        <v>0</v>
      </c>
      <c r="E119" s="16">
        <v>0</v>
      </c>
      <c r="F119" s="16">
        <v>200</v>
      </c>
      <c r="G119" s="16">
        <v>0</v>
      </c>
      <c r="H119" s="24" t="s">
        <v>316</v>
      </c>
      <c r="I119" s="24" t="s">
        <v>316</v>
      </c>
      <c r="J119" s="16">
        <v>8661</v>
      </c>
      <c r="K119" s="30">
        <v>0</v>
      </c>
      <c r="L119" s="16" t="s">
        <v>74</v>
      </c>
      <c r="M119" s="16" t="s">
        <v>74</v>
      </c>
      <c r="N119" s="16">
        <v>8</v>
      </c>
      <c r="O119" s="16">
        <v>39.549999999999997</v>
      </c>
      <c r="P119" s="16">
        <v>387.5</v>
      </c>
      <c r="Q119" s="16">
        <v>387.5</v>
      </c>
      <c r="R119" s="16">
        <v>0</v>
      </c>
      <c r="S119" s="16">
        <v>118871361</v>
      </c>
      <c r="T119" s="16">
        <v>271250000</v>
      </c>
      <c r="U119" s="16">
        <v>5823344216</v>
      </c>
      <c r="V119" s="16">
        <v>8</v>
      </c>
      <c r="W119" s="19">
        <v>0.06</v>
      </c>
      <c r="X119" s="19">
        <v>0.06</v>
      </c>
      <c r="Y119" s="16">
        <v>7132281</v>
      </c>
      <c r="Z119" s="16">
        <v>16926000</v>
      </c>
      <c r="AA119" s="16">
        <v>364929570</v>
      </c>
      <c r="AD119" s="16" t="s">
        <v>257</v>
      </c>
      <c r="AE119" s="16" t="s">
        <v>494</v>
      </c>
      <c r="AF119" s="16" t="s">
        <v>313</v>
      </c>
      <c r="AG119" s="16">
        <v>16926000</v>
      </c>
      <c r="AH119" s="16" t="s">
        <v>260</v>
      </c>
      <c r="AI119" s="16" t="s">
        <v>314</v>
      </c>
      <c r="AJ119" s="16">
        <v>364929570</v>
      </c>
      <c r="AK119" s="16" t="s">
        <v>261</v>
      </c>
      <c r="AL119" s="24" t="s">
        <v>495</v>
      </c>
    </row>
    <row r="120" spans="1:38" x14ac:dyDescent="0.15">
      <c r="A120" s="16">
        <v>115</v>
      </c>
      <c r="B120" s="16">
        <v>609</v>
      </c>
      <c r="C120" s="16">
        <v>2</v>
      </c>
      <c r="D120" s="16">
        <v>0</v>
      </c>
      <c r="E120" s="16">
        <v>0</v>
      </c>
      <c r="F120" s="16">
        <v>200</v>
      </c>
      <c r="G120" s="16">
        <v>0</v>
      </c>
      <c r="H120" s="24" t="s">
        <v>316</v>
      </c>
      <c r="I120" s="24" t="s">
        <v>316</v>
      </c>
      <c r="J120" s="16">
        <v>8661</v>
      </c>
      <c r="K120" s="30">
        <v>0</v>
      </c>
      <c r="L120" s="16" t="s">
        <v>75</v>
      </c>
      <c r="M120" s="16" t="s">
        <v>75</v>
      </c>
      <c r="N120" s="16">
        <v>9</v>
      </c>
      <c r="O120" s="16">
        <v>68.400000000000006</v>
      </c>
      <c r="P120" s="16">
        <v>480</v>
      </c>
      <c r="Q120" s="16">
        <v>480</v>
      </c>
      <c r="R120" s="16">
        <v>0</v>
      </c>
      <c r="S120" s="16">
        <v>205582835</v>
      </c>
      <c r="T120" s="16">
        <v>336000000</v>
      </c>
      <c r="U120" s="16">
        <v>7213432835</v>
      </c>
      <c r="V120" s="16">
        <v>9</v>
      </c>
      <c r="W120" s="19">
        <v>0.06</v>
      </c>
      <c r="X120" s="19">
        <v>0.06</v>
      </c>
      <c r="Y120" s="16">
        <v>12334970</v>
      </c>
      <c r="Z120" s="16">
        <v>20966400</v>
      </c>
      <c r="AA120" s="16">
        <v>452041790</v>
      </c>
      <c r="AD120" s="16" t="s">
        <v>257</v>
      </c>
      <c r="AE120" s="16" t="s">
        <v>496</v>
      </c>
      <c r="AF120" s="16" t="s">
        <v>313</v>
      </c>
      <c r="AG120" s="16">
        <v>20966400</v>
      </c>
      <c r="AH120" s="16" t="s">
        <v>260</v>
      </c>
      <c r="AI120" s="16" t="s">
        <v>314</v>
      </c>
      <c r="AJ120" s="16">
        <v>452041790</v>
      </c>
      <c r="AK120" s="16" t="s">
        <v>261</v>
      </c>
      <c r="AL120" s="24" t="s">
        <v>497</v>
      </c>
    </row>
    <row r="121" spans="1:38" x14ac:dyDescent="0.15">
      <c r="A121" s="16">
        <v>116</v>
      </c>
      <c r="B121" s="16">
        <v>701</v>
      </c>
      <c r="C121" s="16">
        <v>2</v>
      </c>
      <c r="D121" s="16">
        <v>0</v>
      </c>
      <c r="E121" s="16">
        <v>0</v>
      </c>
      <c r="F121" s="16">
        <v>0</v>
      </c>
      <c r="G121" s="16">
        <v>0</v>
      </c>
      <c r="H121" s="24" t="s">
        <v>316</v>
      </c>
      <c r="I121" s="24" t="s">
        <v>316</v>
      </c>
      <c r="J121" s="16">
        <v>8661</v>
      </c>
      <c r="K121" s="30">
        <v>0</v>
      </c>
      <c r="L121" s="16" t="s">
        <v>76</v>
      </c>
      <c r="M121" s="16" t="s">
        <v>76</v>
      </c>
      <c r="N121" s="16">
        <v>2</v>
      </c>
      <c r="O121" s="16">
        <v>3.2</v>
      </c>
      <c r="P121" s="16">
        <v>2</v>
      </c>
      <c r="Q121" s="16">
        <v>2</v>
      </c>
      <c r="R121" s="16">
        <v>0</v>
      </c>
      <c r="S121" s="16">
        <v>9617910</v>
      </c>
      <c r="T121" s="16">
        <v>1400000</v>
      </c>
      <c r="U121" s="16">
        <v>30055970</v>
      </c>
      <c r="V121" s="16">
        <v>1</v>
      </c>
      <c r="W121" s="19">
        <v>0.1</v>
      </c>
      <c r="X121" s="19">
        <v>1.4999999999999999E-2</v>
      </c>
      <c r="Y121" s="16">
        <v>144268</v>
      </c>
      <c r="Z121" s="16">
        <v>21840</v>
      </c>
      <c r="AA121" s="16">
        <v>470876</v>
      </c>
      <c r="AD121" s="16" t="s">
        <v>257</v>
      </c>
      <c r="AE121" s="16" t="s">
        <v>530</v>
      </c>
      <c r="AF121" s="16" t="s">
        <v>313</v>
      </c>
      <c r="AG121" s="16">
        <v>21840</v>
      </c>
      <c r="AH121" s="16" t="s">
        <v>260</v>
      </c>
      <c r="AI121" s="16" t="s">
        <v>314</v>
      </c>
      <c r="AJ121" s="16">
        <v>470876</v>
      </c>
      <c r="AK121" s="16" t="s">
        <v>261</v>
      </c>
      <c r="AL121" s="24" t="s">
        <v>531</v>
      </c>
    </row>
    <row r="122" spans="1:38" x14ac:dyDescent="0.15">
      <c r="A122" s="16">
        <v>117</v>
      </c>
      <c r="B122" s="16">
        <v>702</v>
      </c>
      <c r="C122" s="16">
        <v>2</v>
      </c>
      <c r="D122" s="16">
        <v>0</v>
      </c>
      <c r="E122" s="16">
        <v>0</v>
      </c>
      <c r="F122" s="16">
        <v>0</v>
      </c>
      <c r="G122" s="16">
        <v>0</v>
      </c>
      <c r="H122" s="24" t="s">
        <v>316</v>
      </c>
      <c r="I122" s="24" t="s">
        <v>316</v>
      </c>
      <c r="J122" s="16">
        <v>8661</v>
      </c>
      <c r="K122" s="30">
        <v>0</v>
      </c>
      <c r="L122" s="16" t="s">
        <v>77</v>
      </c>
      <c r="M122" s="16" t="s">
        <v>77</v>
      </c>
      <c r="N122" s="16">
        <v>7</v>
      </c>
      <c r="O122" s="16">
        <v>26</v>
      </c>
      <c r="P122" s="16">
        <v>160</v>
      </c>
      <c r="Q122" s="16">
        <v>160</v>
      </c>
      <c r="R122" s="16">
        <v>0</v>
      </c>
      <c r="S122" s="16">
        <v>78145522</v>
      </c>
      <c r="T122" s="16">
        <v>112000000</v>
      </c>
      <c r="U122" s="16">
        <v>2404477611</v>
      </c>
      <c r="V122" s="16">
        <v>2</v>
      </c>
      <c r="W122" s="19">
        <v>0.1</v>
      </c>
      <c r="X122" s="19">
        <v>1.4999999999999999E-2</v>
      </c>
      <c r="Y122" s="16">
        <v>1172182</v>
      </c>
      <c r="Z122" s="16">
        <v>1747200</v>
      </c>
      <c r="AA122" s="16">
        <v>37670149</v>
      </c>
      <c r="AD122" s="16" t="s">
        <v>257</v>
      </c>
      <c r="AE122" s="16" t="s">
        <v>520</v>
      </c>
      <c r="AF122" s="16" t="s">
        <v>313</v>
      </c>
      <c r="AG122" s="16">
        <v>1747200</v>
      </c>
      <c r="AH122" s="16" t="s">
        <v>260</v>
      </c>
      <c r="AI122" s="16" t="s">
        <v>314</v>
      </c>
      <c r="AJ122" s="16">
        <v>37670149</v>
      </c>
      <c r="AK122" s="16" t="s">
        <v>261</v>
      </c>
      <c r="AL122" s="24" t="s">
        <v>521</v>
      </c>
    </row>
    <row r="123" spans="1:38" x14ac:dyDescent="0.15">
      <c r="A123" s="16">
        <v>118</v>
      </c>
      <c r="B123" s="16">
        <v>703</v>
      </c>
      <c r="C123" s="16">
        <v>2</v>
      </c>
      <c r="D123" s="16">
        <v>0</v>
      </c>
      <c r="E123" s="16">
        <v>0</v>
      </c>
      <c r="F123" s="16">
        <v>0</v>
      </c>
      <c r="G123" s="16">
        <v>0</v>
      </c>
      <c r="H123" s="24" t="s">
        <v>316</v>
      </c>
      <c r="I123" s="24" t="s">
        <v>316</v>
      </c>
      <c r="J123" s="16">
        <v>8661</v>
      </c>
      <c r="K123" s="30">
        <v>0</v>
      </c>
      <c r="L123" s="16" t="s">
        <v>78</v>
      </c>
      <c r="M123" s="16" t="s">
        <v>78</v>
      </c>
      <c r="N123" s="16">
        <v>8</v>
      </c>
      <c r="O123" s="16">
        <v>31</v>
      </c>
      <c r="P123" s="16">
        <v>181</v>
      </c>
      <c r="Q123" s="16">
        <v>181</v>
      </c>
      <c r="R123" s="16">
        <v>0</v>
      </c>
      <c r="S123" s="16">
        <v>93173507</v>
      </c>
      <c r="T123" s="16">
        <v>126700000</v>
      </c>
      <c r="U123" s="16">
        <v>2720065298</v>
      </c>
      <c r="V123" s="16">
        <v>3</v>
      </c>
      <c r="W123" s="19">
        <v>0.1</v>
      </c>
      <c r="X123" s="19">
        <v>1.4999999999999999E-2</v>
      </c>
      <c r="Y123" s="16">
        <v>1397602</v>
      </c>
      <c r="Z123" s="16">
        <v>1976520</v>
      </c>
      <c r="AA123" s="16">
        <v>42614356</v>
      </c>
      <c r="AD123" s="16" t="s">
        <v>257</v>
      </c>
      <c r="AE123" s="16" t="s">
        <v>532</v>
      </c>
      <c r="AF123" s="16" t="s">
        <v>313</v>
      </c>
      <c r="AG123" s="16">
        <v>1976520</v>
      </c>
      <c r="AH123" s="16" t="s">
        <v>260</v>
      </c>
      <c r="AI123" s="16" t="s">
        <v>314</v>
      </c>
      <c r="AJ123" s="16">
        <v>42614356</v>
      </c>
      <c r="AK123" s="16" t="s">
        <v>261</v>
      </c>
      <c r="AL123" s="24" t="s">
        <v>533</v>
      </c>
    </row>
    <row r="124" spans="1:38" x14ac:dyDescent="0.15">
      <c r="A124" s="16">
        <v>119</v>
      </c>
      <c r="B124" s="16">
        <v>704</v>
      </c>
      <c r="C124" s="16">
        <v>2</v>
      </c>
      <c r="D124" s="16">
        <v>0</v>
      </c>
      <c r="E124" s="16">
        <v>0</v>
      </c>
      <c r="F124" s="16">
        <v>0</v>
      </c>
      <c r="G124" s="16">
        <v>0</v>
      </c>
      <c r="H124" s="24" t="s">
        <v>316</v>
      </c>
      <c r="I124" s="24" t="s">
        <v>316</v>
      </c>
      <c r="J124" s="16">
        <v>8661</v>
      </c>
      <c r="K124" s="30">
        <v>0</v>
      </c>
      <c r="L124" s="16" t="s">
        <v>79</v>
      </c>
      <c r="M124" s="16" t="s">
        <v>79</v>
      </c>
      <c r="N124" s="16">
        <v>9</v>
      </c>
      <c r="O124" s="16">
        <v>51</v>
      </c>
      <c r="P124" s="16">
        <v>284</v>
      </c>
      <c r="Q124" s="16">
        <v>284</v>
      </c>
      <c r="R124" s="16">
        <v>0</v>
      </c>
      <c r="S124" s="16">
        <v>153285447</v>
      </c>
      <c r="T124" s="16">
        <v>198800000</v>
      </c>
      <c r="U124" s="16">
        <v>4267947761</v>
      </c>
      <c r="V124" s="16">
        <v>4</v>
      </c>
      <c r="W124" s="19">
        <v>0.08</v>
      </c>
      <c r="X124" s="19">
        <v>1.4999999999999999E-2</v>
      </c>
      <c r="Y124" s="16">
        <v>2299281</v>
      </c>
      <c r="Z124" s="16">
        <v>3101280</v>
      </c>
      <c r="AA124" s="16">
        <v>66864514</v>
      </c>
      <c r="AD124" s="16" t="s">
        <v>257</v>
      </c>
      <c r="AE124" s="16" t="s">
        <v>534</v>
      </c>
      <c r="AF124" s="16" t="s">
        <v>313</v>
      </c>
      <c r="AG124" s="16">
        <v>3101280</v>
      </c>
      <c r="AH124" s="16" t="s">
        <v>260</v>
      </c>
      <c r="AI124" s="16" t="s">
        <v>314</v>
      </c>
      <c r="AJ124" s="16">
        <v>66864514</v>
      </c>
      <c r="AK124" s="16" t="s">
        <v>261</v>
      </c>
      <c r="AL124" s="24" t="s">
        <v>535</v>
      </c>
    </row>
    <row r="125" spans="1:38" x14ac:dyDescent="0.15">
      <c r="A125" s="16">
        <v>120</v>
      </c>
      <c r="B125" s="16">
        <v>705</v>
      </c>
      <c r="C125" s="16">
        <v>2</v>
      </c>
      <c r="D125" s="16">
        <v>0</v>
      </c>
      <c r="E125" s="16">
        <v>0</v>
      </c>
      <c r="F125" s="16">
        <v>0</v>
      </c>
      <c r="G125" s="16">
        <v>0</v>
      </c>
      <c r="H125" s="24" t="s">
        <v>316</v>
      </c>
      <c r="I125" s="24" t="s">
        <v>316</v>
      </c>
      <c r="J125" s="16">
        <v>8661</v>
      </c>
      <c r="K125" s="30">
        <v>0</v>
      </c>
      <c r="L125" s="16" t="s">
        <v>80</v>
      </c>
      <c r="M125" s="16" t="s">
        <v>80</v>
      </c>
      <c r="N125" s="16">
        <v>10</v>
      </c>
      <c r="O125" s="16">
        <v>81</v>
      </c>
      <c r="P125" s="16">
        <v>382</v>
      </c>
      <c r="Q125" s="16">
        <v>382</v>
      </c>
      <c r="R125" s="16">
        <v>0</v>
      </c>
      <c r="S125" s="16">
        <v>243453358</v>
      </c>
      <c r="T125" s="16">
        <v>267400000</v>
      </c>
      <c r="U125" s="16">
        <v>5740690298</v>
      </c>
      <c r="V125" s="16">
        <v>5</v>
      </c>
      <c r="W125" s="19">
        <v>0.08</v>
      </c>
      <c r="X125" s="19">
        <v>1.4999999999999999E-2</v>
      </c>
      <c r="Y125" s="16">
        <v>3651800</v>
      </c>
      <c r="Z125" s="16">
        <v>4171440</v>
      </c>
      <c r="AA125" s="16">
        <v>89937481</v>
      </c>
      <c r="AD125" s="16" t="s">
        <v>257</v>
      </c>
      <c r="AE125" s="16" t="s">
        <v>536</v>
      </c>
      <c r="AF125" s="16" t="s">
        <v>313</v>
      </c>
      <c r="AG125" s="16">
        <v>4171440</v>
      </c>
      <c r="AH125" s="16" t="s">
        <v>260</v>
      </c>
      <c r="AI125" s="16" t="s">
        <v>314</v>
      </c>
      <c r="AJ125" s="16">
        <v>89937481</v>
      </c>
      <c r="AK125" s="16" t="s">
        <v>261</v>
      </c>
      <c r="AL125" s="24" t="s">
        <v>537</v>
      </c>
    </row>
    <row r="126" spans="1:38" x14ac:dyDescent="0.15">
      <c r="A126" s="16">
        <v>121</v>
      </c>
      <c r="B126" s="16">
        <v>100</v>
      </c>
      <c r="C126" s="16">
        <v>3</v>
      </c>
      <c r="D126" s="16">
        <v>0</v>
      </c>
      <c r="E126" s="16">
        <v>0</v>
      </c>
      <c r="F126" s="16">
        <v>0</v>
      </c>
      <c r="G126" s="29">
        <v>6000161</v>
      </c>
      <c r="H126" s="32" t="s">
        <v>317</v>
      </c>
      <c r="I126" s="35" t="s">
        <v>1168</v>
      </c>
      <c r="J126" s="16">
        <v>8661</v>
      </c>
      <c r="K126" s="30">
        <v>30</v>
      </c>
      <c r="L126" s="16" t="s">
        <v>21</v>
      </c>
      <c r="M126" s="16" t="s">
        <v>21</v>
      </c>
      <c r="N126" s="16">
        <v>0</v>
      </c>
      <c r="O126" s="16">
        <v>0.5</v>
      </c>
      <c r="P126" s="16">
        <v>0.8</v>
      </c>
      <c r="Q126" s="16">
        <v>0.8</v>
      </c>
      <c r="R126" s="16">
        <v>0</v>
      </c>
      <c r="S126" s="16">
        <v>1502798</v>
      </c>
      <c r="T126" s="16">
        <v>560000</v>
      </c>
      <c r="U126" s="16">
        <v>12022388</v>
      </c>
      <c r="V126" s="16">
        <v>1</v>
      </c>
      <c r="W126" s="19">
        <v>0.2</v>
      </c>
      <c r="X126" s="19">
        <v>0.2</v>
      </c>
      <c r="Y126" s="16">
        <v>300559</v>
      </c>
      <c r="Z126" s="16">
        <v>118720</v>
      </c>
      <c r="AA126" s="16">
        <v>2564776</v>
      </c>
      <c r="AD126" s="16" t="s">
        <v>257</v>
      </c>
      <c r="AE126" s="16" t="s">
        <v>538</v>
      </c>
      <c r="AF126" s="16" t="s">
        <v>313</v>
      </c>
      <c r="AG126" s="16">
        <v>118720</v>
      </c>
      <c r="AH126" s="16" t="s">
        <v>260</v>
      </c>
      <c r="AI126" s="16" t="s">
        <v>314</v>
      </c>
      <c r="AJ126" s="16">
        <v>2564776</v>
      </c>
      <c r="AK126" s="16" t="s">
        <v>261</v>
      </c>
      <c r="AL126" s="24" t="s">
        <v>539</v>
      </c>
    </row>
    <row r="127" spans="1:38" x14ac:dyDescent="0.15">
      <c r="A127" s="16">
        <v>122</v>
      </c>
      <c r="B127" s="16">
        <v>101</v>
      </c>
      <c r="C127" s="16">
        <v>3</v>
      </c>
      <c r="D127" s="16">
        <v>0</v>
      </c>
      <c r="E127" s="16">
        <v>0</v>
      </c>
      <c r="F127" s="16">
        <v>0</v>
      </c>
      <c r="G127" s="40">
        <v>6000162</v>
      </c>
      <c r="H127" s="41" t="s">
        <v>318</v>
      </c>
      <c r="I127" s="42" t="s">
        <v>1168</v>
      </c>
      <c r="J127" s="16">
        <v>8661</v>
      </c>
      <c r="K127" s="30">
        <v>30</v>
      </c>
      <c r="L127" s="16" t="s">
        <v>22</v>
      </c>
      <c r="M127" s="16" t="s">
        <v>22</v>
      </c>
      <c r="N127" s="16">
        <v>1</v>
      </c>
      <c r="O127" s="16">
        <v>0.65</v>
      </c>
      <c r="P127" s="16">
        <v>0.8</v>
      </c>
      <c r="Q127" s="16">
        <v>0.8</v>
      </c>
      <c r="R127" s="16">
        <v>0</v>
      </c>
      <c r="S127" s="16">
        <v>1953638</v>
      </c>
      <c r="T127" s="16">
        <v>560000</v>
      </c>
      <c r="U127" s="16">
        <v>12022388</v>
      </c>
      <c r="V127" s="16">
        <v>1</v>
      </c>
      <c r="W127" s="19">
        <v>0.2</v>
      </c>
      <c r="X127" s="19">
        <v>0.2</v>
      </c>
      <c r="Y127" s="16">
        <v>390727</v>
      </c>
      <c r="Z127" s="16">
        <v>118720</v>
      </c>
      <c r="AA127" s="16">
        <v>2564776</v>
      </c>
      <c r="AD127" s="16" t="s">
        <v>257</v>
      </c>
      <c r="AE127" s="16" t="s">
        <v>540</v>
      </c>
      <c r="AF127" s="16" t="s">
        <v>313</v>
      </c>
      <c r="AG127" s="16">
        <v>118720</v>
      </c>
      <c r="AH127" s="16" t="s">
        <v>260</v>
      </c>
      <c r="AI127" s="16" t="s">
        <v>314</v>
      </c>
      <c r="AJ127" s="16">
        <v>2564776</v>
      </c>
      <c r="AK127" s="16" t="s">
        <v>261</v>
      </c>
      <c r="AL127" s="24" t="s">
        <v>541</v>
      </c>
    </row>
    <row r="128" spans="1:38" x14ac:dyDescent="0.15">
      <c r="A128" s="16">
        <v>123</v>
      </c>
      <c r="B128" s="16">
        <v>102</v>
      </c>
      <c r="C128" s="16">
        <v>3</v>
      </c>
      <c r="D128" s="16">
        <v>0</v>
      </c>
      <c r="E128" s="16">
        <v>0</v>
      </c>
      <c r="F128" s="16">
        <v>0</v>
      </c>
      <c r="G128" s="40">
        <v>6000163</v>
      </c>
      <c r="H128" s="41" t="s">
        <v>319</v>
      </c>
      <c r="I128" s="42" t="s">
        <v>1169</v>
      </c>
      <c r="J128" s="16">
        <v>8661</v>
      </c>
      <c r="K128" s="30">
        <v>200</v>
      </c>
      <c r="L128" s="16" t="s">
        <v>23</v>
      </c>
      <c r="M128" s="16" t="s">
        <v>23</v>
      </c>
      <c r="N128" s="16">
        <v>2</v>
      </c>
      <c r="O128" s="16">
        <v>2.8</v>
      </c>
      <c r="P128" s="16">
        <v>1.8</v>
      </c>
      <c r="Q128" s="16">
        <v>1.8</v>
      </c>
      <c r="R128" s="16">
        <v>0</v>
      </c>
      <c r="S128" s="16">
        <v>8415671</v>
      </c>
      <c r="T128" s="16">
        <v>1260000</v>
      </c>
      <c r="U128" s="16">
        <v>27050373</v>
      </c>
      <c r="V128" s="16">
        <v>2</v>
      </c>
      <c r="W128" s="19">
        <v>0.2</v>
      </c>
      <c r="X128" s="19">
        <v>0.2</v>
      </c>
      <c r="Y128" s="16">
        <v>1683134</v>
      </c>
      <c r="Z128" s="16">
        <v>267120</v>
      </c>
      <c r="AA128" s="16">
        <v>5770746</v>
      </c>
      <c r="AD128" s="16" t="s">
        <v>257</v>
      </c>
      <c r="AE128" s="16" t="s">
        <v>444</v>
      </c>
      <c r="AF128" s="16" t="s">
        <v>313</v>
      </c>
      <c r="AG128" s="16">
        <v>267120</v>
      </c>
      <c r="AH128" s="16" t="s">
        <v>260</v>
      </c>
      <c r="AI128" s="16" t="s">
        <v>314</v>
      </c>
      <c r="AJ128" s="16">
        <v>5770746</v>
      </c>
      <c r="AK128" s="16" t="s">
        <v>261</v>
      </c>
      <c r="AL128" s="24" t="s">
        <v>542</v>
      </c>
    </row>
    <row r="129" spans="1:38" x14ac:dyDescent="0.15">
      <c r="A129" s="16">
        <v>124</v>
      </c>
      <c r="B129" s="16">
        <v>103</v>
      </c>
      <c r="C129" s="16">
        <v>3</v>
      </c>
      <c r="D129" s="16">
        <v>0</v>
      </c>
      <c r="E129" s="16">
        <v>0</v>
      </c>
      <c r="F129" s="16">
        <v>0</v>
      </c>
      <c r="G129" s="40">
        <v>6000164</v>
      </c>
      <c r="H129" s="41" t="s">
        <v>320</v>
      </c>
      <c r="I129" s="42" t="s">
        <v>1170</v>
      </c>
      <c r="J129" s="16">
        <v>8661</v>
      </c>
      <c r="K129" s="30">
        <v>200</v>
      </c>
      <c r="L129" s="16" t="s">
        <v>24</v>
      </c>
      <c r="M129" s="16" t="s">
        <v>24</v>
      </c>
      <c r="N129" s="16">
        <v>3</v>
      </c>
      <c r="O129" s="16">
        <v>5.5</v>
      </c>
      <c r="P129" s="16">
        <v>3</v>
      </c>
      <c r="Q129" s="16">
        <v>3</v>
      </c>
      <c r="R129" s="16">
        <v>0</v>
      </c>
      <c r="S129" s="16">
        <v>16530783</v>
      </c>
      <c r="T129" s="16">
        <v>2100000</v>
      </c>
      <c r="U129" s="16">
        <v>45083955</v>
      </c>
      <c r="V129" s="16">
        <v>3</v>
      </c>
      <c r="W129" s="19">
        <v>0.2</v>
      </c>
      <c r="X129" s="19">
        <v>0.2</v>
      </c>
      <c r="Y129" s="16">
        <v>3306156</v>
      </c>
      <c r="Z129" s="16">
        <v>445200</v>
      </c>
      <c r="AA129" s="16">
        <v>9617910</v>
      </c>
      <c r="AD129" s="16" t="s">
        <v>257</v>
      </c>
      <c r="AE129" s="16" t="s">
        <v>543</v>
      </c>
      <c r="AF129" s="16" t="s">
        <v>313</v>
      </c>
      <c r="AG129" s="16">
        <v>445200</v>
      </c>
      <c r="AH129" s="16" t="s">
        <v>260</v>
      </c>
      <c r="AI129" s="16" t="s">
        <v>314</v>
      </c>
      <c r="AJ129" s="16">
        <v>9617910</v>
      </c>
      <c r="AK129" s="16" t="s">
        <v>261</v>
      </c>
      <c r="AL129" s="24" t="s">
        <v>544</v>
      </c>
    </row>
    <row r="130" spans="1:38" x14ac:dyDescent="0.15">
      <c r="A130" s="16">
        <v>125</v>
      </c>
      <c r="B130" s="16">
        <v>104</v>
      </c>
      <c r="C130" s="16">
        <v>3</v>
      </c>
      <c r="D130" s="16">
        <v>0</v>
      </c>
      <c r="E130" s="16">
        <v>0</v>
      </c>
      <c r="F130" s="16">
        <v>0</v>
      </c>
      <c r="G130" s="40">
        <v>6000165</v>
      </c>
      <c r="H130" s="41" t="s">
        <v>321</v>
      </c>
      <c r="I130" s="42" t="s">
        <v>1171</v>
      </c>
      <c r="J130" s="16">
        <v>8661</v>
      </c>
      <c r="K130" s="30">
        <v>160</v>
      </c>
      <c r="L130" s="16" t="s">
        <v>25</v>
      </c>
      <c r="M130" s="16" t="s">
        <v>25</v>
      </c>
      <c r="N130" s="16">
        <v>4</v>
      </c>
      <c r="O130" s="16">
        <v>8</v>
      </c>
      <c r="P130" s="16">
        <v>22</v>
      </c>
      <c r="Q130" s="16">
        <v>22</v>
      </c>
      <c r="R130" s="16">
        <v>0</v>
      </c>
      <c r="S130" s="16">
        <v>24044776</v>
      </c>
      <c r="T130" s="16">
        <v>15400000</v>
      </c>
      <c r="U130" s="16">
        <v>330615671</v>
      </c>
      <c r="V130" s="16">
        <v>4</v>
      </c>
      <c r="W130" s="19">
        <v>0.16</v>
      </c>
      <c r="X130" s="19">
        <v>0.16</v>
      </c>
      <c r="Y130" s="16">
        <v>3847164</v>
      </c>
      <c r="Z130" s="16">
        <v>2611840</v>
      </c>
      <c r="AA130" s="16">
        <v>56425074</v>
      </c>
      <c r="AD130" s="16" t="s">
        <v>257</v>
      </c>
      <c r="AE130" s="16" t="s">
        <v>392</v>
      </c>
      <c r="AF130" s="16" t="s">
        <v>313</v>
      </c>
      <c r="AG130" s="16">
        <v>2611840</v>
      </c>
      <c r="AH130" s="16" t="s">
        <v>260</v>
      </c>
      <c r="AI130" s="16" t="s">
        <v>314</v>
      </c>
      <c r="AJ130" s="16">
        <v>56425074</v>
      </c>
      <c r="AK130" s="16" t="s">
        <v>261</v>
      </c>
      <c r="AL130" s="24" t="s">
        <v>545</v>
      </c>
    </row>
    <row r="131" spans="1:38" x14ac:dyDescent="0.15">
      <c r="A131" s="16">
        <v>126</v>
      </c>
      <c r="B131" s="16">
        <v>105</v>
      </c>
      <c r="C131" s="16">
        <v>3</v>
      </c>
      <c r="D131" s="16">
        <v>0</v>
      </c>
      <c r="E131" s="16">
        <v>0</v>
      </c>
      <c r="F131" s="16">
        <v>0</v>
      </c>
      <c r="G131" s="40">
        <v>6000166</v>
      </c>
      <c r="H131" s="41" t="s">
        <v>322</v>
      </c>
      <c r="I131" s="42" t="s">
        <v>1172</v>
      </c>
      <c r="J131" s="16">
        <v>8661</v>
      </c>
      <c r="K131" s="30">
        <v>160</v>
      </c>
      <c r="L131" s="16" t="s">
        <v>26</v>
      </c>
      <c r="M131" s="16" t="s">
        <v>26</v>
      </c>
      <c r="N131" s="16">
        <v>5</v>
      </c>
      <c r="O131" s="16">
        <v>12</v>
      </c>
      <c r="P131" s="16">
        <v>25</v>
      </c>
      <c r="Q131" s="16">
        <v>25</v>
      </c>
      <c r="R131" s="16">
        <v>0</v>
      </c>
      <c r="S131" s="16">
        <v>36067164</v>
      </c>
      <c r="T131" s="16">
        <v>17500000</v>
      </c>
      <c r="U131" s="16">
        <v>375699626</v>
      </c>
      <c r="V131" s="16">
        <v>5</v>
      </c>
      <c r="W131" s="19">
        <v>0.16</v>
      </c>
      <c r="X131" s="19">
        <v>0.16</v>
      </c>
      <c r="Y131" s="16">
        <v>5770746</v>
      </c>
      <c r="Z131" s="16">
        <v>2968000</v>
      </c>
      <c r="AA131" s="16">
        <v>64119402</v>
      </c>
      <c r="AD131" s="16" t="s">
        <v>257</v>
      </c>
      <c r="AE131" s="16" t="s">
        <v>546</v>
      </c>
      <c r="AF131" s="16" t="s">
        <v>313</v>
      </c>
      <c r="AG131" s="16">
        <v>2968000</v>
      </c>
      <c r="AH131" s="16" t="s">
        <v>260</v>
      </c>
      <c r="AI131" s="16" t="s">
        <v>314</v>
      </c>
      <c r="AJ131" s="16">
        <v>64119402</v>
      </c>
      <c r="AK131" s="16" t="s">
        <v>261</v>
      </c>
      <c r="AL131" s="24" t="s">
        <v>547</v>
      </c>
    </row>
    <row r="132" spans="1:38" x14ac:dyDescent="0.15">
      <c r="A132" s="16">
        <v>127</v>
      </c>
      <c r="B132" s="16">
        <v>106</v>
      </c>
      <c r="C132" s="16">
        <v>3</v>
      </c>
      <c r="D132" s="16">
        <v>0</v>
      </c>
      <c r="E132" s="16">
        <v>0</v>
      </c>
      <c r="F132" s="16">
        <v>0</v>
      </c>
      <c r="G132" s="40">
        <v>6000167</v>
      </c>
      <c r="H132" s="41" t="s">
        <v>323</v>
      </c>
      <c r="I132" s="42" t="s">
        <v>1173</v>
      </c>
      <c r="J132" s="16">
        <v>8661</v>
      </c>
      <c r="K132" s="30">
        <v>160</v>
      </c>
      <c r="L132" s="16" t="s">
        <v>27</v>
      </c>
      <c r="M132" s="16" t="s">
        <v>27</v>
      </c>
      <c r="N132" s="16">
        <v>6</v>
      </c>
      <c r="O132" s="16">
        <v>28</v>
      </c>
      <c r="P132" s="16">
        <v>160</v>
      </c>
      <c r="Q132" s="16">
        <v>160</v>
      </c>
      <c r="R132" s="16">
        <v>0</v>
      </c>
      <c r="S132" s="16">
        <v>84156716</v>
      </c>
      <c r="T132" s="16">
        <v>112000000</v>
      </c>
      <c r="U132" s="16">
        <v>2404477611</v>
      </c>
      <c r="V132" s="16">
        <v>6</v>
      </c>
      <c r="W132" s="19">
        <v>0.16</v>
      </c>
      <c r="X132" s="19">
        <v>0.16</v>
      </c>
      <c r="Y132" s="16">
        <v>13465074</v>
      </c>
      <c r="Z132" s="16">
        <v>18995200</v>
      </c>
      <c r="AA132" s="16">
        <v>410364178</v>
      </c>
      <c r="AD132" s="16" t="s">
        <v>257</v>
      </c>
      <c r="AE132" s="16" t="s">
        <v>548</v>
      </c>
      <c r="AF132" s="16" t="s">
        <v>313</v>
      </c>
      <c r="AG132" s="16">
        <v>18995200</v>
      </c>
      <c r="AH132" s="16" t="s">
        <v>260</v>
      </c>
      <c r="AI132" s="16" t="s">
        <v>314</v>
      </c>
      <c r="AJ132" s="16">
        <v>410364178</v>
      </c>
      <c r="AK132" s="16" t="s">
        <v>261</v>
      </c>
      <c r="AL132" s="24" t="s">
        <v>549</v>
      </c>
    </row>
    <row r="133" spans="1:38" x14ac:dyDescent="0.15">
      <c r="A133" s="16">
        <v>128</v>
      </c>
      <c r="B133" s="16">
        <v>107</v>
      </c>
      <c r="C133" s="16">
        <v>3</v>
      </c>
      <c r="D133" s="16">
        <v>0</v>
      </c>
      <c r="E133" s="16">
        <v>0</v>
      </c>
      <c r="F133" s="16">
        <v>0</v>
      </c>
      <c r="G133" s="40">
        <v>6000168</v>
      </c>
      <c r="H133" s="41" t="s">
        <v>324</v>
      </c>
      <c r="I133" s="42" t="s">
        <v>1174</v>
      </c>
      <c r="J133" s="16">
        <v>8661</v>
      </c>
      <c r="K133" s="30">
        <v>160</v>
      </c>
      <c r="L133" s="16" t="s">
        <v>28</v>
      </c>
      <c r="M133" s="16" t="s">
        <v>28</v>
      </c>
      <c r="N133" s="16">
        <v>7</v>
      </c>
      <c r="O133" s="16">
        <v>32</v>
      </c>
      <c r="P133" s="16">
        <v>200</v>
      </c>
      <c r="Q133" s="16">
        <v>200</v>
      </c>
      <c r="R133" s="16">
        <v>0</v>
      </c>
      <c r="S133" s="16">
        <v>96179104</v>
      </c>
      <c r="T133" s="16">
        <v>140000000</v>
      </c>
      <c r="U133" s="16">
        <v>3005597014</v>
      </c>
      <c r="V133" s="16">
        <v>7</v>
      </c>
      <c r="W133" s="19">
        <v>0.16</v>
      </c>
      <c r="X133" s="19">
        <v>0.16</v>
      </c>
      <c r="Y133" s="16">
        <v>15388656</v>
      </c>
      <c r="Z133" s="16">
        <v>23744000</v>
      </c>
      <c r="AA133" s="16">
        <v>512955223</v>
      </c>
      <c r="AD133" s="16" t="s">
        <v>257</v>
      </c>
      <c r="AE133" s="16" t="s">
        <v>550</v>
      </c>
      <c r="AF133" s="16" t="s">
        <v>313</v>
      </c>
      <c r="AG133" s="16">
        <v>23744000</v>
      </c>
      <c r="AH133" s="16" t="s">
        <v>260</v>
      </c>
      <c r="AI133" s="16" t="s">
        <v>314</v>
      </c>
      <c r="AJ133" s="16">
        <v>512955223</v>
      </c>
      <c r="AK133" s="16" t="s">
        <v>261</v>
      </c>
      <c r="AL133" s="24" t="s">
        <v>551</v>
      </c>
    </row>
    <row r="134" spans="1:38" x14ac:dyDescent="0.15">
      <c r="A134" s="16">
        <v>129</v>
      </c>
      <c r="B134" s="16">
        <v>108</v>
      </c>
      <c r="C134" s="16">
        <v>3</v>
      </c>
      <c r="D134" s="16">
        <v>0</v>
      </c>
      <c r="E134" s="16">
        <v>0</v>
      </c>
      <c r="F134" s="16">
        <v>0</v>
      </c>
      <c r="G134" s="40">
        <v>6000169</v>
      </c>
      <c r="H134" s="41" t="s">
        <v>325</v>
      </c>
      <c r="I134" s="42" t="s">
        <v>1175</v>
      </c>
      <c r="J134" s="16">
        <v>8661</v>
      </c>
      <c r="K134" s="30">
        <v>140</v>
      </c>
      <c r="L134" s="16" t="s">
        <v>29</v>
      </c>
      <c r="M134" s="16" t="s">
        <v>29</v>
      </c>
      <c r="N134" s="16">
        <v>8</v>
      </c>
      <c r="O134" s="16">
        <v>35</v>
      </c>
      <c r="P134" s="16">
        <v>250</v>
      </c>
      <c r="Q134" s="16">
        <v>250</v>
      </c>
      <c r="R134" s="16">
        <v>0</v>
      </c>
      <c r="S134" s="16">
        <v>105195895</v>
      </c>
      <c r="T134" s="16">
        <v>175000000</v>
      </c>
      <c r="U134" s="16">
        <v>3756996268</v>
      </c>
      <c r="V134" s="16">
        <v>8</v>
      </c>
      <c r="W134" s="19">
        <v>0.14000000000000001</v>
      </c>
      <c r="X134" s="19">
        <v>0.14000000000000001</v>
      </c>
      <c r="Y134" s="16">
        <v>14727425</v>
      </c>
      <c r="Z134" s="16">
        <v>25970000</v>
      </c>
      <c r="AA134" s="16">
        <v>561044776</v>
      </c>
      <c r="AD134" s="16" t="s">
        <v>257</v>
      </c>
      <c r="AE134" s="16" t="s">
        <v>552</v>
      </c>
      <c r="AF134" s="16" t="s">
        <v>313</v>
      </c>
      <c r="AG134" s="16">
        <v>25970000</v>
      </c>
      <c r="AH134" s="16" t="s">
        <v>260</v>
      </c>
      <c r="AI134" s="16" t="s">
        <v>314</v>
      </c>
      <c r="AJ134" s="16">
        <v>561044776</v>
      </c>
      <c r="AK134" s="16" t="s">
        <v>261</v>
      </c>
      <c r="AL134" s="24" t="s">
        <v>553</v>
      </c>
    </row>
    <row r="135" spans="1:38" x14ac:dyDescent="0.15">
      <c r="A135" s="16">
        <v>130</v>
      </c>
      <c r="B135" s="16">
        <v>109</v>
      </c>
      <c r="C135" s="16">
        <v>3</v>
      </c>
      <c r="D135" s="16">
        <v>0</v>
      </c>
      <c r="E135" s="16">
        <v>0</v>
      </c>
      <c r="F135" s="16">
        <v>0</v>
      </c>
      <c r="G135" s="40">
        <v>6000170</v>
      </c>
      <c r="H135" s="41" t="s">
        <v>326</v>
      </c>
      <c r="I135" s="42" t="s">
        <v>1176</v>
      </c>
      <c r="J135" s="16">
        <v>8661</v>
      </c>
      <c r="K135" s="30">
        <v>120</v>
      </c>
      <c r="L135" s="16" t="s">
        <v>30</v>
      </c>
      <c r="M135" s="16" t="s">
        <v>30</v>
      </c>
      <c r="N135" s="16">
        <v>9</v>
      </c>
      <c r="O135" s="16">
        <v>60</v>
      </c>
      <c r="P135" s="16">
        <v>300</v>
      </c>
      <c r="Q135" s="16">
        <v>300</v>
      </c>
      <c r="R135" s="16">
        <v>0</v>
      </c>
      <c r="S135" s="16">
        <v>180335820</v>
      </c>
      <c r="T135" s="16">
        <v>210000000</v>
      </c>
      <c r="U135" s="16">
        <v>4508395522</v>
      </c>
      <c r="V135" s="16">
        <v>9</v>
      </c>
      <c r="W135" s="19">
        <v>0.12</v>
      </c>
      <c r="X135" s="19">
        <v>0.12</v>
      </c>
      <c r="Y135" s="16">
        <v>21640298</v>
      </c>
      <c r="Z135" s="16">
        <v>26712000</v>
      </c>
      <c r="AA135" s="16">
        <v>577074626</v>
      </c>
      <c r="AD135" s="16" t="s">
        <v>257</v>
      </c>
      <c r="AE135" s="16" t="s">
        <v>554</v>
      </c>
      <c r="AF135" s="16" t="s">
        <v>313</v>
      </c>
      <c r="AG135" s="16">
        <v>26712000</v>
      </c>
      <c r="AH135" s="16" t="s">
        <v>260</v>
      </c>
      <c r="AI135" s="16" t="s">
        <v>314</v>
      </c>
      <c r="AJ135" s="16">
        <v>577074626</v>
      </c>
      <c r="AK135" s="16" t="s">
        <v>261</v>
      </c>
      <c r="AL135" s="24" t="s">
        <v>555</v>
      </c>
    </row>
    <row r="136" spans="1:38" x14ac:dyDescent="0.15">
      <c r="A136" s="16">
        <v>131</v>
      </c>
      <c r="B136" s="16">
        <v>110</v>
      </c>
      <c r="C136" s="16">
        <v>3</v>
      </c>
      <c r="D136" s="16">
        <v>0</v>
      </c>
      <c r="E136" s="16">
        <v>0</v>
      </c>
      <c r="F136" s="16">
        <v>0</v>
      </c>
      <c r="G136" s="40">
        <v>6000171</v>
      </c>
      <c r="H136" s="41" t="s">
        <v>327</v>
      </c>
      <c r="I136" s="42" t="s">
        <v>1177</v>
      </c>
      <c r="J136" s="16">
        <v>8661</v>
      </c>
      <c r="K136" s="30">
        <v>120</v>
      </c>
      <c r="L136" s="16" t="s">
        <v>31</v>
      </c>
      <c r="M136" s="16" t="s">
        <v>31</v>
      </c>
      <c r="N136" s="16">
        <v>10</v>
      </c>
      <c r="O136" s="16">
        <v>70</v>
      </c>
      <c r="P136" s="16">
        <v>320</v>
      </c>
      <c r="Q136" s="16">
        <v>320</v>
      </c>
      <c r="R136" s="16">
        <v>0</v>
      </c>
      <c r="S136" s="16">
        <v>210391791</v>
      </c>
      <c r="T136" s="16">
        <v>224000000</v>
      </c>
      <c r="U136" s="16">
        <v>4808955223</v>
      </c>
      <c r="V136" s="16">
        <v>10</v>
      </c>
      <c r="W136" s="19">
        <v>0.12</v>
      </c>
      <c r="X136" s="19">
        <v>0.12</v>
      </c>
      <c r="Y136" s="16">
        <v>25247014</v>
      </c>
      <c r="Z136" s="16">
        <v>28492800</v>
      </c>
      <c r="AA136" s="16">
        <v>615546268</v>
      </c>
      <c r="AD136" s="16" t="s">
        <v>257</v>
      </c>
      <c r="AE136" s="16" t="s">
        <v>556</v>
      </c>
      <c r="AF136" s="16" t="s">
        <v>313</v>
      </c>
      <c r="AG136" s="16">
        <v>28492800</v>
      </c>
      <c r="AH136" s="16" t="s">
        <v>260</v>
      </c>
      <c r="AI136" s="16" t="s">
        <v>314</v>
      </c>
      <c r="AJ136" s="16">
        <v>615546268</v>
      </c>
      <c r="AK136" s="16" t="s">
        <v>261</v>
      </c>
      <c r="AL136" s="24" t="s">
        <v>557</v>
      </c>
    </row>
    <row r="137" spans="1:38" x14ac:dyDescent="0.15">
      <c r="A137" s="16">
        <v>132</v>
      </c>
      <c r="B137" s="16">
        <v>201</v>
      </c>
      <c r="C137" s="16">
        <v>3</v>
      </c>
      <c r="D137" s="16">
        <v>300</v>
      </c>
      <c r="E137" s="16">
        <v>0</v>
      </c>
      <c r="F137" s="16">
        <v>0</v>
      </c>
      <c r="G137" s="33">
        <v>6000162</v>
      </c>
      <c r="H137" s="32" t="s">
        <v>318</v>
      </c>
      <c r="I137" s="42" t="s">
        <v>1168</v>
      </c>
      <c r="J137" s="16">
        <v>8661</v>
      </c>
      <c r="K137" s="30">
        <v>30</v>
      </c>
      <c r="L137" s="16" t="s">
        <v>32</v>
      </c>
      <c r="M137" s="16" t="s">
        <v>32</v>
      </c>
      <c r="N137" s="16">
        <v>1</v>
      </c>
      <c r="O137" s="16">
        <v>1.9</v>
      </c>
      <c r="P137" s="16">
        <v>1.9</v>
      </c>
      <c r="Q137" s="16">
        <v>1.9</v>
      </c>
      <c r="R137" s="16">
        <v>0</v>
      </c>
      <c r="S137" s="16">
        <v>5710634</v>
      </c>
      <c r="T137" s="16">
        <v>1330000</v>
      </c>
      <c r="U137" s="16">
        <v>28553171</v>
      </c>
      <c r="V137" s="16">
        <v>1</v>
      </c>
      <c r="W137" s="19">
        <v>0.2</v>
      </c>
      <c r="X137" s="19">
        <v>0.2</v>
      </c>
      <c r="Y137" s="16">
        <v>1142126</v>
      </c>
      <c r="Z137" s="16">
        <v>281960</v>
      </c>
      <c r="AA137" s="16">
        <v>6091343</v>
      </c>
      <c r="AD137" s="16" t="s">
        <v>257</v>
      </c>
      <c r="AE137" s="16" t="s">
        <v>558</v>
      </c>
      <c r="AF137" s="16" t="s">
        <v>313</v>
      </c>
      <c r="AG137" s="16">
        <v>281960</v>
      </c>
      <c r="AH137" s="16" t="s">
        <v>260</v>
      </c>
      <c r="AI137" s="16" t="s">
        <v>314</v>
      </c>
      <c r="AJ137" s="16">
        <v>6091343</v>
      </c>
      <c r="AK137" s="16" t="s">
        <v>261</v>
      </c>
      <c r="AL137" s="24" t="s">
        <v>559</v>
      </c>
    </row>
    <row r="138" spans="1:38" x14ac:dyDescent="0.15">
      <c r="A138" s="16">
        <v>133</v>
      </c>
      <c r="B138" s="16">
        <v>202</v>
      </c>
      <c r="C138" s="16">
        <v>3</v>
      </c>
      <c r="D138" s="16">
        <v>300</v>
      </c>
      <c r="E138" s="16">
        <v>0</v>
      </c>
      <c r="F138" s="16">
        <v>0</v>
      </c>
      <c r="G138" s="33">
        <v>6000163</v>
      </c>
      <c r="H138" s="32" t="s">
        <v>319</v>
      </c>
      <c r="I138" s="42" t="s">
        <v>1169</v>
      </c>
      <c r="J138" s="16">
        <v>8661</v>
      </c>
      <c r="K138" s="30">
        <v>200</v>
      </c>
      <c r="L138" s="16" t="s">
        <v>33</v>
      </c>
      <c r="M138" s="16" t="s">
        <v>33</v>
      </c>
      <c r="N138" s="16">
        <v>2</v>
      </c>
      <c r="O138" s="16">
        <v>2.95</v>
      </c>
      <c r="P138" s="16">
        <v>2.25</v>
      </c>
      <c r="Q138" s="16">
        <v>2.25</v>
      </c>
      <c r="R138" s="16">
        <v>0</v>
      </c>
      <c r="S138" s="16">
        <v>8866511</v>
      </c>
      <c r="T138" s="16">
        <v>1575000</v>
      </c>
      <c r="U138" s="16">
        <v>33812966</v>
      </c>
      <c r="V138" s="16">
        <v>2</v>
      </c>
      <c r="W138" s="19">
        <v>0.2</v>
      </c>
      <c r="X138" s="19">
        <v>0.2</v>
      </c>
      <c r="Y138" s="16">
        <v>1773302</v>
      </c>
      <c r="Z138" s="16">
        <v>333900</v>
      </c>
      <c r="AA138" s="16">
        <v>7213432</v>
      </c>
      <c r="AD138" s="16" t="s">
        <v>257</v>
      </c>
      <c r="AE138" s="16" t="s">
        <v>484</v>
      </c>
      <c r="AF138" s="16" t="s">
        <v>313</v>
      </c>
      <c r="AG138" s="16">
        <v>333900</v>
      </c>
      <c r="AH138" s="16" t="s">
        <v>260</v>
      </c>
      <c r="AI138" s="16" t="s">
        <v>314</v>
      </c>
      <c r="AJ138" s="16">
        <v>7213432</v>
      </c>
      <c r="AK138" s="16" t="s">
        <v>261</v>
      </c>
      <c r="AL138" s="24" t="s">
        <v>560</v>
      </c>
    </row>
    <row r="139" spans="1:38" x14ac:dyDescent="0.15">
      <c r="A139" s="16">
        <v>134</v>
      </c>
      <c r="B139" s="16">
        <v>203</v>
      </c>
      <c r="C139" s="16">
        <v>3</v>
      </c>
      <c r="D139" s="16">
        <v>300</v>
      </c>
      <c r="E139" s="16">
        <v>0</v>
      </c>
      <c r="F139" s="16">
        <v>0</v>
      </c>
      <c r="G139" s="33">
        <v>6000164</v>
      </c>
      <c r="H139" s="32" t="s">
        <v>320</v>
      </c>
      <c r="I139" s="42" t="s">
        <v>1170</v>
      </c>
      <c r="J139" s="16">
        <v>8661</v>
      </c>
      <c r="K139" s="30">
        <v>200</v>
      </c>
      <c r="L139" s="16" t="s">
        <v>34</v>
      </c>
      <c r="M139" s="16" t="s">
        <v>34</v>
      </c>
      <c r="N139" s="16">
        <v>3</v>
      </c>
      <c r="O139" s="16">
        <v>5.9</v>
      </c>
      <c r="P139" s="16">
        <v>3.9</v>
      </c>
      <c r="Q139" s="16">
        <v>3.9</v>
      </c>
      <c r="R139" s="16">
        <v>0</v>
      </c>
      <c r="S139" s="16">
        <v>17733022</v>
      </c>
      <c r="T139" s="16">
        <v>2730000</v>
      </c>
      <c r="U139" s="16">
        <v>58609141</v>
      </c>
      <c r="V139" s="16">
        <v>3</v>
      </c>
      <c r="W139" s="19">
        <v>0.2</v>
      </c>
      <c r="X139" s="19">
        <v>0.2</v>
      </c>
      <c r="Y139" s="16">
        <v>3546604</v>
      </c>
      <c r="Z139" s="16">
        <v>578760</v>
      </c>
      <c r="AA139" s="16">
        <v>12503283</v>
      </c>
      <c r="AD139" s="16" t="s">
        <v>257</v>
      </c>
      <c r="AE139" s="16" t="s">
        <v>561</v>
      </c>
      <c r="AF139" s="16" t="s">
        <v>313</v>
      </c>
      <c r="AG139" s="16">
        <v>578760</v>
      </c>
      <c r="AH139" s="16" t="s">
        <v>260</v>
      </c>
      <c r="AI139" s="16" t="s">
        <v>314</v>
      </c>
      <c r="AJ139" s="16">
        <v>12503283</v>
      </c>
      <c r="AK139" s="16" t="s">
        <v>261</v>
      </c>
      <c r="AL139" s="24" t="s">
        <v>562</v>
      </c>
    </row>
    <row r="140" spans="1:38" x14ac:dyDescent="0.15">
      <c r="A140" s="16">
        <v>135</v>
      </c>
      <c r="B140" s="16">
        <v>204</v>
      </c>
      <c r="C140" s="16">
        <v>3</v>
      </c>
      <c r="D140" s="16">
        <v>300</v>
      </c>
      <c r="E140" s="16">
        <v>0</v>
      </c>
      <c r="F140" s="16">
        <v>0</v>
      </c>
      <c r="G140" s="33">
        <v>6000165</v>
      </c>
      <c r="H140" s="32" t="s">
        <v>321</v>
      </c>
      <c r="I140" s="42" t="s">
        <v>1171</v>
      </c>
      <c r="J140" s="16">
        <v>8661</v>
      </c>
      <c r="K140" s="30">
        <v>160</v>
      </c>
      <c r="L140" s="16" t="s">
        <v>35</v>
      </c>
      <c r="M140" s="16" t="s">
        <v>35</v>
      </c>
      <c r="N140" s="16">
        <v>4</v>
      </c>
      <c r="O140" s="16">
        <v>8.6999999999999993</v>
      </c>
      <c r="P140" s="16">
        <v>29.7</v>
      </c>
      <c r="Q140" s="16">
        <v>29.7</v>
      </c>
      <c r="R140" s="16">
        <v>0</v>
      </c>
      <c r="S140" s="16">
        <v>26148694</v>
      </c>
      <c r="T140" s="16">
        <v>20790000</v>
      </c>
      <c r="U140" s="16">
        <v>446331156</v>
      </c>
      <c r="V140" s="16">
        <v>4</v>
      </c>
      <c r="W140" s="19">
        <v>0.16</v>
      </c>
      <c r="X140" s="19">
        <v>0.16</v>
      </c>
      <c r="Y140" s="16">
        <v>4183791</v>
      </c>
      <c r="Z140" s="16">
        <v>3525984</v>
      </c>
      <c r="AA140" s="16">
        <v>76173850</v>
      </c>
      <c r="AD140" s="16" t="s">
        <v>257</v>
      </c>
      <c r="AE140" s="16" t="s">
        <v>563</v>
      </c>
      <c r="AF140" s="16" t="s">
        <v>313</v>
      </c>
      <c r="AG140" s="16">
        <v>3525984</v>
      </c>
      <c r="AH140" s="16" t="s">
        <v>260</v>
      </c>
      <c r="AI140" s="16" t="s">
        <v>314</v>
      </c>
      <c r="AJ140" s="16">
        <v>76173850</v>
      </c>
      <c r="AK140" s="16" t="s">
        <v>261</v>
      </c>
      <c r="AL140" s="24" t="s">
        <v>564</v>
      </c>
    </row>
    <row r="141" spans="1:38" x14ac:dyDescent="0.15">
      <c r="A141" s="16">
        <v>136</v>
      </c>
      <c r="B141" s="16">
        <v>205</v>
      </c>
      <c r="C141" s="16">
        <v>3</v>
      </c>
      <c r="D141" s="16">
        <v>300</v>
      </c>
      <c r="E141" s="16">
        <v>0</v>
      </c>
      <c r="F141" s="16">
        <v>0</v>
      </c>
      <c r="G141" s="33">
        <v>6000166</v>
      </c>
      <c r="H141" s="32" t="s">
        <v>322</v>
      </c>
      <c r="I141" s="42" t="s">
        <v>1172</v>
      </c>
      <c r="J141" s="16">
        <v>8661</v>
      </c>
      <c r="K141" s="30">
        <v>160</v>
      </c>
      <c r="L141" s="16" t="s">
        <v>36</v>
      </c>
      <c r="M141" s="16" t="s">
        <v>36</v>
      </c>
      <c r="N141" s="16">
        <v>5</v>
      </c>
      <c r="O141" s="16">
        <v>13.2</v>
      </c>
      <c r="P141" s="16">
        <v>35</v>
      </c>
      <c r="Q141" s="16">
        <v>35</v>
      </c>
      <c r="R141" s="16">
        <v>0</v>
      </c>
      <c r="S141" s="16">
        <v>39673880</v>
      </c>
      <c r="T141" s="16">
        <v>24500000</v>
      </c>
      <c r="U141" s="16">
        <v>525979477</v>
      </c>
      <c r="V141" s="16">
        <v>5</v>
      </c>
      <c r="W141" s="19">
        <v>0.16</v>
      </c>
      <c r="X141" s="19">
        <v>0.16</v>
      </c>
      <c r="Y141" s="16">
        <v>6347820</v>
      </c>
      <c r="Z141" s="16">
        <v>4155200</v>
      </c>
      <c r="AA141" s="16">
        <v>89767164</v>
      </c>
      <c r="AD141" s="16" t="s">
        <v>257</v>
      </c>
      <c r="AE141" s="16" t="s">
        <v>565</v>
      </c>
      <c r="AF141" s="16" t="s">
        <v>313</v>
      </c>
      <c r="AG141" s="16">
        <v>4155200</v>
      </c>
      <c r="AH141" s="16" t="s">
        <v>260</v>
      </c>
      <c r="AI141" s="16" t="s">
        <v>314</v>
      </c>
      <c r="AJ141" s="16">
        <v>89767164</v>
      </c>
      <c r="AK141" s="16" t="s">
        <v>261</v>
      </c>
      <c r="AL141" s="24" t="s">
        <v>566</v>
      </c>
    </row>
    <row r="142" spans="1:38" x14ac:dyDescent="0.15">
      <c r="A142" s="16">
        <v>137</v>
      </c>
      <c r="B142" s="16">
        <v>206</v>
      </c>
      <c r="C142" s="16">
        <v>3</v>
      </c>
      <c r="D142" s="16">
        <v>300</v>
      </c>
      <c r="E142" s="16">
        <v>0</v>
      </c>
      <c r="F142" s="16">
        <v>0</v>
      </c>
      <c r="G142" s="33">
        <v>6000167</v>
      </c>
      <c r="H142" s="32" t="s">
        <v>323</v>
      </c>
      <c r="I142" s="42" t="s">
        <v>1173</v>
      </c>
      <c r="J142" s="16">
        <v>8661</v>
      </c>
      <c r="K142" s="30">
        <v>160</v>
      </c>
      <c r="L142" s="16" t="s">
        <v>37</v>
      </c>
      <c r="M142" s="16" t="s">
        <v>37</v>
      </c>
      <c r="N142" s="16">
        <v>6</v>
      </c>
      <c r="O142" s="16">
        <v>31.05</v>
      </c>
      <c r="P142" s="16">
        <v>232</v>
      </c>
      <c r="Q142" s="16">
        <v>232</v>
      </c>
      <c r="R142" s="16">
        <v>0</v>
      </c>
      <c r="S142" s="16">
        <v>93323787</v>
      </c>
      <c r="T142" s="16">
        <v>162400000</v>
      </c>
      <c r="U142" s="16">
        <v>3486492537</v>
      </c>
      <c r="V142" s="16">
        <v>6</v>
      </c>
      <c r="W142" s="19">
        <v>0.16</v>
      </c>
      <c r="X142" s="19">
        <v>0.16</v>
      </c>
      <c r="Y142" s="16">
        <v>14931805</v>
      </c>
      <c r="Z142" s="16">
        <v>27543040</v>
      </c>
      <c r="AA142" s="16">
        <v>595028059</v>
      </c>
      <c r="AD142" s="16" t="s">
        <v>257</v>
      </c>
      <c r="AE142" s="16" t="s">
        <v>567</v>
      </c>
      <c r="AF142" s="16" t="s">
        <v>313</v>
      </c>
      <c r="AG142" s="16">
        <v>27543040</v>
      </c>
      <c r="AH142" s="16" t="s">
        <v>260</v>
      </c>
      <c r="AI142" s="16" t="s">
        <v>314</v>
      </c>
      <c r="AJ142" s="16">
        <v>595028059</v>
      </c>
      <c r="AK142" s="16" t="s">
        <v>261</v>
      </c>
      <c r="AL142" s="24" t="s">
        <v>568</v>
      </c>
    </row>
    <row r="143" spans="1:38" x14ac:dyDescent="0.15">
      <c r="A143" s="16">
        <v>138</v>
      </c>
      <c r="B143" s="16">
        <v>207</v>
      </c>
      <c r="C143" s="16">
        <v>3</v>
      </c>
      <c r="D143" s="16">
        <v>300</v>
      </c>
      <c r="E143" s="16">
        <v>0</v>
      </c>
      <c r="F143" s="16">
        <v>0</v>
      </c>
      <c r="G143" s="33">
        <v>6000168</v>
      </c>
      <c r="H143" s="32" t="s">
        <v>324</v>
      </c>
      <c r="I143" s="42" t="s">
        <v>1174</v>
      </c>
      <c r="J143" s="16">
        <v>8661</v>
      </c>
      <c r="K143" s="30">
        <v>160</v>
      </c>
      <c r="L143" s="16" t="s">
        <v>38</v>
      </c>
      <c r="M143" s="16" t="s">
        <v>38</v>
      </c>
      <c r="N143" s="16">
        <v>7</v>
      </c>
      <c r="O143" s="16">
        <v>35.799999999999997</v>
      </c>
      <c r="P143" s="16">
        <v>300</v>
      </c>
      <c r="Q143" s="16">
        <v>300</v>
      </c>
      <c r="R143" s="16">
        <v>0</v>
      </c>
      <c r="S143" s="16">
        <v>107600373</v>
      </c>
      <c r="T143" s="16">
        <v>210000000</v>
      </c>
      <c r="U143" s="16">
        <v>4508395522</v>
      </c>
      <c r="V143" s="16">
        <v>7</v>
      </c>
      <c r="W143" s="19">
        <v>0.16</v>
      </c>
      <c r="X143" s="19">
        <v>0.16</v>
      </c>
      <c r="Y143" s="16">
        <v>17216059</v>
      </c>
      <c r="Z143" s="16">
        <v>35616000</v>
      </c>
      <c r="AA143" s="16">
        <v>769432835</v>
      </c>
      <c r="AD143" s="16" t="s">
        <v>257</v>
      </c>
      <c r="AE143" s="16" t="s">
        <v>569</v>
      </c>
      <c r="AF143" s="16" t="s">
        <v>313</v>
      </c>
      <c r="AG143" s="16">
        <v>35616000</v>
      </c>
      <c r="AH143" s="16" t="s">
        <v>260</v>
      </c>
      <c r="AI143" s="16" t="s">
        <v>314</v>
      </c>
      <c r="AJ143" s="16">
        <v>769432835</v>
      </c>
      <c r="AK143" s="16" t="s">
        <v>261</v>
      </c>
      <c r="AL143" s="24" t="s">
        <v>570</v>
      </c>
    </row>
    <row r="144" spans="1:38" x14ac:dyDescent="0.15">
      <c r="A144" s="16">
        <v>139</v>
      </c>
      <c r="B144" s="16">
        <v>208</v>
      </c>
      <c r="C144" s="16">
        <v>3</v>
      </c>
      <c r="D144" s="16">
        <v>300</v>
      </c>
      <c r="E144" s="16">
        <v>0</v>
      </c>
      <c r="F144" s="16">
        <v>0</v>
      </c>
      <c r="G144" s="33">
        <v>6000169</v>
      </c>
      <c r="H144" s="32" t="s">
        <v>325</v>
      </c>
      <c r="I144" s="42" t="s">
        <v>1175</v>
      </c>
      <c r="J144" s="16">
        <v>8661</v>
      </c>
      <c r="K144" s="30">
        <v>140</v>
      </c>
      <c r="L144" s="16" t="s">
        <v>39</v>
      </c>
      <c r="M144" s="16" t="s">
        <v>39</v>
      </c>
      <c r="N144" s="16">
        <v>8</v>
      </c>
      <c r="O144" s="16">
        <v>39.549999999999997</v>
      </c>
      <c r="P144" s="16">
        <v>387.5</v>
      </c>
      <c r="Q144" s="16">
        <v>387.5</v>
      </c>
      <c r="R144" s="16">
        <v>0</v>
      </c>
      <c r="S144" s="16">
        <v>118871361</v>
      </c>
      <c r="T144" s="16">
        <v>271250000</v>
      </c>
      <c r="U144" s="16">
        <v>5823344216</v>
      </c>
      <c r="V144" s="16">
        <v>8</v>
      </c>
      <c r="W144" s="19">
        <v>0.14000000000000001</v>
      </c>
      <c r="X144" s="19">
        <v>0.14000000000000001</v>
      </c>
      <c r="Y144" s="16">
        <v>16641990</v>
      </c>
      <c r="Z144" s="16">
        <v>40253500</v>
      </c>
      <c r="AA144" s="16">
        <v>869619402</v>
      </c>
      <c r="AD144" s="16" t="s">
        <v>257</v>
      </c>
      <c r="AE144" s="16" t="s">
        <v>571</v>
      </c>
      <c r="AF144" s="16" t="s">
        <v>313</v>
      </c>
      <c r="AG144" s="16">
        <v>40253500</v>
      </c>
      <c r="AH144" s="16" t="s">
        <v>260</v>
      </c>
      <c r="AI144" s="16" t="s">
        <v>314</v>
      </c>
      <c r="AJ144" s="16">
        <v>869619402</v>
      </c>
      <c r="AK144" s="16" t="s">
        <v>261</v>
      </c>
      <c r="AL144" s="24" t="s">
        <v>572</v>
      </c>
    </row>
    <row r="145" spans="1:38" x14ac:dyDescent="0.15">
      <c r="A145" s="16">
        <v>140</v>
      </c>
      <c r="B145" s="16">
        <v>209</v>
      </c>
      <c r="C145" s="16">
        <v>3</v>
      </c>
      <c r="D145" s="16">
        <v>300</v>
      </c>
      <c r="E145" s="16">
        <v>0</v>
      </c>
      <c r="F145" s="16">
        <v>0</v>
      </c>
      <c r="G145" s="33">
        <v>6000170</v>
      </c>
      <c r="H145" s="32" t="s">
        <v>326</v>
      </c>
      <c r="I145" s="42" t="s">
        <v>1176</v>
      </c>
      <c r="J145" s="16">
        <v>8661</v>
      </c>
      <c r="K145" s="30">
        <v>120</v>
      </c>
      <c r="L145" s="16" t="s">
        <v>40</v>
      </c>
      <c r="M145" s="16" t="s">
        <v>40</v>
      </c>
      <c r="N145" s="16">
        <v>9</v>
      </c>
      <c r="O145" s="16">
        <v>68.400000000000006</v>
      </c>
      <c r="P145" s="16">
        <v>480</v>
      </c>
      <c r="Q145" s="16">
        <v>480</v>
      </c>
      <c r="R145" s="16">
        <v>0</v>
      </c>
      <c r="S145" s="16">
        <v>205582835</v>
      </c>
      <c r="T145" s="16">
        <v>336000000</v>
      </c>
      <c r="U145" s="16">
        <v>7213432835</v>
      </c>
      <c r="V145" s="16">
        <v>9</v>
      </c>
      <c r="W145" s="19">
        <v>0.12</v>
      </c>
      <c r="X145" s="19">
        <v>0.12</v>
      </c>
      <c r="Y145" s="16">
        <v>24669940</v>
      </c>
      <c r="Z145" s="16">
        <v>42739200</v>
      </c>
      <c r="AA145" s="16">
        <v>923319402</v>
      </c>
      <c r="AD145" s="16" t="s">
        <v>257</v>
      </c>
      <c r="AE145" s="16" t="s">
        <v>573</v>
      </c>
      <c r="AF145" s="16" t="s">
        <v>313</v>
      </c>
      <c r="AG145" s="16">
        <v>42739200</v>
      </c>
      <c r="AH145" s="16" t="s">
        <v>260</v>
      </c>
      <c r="AI145" s="16" t="s">
        <v>314</v>
      </c>
      <c r="AJ145" s="16">
        <v>923319402</v>
      </c>
      <c r="AK145" s="16" t="s">
        <v>261</v>
      </c>
      <c r="AL145" s="24" t="s">
        <v>574</v>
      </c>
    </row>
    <row r="146" spans="1:38" x14ac:dyDescent="0.15">
      <c r="A146" s="16">
        <v>141</v>
      </c>
      <c r="B146" s="16">
        <v>210</v>
      </c>
      <c r="C146" s="16">
        <v>3</v>
      </c>
      <c r="D146" s="16">
        <v>300</v>
      </c>
      <c r="E146" s="16">
        <v>0</v>
      </c>
      <c r="F146" s="16">
        <v>0</v>
      </c>
      <c r="G146" s="33">
        <v>6000171</v>
      </c>
      <c r="H146" s="32" t="s">
        <v>327</v>
      </c>
      <c r="I146" s="42" t="s">
        <v>1177</v>
      </c>
      <c r="J146" s="16">
        <v>8661</v>
      </c>
      <c r="K146" s="30">
        <v>120</v>
      </c>
      <c r="L146" s="16" t="s">
        <v>41</v>
      </c>
      <c r="M146" s="16" t="s">
        <v>41</v>
      </c>
      <c r="N146" s="16">
        <v>10</v>
      </c>
      <c r="O146" s="16">
        <v>80.5</v>
      </c>
      <c r="P146" s="16">
        <v>528</v>
      </c>
      <c r="Q146" s="16">
        <v>528</v>
      </c>
      <c r="R146" s="16">
        <v>0</v>
      </c>
      <c r="S146" s="16">
        <v>241950559</v>
      </c>
      <c r="T146" s="16">
        <v>369600000</v>
      </c>
      <c r="U146" s="16">
        <v>7934776119</v>
      </c>
      <c r="V146" s="16">
        <v>10</v>
      </c>
      <c r="W146" s="19">
        <v>0.12</v>
      </c>
      <c r="X146" s="19">
        <v>0.12</v>
      </c>
      <c r="Y146" s="16">
        <v>29034067</v>
      </c>
      <c r="Z146" s="16">
        <v>47013120</v>
      </c>
      <c r="AA146" s="16">
        <v>1015651343</v>
      </c>
      <c r="AD146" s="16" t="s">
        <v>257</v>
      </c>
      <c r="AE146" s="16" t="s">
        <v>575</v>
      </c>
      <c r="AF146" s="16" t="s">
        <v>313</v>
      </c>
      <c r="AG146" s="16">
        <v>47013120</v>
      </c>
      <c r="AH146" s="16" t="s">
        <v>260</v>
      </c>
      <c r="AI146" s="16" t="s">
        <v>314</v>
      </c>
      <c r="AJ146" s="16">
        <v>1015651343</v>
      </c>
      <c r="AK146" s="16" t="s">
        <v>261</v>
      </c>
      <c r="AL146" s="24" t="s">
        <v>576</v>
      </c>
    </row>
    <row r="147" spans="1:38" x14ac:dyDescent="0.15">
      <c r="A147" s="16">
        <v>142</v>
      </c>
      <c r="B147" s="16">
        <v>301</v>
      </c>
      <c r="C147" s="16">
        <v>3</v>
      </c>
      <c r="D147" s="16">
        <v>0</v>
      </c>
      <c r="E147" s="16">
        <v>300</v>
      </c>
      <c r="F147" s="16">
        <v>0</v>
      </c>
      <c r="G147" s="33">
        <v>6000162</v>
      </c>
      <c r="H147" s="32" t="s">
        <v>318</v>
      </c>
      <c r="I147" s="42" t="s">
        <v>1168</v>
      </c>
      <c r="J147" s="16">
        <v>8661</v>
      </c>
      <c r="K147" s="30">
        <v>30</v>
      </c>
      <c r="L147" s="16" t="s">
        <v>42</v>
      </c>
      <c r="M147" s="16" t="s">
        <v>42</v>
      </c>
      <c r="N147" s="16">
        <v>1</v>
      </c>
      <c r="O147" s="16">
        <v>2.5499999999999998</v>
      </c>
      <c r="P147" s="16">
        <v>1.4</v>
      </c>
      <c r="Q147" s="16">
        <v>1.4</v>
      </c>
      <c r="R147" s="16">
        <v>0</v>
      </c>
      <c r="S147" s="16">
        <v>7664272</v>
      </c>
      <c r="T147" s="16">
        <v>980000</v>
      </c>
      <c r="U147" s="16">
        <v>21039179</v>
      </c>
      <c r="V147" s="16">
        <v>1</v>
      </c>
      <c r="W147" s="19">
        <v>0.2</v>
      </c>
      <c r="X147" s="19">
        <v>0.2</v>
      </c>
      <c r="Y147" s="16">
        <v>1532854</v>
      </c>
      <c r="Z147" s="16">
        <v>207760</v>
      </c>
      <c r="AA147" s="16">
        <v>4488358</v>
      </c>
      <c r="AD147" s="16" t="s">
        <v>257</v>
      </c>
      <c r="AE147" s="16" t="s">
        <v>456</v>
      </c>
      <c r="AF147" s="16" t="s">
        <v>313</v>
      </c>
      <c r="AG147" s="16">
        <v>207760</v>
      </c>
      <c r="AH147" s="16" t="s">
        <v>260</v>
      </c>
      <c r="AI147" s="16" t="s">
        <v>314</v>
      </c>
      <c r="AJ147" s="16">
        <v>4488358</v>
      </c>
      <c r="AK147" s="16" t="s">
        <v>261</v>
      </c>
      <c r="AL147" s="24" t="s">
        <v>577</v>
      </c>
    </row>
    <row r="148" spans="1:38" x14ac:dyDescent="0.15">
      <c r="A148" s="16">
        <v>143</v>
      </c>
      <c r="B148" s="16">
        <v>302</v>
      </c>
      <c r="C148" s="16">
        <v>3</v>
      </c>
      <c r="D148" s="16">
        <v>0</v>
      </c>
      <c r="E148" s="16">
        <v>300</v>
      </c>
      <c r="F148" s="16">
        <v>0</v>
      </c>
      <c r="G148" s="33">
        <v>6000163</v>
      </c>
      <c r="H148" s="32" t="s">
        <v>319</v>
      </c>
      <c r="I148" s="42" t="s">
        <v>1169</v>
      </c>
      <c r="J148" s="16">
        <v>8661</v>
      </c>
      <c r="K148" s="30">
        <v>200</v>
      </c>
      <c r="L148" s="16" t="s">
        <v>43</v>
      </c>
      <c r="M148" s="16" t="s">
        <v>43</v>
      </c>
      <c r="N148" s="16">
        <v>2</v>
      </c>
      <c r="O148" s="16">
        <v>4</v>
      </c>
      <c r="P148" s="16">
        <v>1.65</v>
      </c>
      <c r="Q148" s="16">
        <v>1.65</v>
      </c>
      <c r="R148" s="16">
        <v>0</v>
      </c>
      <c r="S148" s="16">
        <v>12022388</v>
      </c>
      <c r="T148" s="16">
        <v>1155000</v>
      </c>
      <c r="U148" s="16">
        <v>24796175</v>
      </c>
      <c r="V148" s="16">
        <v>2</v>
      </c>
      <c r="W148" s="19">
        <v>0.2</v>
      </c>
      <c r="X148" s="19">
        <v>0.2</v>
      </c>
      <c r="Y148" s="16">
        <v>2404477</v>
      </c>
      <c r="Z148" s="16">
        <v>244860</v>
      </c>
      <c r="AA148" s="16">
        <v>5289850</v>
      </c>
      <c r="AD148" s="16" t="s">
        <v>257</v>
      </c>
      <c r="AE148" s="16" t="s">
        <v>503</v>
      </c>
      <c r="AF148" s="16" t="s">
        <v>313</v>
      </c>
      <c r="AG148" s="16">
        <v>244860</v>
      </c>
      <c r="AH148" s="16" t="s">
        <v>260</v>
      </c>
      <c r="AI148" s="16" t="s">
        <v>314</v>
      </c>
      <c r="AJ148" s="16">
        <v>5289850</v>
      </c>
      <c r="AK148" s="16" t="s">
        <v>261</v>
      </c>
      <c r="AL148" s="24" t="s">
        <v>578</v>
      </c>
    </row>
    <row r="149" spans="1:38" x14ac:dyDescent="0.15">
      <c r="A149" s="16">
        <v>144</v>
      </c>
      <c r="B149" s="16">
        <v>303</v>
      </c>
      <c r="C149" s="16">
        <v>3</v>
      </c>
      <c r="D149" s="16">
        <v>0</v>
      </c>
      <c r="E149" s="16">
        <v>300</v>
      </c>
      <c r="F149" s="16">
        <v>0</v>
      </c>
      <c r="G149" s="33">
        <v>6000164</v>
      </c>
      <c r="H149" s="32" t="s">
        <v>320</v>
      </c>
      <c r="I149" s="42" t="s">
        <v>1170</v>
      </c>
      <c r="J149" s="16">
        <v>8661</v>
      </c>
      <c r="K149" s="30">
        <v>200</v>
      </c>
      <c r="L149" s="16" t="s">
        <v>44</v>
      </c>
      <c r="M149" s="16" t="s">
        <v>44</v>
      </c>
      <c r="N149" s="16">
        <v>3</v>
      </c>
      <c r="O149" s="16">
        <v>8</v>
      </c>
      <c r="P149" s="16">
        <v>2.9</v>
      </c>
      <c r="Q149" s="16">
        <v>2.9</v>
      </c>
      <c r="R149" s="16">
        <v>0</v>
      </c>
      <c r="S149" s="16">
        <v>24044776</v>
      </c>
      <c r="T149" s="16">
        <v>2030000</v>
      </c>
      <c r="U149" s="16">
        <v>43581156</v>
      </c>
      <c r="V149" s="16">
        <v>3</v>
      </c>
      <c r="W149" s="19">
        <v>0.2</v>
      </c>
      <c r="X149" s="19">
        <v>0.2</v>
      </c>
      <c r="Y149" s="16">
        <v>4808955</v>
      </c>
      <c r="Z149" s="16">
        <v>430360</v>
      </c>
      <c r="AA149" s="16">
        <v>9297313</v>
      </c>
      <c r="AD149" s="16" t="s">
        <v>257</v>
      </c>
      <c r="AE149" s="16" t="s">
        <v>579</v>
      </c>
      <c r="AF149" s="16" t="s">
        <v>313</v>
      </c>
      <c r="AG149" s="16">
        <v>430360</v>
      </c>
      <c r="AH149" s="16" t="s">
        <v>260</v>
      </c>
      <c r="AI149" s="16" t="s">
        <v>314</v>
      </c>
      <c r="AJ149" s="16">
        <v>9297313</v>
      </c>
      <c r="AK149" s="16" t="s">
        <v>261</v>
      </c>
      <c r="AL149" s="24" t="s">
        <v>580</v>
      </c>
    </row>
    <row r="150" spans="1:38" x14ac:dyDescent="0.15">
      <c r="A150" s="16">
        <v>145</v>
      </c>
      <c r="B150" s="16">
        <v>304</v>
      </c>
      <c r="C150" s="16">
        <v>3</v>
      </c>
      <c r="D150" s="16">
        <v>0</v>
      </c>
      <c r="E150" s="16">
        <v>300</v>
      </c>
      <c r="F150" s="16">
        <v>0</v>
      </c>
      <c r="G150" s="33">
        <v>6000165</v>
      </c>
      <c r="H150" s="32" t="s">
        <v>321</v>
      </c>
      <c r="I150" s="42" t="s">
        <v>1171</v>
      </c>
      <c r="J150" s="16">
        <v>8661</v>
      </c>
      <c r="K150" s="30">
        <v>160</v>
      </c>
      <c r="L150" s="16" t="s">
        <v>45</v>
      </c>
      <c r="M150" s="16" t="s">
        <v>45</v>
      </c>
      <c r="N150" s="16">
        <v>4</v>
      </c>
      <c r="O150" s="16">
        <v>11.75</v>
      </c>
      <c r="P150" s="16">
        <v>22.25</v>
      </c>
      <c r="Q150" s="16">
        <v>22.25</v>
      </c>
      <c r="R150" s="16">
        <v>0</v>
      </c>
      <c r="S150" s="16">
        <v>35315764</v>
      </c>
      <c r="T150" s="16">
        <v>15575000</v>
      </c>
      <c r="U150" s="16">
        <v>334372667</v>
      </c>
      <c r="V150" s="16">
        <v>4</v>
      </c>
      <c r="W150" s="19">
        <v>0.16</v>
      </c>
      <c r="X150" s="19">
        <v>0.16</v>
      </c>
      <c r="Y150" s="16">
        <v>5650522</v>
      </c>
      <c r="Z150" s="16">
        <v>2641520</v>
      </c>
      <c r="AA150" s="16">
        <v>57066268</v>
      </c>
      <c r="AD150" s="16" t="s">
        <v>257</v>
      </c>
      <c r="AE150" s="16" t="s">
        <v>581</v>
      </c>
      <c r="AF150" s="16" t="s">
        <v>313</v>
      </c>
      <c r="AG150" s="16">
        <v>2641520</v>
      </c>
      <c r="AH150" s="16" t="s">
        <v>260</v>
      </c>
      <c r="AI150" s="16" t="s">
        <v>314</v>
      </c>
      <c r="AJ150" s="16">
        <v>57066268</v>
      </c>
      <c r="AK150" s="16" t="s">
        <v>261</v>
      </c>
      <c r="AL150" s="24" t="s">
        <v>582</v>
      </c>
    </row>
    <row r="151" spans="1:38" x14ac:dyDescent="0.15">
      <c r="A151" s="16">
        <v>146</v>
      </c>
      <c r="B151" s="16">
        <v>305</v>
      </c>
      <c r="C151" s="16">
        <v>3</v>
      </c>
      <c r="D151" s="16">
        <v>0</v>
      </c>
      <c r="E151" s="16">
        <v>300</v>
      </c>
      <c r="F151" s="16">
        <v>0</v>
      </c>
      <c r="G151" s="33">
        <v>6000166</v>
      </c>
      <c r="H151" s="32" t="s">
        <v>322</v>
      </c>
      <c r="I151" s="42" t="s">
        <v>1172</v>
      </c>
      <c r="J151" s="16">
        <v>8661</v>
      </c>
      <c r="K151" s="30">
        <v>160</v>
      </c>
      <c r="L151" s="16" t="s">
        <v>46</v>
      </c>
      <c r="M151" s="16" t="s">
        <v>46</v>
      </c>
      <c r="N151" s="16">
        <v>5</v>
      </c>
      <c r="O151" s="16">
        <v>17.8</v>
      </c>
      <c r="P151" s="16">
        <v>26.25</v>
      </c>
      <c r="Q151" s="16">
        <v>26.25</v>
      </c>
      <c r="R151" s="16">
        <v>0</v>
      </c>
      <c r="S151" s="16">
        <v>53499626</v>
      </c>
      <c r="T151" s="16">
        <v>18375000</v>
      </c>
      <c r="U151" s="16">
        <v>394484608</v>
      </c>
      <c r="V151" s="16">
        <v>5</v>
      </c>
      <c r="W151" s="19">
        <v>0.16</v>
      </c>
      <c r="X151" s="19">
        <v>0.16</v>
      </c>
      <c r="Y151" s="16">
        <v>8559940</v>
      </c>
      <c r="Z151" s="16">
        <v>3116400</v>
      </c>
      <c r="AA151" s="16">
        <v>67325373</v>
      </c>
      <c r="AD151" s="16" t="s">
        <v>257</v>
      </c>
      <c r="AE151" s="16" t="s">
        <v>583</v>
      </c>
      <c r="AF151" s="16" t="s">
        <v>313</v>
      </c>
      <c r="AG151" s="16">
        <v>3116400</v>
      </c>
      <c r="AH151" s="16" t="s">
        <v>260</v>
      </c>
      <c r="AI151" s="16" t="s">
        <v>314</v>
      </c>
      <c r="AJ151" s="16">
        <v>67325373</v>
      </c>
      <c r="AK151" s="16" t="s">
        <v>261</v>
      </c>
      <c r="AL151" s="24" t="s">
        <v>584</v>
      </c>
    </row>
    <row r="152" spans="1:38" x14ac:dyDescent="0.15">
      <c r="A152" s="16">
        <v>147</v>
      </c>
      <c r="B152" s="16">
        <v>306</v>
      </c>
      <c r="C152" s="16">
        <v>3</v>
      </c>
      <c r="D152" s="16">
        <v>0</v>
      </c>
      <c r="E152" s="16">
        <v>300</v>
      </c>
      <c r="F152" s="16">
        <v>0</v>
      </c>
      <c r="G152" s="33">
        <v>6000167</v>
      </c>
      <c r="H152" s="32" t="s">
        <v>323</v>
      </c>
      <c r="I152" s="42" t="s">
        <v>1173</v>
      </c>
      <c r="J152" s="16">
        <v>8661</v>
      </c>
      <c r="K152" s="30">
        <v>160</v>
      </c>
      <c r="L152" s="16" t="s">
        <v>47</v>
      </c>
      <c r="M152" s="16" t="s">
        <v>47</v>
      </c>
      <c r="N152" s="16">
        <v>6</v>
      </c>
      <c r="O152" s="16">
        <v>41.95</v>
      </c>
      <c r="P152" s="16">
        <v>174</v>
      </c>
      <c r="Q152" s="16">
        <v>174</v>
      </c>
      <c r="R152" s="16">
        <v>0</v>
      </c>
      <c r="S152" s="16">
        <v>126084794</v>
      </c>
      <c r="T152" s="16">
        <v>121800000</v>
      </c>
      <c r="U152" s="16">
        <v>2614869402</v>
      </c>
      <c r="V152" s="16">
        <v>6</v>
      </c>
      <c r="W152" s="19">
        <v>0.16</v>
      </c>
      <c r="X152" s="19">
        <v>0.16</v>
      </c>
      <c r="Y152" s="16">
        <v>20173567</v>
      </c>
      <c r="Z152" s="16">
        <v>20657280</v>
      </c>
      <c r="AA152" s="16">
        <v>446271044</v>
      </c>
      <c r="AD152" s="16" t="s">
        <v>257</v>
      </c>
      <c r="AE152" s="16" t="s">
        <v>585</v>
      </c>
      <c r="AF152" s="16" t="s">
        <v>313</v>
      </c>
      <c r="AG152" s="16">
        <v>20657280</v>
      </c>
      <c r="AH152" s="16" t="s">
        <v>260</v>
      </c>
      <c r="AI152" s="16" t="s">
        <v>314</v>
      </c>
      <c r="AJ152" s="16">
        <v>446271044</v>
      </c>
      <c r="AK152" s="16" t="s">
        <v>261</v>
      </c>
      <c r="AL152" s="24" t="s">
        <v>586</v>
      </c>
    </row>
    <row r="153" spans="1:38" x14ac:dyDescent="0.15">
      <c r="A153" s="16">
        <v>148</v>
      </c>
      <c r="B153" s="16">
        <v>307</v>
      </c>
      <c r="C153" s="16">
        <v>3</v>
      </c>
      <c r="D153" s="16">
        <v>0</v>
      </c>
      <c r="E153" s="16">
        <v>300</v>
      </c>
      <c r="F153" s="16">
        <v>0</v>
      </c>
      <c r="G153" s="33">
        <v>6000168</v>
      </c>
      <c r="H153" s="32" t="s">
        <v>324</v>
      </c>
      <c r="I153" s="42" t="s">
        <v>1174</v>
      </c>
      <c r="J153" s="16">
        <v>8661</v>
      </c>
      <c r="K153" s="30">
        <v>160</v>
      </c>
      <c r="L153" s="16" t="s">
        <v>48</v>
      </c>
      <c r="M153" s="16" t="s">
        <v>48</v>
      </c>
      <c r="N153" s="16">
        <v>7</v>
      </c>
      <c r="O153" s="16">
        <v>48.35</v>
      </c>
      <c r="P153" s="16">
        <v>225</v>
      </c>
      <c r="Q153" s="16">
        <v>225</v>
      </c>
      <c r="R153" s="16">
        <v>0</v>
      </c>
      <c r="S153" s="16">
        <v>145320615</v>
      </c>
      <c r="T153" s="16">
        <v>157500000</v>
      </c>
      <c r="U153" s="16">
        <v>3381296641</v>
      </c>
      <c r="V153" s="16">
        <v>7</v>
      </c>
      <c r="W153" s="19">
        <v>0.16</v>
      </c>
      <c r="X153" s="19">
        <v>0.16</v>
      </c>
      <c r="Y153" s="16">
        <v>23251298</v>
      </c>
      <c r="Z153" s="16">
        <v>26712000</v>
      </c>
      <c r="AA153" s="16">
        <v>577074626</v>
      </c>
      <c r="AD153" s="16" t="s">
        <v>257</v>
      </c>
      <c r="AE153" s="16" t="s">
        <v>587</v>
      </c>
      <c r="AF153" s="16" t="s">
        <v>313</v>
      </c>
      <c r="AG153" s="16">
        <v>26712000</v>
      </c>
      <c r="AH153" s="16" t="s">
        <v>260</v>
      </c>
      <c r="AI153" s="16" t="s">
        <v>314</v>
      </c>
      <c r="AJ153" s="16">
        <v>577074626</v>
      </c>
      <c r="AK153" s="16" t="s">
        <v>261</v>
      </c>
      <c r="AL153" s="24" t="s">
        <v>588</v>
      </c>
    </row>
    <row r="154" spans="1:38" x14ac:dyDescent="0.15">
      <c r="A154" s="16">
        <v>149</v>
      </c>
      <c r="B154" s="16">
        <v>308</v>
      </c>
      <c r="C154" s="16">
        <v>3</v>
      </c>
      <c r="D154" s="16">
        <v>0</v>
      </c>
      <c r="E154" s="16">
        <v>300</v>
      </c>
      <c r="F154" s="16">
        <v>0</v>
      </c>
      <c r="G154" s="33">
        <v>6000169</v>
      </c>
      <c r="H154" s="32" t="s">
        <v>325</v>
      </c>
      <c r="I154" s="42" t="s">
        <v>1175</v>
      </c>
      <c r="J154" s="16">
        <v>8661</v>
      </c>
      <c r="K154" s="30">
        <v>140</v>
      </c>
      <c r="L154" s="16" t="s">
        <v>49</v>
      </c>
      <c r="M154" s="16" t="s">
        <v>49</v>
      </c>
      <c r="N154" s="16">
        <v>8</v>
      </c>
      <c r="O154" s="16">
        <v>53.35</v>
      </c>
      <c r="P154" s="16">
        <v>290.60000000000002</v>
      </c>
      <c r="Q154" s="16">
        <v>290.60000000000002</v>
      </c>
      <c r="R154" s="16">
        <v>0</v>
      </c>
      <c r="S154" s="16">
        <v>160348600</v>
      </c>
      <c r="T154" s="16">
        <v>203420000</v>
      </c>
      <c r="U154" s="16">
        <v>4367132462</v>
      </c>
      <c r="V154" s="16">
        <v>8</v>
      </c>
      <c r="W154" s="19">
        <v>0.14000000000000001</v>
      </c>
      <c r="X154" s="19">
        <v>0.14000000000000001</v>
      </c>
      <c r="Y154" s="16">
        <v>22448804</v>
      </c>
      <c r="Z154" s="16">
        <v>30187528</v>
      </c>
      <c r="AA154" s="16">
        <v>652158447</v>
      </c>
      <c r="AD154" s="16" t="s">
        <v>257</v>
      </c>
      <c r="AE154" s="16" t="s">
        <v>589</v>
      </c>
      <c r="AF154" s="16" t="s">
        <v>313</v>
      </c>
      <c r="AG154" s="16">
        <v>30187528</v>
      </c>
      <c r="AH154" s="16" t="s">
        <v>260</v>
      </c>
      <c r="AI154" s="16" t="s">
        <v>314</v>
      </c>
      <c r="AJ154" s="16">
        <v>652158447</v>
      </c>
      <c r="AK154" s="16" t="s">
        <v>261</v>
      </c>
      <c r="AL154" s="24" t="s">
        <v>590</v>
      </c>
    </row>
    <row r="155" spans="1:38" x14ac:dyDescent="0.15">
      <c r="A155" s="16">
        <v>150</v>
      </c>
      <c r="B155" s="16">
        <v>309</v>
      </c>
      <c r="C155" s="16">
        <v>3</v>
      </c>
      <c r="D155" s="16">
        <v>0</v>
      </c>
      <c r="E155" s="16">
        <v>300</v>
      </c>
      <c r="F155" s="16">
        <v>0</v>
      </c>
      <c r="G155" s="33">
        <v>6000170</v>
      </c>
      <c r="H155" s="32" t="s">
        <v>326</v>
      </c>
      <c r="I155" s="42" t="s">
        <v>1176</v>
      </c>
      <c r="J155" s="16">
        <v>8661</v>
      </c>
      <c r="K155" s="30">
        <v>120</v>
      </c>
      <c r="L155" s="16" t="s">
        <v>50</v>
      </c>
      <c r="M155" s="16" t="s">
        <v>50</v>
      </c>
      <c r="N155" s="16">
        <v>9</v>
      </c>
      <c r="O155" s="16">
        <v>92.3</v>
      </c>
      <c r="P155" s="16">
        <v>360</v>
      </c>
      <c r="Q155" s="16">
        <v>360</v>
      </c>
      <c r="R155" s="16">
        <v>0</v>
      </c>
      <c r="S155" s="16">
        <v>277416604</v>
      </c>
      <c r="T155" s="16">
        <v>252000000</v>
      </c>
      <c r="U155" s="16">
        <v>5410074626</v>
      </c>
      <c r="V155" s="16">
        <v>9</v>
      </c>
      <c r="W155" s="19">
        <v>0.12</v>
      </c>
      <c r="X155" s="19">
        <v>0.12</v>
      </c>
      <c r="Y155" s="16">
        <v>33289992</v>
      </c>
      <c r="Z155" s="16">
        <v>32054400</v>
      </c>
      <c r="AA155" s="16">
        <v>692489552</v>
      </c>
      <c r="AD155" s="16" t="s">
        <v>257</v>
      </c>
      <c r="AE155" s="16" t="s">
        <v>591</v>
      </c>
      <c r="AF155" s="16" t="s">
        <v>313</v>
      </c>
      <c r="AG155" s="16">
        <v>32054400</v>
      </c>
      <c r="AH155" s="16" t="s">
        <v>260</v>
      </c>
      <c r="AI155" s="16" t="s">
        <v>314</v>
      </c>
      <c r="AJ155" s="16">
        <v>692489552</v>
      </c>
      <c r="AK155" s="16" t="s">
        <v>261</v>
      </c>
      <c r="AL155" s="24" t="s">
        <v>592</v>
      </c>
    </row>
    <row r="156" spans="1:38" x14ac:dyDescent="0.15">
      <c r="A156" s="16">
        <v>151</v>
      </c>
      <c r="B156" s="16">
        <v>310</v>
      </c>
      <c r="C156" s="16">
        <v>3</v>
      </c>
      <c r="D156" s="16">
        <v>0</v>
      </c>
      <c r="E156" s="16">
        <v>300</v>
      </c>
      <c r="F156" s="16">
        <v>0</v>
      </c>
      <c r="G156" s="33">
        <v>6000171</v>
      </c>
      <c r="H156" s="32" t="s">
        <v>327</v>
      </c>
      <c r="I156" s="42" t="s">
        <v>1177</v>
      </c>
      <c r="J156" s="16">
        <v>8661</v>
      </c>
      <c r="K156" s="30">
        <v>120</v>
      </c>
      <c r="L156" s="16" t="s">
        <v>51</v>
      </c>
      <c r="M156" s="16" t="s">
        <v>51</v>
      </c>
      <c r="N156" s="16">
        <v>10</v>
      </c>
      <c r="O156" s="16">
        <v>108.65</v>
      </c>
      <c r="P156" s="16">
        <v>396</v>
      </c>
      <c r="Q156" s="16">
        <v>396</v>
      </c>
      <c r="R156" s="16">
        <v>0</v>
      </c>
      <c r="S156" s="16">
        <v>326558115</v>
      </c>
      <c r="T156" s="16">
        <v>277200000</v>
      </c>
      <c r="U156" s="16">
        <v>5951082089</v>
      </c>
      <c r="V156" s="16">
        <v>10</v>
      </c>
      <c r="W156" s="19">
        <v>0.12</v>
      </c>
      <c r="X156" s="19">
        <v>0.12</v>
      </c>
      <c r="Y156" s="16">
        <v>39186973</v>
      </c>
      <c r="Z156" s="16">
        <v>35259840</v>
      </c>
      <c r="AA156" s="16">
        <v>761738507</v>
      </c>
      <c r="AD156" s="16" t="s">
        <v>257</v>
      </c>
      <c r="AE156" s="16" t="s">
        <v>593</v>
      </c>
      <c r="AF156" s="16" t="s">
        <v>313</v>
      </c>
      <c r="AG156" s="16">
        <v>35259840</v>
      </c>
      <c r="AH156" s="16" t="s">
        <v>260</v>
      </c>
      <c r="AI156" s="16" t="s">
        <v>314</v>
      </c>
      <c r="AJ156" s="16">
        <v>761738507</v>
      </c>
      <c r="AK156" s="16" t="s">
        <v>261</v>
      </c>
      <c r="AL156" s="24" t="s">
        <v>594</v>
      </c>
    </row>
    <row r="157" spans="1:38" x14ac:dyDescent="0.15">
      <c r="A157" s="16">
        <v>152</v>
      </c>
      <c r="B157" s="16">
        <v>401</v>
      </c>
      <c r="C157" s="16">
        <v>3</v>
      </c>
      <c r="D157" s="16">
        <v>0</v>
      </c>
      <c r="E157" s="16">
        <v>0</v>
      </c>
      <c r="F157" s="16">
        <v>0</v>
      </c>
      <c r="G157" s="29">
        <v>6000192</v>
      </c>
      <c r="H157" s="32" t="s">
        <v>328</v>
      </c>
      <c r="I157" s="37" t="s">
        <v>315</v>
      </c>
      <c r="J157" s="16">
        <v>8661</v>
      </c>
      <c r="K157" s="30">
        <v>20</v>
      </c>
      <c r="L157" s="16" t="s">
        <v>52</v>
      </c>
      <c r="M157" s="16" t="s">
        <v>52</v>
      </c>
      <c r="N157" s="16">
        <v>3</v>
      </c>
      <c r="O157" s="16">
        <v>5</v>
      </c>
      <c r="P157" s="16">
        <v>2.5</v>
      </c>
      <c r="Q157" s="16">
        <v>2.5</v>
      </c>
      <c r="R157" s="16">
        <v>0</v>
      </c>
      <c r="S157" s="16">
        <v>15027985</v>
      </c>
      <c r="T157" s="16">
        <v>1750000</v>
      </c>
      <c r="U157" s="16">
        <v>37569962</v>
      </c>
      <c r="V157" s="16">
        <v>1</v>
      </c>
      <c r="W157" s="19">
        <v>0.2</v>
      </c>
      <c r="X157" s="19">
        <v>0.02</v>
      </c>
      <c r="Y157" s="16">
        <v>300559</v>
      </c>
      <c r="Z157" s="16">
        <v>37100</v>
      </c>
      <c r="AA157" s="16">
        <v>801492</v>
      </c>
      <c r="AD157" s="16" t="s">
        <v>257</v>
      </c>
      <c r="AE157" s="16" t="s">
        <v>538</v>
      </c>
      <c r="AF157" s="16" t="s">
        <v>313</v>
      </c>
      <c r="AG157" s="16">
        <v>37100</v>
      </c>
      <c r="AH157" s="16" t="s">
        <v>260</v>
      </c>
      <c r="AI157" s="16" t="s">
        <v>314</v>
      </c>
      <c r="AJ157" s="16">
        <v>801492</v>
      </c>
      <c r="AK157" s="16" t="s">
        <v>261</v>
      </c>
      <c r="AL157" s="24" t="s">
        <v>595</v>
      </c>
    </row>
    <row r="158" spans="1:38" x14ac:dyDescent="0.15">
      <c r="A158" s="16">
        <v>153</v>
      </c>
      <c r="B158" s="16">
        <v>402</v>
      </c>
      <c r="C158" s="16">
        <v>3</v>
      </c>
      <c r="D158" s="16">
        <v>0</v>
      </c>
      <c r="E158" s="16">
        <v>0</v>
      </c>
      <c r="F158" s="16">
        <v>0</v>
      </c>
      <c r="G158" s="29">
        <v>6000193</v>
      </c>
      <c r="H158" s="32" t="s">
        <v>329</v>
      </c>
      <c r="I158" s="37" t="s">
        <v>1178</v>
      </c>
      <c r="J158" s="16">
        <v>8661</v>
      </c>
      <c r="K158" s="30">
        <v>20</v>
      </c>
      <c r="L158" s="16" t="s">
        <v>53</v>
      </c>
      <c r="M158" s="16" t="s">
        <v>53</v>
      </c>
      <c r="N158" s="16">
        <v>6</v>
      </c>
      <c r="O158" s="16">
        <v>26</v>
      </c>
      <c r="P158" s="16">
        <v>160</v>
      </c>
      <c r="Q158" s="16">
        <v>160</v>
      </c>
      <c r="R158" s="16">
        <v>0</v>
      </c>
      <c r="S158" s="16">
        <v>78145522</v>
      </c>
      <c r="T158" s="16">
        <v>112000000</v>
      </c>
      <c r="U158" s="16">
        <v>2404477611</v>
      </c>
      <c r="V158" s="16">
        <v>2</v>
      </c>
      <c r="W158" s="19">
        <v>0.2</v>
      </c>
      <c r="X158" s="19">
        <v>0.02</v>
      </c>
      <c r="Y158" s="16">
        <v>1562910</v>
      </c>
      <c r="Z158" s="16">
        <v>2374400</v>
      </c>
      <c r="AA158" s="16">
        <v>51295522</v>
      </c>
      <c r="AD158" s="16" t="s">
        <v>257</v>
      </c>
      <c r="AE158" s="16" t="s">
        <v>596</v>
      </c>
      <c r="AF158" s="16" t="s">
        <v>313</v>
      </c>
      <c r="AG158" s="16">
        <v>2374400</v>
      </c>
      <c r="AH158" s="16" t="s">
        <v>260</v>
      </c>
      <c r="AI158" s="16" t="s">
        <v>314</v>
      </c>
      <c r="AJ158" s="16">
        <v>51295522</v>
      </c>
      <c r="AK158" s="16" t="s">
        <v>261</v>
      </c>
      <c r="AL158" s="24" t="s">
        <v>597</v>
      </c>
    </row>
    <row r="159" spans="1:38" x14ac:dyDescent="0.15">
      <c r="A159" s="16">
        <v>154</v>
      </c>
      <c r="B159" s="16">
        <v>403</v>
      </c>
      <c r="C159" s="16">
        <v>3</v>
      </c>
      <c r="D159" s="16">
        <v>0</v>
      </c>
      <c r="E159" s="16">
        <v>0</v>
      </c>
      <c r="F159" s="16">
        <v>0</v>
      </c>
      <c r="G159" s="29">
        <v>6000194</v>
      </c>
      <c r="H159" s="32" t="s">
        <v>330</v>
      </c>
      <c r="I159" s="37" t="s">
        <v>1179</v>
      </c>
      <c r="J159" s="16">
        <v>8661</v>
      </c>
      <c r="K159" s="30">
        <v>20</v>
      </c>
      <c r="L159" s="16" t="s">
        <v>54</v>
      </c>
      <c r="M159" s="16" t="s">
        <v>54</v>
      </c>
      <c r="N159" s="16">
        <v>9</v>
      </c>
      <c r="O159" s="16">
        <v>56</v>
      </c>
      <c r="P159" s="16">
        <v>300</v>
      </c>
      <c r="Q159" s="16">
        <v>300</v>
      </c>
      <c r="R159" s="16">
        <v>0</v>
      </c>
      <c r="S159" s="16">
        <v>168313432</v>
      </c>
      <c r="T159" s="16">
        <v>210000000</v>
      </c>
      <c r="U159" s="16">
        <v>4508395522</v>
      </c>
      <c r="V159" s="16">
        <v>3</v>
      </c>
      <c r="W159" s="19">
        <v>0.2</v>
      </c>
      <c r="X159" s="19">
        <v>0.02</v>
      </c>
      <c r="Y159" s="16">
        <v>3366268</v>
      </c>
      <c r="Z159" s="16">
        <v>4452000</v>
      </c>
      <c r="AA159" s="16">
        <v>96179104</v>
      </c>
      <c r="AD159" s="16" t="s">
        <v>257</v>
      </c>
      <c r="AE159" s="16" t="s">
        <v>390</v>
      </c>
      <c r="AF159" s="16" t="s">
        <v>313</v>
      </c>
      <c r="AG159" s="16">
        <v>4452000</v>
      </c>
      <c r="AH159" s="16" t="s">
        <v>260</v>
      </c>
      <c r="AI159" s="16" t="s">
        <v>314</v>
      </c>
      <c r="AJ159" s="16">
        <v>96179104</v>
      </c>
      <c r="AK159" s="16" t="s">
        <v>261</v>
      </c>
      <c r="AL159" s="24" t="s">
        <v>598</v>
      </c>
    </row>
    <row r="160" spans="1:38" x14ac:dyDescent="0.15">
      <c r="A160" s="16">
        <v>155</v>
      </c>
      <c r="B160" s="16">
        <v>404</v>
      </c>
      <c r="C160" s="16">
        <v>3</v>
      </c>
      <c r="D160" s="16">
        <v>0</v>
      </c>
      <c r="E160" s="16">
        <v>0</v>
      </c>
      <c r="F160" s="16">
        <v>0</v>
      </c>
      <c r="G160" s="29">
        <v>6000195</v>
      </c>
      <c r="H160" s="32" t="s">
        <v>331</v>
      </c>
      <c r="I160" s="37" t="s">
        <v>1180</v>
      </c>
      <c r="J160" s="16">
        <v>8661</v>
      </c>
      <c r="K160" s="30">
        <v>20</v>
      </c>
      <c r="L160" s="16" t="s">
        <v>55</v>
      </c>
      <c r="M160" s="16" t="s">
        <v>55</v>
      </c>
      <c r="N160" s="16">
        <v>10</v>
      </c>
      <c r="O160" s="16">
        <v>83</v>
      </c>
      <c r="P160" s="16">
        <v>401</v>
      </c>
      <c r="Q160" s="16">
        <v>401</v>
      </c>
      <c r="R160" s="16">
        <v>0</v>
      </c>
      <c r="S160" s="16">
        <v>249464552</v>
      </c>
      <c r="T160" s="16">
        <v>280700000</v>
      </c>
      <c r="U160" s="16">
        <v>6026222014</v>
      </c>
      <c r="V160" s="16">
        <v>4</v>
      </c>
      <c r="W160" s="19">
        <v>0.16</v>
      </c>
      <c r="X160" s="19">
        <v>0.02</v>
      </c>
      <c r="Y160" s="16">
        <v>4989291</v>
      </c>
      <c r="Z160" s="16">
        <v>5950840</v>
      </c>
      <c r="AA160" s="16">
        <v>128559402</v>
      </c>
      <c r="AD160" s="16" t="s">
        <v>257</v>
      </c>
      <c r="AE160" s="16" t="s">
        <v>599</v>
      </c>
      <c r="AF160" s="16" t="s">
        <v>313</v>
      </c>
      <c r="AG160" s="16">
        <v>5950840</v>
      </c>
      <c r="AH160" s="16" t="s">
        <v>260</v>
      </c>
      <c r="AI160" s="16" t="s">
        <v>314</v>
      </c>
      <c r="AJ160" s="16">
        <v>128559402</v>
      </c>
      <c r="AK160" s="16" t="s">
        <v>261</v>
      </c>
      <c r="AL160" s="24" t="s">
        <v>600</v>
      </c>
    </row>
    <row r="161" spans="1:38" x14ac:dyDescent="0.15">
      <c r="A161" s="16">
        <v>156</v>
      </c>
      <c r="B161" s="16">
        <v>500</v>
      </c>
      <c r="C161" s="16">
        <v>3</v>
      </c>
      <c r="D161" s="16">
        <v>0</v>
      </c>
      <c r="E161" s="16">
        <v>0</v>
      </c>
      <c r="F161" s="16">
        <v>0</v>
      </c>
      <c r="G161" s="16">
        <v>0</v>
      </c>
      <c r="H161" s="24" t="s">
        <v>316</v>
      </c>
      <c r="I161" s="24" t="s">
        <v>316</v>
      </c>
      <c r="J161" s="16">
        <v>8661</v>
      </c>
      <c r="K161" s="30">
        <v>0</v>
      </c>
      <c r="L161" s="16" t="s">
        <v>56</v>
      </c>
      <c r="M161" s="16" t="s">
        <v>56</v>
      </c>
      <c r="N161" s="16">
        <v>0</v>
      </c>
      <c r="O161" s="16">
        <v>1.5</v>
      </c>
      <c r="P161" s="16">
        <v>1.2</v>
      </c>
      <c r="Q161" s="16">
        <v>1.2</v>
      </c>
      <c r="R161" s="16">
        <v>0</v>
      </c>
      <c r="S161" s="16">
        <v>4508395</v>
      </c>
      <c r="T161" s="16">
        <v>840000</v>
      </c>
      <c r="U161" s="16">
        <v>18033582</v>
      </c>
      <c r="V161" s="16">
        <v>1</v>
      </c>
      <c r="W161" s="19">
        <v>0.2</v>
      </c>
      <c r="X161" s="19">
        <v>0.2</v>
      </c>
      <c r="Y161" s="16">
        <v>901679</v>
      </c>
      <c r="Z161" s="16">
        <v>178080</v>
      </c>
      <c r="AA161" s="16">
        <v>3847164</v>
      </c>
      <c r="AD161" s="16" t="s">
        <v>257</v>
      </c>
      <c r="AE161" s="16" t="s">
        <v>601</v>
      </c>
      <c r="AF161" s="16" t="s">
        <v>313</v>
      </c>
      <c r="AG161" s="16">
        <v>178080</v>
      </c>
      <c r="AH161" s="16" t="s">
        <v>260</v>
      </c>
      <c r="AI161" s="16" t="s">
        <v>314</v>
      </c>
      <c r="AJ161" s="16">
        <v>3847164</v>
      </c>
      <c r="AK161" s="16" t="s">
        <v>261</v>
      </c>
      <c r="AL161" s="24" t="s">
        <v>602</v>
      </c>
    </row>
    <row r="162" spans="1:38" x14ac:dyDescent="0.15">
      <c r="A162" s="16">
        <v>157</v>
      </c>
      <c r="B162" s="16">
        <v>501</v>
      </c>
      <c r="C162" s="16">
        <v>3</v>
      </c>
      <c r="D162" s="16">
        <v>0</v>
      </c>
      <c r="E162" s="16">
        <v>0</v>
      </c>
      <c r="F162" s="16">
        <v>0</v>
      </c>
      <c r="G162" s="16">
        <v>0</v>
      </c>
      <c r="H162" s="24" t="s">
        <v>316</v>
      </c>
      <c r="I162" s="24" t="s">
        <v>316</v>
      </c>
      <c r="J162" s="16">
        <v>8661</v>
      </c>
      <c r="K162" s="30">
        <v>0</v>
      </c>
      <c r="L162" s="16" t="s">
        <v>57</v>
      </c>
      <c r="M162" s="16" t="s">
        <v>57</v>
      </c>
      <c r="N162" s="16">
        <v>1</v>
      </c>
      <c r="O162" s="16">
        <v>1.35</v>
      </c>
      <c r="P162" s="16">
        <v>1.2</v>
      </c>
      <c r="Q162" s="16">
        <v>1.2</v>
      </c>
      <c r="R162" s="16">
        <v>0</v>
      </c>
      <c r="S162" s="16">
        <v>4057555</v>
      </c>
      <c r="T162" s="16">
        <v>840000</v>
      </c>
      <c r="U162" s="16">
        <v>18033582</v>
      </c>
      <c r="V162" s="16">
        <v>1</v>
      </c>
      <c r="W162" s="19">
        <v>0.2</v>
      </c>
      <c r="X162" s="19">
        <v>0.2</v>
      </c>
      <c r="Y162" s="16">
        <v>811511</v>
      </c>
      <c r="Z162" s="16">
        <v>178080</v>
      </c>
      <c r="AA162" s="16">
        <v>3847164</v>
      </c>
      <c r="AD162" s="16" t="s">
        <v>257</v>
      </c>
      <c r="AE162" s="16" t="s">
        <v>603</v>
      </c>
      <c r="AF162" s="16" t="s">
        <v>313</v>
      </c>
      <c r="AG162" s="16">
        <v>178080</v>
      </c>
      <c r="AH162" s="16" t="s">
        <v>260</v>
      </c>
      <c r="AI162" s="16" t="s">
        <v>314</v>
      </c>
      <c r="AJ162" s="16">
        <v>3847164</v>
      </c>
      <c r="AK162" s="16" t="s">
        <v>261</v>
      </c>
      <c r="AL162" s="24" t="s">
        <v>604</v>
      </c>
    </row>
    <row r="163" spans="1:38" x14ac:dyDescent="0.15">
      <c r="A163" s="16">
        <v>158</v>
      </c>
      <c r="B163" s="16">
        <v>502</v>
      </c>
      <c r="C163" s="16">
        <v>3</v>
      </c>
      <c r="D163" s="16">
        <v>0</v>
      </c>
      <c r="E163" s="16">
        <v>0</v>
      </c>
      <c r="F163" s="16">
        <v>0</v>
      </c>
      <c r="G163" s="16">
        <v>0</v>
      </c>
      <c r="H163" s="24" t="s">
        <v>316</v>
      </c>
      <c r="I163" s="24" t="s">
        <v>316</v>
      </c>
      <c r="J163" s="16">
        <v>8661</v>
      </c>
      <c r="K163" s="30">
        <v>0</v>
      </c>
      <c r="L163" s="16" t="s">
        <v>58</v>
      </c>
      <c r="M163" s="16" t="s">
        <v>58</v>
      </c>
      <c r="N163" s="16">
        <v>2</v>
      </c>
      <c r="O163" s="16">
        <v>2.8</v>
      </c>
      <c r="P163" s="16">
        <v>1.8</v>
      </c>
      <c r="Q163" s="16">
        <v>1.8</v>
      </c>
      <c r="R163" s="16">
        <v>0</v>
      </c>
      <c r="S163" s="16">
        <v>8415671</v>
      </c>
      <c r="T163" s="16">
        <v>1260000</v>
      </c>
      <c r="U163" s="16">
        <v>27050373</v>
      </c>
      <c r="V163" s="16">
        <v>2</v>
      </c>
      <c r="W163" s="19">
        <v>0.2</v>
      </c>
      <c r="X163" s="19">
        <v>0.2</v>
      </c>
      <c r="Y163" s="16">
        <v>1683134</v>
      </c>
      <c r="Z163" s="16">
        <v>267120</v>
      </c>
      <c r="AA163" s="16">
        <v>5770746</v>
      </c>
      <c r="AD163" s="16" t="s">
        <v>257</v>
      </c>
      <c r="AE163" s="16" t="s">
        <v>444</v>
      </c>
      <c r="AF163" s="16" t="s">
        <v>313</v>
      </c>
      <c r="AG163" s="16">
        <v>267120</v>
      </c>
      <c r="AH163" s="16" t="s">
        <v>260</v>
      </c>
      <c r="AI163" s="16" t="s">
        <v>314</v>
      </c>
      <c r="AJ163" s="16">
        <v>5770746</v>
      </c>
      <c r="AK163" s="16" t="s">
        <v>261</v>
      </c>
      <c r="AL163" s="24" t="s">
        <v>542</v>
      </c>
    </row>
    <row r="164" spans="1:38" x14ac:dyDescent="0.15">
      <c r="A164" s="16">
        <v>159</v>
      </c>
      <c r="B164" s="16">
        <v>503</v>
      </c>
      <c r="C164" s="16">
        <v>3</v>
      </c>
      <c r="D164" s="16">
        <v>0</v>
      </c>
      <c r="E164" s="16">
        <v>0</v>
      </c>
      <c r="F164" s="16">
        <v>0</v>
      </c>
      <c r="G164" s="16">
        <v>0</v>
      </c>
      <c r="H164" s="24" t="s">
        <v>316</v>
      </c>
      <c r="I164" s="24" t="s">
        <v>316</v>
      </c>
      <c r="J164" s="16">
        <v>8661</v>
      </c>
      <c r="K164" s="30">
        <v>0</v>
      </c>
      <c r="L164" s="16" t="s">
        <v>59</v>
      </c>
      <c r="M164" s="16" t="s">
        <v>59</v>
      </c>
      <c r="N164" s="16">
        <v>3</v>
      </c>
      <c r="O164" s="16">
        <v>5.5</v>
      </c>
      <c r="P164" s="16">
        <v>3</v>
      </c>
      <c r="Q164" s="16">
        <v>3</v>
      </c>
      <c r="R164" s="16">
        <v>0</v>
      </c>
      <c r="S164" s="16">
        <v>16530783</v>
      </c>
      <c r="T164" s="16">
        <v>2100000</v>
      </c>
      <c r="U164" s="16">
        <v>45083955</v>
      </c>
      <c r="V164" s="16">
        <v>3</v>
      </c>
      <c r="W164" s="19">
        <v>0.2</v>
      </c>
      <c r="X164" s="19">
        <v>0.2</v>
      </c>
      <c r="Y164" s="16">
        <v>3306156</v>
      </c>
      <c r="Z164" s="16">
        <v>445200</v>
      </c>
      <c r="AA164" s="16">
        <v>9617910</v>
      </c>
      <c r="AD164" s="16" t="s">
        <v>257</v>
      </c>
      <c r="AE164" s="16" t="s">
        <v>543</v>
      </c>
      <c r="AF164" s="16" t="s">
        <v>313</v>
      </c>
      <c r="AG164" s="16">
        <v>445200</v>
      </c>
      <c r="AH164" s="16" t="s">
        <v>260</v>
      </c>
      <c r="AI164" s="16" t="s">
        <v>314</v>
      </c>
      <c r="AJ164" s="16">
        <v>9617910</v>
      </c>
      <c r="AK164" s="16" t="s">
        <v>261</v>
      </c>
      <c r="AL164" s="24" t="s">
        <v>544</v>
      </c>
    </row>
    <row r="165" spans="1:38" x14ac:dyDescent="0.15">
      <c r="A165" s="16">
        <v>160</v>
      </c>
      <c r="B165" s="16">
        <v>504</v>
      </c>
      <c r="C165" s="16">
        <v>3</v>
      </c>
      <c r="D165" s="16">
        <v>0</v>
      </c>
      <c r="E165" s="16">
        <v>0</v>
      </c>
      <c r="F165" s="16">
        <v>0</v>
      </c>
      <c r="G165" s="16">
        <v>0</v>
      </c>
      <c r="H165" s="24" t="s">
        <v>316</v>
      </c>
      <c r="I165" s="24" t="s">
        <v>316</v>
      </c>
      <c r="J165" s="16">
        <v>8661</v>
      </c>
      <c r="K165" s="30">
        <v>0</v>
      </c>
      <c r="L165" s="16" t="s">
        <v>60</v>
      </c>
      <c r="M165" s="16" t="s">
        <v>60</v>
      </c>
      <c r="N165" s="16">
        <v>4</v>
      </c>
      <c r="O165" s="16">
        <v>8</v>
      </c>
      <c r="P165" s="16">
        <v>22</v>
      </c>
      <c r="Q165" s="16">
        <v>22</v>
      </c>
      <c r="R165" s="16">
        <v>0</v>
      </c>
      <c r="S165" s="16">
        <v>24044776</v>
      </c>
      <c r="T165" s="16">
        <v>15400000</v>
      </c>
      <c r="U165" s="16">
        <v>330615671</v>
      </c>
      <c r="V165" s="16">
        <v>4</v>
      </c>
      <c r="W165" s="19">
        <v>0.16</v>
      </c>
      <c r="X165" s="19">
        <v>0.16</v>
      </c>
      <c r="Y165" s="16">
        <v>3847164</v>
      </c>
      <c r="Z165" s="16">
        <v>2611840</v>
      </c>
      <c r="AA165" s="16">
        <v>56425074</v>
      </c>
      <c r="AD165" s="16" t="s">
        <v>257</v>
      </c>
      <c r="AE165" s="16" t="s">
        <v>392</v>
      </c>
      <c r="AF165" s="16" t="s">
        <v>313</v>
      </c>
      <c r="AG165" s="16">
        <v>2611840</v>
      </c>
      <c r="AH165" s="16" t="s">
        <v>260</v>
      </c>
      <c r="AI165" s="16" t="s">
        <v>314</v>
      </c>
      <c r="AJ165" s="16">
        <v>56425074</v>
      </c>
      <c r="AK165" s="16" t="s">
        <v>261</v>
      </c>
      <c r="AL165" s="24" t="s">
        <v>545</v>
      </c>
    </row>
    <row r="166" spans="1:38" x14ac:dyDescent="0.15">
      <c r="A166" s="16">
        <v>161</v>
      </c>
      <c r="B166" s="16">
        <v>505</v>
      </c>
      <c r="C166" s="16">
        <v>3</v>
      </c>
      <c r="D166" s="16">
        <v>0</v>
      </c>
      <c r="E166" s="16">
        <v>0</v>
      </c>
      <c r="F166" s="16">
        <v>0</v>
      </c>
      <c r="G166" s="16">
        <v>0</v>
      </c>
      <c r="H166" s="24" t="s">
        <v>316</v>
      </c>
      <c r="I166" s="24" t="s">
        <v>316</v>
      </c>
      <c r="J166" s="16">
        <v>8661</v>
      </c>
      <c r="K166" s="30">
        <v>0</v>
      </c>
      <c r="L166" s="16" t="s">
        <v>61</v>
      </c>
      <c r="M166" s="16" t="s">
        <v>61</v>
      </c>
      <c r="N166" s="16">
        <v>5</v>
      </c>
      <c r="O166" s="16">
        <v>12</v>
      </c>
      <c r="P166" s="16">
        <v>25</v>
      </c>
      <c r="Q166" s="16">
        <v>25</v>
      </c>
      <c r="R166" s="16">
        <v>0</v>
      </c>
      <c r="S166" s="16">
        <v>36067164</v>
      </c>
      <c r="T166" s="16">
        <v>17500000</v>
      </c>
      <c r="U166" s="16">
        <v>375699626</v>
      </c>
      <c r="V166" s="16">
        <v>5</v>
      </c>
      <c r="W166" s="19">
        <v>0.16</v>
      </c>
      <c r="X166" s="19">
        <v>0.16</v>
      </c>
      <c r="Y166" s="16">
        <v>5770746</v>
      </c>
      <c r="Z166" s="16">
        <v>2968000</v>
      </c>
      <c r="AA166" s="16">
        <v>64119402</v>
      </c>
      <c r="AD166" s="16" t="s">
        <v>257</v>
      </c>
      <c r="AE166" s="16" t="s">
        <v>546</v>
      </c>
      <c r="AF166" s="16" t="s">
        <v>313</v>
      </c>
      <c r="AG166" s="16">
        <v>2968000</v>
      </c>
      <c r="AH166" s="16" t="s">
        <v>260</v>
      </c>
      <c r="AI166" s="16" t="s">
        <v>314</v>
      </c>
      <c r="AJ166" s="16">
        <v>64119402</v>
      </c>
      <c r="AK166" s="16" t="s">
        <v>261</v>
      </c>
      <c r="AL166" s="24" t="s">
        <v>547</v>
      </c>
    </row>
    <row r="167" spans="1:38" x14ac:dyDescent="0.15">
      <c r="A167" s="16">
        <v>162</v>
      </c>
      <c r="B167" s="16">
        <v>506</v>
      </c>
      <c r="C167" s="16">
        <v>3</v>
      </c>
      <c r="D167" s="16">
        <v>0</v>
      </c>
      <c r="E167" s="16">
        <v>0</v>
      </c>
      <c r="F167" s="16">
        <v>0</v>
      </c>
      <c r="G167" s="16">
        <v>0</v>
      </c>
      <c r="H167" s="24" t="s">
        <v>316</v>
      </c>
      <c r="I167" s="24" t="s">
        <v>316</v>
      </c>
      <c r="J167" s="16">
        <v>8661</v>
      </c>
      <c r="K167" s="30">
        <v>0</v>
      </c>
      <c r="L167" s="16" t="s">
        <v>62</v>
      </c>
      <c r="M167" s="16" t="s">
        <v>62</v>
      </c>
      <c r="N167" s="16">
        <v>6</v>
      </c>
      <c r="O167" s="16">
        <v>28</v>
      </c>
      <c r="P167" s="16">
        <v>160</v>
      </c>
      <c r="Q167" s="16">
        <v>160</v>
      </c>
      <c r="R167" s="16">
        <v>0</v>
      </c>
      <c r="S167" s="16">
        <v>84156716</v>
      </c>
      <c r="T167" s="16">
        <v>112000000</v>
      </c>
      <c r="U167" s="16">
        <v>2404477611</v>
      </c>
      <c r="V167" s="16">
        <v>6</v>
      </c>
      <c r="W167" s="19">
        <v>0.16</v>
      </c>
      <c r="X167" s="19">
        <v>0.16</v>
      </c>
      <c r="Y167" s="16">
        <v>13465074</v>
      </c>
      <c r="Z167" s="16">
        <v>18995200</v>
      </c>
      <c r="AA167" s="16">
        <v>410364178</v>
      </c>
      <c r="AD167" s="16" t="s">
        <v>257</v>
      </c>
      <c r="AE167" s="16" t="s">
        <v>548</v>
      </c>
      <c r="AF167" s="16" t="s">
        <v>313</v>
      </c>
      <c r="AG167" s="16">
        <v>18995200</v>
      </c>
      <c r="AH167" s="16" t="s">
        <v>260</v>
      </c>
      <c r="AI167" s="16" t="s">
        <v>314</v>
      </c>
      <c r="AJ167" s="16">
        <v>410364178</v>
      </c>
      <c r="AK167" s="16" t="s">
        <v>261</v>
      </c>
      <c r="AL167" s="24" t="s">
        <v>549</v>
      </c>
    </row>
    <row r="168" spans="1:38" x14ac:dyDescent="0.15">
      <c r="A168" s="16">
        <v>163</v>
      </c>
      <c r="B168" s="16">
        <v>507</v>
      </c>
      <c r="C168" s="16">
        <v>3</v>
      </c>
      <c r="D168" s="16">
        <v>0</v>
      </c>
      <c r="E168" s="16">
        <v>0</v>
      </c>
      <c r="F168" s="16">
        <v>0</v>
      </c>
      <c r="G168" s="16">
        <v>0</v>
      </c>
      <c r="H168" s="24" t="s">
        <v>316</v>
      </c>
      <c r="I168" s="24" t="s">
        <v>316</v>
      </c>
      <c r="J168" s="16">
        <v>8661</v>
      </c>
      <c r="K168" s="30">
        <v>0</v>
      </c>
      <c r="L168" s="16" t="s">
        <v>63</v>
      </c>
      <c r="M168" s="16" t="s">
        <v>63</v>
      </c>
      <c r="N168" s="16">
        <v>7</v>
      </c>
      <c r="O168" s="16">
        <v>32</v>
      </c>
      <c r="P168" s="16">
        <v>200</v>
      </c>
      <c r="Q168" s="16">
        <v>200</v>
      </c>
      <c r="R168" s="16">
        <v>0</v>
      </c>
      <c r="S168" s="16">
        <v>96179104</v>
      </c>
      <c r="T168" s="16">
        <v>140000000</v>
      </c>
      <c r="U168" s="16">
        <v>3005597014</v>
      </c>
      <c r="V168" s="16">
        <v>7</v>
      </c>
      <c r="W168" s="19">
        <v>0.16</v>
      </c>
      <c r="X168" s="19">
        <v>0.16</v>
      </c>
      <c r="Y168" s="16">
        <v>15388656</v>
      </c>
      <c r="Z168" s="16">
        <v>23744000</v>
      </c>
      <c r="AA168" s="16">
        <v>512955223</v>
      </c>
      <c r="AD168" s="16" t="s">
        <v>257</v>
      </c>
      <c r="AE168" s="16" t="s">
        <v>550</v>
      </c>
      <c r="AF168" s="16" t="s">
        <v>313</v>
      </c>
      <c r="AG168" s="16">
        <v>23744000</v>
      </c>
      <c r="AH168" s="16" t="s">
        <v>260</v>
      </c>
      <c r="AI168" s="16" t="s">
        <v>314</v>
      </c>
      <c r="AJ168" s="16">
        <v>512955223</v>
      </c>
      <c r="AK168" s="16" t="s">
        <v>261</v>
      </c>
      <c r="AL168" s="24" t="s">
        <v>551</v>
      </c>
    </row>
    <row r="169" spans="1:38" x14ac:dyDescent="0.15">
      <c r="A169" s="16">
        <v>164</v>
      </c>
      <c r="B169" s="16">
        <v>508</v>
      </c>
      <c r="C169" s="16">
        <v>3</v>
      </c>
      <c r="D169" s="16">
        <v>0</v>
      </c>
      <c r="E169" s="16">
        <v>0</v>
      </c>
      <c r="F169" s="16">
        <v>0</v>
      </c>
      <c r="G169" s="16">
        <v>0</v>
      </c>
      <c r="H169" s="24" t="s">
        <v>316</v>
      </c>
      <c r="I169" s="24" t="s">
        <v>316</v>
      </c>
      <c r="J169" s="16">
        <v>8661</v>
      </c>
      <c r="K169" s="30">
        <v>0</v>
      </c>
      <c r="L169" s="16" t="s">
        <v>64</v>
      </c>
      <c r="M169" s="16" t="s">
        <v>64</v>
      </c>
      <c r="N169" s="16">
        <v>8</v>
      </c>
      <c r="O169" s="16">
        <v>35</v>
      </c>
      <c r="P169" s="16">
        <v>250</v>
      </c>
      <c r="Q169" s="16">
        <v>250</v>
      </c>
      <c r="R169" s="16">
        <v>0</v>
      </c>
      <c r="S169" s="16">
        <v>105195895</v>
      </c>
      <c r="T169" s="16">
        <v>175000000</v>
      </c>
      <c r="U169" s="16">
        <v>3756996268</v>
      </c>
      <c r="V169" s="16">
        <v>8</v>
      </c>
      <c r="W169" s="19">
        <v>0.14000000000000001</v>
      </c>
      <c r="X169" s="19">
        <v>0.14000000000000001</v>
      </c>
      <c r="Y169" s="16">
        <v>14727425</v>
      </c>
      <c r="Z169" s="16">
        <v>25970000</v>
      </c>
      <c r="AA169" s="16">
        <v>561044776</v>
      </c>
      <c r="AD169" s="16" t="s">
        <v>257</v>
      </c>
      <c r="AE169" s="16" t="s">
        <v>552</v>
      </c>
      <c r="AF169" s="16" t="s">
        <v>313</v>
      </c>
      <c r="AG169" s="16">
        <v>25970000</v>
      </c>
      <c r="AH169" s="16" t="s">
        <v>260</v>
      </c>
      <c r="AI169" s="16" t="s">
        <v>314</v>
      </c>
      <c r="AJ169" s="16">
        <v>561044776</v>
      </c>
      <c r="AK169" s="16" t="s">
        <v>261</v>
      </c>
      <c r="AL169" s="24" t="s">
        <v>553</v>
      </c>
    </row>
    <row r="170" spans="1:38" x14ac:dyDescent="0.15">
      <c r="A170" s="16">
        <v>165</v>
      </c>
      <c r="B170" s="16">
        <v>509</v>
      </c>
      <c r="C170" s="16">
        <v>3</v>
      </c>
      <c r="D170" s="16">
        <v>0</v>
      </c>
      <c r="E170" s="16">
        <v>0</v>
      </c>
      <c r="F170" s="16">
        <v>0</v>
      </c>
      <c r="G170" s="16">
        <v>0</v>
      </c>
      <c r="H170" s="24" t="s">
        <v>316</v>
      </c>
      <c r="I170" s="24" t="s">
        <v>316</v>
      </c>
      <c r="J170" s="16">
        <v>8661</v>
      </c>
      <c r="K170" s="30">
        <v>0</v>
      </c>
      <c r="L170" s="16" t="s">
        <v>65</v>
      </c>
      <c r="M170" s="16" t="s">
        <v>65</v>
      </c>
      <c r="N170" s="16">
        <v>9</v>
      </c>
      <c r="O170" s="16">
        <v>60</v>
      </c>
      <c r="P170" s="16">
        <v>300</v>
      </c>
      <c r="Q170" s="16">
        <v>300</v>
      </c>
      <c r="R170" s="16">
        <v>0</v>
      </c>
      <c r="S170" s="16">
        <v>180335820</v>
      </c>
      <c r="T170" s="16">
        <v>210000000</v>
      </c>
      <c r="U170" s="16">
        <v>4508395522</v>
      </c>
      <c r="V170" s="16">
        <v>9</v>
      </c>
      <c r="W170" s="19">
        <v>0.12</v>
      </c>
      <c r="X170" s="19">
        <v>0.12</v>
      </c>
      <c r="Y170" s="16">
        <v>21640298</v>
      </c>
      <c r="Z170" s="16">
        <v>26712000</v>
      </c>
      <c r="AA170" s="16">
        <v>577074626</v>
      </c>
      <c r="AD170" s="16" t="s">
        <v>257</v>
      </c>
      <c r="AE170" s="16" t="s">
        <v>554</v>
      </c>
      <c r="AF170" s="16" t="s">
        <v>313</v>
      </c>
      <c r="AG170" s="16">
        <v>26712000</v>
      </c>
      <c r="AH170" s="16" t="s">
        <v>260</v>
      </c>
      <c r="AI170" s="16" t="s">
        <v>314</v>
      </c>
      <c r="AJ170" s="16">
        <v>577074626</v>
      </c>
      <c r="AK170" s="16" t="s">
        <v>261</v>
      </c>
      <c r="AL170" s="24" t="s">
        <v>555</v>
      </c>
    </row>
    <row r="171" spans="1:38" x14ac:dyDescent="0.15">
      <c r="A171" s="16">
        <v>166</v>
      </c>
      <c r="B171" s="16">
        <v>510</v>
      </c>
      <c r="C171" s="16">
        <v>3</v>
      </c>
      <c r="D171" s="16">
        <v>0</v>
      </c>
      <c r="E171" s="16">
        <v>0</v>
      </c>
      <c r="F171" s="16">
        <v>0</v>
      </c>
      <c r="G171" s="16">
        <v>0</v>
      </c>
      <c r="H171" s="24" t="s">
        <v>316</v>
      </c>
      <c r="I171" s="24" t="s">
        <v>316</v>
      </c>
      <c r="J171" s="16">
        <v>8661</v>
      </c>
      <c r="K171" s="30">
        <v>0</v>
      </c>
      <c r="L171" s="16" t="s">
        <v>66</v>
      </c>
      <c r="M171" s="16" t="s">
        <v>66</v>
      </c>
      <c r="N171" s="16">
        <v>10</v>
      </c>
      <c r="O171" s="16">
        <v>70</v>
      </c>
      <c r="P171" s="16">
        <v>320</v>
      </c>
      <c r="Q171" s="16">
        <v>320</v>
      </c>
      <c r="R171" s="16">
        <v>0</v>
      </c>
      <c r="S171" s="16">
        <v>210391791</v>
      </c>
      <c r="T171" s="16">
        <v>224000000</v>
      </c>
      <c r="U171" s="16">
        <v>4808955223</v>
      </c>
      <c r="V171" s="16">
        <v>10</v>
      </c>
      <c r="W171" s="19">
        <v>0.12</v>
      </c>
      <c r="X171" s="19">
        <v>0.12</v>
      </c>
      <c r="Y171" s="16">
        <v>25247014</v>
      </c>
      <c r="Z171" s="16">
        <v>28492800</v>
      </c>
      <c r="AA171" s="16">
        <v>615546268</v>
      </c>
      <c r="AD171" s="16" t="s">
        <v>257</v>
      </c>
      <c r="AE171" s="16" t="s">
        <v>556</v>
      </c>
      <c r="AF171" s="16" t="s">
        <v>313</v>
      </c>
      <c r="AG171" s="16">
        <v>28492800</v>
      </c>
      <c r="AH171" s="16" t="s">
        <v>260</v>
      </c>
      <c r="AI171" s="16" t="s">
        <v>314</v>
      </c>
      <c r="AJ171" s="16">
        <v>615546268</v>
      </c>
      <c r="AK171" s="16" t="s">
        <v>261</v>
      </c>
      <c r="AL171" s="24" t="s">
        <v>557</v>
      </c>
    </row>
    <row r="172" spans="1:38" x14ac:dyDescent="0.15">
      <c r="A172" s="16">
        <v>167</v>
      </c>
      <c r="B172" s="16">
        <v>601</v>
      </c>
      <c r="C172" s="16">
        <v>3</v>
      </c>
      <c r="D172" s="16">
        <v>0</v>
      </c>
      <c r="E172" s="16">
        <v>0</v>
      </c>
      <c r="F172" s="16">
        <v>300</v>
      </c>
      <c r="G172" s="16">
        <v>0</v>
      </c>
      <c r="H172" s="24" t="s">
        <v>316</v>
      </c>
      <c r="I172" s="24" t="s">
        <v>316</v>
      </c>
      <c r="J172" s="16">
        <v>8661</v>
      </c>
      <c r="K172" s="30">
        <v>0</v>
      </c>
      <c r="L172" s="16" t="s">
        <v>67</v>
      </c>
      <c r="M172" s="16" t="s">
        <v>67</v>
      </c>
      <c r="N172" s="16">
        <v>1</v>
      </c>
      <c r="O172" s="16">
        <v>1.9</v>
      </c>
      <c r="P172" s="16">
        <v>1.9</v>
      </c>
      <c r="Q172" s="16">
        <v>1.9</v>
      </c>
      <c r="R172" s="16">
        <v>0</v>
      </c>
      <c r="S172" s="16">
        <v>5710634</v>
      </c>
      <c r="T172" s="16">
        <v>1330000</v>
      </c>
      <c r="U172" s="16">
        <v>28553171</v>
      </c>
      <c r="V172" s="16">
        <v>1</v>
      </c>
      <c r="W172" s="19">
        <v>0.2</v>
      </c>
      <c r="X172" s="19">
        <v>0.2</v>
      </c>
      <c r="Y172" s="16">
        <v>1142126</v>
      </c>
      <c r="Z172" s="16">
        <v>281960</v>
      </c>
      <c r="AA172" s="16">
        <v>6091343</v>
      </c>
      <c r="AD172" s="16" t="s">
        <v>257</v>
      </c>
      <c r="AE172" s="16" t="s">
        <v>558</v>
      </c>
      <c r="AF172" s="16" t="s">
        <v>313</v>
      </c>
      <c r="AG172" s="16">
        <v>281960</v>
      </c>
      <c r="AH172" s="16" t="s">
        <v>260</v>
      </c>
      <c r="AI172" s="16" t="s">
        <v>314</v>
      </c>
      <c r="AJ172" s="16">
        <v>6091343</v>
      </c>
      <c r="AK172" s="16" t="s">
        <v>261</v>
      </c>
      <c r="AL172" s="24" t="s">
        <v>559</v>
      </c>
    </row>
    <row r="173" spans="1:38" x14ac:dyDescent="0.15">
      <c r="A173" s="16">
        <v>168</v>
      </c>
      <c r="B173" s="16">
        <v>602</v>
      </c>
      <c r="C173" s="16">
        <v>3</v>
      </c>
      <c r="D173" s="16">
        <v>0</v>
      </c>
      <c r="E173" s="16">
        <v>0</v>
      </c>
      <c r="F173" s="16">
        <v>300</v>
      </c>
      <c r="G173" s="16">
        <v>0</v>
      </c>
      <c r="H173" s="24" t="s">
        <v>316</v>
      </c>
      <c r="I173" s="24" t="s">
        <v>316</v>
      </c>
      <c r="J173" s="16">
        <v>8661</v>
      </c>
      <c r="K173" s="30">
        <v>0</v>
      </c>
      <c r="L173" s="16" t="s">
        <v>68</v>
      </c>
      <c r="M173" s="16" t="s">
        <v>68</v>
      </c>
      <c r="N173" s="16">
        <v>2</v>
      </c>
      <c r="O173" s="16">
        <v>2.95</v>
      </c>
      <c r="P173" s="16">
        <v>2.25</v>
      </c>
      <c r="Q173" s="16">
        <v>2.25</v>
      </c>
      <c r="R173" s="16">
        <v>0</v>
      </c>
      <c r="S173" s="16">
        <v>8866511</v>
      </c>
      <c r="T173" s="16">
        <v>1575000</v>
      </c>
      <c r="U173" s="16">
        <v>33812966</v>
      </c>
      <c r="V173" s="16">
        <v>2</v>
      </c>
      <c r="W173" s="19">
        <v>0.2</v>
      </c>
      <c r="X173" s="19">
        <v>0.2</v>
      </c>
      <c r="Y173" s="16">
        <v>1773302</v>
      </c>
      <c r="Z173" s="16">
        <v>333900</v>
      </c>
      <c r="AA173" s="16">
        <v>7213432</v>
      </c>
      <c r="AD173" s="16" t="s">
        <v>257</v>
      </c>
      <c r="AE173" s="16" t="s">
        <v>484</v>
      </c>
      <c r="AF173" s="16" t="s">
        <v>313</v>
      </c>
      <c r="AG173" s="16">
        <v>333900</v>
      </c>
      <c r="AH173" s="16" t="s">
        <v>260</v>
      </c>
      <c r="AI173" s="16" t="s">
        <v>314</v>
      </c>
      <c r="AJ173" s="16">
        <v>7213432</v>
      </c>
      <c r="AK173" s="16" t="s">
        <v>261</v>
      </c>
      <c r="AL173" s="24" t="s">
        <v>560</v>
      </c>
    </row>
    <row r="174" spans="1:38" x14ac:dyDescent="0.15">
      <c r="A174" s="16">
        <v>169</v>
      </c>
      <c r="B174" s="16">
        <v>603</v>
      </c>
      <c r="C174" s="16">
        <v>3</v>
      </c>
      <c r="D174" s="16">
        <v>0</v>
      </c>
      <c r="E174" s="16">
        <v>0</v>
      </c>
      <c r="F174" s="16">
        <v>300</v>
      </c>
      <c r="G174" s="16">
        <v>0</v>
      </c>
      <c r="H174" s="24" t="s">
        <v>316</v>
      </c>
      <c r="I174" s="24" t="s">
        <v>316</v>
      </c>
      <c r="J174" s="16">
        <v>8661</v>
      </c>
      <c r="K174" s="30">
        <v>0</v>
      </c>
      <c r="L174" s="16" t="s">
        <v>69</v>
      </c>
      <c r="M174" s="16" t="s">
        <v>69</v>
      </c>
      <c r="N174" s="16">
        <v>3</v>
      </c>
      <c r="O174" s="16">
        <v>5.9</v>
      </c>
      <c r="P174" s="16">
        <v>3.9</v>
      </c>
      <c r="Q174" s="16">
        <v>3.9</v>
      </c>
      <c r="R174" s="16">
        <v>0</v>
      </c>
      <c r="S174" s="16">
        <v>17733022</v>
      </c>
      <c r="T174" s="16">
        <v>2730000</v>
      </c>
      <c r="U174" s="16">
        <v>58609141</v>
      </c>
      <c r="V174" s="16">
        <v>3</v>
      </c>
      <c r="W174" s="19">
        <v>0.2</v>
      </c>
      <c r="X174" s="19">
        <v>0.2</v>
      </c>
      <c r="Y174" s="16">
        <v>3546604</v>
      </c>
      <c r="Z174" s="16">
        <v>578760</v>
      </c>
      <c r="AA174" s="16">
        <v>12503283</v>
      </c>
      <c r="AD174" s="16" t="s">
        <v>257</v>
      </c>
      <c r="AE174" s="16" t="s">
        <v>561</v>
      </c>
      <c r="AF174" s="16" t="s">
        <v>313</v>
      </c>
      <c r="AG174" s="16">
        <v>578760</v>
      </c>
      <c r="AH174" s="16" t="s">
        <v>260</v>
      </c>
      <c r="AI174" s="16" t="s">
        <v>314</v>
      </c>
      <c r="AJ174" s="16">
        <v>12503283</v>
      </c>
      <c r="AK174" s="16" t="s">
        <v>261</v>
      </c>
      <c r="AL174" s="24" t="s">
        <v>562</v>
      </c>
    </row>
    <row r="175" spans="1:38" x14ac:dyDescent="0.15">
      <c r="A175" s="16">
        <v>170</v>
      </c>
      <c r="B175" s="16">
        <v>604</v>
      </c>
      <c r="C175" s="16">
        <v>3</v>
      </c>
      <c r="D175" s="16">
        <v>0</v>
      </c>
      <c r="E175" s="16">
        <v>0</v>
      </c>
      <c r="F175" s="16">
        <v>300</v>
      </c>
      <c r="G175" s="16">
        <v>0</v>
      </c>
      <c r="H175" s="24" t="s">
        <v>316</v>
      </c>
      <c r="I175" s="24" t="s">
        <v>316</v>
      </c>
      <c r="J175" s="16">
        <v>8661</v>
      </c>
      <c r="K175" s="30">
        <v>0</v>
      </c>
      <c r="L175" s="16" t="s">
        <v>70</v>
      </c>
      <c r="M175" s="16" t="s">
        <v>70</v>
      </c>
      <c r="N175" s="16">
        <v>4</v>
      </c>
      <c r="O175" s="16">
        <v>8.6999999999999993</v>
      </c>
      <c r="P175" s="16">
        <v>29.7</v>
      </c>
      <c r="Q175" s="16">
        <v>29.7</v>
      </c>
      <c r="R175" s="16">
        <v>0</v>
      </c>
      <c r="S175" s="16">
        <v>26148694</v>
      </c>
      <c r="T175" s="16">
        <v>20790000</v>
      </c>
      <c r="U175" s="16">
        <v>446331156</v>
      </c>
      <c r="V175" s="16">
        <v>4</v>
      </c>
      <c r="W175" s="19">
        <v>0.16</v>
      </c>
      <c r="X175" s="19">
        <v>0.16</v>
      </c>
      <c r="Y175" s="16">
        <v>4183791</v>
      </c>
      <c r="Z175" s="16">
        <v>3525984</v>
      </c>
      <c r="AA175" s="16">
        <v>76173850</v>
      </c>
      <c r="AD175" s="16" t="s">
        <v>257</v>
      </c>
      <c r="AE175" s="16" t="s">
        <v>563</v>
      </c>
      <c r="AF175" s="16" t="s">
        <v>313</v>
      </c>
      <c r="AG175" s="16">
        <v>3525984</v>
      </c>
      <c r="AH175" s="16" t="s">
        <v>260</v>
      </c>
      <c r="AI175" s="16" t="s">
        <v>314</v>
      </c>
      <c r="AJ175" s="16">
        <v>76173850</v>
      </c>
      <c r="AK175" s="16" t="s">
        <v>261</v>
      </c>
      <c r="AL175" s="24" t="s">
        <v>564</v>
      </c>
    </row>
    <row r="176" spans="1:38" x14ac:dyDescent="0.15">
      <c r="A176" s="16">
        <v>171</v>
      </c>
      <c r="B176" s="16">
        <v>605</v>
      </c>
      <c r="C176" s="16">
        <v>3</v>
      </c>
      <c r="D176" s="16">
        <v>0</v>
      </c>
      <c r="E176" s="16">
        <v>0</v>
      </c>
      <c r="F176" s="16">
        <v>300</v>
      </c>
      <c r="G176" s="16">
        <v>0</v>
      </c>
      <c r="H176" s="24" t="s">
        <v>316</v>
      </c>
      <c r="I176" s="24" t="s">
        <v>316</v>
      </c>
      <c r="J176" s="16">
        <v>8661</v>
      </c>
      <c r="K176" s="30">
        <v>0</v>
      </c>
      <c r="L176" s="16" t="s">
        <v>71</v>
      </c>
      <c r="M176" s="16" t="s">
        <v>71</v>
      </c>
      <c r="N176" s="16">
        <v>5</v>
      </c>
      <c r="O176" s="16">
        <v>13.2</v>
      </c>
      <c r="P176" s="16">
        <v>35</v>
      </c>
      <c r="Q176" s="16">
        <v>35</v>
      </c>
      <c r="R176" s="16">
        <v>0</v>
      </c>
      <c r="S176" s="16">
        <v>39673880</v>
      </c>
      <c r="T176" s="16">
        <v>24500000</v>
      </c>
      <c r="U176" s="16">
        <v>525979477</v>
      </c>
      <c r="V176" s="16">
        <v>5</v>
      </c>
      <c r="W176" s="19">
        <v>0.16</v>
      </c>
      <c r="X176" s="19">
        <v>0.16</v>
      </c>
      <c r="Y176" s="16">
        <v>6347820</v>
      </c>
      <c r="Z176" s="16">
        <v>4155200</v>
      </c>
      <c r="AA176" s="16">
        <v>89767164</v>
      </c>
      <c r="AD176" s="16" t="s">
        <v>257</v>
      </c>
      <c r="AE176" s="16" t="s">
        <v>565</v>
      </c>
      <c r="AF176" s="16" t="s">
        <v>313</v>
      </c>
      <c r="AG176" s="16">
        <v>4155200</v>
      </c>
      <c r="AH176" s="16" t="s">
        <v>260</v>
      </c>
      <c r="AI176" s="16" t="s">
        <v>314</v>
      </c>
      <c r="AJ176" s="16">
        <v>89767164</v>
      </c>
      <c r="AK176" s="16" t="s">
        <v>261</v>
      </c>
      <c r="AL176" s="24" t="s">
        <v>566</v>
      </c>
    </row>
    <row r="177" spans="1:38" x14ac:dyDescent="0.15">
      <c r="A177" s="16">
        <v>172</v>
      </c>
      <c r="B177" s="16">
        <v>606</v>
      </c>
      <c r="C177" s="16">
        <v>3</v>
      </c>
      <c r="D177" s="16">
        <v>0</v>
      </c>
      <c r="E177" s="16">
        <v>0</v>
      </c>
      <c r="F177" s="16">
        <v>300</v>
      </c>
      <c r="G177" s="16">
        <v>0</v>
      </c>
      <c r="H177" s="24" t="s">
        <v>316</v>
      </c>
      <c r="I177" s="24" t="s">
        <v>316</v>
      </c>
      <c r="J177" s="16">
        <v>8661</v>
      </c>
      <c r="K177" s="30">
        <v>0</v>
      </c>
      <c r="L177" s="16" t="s">
        <v>72</v>
      </c>
      <c r="M177" s="16" t="s">
        <v>72</v>
      </c>
      <c r="N177" s="16">
        <v>6</v>
      </c>
      <c r="O177" s="16">
        <v>31.05</v>
      </c>
      <c r="P177" s="16">
        <v>232</v>
      </c>
      <c r="Q177" s="16">
        <v>232</v>
      </c>
      <c r="R177" s="16">
        <v>0</v>
      </c>
      <c r="S177" s="16">
        <v>93323787</v>
      </c>
      <c r="T177" s="16">
        <v>162400000</v>
      </c>
      <c r="U177" s="16">
        <v>3486492537</v>
      </c>
      <c r="V177" s="16">
        <v>6</v>
      </c>
      <c r="W177" s="19">
        <v>0.16</v>
      </c>
      <c r="X177" s="19">
        <v>0.16</v>
      </c>
      <c r="Y177" s="16">
        <v>14931805</v>
      </c>
      <c r="Z177" s="16">
        <v>27543040</v>
      </c>
      <c r="AA177" s="16">
        <v>595028059</v>
      </c>
      <c r="AD177" s="16" t="s">
        <v>257</v>
      </c>
      <c r="AE177" s="16" t="s">
        <v>567</v>
      </c>
      <c r="AF177" s="16" t="s">
        <v>313</v>
      </c>
      <c r="AG177" s="16">
        <v>27543040</v>
      </c>
      <c r="AH177" s="16" t="s">
        <v>260</v>
      </c>
      <c r="AI177" s="16" t="s">
        <v>314</v>
      </c>
      <c r="AJ177" s="16">
        <v>595028059</v>
      </c>
      <c r="AK177" s="16" t="s">
        <v>261</v>
      </c>
      <c r="AL177" s="24" t="s">
        <v>568</v>
      </c>
    </row>
    <row r="178" spans="1:38" x14ac:dyDescent="0.15">
      <c r="A178" s="16">
        <v>173</v>
      </c>
      <c r="B178" s="16">
        <v>607</v>
      </c>
      <c r="C178" s="16">
        <v>3</v>
      </c>
      <c r="D178" s="16">
        <v>0</v>
      </c>
      <c r="E178" s="16">
        <v>0</v>
      </c>
      <c r="F178" s="16">
        <v>300</v>
      </c>
      <c r="G178" s="16">
        <v>0</v>
      </c>
      <c r="H178" s="24" t="s">
        <v>316</v>
      </c>
      <c r="I178" s="24" t="s">
        <v>316</v>
      </c>
      <c r="J178" s="16">
        <v>8661</v>
      </c>
      <c r="K178" s="30">
        <v>0</v>
      </c>
      <c r="L178" s="16" t="s">
        <v>73</v>
      </c>
      <c r="M178" s="16" t="s">
        <v>73</v>
      </c>
      <c r="N178" s="16">
        <v>7</v>
      </c>
      <c r="O178" s="16">
        <v>35.799999999999997</v>
      </c>
      <c r="P178" s="16">
        <v>300</v>
      </c>
      <c r="Q178" s="16">
        <v>300</v>
      </c>
      <c r="R178" s="16">
        <v>0</v>
      </c>
      <c r="S178" s="16">
        <v>107600373</v>
      </c>
      <c r="T178" s="16">
        <v>210000000</v>
      </c>
      <c r="U178" s="16">
        <v>4508395522</v>
      </c>
      <c r="V178" s="16">
        <v>7</v>
      </c>
      <c r="W178" s="19">
        <v>0.16</v>
      </c>
      <c r="X178" s="19">
        <v>0.16</v>
      </c>
      <c r="Y178" s="16">
        <v>17216059</v>
      </c>
      <c r="Z178" s="16">
        <v>35616000</v>
      </c>
      <c r="AA178" s="16">
        <v>769432835</v>
      </c>
      <c r="AD178" s="16" t="s">
        <v>257</v>
      </c>
      <c r="AE178" s="16" t="s">
        <v>569</v>
      </c>
      <c r="AF178" s="16" t="s">
        <v>313</v>
      </c>
      <c r="AG178" s="16">
        <v>35616000</v>
      </c>
      <c r="AH178" s="16" t="s">
        <v>260</v>
      </c>
      <c r="AI178" s="16" t="s">
        <v>314</v>
      </c>
      <c r="AJ178" s="16">
        <v>769432835</v>
      </c>
      <c r="AK178" s="16" t="s">
        <v>261</v>
      </c>
      <c r="AL178" s="24" t="s">
        <v>570</v>
      </c>
    </row>
    <row r="179" spans="1:38" x14ac:dyDescent="0.15">
      <c r="A179" s="16">
        <v>174</v>
      </c>
      <c r="B179" s="16">
        <v>608</v>
      </c>
      <c r="C179" s="16">
        <v>3</v>
      </c>
      <c r="D179" s="16">
        <v>0</v>
      </c>
      <c r="E179" s="16">
        <v>0</v>
      </c>
      <c r="F179" s="16">
        <v>300</v>
      </c>
      <c r="G179" s="16">
        <v>0</v>
      </c>
      <c r="H179" s="24" t="s">
        <v>316</v>
      </c>
      <c r="I179" s="24" t="s">
        <v>316</v>
      </c>
      <c r="J179" s="16">
        <v>8661</v>
      </c>
      <c r="K179" s="30">
        <v>0</v>
      </c>
      <c r="L179" s="16" t="s">
        <v>74</v>
      </c>
      <c r="M179" s="16" t="s">
        <v>74</v>
      </c>
      <c r="N179" s="16">
        <v>8</v>
      </c>
      <c r="O179" s="16">
        <v>39.549999999999997</v>
      </c>
      <c r="P179" s="16">
        <v>387.5</v>
      </c>
      <c r="Q179" s="16">
        <v>387.5</v>
      </c>
      <c r="R179" s="16">
        <v>0</v>
      </c>
      <c r="S179" s="16">
        <v>118871361</v>
      </c>
      <c r="T179" s="16">
        <v>271250000</v>
      </c>
      <c r="U179" s="16">
        <v>5823344216</v>
      </c>
      <c r="V179" s="16">
        <v>8</v>
      </c>
      <c r="W179" s="19">
        <v>0.14000000000000001</v>
      </c>
      <c r="X179" s="19">
        <v>0.14000000000000001</v>
      </c>
      <c r="Y179" s="16">
        <v>16641990</v>
      </c>
      <c r="Z179" s="16">
        <v>40253500</v>
      </c>
      <c r="AA179" s="16">
        <v>869619402</v>
      </c>
      <c r="AD179" s="16" t="s">
        <v>257</v>
      </c>
      <c r="AE179" s="16" t="s">
        <v>571</v>
      </c>
      <c r="AF179" s="16" t="s">
        <v>313</v>
      </c>
      <c r="AG179" s="16">
        <v>40253500</v>
      </c>
      <c r="AH179" s="16" t="s">
        <v>260</v>
      </c>
      <c r="AI179" s="16" t="s">
        <v>314</v>
      </c>
      <c r="AJ179" s="16">
        <v>869619402</v>
      </c>
      <c r="AK179" s="16" t="s">
        <v>261</v>
      </c>
      <c r="AL179" s="24" t="s">
        <v>572</v>
      </c>
    </row>
    <row r="180" spans="1:38" x14ac:dyDescent="0.15">
      <c r="A180" s="16">
        <v>175</v>
      </c>
      <c r="B180" s="16">
        <v>609</v>
      </c>
      <c r="C180" s="16">
        <v>3</v>
      </c>
      <c r="D180" s="16">
        <v>0</v>
      </c>
      <c r="E180" s="16">
        <v>0</v>
      </c>
      <c r="F180" s="16">
        <v>300</v>
      </c>
      <c r="G180" s="16">
        <v>0</v>
      </c>
      <c r="H180" s="24" t="s">
        <v>316</v>
      </c>
      <c r="I180" s="24" t="s">
        <v>316</v>
      </c>
      <c r="J180" s="16">
        <v>8661</v>
      </c>
      <c r="K180" s="30">
        <v>0</v>
      </c>
      <c r="L180" s="16" t="s">
        <v>75</v>
      </c>
      <c r="M180" s="16" t="s">
        <v>75</v>
      </c>
      <c r="N180" s="16">
        <v>9</v>
      </c>
      <c r="O180" s="16">
        <v>68.400000000000006</v>
      </c>
      <c r="P180" s="16">
        <v>480</v>
      </c>
      <c r="Q180" s="16">
        <v>480</v>
      </c>
      <c r="R180" s="16">
        <v>0</v>
      </c>
      <c r="S180" s="16">
        <v>205582835</v>
      </c>
      <c r="T180" s="16">
        <v>336000000</v>
      </c>
      <c r="U180" s="16">
        <v>7213432835</v>
      </c>
      <c r="V180" s="16">
        <v>9</v>
      </c>
      <c r="W180" s="19">
        <v>0.12</v>
      </c>
      <c r="X180" s="19">
        <v>0.12</v>
      </c>
      <c r="Y180" s="16">
        <v>24669940</v>
      </c>
      <c r="Z180" s="16">
        <v>42739200</v>
      </c>
      <c r="AA180" s="16">
        <v>923319402</v>
      </c>
      <c r="AD180" s="16" t="s">
        <v>257</v>
      </c>
      <c r="AE180" s="16" t="s">
        <v>573</v>
      </c>
      <c r="AF180" s="16" t="s">
        <v>313</v>
      </c>
      <c r="AG180" s="16">
        <v>42739200</v>
      </c>
      <c r="AH180" s="16" t="s">
        <v>260</v>
      </c>
      <c r="AI180" s="16" t="s">
        <v>314</v>
      </c>
      <c r="AJ180" s="16">
        <v>923319402</v>
      </c>
      <c r="AK180" s="16" t="s">
        <v>261</v>
      </c>
      <c r="AL180" s="24" t="s">
        <v>574</v>
      </c>
    </row>
    <row r="181" spans="1:38" x14ac:dyDescent="0.15">
      <c r="A181" s="16">
        <v>176</v>
      </c>
      <c r="B181" s="16">
        <v>701</v>
      </c>
      <c r="C181" s="16">
        <v>3</v>
      </c>
      <c r="D181" s="16">
        <v>0</v>
      </c>
      <c r="E181" s="16">
        <v>0</v>
      </c>
      <c r="F181" s="16">
        <v>0</v>
      </c>
      <c r="G181" s="16">
        <v>0</v>
      </c>
      <c r="H181" s="24" t="s">
        <v>316</v>
      </c>
      <c r="I181" s="24" t="s">
        <v>316</v>
      </c>
      <c r="J181" s="16">
        <v>8661</v>
      </c>
      <c r="K181" s="30">
        <v>0</v>
      </c>
      <c r="L181" s="16" t="s">
        <v>76</v>
      </c>
      <c r="M181" s="16" t="s">
        <v>76</v>
      </c>
      <c r="N181" s="16">
        <v>2</v>
      </c>
      <c r="O181" s="16">
        <v>3.2</v>
      </c>
      <c r="P181" s="16">
        <v>2</v>
      </c>
      <c r="Q181" s="16">
        <v>2</v>
      </c>
      <c r="R181" s="16">
        <v>0</v>
      </c>
      <c r="S181" s="16">
        <v>9617910</v>
      </c>
      <c r="T181" s="16">
        <v>1400000</v>
      </c>
      <c r="U181" s="16">
        <v>30055970</v>
      </c>
      <c r="V181" s="16">
        <v>1</v>
      </c>
      <c r="W181" s="19">
        <v>0.2</v>
      </c>
      <c r="X181" s="19">
        <v>0.02</v>
      </c>
      <c r="Y181" s="16">
        <v>192358</v>
      </c>
      <c r="Z181" s="16">
        <v>29680</v>
      </c>
      <c r="AA181" s="16">
        <v>641194</v>
      </c>
      <c r="AD181" s="16" t="s">
        <v>257</v>
      </c>
      <c r="AE181" s="16" t="s">
        <v>605</v>
      </c>
      <c r="AF181" s="16" t="s">
        <v>313</v>
      </c>
      <c r="AG181" s="16">
        <v>29680</v>
      </c>
      <c r="AH181" s="16" t="s">
        <v>260</v>
      </c>
      <c r="AI181" s="16" t="s">
        <v>314</v>
      </c>
      <c r="AJ181" s="16">
        <v>641194</v>
      </c>
      <c r="AK181" s="16" t="s">
        <v>261</v>
      </c>
      <c r="AL181" s="24" t="s">
        <v>606</v>
      </c>
    </row>
    <row r="182" spans="1:38" x14ac:dyDescent="0.15">
      <c r="A182" s="16">
        <v>177</v>
      </c>
      <c r="B182" s="16">
        <v>702</v>
      </c>
      <c r="C182" s="16">
        <v>3</v>
      </c>
      <c r="D182" s="16">
        <v>0</v>
      </c>
      <c r="E182" s="16">
        <v>0</v>
      </c>
      <c r="F182" s="16">
        <v>0</v>
      </c>
      <c r="G182" s="16">
        <v>0</v>
      </c>
      <c r="H182" s="24" t="s">
        <v>316</v>
      </c>
      <c r="I182" s="24" t="s">
        <v>316</v>
      </c>
      <c r="J182" s="16">
        <v>8661</v>
      </c>
      <c r="K182" s="30">
        <v>0</v>
      </c>
      <c r="L182" s="16" t="s">
        <v>77</v>
      </c>
      <c r="M182" s="16" t="s">
        <v>77</v>
      </c>
      <c r="N182" s="16">
        <v>7</v>
      </c>
      <c r="O182" s="16">
        <v>26</v>
      </c>
      <c r="P182" s="16">
        <v>160</v>
      </c>
      <c r="Q182" s="16">
        <v>160</v>
      </c>
      <c r="R182" s="16">
        <v>0</v>
      </c>
      <c r="S182" s="16">
        <v>78145522</v>
      </c>
      <c r="T182" s="16">
        <v>112000000</v>
      </c>
      <c r="U182" s="16">
        <v>2404477611</v>
      </c>
      <c r="V182" s="16">
        <v>2</v>
      </c>
      <c r="W182" s="19">
        <v>0.2</v>
      </c>
      <c r="X182" s="19">
        <v>0.02</v>
      </c>
      <c r="Y182" s="16">
        <v>1562910</v>
      </c>
      <c r="Z182" s="16">
        <v>2374400</v>
      </c>
      <c r="AA182" s="16">
        <v>51295522</v>
      </c>
      <c r="AD182" s="16" t="s">
        <v>257</v>
      </c>
      <c r="AE182" s="16" t="s">
        <v>596</v>
      </c>
      <c r="AF182" s="16" t="s">
        <v>313</v>
      </c>
      <c r="AG182" s="16">
        <v>2374400</v>
      </c>
      <c r="AH182" s="16" t="s">
        <v>260</v>
      </c>
      <c r="AI182" s="16" t="s">
        <v>314</v>
      </c>
      <c r="AJ182" s="16">
        <v>51295522</v>
      </c>
      <c r="AK182" s="16" t="s">
        <v>261</v>
      </c>
      <c r="AL182" s="24" t="s">
        <v>597</v>
      </c>
    </row>
    <row r="183" spans="1:38" x14ac:dyDescent="0.15">
      <c r="A183" s="16">
        <v>178</v>
      </c>
      <c r="B183" s="16">
        <v>703</v>
      </c>
      <c r="C183" s="16">
        <v>3</v>
      </c>
      <c r="D183" s="16">
        <v>0</v>
      </c>
      <c r="E183" s="16">
        <v>0</v>
      </c>
      <c r="F183" s="16">
        <v>0</v>
      </c>
      <c r="G183" s="16">
        <v>0</v>
      </c>
      <c r="H183" s="24" t="s">
        <v>316</v>
      </c>
      <c r="I183" s="24" t="s">
        <v>316</v>
      </c>
      <c r="J183" s="16">
        <v>8661</v>
      </c>
      <c r="K183" s="30">
        <v>0</v>
      </c>
      <c r="L183" s="16" t="s">
        <v>78</v>
      </c>
      <c r="M183" s="16" t="s">
        <v>78</v>
      </c>
      <c r="N183" s="16">
        <v>8</v>
      </c>
      <c r="O183" s="16">
        <v>31</v>
      </c>
      <c r="P183" s="16">
        <v>181</v>
      </c>
      <c r="Q183" s="16">
        <v>181</v>
      </c>
      <c r="R183" s="16">
        <v>0</v>
      </c>
      <c r="S183" s="16">
        <v>93173507</v>
      </c>
      <c r="T183" s="16">
        <v>126700000</v>
      </c>
      <c r="U183" s="16">
        <v>2720065298</v>
      </c>
      <c r="V183" s="16">
        <v>3</v>
      </c>
      <c r="W183" s="19">
        <v>0.2</v>
      </c>
      <c r="X183" s="19">
        <v>0.02</v>
      </c>
      <c r="Y183" s="16">
        <v>1863470</v>
      </c>
      <c r="Z183" s="16">
        <v>2686040</v>
      </c>
      <c r="AA183" s="16">
        <v>58028059</v>
      </c>
      <c r="AD183" s="16" t="s">
        <v>257</v>
      </c>
      <c r="AE183" s="16" t="s">
        <v>607</v>
      </c>
      <c r="AF183" s="16" t="s">
        <v>313</v>
      </c>
      <c r="AG183" s="16">
        <v>2686040</v>
      </c>
      <c r="AH183" s="16" t="s">
        <v>260</v>
      </c>
      <c r="AI183" s="16" t="s">
        <v>314</v>
      </c>
      <c r="AJ183" s="16">
        <v>58028059</v>
      </c>
      <c r="AK183" s="16" t="s">
        <v>261</v>
      </c>
      <c r="AL183" s="24" t="s">
        <v>608</v>
      </c>
    </row>
    <row r="184" spans="1:38" x14ac:dyDescent="0.15">
      <c r="A184" s="16">
        <v>179</v>
      </c>
      <c r="B184" s="16">
        <v>704</v>
      </c>
      <c r="C184" s="16">
        <v>3</v>
      </c>
      <c r="D184" s="16">
        <v>0</v>
      </c>
      <c r="E184" s="16">
        <v>0</v>
      </c>
      <c r="F184" s="16">
        <v>0</v>
      </c>
      <c r="G184" s="16">
        <v>0</v>
      </c>
      <c r="H184" s="24" t="s">
        <v>316</v>
      </c>
      <c r="I184" s="24" t="s">
        <v>316</v>
      </c>
      <c r="J184" s="16">
        <v>8661</v>
      </c>
      <c r="K184" s="30">
        <v>0</v>
      </c>
      <c r="L184" s="16" t="s">
        <v>79</v>
      </c>
      <c r="M184" s="16" t="s">
        <v>79</v>
      </c>
      <c r="N184" s="16">
        <v>9</v>
      </c>
      <c r="O184" s="16">
        <v>51</v>
      </c>
      <c r="P184" s="16">
        <v>284</v>
      </c>
      <c r="Q184" s="16">
        <v>284</v>
      </c>
      <c r="R184" s="16">
        <v>0</v>
      </c>
      <c r="S184" s="16">
        <v>153285447</v>
      </c>
      <c r="T184" s="16">
        <v>198800000</v>
      </c>
      <c r="U184" s="16">
        <v>4267947761</v>
      </c>
      <c r="V184" s="16">
        <v>4</v>
      </c>
      <c r="W184" s="19">
        <v>0.16</v>
      </c>
      <c r="X184" s="19">
        <v>0.02</v>
      </c>
      <c r="Y184" s="16">
        <v>3065708</v>
      </c>
      <c r="Z184" s="16">
        <v>4214560</v>
      </c>
      <c r="AA184" s="16">
        <v>91049552</v>
      </c>
      <c r="AD184" s="16" t="s">
        <v>257</v>
      </c>
      <c r="AE184" s="16" t="s">
        <v>609</v>
      </c>
      <c r="AF184" s="16" t="s">
        <v>313</v>
      </c>
      <c r="AG184" s="16">
        <v>4214560</v>
      </c>
      <c r="AH184" s="16" t="s">
        <v>260</v>
      </c>
      <c r="AI184" s="16" t="s">
        <v>314</v>
      </c>
      <c r="AJ184" s="16">
        <v>91049552</v>
      </c>
      <c r="AK184" s="16" t="s">
        <v>261</v>
      </c>
      <c r="AL184" s="24" t="s">
        <v>610</v>
      </c>
    </row>
    <row r="185" spans="1:38" x14ac:dyDescent="0.15">
      <c r="A185" s="16">
        <v>180</v>
      </c>
      <c r="B185" s="16">
        <v>705</v>
      </c>
      <c r="C185" s="16">
        <v>3</v>
      </c>
      <c r="D185" s="16">
        <v>0</v>
      </c>
      <c r="E185" s="16">
        <v>0</v>
      </c>
      <c r="F185" s="16">
        <v>0</v>
      </c>
      <c r="G185" s="16">
        <v>0</v>
      </c>
      <c r="H185" s="24" t="s">
        <v>316</v>
      </c>
      <c r="I185" s="24" t="s">
        <v>316</v>
      </c>
      <c r="J185" s="16">
        <v>8661</v>
      </c>
      <c r="K185" s="30">
        <v>0</v>
      </c>
      <c r="L185" s="16" t="s">
        <v>80</v>
      </c>
      <c r="M185" s="16" t="s">
        <v>80</v>
      </c>
      <c r="N185" s="16">
        <v>10</v>
      </c>
      <c r="O185" s="16">
        <v>81</v>
      </c>
      <c r="P185" s="16">
        <v>382</v>
      </c>
      <c r="Q185" s="16">
        <v>382</v>
      </c>
      <c r="R185" s="16">
        <v>0</v>
      </c>
      <c r="S185" s="16">
        <v>243453358</v>
      </c>
      <c r="T185" s="16">
        <v>267400000</v>
      </c>
      <c r="U185" s="16">
        <v>5740690298</v>
      </c>
      <c r="V185" s="16">
        <v>5</v>
      </c>
      <c r="W185" s="19">
        <v>0.16</v>
      </c>
      <c r="X185" s="19">
        <v>0.02</v>
      </c>
      <c r="Y185" s="16">
        <v>4869067</v>
      </c>
      <c r="Z185" s="16">
        <v>5668880</v>
      </c>
      <c r="AA185" s="16">
        <v>122468059</v>
      </c>
      <c r="AD185" s="16" t="s">
        <v>257</v>
      </c>
      <c r="AE185" s="16" t="s">
        <v>611</v>
      </c>
      <c r="AF185" s="16" t="s">
        <v>313</v>
      </c>
      <c r="AG185" s="16">
        <v>5668880</v>
      </c>
      <c r="AH185" s="16" t="s">
        <v>260</v>
      </c>
      <c r="AI185" s="16" t="s">
        <v>314</v>
      </c>
      <c r="AJ185" s="16">
        <v>122468059</v>
      </c>
      <c r="AK185" s="16" t="s">
        <v>261</v>
      </c>
      <c r="AL185" s="24" t="s">
        <v>612</v>
      </c>
    </row>
    <row r="186" spans="1:38" x14ac:dyDescent="0.15">
      <c r="A186" s="16">
        <v>181</v>
      </c>
      <c r="B186" s="16">
        <v>100</v>
      </c>
      <c r="C186" s="16">
        <v>4</v>
      </c>
      <c r="D186" s="16">
        <v>0</v>
      </c>
      <c r="E186" s="16">
        <v>0</v>
      </c>
      <c r="F186" s="16">
        <v>0</v>
      </c>
      <c r="G186" s="29">
        <v>6000161</v>
      </c>
      <c r="H186" s="32" t="s">
        <v>317</v>
      </c>
      <c r="I186" s="35" t="s">
        <v>1168</v>
      </c>
      <c r="J186" s="16">
        <v>8661</v>
      </c>
      <c r="K186" s="30">
        <v>60</v>
      </c>
      <c r="L186" s="16" t="s">
        <v>21</v>
      </c>
      <c r="M186" s="16" t="s">
        <v>21</v>
      </c>
      <c r="N186" s="16">
        <v>0</v>
      </c>
      <c r="O186" s="16">
        <v>0.5</v>
      </c>
      <c r="P186" s="16">
        <v>0.8</v>
      </c>
      <c r="Q186" s="16">
        <v>0.8</v>
      </c>
      <c r="R186" s="16">
        <v>0</v>
      </c>
      <c r="S186" s="16">
        <v>1502798</v>
      </c>
      <c r="T186" s="16">
        <v>560000</v>
      </c>
      <c r="U186" s="16">
        <v>12022388</v>
      </c>
      <c r="V186" s="16">
        <v>1</v>
      </c>
      <c r="W186" s="19">
        <v>0.35</v>
      </c>
      <c r="X186" s="19">
        <v>0.35</v>
      </c>
      <c r="Y186" s="16">
        <v>525979</v>
      </c>
      <c r="Z186" s="16">
        <v>211680</v>
      </c>
      <c r="AA186" s="16">
        <v>4581865</v>
      </c>
      <c r="AD186" s="16" t="s">
        <v>257</v>
      </c>
      <c r="AE186" s="16" t="s">
        <v>613</v>
      </c>
      <c r="AF186" s="16" t="s">
        <v>313</v>
      </c>
      <c r="AG186" s="16">
        <v>211680</v>
      </c>
      <c r="AH186" s="16" t="s">
        <v>260</v>
      </c>
      <c r="AI186" s="16" t="s">
        <v>314</v>
      </c>
      <c r="AJ186" s="16">
        <v>4581865</v>
      </c>
      <c r="AK186" s="16" t="s">
        <v>261</v>
      </c>
      <c r="AL186" s="24" t="s">
        <v>614</v>
      </c>
    </row>
    <row r="187" spans="1:38" x14ac:dyDescent="0.15">
      <c r="A187" s="16">
        <v>182</v>
      </c>
      <c r="B187" s="16">
        <v>101</v>
      </c>
      <c r="C187" s="16">
        <v>4</v>
      </c>
      <c r="D187" s="16">
        <v>0</v>
      </c>
      <c r="E187" s="16">
        <v>0</v>
      </c>
      <c r="F187" s="16">
        <v>0</v>
      </c>
      <c r="G187" s="40">
        <v>6000162</v>
      </c>
      <c r="H187" s="41" t="s">
        <v>318</v>
      </c>
      <c r="I187" s="42" t="s">
        <v>1168</v>
      </c>
      <c r="J187" s="16">
        <v>8661</v>
      </c>
      <c r="K187" s="30">
        <v>60</v>
      </c>
      <c r="L187" s="16" t="s">
        <v>22</v>
      </c>
      <c r="M187" s="16" t="s">
        <v>22</v>
      </c>
      <c r="N187" s="16">
        <v>1</v>
      </c>
      <c r="O187" s="16">
        <v>0.65</v>
      </c>
      <c r="P187" s="16">
        <v>0.8</v>
      </c>
      <c r="Q187" s="16">
        <v>0.8</v>
      </c>
      <c r="R187" s="16">
        <v>0</v>
      </c>
      <c r="S187" s="16">
        <v>1953638</v>
      </c>
      <c r="T187" s="16">
        <v>560000</v>
      </c>
      <c r="U187" s="16">
        <v>12022388</v>
      </c>
      <c r="V187" s="16">
        <v>1</v>
      </c>
      <c r="W187" s="19">
        <v>0.35</v>
      </c>
      <c r="X187" s="19">
        <v>0.35</v>
      </c>
      <c r="Y187" s="16">
        <v>683773</v>
      </c>
      <c r="Z187" s="16">
        <v>211680</v>
      </c>
      <c r="AA187" s="16">
        <v>4581865</v>
      </c>
      <c r="AD187" s="16" t="s">
        <v>257</v>
      </c>
      <c r="AE187" s="16" t="s">
        <v>615</v>
      </c>
      <c r="AF187" s="16" t="s">
        <v>313</v>
      </c>
      <c r="AG187" s="16">
        <v>211680</v>
      </c>
      <c r="AH187" s="16" t="s">
        <v>260</v>
      </c>
      <c r="AI187" s="16" t="s">
        <v>314</v>
      </c>
      <c r="AJ187" s="16">
        <v>4581865</v>
      </c>
      <c r="AK187" s="16" t="s">
        <v>261</v>
      </c>
      <c r="AL187" s="24" t="s">
        <v>616</v>
      </c>
    </row>
    <row r="188" spans="1:38" x14ac:dyDescent="0.15">
      <c r="A188" s="16">
        <v>183</v>
      </c>
      <c r="B188" s="16">
        <v>102</v>
      </c>
      <c r="C188" s="16">
        <v>4</v>
      </c>
      <c r="D188" s="16">
        <v>0</v>
      </c>
      <c r="E188" s="16">
        <v>0</v>
      </c>
      <c r="F188" s="16">
        <v>0</v>
      </c>
      <c r="G188" s="40">
        <v>6000163</v>
      </c>
      <c r="H188" s="41" t="s">
        <v>319</v>
      </c>
      <c r="I188" s="42" t="s">
        <v>1169</v>
      </c>
      <c r="J188" s="16">
        <v>8661</v>
      </c>
      <c r="K188" s="30">
        <v>360</v>
      </c>
      <c r="L188" s="16" t="s">
        <v>23</v>
      </c>
      <c r="M188" s="16" t="s">
        <v>23</v>
      </c>
      <c r="N188" s="16">
        <v>2</v>
      </c>
      <c r="O188" s="16">
        <v>2.8</v>
      </c>
      <c r="P188" s="16">
        <v>1.8</v>
      </c>
      <c r="Q188" s="16">
        <v>1.8</v>
      </c>
      <c r="R188" s="16">
        <v>0</v>
      </c>
      <c r="S188" s="16">
        <v>8415671</v>
      </c>
      <c r="T188" s="16">
        <v>1260000</v>
      </c>
      <c r="U188" s="16">
        <v>27050373</v>
      </c>
      <c r="V188" s="16">
        <v>2</v>
      </c>
      <c r="W188" s="19">
        <v>0.36</v>
      </c>
      <c r="X188" s="19">
        <v>0.36</v>
      </c>
      <c r="Y188" s="16">
        <v>3029641</v>
      </c>
      <c r="Z188" s="16">
        <v>489888</v>
      </c>
      <c r="AA188" s="16">
        <v>10603746</v>
      </c>
      <c r="AD188" s="16" t="s">
        <v>257</v>
      </c>
      <c r="AE188" s="16" t="s">
        <v>617</v>
      </c>
      <c r="AF188" s="16" t="s">
        <v>313</v>
      </c>
      <c r="AG188" s="16">
        <v>489888</v>
      </c>
      <c r="AH188" s="16" t="s">
        <v>260</v>
      </c>
      <c r="AI188" s="16" t="s">
        <v>314</v>
      </c>
      <c r="AJ188" s="16">
        <v>10603746</v>
      </c>
      <c r="AK188" s="16" t="s">
        <v>261</v>
      </c>
      <c r="AL188" s="24" t="s">
        <v>618</v>
      </c>
    </row>
    <row r="189" spans="1:38" x14ac:dyDescent="0.15">
      <c r="A189" s="16">
        <v>184</v>
      </c>
      <c r="B189" s="16">
        <v>103</v>
      </c>
      <c r="C189" s="16">
        <v>4</v>
      </c>
      <c r="D189" s="16">
        <v>0</v>
      </c>
      <c r="E189" s="16">
        <v>0</v>
      </c>
      <c r="F189" s="16">
        <v>0</v>
      </c>
      <c r="G189" s="40">
        <v>6000164</v>
      </c>
      <c r="H189" s="41" t="s">
        <v>320</v>
      </c>
      <c r="I189" s="42" t="s">
        <v>1170</v>
      </c>
      <c r="J189" s="16">
        <v>8661</v>
      </c>
      <c r="K189" s="30">
        <v>280</v>
      </c>
      <c r="L189" s="16" t="s">
        <v>24</v>
      </c>
      <c r="M189" s="16" t="s">
        <v>24</v>
      </c>
      <c r="N189" s="16">
        <v>3</v>
      </c>
      <c r="O189" s="16">
        <v>5.5</v>
      </c>
      <c r="P189" s="16">
        <v>3</v>
      </c>
      <c r="Q189" s="16">
        <v>3</v>
      </c>
      <c r="R189" s="16">
        <v>0</v>
      </c>
      <c r="S189" s="16">
        <v>16530783</v>
      </c>
      <c r="T189" s="16">
        <v>2100000</v>
      </c>
      <c r="U189" s="16">
        <v>45083955</v>
      </c>
      <c r="V189" s="16">
        <v>3</v>
      </c>
      <c r="W189" s="19">
        <v>0.28000000000000003</v>
      </c>
      <c r="X189" s="19">
        <v>0.28000000000000003</v>
      </c>
      <c r="Y189" s="16">
        <v>4628619</v>
      </c>
      <c r="Z189" s="16">
        <v>635040</v>
      </c>
      <c r="AA189" s="16">
        <v>13745596</v>
      </c>
      <c r="AD189" s="16" t="s">
        <v>257</v>
      </c>
      <c r="AE189" s="16" t="s">
        <v>619</v>
      </c>
      <c r="AF189" s="16" t="s">
        <v>313</v>
      </c>
      <c r="AG189" s="16">
        <v>635040</v>
      </c>
      <c r="AH189" s="16" t="s">
        <v>260</v>
      </c>
      <c r="AI189" s="16" t="s">
        <v>314</v>
      </c>
      <c r="AJ189" s="16">
        <v>13745596</v>
      </c>
      <c r="AK189" s="16" t="s">
        <v>261</v>
      </c>
      <c r="AL189" s="24" t="s">
        <v>620</v>
      </c>
    </row>
    <row r="190" spans="1:38" x14ac:dyDescent="0.15">
      <c r="A190" s="16">
        <v>185</v>
      </c>
      <c r="B190" s="16">
        <v>104</v>
      </c>
      <c r="C190" s="16">
        <v>4</v>
      </c>
      <c r="D190" s="16">
        <v>0</v>
      </c>
      <c r="E190" s="16">
        <v>0</v>
      </c>
      <c r="F190" s="16">
        <v>0</v>
      </c>
      <c r="G190" s="40">
        <v>6000165</v>
      </c>
      <c r="H190" s="41" t="s">
        <v>321</v>
      </c>
      <c r="I190" s="42" t="s">
        <v>1171</v>
      </c>
      <c r="J190" s="16">
        <v>8661</v>
      </c>
      <c r="K190" s="30">
        <v>280</v>
      </c>
      <c r="L190" s="16" t="s">
        <v>25</v>
      </c>
      <c r="M190" s="16" t="s">
        <v>25</v>
      </c>
      <c r="N190" s="16">
        <v>4</v>
      </c>
      <c r="O190" s="16">
        <v>8</v>
      </c>
      <c r="P190" s="16">
        <v>22</v>
      </c>
      <c r="Q190" s="16">
        <v>22</v>
      </c>
      <c r="R190" s="16">
        <v>0</v>
      </c>
      <c r="S190" s="16">
        <v>24044776</v>
      </c>
      <c r="T190" s="16">
        <v>15400000</v>
      </c>
      <c r="U190" s="16">
        <v>330615671</v>
      </c>
      <c r="V190" s="16">
        <v>4</v>
      </c>
      <c r="W190" s="19">
        <v>0.28000000000000003</v>
      </c>
      <c r="X190" s="19">
        <v>0.28000000000000003</v>
      </c>
      <c r="Y190" s="16">
        <v>6732537</v>
      </c>
      <c r="Z190" s="16">
        <v>4656960</v>
      </c>
      <c r="AA190" s="16">
        <v>100801044</v>
      </c>
      <c r="AD190" s="16" t="s">
        <v>257</v>
      </c>
      <c r="AE190" s="16" t="s">
        <v>471</v>
      </c>
      <c r="AF190" s="16" t="s">
        <v>313</v>
      </c>
      <c r="AG190" s="16">
        <v>4656960</v>
      </c>
      <c r="AH190" s="16" t="s">
        <v>260</v>
      </c>
      <c r="AI190" s="16" t="s">
        <v>314</v>
      </c>
      <c r="AJ190" s="16">
        <v>100801044</v>
      </c>
      <c r="AK190" s="16" t="s">
        <v>261</v>
      </c>
      <c r="AL190" s="24" t="s">
        <v>621</v>
      </c>
    </row>
    <row r="191" spans="1:38" x14ac:dyDescent="0.15">
      <c r="A191" s="16">
        <v>186</v>
      </c>
      <c r="B191" s="16">
        <v>105</v>
      </c>
      <c r="C191" s="16">
        <v>4</v>
      </c>
      <c r="D191" s="16">
        <v>0</v>
      </c>
      <c r="E191" s="16">
        <v>0</v>
      </c>
      <c r="F191" s="16">
        <v>0</v>
      </c>
      <c r="G191" s="40">
        <v>6000166</v>
      </c>
      <c r="H191" s="41" t="s">
        <v>322</v>
      </c>
      <c r="I191" s="42" t="s">
        <v>1172</v>
      </c>
      <c r="J191" s="16">
        <v>8661</v>
      </c>
      <c r="K191" s="30">
        <v>280</v>
      </c>
      <c r="L191" s="16" t="s">
        <v>26</v>
      </c>
      <c r="M191" s="16" t="s">
        <v>26</v>
      </c>
      <c r="N191" s="16">
        <v>5</v>
      </c>
      <c r="O191" s="16">
        <v>12</v>
      </c>
      <c r="P191" s="16">
        <v>25</v>
      </c>
      <c r="Q191" s="16">
        <v>25</v>
      </c>
      <c r="R191" s="16">
        <v>0</v>
      </c>
      <c r="S191" s="16">
        <v>36067164</v>
      </c>
      <c r="T191" s="16">
        <v>17500000</v>
      </c>
      <c r="U191" s="16">
        <v>375699626</v>
      </c>
      <c r="V191" s="16">
        <v>5</v>
      </c>
      <c r="W191" s="19">
        <v>0.28000000000000003</v>
      </c>
      <c r="X191" s="19">
        <v>0.28000000000000003</v>
      </c>
      <c r="Y191" s="16">
        <v>10098805</v>
      </c>
      <c r="Z191" s="16">
        <v>5292000</v>
      </c>
      <c r="AA191" s="16">
        <v>114546641</v>
      </c>
      <c r="AD191" s="16" t="s">
        <v>257</v>
      </c>
      <c r="AE191" s="16" t="s">
        <v>622</v>
      </c>
      <c r="AF191" s="16" t="s">
        <v>313</v>
      </c>
      <c r="AG191" s="16">
        <v>5292000</v>
      </c>
      <c r="AH191" s="16" t="s">
        <v>260</v>
      </c>
      <c r="AI191" s="16" t="s">
        <v>314</v>
      </c>
      <c r="AJ191" s="16">
        <v>114546641</v>
      </c>
      <c r="AK191" s="16" t="s">
        <v>261</v>
      </c>
      <c r="AL191" s="24" t="s">
        <v>623</v>
      </c>
    </row>
    <row r="192" spans="1:38" x14ac:dyDescent="0.15">
      <c r="A192" s="16">
        <v>187</v>
      </c>
      <c r="B192" s="16">
        <v>106</v>
      </c>
      <c r="C192" s="16">
        <v>4</v>
      </c>
      <c r="D192" s="16">
        <v>0</v>
      </c>
      <c r="E192" s="16">
        <v>0</v>
      </c>
      <c r="F192" s="16">
        <v>0</v>
      </c>
      <c r="G192" s="40">
        <v>6000167</v>
      </c>
      <c r="H192" s="41" t="s">
        <v>323</v>
      </c>
      <c r="I192" s="42" t="s">
        <v>1173</v>
      </c>
      <c r="J192" s="16">
        <v>8661</v>
      </c>
      <c r="K192" s="30">
        <v>280</v>
      </c>
      <c r="L192" s="16" t="s">
        <v>27</v>
      </c>
      <c r="M192" s="16" t="s">
        <v>27</v>
      </c>
      <c r="N192" s="16">
        <v>6</v>
      </c>
      <c r="O192" s="16">
        <v>28</v>
      </c>
      <c r="P192" s="16">
        <v>160</v>
      </c>
      <c r="Q192" s="16">
        <v>160</v>
      </c>
      <c r="R192" s="16">
        <v>0</v>
      </c>
      <c r="S192" s="16">
        <v>84156716</v>
      </c>
      <c r="T192" s="16">
        <v>112000000</v>
      </c>
      <c r="U192" s="16">
        <v>2404477611</v>
      </c>
      <c r="V192" s="16">
        <v>6</v>
      </c>
      <c r="W192" s="19">
        <v>0.28000000000000003</v>
      </c>
      <c r="X192" s="19">
        <v>0.28000000000000003</v>
      </c>
      <c r="Y192" s="16">
        <v>23563880</v>
      </c>
      <c r="Z192" s="16">
        <v>33868800</v>
      </c>
      <c r="AA192" s="16">
        <v>733098507</v>
      </c>
      <c r="AD192" s="16" t="s">
        <v>257</v>
      </c>
      <c r="AE192" s="16" t="s">
        <v>624</v>
      </c>
      <c r="AF192" s="16" t="s">
        <v>313</v>
      </c>
      <c r="AG192" s="16">
        <v>33868800</v>
      </c>
      <c r="AH192" s="16" t="s">
        <v>260</v>
      </c>
      <c r="AI192" s="16" t="s">
        <v>314</v>
      </c>
      <c r="AJ192" s="16">
        <v>733098507</v>
      </c>
      <c r="AK192" s="16" t="s">
        <v>261</v>
      </c>
      <c r="AL192" s="24" t="s">
        <v>625</v>
      </c>
    </row>
    <row r="193" spans="1:38" x14ac:dyDescent="0.15">
      <c r="A193" s="16">
        <v>188</v>
      </c>
      <c r="B193" s="16">
        <v>107</v>
      </c>
      <c r="C193" s="16">
        <v>4</v>
      </c>
      <c r="D193" s="16">
        <v>0</v>
      </c>
      <c r="E193" s="16">
        <v>0</v>
      </c>
      <c r="F193" s="16">
        <v>0</v>
      </c>
      <c r="G193" s="40">
        <v>6000168</v>
      </c>
      <c r="H193" s="41" t="s">
        <v>324</v>
      </c>
      <c r="I193" s="42" t="s">
        <v>1174</v>
      </c>
      <c r="J193" s="16">
        <v>8661</v>
      </c>
      <c r="K193" s="30">
        <v>260</v>
      </c>
      <c r="L193" s="16" t="s">
        <v>28</v>
      </c>
      <c r="M193" s="16" t="s">
        <v>28</v>
      </c>
      <c r="N193" s="16">
        <v>7</v>
      </c>
      <c r="O193" s="16">
        <v>32</v>
      </c>
      <c r="P193" s="16">
        <v>200</v>
      </c>
      <c r="Q193" s="16">
        <v>200</v>
      </c>
      <c r="R193" s="16">
        <v>0</v>
      </c>
      <c r="S193" s="16">
        <v>96179104</v>
      </c>
      <c r="T193" s="16">
        <v>140000000</v>
      </c>
      <c r="U193" s="16">
        <v>3005597014</v>
      </c>
      <c r="V193" s="16">
        <v>7</v>
      </c>
      <c r="W193" s="19">
        <v>0.26</v>
      </c>
      <c r="X193" s="19">
        <v>0.26</v>
      </c>
      <c r="Y193" s="16">
        <v>25006567</v>
      </c>
      <c r="Z193" s="16">
        <v>39312000</v>
      </c>
      <c r="AA193" s="16">
        <v>850917910</v>
      </c>
      <c r="AD193" s="16" t="s">
        <v>257</v>
      </c>
      <c r="AE193" s="16" t="s">
        <v>626</v>
      </c>
      <c r="AF193" s="16" t="s">
        <v>313</v>
      </c>
      <c r="AG193" s="16">
        <v>39312000</v>
      </c>
      <c r="AH193" s="16" t="s">
        <v>260</v>
      </c>
      <c r="AI193" s="16" t="s">
        <v>314</v>
      </c>
      <c r="AJ193" s="16">
        <v>850917910</v>
      </c>
      <c r="AK193" s="16" t="s">
        <v>261</v>
      </c>
      <c r="AL193" s="24" t="s">
        <v>627</v>
      </c>
    </row>
    <row r="194" spans="1:38" x14ac:dyDescent="0.15">
      <c r="A194" s="16">
        <v>189</v>
      </c>
      <c r="B194" s="16">
        <v>108</v>
      </c>
      <c r="C194" s="16">
        <v>4</v>
      </c>
      <c r="D194" s="16">
        <v>0</v>
      </c>
      <c r="E194" s="16">
        <v>0</v>
      </c>
      <c r="F194" s="16">
        <v>0</v>
      </c>
      <c r="G194" s="40">
        <v>6000169</v>
      </c>
      <c r="H194" s="41" t="s">
        <v>325</v>
      </c>
      <c r="I194" s="42" t="s">
        <v>1175</v>
      </c>
      <c r="J194" s="16">
        <v>8661</v>
      </c>
      <c r="K194" s="30">
        <v>220</v>
      </c>
      <c r="L194" s="16" t="s">
        <v>29</v>
      </c>
      <c r="M194" s="16" t="s">
        <v>29</v>
      </c>
      <c r="N194" s="16">
        <v>8</v>
      </c>
      <c r="O194" s="16">
        <v>35</v>
      </c>
      <c r="P194" s="16">
        <v>250</v>
      </c>
      <c r="Q194" s="16">
        <v>250</v>
      </c>
      <c r="R194" s="16">
        <v>0</v>
      </c>
      <c r="S194" s="16">
        <v>105195895</v>
      </c>
      <c r="T194" s="16">
        <v>175000000</v>
      </c>
      <c r="U194" s="16">
        <v>3756996268</v>
      </c>
      <c r="V194" s="16">
        <v>8</v>
      </c>
      <c r="W194" s="19">
        <v>0.22</v>
      </c>
      <c r="X194" s="19">
        <v>0.22</v>
      </c>
      <c r="Y194" s="16">
        <v>23143096</v>
      </c>
      <c r="Z194" s="16">
        <v>41580000</v>
      </c>
      <c r="AA194" s="16">
        <v>900009328</v>
      </c>
      <c r="AD194" s="16" t="s">
        <v>257</v>
      </c>
      <c r="AE194" s="16" t="s">
        <v>628</v>
      </c>
      <c r="AF194" s="16" t="s">
        <v>313</v>
      </c>
      <c r="AG194" s="16">
        <v>41580000</v>
      </c>
      <c r="AH194" s="16" t="s">
        <v>260</v>
      </c>
      <c r="AI194" s="16" t="s">
        <v>314</v>
      </c>
      <c r="AJ194" s="16">
        <v>900009328</v>
      </c>
      <c r="AK194" s="16" t="s">
        <v>261</v>
      </c>
      <c r="AL194" s="24" t="s">
        <v>629</v>
      </c>
    </row>
    <row r="195" spans="1:38" x14ac:dyDescent="0.15">
      <c r="A195" s="16">
        <v>190</v>
      </c>
      <c r="B195" s="16">
        <v>109</v>
      </c>
      <c r="C195" s="16">
        <v>4</v>
      </c>
      <c r="D195" s="16">
        <v>0</v>
      </c>
      <c r="E195" s="16">
        <v>0</v>
      </c>
      <c r="F195" s="16">
        <v>0</v>
      </c>
      <c r="G195" s="40">
        <v>6000170</v>
      </c>
      <c r="H195" s="41" t="s">
        <v>326</v>
      </c>
      <c r="I195" s="42" t="s">
        <v>1176</v>
      </c>
      <c r="J195" s="16">
        <v>8661</v>
      </c>
      <c r="K195" s="30">
        <v>220</v>
      </c>
      <c r="L195" s="16" t="s">
        <v>30</v>
      </c>
      <c r="M195" s="16" t="s">
        <v>30</v>
      </c>
      <c r="N195" s="16">
        <v>9</v>
      </c>
      <c r="O195" s="16">
        <v>60</v>
      </c>
      <c r="P195" s="16">
        <v>300</v>
      </c>
      <c r="Q195" s="16">
        <v>300</v>
      </c>
      <c r="R195" s="16">
        <v>0</v>
      </c>
      <c r="S195" s="16">
        <v>180335820</v>
      </c>
      <c r="T195" s="16">
        <v>210000000</v>
      </c>
      <c r="U195" s="16">
        <v>4508395522</v>
      </c>
      <c r="V195" s="16">
        <v>9</v>
      </c>
      <c r="W195" s="19">
        <v>0.22</v>
      </c>
      <c r="X195" s="19">
        <v>0.22</v>
      </c>
      <c r="Y195" s="16">
        <v>39673880</v>
      </c>
      <c r="Z195" s="16">
        <v>49896000</v>
      </c>
      <c r="AA195" s="16">
        <v>1080011193</v>
      </c>
      <c r="AD195" s="16" t="s">
        <v>257</v>
      </c>
      <c r="AE195" s="16" t="s">
        <v>630</v>
      </c>
      <c r="AF195" s="16" t="s">
        <v>313</v>
      </c>
      <c r="AG195" s="16">
        <v>49896000</v>
      </c>
      <c r="AH195" s="16" t="s">
        <v>260</v>
      </c>
      <c r="AI195" s="16" t="s">
        <v>314</v>
      </c>
      <c r="AJ195" s="16">
        <v>1080011193</v>
      </c>
      <c r="AK195" s="16" t="s">
        <v>261</v>
      </c>
      <c r="AL195" s="24" t="s">
        <v>631</v>
      </c>
    </row>
    <row r="196" spans="1:38" x14ac:dyDescent="0.15">
      <c r="A196" s="16">
        <v>191</v>
      </c>
      <c r="B196" s="16">
        <v>110</v>
      </c>
      <c r="C196" s="16">
        <v>4</v>
      </c>
      <c r="D196" s="16">
        <v>0</v>
      </c>
      <c r="E196" s="16">
        <v>0</v>
      </c>
      <c r="F196" s="16">
        <v>0</v>
      </c>
      <c r="G196" s="40">
        <v>6000171</v>
      </c>
      <c r="H196" s="41" t="s">
        <v>327</v>
      </c>
      <c r="I196" s="42" t="s">
        <v>1177</v>
      </c>
      <c r="J196" s="16">
        <v>8661</v>
      </c>
      <c r="K196" s="30">
        <v>180</v>
      </c>
      <c r="L196" s="16" t="s">
        <v>31</v>
      </c>
      <c r="M196" s="16" t="s">
        <v>31</v>
      </c>
      <c r="N196" s="16">
        <v>10</v>
      </c>
      <c r="O196" s="16">
        <v>70</v>
      </c>
      <c r="P196" s="16">
        <v>320</v>
      </c>
      <c r="Q196" s="16">
        <v>320</v>
      </c>
      <c r="R196" s="16">
        <v>0</v>
      </c>
      <c r="S196" s="16">
        <v>210391791</v>
      </c>
      <c r="T196" s="16">
        <v>224000000</v>
      </c>
      <c r="U196" s="16">
        <v>4808955223</v>
      </c>
      <c r="V196" s="16">
        <v>10</v>
      </c>
      <c r="W196" s="19">
        <v>0.18</v>
      </c>
      <c r="X196" s="19">
        <v>0.18</v>
      </c>
      <c r="Y196" s="16">
        <v>37870522</v>
      </c>
      <c r="Z196" s="16">
        <v>43545600</v>
      </c>
      <c r="AA196" s="16">
        <v>942555223</v>
      </c>
      <c r="AD196" s="16" t="s">
        <v>257</v>
      </c>
      <c r="AE196" s="16" t="s">
        <v>632</v>
      </c>
      <c r="AF196" s="16" t="s">
        <v>313</v>
      </c>
      <c r="AG196" s="16">
        <v>43545600</v>
      </c>
      <c r="AH196" s="16" t="s">
        <v>260</v>
      </c>
      <c r="AI196" s="16" t="s">
        <v>314</v>
      </c>
      <c r="AJ196" s="16">
        <v>942555223</v>
      </c>
      <c r="AK196" s="16" t="s">
        <v>261</v>
      </c>
      <c r="AL196" s="24" t="s">
        <v>633</v>
      </c>
    </row>
    <row r="197" spans="1:38" x14ac:dyDescent="0.15">
      <c r="A197" s="16">
        <v>192</v>
      </c>
      <c r="B197" s="16">
        <v>201</v>
      </c>
      <c r="C197" s="16">
        <v>4</v>
      </c>
      <c r="D197" s="16">
        <v>400</v>
      </c>
      <c r="E197" s="16">
        <v>0</v>
      </c>
      <c r="F197" s="16">
        <v>0</v>
      </c>
      <c r="G197" s="33">
        <v>6000162</v>
      </c>
      <c r="H197" s="32" t="s">
        <v>318</v>
      </c>
      <c r="I197" s="42" t="s">
        <v>1168</v>
      </c>
      <c r="J197" s="16">
        <v>8661</v>
      </c>
      <c r="K197" s="30">
        <v>60</v>
      </c>
      <c r="L197" s="16" t="s">
        <v>32</v>
      </c>
      <c r="M197" s="16" t="s">
        <v>32</v>
      </c>
      <c r="N197" s="16">
        <v>1</v>
      </c>
      <c r="O197" s="16">
        <v>1.9</v>
      </c>
      <c r="P197" s="16">
        <v>1.9</v>
      </c>
      <c r="Q197" s="16">
        <v>1.9</v>
      </c>
      <c r="R197" s="16">
        <v>0</v>
      </c>
      <c r="S197" s="16">
        <v>5710634</v>
      </c>
      <c r="T197" s="16">
        <v>1330000</v>
      </c>
      <c r="U197" s="16">
        <v>28553171</v>
      </c>
      <c r="V197" s="16">
        <v>1</v>
      </c>
      <c r="W197" s="19">
        <v>0.35</v>
      </c>
      <c r="X197" s="19">
        <v>0.35</v>
      </c>
      <c r="Y197" s="16">
        <v>1998721</v>
      </c>
      <c r="Z197" s="16">
        <v>502740</v>
      </c>
      <c r="AA197" s="16">
        <v>10881930</v>
      </c>
      <c r="AD197" s="16" t="s">
        <v>257</v>
      </c>
      <c r="AE197" s="16" t="s">
        <v>634</v>
      </c>
      <c r="AF197" s="16" t="s">
        <v>313</v>
      </c>
      <c r="AG197" s="16">
        <v>502740</v>
      </c>
      <c r="AH197" s="16" t="s">
        <v>260</v>
      </c>
      <c r="AI197" s="16" t="s">
        <v>314</v>
      </c>
      <c r="AJ197" s="16">
        <v>10881930</v>
      </c>
      <c r="AK197" s="16" t="s">
        <v>261</v>
      </c>
      <c r="AL197" s="24" t="s">
        <v>635</v>
      </c>
    </row>
    <row r="198" spans="1:38" x14ac:dyDescent="0.15">
      <c r="A198" s="16">
        <v>193</v>
      </c>
      <c r="B198" s="16">
        <v>202</v>
      </c>
      <c r="C198" s="16">
        <v>4</v>
      </c>
      <c r="D198" s="16">
        <v>400</v>
      </c>
      <c r="E198" s="16">
        <v>0</v>
      </c>
      <c r="F198" s="16">
        <v>0</v>
      </c>
      <c r="G198" s="33">
        <v>6000163</v>
      </c>
      <c r="H198" s="32" t="s">
        <v>319</v>
      </c>
      <c r="I198" s="42" t="s">
        <v>1169</v>
      </c>
      <c r="J198" s="16">
        <v>8661</v>
      </c>
      <c r="K198" s="30">
        <v>360</v>
      </c>
      <c r="L198" s="16" t="s">
        <v>33</v>
      </c>
      <c r="M198" s="16" t="s">
        <v>33</v>
      </c>
      <c r="N198" s="16">
        <v>2</v>
      </c>
      <c r="O198" s="16">
        <v>2.95</v>
      </c>
      <c r="P198" s="16">
        <v>2.25</v>
      </c>
      <c r="Q198" s="16">
        <v>2.25</v>
      </c>
      <c r="R198" s="16">
        <v>0</v>
      </c>
      <c r="S198" s="16">
        <v>8866511</v>
      </c>
      <c r="T198" s="16">
        <v>1575000</v>
      </c>
      <c r="U198" s="16">
        <v>33812966</v>
      </c>
      <c r="V198" s="16">
        <v>2</v>
      </c>
      <c r="W198" s="19">
        <v>0.36</v>
      </c>
      <c r="X198" s="19">
        <v>0.36</v>
      </c>
      <c r="Y198" s="16">
        <v>3191943</v>
      </c>
      <c r="Z198" s="16">
        <v>612360</v>
      </c>
      <c r="AA198" s="16">
        <v>13254682</v>
      </c>
      <c r="AD198" s="16" t="s">
        <v>257</v>
      </c>
      <c r="AE198" s="16" t="s">
        <v>636</v>
      </c>
      <c r="AF198" s="16" t="s">
        <v>313</v>
      </c>
      <c r="AG198" s="16">
        <v>612360</v>
      </c>
      <c r="AH198" s="16" t="s">
        <v>260</v>
      </c>
      <c r="AI198" s="16" t="s">
        <v>314</v>
      </c>
      <c r="AJ198" s="16">
        <v>13254682</v>
      </c>
      <c r="AK198" s="16" t="s">
        <v>261</v>
      </c>
      <c r="AL198" s="24" t="s">
        <v>637</v>
      </c>
    </row>
    <row r="199" spans="1:38" x14ac:dyDescent="0.15">
      <c r="A199" s="16">
        <v>194</v>
      </c>
      <c r="B199" s="16">
        <v>203</v>
      </c>
      <c r="C199" s="16">
        <v>4</v>
      </c>
      <c r="D199" s="16">
        <v>400</v>
      </c>
      <c r="E199" s="16">
        <v>0</v>
      </c>
      <c r="F199" s="16">
        <v>0</v>
      </c>
      <c r="G199" s="33">
        <v>6000164</v>
      </c>
      <c r="H199" s="32" t="s">
        <v>320</v>
      </c>
      <c r="I199" s="42" t="s">
        <v>1170</v>
      </c>
      <c r="J199" s="16">
        <v>8661</v>
      </c>
      <c r="K199" s="30">
        <v>280</v>
      </c>
      <c r="L199" s="16" t="s">
        <v>34</v>
      </c>
      <c r="M199" s="16" t="s">
        <v>34</v>
      </c>
      <c r="N199" s="16">
        <v>3</v>
      </c>
      <c r="O199" s="16">
        <v>5.9</v>
      </c>
      <c r="P199" s="16">
        <v>3.9</v>
      </c>
      <c r="Q199" s="16">
        <v>3.9</v>
      </c>
      <c r="R199" s="16">
        <v>0</v>
      </c>
      <c r="S199" s="16">
        <v>17733022</v>
      </c>
      <c r="T199" s="16">
        <v>2730000</v>
      </c>
      <c r="U199" s="16">
        <v>58609141</v>
      </c>
      <c r="V199" s="16">
        <v>3</v>
      </c>
      <c r="W199" s="19">
        <v>0.28000000000000003</v>
      </c>
      <c r="X199" s="19">
        <v>0.28000000000000003</v>
      </c>
      <c r="Y199" s="16">
        <v>4965246</v>
      </c>
      <c r="Z199" s="16">
        <v>825552</v>
      </c>
      <c r="AA199" s="16">
        <v>17869275</v>
      </c>
      <c r="AD199" s="16" t="s">
        <v>257</v>
      </c>
      <c r="AE199" s="16" t="s">
        <v>638</v>
      </c>
      <c r="AF199" s="16" t="s">
        <v>313</v>
      </c>
      <c r="AG199" s="16">
        <v>825552</v>
      </c>
      <c r="AH199" s="16" t="s">
        <v>260</v>
      </c>
      <c r="AI199" s="16" t="s">
        <v>314</v>
      </c>
      <c r="AJ199" s="16">
        <v>17869275</v>
      </c>
      <c r="AK199" s="16" t="s">
        <v>261</v>
      </c>
      <c r="AL199" s="24" t="s">
        <v>639</v>
      </c>
    </row>
    <row r="200" spans="1:38" x14ac:dyDescent="0.15">
      <c r="A200" s="16">
        <v>195</v>
      </c>
      <c r="B200" s="16">
        <v>204</v>
      </c>
      <c r="C200" s="16">
        <v>4</v>
      </c>
      <c r="D200" s="16">
        <v>400</v>
      </c>
      <c r="E200" s="16">
        <v>0</v>
      </c>
      <c r="F200" s="16">
        <v>0</v>
      </c>
      <c r="G200" s="33">
        <v>6000165</v>
      </c>
      <c r="H200" s="32" t="s">
        <v>321</v>
      </c>
      <c r="I200" s="42" t="s">
        <v>1171</v>
      </c>
      <c r="J200" s="16">
        <v>8661</v>
      </c>
      <c r="K200" s="30">
        <v>280</v>
      </c>
      <c r="L200" s="16" t="s">
        <v>35</v>
      </c>
      <c r="M200" s="16" t="s">
        <v>35</v>
      </c>
      <c r="N200" s="16">
        <v>4</v>
      </c>
      <c r="O200" s="16">
        <v>8.6999999999999993</v>
      </c>
      <c r="P200" s="16">
        <v>29.7</v>
      </c>
      <c r="Q200" s="16">
        <v>29.7</v>
      </c>
      <c r="R200" s="16">
        <v>0</v>
      </c>
      <c r="S200" s="16">
        <v>26148694</v>
      </c>
      <c r="T200" s="16">
        <v>20790000</v>
      </c>
      <c r="U200" s="16">
        <v>446331156</v>
      </c>
      <c r="V200" s="16">
        <v>4</v>
      </c>
      <c r="W200" s="19">
        <v>0.28000000000000003</v>
      </c>
      <c r="X200" s="19">
        <v>0.28000000000000003</v>
      </c>
      <c r="Y200" s="16">
        <v>7321634</v>
      </c>
      <c r="Z200" s="16">
        <v>6286896</v>
      </c>
      <c r="AA200" s="16">
        <v>136081410</v>
      </c>
      <c r="AD200" s="16" t="s">
        <v>257</v>
      </c>
      <c r="AE200" s="16" t="s">
        <v>640</v>
      </c>
      <c r="AF200" s="16" t="s">
        <v>313</v>
      </c>
      <c r="AG200" s="16">
        <v>6286896</v>
      </c>
      <c r="AH200" s="16" t="s">
        <v>260</v>
      </c>
      <c r="AI200" s="16" t="s">
        <v>314</v>
      </c>
      <c r="AJ200" s="16">
        <v>136081410</v>
      </c>
      <c r="AK200" s="16" t="s">
        <v>261</v>
      </c>
      <c r="AL200" s="24" t="s">
        <v>641</v>
      </c>
    </row>
    <row r="201" spans="1:38" x14ac:dyDescent="0.15">
      <c r="A201" s="16">
        <v>196</v>
      </c>
      <c r="B201" s="16">
        <v>205</v>
      </c>
      <c r="C201" s="16">
        <v>4</v>
      </c>
      <c r="D201" s="16">
        <v>400</v>
      </c>
      <c r="E201" s="16">
        <v>0</v>
      </c>
      <c r="F201" s="16">
        <v>0</v>
      </c>
      <c r="G201" s="33">
        <v>6000166</v>
      </c>
      <c r="H201" s="32" t="s">
        <v>322</v>
      </c>
      <c r="I201" s="42" t="s">
        <v>1172</v>
      </c>
      <c r="J201" s="16">
        <v>8661</v>
      </c>
      <c r="K201" s="30">
        <v>280</v>
      </c>
      <c r="L201" s="16" t="s">
        <v>36</v>
      </c>
      <c r="M201" s="16" t="s">
        <v>36</v>
      </c>
      <c r="N201" s="16">
        <v>5</v>
      </c>
      <c r="O201" s="16">
        <v>13.2</v>
      </c>
      <c r="P201" s="16">
        <v>35</v>
      </c>
      <c r="Q201" s="16">
        <v>35</v>
      </c>
      <c r="R201" s="16">
        <v>0</v>
      </c>
      <c r="S201" s="16">
        <v>39673880</v>
      </c>
      <c r="T201" s="16">
        <v>24500000</v>
      </c>
      <c r="U201" s="16">
        <v>525979477</v>
      </c>
      <c r="V201" s="16">
        <v>5</v>
      </c>
      <c r="W201" s="19">
        <v>0.28000000000000003</v>
      </c>
      <c r="X201" s="19">
        <v>0.28000000000000003</v>
      </c>
      <c r="Y201" s="16">
        <v>11108686</v>
      </c>
      <c r="Z201" s="16">
        <v>7408800</v>
      </c>
      <c r="AA201" s="16">
        <v>160365298</v>
      </c>
      <c r="AD201" s="16" t="s">
        <v>257</v>
      </c>
      <c r="AE201" s="16" t="s">
        <v>642</v>
      </c>
      <c r="AF201" s="16" t="s">
        <v>313</v>
      </c>
      <c r="AG201" s="16">
        <v>7408800</v>
      </c>
      <c r="AH201" s="16" t="s">
        <v>260</v>
      </c>
      <c r="AI201" s="16" t="s">
        <v>314</v>
      </c>
      <c r="AJ201" s="16">
        <v>160365298</v>
      </c>
      <c r="AK201" s="16" t="s">
        <v>261</v>
      </c>
      <c r="AL201" s="24" t="s">
        <v>643</v>
      </c>
    </row>
    <row r="202" spans="1:38" x14ac:dyDescent="0.15">
      <c r="A202" s="16">
        <v>197</v>
      </c>
      <c r="B202" s="16">
        <v>206</v>
      </c>
      <c r="C202" s="16">
        <v>4</v>
      </c>
      <c r="D202" s="16">
        <v>400</v>
      </c>
      <c r="E202" s="16">
        <v>0</v>
      </c>
      <c r="F202" s="16">
        <v>0</v>
      </c>
      <c r="G202" s="33">
        <v>6000167</v>
      </c>
      <c r="H202" s="32" t="s">
        <v>323</v>
      </c>
      <c r="I202" s="42" t="s">
        <v>1173</v>
      </c>
      <c r="J202" s="16">
        <v>8661</v>
      </c>
      <c r="K202" s="30">
        <v>280</v>
      </c>
      <c r="L202" s="16" t="s">
        <v>37</v>
      </c>
      <c r="M202" s="16" t="s">
        <v>37</v>
      </c>
      <c r="N202" s="16">
        <v>6</v>
      </c>
      <c r="O202" s="16">
        <v>31.05</v>
      </c>
      <c r="P202" s="16">
        <v>232</v>
      </c>
      <c r="Q202" s="16">
        <v>232</v>
      </c>
      <c r="R202" s="16">
        <v>0</v>
      </c>
      <c r="S202" s="16">
        <v>93323787</v>
      </c>
      <c r="T202" s="16">
        <v>162400000</v>
      </c>
      <c r="U202" s="16">
        <v>3486492537</v>
      </c>
      <c r="V202" s="16">
        <v>6</v>
      </c>
      <c r="W202" s="19">
        <v>0.28000000000000003</v>
      </c>
      <c r="X202" s="19">
        <v>0.28000000000000003</v>
      </c>
      <c r="Y202" s="16">
        <v>26130660</v>
      </c>
      <c r="Z202" s="16">
        <v>49109760</v>
      </c>
      <c r="AA202" s="16">
        <v>1062992835</v>
      </c>
      <c r="AD202" s="16" t="s">
        <v>257</v>
      </c>
      <c r="AE202" s="16" t="s">
        <v>644</v>
      </c>
      <c r="AF202" s="16" t="s">
        <v>313</v>
      </c>
      <c r="AG202" s="16">
        <v>49109760</v>
      </c>
      <c r="AH202" s="16" t="s">
        <v>260</v>
      </c>
      <c r="AI202" s="16" t="s">
        <v>314</v>
      </c>
      <c r="AJ202" s="16">
        <v>1062992835</v>
      </c>
      <c r="AK202" s="16" t="s">
        <v>261</v>
      </c>
      <c r="AL202" s="24" t="s">
        <v>645</v>
      </c>
    </row>
    <row r="203" spans="1:38" x14ac:dyDescent="0.15">
      <c r="A203" s="16">
        <v>198</v>
      </c>
      <c r="B203" s="16">
        <v>207</v>
      </c>
      <c r="C203" s="16">
        <v>4</v>
      </c>
      <c r="D203" s="16">
        <v>400</v>
      </c>
      <c r="E203" s="16">
        <v>0</v>
      </c>
      <c r="F203" s="16">
        <v>0</v>
      </c>
      <c r="G203" s="33">
        <v>6000168</v>
      </c>
      <c r="H203" s="32" t="s">
        <v>324</v>
      </c>
      <c r="I203" s="42" t="s">
        <v>1174</v>
      </c>
      <c r="J203" s="16">
        <v>8661</v>
      </c>
      <c r="K203" s="30">
        <v>260</v>
      </c>
      <c r="L203" s="16" t="s">
        <v>38</v>
      </c>
      <c r="M203" s="16" t="s">
        <v>38</v>
      </c>
      <c r="N203" s="16">
        <v>7</v>
      </c>
      <c r="O203" s="16">
        <v>35.799999999999997</v>
      </c>
      <c r="P203" s="16">
        <v>300</v>
      </c>
      <c r="Q203" s="16">
        <v>300</v>
      </c>
      <c r="R203" s="16">
        <v>0</v>
      </c>
      <c r="S203" s="16">
        <v>107600373</v>
      </c>
      <c r="T203" s="16">
        <v>210000000</v>
      </c>
      <c r="U203" s="16">
        <v>4508395522</v>
      </c>
      <c r="V203" s="16">
        <v>7</v>
      </c>
      <c r="W203" s="19">
        <v>0.26</v>
      </c>
      <c r="X203" s="19">
        <v>0.26</v>
      </c>
      <c r="Y203" s="16">
        <v>27976096</v>
      </c>
      <c r="Z203" s="16">
        <v>58968000</v>
      </c>
      <c r="AA203" s="16">
        <v>1276376865</v>
      </c>
      <c r="AD203" s="16" t="s">
        <v>257</v>
      </c>
      <c r="AE203" s="16" t="s">
        <v>646</v>
      </c>
      <c r="AF203" s="16" t="s">
        <v>313</v>
      </c>
      <c r="AG203" s="16">
        <v>58968000</v>
      </c>
      <c r="AH203" s="16" t="s">
        <v>260</v>
      </c>
      <c r="AI203" s="16" t="s">
        <v>314</v>
      </c>
      <c r="AJ203" s="16">
        <v>1276376865</v>
      </c>
      <c r="AK203" s="16" t="s">
        <v>261</v>
      </c>
      <c r="AL203" s="24" t="s">
        <v>647</v>
      </c>
    </row>
    <row r="204" spans="1:38" x14ac:dyDescent="0.15">
      <c r="A204" s="16">
        <v>199</v>
      </c>
      <c r="B204" s="16">
        <v>208</v>
      </c>
      <c r="C204" s="16">
        <v>4</v>
      </c>
      <c r="D204" s="16">
        <v>400</v>
      </c>
      <c r="E204" s="16">
        <v>0</v>
      </c>
      <c r="F204" s="16">
        <v>0</v>
      </c>
      <c r="G204" s="33">
        <v>6000169</v>
      </c>
      <c r="H204" s="32" t="s">
        <v>325</v>
      </c>
      <c r="I204" s="42" t="s">
        <v>1175</v>
      </c>
      <c r="J204" s="16">
        <v>8661</v>
      </c>
      <c r="K204" s="30">
        <v>220</v>
      </c>
      <c r="L204" s="16" t="s">
        <v>39</v>
      </c>
      <c r="M204" s="16" t="s">
        <v>39</v>
      </c>
      <c r="N204" s="16">
        <v>8</v>
      </c>
      <c r="O204" s="16">
        <v>39.549999999999997</v>
      </c>
      <c r="P204" s="16">
        <v>387.5</v>
      </c>
      <c r="Q204" s="16">
        <v>387.5</v>
      </c>
      <c r="R204" s="16">
        <v>0</v>
      </c>
      <c r="S204" s="16">
        <v>118871361</v>
      </c>
      <c r="T204" s="16">
        <v>271250000</v>
      </c>
      <c r="U204" s="16">
        <v>5823344216</v>
      </c>
      <c r="V204" s="16">
        <v>8</v>
      </c>
      <c r="W204" s="19">
        <v>0.22</v>
      </c>
      <c r="X204" s="19">
        <v>0.22</v>
      </c>
      <c r="Y204" s="16">
        <v>26151699</v>
      </c>
      <c r="Z204" s="16">
        <v>64449000</v>
      </c>
      <c r="AA204" s="16">
        <v>1395014458</v>
      </c>
      <c r="AD204" s="16" t="s">
        <v>257</v>
      </c>
      <c r="AE204" s="16" t="s">
        <v>648</v>
      </c>
      <c r="AF204" s="16" t="s">
        <v>313</v>
      </c>
      <c r="AG204" s="16">
        <v>64449000</v>
      </c>
      <c r="AH204" s="16" t="s">
        <v>260</v>
      </c>
      <c r="AI204" s="16" t="s">
        <v>314</v>
      </c>
      <c r="AJ204" s="16">
        <v>1395014458</v>
      </c>
      <c r="AK204" s="16" t="s">
        <v>261</v>
      </c>
      <c r="AL204" s="24" t="s">
        <v>649</v>
      </c>
    </row>
    <row r="205" spans="1:38" x14ac:dyDescent="0.15">
      <c r="A205" s="16">
        <v>200</v>
      </c>
      <c r="B205" s="16">
        <v>209</v>
      </c>
      <c r="C205" s="16">
        <v>4</v>
      </c>
      <c r="D205" s="16">
        <v>400</v>
      </c>
      <c r="E205" s="16">
        <v>0</v>
      </c>
      <c r="F205" s="16">
        <v>0</v>
      </c>
      <c r="G205" s="33">
        <v>6000170</v>
      </c>
      <c r="H205" s="32" t="s">
        <v>326</v>
      </c>
      <c r="I205" s="42" t="s">
        <v>1176</v>
      </c>
      <c r="J205" s="16">
        <v>8661</v>
      </c>
      <c r="K205" s="30">
        <v>220</v>
      </c>
      <c r="L205" s="16" t="s">
        <v>40</v>
      </c>
      <c r="M205" s="16" t="s">
        <v>40</v>
      </c>
      <c r="N205" s="16">
        <v>9</v>
      </c>
      <c r="O205" s="16">
        <v>68.400000000000006</v>
      </c>
      <c r="P205" s="16">
        <v>480</v>
      </c>
      <c r="Q205" s="16">
        <v>480</v>
      </c>
      <c r="R205" s="16">
        <v>0</v>
      </c>
      <c r="S205" s="16">
        <v>205582835</v>
      </c>
      <c r="T205" s="16">
        <v>336000000</v>
      </c>
      <c r="U205" s="16">
        <v>7213432835</v>
      </c>
      <c r="V205" s="16">
        <v>9</v>
      </c>
      <c r="W205" s="19">
        <v>0.22</v>
      </c>
      <c r="X205" s="19">
        <v>0.22</v>
      </c>
      <c r="Y205" s="16">
        <v>45228223</v>
      </c>
      <c r="Z205" s="16">
        <v>79833600</v>
      </c>
      <c r="AA205" s="16">
        <v>1728017910</v>
      </c>
      <c r="AD205" s="16" t="s">
        <v>257</v>
      </c>
      <c r="AE205" s="16" t="s">
        <v>650</v>
      </c>
      <c r="AF205" s="16" t="s">
        <v>313</v>
      </c>
      <c r="AG205" s="16">
        <v>79833600</v>
      </c>
      <c r="AH205" s="16" t="s">
        <v>260</v>
      </c>
      <c r="AI205" s="16" t="s">
        <v>314</v>
      </c>
      <c r="AJ205" s="16">
        <v>1728017910</v>
      </c>
      <c r="AK205" s="16" t="s">
        <v>261</v>
      </c>
      <c r="AL205" s="24" t="s">
        <v>651</v>
      </c>
    </row>
    <row r="206" spans="1:38" x14ac:dyDescent="0.15">
      <c r="A206" s="16">
        <v>201</v>
      </c>
      <c r="B206" s="16">
        <v>210</v>
      </c>
      <c r="C206" s="16">
        <v>4</v>
      </c>
      <c r="D206" s="16">
        <v>400</v>
      </c>
      <c r="E206" s="16">
        <v>0</v>
      </c>
      <c r="F206" s="16">
        <v>0</v>
      </c>
      <c r="G206" s="33">
        <v>6000171</v>
      </c>
      <c r="H206" s="32" t="s">
        <v>327</v>
      </c>
      <c r="I206" s="42" t="s">
        <v>1177</v>
      </c>
      <c r="J206" s="16">
        <v>8661</v>
      </c>
      <c r="K206" s="30">
        <v>180</v>
      </c>
      <c r="L206" s="16" t="s">
        <v>41</v>
      </c>
      <c r="M206" s="16" t="s">
        <v>41</v>
      </c>
      <c r="N206" s="16">
        <v>10</v>
      </c>
      <c r="O206" s="16">
        <v>80.5</v>
      </c>
      <c r="P206" s="16">
        <v>528</v>
      </c>
      <c r="Q206" s="16">
        <v>528</v>
      </c>
      <c r="R206" s="16">
        <v>0</v>
      </c>
      <c r="S206" s="16">
        <v>241950559</v>
      </c>
      <c r="T206" s="16">
        <v>369600000</v>
      </c>
      <c r="U206" s="16">
        <v>7934776119</v>
      </c>
      <c r="V206" s="16">
        <v>10</v>
      </c>
      <c r="W206" s="19">
        <v>0.18</v>
      </c>
      <c r="X206" s="19">
        <v>0.18</v>
      </c>
      <c r="Y206" s="16">
        <v>43551100</v>
      </c>
      <c r="Z206" s="16">
        <v>71850240</v>
      </c>
      <c r="AA206" s="16">
        <v>1555216119</v>
      </c>
      <c r="AD206" s="16" t="s">
        <v>257</v>
      </c>
      <c r="AE206" s="16" t="s">
        <v>652</v>
      </c>
      <c r="AF206" s="16" t="s">
        <v>313</v>
      </c>
      <c r="AG206" s="16">
        <v>71850240</v>
      </c>
      <c r="AH206" s="16" t="s">
        <v>260</v>
      </c>
      <c r="AI206" s="16" t="s">
        <v>314</v>
      </c>
      <c r="AJ206" s="16">
        <v>1555216119</v>
      </c>
      <c r="AK206" s="16" t="s">
        <v>261</v>
      </c>
      <c r="AL206" s="24" t="s">
        <v>653</v>
      </c>
    </row>
    <row r="207" spans="1:38" x14ac:dyDescent="0.15">
      <c r="A207" s="16">
        <v>202</v>
      </c>
      <c r="B207" s="16">
        <v>301</v>
      </c>
      <c r="C207" s="16">
        <v>4</v>
      </c>
      <c r="D207" s="16">
        <v>0</v>
      </c>
      <c r="E207" s="16">
        <v>400</v>
      </c>
      <c r="F207" s="16">
        <v>0</v>
      </c>
      <c r="G207" s="33">
        <v>6000162</v>
      </c>
      <c r="H207" s="32" t="s">
        <v>318</v>
      </c>
      <c r="I207" s="42" t="s">
        <v>1168</v>
      </c>
      <c r="J207" s="16">
        <v>8661</v>
      </c>
      <c r="K207" s="30">
        <v>60</v>
      </c>
      <c r="L207" s="16" t="s">
        <v>42</v>
      </c>
      <c r="M207" s="16" t="s">
        <v>42</v>
      </c>
      <c r="N207" s="16">
        <v>1</v>
      </c>
      <c r="O207" s="16">
        <v>2.5499999999999998</v>
      </c>
      <c r="P207" s="16">
        <v>1.4</v>
      </c>
      <c r="Q207" s="16">
        <v>1.4</v>
      </c>
      <c r="R207" s="16">
        <v>0</v>
      </c>
      <c r="S207" s="16">
        <v>7664272</v>
      </c>
      <c r="T207" s="16">
        <v>980000</v>
      </c>
      <c r="U207" s="16">
        <v>21039179</v>
      </c>
      <c r="V207" s="16">
        <v>1</v>
      </c>
      <c r="W207" s="19">
        <v>0.35</v>
      </c>
      <c r="X207" s="19">
        <v>0.35</v>
      </c>
      <c r="Y207" s="16">
        <v>2682495</v>
      </c>
      <c r="Z207" s="16">
        <v>370440</v>
      </c>
      <c r="AA207" s="16">
        <v>8018264</v>
      </c>
      <c r="AD207" s="16" t="s">
        <v>257</v>
      </c>
      <c r="AE207" s="16" t="s">
        <v>654</v>
      </c>
      <c r="AF207" s="16" t="s">
        <v>313</v>
      </c>
      <c r="AG207" s="16">
        <v>370440</v>
      </c>
      <c r="AH207" s="16" t="s">
        <v>260</v>
      </c>
      <c r="AI207" s="16" t="s">
        <v>314</v>
      </c>
      <c r="AJ207" s="16">
        <v>8018264</v>
      </c>
      <c r="AK207" s="16" t="s">
        <v>261</v>
      </c>
      <c r="AL207" s="24" t="s">
        <v>655</v>
      </c>
    </row>
    <row r="208" spans="1:38" x14ac:dyDescent="0.15">
      <c r="A208" s="16">
        <v>203</v>
      </c>
      <c r="B208" s="16">
        <v>302</v>
      </c>
      <c r="C208" s="16">
        <v>4</v>
      </c>
      <c r="D208" s="16">
        <v>0</v>
      </c>
      <c r="E208" s="16">
        <v>400</v>
      </c>
      <c r="F208" s="16">
        <v>0</v>
      </c>
      <c r="G208" s="33">
        <v>6000163</v>
      </c>
      <c r="H208" s="32" t="s">
        <v>319</v>
      </c>
      <c r="I208" s="42" t="s">
        <v>1169</v>
      </c>
      <c r="J208" s="16">
        <v>8661</v>
      </c>
      <c r="K208" s="30">
        <v>360</v>
      </c>
      <c r="L208" s="16" t="s">
        <v>43</v>
      </c>
      <c r="M208" s="16" t="s">
        <v>43</v>
      </c>
      <c r="N208" s="16">
        <v>2</v>
      </c>
      <c r="O208" s="16">
        <v>4</v>
      </c>
      <c r="P208" s="16">
        <v>1.65</v>
      </c>
      <c r="Q208" s="16">
        <v>1.65</v>
      </c>
      <c r="R208" s="16">
        <v>0</v>
      </c>
      <c r="S208" s="16">
        <v>12022388</v>
      </c>
      <c r="T208" s="16">
        <v>1155000</v>
      </c>
      <c r="U208" s="16">
        <v>24796175</v>
      </c>
      <c r="V208" s="16">
        <v>2</v>
      </c>
      <c r="W208" s="19">
        <v>0.36</v>
      </c>
      <c r="X208" s="19">
        <v>0.36</v>
      </c>
      <c r="Y208" s="16">
        <v>4328059</v>
      </c>
      <c r="Z208" s="16">
        <v>449064</v>
      </c>
      <c r="AA208" s="16">
        <v>9720100</v>
      </c>
      <c r="AD208" s="16" t="s">
        <v>257</v>
      </c>
      <c r="AE208" s="16" t="s">
        <v>656</v>
      </c>
      <c r="AF208" s="16" t="s">
        <v>313</v>
      </c>
      <c r="AG208" s="16">
        <v>449064</v>
      </c>
      <c r="AH208" s="16" t="s">
        <v>260</v>
      </c>
      <c r="AI208" s="16" t="s">
        <v>314</v>
      </c>
      <c r="AJ208" s="16">
        <v>9720100</v>
      </c>
      <c r="AK208" s="16" t="s">
        <v>261</v>
      </c>
      <c r="AL208" s="24" t="s">
        <v>657</v>
      </c>
    </row>
    <row r="209" spans="1:38" x14ac:dyDescent="0.15">
      <c r="A209" s="16">
        <v>204</v>
      </c>
      <c r="B209" s="16">
        <v>303</v>
      </c>
      <c r="C209" s="16">
        <v>4</v>
      </c>
      <c r="D209" s="16">
        <v>0</v>
      </c>
      <c r="E209" s="16">
        <v>400</v>
      </c>
      <c r="F209" s="16">
        <v>0</v>
      </c>
      <c r="G209" s="33">
        <v>6000164</v>
      </c>
      <c r="H209" s="32" t="s">
        <v>320</v>
      </c>
      <c r="I209" s="42" t="s">
        <v>1170</v>
      </c>
      <c r="J209" s="16">
        <v>8661</v>
      </c>
      <c r="K209" s="30">
        <v>280</v>
      </c>
      <c r="L209" s="16" t="s">
        <v>44</v>
      </c>
      <c r="M209" s="16" t="s">
        <v>44</v>
      </c>
      <c r="N209" s="16">
        <v>3</v>
      </c>
      <c r="O209" s="16">
        <v>8</v>
      </c>
      <c r="P209" s="16">
        <v>2.9</v>
      </c>
      <c r="Q209" s="16">
        <v>2.9</v>
      </c>
      <c r="R209" s="16">
        <v>0</v>
      </c>
      <c r="S209" s="16">
        <v>24044776</v>
      </c>
      <c r="T209" s="16">
        <v>2030000</v>
      </c>
      <c r="U209" s="16">
        <v>43581156</v>
      </c>
      <c r="V209" s="16">
        <v>3</v>
      </c>
      <c r="W209" s="19">
        <v>0.28000000000000003</v>
      </c>
      <c r="X209" s="19">
        <v>0.28000000000000003</v>
      </c>
      <c r="Y209" s="16">
        <v>6732537</v>
      </c>
      <c r="Z209" s="16">
        <v>613872</v>
      </c>
      <c r="AA209" s="16">
        <v>13287410</v>
      </c>
      <c r="AD209" s="16" t="s">
        <v>257</v>
      </c>
      <c r="AE209" s="16" t="s">
        <v>471</v>
      </c>
      <c r="AF209" s="16" t="s">
        <v>313</v>
      </c>
      <c r="AG209" s="16">
        <v>613872</v>
      </c>
      <c r="AH209" s="16" t="s">
        <v>260</v>
      </c>
      <c r="AI209" s="16" t="s">
        <v>314</v>
      </c>
      <c r="AJ209" s="16">
        <v>13287410</v>
      </c>
      <c r="AK209" s="16" t="s">
        <v>261</v>
      </c>
      <c r="AL209" s="24" t="s">
        <v>658</v>
      </c>
    </row>
    <row r="210" spans="1:38" x14ac:dyDescent="0.15">
      <c r="A210" s="16">
        <v>205</v>
      </c>
      <c r="B210" s="16">
        <v>304</v>
      </c>
      <c r="C210" s="16">
        <v>4</v>
      </c>
      <c r="D210" s="16">
        <v>0</v>
      </c>
      <c r="E210" s="16">
        <v>400</v>
      </c>
      <c r="F210" s="16">
        <v>0</v>
      </c>
      <c r="G210" s="33">
        <v>6000165</v>
      </c>
      <c r="H210" s="32" t="s">
        <v>321</v>
      </c>
      <c r="I210" s="42" t="s">
        <v>1171</v>
      </c>
      <c r="J210" s="16">
        <v>8661</v>
      </c>
      <c r="K210" s="30">
        <v>280</v>
      </c>
      <c r="L210" s="16" t="s">
        <v>45</v>
      </c>
      <c r="M210" s="16" t="s">
        <v>45</v>
      </c>
      <c r="N210" s="16">
        <v>4</v>
      </c>
      <c r="O210" s="16">
        <v>11.75</v>
      </c>
      <c r="P210" s="16">
        <v>22.25</v>
      </c>
      <c r="Q210" s="16">
        <v>22.25</v>
      </c>
      <c r="R210" s="16">
        <v>0</v>
      </c>
      <c r="S210" s="16">
        <v>35315764</v>
      </c>
      <c r="T210" s="16">
        <v>15575000</v>
      </c>
      <c r="U210" s="16">
        <v>334372667</v>
      </c>
      <c r="V210" s="16">
        <v>4</v>
      </c>
      <c r="W210" s="19">
        <v>0.28000000000000003</v>
      </c>
      <c r="X210" s="19">
        <v>0.28000000000000003</v>
      </c>
      <c r="Y210" s="16">
        <v>9888413</v>
      </c>
      <c r="Z210" s="16">
        <v>4709880</v>
      </c>
      <c r="AA210" s="16">
        <v>101946510</v>
      </c>
      <c r="AD210" s="16" t="s">
        <v>257</v>
      </c>
      <c r="AE210" s="16" t="s">
        <v>659</v>
      </c>
      <c r="AF210" s="16" t="s">
        <v>313</v>
      </c>
      <c r="AG210" s="16">
        <v>4709880</v>
      </c>
      <c r="AH210" s="16" t="s">
        <v>260</v>
      </c>
      <c r="AI210" s="16" t="s">
        <v>314</v>
      </c>
      <c r="AJ210" s="16">
        <v>101946510</v>
      </c>
      <c r="AK210" s="16" t="s">
        <v>261</v>
      </c>
      <c r="AL210" s="24" t="s">
        <v>660</v>
      </c>
    </row>
    <row r="211" spans="1:38" x14ac:dyDescent="0.15">
      <c r="A211" s="16">
        <v>206</v>
      </c>
      <c r="B211" s="16">
        <v>305</v>
      </c>
      <c r="C211" s="16">
        <v>4</v>
      </c>
      <c r="D211" s="16">
        <v>0</v>
      </c>
      <c r="E211" s="16">
        <v>400</v>
      </c>
      <c r="F211" s="16">
        <v>0</v>
      </c>
      <c r="G211" s="33">
        <v>6000166</v>
      </c>
      <c r="H211" s="32" t="s">
        <v>322</v>
      </c>
      <c r="I211" s="42" t="s">
        <v>1172</v>
      </c>
      <c r="J211" s="16">
        <v>8661</v>
      </c>
      <c r="K211" s="30">
        <v>280</v>
      </c>
      <c r="L211" s="16" t="s">
        <v>46</v>
      </c>
      <c r="M211" s="16" t="s">
        <v>46</v>
      </c>
      <c r="N211" s="16">
        <v>5</v>
      </c>
      <c r="O211" s="16">
        <v>17.8</v>
      </c>
      <c r="P211" s="16">
        <v>26.25</v>
      </c>
      <c r="Q211" s="16">
        <v>26.25</v>
      </c>
      <c r="R211" s="16">
        <v>0</v>
      </c>
      <c r="S211" s="16">
        <v>53499626</v>
      </c>
      <c r="T211" s="16">
        <v>18375000</v>
      </c>
      <c r="U211" s="16">
        <v>394484608</v>
      </c>
      <c r="V211" s="16">
        <v>5</v>
      </c>
      <c r="W211" s="19">
        <v>0.28000000000000003</v>
      </c>
      <c r="X211" s="19">
        <v>0.28000000000000003</v>
      </c>
      <c r="Y211" s="16">
        <v>14979895</v>
      </c>
      <c r="Z211" s="16">
        <v>5556600</v>
      </c>
      <c r="AA211" s="16">
        <v>120273973</v>
      </c>
      <c r="AD211" s="16" t="s">
        <v>257</v>
      </c>
      <c r="AE211" s="16" t="s">
        <v>661</v>
      </c>
      <c r="AF211" s="16" t="s">
        <v>313</v>
      </c>
      <c r="AG211" s="16">
        <v>5556600</v>
      </c>
      <c r="AH211" s="16" t="s">
        <v>260</v>
      </c>
      <c r="AI211" s="16" t="s">
        <v>314</v>
      </c>
      <c r="AJ211" s="16">
        <v>120273973</v>
      </c>
      <c r="AK211" s="16" t="s">
        <v>261</v>
      </c>
      <c r="AL211" s="24" t="s">
        <v>662</v>
      </c>
    </row>
    <row r="212" spans="1:38" x14ac:dyDescent="0.15">
      <c r="A212" s="16">
        <v>207</v>
      </c>
      <c r="B212" s="16">
        <v>306</v>
      </c>
      <c r="C212" s="16">
        <v>4</v>
      </c>
      <c r="D212" s="16">
        <v>0</v>
      </c>
      <c r="E212" s="16">
        <v>400</v>
      </c>
      <c r="F212" s="16">
        <v>0</v>
      </c>
      <c r="G212" s="33">
        <v>6000167</v>
      </c>
      <c r="H212" s="32" t="s">
        <v>323</v>
      </c>
      <c r="I212" s="42" t="s">
        <v>1173</v>
      </c>
      <c r="J212" s="16">
        <v>8661</v>
      </c>
      <c r="K212" s="30">
        <v>280</v>
      </c>
      <c r="L212" s="16" t="s">
        <v>47</v>
      </c>
      <c r="M212" s="16" t="s">
        <v>47</v>
      </c>
      <c r="N212" s="16">
        <v>6</v>
      </c>
      <c r="O212" s="16">
        <v>41.95</v>
      </c>
      <c r="P212" s="16">
        <v>174</v>
      </c>
      <c r="Q212" s="16">
        <v>174</v>
      </c>
      <c r="R212" s="16">
        <v>0</v>
      </c>
      <c r="S212" s="16">
        <v>126084794</v>
      </c>
      <c r="T212" s="16">
        <v>121800000</v>
      </c>
      <c r="U212" s="16">
        <v>2614869402</v>
      </c>
      <c r="V212" s="16">
        <v>6</v>
      </c>
      <c r="W212" s="19">
        <v>0.28000000000000003</v>
      </c>
      <c r="X212" s="19">
        <v>0.28000000000000003</v>
      </c>
      <c r="Y212" s="16">
        <v>35303742</v>
      </c>
      <c r="Z212" s="16">
        <v>36832320</v>
      </c>
      <c r="AA212" s="16">
        <v>797244626</v>
      </c>
      <c r="AD212" s="16" t="s">
        <v>257</v>
      </c>
      <c r="AE212" s="16" t="s">
        <v>663</v>
      </c>
      <c r="AF212" s="16" t="s">
        <v>313</v>
      </c>
      <c r="AG212" s="16">
        <v>36832320</v>
      </c>
      <c r="AH212" s="16" t="s">
        <v>260</v>
      </c>
      <c r="AI212" s="16" t="s">
        <v>314</v>
      </c>
      <c r="AJ212" s="16">
        <v>797244626</v>
      </c>
      <c r="AK212" s="16" t="s">
        <v>261</v>
      </c>
      <c r="AL212" s="24" t="s">
        <v>664</v>
      </c>
    </row>
    <row r="213" spans="1:38" x14ac:dyDescent="0.15">
      <c r="A213" s="16">
        <v>208</v>
      </c>
      <c r="B213" s="16">
        <v>307</v>
      </c>
      <c r="C213" s="16">
        <v>4</v>
      </c>
      <c r="D213" s="16">
        <v>0</v>
      </c>
      <c r="E213" s="16">
        <v>400</v>
      </c>
      <c r="F213" s="16">
        <v>0</v>
      </c>
      <c r="G213" s="33">
        <v>6000168</v>
      </c>
      <c r="H213" s="32" t="s">
        <v>324</v>
      </c>
      <c r="I213" s="42" t="s">
        <v>1174</v>
      </c>
      <c r="J213" s="16">
        <v>8661</v>
      </c>
      <c r="K213" s="30">
        <v>260</v>
      </c>
      <c r="L213" s="16" t="s">
        <v>48</v>
      </c>
      <c r="M213" s="16" t="s">
        <v>48</v>
      </c>
      <c r="N213" s="16">
        <v>7</v>
      </c>
      <c r="O213" s="16">
        <v>48.35</v>
      </c>
      <c r="P213" s="16">
        <v>225</v>
      </c>
      <c r="Q213" s="16">
        <v>225</v>
      </c>
      <c r="R213" s="16">
        <v>0</v>
      </c>
      <c r="S213" s="16">
        <v>145320615</v>
      </c>
      <c r="T213" s="16">
        <v>157500000</v>
      </c>
      <c r="U213" s="16">
        <v>3381296641</v>
      </c>
      <c r="V213" s="16">
        <v>7</v>
      </c>
      <c r="W213" s="19">
        <v>0.26</v>
      </c>
      <c r="X213" s="19">
        <v>0.26</v>
      </c>
      <c r="Y213" s="16">
        <v>37783359</v>
      </c>
      <c r="Z213" s="16">
        <v>44226000</v>
      </c>
      <c r="AA213" s="16">
        <v>957282649</v>
      </c>
      <c r="AD213" s="16" t="s">
        <v>257</v>
      </c>
      <c r="AE213" s="16" t="s">
        <v>665</v>
      </c>
      <c r="AF213" s="16" t="s">
        <v>313</v>
      </c>
      <c r="AG213" s="16">
        <v>44226000</v>
      </c>
      <c r="AH213" s="16" t="s">
        <v>260</v>
      </c>
      <c r="AI213" s="16" t="s">
        <v>314</v>
      </c>
      <c r="AJ213" s="16">
        <v>957282649</v>
      </c>
      <c r="AK213" s="16" t="s">
        <v>261</v>
      </c>
      <c r="AL213" s="24" t="s">
        <v>666</v>
      </c>
    </row>
    <row r="214" spans="1:38" x14ac:dyDescent="0.15">
      <c r="A214" s="16">
        <v>209</v>
      </c>
      <c r="B214" s="16">
        <v>308</v>
      </c>
      <c r="C214" s="16">
        <v>4</v>
      </c>
      <c r="D214" s="16">
        <v>0</v>
      </c>
      <c r="E214" s="16">
        <v>400</v>
      </c>
      <c r="F214" s="16">
        <v>0</v>
      </c>
      <c r="G214" s="33">
        <v>6000169</v>
      </c>
      <c r="H214" s="32" t="s">
        <v>325</v>
      </c>
      <c r="I214" s="42" t="s">
        <v>1175</v>
      </c>
      <c r="J214" s="16">
        <v>8661</v>
      </c>
      <c r="K214" s="30">
        <v>220</v>
      </c>
      <c r="L214" s="16" t="s">
        <v>49</v>
      </c>
      <c r="M214" s="16" t="s">
        <v>49</v>
      </c>
      <c r="N214" s="16">
        <v>8</v>
      </c>
      <c r="O214" s="16">
        <v>53.35</v>
      </c>
      <c r="P214" s="16">
        <v>290.60000000000002</v>
      </c>
      <c r="Q214" s="16">
        <v>290.60000000000002</v>
      </c>
      <c r="R214" s="16">
        <v>0</v>
      </c>
      <c r="S214" s="16">
        <v>160348600</v>
      </c>
      <c r="T214" s="16">
        <v>203420000</v>
      </c>
      <c r="U214" s="16">
        <v>4367132462</v>
      </c>
      <c r="V214" s="16">
        <v>8</v>
      </c>
      <c r="W214" s="19">
        <v>0.22</v>
      </c>
      <c r="X214" s="19">
        <v>0.22</v>
      </c>
      <c r="Y214" s="16">
        <v>35276692</v>
      </c>
      <c r="Z214" s="16">
        <v>48332592</v>
      </c>
      <c r="AA214" s="16">
        <v>1046170843</v>
      </c>
      <c r="AD214" s="16" t="s">
        <v>257</v>
      </c>
      <c r="AE214" s="16" t="s">
        <v>667</v>
      </c>
      <c r="AF214" s="16" t="s">
        <v>313</v>
      </c>
      <c r="AG214" s="16">
        <v>48332592</v>
      </c>
      <c r="AH214" s="16" t="s">
        <v>260</v>
      </c>
      <c r="AI214" s="16" t="s">
        <v>314</v>
      </c>
      <c r="AJ214" s="16">
        <v>1046170843</v>
      </c>
      <c r="AK214" s="16" t="s">
        <v>261</v>
      </c>
      <c r="AL214" s="24" t="s">
        <v>668</v>
      </c>
    </row>
    <row r="215" spans="1:38" x14ac:dyDescent="0.15">
      <c r="A215" s="16">
        <v>210</v>
      </c>
      <c r="B215" s="16">
        <v>309</v>
      </c>
      <c r="C215" s="16">
        <v>4</v>
      </c>
      <c r="D215" s="16">
        <v>0</v>
      </c>
      <c r="E215" s="16">
        <v>400</v>
      </c>
      <c r="F215" s="16">
        <v>0</v>
      </c>
      <c r="G215" s="33">
        <v>6000170</v>
      </c>
      <c r="H215" s="32" t="s">
        <v>326</v>
      </c>
      <c r="I215" s="42" t="s">
        <v>1176</v>
      </c>
      <c r="J215" s="16">
        <v>8661</v>
      </c>
      <c r="K215" s="30">
        <v>220</v>
      </c>
      <c r="L215" s="16" t="s">
        <v>50</v>
      </c>
      <c r="M215" s="16" t="s">
        <v>50</v>
      </c>
      <c r="N215" s="16">
        <v>9</v>
      </c>
      <c r="O215" s="16">
        <v>92.3</v>
      </c>
      <c r="P215" s="16">
        <v>360</v>
      </c>
      <c r="Q215" s="16">
        <v>360</v>
      </c>
      <c r="R215" s="16">
        <v>0</v>
      </c>
      <c r="S215" s="16">
        <v>277416604</v>
      </c>
      <c r="T215" s="16">
        <v>252000000</v>
      </c>
      <c r="U215" s="16">
        <v>5410074626</v>
      </c>
      <c r="V215" s="16">
        <v>9</v>
      </c>
      <c r="W215" s="19">
        <v>0.22</v>
      </c>
      <c r="X215" s="19">
        <v>0.22</v>
      </c>
      <c r="Y215" s="16">
        <v>61031652</v>
      </c>
      <c r="Z215" s="16">
        <v>59875200</v>
      </c>
      <c r="AA215" s="16">
        <v>1296013432</v>
      </c>
      <c r="AD215" s="16" t="s">
        <v>257</v>
      </c>
      <c r="AE215" s="16" t="s">
        <v>669</v>
      </c>
      <c r="AF215" s="16" t="s">
        <v>313</v>
      </c>
      <c r="AG215" s="16">
        <v>59875200</v>
      </c>
      <c r="AH215" s="16" t="s">
        <v>260</v>
      </c>
      <c r="AI215" s="16" t="s">
        <v>314</v>
      </c>
      <c r="AJ215" s="16">
        <v>1296013432</v>
      </c>
      <c r="AK215" s="16" t="s">
        <v>261</v>
      </c>
      <c r="AL215" s="24" t="s">
        <v>670</v>
      </c>
    </row>
    <row r="216" spans="1:38" x14ac:dyDescent="0.15">
      <c r="A216" s="16">
        <v>211</v>
      </c>
      <c r="B216" s="16">
        <v>310</v>
      </c>
      <c r="C216" s="16">
        <v>4</v>
      </c>
      <c r="D216" s="16">
        <v>0</v>
      </c>
      <c r="E216" s="16">
        <v>400</v>
      </c>
      <c r="F216" s="16">
        <v>0</v>
      </c>
      <c r="G216" s="33">
        <v>6000171</v>
      </c>
      <c r="H216" s="32" t="s">
        <v>327</v>
      </c>
      <c r="I216" s="42" t="s">
        <v>1177</v>
      </c>
      <c r="J216" s="16">
        <v>8661</v>
      </c>
      <c r="K216" s="30">
        <v>180</v>
      </c>
      <c r="L216" s="16" t="s">
        <v>51</v>
      </c>
      <c r="M216" s="16" t="s">
        <v>51</v>
      </c>
      <c r="N216" s="16">
        <v>10</v>
      </c>
      <c r="O216" s="16">
        <v>108.65</v>
      </c>
      <c r="P216" s="16">
        <v>396</v>
      </c>
      <c r="Q216" s="16">
        <v>396</v>
      </c>
      <c r="R216" s="16">
        <v>0</v>
      </c>
      <c r="S216" s="16">
        <v>326558115</v>
      </c>
      <c r="T216" s="16">
        <v>277200000</v>
      </c>
      <c r="U216" s="16">
        <v>5951082089</v>
      </c>
      <c r="V216" s="16">
        <v>10</v>
      </c>
      <c r="W216" s="19">
        <v>0.18</v>
      </c>
      <c r="X216" s="19">
        <v>0.18</v>
      </c>
      <c r="Y216" s="16">
        <v>58780460</v>
      </c>
      <c r="Z216" s="16">
        <v>53887680</v>
      </c>
      <c r="AA216" s="16">
        <v>1166412089</v>
      </c>
      <c r="AD216" s="16" t="s">
        <v>257</v>
      </c>
      <c r="AE216" s="16" t="s">
        <v>671</v>
      </c>
      <c r="AF216" s="16" t="s">
        <v>313</v>
      </c>
      <c r="AG216" s="16">
        <v>53887680</v>
      </c>
      <c r="AH216" s="16" t="s">
        <v>260</v>
      </c>
      <c r="AI216" s="16" t="s">
        <v>314</v>
      </c>
      <c r="AJ216" s="16">
        <v>1166412089</v>
      </c>
      <c r="AK216" s="16" t="s">
        <v>261</v>
      </c>
      <c r="AL216" s="24" t="s">
        <v>672</v>
      </c>
    </row>
    <row r="217" spans="1:38" x14ac:dyDescent="0.15">
      <c r="A217" s="16">
        <v>212</v>
      </c>
      <c r="B217" s="16">
        <v>401</v>
      </c>
      <c r="C217" s="16">
        <v>4</v>
      </c>
      <c r="D217" s="16">
        <v>0</v>
      </c>
      <c r="E217" s="16">
        <v>0</v>
      </c>
      <c r="F217" s="16">
        <v>0</v>
      </c>
      <c r="G217" s="29">
        <v>6000192</v>
      </c>
      <c r="H217" s="32" t="s">
        <v>328</v>
      </c>
      <c r="I217" s="37" t="s">
        <v>315</v>
      </c>
      <c r="J217" s="16">
        <v>8661</v>
      </c>
      <c r="K217" s="30">
        <v>24</v>
      </c>
      <c r="L217" s="16" t="s">
        <v>52</v>
      </c>
      <c r="M217" s="16" t="s">
        <v>52</v>
      </c>
      <c r="N217" s="16">
        <v>3</v>
      </c>
      <c r="O217" s="16">
        <v>5</v>
      </c>
      <c r="P217" s="16">
        <v>2.5</v>
      </c>
      <c r="Q217" s="16">
        <v>2.5</v>
      </c>
      <c r="R217" s="16">
        <v>0</v>
      </c>
      <c r="S217" s="16">
        <v>15027985</v>
      </c>
      <c r="T217" s="16">
        <v>1750000</v>
      </c>
      <c r="U217" s="16">
        <v>37569962</v>
      </c>
      <c r="V217" s="16">
        <v>1</v>
      </c>
      <c r="W217" s="19">
        <v>0.35</v>
      </c>
      <c r="X217" s="19">
        <v>2.4E-2</v>
      </c>
      <c r="Y217" s="16">
        <v>360671</v>
      </c>
      <c r="Z217" s="16">
        <v>45360</v>
      </c>
      <c r="AA217" s="16">
        <v>981828</v>
      </c>
      <c r="AD217" s="16" t="s">
        <v>257</v>
      </c>
      <c r="AE217" s="16" t="s">
        <v>673</v>
      </c>
      <c r="AF217" s="16" t="s">
        <v>313</v>
      </c>
      <c r="AG217" s="16">
        <v>45360</v>
      </c>
      <c r="AH217" s="16" t="s">
        <v>260</v>
      </c>
      <c r="AI217" s="16" t="s">
        <v>314</v>
      </c>
      <c r="AJ217" s="16">
        <v>981828</v>
      </c>
      <c r="AK217" s="16" t="s">
        <v>261</v>
      </c>
      <c r="AL217" s="24" t="s">
        <v>674</v>
      </c>
    </row>
    <row r="218" spans="1:38" x14ac:dyDescent="0.15">
      <c r="A218" s="16">
        <v>213</v>
      </c>
      <c r="B218" s="16">
        <v>402</v>
      </c>
      <c r="C218" s="16">
        <v>4</v>
      </c>
      <c r="D218" s="16">
        <v>0</v>
      </c>
      <c r="E218" s="16">
        <v>0</v>
      </c>
      <c r="F218" s="16">
        <v>0</v>
      </c>
      <c r="G218" s="29">
        <v>6000193</v>
      </c>
      <c r="H218" s="32" t="s">
        <v>329</v>
      </c>
      <c r="I218" s="37" t="s">
        <v>1178</v>
      </c>
      <c r="J218" s="16">
        <v>8661</v>
      </c>
      <c r="K218" s="30">
        <v>24</v>
      </c>
      <c r="L218" s="16" t="s">
        <v>53</v>
      </c>
      <c r="M218" s="16" t="s">
        <v>53</v>
      </c>
      <c r="N218" s="16">
        <v>6</v>
      </c>
      <c r="O218" s="16">
        <v>26</v>
      </c>
      <c r="P218" s="16">
        <v>160</v>
      </c>
      <c r="Q218" s="16">
        <v>160</v>
      </c>
      <c r="R218" s="16">
        <v>0</v>
      </c>
      <c r="S218" s="16">
        <v>78145522</v>
      </c>
      <c r="T218" s="16">
        <v>112000000</v>
      </c>
      <c r="U218" s="16">
        <v>2404477611</v>
      </c>
      <c r="V218" s="16">
        <v>2</v>
      </c>
      <c r="W218" s="19">
        <v>0.36</v>
      </c>
      <c r="X218" s="19">
        <v>2.4E-2</v>
      </c>
      <c r="Y218" s="16">
        <v>1875492</v>
      </c>
      <c r="Z218" s="16">
        <v>2903040</v>
      </c>
      <c r="AA218" s="16">
        <v>62837014</v>
      </c>
      <c r="AD218" s="16" t="s">
        <v>257</v>
      </c>
      <c r="AE218" s="16" t="s">
        <v>675</v>
      </c>
      <c r="AF218" s="16" t="s">
        <v>313</v>
      </c>
      <c r="AG218" s="16">
        <v>2903040</v>
      </c>
      <c r="AH218" s="16" t="s">
        <v>260</v>
      </c>
      <c r="AI218" s="16" t="s">
        <v>314</v>
      </c>
      <c r="AJ218" s="16">
        <v>62837014</v>
      </c>
      <c r="AK218" s="16" t="s">
        <v>261</v>
      </c>
      <c r="AL218" s="24" t="s">
        <v>676</v>
      </c>
    </row>
    <row r="219" spans="1:38" x14ac:dyDescent="0.15">
      <c r="A219" s="16">
        <v>214</v>
      </c>
      <c r="B219" s="16">
        <v>403</v>
      </c>
      <c r="C219" s="16">
        <v>4</v>
      </c>
      <c r="D219" s="16">
        <v>0</v>
      </c>
      <c r="E219" s="16">
        <v>0</v>
      </c>
      <c r="F219" s="16">
        <v>0</v>
      </c>
      <c r="G219" s="29">
        <v>6000194</v>
      </c>
      <c r="H219" s="32" t="s">
        <v>330</v>
      </c>
      <c r="I219" s="37" t="s">
        <v>1179</v>
      </c>
      <c r="J219" s="16">
        <v>8661</v>
      </c>
      <c r="K219" s="30">
        <v>24</v>
      </c>
      <c r="L219" s="16" t="s">
        <v>54</v>
      </c>
      <c r="M219" s="16" t="s">
        <v>54</v>
      </c>
      <c r="N219" s="16">
        <v>9</v>
      </c>
      <c r="O219" s="16">
        <v>56</v>
      </c>
      <c r="P219" s="16">
        <v>300</v>
      </c>
      <c r="Q219" s="16">
        <v>300</v>
      </c>
      <c r="R219" s="16">
        <v>0</v>
      </c>
      <c r="S219" s="16">
        <v>168313432</v>
      </c>
      <c r="T219" s="16">
        <v>210000000</v>
      </c>
      <c r="U219" s="16">
        <v>4508395522</v>
      </c>
      <c r="V219" s="16">
        <v>3</v>
      </c>
      <c r="W219" s="19">
        <v>0.28000000000000003</v>
      </c>
      <c r="X219" s="19">
        <v>2.4E-2</v>
      </c>
      <c r="Y219" s="16">
        <v>4039522</v>
      </c>
      <c r="Z219" s="16">
        <v>5443200</v>
      </c>
      <c r="AA219" s="16">
        <v>117819402</v>
      </c>
      <c r="AD219" s="16" t="s">
        <v>257</v>
      </c>
      <c r="AE219" s="16" t="s">
        <v>677</v>
      </c>
      <c r="AF219" s="16" t="s">
        <v>313</v>
      </c>
      <c r="AG219" s="16">
        <v>5443200</v>
      </c>
      <c r="AH219" s="16" t="s">
        <v>260</v>
      </c>
      <c r="AI219" s="16" t="s">
        <v>314</v>
      </c>
      <c r="AJ219" s="16">
        <v>117819402</v>
      </c>
      <c r="AK219" s="16" t="s">
        <v>261</v>
      </c>
      <c r="AL219" s="24" t="s">
        <v>678</v>
      </c>
    </row>
    <row r="220" spans="1:38" x14ac:dyDescent="0.15">
      <c r="A220" s="16">
        <v>215</v>
      </c>
      <c r="B220" s="16">
        <v>404</v>
      </c>
      <c r="C220" s="16">
        <v>4</v>
      </c>
      <c r="D220" s="16">
        <v>0</v>
      </c>
      <c r="E220" s="16">
        <v>0</v>
      </c>
      <c r="F220" s="16">
        <v>0</v>
      </c>
      <c r="G220" s="29">
        <v>6000195</v>
      </c>
      <c r="H220" s="32" t="s">
        <v>331</v>
      </c>
      <c r="I220" s="37" t="s">
        <v>1180</v>
      </c>
      <c r="J220" s="16">
        <v>8661</v>
      </c>
      <c r="K220" s="30">
        <v>24</v>
      </c>
      <c r="L220" s="16" t="s">
        <v>55</v>
      </c>
      <c r="M220" s="16" t="s">
        <v>55</v>
      </c>
      <c r="N220" s="16">
        <v>10</v>
      </c>
      <c r="O220" s="16">
        <v>83</v>
      </c>
      <c r="P220" s="16">
        <v>401</v>
      </c>
      <c r="Q220" s="16">
        <v>401</v>
      </c>
      <c r="R220" s="16">
        <v>0</v>
      </c>
      <c r="S220" s="16">
        <v>249464552</v>
      </c>
      <c r="T220" s="16">
        <v>280700000</v>
      </c>
      <c r="U220" s="16">
        <v>6026222014</v>
      </c>
      <c r="V220" s="16">
        <v>4</v>
      </c>
      <c r="W220" s="19">
        <v>0.28000000000000003</v>
      </c>
      <c r="X220" s="19">
        <v>2.4E-2</v>
      </c>
      <c r="Y220" s="16">
        <v>5987149</v>
      </c>
      <c r="Z220" s="16">
        <v>7275744</v>
      </c>
      <c r="AA220" s="16">
        <v>157485268</v>
      </c>
      <c r="AD220" s="16" t="s">
        <v>257</v>
      </c>
      <c r="AE220" s="16" t="s">
        <v>679</v>
      </c>
      <c r="AF220" s="16" t="s">
        <v>313</v>
      </c>
      <c r="AG220" s="16">
        <v>7275744</v>
      </c>
      <c r="AH220" s="16" t="s">
        <v>260</v>
      </c>
      <c r="AI220" s="16" t="s">
        <v>314</v>
      </c>
      <c r="AJ220" s="16">
        <v>157485268</v>
      </c>
      <c r="AK220" s="16" t="s">
        <v>261</v>
      </c>
      <c r="AL220" s="24" t="s">
        <v>680</v>
      </c>
    </row>
    <row r="221" spans="1:38" x14ac:dyDescent="0.15">
      <c r="A221" s="16">
        <v>216</v>
      </c>
      <c r="B221" s="16">
        <v>500</v>
      </c>
      <c r="C221" s="16">
        <v>4</v>
      </c>
      <c r="D221" s="16">
        <v>0</v>
      </c>
      <c r="E221" s="16">
        <v>0</v>
      </c>
      <c r="F221" s="16">
        <v>0</v>
      </c>
      <c r="G221" s="16">
        <v>0</v>
      </c>
      <c r="H221" s="24" t="s">
        <v>316</v>
      </c>
      <c r="I221" s="24" t="s">
        <v>316</v>
      </c>
      <c r="J221" s="16">
        <v>8661</v>
      </c>
      <c r="K221" s="30">
        <v>0</v>
      </c>
      <c r="L221" s="16" t="s">
        <v>56</v>
      </c>
      <c r="M221" s="16" t="s">
        <v>56</v>
      </c>
      <c r="N221" s="16">
        <v>0</v>
      </c>
      <c r="O221" s="16">
        <v>1.5</v>
      </c>
      <c r="P221" s="16">
        <v>1.2</v>
      </c>
      <c r="Q221" s="16">
        <v>1.2</v>
      </c>
      <c r="R221" s="16">
        <v>0</v>
      </c>
      <c r="S221" s="16">
        <v>4508395</v>
      </c>
      <c r="T221" s="16">
        <v>840000</v>
      </c>
      <c r="U221" s="16">
        <v>18033582</v>
      </c>
      <c r="V221" s="16">
        <v>1</v>
      </c>
      <c r="W221" s="19">
        <v>0.35</v>
      </c>
      <c r="X221" s="19">
        <v>0.35</v>
      </c>
      <c r="Y221" s="16">
        <v>1577938</v>
      </c>
      <c r="Z221" s="16">
        <v>317520</v>
      </c>
      <c r="AA221" s="16">
        <v>6872798</v>
      </c>
      <c r="AD221" s="16" t="s">
        <v>257</v>
      </c>
      <c r="AE221" s="16" t="s">
        <v>681</v>
      </c>
      <c r="AF221" s="16" t="s">
        <v>313</v>
      </c>
      <c r="AG221" s="16">
        <v>317520</v>
      </c>
      <c r="AH221" s="16" t="s">
        <v>260</v>
      </c>
      <c r="AI221" s="16" t="s">
        <v>314</v>
      </c>
      <c r="AJ221" s="16">
        <v>6872798</v>
      </c>
      <c r="AK221" s="16" t="s">
        <v>261</v>
      </c>
      <c r="AL221" s="24" t="s">
        <v>682</v>
      </c>
    </row>
    <row r="222" spans="1:38" x14ac:dyDescent="0.15">
      <c r="A222" s="16">
        <v>217</v>
      </c>
      <c r="B222" s="16">
        <v>501</v>
      </c>
      <c r="C222" s="16">
        <v>4</v>
      </c>
      <c r="D222" s="16">
        <v>0</v>
      </c>
      <c r="E222" s="16">
        <v>0</v>
      </c>
      <c r="F222" s="16">
        <v>0</v>
      </c>
      <c r="G222" s="16">
        <v>0</v>
      </c>
      <c r="H222" s="24" t="s">
        <v>316</v>
      </c>
      <c r="I222" s="24" t="s">
        <v>316</v>
      </c>
      <c r="J222" s="16">
        <v>8661</v>
      </c>
      <c r="K222" s="30">
        <v>0</v>
      </c>
      <c r="L222" s="16" t="s">
        <v>57</v>
      </c>
      <c r="M222" s="16" t="s">
        <v>57</v>
      </c>
      <c r="N222" s="16">
        <v>1</v>
      </c>
      <c r="O222" s="16">
        <v>1.35</v>
      </c>
      <c r="P222" s="16">
        <v>1.2</v>
      </c>
      <c r="Q222" s="16">
        <v>1.2</v>
      </c>
      <c r="R222" s="16">
        <v>0</v>
      </c>
      <c r="S222" s="16">
        <v>4057555</v>
      </c>
      <c r="T222" s="16">
        <v>840000</v>
      </c>
      <c r="U222" s="16">
        <v>18033582</v>
      </c>
      <c r="V222" s="16">
        <v>1</v>
      </c>
      <c r="W222" s="19">
        <v>0.35</v>
      </c>
      <c r="X222" s="19">
        <v>0.35</v>
      </c>
      <c r="Y222" s="16">
        <v>1420144</v>
      </c>
      <c r="Z222" s="16">
        <v>317520</v>
      </c>
      <c r="AA222" s="16">
        <v>6872798</v>
      </c>
      <c r="AD222" s="16" t="s">
        <v>257</v>
      </c>
      <c r="AE222" s="16" t="s">
        <v>683</v>
      </c>
      <c r="AF222" s="16" t="s">
        <v>313</v>
      </c>
      <c r="AG222" s="16">
        <v>317520</v>
      </c>
      <c r="AH222" s="16" t="s">
        <v>260</v>
      </c>
      <c r="AI222" s="16" t="s">
        <v>314</v>
      </c>
      <c r="AJ222" s="16">
        <v>6872798</v>
      </c>
      <c r="AK222" s="16" t="s">
        <v>261</v>
      </c>
      <c r="AL222" s="24" t="s">
        <v>684</v>
      </c>
    </row>
    <row r="223" spans="1:38" x14ac:dyDescent="0.15">
      <c r="A223" s="16">
        <v>218</v>
      </c>
      <c r="B223" s="16">
        <v>502</v>
      </c>
      <c r="C223" s="16">
        <v>4</v>
      </c>
      <c r="D223" s="16">
        <v>0</v>
      </c>
      <c r="E223" s="16">
        <v>0</v>
      </c>
      <c r="F223" s="16">
        <v>0</v>
      </c>
      <c r="G223" s="16">
        <v>0</v>
      </c>
      <c r="H223" s="24" t="s">
        <v>316</v>
      </c>
      <c r="I223" s="24" t="s">
        <v>316</v>
      </c>
      <c r="J223" s="16">
        <v>8661</v>
      </c>
      <c r="K223" s="30">
        <v>0</v>
      </c>
      <c r="L223" s="16" t="s">
        <v>58</v>
      </c>
      <c r="M223" s="16" t="s">
        <v>58</v>
      </c>
      <c r="N223" s="16">
        <v>2</v>
      </c>
      <c r="O223" s="16">
        <v>2.8</v>
      </c>
      <c r="P223" s="16">
        <v>1.8</v>
      </c>
      <c r="Q223" s="16">
        <v>1.8</v>
      </c>
      <c r="R223" s="16">
        <v>0</v>
      </c>
      <c r="S223" s="16">
        <v>8415671</v>
      </c>
      <c r="T223" s="16">
        <v>1260000</v>
      </c>
      <c r="U223" s="16">
        <v>27050373</v>
      </c>
      <c r="V223" s="16">
        <v>2</v>
      </c>
      <c r="W223" s="19">
        <v>0.36</v>
      </c>
      <c r="X223" s="19">
        <v>0.36</v>
      </c>
      <c r="Y223" s="16">
        <v>3029641</v>
      </c>
      <c r="Z223" s="16">
        <v>489888</v>
      </c>
      <c r="AA223" s="16">
        <v>10603746</v>
      </c>
      <c r="AD223" s="16" t="s">
        <v>257</v>
      </c>
      <c r="AE223" s="16" t="s">
        <v>617</v>
      </c>
      <c r="AF223" s="16" t="s">
        <v>313</v>
      </c>
      <c r="AG223" s="16">
        <v>489888</v>
      </c>
      <c r="AH223" s="16" t="s">
        <v>260</v>
      </c>
      <c r="AI223" s="16" t="s">
        <v>314</v>
      </c>
      <c r="AJ223" s="16">
        <v>10603746</v>
      </c>
      <c r="AK223" s="16" t="s">
        <v>261</v>
      </c>
      <c r="AL223" s="24" t="s">
        <v>618</v>
      </c>
    </row>
    <row r="224" spans="1:38" x14ac:dyDescent="0.15">
      <c r="A224" s="16">
        <v>219</v>
      </c>
      <c r="B224" s="16">
        <v>503</v>
      </c>
      <c r="C224" s="16">
        <v>4</v>
      </c>
      <c r="D224" s="16">
        <v>0</v>
      </c>
      <c r="E224" s="16">
        <v>0</v>
      </c>
      <c r="F224" s="16">
        <v>0</v>
      </c>
      <c r="G224" s="16">
        <v>0</v>
      </c>
      <c r="H224" s="24" t="s">
        <v>316</v>
      </c>
      <c r="I224" s="24" t="s">
        <v>316</v>
      </c>
      <c r="J224" s="16">
        <v>8661</v>
      </c>
      <c r="K224" s="30">
        <v>0</v>
      </c>
      <c r="L224" s="16" t="s">
        <v>59</v>
      </c>
      <c r="M224" s="16" t="s">
        <v>59</v>
      </c>
      <c r="N224" s="16">
        <v>3</v>
      </c>
      <c r="O224" s="16">
        <v>5.5</v>
      </c>
      <c r="P224" s="16">
        <v>3</v>
      </c>
      <c r="Q224" s="16">
        <v>3</v>
      </c>
      <c r="R224" s="16">
        <v>0</v>
      </c>
      <c r="S224" s="16">
        <v>16530783</v>
      </c>
      <c r="T224" s="16">
        <v>2100000</v>
      </c>
      <c r="U224" s="16">
        <v>45083955</v>
      </c>
      <c r="V224" s="16">
        <v>3</v>
      </c>
      <c r="W224" s="19">
        <v>0.28000000000000003</v>
      </c>
      <c r="X224" s="19">
        <v>0.28000000000000003</v>
      </c>
      <c r="Y224" s="16">
        <v>4628619</v>
      </c>
      <c r="Z224" s="16">
        <v>635040</v>
      </c>
      <c r="AA224" s="16">
        <v>13745596</v>
      </c>
      <c r="AD224" s="16" t="s">
        <v>257</v>
      </c>
      <c r="AE224" s="16" t="s">
        <v>619</v>
      </c>
      <c r="AF224" s="16" t="s">
        <v>313</v>
      </c>
      <c r="AG224" s="16">
        <v>635040</v>
      </c>
      <c r="AH224" s="16" t="s">
        <v>260</v>
      </c>
      <c r="AI224" s="16" t="s">
        <v>314</v>
      </c>
      <c r="AJ224" s="16">
        <v>13745596</v>
      </c>
      <c r="AK224" s="16" t="s">
        <v>261</v>
      </c>
      <c r="AL224" s="24" t="s">
        <v>620</v>
      </c>
    </row>
    <row r="225" spans="1:38" x14ac:dyDescent="0.15">
      <c r="A225" s="16">
        <v>220</v>
      </c>
      <c r="B225" s="16">
        <v>504</v>
      </c>
      <c r="C225" s="16">
        <v>4</v>
      </c>
      <c r="D225" s="16">
        <v>0</v>
      </c>
      <c r="E225" s="16">
        <v>0</v>
      </c>
      <c r="F225" s="16">
        <v>0</v>
      </c>
      <c r="G225" s="16">
        <v>0</v>
      </c>
      <c r="H225" s="24" t="s">
        <v>316</v>
      </c>
      <c r="I225" s="24" t="s">
        <v>316</v>
      </c>
      <c r="J225" s="16">
        <v>8661</v>
      </c>
      <c r="K225" s="30">
        <v>0</v>
      </c>
      <c r="L225" s="16" t="s">
        <v>60</v>
      </c>
      <c r="M225" s="16" t="s">
        <v>60</v>
      </c>
      <c r="N225" s="16">
        <v>4</v>
      </c>
      <c r="O225" s="16">
        <v>8</v>
      </c>
      <c r="P225" s="16">
        <v>22</v>
      </c>
      <c r="Q225" s="16">
        <v>22</v>
      </c>
      <c r="R225" s="16">
        <v>0</v>
      </c>
      <c r="S225" s="16">
        <v>24044776</v>
      </c>
      <c r="T225" s="16">
        <v>15400000</v>
      </c>
      <c r="U225" s="16">
        <v>330615671</v>
      </c>
      <c r="V225" s="16">
        <v>4</v>
      </c>
      <c r="W225" s="19">
        <v>0.28000000000000003</v>
      </c>
      <c r="X225" s="19">
        <v>0.28000000000000003</v>
      </c>
      <c r="Y225" s="16">
        <v>6732537</v>
      </c>
      <c r="Z225" s="16">
        <v>4656960</v>
      </c>
      <c r="AA225" s="16">
        <v>100801044</v>
      </c>
      <c r="AD225" s="16" t="s">
        <v>257</v>
      </c>
      <c r="AE225" s="16" t="s">
        <v>471</v>
      </c>
      <c r="AF225" s="16" t="s">
        <v>313</v>
      </c>
      <c r="AG225" s="16">
        <v>4656960</v>
      </c>
      <c r="AH225" s="16" t="s">
        <v>260</v>
      </c>
      <c r="AI225" s="16" t="s">
        <v>314</v>
      </c>
      <c r="AJ225" s="16">
        <v>100801044</v>
      </c>
      <c r="AK225" s="16" t="s">
        <v>261</v>
      </c>
      <c r="AL225" s="24" t="s">
        <v>621</v>
      </c>
    </row>
    <row r="226" spans="1:38" x14ac:dyDescent="0.15">
      <c r="A226" s="16">
        <v>221</v>
      </c>
      <c r="B226" s="16">
        <v>505</v>
      </c>
      <c r="C226" s="16">
        <v>4</v>
      </c>
      <c r="D226" s="16">
        <v>0</v>
      </c>
      <c r="E226" s="16">
        <v>0</v>
      </c>
      <c r="F226" s="16">
        <v>0</v>
      </c>
      <c r="G226" s="16">
        <v>0</v>
      </c>
      <c r="H226" s="24" t="s">
        <v>316</v>
      </c>
      <c r="I226" s="24" t="s">
        <v>316</v>
      </c>
      <c r="J226" s="16">
        <v>8661</v>
      </c>
      <c r="K226" s="30">
        <v>0</v>
      </c>
      <c r="L226" s="16" t="s">
        <v>61</v>
      </c>
      <c r="M226" s="16" t="s">
        <v>61</v>
      </c>
      <c r="N226" s="16">
        <v>5</v>
      </c>
      <c r="O226" s="16">
        <v>12</v>
      </c>
      <c r="P226" s="16">
        <v>25</v>
      </c>
      <c r="Q226" s="16">
        <v>25</v>
      </c>
      <c r="R226" s="16">
        <v>0</v>
      </c>
      <c r="S226" s="16">
        <v>36067164</v>
      </c>
      <c r="T226" s="16">
        <v>17500000</v>
      </c>
      <c r="U226" s="16">
        <v>375699626</v>
      </c>
      <c r="V226" s="16">
        <v>5</v>
      </c>
      <c r="W226" s="19">
        <v>0.28000000000000003</v>
      </c>
      <c r="X226" s="19">
        <v>0.28000000000000003</v>
      </c>
      <c r="Y226" s="16">
        <v>10098805</v>
      </c>
      <c r="Z226" s="16">
        <v>5292000</v>
      </c>
      <c r="AA226" s="16">
        <v>114546641</v>
      </c>
      <c r="AD226" s="16" t="s">
        <v>257</v>
      </c>
      <c r="AE226" s="16" t="s">
        <v>622</v>
      </c>
      <c r="AF226" s="16" t="s">
        <v>313</v>
      </c>
      <c r="AG226" s="16">
        <v>5292000</v>
      </c>
      <c r="AH226" s="16" t="s">
        <v>260</v>
      </c>
      <c r="AI226" s="16" t="s">
        <v>314</v>
      </c>
      <c r="AJ226" s="16">
        <v>114546641</v>
      </c>
      <c r="AK226" s="16" t="s">
        <v>261</v>
      </c>
      <c r="AL226" s="24" t="s">
        <v>623</v>
      </c>
    </row>
    <row r="227" spans="1:38" x14ac:dyDescent="0.15">
      <c r="A227" s="16">
        <v>222</v>
      </c>
      <c r="B227" s="16">
        <v>506</v>
      </c>
      <c r="C227" s="16">
        <v>4</v>
      </c>
      <c r="D227" s="16">
        <v>0</v>
      </c>
      <c r="E227" s="16">
        <v>0</v>
      </c>
      <c r="F227" s="16">
        <v>0</v>
      </c>
      <c r="G227" s="16">
        <v>0</v>
      </c>
      <c r="H227" s="24" t="s">
        <v>316</v>
      </c>
      <c r="I227" s="24" t="s">
        <v>316</v>
      </c>
      <c r="J227" s="16">
        <v>8661</v>
      </c>
      <c r="K227" s="30">
        <v>0</v>
      </c>
      <c r="L227" s="16" t="s">
        <v>62</v>
      </c>
      <c r="M227" s="16" t="s">
        <v>62</v>
      </c>
      <c r="N227" s="16">
        <v>6</v>
      </c>
      <c r="O227" s="16">
        <v>28</v>
      </c>
      <c r="P227" s="16">
        <v>160</v>
      </c>
      <c r="Q227" s="16">
        <v>160</v>
      </c>
      <c r="R227" s="16">
        <v>0</v>
      </c>
      <c r="S227" s="16">
        <v>84156716</v>
      </c>
      <c r="T227" s="16">
        <v>112000000</v>
      </c>
      <c r="U227" s="16">
        <v>2404477611</v>
      </c>
      <c r="V227" s="16">
        <v>6</v>
      </c>
      <c r="W227" s="19">
        <v>0.28000000000000003</v>
      </c>
      <c r="X227" s="19">
        <v>0.28000000000000003</v>
      </c>
      <c r="Y227" s="16">
        <v>23563880</v>
      </c>
      <c r="Z227" s="16">
        <v>33868800</v>
      </c>
      <c r="AA227" s="16">
        <v>733098507</v>
      </c>
      <c r="AD227" s="16" t="s">
        <v>257</v>
      </c>
      <c r="AE227" s="16" t="s">
        <v>624</v>
      </c>
      <c r="AF227" s="16" t="s">
        <v>313</v>
      </c>
      <c r="AG227" s="16">
        <v>33868800</v>
      </c>
      <c r="AH227" s="16" t="s">
        <v>260</v>
      </c>
      <c r="AI227" s="16" t="s">
        <v>314</v>
      </c>
      <c r="AJ227" s="16">
        <v>733098507</v>
      </c>
      <c r="AK227" s="16" t="s">
        <v>261</v>
      </c>
      <c r="AL227" s="24" t="s">
        <v>625</v>
      </c>
    </row>
    <row r="228" spans="1:38" x14ac:dyDescent="0.15">
      <c r="A228" s="16">
        <v>223</v>
      </c>
      <c r="B228" s="16">
        <v>507</v>
      </c>
      <c r="C228" s="16">
        <v>4</v>
      </c>
      <c r="D228" s="16">
        <v>0</v>
      </c>
      <c r="E228" s="16">
        <v>0</v>
      </c>
      <c r="F228" s="16">
        <v>0</v>
      </c>
      <c r="G228" s="16">
        <v>0</v>
      </c>
      <c r="H228" s="24" t="s">
        <v>316</v>
      </c>
      <c r="I228" s="24" t="s">
        <v>316</v>
      </c>
      <c r="J228" s="16">
        <v>8661</v>
      </c>
      <c r="K228" s="30">
        <v>0</v>
      </c>
      <c r="L228" s="16" t="s">
        <v>63</v>
      </c>
      <c r="M228" s="16" t="s">
        <v>63</v>
      </c>
      <c r="N228" s="16">
        <v>7</v>
      </c>
      <c r="O228" s="16">
        <v>32</v>
      </c>
      <c r="P228" s="16">
        <v>200</v>
      </c>
      <c r="Q228" s="16">
        <v>200</v>
      </c>
      <c r="R228" s="16">
        <v>0</v>
      </c>
      <c r="S228" s="16">
        <v>96179104</v>
      </c>
      <c r="T228" s="16">
        <v>140000000</v>
      </c>
      <c r="U228" s="16">
        <v>3005597014</v>
      </c>
      <c r="V228" s="16">
        <v>7</v>
      </c>
      <c r="W228" s="19">
        <v>0.26</v>
      </c>
      <c r="X228" s="19">
        <v>0.26</v>
      </c>
      <c r="Y228" s="16">
        <v>25006567</v>
      </c>
      <c r="Z228" s="16">
        <v>39312000</v>
      </c>
      <c r="AA228" s="16">
        <v>850917910</v>
      </c>
      <c r="AD228" s="16" t="s">
        <v>257</v>
      </c>
      <c r="AE228" s="16" t="s">
        <v>626</v>
      </c>
      <c r="AF228" s="16" t="s">
        <v>313</v>
      </c>
      <c r="AG228" s="16">
        <v>39312000</v>
      </c>
      <c r="AH228" s="16" t="s">
        <v>260</v>
      </c>
      <c r="AI228" s="16" t="s">
        <v>314</v>
      </c>
      <c r="AJ228" s="16">
        <v>850917910</v>
      </c>
      <c r="AK228" s="16" t="s">
        <v>261</v>
      </c>
      <c r="AL228" s="24" t="s">
        <v>627</v>
      </c>
    </row>
    <row r="229" spans="1:38" x14ac:dyDescent="0.15">
      <c r="A229" s="16">
        <v>224</v>
      </c>
      <c r="B229" s="16">
        <v>508</v>
      </c>
      <c r="C229" s="16">
        <v>4</v>
      </c>
      <c r="D229" s="16">
        <v>0</v>
      </c>
      <c r="E229" s="16">
        <v>0</v>
      </c>
      <c r="F229" s="16">
        <v>0</v>
      </c>
      <c r="G229" s="16">
        <v>0</v>
      </c>
      <c r="H229" s="24" t="s">
        <v>316</v>
      </c>
      <c r="I229" s="24" t="s">
        <v>316</v>
      </c>
      <c r="J229" s="16">
        <v>8661</v>
      </c>
      <c r="K229" s="30">
        <v>0</v>
      </c>
      <c r="L229" s="16" t="s">
        <v>64</v>
      </c>
      <c r="M229" s="16" t="s">
        <v>64</v>
      </c>
      <c r="N229" s="16">
        <v>8</v>
      </c>
      <c r="O229" s="16">
        <v>35</v>
      </c>
      <c r="P229" s="16">
        <v>250</v>
      </c>
      <c r="Q229" s="16">
        <v>250</v>
      </c>
      <c r="R229" s="16">
        <v>0</v>
      </c>
      <c r="S229" s="16">
        <v>105195895</v>
      </c>
      <c r="T229" s="16">
        <v>175000000</v>
      </c>
      <c r="U229" s="16">
        <v>3756996268</v>
      </c>
      <c r="V229" s="16">
        <v>8</v>
      </c>
      <c r="W229" s="19">
        <v>0.22</v>
      </c>
      <c r="X229" s="19">
        <v>0.22</v>
      </c>
      <c r="Y229" s="16">
        <v>23143096</v>
      </c>
      <c r="Z229" s="16">
        <v>41580000</v>
      </c>
      <c r="AA229" s="16">
        <v>900009328</v>
      </c>
      <c r="AD229" s="16" t="s">
        <v>257</v>
      </c>
      <c r="AE229" s="16" t="s">
        <v>628</v>
      </c>
      <c r="AF229" s="16" t="s">
        <v>313</v>
      </c>
      <c r="AG229" s="16">
        <v>41580000</v>
      </c>
      <c r="AH229" s="16" t="s">
        <v>260</v>
      </c>
      <c r="AI229" s="16" t="s">
        <v>314</v>
      </c>
      <c r="AJ229" s="16">
        <v>900009328</v>
      </c>
      <c r="AK229" s="16" t="s">
        <v>261</v>
      </c>
      <c r="AL229" s="24" t="s">
        <v>629</v>
      </c>
    </row>
    <row r="230" spans="1:38" x14ac:dyDescent="0.15">
      <c r="A230" s="16">
        <v>225</v>
      </c>
      <c r="B230" s="16">
        <v>509</v>
      </c>
      <c r="C230" s="16">
        <v>4</v>
      </c>
      <c r="D230" s="16">
        <v>0</v>
      </c>
      <c r="E230" s="16">
        <v>0</v>
      </c>
      <c r="F230" s="16">
        <v>0</v>
      </c>
      <c r="G230" s="16">
        <v>0</v>
      </c>
      <c r="H230" s="24" t="s">
        <v>316</v>
      </c>
      <c r="I230" s="24" t="s">
        <v>316</v>
      </c>
      <c r="J230" s="16">
        <v>8661</v>
      </c>
      <c r="K230" s="30">
        <v>0</v>
      </c>
      <c r="L230" s="16" t="s">
        <v>65</v>
      </c>
      <c r="M230" s="16" t="s">
        <v>65</v>
      </c>
      <c r="N230" s="16">
        <v>9</v>
      </c>
      <c r="O230" s="16">
        <v>60</v>
      </c>
      <c r="P230" s="16">
        <v>300</v>
      </c>
      <c r="Q230" s="16">
        <v>300</v>
      </c>
      <c r="R230" s="16">
        <v>0</v>
      </c>
      <c r="S230" s="16">
        <v>180335820</v>
      </c>
      <c r="T230" s="16">
        <v>210000000</v>
      </c>
      <c r="U230" s="16">
        <v>4508395522</v>
      </c>
      <c r="V230" s="16">
        <v>9</v>
      </c>
      <c r="W230" s="19">
        <v>0.22</v>
      </c>
      <c r="X230" s="19">
        <v>0.22</v>
      </c>
      <c r="Y230" s="16">
        <v>39673880</v>
      </c>
      <c r="Z230" s="16">
        <v>49896000</v>
      </c>
      <c r="AA230" s="16">
        <v>1080011193</v>
      </c>
      <c r="AD230" s="16" t="s">
        <v>257</v>
      </c>
      <c r="AE230" s="16" t="s">
        <v>630</v>
      </c>
      <c r="AF230" s="16" t="s">
        <v>313</v>
      </c>
      <c r="AG230" s="16">
        <v>49896000</v>
      </c>
      <c r="AH230" s="16" t="s">
        <v>260</v>
      </c>
      <c r="AI230" s="16" t="s">
        <v>314</v>
      </c>
      <c r="AJ230" s="16">
        <v>1080011193</v>
      </c>
      <c r="AK230" s="16" t="s">
        <v>261</v>
      </c>
      <c r="AL230" s="24" t="s">
        <v>631</v>
      </c>
    </row>
    <row r="231" spans="1:38" x14ac:dyDescent="0.15">
      <c r="A231" s="16">
        <v>226</v>
      </c>
      <c r="B231" s="16">
        <v>510</v>
      </c>
      <c r="C231" s="16">
        <v>4</v>
      </c>
      <c r="D231" s="16">
        <v>0</v>
      </c>
      <c r="E231" s="16">
        <v>0</v>
      </c>
      <c r="F231" s="16">
        <v>0</v>
      </c>
      <c r="G231" s="16">
        <v>0</v>
      </c>
      <c r="H231" s="24" t="s">
        <v>316</v>
      </c>
      <c r="I231" s="24" t="s">
        <v>316</v>
      </c>
      <c r="J231" s="16">
        <v>8661</v>
      </c>
      <c r="K231" s="30">
        <v>0</v>
      </c>
      <c r="L231" s="16" t="s">
        <v>66</v>
      </c>
      <c r="M231" s="16" t="s">
        <v>66</v>
      </c>
      <c r="N231" s="16">
        <v>10</v>
      </c>
      <c r="O231" s="16">
        <v>70</v>
      </c>
      <c r="P231" s="16">
        <v>320</v>
      </c>
      <c r="Q231" s="16">
        <v>320</v>
      </c>
      <c r="R231" s="16">
        <v>0</v>
      </c>
      <c r="S231" s="16">
        <v>210391791</v>
      </c>
      <c r="T231" s="16">
        <v>224000000</v>
      </c>
      <c r="U231" s="16">
        <v>4808955223</v>
      </c>
      <c r="V231" s="16">
        <v>10</v>
      </c>
      <c r="W231" s="19">
        <v>0.18</v>
      </c>
      <c r="X231" s="19">
        <v>0.18</v>
      </c>
      <c r="Y231" s="16">
        <v>37870522</v>
      </c>
      <c r="Z231" s="16">
        <v>43545600</v>
      </c>
      <c r="AA231" s="16">
        <v>942555223</v>
      </c>
      <c r="AD231" s="16" t="s">
        <v>257</v>
      </c>
      <c r="AE231" s="16" t="s">
        <v>632</v>
      </c>
      <c r="AF231" s="16" t="s">
        <v>313</v>
      </c>
      <c r="AG231" s="16">
        <v>43545600</v>
      </c>
      <c r="AH231" s="16" t="s">
        <v>260</v>
      </c>
      <c r="AI231" s="16" t="s">
        <v>314</v>
      </c>
      <c r="AJ231" s="16">
        <v>942555223</v>
      </c>
      <c r="AK231" s="16" t="s">
        <v>261</v>
      </c>
      <c r="AL231" s="24" t="s">
        <v>633</v>
      </c>
    </row>
    <row r="232" spans="1:38" x14ac:dyDescent="0.15">
      <c r="A232" s="16">
        <v>227</v>
      </c>
      <c r="B232" s="16">
        <v>601</v>
      </c>
      <c r="C232" s="16">
        <v>4</v>
      </c>
      <c r="D232" s="16">
        <v>0</v>
      </c>
      <c r="E232" s="16">
        <v>0</v>
      </c>
      <c r="F232" s="16">
        <v>400</v>
      </c>
      <c r="G232" s="16">
        <v>0</v>
      </c>
      <c r="H232" s="24" t="s">
        <v>316</v>
      </c>
      <c r="I232" s="24" t="s">
        <v>316</v>
      </c>
      <c r="J232" s="16">
        <v>8661</v>
      </c>
      <c r="K232" s="30">
        <v>0</v>
      </c>
      <c r="L232" s="16" t="s">
        <v>67</v>
      </c>
      <c r="M232" s="16" t="s">
        <v>67</v>
      </c>
      <c r="N232" s="16">
        <v>1</v>
      </c>
      <c r="O232" s="16">
        <v>1.9</v>
      </c>
      <c r="P232" s="16">
        <v>1.9</v>
      </c>
      <c r="Q232" s="16">
        <v>1.9</v>
      </c>
      <c r="R232" s="16">
        <v>0</v>
      </c>
      <c r="S232" s="16">
        <v>5710634</v>
      </c>
      <c r="T232" s="16">
        <v>1330000</v>
      </c>
      <c r="U232" s="16">
        <v>28553171</v>
      </c>
      <c r="V232" s="16">
        <v>1</v>
      </c>
      <c r="W232" s="19">
        <v>0.35</v>
      </c>
      <c r="X232" s="19">
        <v>0.35</v>
      </c>
      <c r="Y232" s="16">
        <v>1998721</v>
      </c>
      <c r="Z232" s="16">
        <v>502740</v>
      </c>
      <c r="AA232" s="16">
        <v>10881930</v>
      </c>
      <c r="AD232" s="16" t="s">
        <v>257</v>
      </c>
      <c r="AE232" s="16" t="s">
        <v>634</v>
      </c>
      <c r="AF232" s="16" t="s">
        <v>313</v>
      </c>
      <c r="AG232" s="16">
        <v>502740</v>
      </c>
      <c r="AH232" s="16" t="s">
        <v>260</v>
      </c>
      <c r="AI232" s="16" t="s">
        <v>314</v>
      </c>
      <c r="AJ232" s="16">
        <v>10881930</v>
      </c>
      <c r="AK232" s="16" t="s">
        <v>261</v>
      </c>
      <c r="AL232" s="24" t="s">
        <v>635</v>
      </c>
    </row>
    <row r="233" spans="1:38" x14ac:dyDescent="0.15">
      <c r="A233" s="16">
        <v>228</v>
      </c>
      <c r="B233" s="16">
        <v>602</v>
      </c>
      <c r="C233" s="16">
        <v>4</v>
      </c>
      <c r="D233" s="16">
        <v>0</v>
      </c>
      <c r="E233" s="16">
        <v>0</v>
      </c>
      <c r="F233" s="16">
        <v>400</v>
      </c>
      <c r="G233" s="16">
        <v>0</v>
      </c>
      <c r="H233" s="24" t="s">
        <v>316</v>
      </c>
      <c r="I233" s="24" t="s">
        <v>316</v>
      </c>
      <c r="J233" s="16">
        <v>8661</v>
      </c>
      <c r="K233" s="30">
        <v>0</v>
      </c>
      <c r="L233" s="16" t="s">
        <v>68</v>
      </c>
      <c r="M233" s="16" t="s">
        <v>68</v>
      </c>
      <c r="N233" s="16">
        <v>2</v>
      </c>
      <c r="O233" s="16">
        <v>2.95</v>
      </c>
      <c r="P233" s="16">
        <v>2.25</v>
      </c>
      <c r="Q233" s="16">
        <v>2.25</v>
      </c>
      <c r="R233" s="16">
        <v>0</v>
      </c>
      <c r="S233" s="16">
        <v>8866511</v>
      </c>
      <c r="T233" s="16">
        <v>1575000</v>
      </c>
      <c r="U233" s="16">
        <v>33812966</v>
      </c>
      <c r="V233" s="16">
        <v>2</v>
      </c>
      <c r="W233" s="19">
        <v>0.36</v>
      </c>
      <c r="X233" s="19">
        <v>0.36</v>
      </c>
      <c r="Y233" s="16">
        <v>3191943</v>
      </c>
      <c r="Z233" s="16">
        <v>612360</v>
      </c>
      <c r="AA233" s="16">
        <v>13254682</v>
      </c>
      <c r="AD233" s="16" t="s">
        <v>257</v>
      </c>
      <c r="AE233" s="16" t="s">
        <v>636</v>
      </c>
      <c r="AF233" s="16" t="s">
        <v>313</v>
      </c>
      <c r="AG233" s="16">
        <v>612360</v>
      </c>
      <c r="AH233" s="16" t="s">
        <v>260</v>
      </c>
      <c r="AI233" s="16" t="s">
        <v>314</v>
      </c>
      <c r="AJ233" s="16">
        <v>13254682</v>
      </c>
      <c r="AK233" s="16" t="s">
        <v>261</v>
      </c>
      <c r="AL233" s="24" t="s">
        <v>637</v>
      </c>
    </row>
    <row r="234" spans="1:38" x14ac:dyDescent="0.15">
      <c r="A234" s="16">
        <v>229</v>
      </c>
      <c r="B234" s="16">
        <v>603</v>
      </c>
      <c r="C234" s="16">
        <v>4</v>
      </c>
      <c r="D234" s="16">
        <v>0</v>
      </c>
      <c r="E234" s="16">
        <v>0</v>
      </c>
      <c r="F234" s="16">
        <v>400</v>
      </c>
      <c r="G234" s="16">
        <v>0</v>
      </c>
      <c r="H234" s="24" t="s">
        <v>316</v>
      </c>
      <c r="I234" s="24" t="s">
        <v>316</v>
      </c>
      <c r="J234" s="16">
        <v>8661</v>
      </c>
      <c r="K234" s="30">
        <v>0</v>
      </c>
      <c r="L234" s="16" t="s">
        <v>69</v>
      </c>
      <c r="M234" s="16" t="s">
        <v>69</v>
      </c>
      <c r="N234" s="16">
        <v>3</v>
      </c>
      <c r="O234" s="16">
        <v>5.9</v>
      </c>
      <c r="P234" s="16">
        <v>3.9</v>
      </c>
      <c r="Q234" s="16">
        <v>3.9</v>
      </c>
      <c r="R234" s="16">
        <v>0</v>
      </c>
      <c r="S234" s="16">
        <v>17733022</v>
      </c>
      <c r="T234" s="16">
        <v>2730000</v>
      </c>
      <c r="U234" s="16">
        <v>58609141</v>
      </c>
      <c r="V234" s="16">
        <v>3</v>
      </c>
      <c r="W234" s="19">
        <v>0.28000000000000003</v>
      </c>
      <c r="X234" s="19">
        <v>0.28000000000000003</v>
      </c>
      <c r="Y234" s="16">
        <v>4965246</v>
      </c>
      <c r="Z234" s="16">
        <v>825552</v>
      </c>
      <c r="AA234" s="16">
        <v>17869275</v>
      </c>
      <c r="AD234" s="16" t="s">
        <v>257</v>
      </c>
      <c r="AE234" s="16" t="s">
        <v>638</v>
      </c>
      <c r="AF234" s="16" t="s">
        <v>313</v>
      </c>
      <c r="AG234" s="16">
        <v>825552</v>
      </c>
      <c r="AH234" s="16" t="s">
        <v>260</v>
      </c>
      <c r="AI234" s="16" t="s">
        <v>314</v>
      </c>
      <c r="AJ234" s="16">
        <v>17869275</v>
      </c>
      <c r="AK234" s="16" t="s">
        <v>261</v>
      </c>
      <c r="AL234" s="24" t="s">
        <v>639</v>
      </c>
    </row>
    <row r="235" spans="1:38" x14ac:dyDescent="0.15">
      <c r="A235" s="16">
        <v>230</v>
      </c>
      <c r="B235" s="16">
        <v>604</v>
      </c>
      <c r="C235" s="16">
        <v>4</v>
      </c>
      <c r="D235" s="16">
        <v>0</v>
      </c>
      <c r="E235" s="16">
        <v>0</v>
      </c>
      <c r="F235" s="16">
        <v>400</v>
      </c>
      <c r="G235" s="16">
        <v>0</v>
      </c>
      <c r="H235" s="24" t="s">
        <v>316</v>
      </c>
      <c r="I235" s="24" t="s">
        <v>316</v>
      </c>
      <c r="J235" s="16">
        <v>8661</v>
      </c>
      <c r="K235" s="30">
        <v>0</v>
      </c>
      <c r="L235" s="16" t="s">
        <v>70</v>
      </c>
      <c r="M235" s="16" t="s">
        <v>70</v>
      </c>
      <c r="N235" s="16">
        <v>4</v>
      </c>
      <c r="O235" s="16">
        <v>8.6999999999999993</v>
      </c>
      <c r="P235" s="16">
        <v>29.7</v>
      </c>
      <c r="Q235" s="16">
        <v>29.7</v>
      </c>
      <c r="R235" s="16">
        <v>0</v>
      </c>
      <c r="S235" s="16">
        <v>26148694</v>
      </c>
      <c r="T235" s="16">
        <v>20790000</v>
      </c>
      <c r="U235" s="16">
        <v>446331156</v>
      </c>
      <c r="V235" s="16">
        <v>4</v>
      </c>
      <c r="W235" s="19">
        <v>0.28000000000000003</v>
      </c>
      <c r="X235" s="19">
        <v>0.28000000000000003</v>
      </c>
      <c r="Y235" s="16">
        <v>7321634</v>
      </c>
      <c r="Z235" s="16">
        <v>6286896</v>
      </c>
      <c r="AA235" s="16">
        <v>136081410</v>
      </c>
      <c r="AD235" s="16" t="s">
        <v>257</v>
      </c>
      <c r="AE235" s="16" t="s">
        <v>640</v>
      </c>
      <c r="AF235" s="16" t="s">
        <v>313</v>
      </c>
      <c r="AG235" s="16">
        <v>6286896</v>
      </c>
      <c r="AH235" s="16" t="s">
        <v>260</v>
      </c>
      <c r="AI235" s="16" t="s">
        <v>314</v>
      </c>
      <c r="AJ235" s="16">
        <v>136081410</v>
      </c>
      <c r="AK235" s="16" t="s">
        <v>261</v>
      </c>
      <c r="AL235" s="24" t="s">
        <v>641</v>
      </c>
    </row>
    <row r="236" spans="1:38" x14ac:dyDescent="0.15">
      <c r="A236" s="16">
        <v>231</v>
      </c>
      <c r="B236" s="16">
        <v>605</v>
      </c>
      <c r="C236" s="16">
        <v>4</v>
      </c>
      <c r="D236" s="16">
        <v>0</v>
      </c>
      <c r="E236" s="16">
        <v>0</v>
      </c>
      <c r="F236" s="16">
        <v>400</v>
      </c>
      <c r="G236" s="16">
        <v>0</v>
      </c>
      <c r="H236" s="24" t="s">
        <v>316</v>
      </c>
      <c r="I236" s="24" t="s">
        <v>316</v>
      </c>
      <c r="J236" s="16">
        <v>8661</v>
      </c>
      <c r="K236" s="30">
        <v>0</v>
      </c>
      <c r="L236" s="16" t="s">
        <v>71</v>
      </c>
      <c r="M236" s="16" t="s">
        <v>71</v>
      </c>
      <c r="N236" s="16">
        <v>5</v>
      </c>
      <c r="O236" s="16">
        <v>13.2</v>
      </c>
      <c r="P236" s="16">
        <v>35</v>
      </c>
      <c r="Q236" s="16">
        <v>35</v>
      </c>
      <c r="R236" s="16">
        <v>0</v>
      </c>
      <c r="S236" s="16">
        <v>39673880</v>
      </c>
      <c r="T236" s="16">
        <v>24500000</v>
      </c>
      <c r="U236" s="16">
        <v>525979477</v>
      </c>
      <c r="V236" s="16">
        <v>5</v>
      </c>
      <c r="W236" s="19">
        <v>0.28000000000000003</v>
      </c>
      <c r="X236" s="19">
        <v>0.28000000000000003</v>
      </c>
      <c r="Y236" s="16">
        <v>11108686</v>
      </c>
      <c r="Z236" s="16">
        <v>7408800</v>
      </c>
      <c r="AA236" s="16">
        <v>160365298</v>
      </c>
      <c r="AD236" s="16" t="s">
        <v>257</v>
      </c>
      <c r="AE236" s="16" t="s">
        <v>642</v>
      </c>
      <c r="AF236" s="16" t="s">
        <v>313</v>
      </c>
      <c r="AG236" s="16">
        <v>7408800</v>
      </c>
      <c r="AH236" s="16" t="s">
        <v>260</v>
      </c>
      <c r="AI236" s="16" t="s">
        <v>314</v>
      </c>
      <c r="AJ236" s="16">
        <v>160365298</v>
      </c>
      <c r="AK236" s="16" t="s">
        <v>261</v>
      </c>
      <c r="AL236" s="24" t="s">
        <v>643</v>
      </c>
    </row>
    <row r="237" spans="1:38" x14ac:dyDescent="0.15">
      <c r="A237" s="16">
        <v>232</v>
      </c>
      <c r="B237" s="16">
        <v>606</v>
      </c>
      <c r="C237" s="16">
        <v>4</v>
      </c>
      <c r="D237" s="16">
        <v>0</v>
      </c>
      <c r="E237" s="16">
        <v>0</v>
      </c>
      <c r="F237" s="16">
        <v>400</v>
      </c>
      <c r="G237" s="16">
        <v>0</v>
      </c>
      <c r="H237" s="24" t="s">
        <v>316</v>
      </c>
      <c r="I237" s="24" t="s">
        <v>316</v>
      </c>
      <c r="J237" s="16">
        <v>8661</v>
      </c>
      <c r="K237" s="30">
        <v>0</v>
      </c>
      <c r="L237" s="16" t="s">
        <v>72</v>
      </c>
      <c r="M237" s="16" t="s">
        <v>72</v>
      </c>
      <c r="N237" s="16">
        <v>6</v>
      </c>
      <c r="O237" s="16">
        <v>31.05</v>
      </c>
      <c r="P237" s="16">
        <v>232</v>
      </c>
      <c r="Q237" s="16">
        <v>232</v>
      </c>
      <c r="R237" s="16">
        <v>0</v>
      </c>
      <c r="S237" s="16">
        <v>93323787</v>
      </c>
      <c r="T237" s="16">
        <v>162400000</v>
      </c>
      <c r="U237" s="16">
        <v>3486492537</v>
      </c>
      <c r="V237" s="16">
        <v>6</v>
      </c>
      <c r="W237" s="19">
        <v>0.28000000000000003</v>
      </c>
      <c r="X237" s="19">
        <v>0.28000000000000003</v>
      </c>
      <c r="Y237" s="16">
        <v>26130660</v>
      </c>
      <c r="Z237" s="16">
        <v>49109760</v>
      </c>
      <c r="AA237" s="16">
        <v>1062992835</v>
      </c>
      <c r="AD237" s="16" t="s">
        <v>257</v>
      </c>
      <c r="AE237" s="16" t="s">
        <v>644</v>
      </c>
      <c r="AF237" s="16" t="s">
        <v>313</v>
      </c>
      <c r="AG237" s="16">
        <v>49109760</v>
      </c>
      <c r="AH237" s="16" t="s">
        <v>260</v>
      </c>
      <c r="AI237" s="16" t="s">
        <v>314</v>
      </c>
      <c r="AJ237" s="16">
        <v>1062992835</v>
      </c>
      <c r="AK237" s="16" t="s">
        <v>261</v>
      </c>
      <c r="AL237" s="24" t="s">
        <v>645</v>
      </c>
    </row>
    <row r="238" spans="1:38" x14ac:dyDescent="0.15">
      <c r="A238" s="16">
        <v>233</v>
      </c>
      <c r="B238" s="16">
        <v>607</v>
      </c>
      <c r="C238" s="16">
        <v>4</v>
      </c>
      <c r="D238" s="16">
        <v>0</v>
      </c>
      <c r="E238" s="16">
        <v>0</v>
      </c>
      <c r="F238" s="16">
        <v>400</v>
      </c>
      <c r="G238" s="16">
        <v>0</v>
      </c>
      <c r="H238" s="24" t="s">
        <v>316</v>
      </c>
      <c r="I238" s="24" t="s">
        <v>316</v>
      </c>
      <c r="J238" s="16">
        <v>8661</v>
      </c>
      <c r="K238" s="30">
        <v>0</v>
      </c>
      <c r="L238" s="16" t="s">
        <v>73</v>
      </c>
      <c r="M238" s="16" t="s">
        <v>73</v>
      </c>
      <c r="N238" s="16">
        <v>7</v>
      </c>
      <c r="O238" s="16">
        <v>35.799999999999997</v>
      </c>
      <c r="P238" s="16">
        <v>300</v>
      </c>
      <c r="Q238" s="16">
        <v>300</v>
      </c>
      <c r="R238" s="16">
        <v>0</v>
      </c>
      <c r="S238" s="16">
        <v>107600373</v>
      </c>
      <c r="T238" s="16">
        <v>210000000</v>
      </c>
      <c r="U238" s="16">
        <v>4508395522</v>
      </c>
      <c r="V238" s="16">
        <v>7</v>
      </c>
      <c r="W238" s="19">
        <v>0.26</v>
      </c>
      <c r="X238" s="19">
        <v>0.26</v>
      </c>
      <c r="Y238" s="16">
        <v>27976096</v>
      </c>
      <c r="Z238" s="16">
        <v>58968000</v>
      </c>
      <c r="AA238" s="16">
        <v>1276376865</v>
      </c>
      <c r="AD238" s="16" t="s">
        <v>257</v>
      </c>
      <c r="AE238" s="16" t="s">
        <v>646</v>
      </c>
      <c r="AF238" s="16" t="s">
        <v>313</v>
      </c>
      <c r="AG238" s="16">
        <v>58968000</v>
      </c>
      <c r="AH238" s="16" t="s">
        <v>260</v>
      </c>
      <c r="AI238" s="16" t="s">
        <v>314</v>
      </c>
      <c r="AJ238" s="16">
        <v>1276376865</v>
      </c>
      <c r="AK238" s="16" t="s">
        <v>261</v>
      </c>
      <c r="AL238" s="24" t="s">
        <v>647</v>
      </c>
    </row>
    <row r="239" spans="1:38" x14ac:dyDescent="0.15">
      <c r="A239" s="16">
        <v>234</v>
      </c>
      <c r="B239" s="16">
        <v>608</v>
      </c>
      <c r="C239" s="16">
        <v>4</v>
      </c>
      <c r="D239" s="16">
        <v>0</v>
      </c>
      <c r="E239" s="16">
        <v>0</v>
      </c>
      <c r="F239" s="16">
        <v>400</v>
      </c>
      <c r="G239" s="16">
        <v>0</v>
      </c>
      <c r="H239" s="24" t="s">
        <v>316</v>
      </c>
      <c r="I239" s="24" t="s">
        <v>316</v>
      </c>
      <c r="J239" s="16">
        <v>8661</v>
      </c>
      <c r="K239" s="30">
        <v>0</v>
      </c>
      <c r="L239" s="16" t="s">
        <v>74</v>
      </c>
      <c r="M239" s="16" t="s">
        <v>74</v>
      </c>
      <c r="N239" s="16">
        <v>8</v>
      </c>
      <c r="O239" s="16">
        <v>39.549999999999997</v>
      </c>
      <c r="P239" s="16">
        <v>387.5</v>
      </c>
      <c r="Q239" s="16">
        <v>387.5</v>
      </c>
      <c r="R239" s="16">
        <v>0</v>
      </c>
      <c r="S239" s="16">
        <v>118871361</v>
      </c>
      <c r="T239" s="16">
        <v>271250000</v>
      </c>
      <c r="U239" s="16">
        <v>5823344216</v>
      </c>
      <c r="V239" s="16">
        <v>8</v>
      </c>
      <c r="W239" s="19">
        <v>0.22</v>
      </c>
      <c r="X239" s="19">
        <v>0.22</v>
      </c>
      <c r="Y239" s="16">
        <v>26151699</v>
      </c>
      <c r="Z239" s="16">
        <v>64449000</v>
      </c>
      <c r="AA239" s="16">
        <v>1395014458</v>
      </c>
      <c r="AD239" s="16" t="s">
        <v>257</v>
      </c>
      <c r="AE239" s="16" t="s">
        <v>648</v>
      </c>
      <c r="AF239" s="16" t="s">
        <v>313</v>
      </c>
      <c r="AG239" s="16">
        <v>64449000</v>
      </c>
      <c r="AH239" s="16" t="s">
        <v>260</v>
      </c>
      <c r="AI239" s="16" t="s">
        <v>314</v>
      </c>
      <c r="AJ239" s="16">
        <v>1395014458</v>
      </c>
      <c r="AK239" s="16" t="s">
        <v>261</v>
      </c>
      <c r="AL239" s="24" t="s">
        <v>649</v>
      </c>
    </row>
    <row r="240" spans="1:38" x14ac:dyDescent="0.15">
      <c r="A240" s="16">
        <v>235</v>
      </c>
      <c r="B240" s="16">
        <v>609</v>
      </c>
      <c r="C240" s="16">
        <v>4</v>
      </c>
      <c r="D240" s="16">
        <v>0</v>
      </c>
      <c r="E240" s="16">
        <v>0</v>
      </c>
      <c r="F240" s="16">
        <v>400</v>
      </c>
      <c r="G240" s="16">
        <v>0</v>
      </c>
      <c r="H240" s="24" t="s">
        <v>316</v>
      </c>
      <c r="I240" s="24" t="s">
        <v>316</v>
      </c>
      <c r="J240" s="16">
        <v>8661</v>
      </c>
      <c r="K240" s="30">
        <v>0</v>
      </c>
      <c r="L240" s="16" t="s">
        <v>75</v>
      </c>
      <c r="M240" s="16" t="s">
        <v>75</v>
      </c>
      <c r="N240" s="16">
        <v>9</v>
      </c>
      <c r="O240" s="16">
        <v>68.400000000000006</v>
      </c>
      <c r="P240" s="16">
        <v>480</v>
      </c>
      <c r="Q240" s="16">
        <v>480</v>
      </c>
      <c r="R240" s="16">
        <v>0</v>
      </c>
      <c r="S240" s="16">
        <v>205582835</v>
      </c>
      <c r="T240" s="16">
        <v>336000000</v>
      </c>
      <c r="U240" s="16">
        <v>7213432835</v>
      </c>
      <c r="V240" s="16">
        <v>9</v>
      </c>
      <c r="W240" s="19">
        <v>0.22</v>
      </c>
      <c r="X240" s="19">
        <v>0.22</v>
      </c>
      <c r="Y240" s="16">
        <v>45228223</v>
      </c>
      <c r="Z240" s="16">
        <v>79833600</v>
      </c>
      <c r="AA240" s="16">
        <v>1728017910</v>
      </c>
      <c r="AD240" s="16" t="s">
        <v>257</v>
      </c>
      <c r="AE240" s="16" t="s">
        <v>650</v>
      </c>
      <c r="AF240" s="16" t="s">
        <v>313</v>
      </c>
      <c r="AG240" s="16">
        <v>79833600</v>
      </c>
      <c r="AH240" s="16" t="s">
        <v>260</v>
      </c>
      <c r="AI240" s="16" t="s">
        <v>314</v>
      </c>
      <c r="AJ240" s="16">
        <v>1728017910</v>
      </c>
      <c r="AK240" s="16" t="s">
        <v>261</v>
      </c>
      <c r="AL240" s="24" t="s">
        <v>651</v>
      </c>
    </row>
    <row r="241" spans="1:38" x14ac:dyDescent="0.15">
      <c r="A241" s="16">
        <v>236</v>
      </c>
      <c r="B241" s="16">
        <v>701</v>
      </c>
      <c r="C241" s="16">
        <v>4</v>
      </c>
      <c r="D241" s="16">
        <v>0</v>
      </c>
      <c r="E241" s="16">
        <v>0</v>
      </c>
      <c r="F241" s="16">
        <v>0</v>
      </c>
      <c r="G241" s="16">
        <v>0</v>
      </c>
      <c r="H241" s="24" t="s">
        <v>316</v>
      </c>
      <c r="I241" s="24" t="s">
        <v>316</v>
      </c>
      <c r="J241" s="16">
        <v>8661</v>
      </c>
      <c r="K241" s="30">
        <v>0</v>
      </c>
      <c r="L241" s="16" t="s">
        <v>76</v>
      </c>
      <c r="M241" s="16" t="s">
        <v>76</v>
      </c>
      <c r="N241" s="16">
        <v>2</v>
      </c>
      <c r="O241" s="16">
        <v>3.2</v>
      </c>
      <c r="P241" s="16">
        <v>2</v>
      </c>
      <c r="Q241" s="16">
        <v>2</v>
      </c>
      <c r="R241" s="16">
        <v>0</v>
      </c>
      <c r="S241" s="16">
        <v>9617910</v>
      </c>
      <c r="T241" s="16">
        <v>1400000</v>
      </c>
      <c r="U241" s="16">
        <v>30055970</v>
      </c>
      <c r="V241" s="16">
        <v>1</v>
      </c>
      <c r="W241" s="19">
        <v>0.35</v>
      </c>
      <c r="X241" s="19">
        <v>2.4E-2</v>
      </c>
      <c r="Y241" s="16">
        <v>230829</v>
      </c>
      <c r="Z241" s="16">
        <v>36288</v>
      </c>
      <c r="AA241" s="16">
        <v>785462</v>
      </c>
      <c r="AD241" s="16" t="s">
        <v>257</v>
      </c>
      <c r="AE241" s="16" t="s">
        <v>685</v>
      </c>
      <c r="AF241" s="16" t="s">
        <v>313</v>
      </c>
      <c r="AG241" s="16">
        <v>36288</v>
      </c>
      <c r="AH241" s="16" t="s">
        <v>260</v>
      </c>
      <c r="AI241" s="16" t="s">
        <v>314</v>
      </c>
      <c r="AJ241" s="16">
        <v>785462</v>
      </c>
      <c r="AK241" s="16" t="s">
        <v>261</v>
      </c>
      <c r="AL241" s="24" t="s">
        <v>686</v>
      </c>
    </row>
    <row r="242" spans="1:38" x14ac:dyDescent="0.15">
      <c r="A242" s="16">
        <v>237</v>
      </c>
      <c r="B242" s="16">
        <v>702</v>
      </c>
      <c r="C242" s="16">
        <v>4</v>
      </c>
      <c r="D242" s="16">
        <v>0</v>
      </c>
      <c r="E242" s="16">
        <v>0</v>
      </c>
      <c r="F242" s="16">
        <v>0</v>
      </c>
      <c r="G242" s="16">
        <v>0</v>
      </c>
      <c r="H242" s="24" t="s">
        <v>316</v>
      </c>
      <c r="I242" s="24" t="s">
        <v>316</v>
      </c>
      <c r="J242" s="16">
        <v>8661</v>
      </c>
      <c r="K242" s="30">
        <v>0</v>
      </c>
      <c r="L242" s="16" t="s">
        <v>77</v>
      </c>
      <c r="M242" s="16" t="s">
        <v>77</v>
      </c>
      <c r="N242" s="16">
        <v>7</v>
      </c>
      <c r="O242" s="16">
        <v>26</v>
      </c>
      <c r="P242" s="16">
        <v>160</v>
      </c>
      <c r="Q242" s="16">
        <v>160</v>
      </c>
      <c r="R242" s="16">
        <v>0</v>
      </c>
      <c r="S242" s="16">
        <v>78145522</v>
      </c>
      <c r="T242" s="16">
        <v>112000000</v>
      </c>
      <c r="U242" s="16">
        <v>2404477611</v>
      </c>
      <c r="V242" s="16">
        <v>2</v>
      </c>
      <c r="W242" s="19">
        <v>0.36</v>
      </c>
      <c r="X242" s="19">
        <v>2.4E-2</v>
      </c>
      <c r="Y242" s="16">
        <v>1875492</v>
      </c>
      <c r="Z242" s="16">
        <v>2903040</v>
      </c>
      <c r="AA242" s="16">
        <v>62837014</v>
      </c>
      <c r="AD242" s="16" t="s">
        <v>257</v>
      </c>
      <c r="AE242" s="16" t="s">
        <v>675</v>
      </c>
      <c r="AF242" s="16" t="s">
        <v>313</v>
      </c>
      <c r="AG242" s="16">
        <v>2903040</v>
      </c>
      <c r="AH242" s="16" t="s">
        <v>260</v>
      </c>
      <c r="AI242" s="16" t="s">
        <v>314</v>
      </c>
      <c r="AJ242" s="16">
        <v>62837014</v>
      </c>
      <c r="AK242" s="16" t="s">
        <v>261</v>
      </c>
      <c r="AL242" s="24" t="s">
        <v>676</v>
      </c>
    </row>
    <row r="243" spans="1:38" x14ac:dyDescent="0.15">
      <c r="A243" s="16">
        <v>238</v>
      </c>
      <c r="B243" s="16">
        <v>703</v>
      </c>
      <c r="C243" s="16">
        <v>4</v>
      </c>
      <c r="D243" s="16">
        <v>0</v>
      </c>
      <c r="E243" s="16">
        <v>0</v>
      </c>
      <c r="F243" s="16">
        <v>0</v>
      </c>
      <c r="G243" s="16">
        <v>0</v>
      </c>
      <c r="H243" s="24" t="s">
        <v>316</v>
      </c>
      <c r="I243" s="24" t="s">
        <v>316</v>
      </c>
      <c r="J243" s="16">
        <v>8661</v>
      </c>
      <c r="K243" s="30">
        <v>0</v>
      </c>
      <c r="L243" s="16" t="s">
        <v>78</v>
      </c>
      <c r="M243" s="16" t="s">
        <v>78</v>
      </c>
      <c r="N243" s="16">
        <v>8</v>
      </c>
      <c r="O243" s="16">
        <v>31</v>
      </c>
      <c r="P243" s="16">
        <v>181</v>
      </c>
      <c r="Q243" s="16">
        <v>181</v>
      </c>
      <c r="R243" s="16">
        <v>0</v>
      </c>
      <c r="S243" s="16">
        <v>93173507</v>
      </c>
      <c r="T243" s="16">
        <v>126700000</v>
      </c>
      <c r="U243" s="16">
        <v>2720065298</v>
      </c>
      <c r="V243" s="16">
        <v>3</v>
      </c>
      <c r="W243" s="19">
        <v>0.28000000000000003</v>
      </c>
      <c r="X243" s="19">
        <v>2.4E-2</v>
      </c>
      <c r="Y243" s="16">
        <v>2236164</v>
      </c>
      <c r="Z243" s="16">
        <v>3284064</v>
      </c>
      <c r="AA243" s="16">
        <v>71084373</v>
      </c>
      <c r="AD243" s="16" t="s">
        <v>257</v>
      </c>
      <c r="AE243" s="16" t="s">
        <v>687</v>
      </c>
      <c r="AF243" s="16" t="s">
        <v>313</v>
      </c>
      <c r="AG243" s="16">
        <v>3284064</v>
      </c>
      <c r="AH243" s="16" t="s">
        <v>260</v>
      </c>
      <c r="AI243" s="16" t="s">
        <v>314</v>
      </c>
      <c r="AJ243" s="16">
        <v>71084373</v>
      </c>
      <c r="AK243" s="16" t="s">
        <v>261</v>
      </c>
      <c r="AL243" s="24" t="s">
        <v>688</v>
      </c>
    </row>
    <row r="244" spans="1:38" x14ac:dyDescent="0.15">
      <c r="A244" s="16">
        <v>239</v>
      </c>
      <c r="B244" s="16">
        <v>704</v>
      </c>
      <c r="C244" s="16">
        <v>4</v>
      </c>
      <c r="D244" s="16">
        <v>0</v>
      </c>
      <c r="E244" s="16">
        <v>0</v>
      </c>
      <c r="F244" s="16">
        <v>0</v>
      </c>
      <c r="G244" s="16">
        <v>0</v>
      </c>
      <c r="H244" s="24" t="s">
        <v>316</v>
      </c>
      <c r="I244" s="24" t="s">
        <v>316</v>
      </c>
      <c r="J244" s="16">
        <v>8661</v>
      </c>
      <c r="K244" s="30">
        <v>0</v>
      </c>
      <c r="L244" s="16" t="s">
        <v>79</v>
      </c>
      <c r="M244" s="16" t="s">
        <v>79</v>
      </c>
      <c r="N244" s="16">
        <v>9</v>
      </c>
      <c r="O244" s="16">
        <v>51</v>
      </c>
      <c r="P244" s="16">
        <v>284</v>
      </c>
      <c r="Q244" s="16">
        <v>284</v>
      </c>
      <c r="R244" s="16">
        <v>0</v>
      </c>
      <c r="S244" s="16">
        <v>153285447</v>
      </c>
      <c r="T244" s="16">
        <v>198800000</v>
      </c>
      <c r="U244" s="16">
        <v>4267947761</v>
      </c>
      <c r="V244" s="16">
        <v>4</v>
      </c>
      <c r="W244" s="19">
        <v>0.28000000000000003</v>
      </c>
      <c r="X244" s="19">
        <v>2.4E-2</v>
      </c>
      <c r="Y244" s="16">
        <v>3678850</v>
      </c>
      <c r="Z244" s="16">
        <v>5152896</v>
      </c>
      <c r="AA244" s="16">
        <v>111535701</v>
      </c>
      <c r="AD244" s="16" t="s">
        <v>257</v>
      </c>
      <c r="AE244" s="16" t="s">
        <v>689</v>
      </c>
      <c r="AF244" s="16" t="s">
        <v>313</v>
      </c>
      <c r="AG244" s="16">
        <v>5152896</v>
      </c>
      <c r="AH244" s="16" t="s">
        <v>260</v>
      </c>
      <c r="AI244" s="16" t="s">
        <v>314</v>
      </c>
      <c r="AJ244" s="16">
        <v>111535701</v>
      </c>
      <c r="AK244" s="16" t="s">
        <v>261</v>
      </c>
      <c r="AL244" s="24" t="s">
        <v>690</v>
      </c>
    </row>
    <row r="245" spans="1:38" x14ac:dyDescent="0.15">
      <c r="A245" s="16">
        <v>240</v>
      </c>
      <c r="B245" s="16">
        <v>705</v>
      </c>
      <c r="C245" s="16">
        <v>4</v>
      </c>
      <c r="D245" s="16">
        <v>0</v>
      </c>
      <c r="E245" s="16">
        <v>0</v>
      </c>
      <c r="F245" s="16">
        <v>0</v>
      </c>
      <c r="G245" s="16">
        <v>0</v>
      </c>
      <c r="H245" s="24" t="s">
        <v>316</v>
      </c>
      <c r="I245" s="24" t="s">
        <v>316</v>
      </c>
      <c r="J245" s="16">
        <v>8661</v>
      </c>
      <c r="K245" s="30">
        <v>0</v>
      </c>
      <c r="L245" s="16" t="s">
        <v>80</v>
      </c>
      <c r="M245" s="16" t="s">
        <v>80</v>
      </c>
      <c r="N245" s="16">
        <v>10</v>
      </c>
      <c r="O245" s="16">
        <v>81</v>
      </c>
      <c r="P245" s="16">
        <v>382</v>
      </c>
      <c r="Q245" s="16">
        <v>382</v>
      </c>
      <c r="R245" s="16">
        <v>0</v>
      </c>
      <c r="S245" s="16">
        <v>243453358</v>
      </c>
      <c r="T245" s="16">
        <v>267400000</v>
      </c>
      <c r="U245" s="16">
        <v>5740690298</v>
      </c>
      <c r="V245" s="16">
        <v>5</v>
      </c>
      <c r="W245" s="19">
        <v>0.28000000000000003</v>
      </c>
      <c r="X245" s="19">
        <v>2.4E-2</v>
      </c>
      <c r="Y245" s="16">
        <v>5842880</v>
      </c>
      <c r="Z245" s="16">
        <v>6931008</v>
      </c>
      <c r="AA245" s="16">
        <v>150023373</v>
      </c>
      <c r="AD245" s="16" t="s">
        <v>257</v>
      </c>
      <c r="AE245" s="16" t="s">
        <v>691</v>
      </c>
      <c r="AF245" s="16" t="s">
        <v>313</v>
      </c>
      <c r="AG245" s="16">
        <v>6931008</v>
      </c>
      <c r="AH245" s="16" t="s">
        <v>260</v>
      </c>
      <c r="AI245" s="16" t="s">
        <v>314</v>
      </c>
      <c r="AJ245" s="16">
        <v>150023373</v>
      </c>
      <c r="AK245" s="16" t="s">
        <v>261</v>
      </c>
      <c r="AL245" s="24" t="s">
        <v>692</v>
      </c>
    </row>
    <row r="246" spans="1:38" x14ac:dyDescent="0.15">
      <c r="A246" s="16">
        <v>241</v>
      </c>
      <c r="B246" s="16">
        <v>100</v>
      </c>
      <c r="C246" s="16">
        <v>5</v>
      </c>
      <c r="D246" s="16">
        <v>0</v>
      </c>
      <c r="E246" s="16">
        <v>0</v>
      </c>
      <c r="F246" s="16">
        <v>0</v>
      </c>
      <c r="G246" s="16">
        <v>6000341</v>
      </c>
      <c r="H246" t="s">
        <v>332</v>
      </c>
      <c r="I246" s="35" t="s">
        <v>1168</v>
      </c>
      <c r="J246" s="16">
        <v>8661</v>
      </c>
      <c r="K246" s="30">
        <v>80</v>
      </c>
      <c r="L246" s="16" t="s">
        <v>21</v>
      </c>
      <c r="M246" s="16" t="s">
        <v>21</v>
      </c>
      <c r="N246" s="16">
        <v>0</v>
      </c>
      <c r="O246" s="16">
        <v>0.5</v>
      </c>
      <c r="P246" s="16">
        <v>0.8</v>
      </c>
      <c r="Q246" s="16">
        <v>0.8</v>
      </c>
      <c r="R246" s="16">
        <v>0</v>
      </c>
      <c r="S246" s="16">
        <v>1502798</v>
      </c>
      <c r="T246" s="16">
        <v>560000</v>
      </c>
      <c r="U246" s="16">
        <v>12022388</v>
      </c>
      <c r="V246" s="16">
        <v>1</v>
      </c>
      <c r="W246" s="19">
        <v>0.5</v>
      </c>
      <c r="X246" s="19">
        <v>0.5</v>
      </c>
      <c r="Y246" s="16">
        <v>751399</v>
      </c>
      <c r="Z246" s="16">
        <v>308000</v>
      </c>
      <c r="AA246" s="16">
        <v>6679104</v>
      </c>
      <c r="AD246" s="16" t="s">
        <v>257</v>
      </c>
      <c r="AE246" s="16" t="s">
        <v>693</v>
      </c>
      <c r="AF246" s="16" t="s">
        <v>313</v>
      </c>
      <c r="AG246" s="16">
        <v>308000</v>
      </c>
      <c r="AH246" s="16" t="s">
        <v>260</v>
      </c>
      <c r="AI246" s="16" t="s">
        <v>314</v>
      </c>
      <c r="AJ246" s="16">
        <v>6679104</v>
      </c>
      <c r="AK246" s="16" t="s">
        <v>261</v>
      </c>
      <c r="AL246" s="24" t="s">
        <v>694</v>
      </c>
    </row>
    <row r="247" spans="1:38" x14ac:dyDescent="0.15">
      <c r="A247" s="16">
        <v>242</v>
      </c>
      <c r="B247" s="16">
        <v>101</v>
      </c>
      <c r="C247" s="16">
        <v>5</v>
      </c>
      <c r="D247" s="16">
        <v>0</v>
      </c>
      <c r="E247" s="16">
        <v>0</v>
      </c>
      <c r="F247" s="16">
        <v>0</v>
      </c>
      <c r="G247" s="16">
        <v>6000342</v>
      </c>
      <c r="H247" t="s">
        <v>333</v>
      </c>
      <c r="I247" s="42" t="s">
        <v>1168</v>
      </c>
      <c r="J247" s="16">
        <v>8661</v>
      </c>
      <c r="K247" s="30">
        <v>80</v>
      </c>
      <c r="L247" s="16" t="s">
        <v>22</v>
      </c>
      <c r="M247" s="16" t="s">
        <v>22</v>
      </c>
      <c r="N247" s="16">
        <v>1</v>
      </c>
      <c r="O247" s="16">
        <v>0.65</v>
      </c>
      <c r="P247" s="16">
        <v>0.8</v>
      </c>
      <c r="Q247" s="16">
        <v>0.8</v>
      </c>
      <c r="R247" s="16">
        <v>0</v>
      </c>
      <c r="S247" s="16">
        <v>1953638</v>
      </c>
      <c r="T247" s="16">
        <v>560000</v>
      </c>
      <c r="U247" s="16">
        <v>12022388</v>
      </c>
      <c r="V247" s="16">
        <v>1</v>
      </c>
      <c r="W247" s="19">
        <v>0.5</v>
      </c>
      <c r="X247" s="19">
        <v>0.5</v>
      </c>
      <c r="Y247" s="16">
        <v>976819</v>
      </c>
      <c r="Z247" s="16">
        <v>308000</v>
      </c>
      <c r="AA247" s="16">
        <v>6679104</v>
      </c>
      <c r="AD247" s="16" t="s">
        <v>257</v>
      </c>
      <c r="AE247" s="16" t="s">
        <v>695</v>
      </c>
      <c r="AF247" s="16" t="s">
        <v>313</v>
      </c>
      <c r="AG247" s="16">
        <v>308000</v>
      </c>
      <c r="AH247" s="16" t="s">
        <v>260</v>
      </c>
      <c r="AI247" s="16" t="s">
        <v>314</v>
      </c>
      <c r="AJ247" s="16">
        <v>6679104</v>
      </c>
      <c r="AK247" s="16" t="s">
        <v>261</v>
      </c>
      <c r="AL247" s="24" t="s">
        <v>696</v>
      </c>
    </row>
    <row r="248" spans="1:38" x14ac:dyDescent="0.15">
      <c r="A248" s="16">
        <v>243</v>
      </c>
      <c r="B248" s="16">
        <v>102</v>
      </c>
      <c r="C248" s="16">
        <v>5</v>
      </c>
      <c r="D248" s="16">
        <v>0</v>
      </c>
      <c r="E248" s="16">
        <v>0</v>
      </c>
      <c r="F248" s="16">
        <v>0</v>
      </c>
      <c r="G248" s="16">
        <v>6000343</v>
      </c>
      <c r="H248" t="s">
        <v>334</v>
      </c>
      <c r="I248" s="42" t="s">
        <v>1169</v>
      </c>
      <c r="J248" s="16">
        <v>8661</v>
      </c>
      <c r="K248" s="30">
        <v>440</v>
      </c>
      <c r="L248" s="16" t="s">
        <v>23</v>
      </c>
      <c r="M248" s="16" t="s">
        <v>23</v>
      </c>
      <c r="N248" s="16">
        <v>2</v>
      </c>
      <c r="O248" s="16">
        <v>2.8</v>
      </c>
      <c r="P248" s="16">
        <v>1.8</v>
      </c>
      <c r="Q248" s="16">
        <v>1.8</v>
      </c>
      <c r="R248" s="16">
        <v>0</v>
      </c>
      <c r="S248" s="16">
        <v>8415671</v>
      </c>
      <c r="T248" s="16">
        <v>1260000</v>
      </c>
      <c r="U248" s="16">
        <v>27050373</v>
      </c>
      <c r="V248" s="16">
        <v>2</v>
      </c>
      <c r="W248" s="19">
        <v>0.44</v>
      </c>
      <c r="X248" s="19">
        <v>0.44</v>
      </c>
      <c r="Y248" s="16">
        <v>3702895</v>
      </c>
      <c r="Z248" s="16">
        <v>609840</v>
      </c>
      <c r="AA248" s="16">
        <v>13224626</v>
      </c>
      <c r="AD248" s="16" t="s">
        <v>257</v>
      </c>
      <c r="AE248" s="16" t="s">
        <v>697</v>
      </c>
      <c r="AF248" s="16" t="s">
        <v>313</v>
      </c>
      <c r="AG248" s="16">
        <v>609840</v>
      </c>
      <c r="AH248" s="16" t="s">
        <v>260</v>
      </c>
      <c r="AI248" s="16" t="s">
        <v>314</v>
      </c>
      <c r="AJ248" s="16">
        <v>13224626</v>
      </c>
      <c r="AK248" s="16" t="s">
        <v>261</v>
      </c>
      <c r="AL248" s="24" t="s">
        <v>698</v>
      </c>
    </row>
    <row r="249" spans="1:38" x14ac:dyDescent="0.15">
      <c r="A249" s="16">
        <v>244</v>
      </c>
      <c r="B249" s="16">
        <v>103</v>
      </c>
      <c r="C249" s="16">
        <v>5</v>
      </c>
      <c r="D249" s="16">
        <v>0</v>
      </c>
      <c r="E249" s="16">
        <v>0</v>
      </c>
      <c r="F249" s="16">
        <v>0</v>
      </c>
      <c r="G249" s="16">
        <v>6000344</v>
      </c>
      <c r="H249" t="s">
        <v>335</v>
      </c>
      <c r="I249" s="42" t="s">
        <v>1170</v>
      </c>
      <c r="J249" s="16">
        <v>8661</v>
      </c>
      <c r="K249" s="30">
        <v>380</v>
      </c>
      <c r="L249" s="16" t="s">
        <v>24</v>
      </c>
      <c r="M249" s="16" t="s">
        <v>24</v>
      </c>
      <c r="N249" s="16">
        <v>3</v>
      </c>
      <c r="O249" s="16">
        <v>5.5</v>
      </c>
      <c r="P249" s="16">
        <v>3</v>
      </c>
      <c r="Q249" s="16">
        <v>3</v>
      </c>
      <c r="R249" s="16">
        <v>0</v>
      </c>
      <c r="S249" s="16">
        <v>16530783</v>
      </c>
      <c r="T249" s="16">
        <v>2100000</v>
      </c>
      <c r="U249" s="16">
        <v>45083955</v>
      </c>
      <c r="V249" s="16">
        <v>3</v>
      </c>
      <c r="W249" s="19">
        <v>0.38</v>
      </c>
      <c r="X249" s="19">
        <v>0.38</v>
      </c>
      <c r="Y249" s="16">
        <v>6281697</v>
      </c>
      <c r="Z249" s="16">
        <v>877800</v>
      </c>
      <c r="AA249" s="16">
        <v>19035447</v>
      </c>
      <c r="AD249" s="16" t="s">
        <v>257</v>
      </c>
      <c r="AE249" s="16" t="s">
        <v>699</v>
      </c>
      <c r="AF249" s="16" t="s">
        <v>313</v>
      </c>
      <c r="AG249" s="16">
        <v>877800</v>
      </c>
      <c r="AH249" s="16" t="s">
        <v>260</v>
      </c>
      <c r="AI249" s="16" t="s">
        <v>314</v>
      </c>
      <c r="AJ249" s="16">
        <v>19035447</v>
      </c>
      <c r="AK249" s="16" t="s">
        <v>261</v>
      </c>
      <c r="AL249" s="24" t="s">
        <v>700</v>
      </c>
    </row>
    <row r="250" spans="1:38" x14ac:dyDescent="0.15">
      <c r="A250" s="16">
        <v>245</v>
      </c>
      <c r="B250" s="16">
        <v>104</v>
      </c>
      <c r="C250" s="16">
        <v>5</v>
      </c>
      <c r="D250" s="16">
        <v>0</v>
      </c>
      <c r="E250" s="16">
        <v>0</v>
      </c>
      <c r="F250" s="16">
        <v>0</v>
      </c>
      <c r="G250" s="16">
        <v>6000345</v>
      </c>
      <c r="H250" t="s">
        <v>336</v>
      </c>
      <c r="I250" s="42" t="s">
        <v>1171</v>
      </c>
      <c r="J250" s="16">
        <v>8661</v>
      </c>
      <c r="K250" s="30">
        <v>380</v>
      </c>
      <c r="L250" s="16" t="s">
        <v>25</v>
      </c>
      <c r="M250" s="16" t="s">
        <v>25</v>
      </c>
      <c r="N250" s="16">
        <v>4</v>
      </c>
      <c r="O250" s="16">
        <v>8</v>
      </c>
      <c r="P250" s="16">
        <v>22</v>
      </c>
      <c r="Q250" s="16">
        <v>22</v>
      </c>
      <c r="R250" s="16">
        <v>0</v>
      </c>
      <c r="S250" s="16">
        <v>24044776</v>
      </c>
      <c r="T250" s="16">
        <v>15400000</v>
      </c>
      <c r="U250" s="16">
        <v>330615671</v>
      </c>
      <c r="V250" s="16">
        <v>4</v>
      </c>
      <c r="W250" s="19">
        <v>0.38</v>
      </c>
      <c r="X250" s="19">
        <v>0.38</v>
      </c>
      <c r="Y250" s="16">
        <v>9137014</v>
      </c>
      <c r="Z250" s="16">
        <v>6437200</v>
      </c>
      <c r="AA250" s="16">
        <v>139593283</v>
      </c>
      <c r="AD250" s="16" t="s">
        <v>257</v>
      </c>
      <c r="AE250" s="16" t="s">
        <v>701</v>
      </c>
      <c r="AF250" s="16" t="s">
        <v>313</v>
      </c>
      <c r="AG250" s="16">
        <v>6437200</v>
      </c>
      <c r="AH250" s="16" t="s">
        <v>260</v>
      </c>
      <c r="AI250" s="16" t="s">
        <v>314</v>
      </c>
      <c r="AJ250" s="16">
        <v>139593283</v>
      </c>
      <c r="AK250" s="16" t="s">
        <v>261</v>
      </c>
      <c r="AL250" s="24" t="s">
        <v>702</v>
      </c>
    </row>
    <row r="251" spans="1:38" x14ac:dyDescent="0.15">
      <c r="A251" s="16">
        <v>246</v>
      </c>
      <c r="B251" s="16">
        <v>105</v>
      </c>
      <c r="C251" s="16">
        <v>5</v>
      </c>
      <c r="D251" s="16">
        <v>0</v>
      </c>
      <c r="E251" s="16">
        <v>0</v>
      </c>
      <c r="F251" s="16">
        <v>0</v>
      </c>
      <c r="G251" s="16">
        <v>6000346</v>
      </c>
      <c r="H251" t="s">
        <v>337</v>
      </c>
      <c r="I251" s="42" t="s">
        <v>1172</v>
      </c>
      <c r="J251" s="16">
        <v>8661</v>
      </c>
      <c r="K251" s="30">
        <v>400</v>
      </c>
      <c r="L251" s="16" t="s">
        <v>26</v>
      </c>
      <c r="M251" s="16" t="s">
        <v>26</v>
      </c>
      <c r="N251" s="16">
        <v>5</v>
      </c>
      <c r="O251" s="16">
        <v>12</v>
      </c>
      <c r="P251" s="16">
        <v>25</v>
      </c>
      <c r="Q251" s="16">
        <v>25</v>
      </c>
      <c r="R251" s="16">
        <v>0</v>
      </c>
      <c r="S251" s="16">
        <v>36067164</v>
      </c>
      <c r="T251" s="16">
        <v>17500000</v>
      </c>
      <c r="U251" s="16">
        <v>375699626</v>
      </c>
      <c r="V251" s="16">
        <v>5</v>
      </c>
      <c r="W251" s="19">
        <v>0.4</v>
      </c>
      <c r="X251" s="19">
        <v>0.4</v>
      </c>
      <c r="Y251" s="16">
        <v>14426865</v>
      </c>
      <c r="Z251" s="16">
        <v>7700000</v>
      </c>
      <c r="AA251" s="16">
        <v>166977611</v>
      </c>
      <c r="AD251" s="16" t="s">
        <v>257</v>
      </c>
      <c r="AE251" s="16" t="s">
        <v>703</v>
      </c>
      <c r="AF251" s="16" t="s">
        <v>313</v>
      </c>
      <c r="AG251" s="16">
        <v>7700000</v>
      </c>
      <c r="AH251" s="16" t="s">
        <v>260</v>
      </c>
      <c r="AI251" s="16" t="s">
        <v>314</v>
      </c>
      <c r="AJ251" s="16">
        <v>166977611</v>
      </c>
      <c r="AK251" s="16" t="s">
        <v>261</v>
      </c>
      <c r="AL251" s="24" t="s">
        <v>704</v>
      </c>
    </row>
    <row r="252" spans="1:38" x14ac:dyDescent="0.15">
      <c r="A252" s="16">
        <v>247</v>
      </c>
      <c r="B252" s="16">
        <v>106</v>
      </c>
      <c r="C252" s="16">
        <v>5</v>
      </c>
      <c r="D252" s="16">
        <v>0</v>
      </c>
      <c r="E252" s="16">
        <v>0</v>
      </c>
      <c r="F252" s="16">
        <v>0</v>
      </c>
      <c r="G252" s="16">
        <v>6000347</v>
      </c>
      <c r="H252" t="s">
        <v>338</v>
      </c>
      <c r="I252" s="42" t="s">
        <v>1173</v>
      </c>
      <c r="J252" s="16">
        <v>8661</v>
      </c>
      <c r="K252" s="30">
        <v>380</v>
      </c>
      <c r="L252" s="16" t="s">
        <v>27</v>
      </c>
      <c r="M252" s="16" t="s">
        <v>27</v>
      </c>
      <c r="N252" s="16">
        <v>6</v>
      </c>
      <c r="O252" s="16">
        <v>28</v>
      </c>
      <c r="P252" s="16">
        <v>160</v>
      </c>
      <c r="Q252" s="16">
        <v>160</v>
      </c>
      <c r="R252" s="16">
        <v>0</v>
      </c>
      <c r="S252" s="16">
        <v>84156716</v>
      </c>
      <c r="T252" s="16">
        <v>112000000</v>
      </c>
      <c r="U252" s="16">
        <v>2404477611</v>
      </c>
      <c r="V252" s="16">
        <v>6</v>
      </c>
      <c r="W252" s="19">
        <v>0.38</v>
      </c>
      <c r="X252" s="19">
        <v>0.38</v>
      </c>
      <c r="Y252" s="16">
        <v>31979552</v>
      </c>
      <c r="Z252" s="16">
        <v>46816000</v>
      </c>
      <c r="AA252" s="16">
        <v>1015223880</v>
      </c>
      <c r="AD252" s="16" t="s">
        <v>257</v>
      </c>
      <c r="AE252" s="16" t="s">
        <v>705</v>
      </c>
      <c r="AF252" s="16" t="s">
        <v>313</v>
      </c>
      <c r="AG252" s="16">
        <v>46816000</v>
      </c>
      <c r="AH252" s="16" t="s">
        <v>260</v>
      </c>
      <c r="AI252" s="16" t="s">
        <v>314</v>
      </c>
      <c r="AJ252" s="16">
        <v>1015223880</v>
      </c>
      <c r="AK252" s="16" t="s">
        <v>261</v>
      </c>
      <c r="AL252" s="24" t="s">
        <v>706</v>
      </c>
    </row>
    <row r="253" spans="1:38" x14ac:dyDescent="0.15">
      <c r="A253" s="16">
        <v>248</v>
      </c>
      <c r="B253" s="16">
        <v>107</v>
      </c>
      <c r="C253" s="16">
        <v>5</v>
      </c>
      <c r="D253" s="16">
        <v>0</v>
      </c>
      <c r="E253" s="16">
        <v>0</v>
      </c>
      <c r="F253" s="16">
        <v>0</v>
      </c>
      <c r="G253" s="16">
        <v>6000348</v>
      </c>
      <c r="H253" t="s">
        <v>339</v>
      </c>
      <c r="I253" s="42" t="s">
        <v>1174</v>
      </c>
      <c r="J253" s="16">
        <v>8661</v>
      </c>
      <c r="K253" s="30">
        <v>360</v>
      </c>
      <c r="L253" s="16" t="s">
        <v>28</v>
      </c>
      <c r="M253" s="16" t="s">
        <v>28</v>
      </c>
      <c r="N253" s="16">
        <v>7</v>
      </c>
      <c r="O253" s="16">
        <v>32</v>
      </c>
      <c r="P253" s="16">
        <v>200</v>
      </c>
      <c r="Q253" s="16">
        <v>200</v>
      </c>
      <c r="R253" s="16">
        <v>0</v>
      </c>
      <c r="S253" s="16">
        <v>96179104</v>
      </c>
      <c r="T253" s="16">
        <v>140000000</v>
      </c>
      <c r="U253" s="16">
        <v>3005597014</v>
      </c>
      <c r="V253" s="16">
        <v>7</v>
      </c>
      <c r="W253" s="19">
        <v>0.36</v>
      </c>
      <c r="X253" s="19">
        <v>0.36</v>
      </c>
      <c r="Y253" s="16">
        <v>34624477</v>
      </c>
      <c r="Z253" s="16">
        <v>55440000</v>
      </c>
      <c r="AA253" s="16">
        <v>1202238805</v>
      </c>
      <c r="AD253" s="16" t="s">
        <v>257</v>
      </c>
      <c r="AE253" s="16" t="s">
        <v>707</v>
      </c>
      <c r="AF253" s="16" t="s">
        <v>313</v>
      </c>
      <c r="AG253" s="16">
        <v>55440000</v>
      </c>
      <c r="AH253" s="16" t="s">
        <v>260</v>
      </c>
      <c r="AI253" s="16" t="s">
        <v>314</v>
      </c>
      <c r="AJ253" s="16">
        <v>1202238805</v>
      </c>
      <c r="AK253" s="16" t="s">
        <v>261</v>
      </c>
      <c r="AL253" s="24" t="s">
        <v>708</v>
      </c>
    </row>
    <row r="254" spans="1:38" x14ac:dyDescent="0.15">
      <c r="A254" s="16">
        <v>249</v>
      </c>
      <c r="B254" s="16">
        <v>108</v>
      </c>
      <c r="C254" s="16">
        <v>5</v>
      </c>
      <c r="D254" s="16">
        <v>0</v>
      </c>
      <c r="E254" s="16">
        <v>0</v>
      </c>
      <c r="F254" s="16">
        <v>0</v>
      </c>
      <c r="G254" s="16">
        <v>6000349</v>
      </c>
      <c r="H254" t="s">
        <v>340</v>
      </c>
      <c r="I254" s="42" t="s">
        <v>1175</v>
      </c>
      <c r="J254" s="16">
        <v>8661</v>
      </c>
      <c r="K254" s="30">
        <v>320</v>
      </c>
      <c r="L254" s="16" t="s">
        <v>29</v>
      </c>
      <c r="M254" s="16" t="s">
        <v>29</v>
      </c>
      <c r="N254" s="16">
        <v>8</v>
      </c>
      <c r="O254" s="16">
        <v>35</v>
      </c>
      <c r="P254" s="16">
        <v>250</v>
      </c>
      <c r="Q254" s="16">
        <v>250</v>
      </c>
      <c r="R254" s="16">
        <v>0</v>
      </c>
      <c r="S254" s="16">
        <v>105195895</v>
      </c>
      <c r="T254" s="16">
        <v>175000000</v>
      </c>
      <c r="U254" s="16">
        <v>3756996268</v>
      </c>
      <c r="V254" s="16">
        <v>8</v>
      </c>
      <c r="W254" s="19">
        <v>0.32</v>
      </c>
      <c r="X254" s="19">
        <v>0.32</v>
      </c>
      <c r="Y254" s="16">
        <v>33662686</v>
      </c>
      <c r="Z254" s="16">
        <v>61600000</v>
      </c>
      <c r="AA254" s="16">
        <v>1335820895</v>
      </c>
      <c r="AD254" s="16" t="s">
        <v>257</v>
      </c>
      <c r="AE254" s="16" t="s">
        <v>709</v>
      </c>
      <c r="AF254" s="16" t="s">
        <v>313</v>
      </c>
      <c r="AG254" s="16">
        <v>61600000</v>
      </c>
      <c r="AH254" s="16" t="s">
        <v>260</v>
      </c>
      <c r="AI254" s="16" t="s">
        <v>314</v>
      </c>
      <c r="AJ254" s="16">
        <v>1335820895</v>
      </c>
      <c r="AK254" s="16" t="s">
        <v>261</v>
      </c>
      <c r="AL254" s="24" t="s">
        <v>710</v>
      </c>
    </row>
    <row r="255" spans="1:38" x14ac:dyDescent="0.15">
      <c r="A255" s="16">
        <v>250</v>
      </c>
      <c r="B255" s="16">
        <v>109</v>
      </c>
      <c r="C255" s="16">
        <v>5</v>
      </c>
      <c r="D255" s="16">
        <v>0</v>
      </c>
      <c r="E255" s="16">
        <v>0</v>
      </c>
      <c r="F255" s="16">
        <v>0</v>
      </c>
      <c r="G255" s="16">
        <v>6000350</v>
      </c>
      <c r="H255" t="s">
        <v>341</v>
      </c>
      <c r="I255" s="42" t="s">
        <v>1176</v>
      </c>
      <c r="J255" s="16">
        <v>8661</v>
      </c>
      <c r="K255" s="30">
        <v>280</v>
      </c>
      <c r="L255" s="16" t="s">
        <v>30</v>
      </c>
      <c r="M255" s="16" t="s">
        <v>30</v>
      </c>
      <c r="N255" s="16">
        <v>9</v>
      </c>
      <c r="O255" s="16">
        <v>60</v>
      </c>
      <c r="P255" s="16">
        <v>300</v>
      </c>
      <c r="Q255" s="16">
        <v>300</v>
      </c>
      <c r="R255" s="16">
        <v>0</v>
      </c>
      <c r="S255" s="16">
        <v>180335820</v>
      </c>
      <c r="T255" s="16">
        <v>210000000</v>
      </c>
      <c r="U255" s="16">
        <v>4508395522</v>
      </c>
      <c r="V255" s="16">
        <v>9</v>
      </c>
      <c r="W255" s="19">
        <v>0.28000000000000003</v>
      </c>
      <c r="X255" s="19">
        <v>0.28000000000000003</v>
      </c>
      <c r="Y255" s="16">
        <v>50494029</v>
      </c>
      <c r="Z255" s="16">
        <v>64680000</v>
      </c>
      <c r="AA255" s="16">
        <v>1402611940</v>
      </c>
      <c r="AD255" s="16" t="s">
        <v>257</v>
      </c>
      <c r="AE255" s="16" t="s">
        <v>711</v>
      </c>
      <c r="AF255" s="16" t="s">
        <v>313</v>
      </c>
      <c r="AG255" s="16">
        <v>64680000</v>
      </c>
      <c r="AH255" s="16" t="s">
        <v>260</v>
      </c>
      <c r="AI255" s="16" t="s">
        <v>314</v>
      </c>
      <c r="AJ255" s="16">
        <v>1402611940</v>
      </c>
      <c r="AK255" s="16" t="s">
        <v>261</v>
      </c>
      <c r="AL255" s="24" t="s">
        <v>712</v>
      </c>
    </row>
    <row r="256" spans="1:38" x14ac:dyDescent="0.15">
      <c r="A256" s="16">
        <v>251</v>
      </c>
      <c r="B256" s="16">
        <v>110</v>
      </c>
      <c r="C256" s="16">
        <v>5</v>
      </c>
      <c r="D256" s="16">
        <v>0</v>
      </c>
      <c r="E256" s="16">
        <v>0</v>
      </c>
      <c r="F256" s="16">
        <v>0</v>
      </c>
      <c r="G256" s="16">
        <v>6000351</v>
      </c>
      <c r="H256" t="s">
        <v>342</v>
      </c>
      <c r="I256" s="42" t="s">
        <v>1177</v>
      </c>
      <c r="J256" s="16">
        <v>8661</v>
      </c>
      <c r="K256" s="30">
        <v>160</v>
      </c>
      <c r="L256" s="16" t="s">
        <v>31</v>
      </c>
      <c r="M256" s="16" t="s">
        <v>31</v>
      </c>
      <c r="N256" s="16">
        <v>10</v>
      </c>
      <c r="O256" s="16">
        <v>70</v>
      </c>
      <c r="P256" s="16">
        <v>320</v>
      </c>
      <c r="Q256" s="16">
        <v>320</v>
      </c>
      <c r="R256" s="16">
        <v>0</v>
      </c>
      <c r="S256" s="16">
        <v>210391791</v>
      </c>
      <c r="T256" s="16">
        <v>224000000</v>
      </c>
      <c r="U256" s="16">
        <v>4808955223</v>
      </c>
      <c r="V256" s="16">
        <v>10</v>
      </c>
      <c r="W256" s="19">
        <v>0.16</v>
      </c>
      <c r="X256" s="19">
        <v>0.16</v>
      </c>
      <c r="Y256" s="16">
        <v>33662686</v>
      </c>
      <c r="Z256" s="16">
        <v>39424000</v>
      </c>
      <c r="AA256" s="16">
        <v>854925372</v>
      </c>
      <c r="AD256" s="16" t="s">
        <v>257</v>
      </c>
      <c r="AE256" s="16" t="s">
        <v>709</v>
      </c>
      <c r="AF256" s="16" t="s">
        <v>313</v>
      </c>
      <c r="AG256" s="16">
        <v>39424000</v>
      </c>
      <c r="AH256" s="16" t="s">
        <v>260</v>
      </c>
      <c r="AI256" s="16" t="s">
        <v>314</v>
      </c>
      <c r="AJ256" s="16">
        <v>854925372</v>
      </c>
      <c r="AK256" s="16" t="s">
        <v>261</v>
      </c>
      <c r="AL256" s="24" t="s">
        <v>713</v>
      </c>
    </row>
    <row r="257" spans="1:38" x14ac:dyDescent="0.15">
      <c r="A257" s="16">
        <v>252</v>
      </c>
      <c r="B257" s="16">
        <v>201</v>
      </c>
      <c r="C257" s="16">
        <v>5</v>
      </c>
      <c r="D257" s="16">
        <v>500</v>
      </c>
      <c r="E257" s="16">
        <v>0</v>
      </c>
      <c r="F257" s="16">
        <v>0</v>
      </c>
      <c r="G257" s="16">
        <v>6000342</v>
      </c>
      <c r="H257" t="s">
        <v>333</v>
      </c>
      <c r="I257" s="42" t="s">
        <v>1168</v>
      </c>
      <c r="J257" s="16">
        <v>8661</v>
      </c>
      <c r="K257" s="30">
        <v>80</v>
      </c>
      <c r="L257" s="16" t="s">
        <v>32</v>
      </c>
      <c r="M257" s="16" t="s">
        <v>32</v>
      </c>
      <c r="N257" s="16">
        <v>1</v>
      </c>
      <c r="O257" s="16">
        <v>1.9</v>
      </c>
      <c r="P257" s="16">
        <v>1.9</v>
      </c>
      <c r="Q257" s="16">
        <v>1.9</v>
      </c>
      <c r="R257" s="16">
        <v>0</v>
      </c>
      <c r="S257" s="16">
        <v>5710634</v>
      </c>
      <c r="T257" s="16">
        <v>1330000</v>
      </c>
      <c r="U257" s="16">
        <v>28553171</v>
      </c>
      <c r="V257" s="16">
        <v>1</v>
      </c>
      <c r="W257" s="19">
        <v>0.5</v>
      </c>
      <c r="X257" s="19">
        <v>0.5</v>
      </c>
      <c r="Y257" s="16">
        <v>2855317</v>
      </c>
      <c r="Z257" s="16">
        <v>731500</v>
      </c>
      <c r="AA257" s="16">
        <v>15862872</v>
      </c>
      <c r="AD257" s="16" t="s">
        <v>257</v>
      </c>
      <c r="AE257" s="16" t="s">
        <v>714</v>
      </c>
      <c r="AF257" s="16" t="s">
        <v>313</v>
      </c>
      <c r="AG257" s="16">
        <v>731500</v>
      </c>
      <c r="AH257" s="16" t="s">
        <v>260</v>
      </c>
      <c r="AI257" s="16" t="s">
        <v>314</v>
      </c>
      <c r="AJ257" s="16">
        <v>15862872</v>
      </c>
      <c r="AK257" s="16" t="s">
        <v>261</v>
      </c>
      <c r="AL257" s="24" t="s">
        <v>715</v>
      </c>
    </row>
    <row r="258" spans="1:38" x14ac:dyDescent="0.15">
      <c r="A258" s="16">
        <v>253</v>
      </c>
      <c r="B258" s="16">
        <v>202</v>
      </c>
      <c r="C258" s="16">
        <v>5</v>
      </c>
      <c r="D258" s="16">
        <v>500</v>
      </c>
      <c r="E258" s="16">
        <v>0</v>
      </c>
      <c r="F258" s="16">
        <v>0</v>
      </c>
      <c r="G258" s="16">
        <v>6000343</v>
      </c>
      <c r="H258" t="s">
        <v>334</v>
      </c>
      <c r="I258" s="42" t="s">
        <v>1169</v>
      </c>
      <c r="J258" s="16">
        <v>8661</v>
      </c>
      <c r="K258" s="30">
        <v>440</v>
      </c>
      <c r="L258" s="16" t="s">
        <v>33</v>
      </c>
      <c r="M258" s="16" t="s">
        <v>33</v>
      </c>
      <c r="N258" s="16">
        <v>2</v>
      </c>
      <c r="O258" s="16">
        <v>2.95</v>
      </c>
      <c r="P258" s="16">
        <v>2.25</v>
      </c>
      <c r="Q258" s="16">
        <v>2.25</v>
      </c>
      <c r="R258" s="16">
        <v>0</v>
      </c>
      <c r="S258" s="16">
        <v>8866511</v>
      </c>
      <c r="T258" s="16">
        <v>1575000</v>
      </c>
      <c r="U258" s="16">
        <v>33812966</v>
      </c>
      <c r="V258" s="16">
        <v>2</v>
      </c>
      <c r="W258" s="19">
        <v>0.44</v>
      </c>
      <c r="X258" s="19">
        <v>0.44</v>
      </c>
      <c r="Y258" s="16">
        <v>3901264</v>
      </c>
      <c r="Z258" s="16">
        <v>762300</v>
      </c>
      <c r="AA258" s="16">
        <v>16530783</v>
      </c>
      <c r="AD258" s="16" t="s">
        <v>257</v>
      </c>
      <c r="AE258" s="16" t="s">
        <v>716</v>
      </c>
      <c r="AF258" s="16" t="s">
        <v>313</v>
      </c>
      <c r="AG258" s="16">
        <v>762300</v>
      </c>
      <c r="AH258" s="16" t="s">
        <v>260</v>
      </c>
      <c r="AI258" s="16" t="s">
        <v>314</v>
      </c>
      <c r="AJ258" s="16">
        <v>16530783</v>
      </c>
      <c r="AK258" s="16" t="s">
        <v>261</v>
      </c>
      <c r="AL258" s="24" t="s">
        <v>717</v>
      </c>
    </row>
    <row r="259" spans="1:38" x14ac:dyDescent="0.15">
      <c r="A259" s="16">
        <v>254</v>
      </c>
      <c r="B259" s="16">
        <v>203</v>
      </c>
      <c r="C259" s="16">
        <v>5</v>
      </c>
      <c r="D259" s="16">
        <v>500</v>
      </c>
      <c r="E259" s="16">
        <v>0</v>
      </c>
      <c r="F259" s="16">
        <v>0</v>
      </c>
      <c r="G259" s="16">
        <v>6000344</v>
      </c>
      <c r="H259" t="s">
        <v>335</v>
      </c>
      <c r="I259" s="42" t="s">
        <v>1170</v>
      </c>
      <c r="J259" s="16">
        <v>8661</v>
      </c>
      <c r="K259" s="30">
        <v>380</v>
      </c>
      <c r="L259" s="16" t="s">
        <v>34</v>
      </c>
      <c r="M259" s="16" t="s">
        <v>34</v>
      </c>
      <c r="N259" s="16">
        <v>3</v>
      </c>
      <c r="O259" s="16">
        <v>5.9</v>
      </c>
      <c r="P259" s="16">
        <v>3.9</v>
      </c>
      <c r="Q259" s="16">
        <v>3.9</v>
      </c>
      <c r="R259" s="16">
        <v>0</v>
      </c>
      <c r="S259" s="16">
        <v>17733022</v>
      </c>
      <c r="T259" s="16">
        <v>2730000</v>
      </c>
      <c r="U259" s="16">
        <v>58609141</v>
      </c>
      <c r="V259" s="16">
        <v>3</v>
      </c>
      <c r="W259" s="19">
        <v>0.38</v>
      </c>
      <c r="X259" s="19">
        <v>0.38</v>
      </c>
      <c r="Y259" s="16">
        <v>6738548</v>
      </c>
      <c r="Z259" s="16">
        <v>1141140</v>
      </c>
      <c r="AA259" s="16">
        <v>24746081</v>
      </c>
      <c r="AD259" s="16" t="s">
        <v>257</v>
      </c>
      <c r="AE259" s="16" t="s">
        <v>718</v>
      </c>
      <c r="AF259" s="16" t="s">
        <v>313</v>
      </c>
      <c r="AG259" s="16">
        <v>1141140</v>
      </c>
      <c r="AH259" s="16" t="s">
        <v>260</v>
      </c>
      <c r="AI259" s="16" t="s">
        <v>314</v>
      </c>
      <c r="AJ259" s="16">
        <v>24746081</v>
      </c>
      <c r="AK259" s="16" t="s">
        <v>261</v>
      </c>
      <c r="AL259" s="24" t="s">
        <v>719</v>
      </c>
    </row>
    <row r="260" spans="1:38" x14ac:dyDescent="0.15">
      <c r="A260" s="16">
        <v>255</v>
      </c>
      <c r="B260" s="16">
        <v>204</v>
      </c>
      <c r="C260" s="16">
        <v>5</v>
      </c>
      <c r="D260" s="16">
        <v>500</v>
      </c>
      <c r="E260" s="16">
        <v>0</v>
      </c>
      <c r="F260" s="16">
        <v>0</v>
      </c>
      <c r="G260" s="16">
        <v>6000345</v>
      </c>
      <c r="H260" t="s">
        <v>336</v>
      </c>
      <c r="I260" s="42" t="s">
        <v>1171</v>
      </c>
      <c r="J260" s="16">
        <v>8661</v>
      </c>
      <c r="K260" s="30">
        <v>380</v>
      </c>
      <c r="L260" s="16" t="s">
        <v>35</v>
      </c>
      <c r="M260" s="16" t="s">
        <v>35</v>
      </c>
      <c r="N260" s="16">
        <v>4</v>
      </c>
      <c r="O260" s="16">
        <v>8.6999999999999993</v>
      </c>
      <c r="P260" s="16">
        <v>29.7</v>
      </c>
      <c r="Q260" s="16">
        <v>29.7</v>
      </c>
      <c r="R260" s="16">
        <v>0</v>
      </c>
      <c r="S260" s="16">
        <v>26148694</v>
      </c>
      <c r="T260" s="16">
        <v>20790000</v>
      </c>
      <c r="U260" s="16">
        <v>446331156</v>
      </c>
      <c r="V260" s="16">
        <v>4</v>
      </c>
      <c r="W260" s="19">
        <v>0.38</v>
      </c>
      <c r="X260" s="19">
        <v>0.38</v>
      </c>
      <c r="Y260" s="16">
        <v>9936503</v>
      </c>
      <c r="Z260" s="16">
        <v>8690220</v>
      </c>
      <c r="AA260" s="16">
        <v>188450932</v>
      </c>
      <c r="AD260" s="16" t="s">
        <v>257</v>
      </c>
      <c r="AE260" s="16" t="s">
        <v>720</v>
      </c>
      <c r="AF260" s="16" t="s">
        <v>313</v>
      </c>
      <c r="AG260" s="16">
        <v>8690220</v>
      </c>
      <c r="AH260" s="16" t="s">
        <v>260</v>
      </c>
      <c r="AI260" s="16" t="s">
        <v>314</v>
      </c>
      <c r="AJ260" s="16">
        <v>188450932</v>
      </c>
      <c r="AK260" s="16" t="s">
        <v>261</v>
      </c>
      <c r="AL260" s="24" t="s">
        <v>721</v>
      </c>
    </row>
    <row r="261" spans="1:38" x14ac:dyDescent="0.15">
      <c r="A261" s="16">
        <v>256</v>
      </c>
      <c r="B261" s="16">
        <v>205</v>
      </c>
      <c r="C261" s="16">
        <v>5</v>
      </c>
      <c r="D261" s="16">
        <v>500</v>
      </c>
      <c r="E261" s="16">
        <v>0</v>
      </c>
      <c r="F261" s="16">
        <v>0</v>
      </c>
      <c r="G261" s="16">
        <v>6000346</v>
      </c>
      <c r="H261" t="s">
        <v>337</v>
      </c>
      <c r="I261" s="42" t="s">
        <v>1172</v>
      </c>
      <c r="J261" s="16">
        <v>8661</v>
      </c>
      <c r="K261" s="30">
        <v>400</v>
      </c>
      <c r="L261" s="16" t="s">
        <v>36</v>
      </c>
      <c r="M261" s="16" t="s">
        <v>36</v>
      </c>
      <c r="N261" s="16">
        <v>5</v>
      </c>
      <c r="O261" s="16">
        <v>13.2</v>
      </c>
      <c r="P261" s="16">
        <v>35</v>
      </c>
      <c r="Q261" s="16">
        <v>35</v>
      </c>
      <c r="R261" s="16">
        <v>0</v>
      </c>
      <c r="S261" s="16">
        <v>39673880</v>
      </c>
      <c r="T261" s="16">
        <v>24500000</v>
      </c>
      <c r="U261" s="16">
        <v>525979477</v>
      </c>
      <c r="V261" s="16">
        <v>5</v>
      </c>
      <c r="W261" s="19">
        <v>0.4</v>
      </c>
      <c r="X261" s="19">
        <v>0.4</v>
      </c>
      <c r="Y261" s="16">
        <v>15869552</v>
      </c>
      <c r="Z261" s="16">
        <v>10780000</v>
      </c>
      <c r="AA261" s="16">
        <v>233768656</v>
      </c>
      <c r="AD261" s="16" t="s">
        <v>257</v>
      </c>
      <c r="AE261" s="16" t="s">
        <v>722</v>
      </c>
      <c r="AF261" s="16" t="s">
        <v>313</v>
      </c>
      <c r="AG261" s="16">
        <v>10780000</v>
      </c>
      <c r="AH261" s="16" t="s">
        <v>260</v>
      </c>
      <c r="AI261" s="16" t="s">
        <v>314</v>
      </c>
      <c r="AJ261" s="16">
        <v>233768656</v>
      </c>
      <c r="AK261" s="16" t="s">
        <v>261</v>
      </c>
      <c r="AL261" s="24" t="s">
        <v>723</v>
      </c>
    </row>
    <row r="262" spans="1:38" x14ac:dyDescent="0.15">
      <c r="A262" s="16">
        <v>257</v>
      </c>
      <c r="B262" s="16">
        <v>206</v>
      </c>
      <c r="C262" s="16">
        <v>5</v>
      </c>
      <c r="D262" s="16">
        <v>500</v>
      </c>
      <c r="E262" s="16">
        <v>0</v>
      </c>
      <c r="F262" s="16">
        <v>0</v>
      </c>
      <c r="G262" s="16">
        <v>6000347</v>
      </c>
      <c r="H262" t="s">
        <v>338</v>
      </c>
      <c r="I262" s="42" t="s">
        <v>1173</v>
      </c>
      <c r="J262" s="16">
        <v>8661</v>
      </c>
      <c r="K262" s="30">
        <v>380</v>
      </c>
      <c r="L262" s="16" t="s">
        <v>37</v>
      </c>
      <c r="M262" s="16" t="s">
        <v>37</v>
      </c>
      <c r="N262" s="16">
        <v>6</v>
      </c>
      <c r="O262" s="16">
        <v>31.05</v>
      </c>
      <c r="P262" s="16">
        <v>232</v>
      </c>
      <c r="Q262" s="16">
        <v>232</v>
      </c>
      <c r="R262" s="16">
        <v>0</v>
      </c>
      <c r="S262" s="16">
        <v>93323787</v>
      </c>
      <c r="T262" s="16">
        <v>162400000</v>
      </c>
      <c r="U262" s="16">
        <v>3486492537</v>
      </c>
      <c r="V262" s="16">
        <v>6</v>
      </c>
      <c r="W262" s="19">
        <v>0.38</v>
      </c>
      <c r="X262" s="19">
        <v>0.38</v>
      </c>
      <c r="Y262" s="16">
        <v>35463039</v>
      </c>
      <c r="Z262" s="16">
        <v>67883200</v>
      </c>
      <c r="AA262" s="16">
        <v>1472074626</v>
      </c>
      <c r="AD262" s="16" t="s">
        <v>257</v>
      </c>
      <c r="AE262" s="16" t="s">
        <v>724</v>
      </c>
      <c r="AF262" s="16" t="s">
        <v>313</v>
      </c>
      <c r="AG262" s="16">
        <v>67883200</v>
      </c>
      <c r="AH262" s="16" t="s">
        <v>260</v>
      </c>
      <c r="AI262" s="16" t="s">
        <v>314</v>
      </c>
      <c r="AJ262" s="16">
        <v>1472074626</v>
      </c>
      <c r="AK262" s="16" t="s">
        <v>261</v>
      </c>
      <c r="AL262" s="24" t="s">
        <v>725</v>
      </c>
    </row>
    <row r="263" spans="1:38" x14ac:dyDescent="0.15">
      <c r="A263" s="16">
        <v>258</v>
      </c>
      <c r="B263" s="16">
        <v>207</v>
      </c>
      <c r="C263" s="16">
        <v>5</v>
      </c>
      <c r="D263" s="16">
        <v>500</v>
      </c>
      <c r="E263" s="16">
        <v>0</v>
      </c>
      <c r="F263" s="16">
        <v>0</v>
      </c>
      <c r="G263" s="16">
        <v>6000348</v>
      </c>
      <c r="H263" t="s">
        <v>339</v>
      </c>
      <c r="I263" s="42" t="s">
        <v>1174</v>
      </c>
      <c r="J263" s="16">
        <v>8661</v>
      </c>
      <c r="K263" s="30">
        <v>360</v>
      </c>
      <c r="L263" s="16" t="s">
        <v>38</v>
      </c>
      <c r="M263" s="16" t="s">
        <v>38</v>
      </c>
      <c r="N263" s="16">
        <v>7</v>
      </c>
      <c r="O263" s="16">
        <v>35.799999999999997</v>
      </c>
      <c r="P263" s="16">
        <v>300</v>
      </c>
      <c r="Q263" s="16">
        <v>300</v>
      </c>
      <c r="R263" s="16">
        <v>0</v>
      </c>
      <c r="S263" s="16">
        <v>107600373</v>
      </c>
      <c r="T263" s="16">
        <v>210000000</v>
      </c>
      <c r="U263" s="16">
        <v>4508395522</v>
      </c>
      <c r="V263" s="16">
        <v>7</v>
      </c>
      <c r="W263" s="19">
        <v>0.36</v>
      </c>
      <c r="X263" s="19">
        <v>0.36</v>
      </c>
      <c r="Y263" s="16">
        <v>38736134</v>
      </c>
      <c r="Z263" s="16">
        <v>83160000</v>
      </c>
      <c r="AA263" s="16">
        <v>1803358208</v>
      </c>
      <c r="AD263" s="16" t="s">
        <v>257</v>
      </c>
      <c r="AE263" s="16" t="s">
        <v>726</v>
      </c>
      <c r="AF263" s="16" t="s">
        <v>313</v>
      </c>
      <c r="AG263" s="16">
        <v>83160000</v>
      </c>
      <c r="AH263" s="16" t="s">
        <v>260</v>
      </c>
      <c r="AI263" s="16" t="s">
        <v>314</v>
      </c>
      <c r="AJ263" s="16">
        <v>1803358208</v>
      </c>
      <c r="AK263" s="16" t="s">
        <v>261</v>
      </c>
      <c r="AL263" s="24" t="s">
        <v>727</v>
      </c>
    </row>
    <row r="264" spans="1:38" x14ac:dyDescent="0.15">
      <c r="A264" s="16">
        <v>259</v>
      </c>
      <c r="B264" s="16">
        <v>208</v>
      </c>
      <c r="C264" s="16">
        <v>5</v>
      </c>
      <c r="D264" s="16">
        <v>500</v>
      </c>
      <c r="E264" s="16">
        <v>0</v>
      </c>
      <c r="F264" s="16">
        <v>0</v>
      </c>
      <c r="G264" s="16">
        <v>6000349</v>
      </c>
      <c r="H264" t="s">
        <v>340</v>
      </c>
      <c r="I264" s="42" t="s">
        <v>1175</v>
      </c>
      <c r="J264" s="16">
        <v>8661</v>
      </c>
      <c r="K264" s="30">
        <v>320</v>
      </c>
      <c r="L264" s="16" t="s">
        <v>39</v>
      </c>
      <c r="M264" s="16" t="s">
        <v>39</v>
      </c>
      <c r="N264" s="16">
        <v>8</v>
      </c>
      <c r="O264" s="16">
        <v>39.549999999999997</v>
      </c>
      <c r="P264" s="16">
        <v>387.5</v>
      </c>
      <c r="Q264" s="16">
        <v>387.5</v>
      </c>
      <c r="R264" s="16">
        <v>0</v>
      </c>
      <c r="S264" s="16">
        <v>118871361</v>
      </c>
      <c r="T264" s="16">
        <v>271250000</v>
      </c>
      <c r="U264" s="16">
        <v>5823344216</v>
      </c>
      <c r="V264" s="16">
        <v>8</v>
      </c>
      <c r="W264" s="19">
        <v>0.32</v>
      </c>
      <c r="X264" s="19">
        <v>0.32</v>
      </c>
      <c r="Y264" s="16">
        <v>38038835</v>
      </c>
      <c r="Z264" s="16">
        <v>95480000</v>
      </c>
      <c r="AA264" s="16">
        <v>2070522387</v>
      </c>
      <c r="AD264" s="16" t="s">
        <v>257</v>
      </c>
      <c r="AE264" s="16" t="s">
        <v>728</v>
      </c>
      <c r="AF264" s="16" t="s">
        <v>313</v>
      </c>
      <c r="AG264" s="16">
        <v>95480000</v>
      </c>
      <c r="AH264" s="16" t="s">
        <v>260</v>
      </c>
      <c r="AI264" s="16" t="s">
        <v>314</v>
      </c>
      <c r="AJ264" s="16">
        <v>2070522387</v>
      </c>
      <c r="AK264" s="16" t="s">
        <v>261</v>
      </c>
      <c r="AL264" s="24" t="s">
        <v>729</v>
      </c>
    </row>
    <row r="265" spans="1:38" x14ac:dyDescent="0.15">
      <c r="A265" s="16">
        <v>260</v>
      </c>
      <c r="B265" s="16">
        <v>209</v>
      </c>
      <c r="C265" s="16">
        <v>5</v>
      </c>
      <c r="D265" s="16">
        <v>500</v>
      </c>
      <c r="E265" s="16">
        <v>0</v>
      </c>
      <c r="F265" s="16">
        <v>0</v>
      </c>
      <c r="G265" s="16">
        <v>6000350</v>
      </c>
      <c r="H265" t="s">
        <v>341</v>
      </c>
      <c r="I265" s="42" t="s">
        <v>1176</v>
      </c>
      <c r="J265" s="16">
        <v>8661</v>
      </c>
      <c r="K265" s="30">
        <v>280</v>
      </c>
      <c r="L265" s="16" t="s">
        <v>40</v>
      </c>
      <c r="M265" s="16" t="s">
        <v>40</v>
      </c>
      <c r="N265" s="16">
        <v>9</v>
      </c>
      <c r="O265" s="16">
        <v>68.400000000000006</v>
      </c>
      <c r="P265" s="16">
        <v>480</v>
      </c>
      <c r="Q265" s="16">
        <v>480</v>
      </c>
      <c r="R265" s="16">
        <v>0</v>
      </c>
      <c r="S265" s="16">
        <v>205582835</v>
      </c>
      <c r="T265" s="16">
        <v>336000000</v>
      </c>
      <c r="U265" s="16">
        <v>7213432835</v>
      </c>
      <c r="V265" s="16">
        <v>9</v>
      </c>
      <c r="W265" s="19">
        <v>0.28000000000000003</v>
      </c>
      <c r="X265" s="19">
        <v>0.28000000000000003</v>
      </c>
      <c r="Y265" s="16">
        <v>57563193</v>
      </c>
      <c r="Z265" s="16">
        <v>103488000</v>
      </c>
      <c r="AA265" s="16">
        <v>2244179104</v>
      </c>
      <c r="AD265" s="16" t="s">
        <v>257</v>
      </c>
      <c r="AE265" s="16" t="s">
        <v>730</v>
      </c>
      <c r="AF265" s="16" t="s">
        <v>313</v>
      </c>
      <c r="AG265" s="16">
        <v>103488000</v>
      </c>
      <c r="AH265" s="16" t="s">
        <v>260</v>
      </c>
      <c r="AI265" s="16" t="s">
        <v>314</v>
      </c>
      <c r="AJ265" s="16">
        <v>2244179104</v>
      </c>
      <c r="AK265" s="16" t="s">
        <v>261</v>
      </c>
      <c r="AL265" s="24" t="s">
        <v>731</v>
      </c>
    </row>
    <row r="266" spans="1:38" x14ac:dyDescent="0.15">
      <c r="A266" s="16">
        <v>261</v>
      </c>
      <c r="B266" s="16">
        <v>210</v>
      </c>
      <c r="C266" s="16">
        <v>5</v>
      </c>
      <c r="D266" s="16">
        <v>500</v>
      </c>
      <c r="E266" s="16">
        <v>0</v>
      </c>
      <c r="F266" s="16">
        <v>0</v>
      </c>
      <c r="G266" s="16">
        <v>6000351</v>
      </c>
      <c r="H266" t="s">
        <v>342</v>
      </c>
      <c r="I266" s="42" t="s">
        <v>1177</v>
      </c>
      <c r="J266" s="16">
        <v>8661</v>
      </c>
      <c r="K266" s="30">
        <v>160</v>
      </c>
      <c r="L266" s="16" t="s">
        <v>41</v>
      </c>
      <c r="M266" s="16" t="s">
        <v>41</v>
      </c>
      <c r="N266" s="16">
        <v>10</v>
      </c>
      <c r="O266" s="16">
        <v>80.5</v>
      </c>
      <c r="P266" s="16">
        <v>528</v>
      </c>
      <c r="Q266" s="16">
        <v>528</v>
      </c>
      <c r="R266" s="16">
        <v>0</v>
      </c>
      <c r="S266" s="16">
        <v>241950559</v>
      </c>
      <c r="T266" s="16">
        <v>369600000</v>
      </c>
      <c r="U266" s="16">
        <v>7934776119</v>
      </c>
      <c r="V266" s="16">
        <v>10</v>
      </c>
      <c r="W266" s="19">
        <v>0.16</v>
      </c>
      <c r="X266" s="19">
        <v>0.16</v>
      </c>
      <c r="Y266" s="16">
        <v>38712089</v>
      </c>
      <c r="Z266" s="16">
        <v>65049600</v>
      </c>
      <c r="AA266" s="16">
        <v>1410626865</v>
      </c>
      <c r="AD266" s="16" t="s">
        <v>257</v>
      </c>
      <c r="AE266" s="16" t="s">
        <v>732</v>
      </c>
      <c r="AF266" s="16" t="s">
        <v>313</v>
      </c>
      <c r="AG266" s="16">
        <v>65049600</v>
      </c>
      <c r="AH266" s="16" t="s">
        <v>260</v>
      </c>
      <c r="AI266" s="16" t="s">
        <v>314</v>
      </c>
      <c r="AJ266" s="16">
        <v>1410626865</v>
      </c>
      <c r="AK266" s="16" t="s">
        <v>261</v>
      </c>
      <c r="AL266" s="24" t="s">
        <v>733</v>
      </c>
    </row>
    <row r="267" spans="1:38" x14ac:dyDescent="0.15">
      <c r="A267" s="16">
        <v>262</v>
      </c>
      <c r="B267" s="16">
        <v>301</v>
      </c>
      <c r="C267" s="16">
        <v>5</v>
      </c>
      <c r="D267" s="16">
        <v>0</v>
      </c>
      <c r="E267" s="16">
        <v>500</v>
      </c>
      <c r="F267" s="16">
        <v>0</v>
      </c>
      <c r="G267" s="16">
        <v>6000342</v>
      </c>
      <c r="H267" t="s">
        <v>333</v>
      </c>
      <c r="I267" s="42" t="s">
        <v>1168</v>
      </c>
      <c r="J267" s="16">
        <v>8661</v>
      </c>
      <c r="K267" s="30">
        <v>80</v>
      </c>
      <c r="L267" s="16" t="s">
        <v>42</v>
      </c>
      <c r="M267" s="16" t="s">
        <v>42</v>
      </c>
      <c r="N267" s="16">
        <v>1</v>
      </c>
      <c r="O267" s="16">
        <v>2.5499999999999998</v>
      </c>
      <c r="P267" s="16">
        <v>1.4</v>
      </c>
      <c r="Q267" s="16">
        <v>1.4</v>
      </c>
      <c r="R267" s="16">
        <v>0</v>
      </c>
      <c r="S267" s="16">
        <v>7664272</v>
      </c>
      <c r="T267" s="16">
        <v>980000</v>
      </c>
      <c r="U267" s="16">
        <v>21039179</v>
      </c>
      <c r="V267" s="16">
        <v>1</v>
      </c>
      <c r="W267" s="19">
        <v>0.5</v>
      </c>
      <c r="X267" s="19">
        <v>0.5</v>
      </c>
      <c r="Y267" s="16">
        <v>3832136</v>
      </c>
      <c r="Z267" s="16">
        <v>539000</v>
      </c>
      <c r="AA267" s="16">
        <v>11688432</v>
      </c>
      <c r="AD267" s="16" t="s">
        <v>257</v>
      </c>
      <c r="AE267" s="16" t="s">
        <v>734</v>
      </c>
      <c r="AF267" s="16" t="s">
        <v>313</v>
      </c>
      <c r="AG267" s="16">
        <v>539000</v>
      </c>
      <c r="AH267" s="16" t="s">
        <v>260</v>
      </c>
      <c r="AI267" s="16" t="s">
        <v>314</v>
      </c>
      <c r="AJ267" s="16">
        <v>11688432</v>
      </c>
      <c r="AK267" s="16" t="s">
        <v>261</v>
      </c>
      <c r="AL267" s="24" t="s">
        <v>735</v>
      </c>
    </row>
    <row r="268" spans="1:38" x14ac:dyDescent="0.15">
      <c r="A268" s="16">
        <v>263</v>
      </c>
      <c r="B268" s="16">
        <v>302</v>
      </c>
      <c r="C268" s="16">
        <v>5</v>
      </c>
      <c r="D268" s="16">
        <v>0</v>
      </c>
      <c r="E268" s="16">
        <v>500</v>
      </c>
      <c r="F268" s="16">
        <v>0</v>
      </c>
      <c r="G268" s="16">
        <v>6000343</v>
      </c>
      <c r="H268" t="s">
        <v>334</v>
      </c>
      <c r="I268" s="42" t="s">
        <v>1169</v>
      </c>
      <c r="J268" s="16">
        <v>8661</v>
      </c>
      <c r="K268" s="30">
        <v>440</v>
      </c>
      <c r="L268" s="16" t="s">
        <v>43</v>
      </c>
      <c r="M268" s="16" t="s">
        <v>43</v>
      </c>
      <c r="N268" s="16">
        <v>2</v>
      </c>
      <c r="O268" s="16">
        <v>4</v>
      </c>
      <c r="P268" s="16">
        <v>1.65</v>
      </c>
      <c r="Q268" s="16">
        <v>1.65</v>
      </c>
      <c r="R268" s="16">
        <v>0</v>
      </c>
      <c r="S268" s="16">
        <v>12022388</v>
      </c>
      <c r="T268" s="16">
        <v>1155000</v>
      </c>
      <c r="U268" s="16">
        <v>24796175</v>
      </c>
      <c r="V268" s="16">
        <v>2</v>
      </c>
      <c r="W268" s="19">
        <v>0.44</v>
      </c>
      <c r="X268" s="19">
        <v>0.44</v>
      </c>
      <c r="Y268" s="16">
        <v>5289850</v>
      </c>
      <c r="Z268" s="16">
        <v>559020</v>
      </c>
      <c r="AA268" s="16">
        <v>12122574</v>
      </c>
      <c r="AD268" s="16" t="s">
        <v>257</v>
      </c>
      <c r="AE268" s="16" t="s">
        <v>736</v>
      </c>
      <c r="AF268" s="16" t="s">
        <v>313</v>
      </c>
      <c r="AG268" s="16">
        <v>559020</v>
      </c>
      <c r="AH268" s="16" t="s">
        <v>260</v>
      </c>
      <c r="AI268" s="16" t="s">
        <v>314</v>
      </c>
      <c r="AJ268" s="16">
        <v>12122574</v>
      </c>
      <c r="AK268" s="16" t="s">
        <v>261</v>
      </c>
      <c r="AL268" s="24" t="s">
        <v>737</v>
      </c>
    </row>
    <row r="269" spans="1:38" x14ac:dyDescent="0.15">
      <c r="A269" s="16">
        <v>264</v>
      </c>
      <c r="B269" s="16">
        <v>303</v>
      </c>
      <c r="C269" s="16">
        <v>5</v>
      </c>
      <c r="D269" s="16">
        <v>0</v>
      </c>
      <c r="E269" s="16">
        <v>500</v>
      </c>
      <c r="F269" s="16">
        <v>0</v>
      </c>
      <c r="G269" s="16">
        <v>6000344</v>
      </c>
      <c r="H269" t="s">
        <v>335</v>
      </c>
      <c r="I269" s="42" t="s">
        <v>1170</v>
      </c>
      <c r="J269" s="16">
        <v>8661</v>
      </c>
      <c r="K269" s="30">
        <v>380</v>
      </c>
      <c r="L269" s="16" t="s">
        <v>44</v>
      </c>
      <c r="M269" s="16" t="s">
        <v>44</v>
      </c>
      <c r="N269" s="16">
        <v>3</v>
      </c>
      <c r="O269" s="16">
        <v>8</v>
      </c>
      <c r="P269" s="16">
        <v>2.9</v>
      </c>
      <c r="Q269" s="16">
        <v>2.9</v>
      </c>
      <c r="R269" s="16">
        <v>0</v>
      </c>
      <c r="S269" s="16">
        <v>24044776</v>
      </c>
      <c r="T269" s="16">
        <v>2030000</v>
      </c>
      <c r="U269" s="16">
        <v>43581156</v>
      </c>
      <c r="V269" s="16">
        <v>3</v>
      </c>
      <c r="W269" s="19">
        <v>0.38</v>
      </c>
      <c r="X269" s="19">
        <v>0.38</v>
      </c>
      <c r="Y269" s="16">
        <v>9137014</v>
      </c>
      <c r="Z269" s="16">
        <v>848540</v>
      </c>
      <c r="AA269" s="16">
        <v>18400932</v>
      </c>
      <c r="AD269" s="16" t="s">
        <v>257</v>
      </c>
      <c r="AE269" s="16" t="s">
        <v>701</v>
      </c>
      <c r="AF269" s="16" t="s">
        <v>313</v>
      </c>
      <c r="AG269" s="16">
        <v>848540</v>
      </c>
      <c r="AH269" s="16" t="s">
        <v>260</v>
      </c>
      <c r="AI269" s="16" t="s">
        <v>314</v>
      </c>
      <c r="AJ269" s="16">
        <v>18400932</v>
      </c>
      <c r="AK269" s="16" t="s">
        <v>261</v>
      </c>
      <c r="AL269" s="24" t="s">
        <v>738</v>
      </c>
    </row>
    <row r="270" spans="1:38" x14ac:dyDescent="0.15">
      <c r="A270" s="16">
        <v>265</v>
      </c>
      <c r="B270" s="16">
        <v>304</v>
      </c>
      <c r="C270" s="16">
        <v>5</v>
      </c>
      <c r="D270" s="16">
        <v>0</v>
      </c>
      <c r="E270" s="16">
        <v>500</v>
      </c>
      <c r="F270" s="16">
        <v>0</v>
      </c>
      <c r="G270" s="16">
        <v>6000345</v>
      </c>
      <c r="H270" t="s">
        <v>336</v>
      </c>
      <c r="I270" s="42" t="s">
        <v>1171</v>
      </c>
      <c r="J270" s="16">
        <v>8661</v>
      </c>
      <c r="K270" s="30">
        <v>380</v>
      </c>
      <c r="L270" s="16" t="s">
        <v>45</v>
      </c>
      <c r="M270" s="16" t="s">
        <v>45</v>
      </c>
      <c r="N270" s="16">
        <v>4</v>
      </c>
      <c r="O270" s="16">
        <v>11.75</v>
      </c>
      <c r="P270" s="16">
        <v>22.25</v>
      </c>
      <c r="Q270" s="16">
        <v>22.25</v>
      </c>
      <c r="R270" s="16">
        <v>0</v>
      </c>
      <c r="S270" s="16">
        <v>35315764</v>
      </c>
      <c r="T270" s="16">
        <v>15575000</v>
      </c>
      <c r="U270" s="16">
        <v>334372667</v>
      </c>
      <c r="V270" s="16">
        <v>4</v>
      </c>
      <c r="W270" s="19">
        <v>0.38</v>
      </c>
      <c r="X270" s="19">
        <v>0.38</v>
      </c>
      <c r="Y270" s="16">
        <v>13419990</v>
      </c>
      <c r="Z270" s="16">
        <v>6510350</v>
      </c>
      <c r="AA270" s="16">
        <v>141179570</v>
      </c>
      <c r="AD270" s="16" t="s">
        <v>257</v>
      </c>
      <c r="AE270" s="16" t="s">
        <v>739</v>
      </c>
      <c r="AF270" s="16" t="s">
        <v>313</v>
      </c>
      <c r="AG270" s="16">
        <v>6510350</v>
      </c>
      <c r="AH270" s="16" t="s">
        <v>260</v>
      </c>
      <c r="AI270" s="16" t="s">
        <v>314</v>
      </c>
      <c r="AJ270" s="16">
        <v>141179570</v>
      </c>
      <c r="AK270" s="16" t="s">
        <v>261</v>
      </c>
      <c r="AL270" s="24" t="s">
        <v>740</v>
      </c>
    </row>
    <row r="271" spans="1:38" x14ac:dyDescent="0.15">
      <c r="A271" s="16">
        <v>266</v>
      </c>
      <c r="B271" s="16">
        <v>305</v>
      </c>
      <c r="C271" s="16">
        <v>5</v>
      </c>
      <c r="D271" s="16">
        <v>0</v>
      </c>
      <c r="E271" s="16">
        <v>500</v>
      </c>
      <c r="F271" s="16">
        <v>0</v>
      </c>
      <c r="G271" s="16">
        <v>6000346</v>
      </c>
      <c r="H271" t="s">
        <v>337</v>
      </c>
      <c r="I271" s="42" t="s">
        <v>1172</v>
      </c>
      <c r="J271" s="16">
        <v>8661</v>
      </c>
      <c r="K271" s="30">
        <v>400</v>
      </c>
      <c r="L271" s="16" t="s">
        <v>46</v>
      </c>
      <c r="M271" s="16" t="s">
        <v>46</v>
      </c>
      <c r="N271" s="16">
        <v>5</v>
      </c>
      <c r="O271" s="16">
        <v>17.8</v>
      </c>
      <c r="P271" s="16">
        <v>26.25</v>
      </c>
      <c r="Q271" s="16">
        <v>26.25</v>
      </c>
      <c r="R271" s="16">
        <v>0</v>
      </c>
      <c r="S271" s="16">
        <v>53499626</v>
      </c>
      <c r="T271" s="16">
        <v>18375000</v>
      </c>
      <c r="U271" s="16">
        <v>394484608</v>
      </c>
      <c r="V271" s="16">
        <v>5</v>
      </c>
      <c r="W271" s="19">
        <v>0.4</v>
      </c>
      <c r="X271" s="19">
        <v>0.4</v>
      </c>
      <c r="Y271" s="16">
        <v>21399850</v>
      </c>
      <c r="Z271" s="16">
        <v>8085000</v>
      </c>
      <c r="AA271" s="16">
        <v>175326492</v>
      </c>
      <c r="AD271" s="16" t="s">
        <v>257</v>
      </c>
      <c r="AE271" s="16" t="s">
        <v>741</v>
      </c>
      <c r="AF271" s="16" t="s">
        <v>313</v>
      </c>
      <c r="AG271" s="16">
        <v>8085000</v>
      </c>
      <c r="AH271" s="16" t="s">
        <v>260</v>
      </c>
      <c r="AI271" s="16" t="s">
        <v>314</v>
      </c>
      <c r="AJ271" s="16">
        <v>175326492</v>
      </c>
      <c r="AK271" s="16" t="s">
        <v>261</v>
      </c>
      <c r="AL271" s="24" t="s">
        <v>742</v>
      </c>
    </row>
    <row r="272" spans="1:38" x14ac:dyDescent="0.15">
      <c r="A272" s="16">
        <v>267</v>
      </c>
      <c r="B272" s="16">
        <v>306</v>
      </c>
      <c r="C272" s="16">
        <v>5</v>
      </c>
      <c r="D272" s="16">
        <v>0</v>
      </c>
      <c r="E272" s="16">
        <v>500</v>
      </c>
      <c r="F272" s="16">
        <v>0</v>
      </c>
      <c r="G272" s="16">
        <v>6000347</v>
      </c>
      <c r="H272" t="s">
        <v>338</v>
      </c>
      <c r="I272" s="42" t="s">
        <v>1173</v>
      </c>
      <c r="J272" s="16">
        <v>8661</v>
      </c>
      <c r="K272" s="30">
        <v>380</v>
      </c>
      <c r="L272" s="16" t="s">
        <v>47</v>
      </c>
      <c r="M272" s="16" t="s">
        <v>47</v>
      </c>
      <c r="N272" s="16">
        <v>6</v>
      </c>
      <c r="O272" s="16">
        <v>41.95</v>
      </c>
      <c r="P272" s="16">
        <v>174</v>
      </c>
      <c r="Q272" s="16">
        <v>174</v>
      </c>
      <c r="R272" s="16">
        <v>0</v>
      </c>
      <c r="S272" s="16">
        <v>126084794</v>
      </c>
      <c r="T272" s="16">
        <v>121800000</v>
      </c>
      <c r="U272" s="16">
        <v>2614869402</v>
      </c>
      <c r="V272" s="16">
        <v>6</v>
      </c>
      <c r="W272" s="19">
        <v>0.38</v>
      </c>
      <c r="X272" s="19">
        <v>0.38</v>
      </c>
      <c r="Y272" s="16">
        <v>47912221</v>
      </c>
      <c r="Z272" s="16">
        <v>50912400</v>
      </c>
      <c r="AA272" s="16">
        <v>1104055969</v>
      </c>
      <c r="AD272" s="16" t="s">
        <v>257</v>
      </c>
      <c r="AE272" s="16" t="s">
        <v>743</v>
      </c>
      <c r="AF272" s="16" t="s">
        <v>313</v>
      </c>
      <c r="AG272" s="16">
        <v>50912400</v>
      </c>
      <c r="AH272" s="16" t="s">
        <v>260</v>
      </c>
      <c r="AI272" s="16" t="s">
        <v>314</v>
      </c>
      <c r="AJ272" s="16">
        <v>1104055969</v>
      </c>
      <c r="AK272" s="16" t="s">
        <v>261</v>
      </c>
      <c r="AL272" s="24" t="s">
        <v>744</v>
      </c>
    </row>
    <row r="273" spans="1:38" x14ac:dyDescent="0.15">
      <c r="A273" s="16">
        <v>268</v>
      </c>
      <c r="B273" s="16">
        <v>307</v>
      </c>
      <c r="C273" s="16">
        <v>5</v>
      </c>
      <c r="D273" s="16">
        <v>0</v>
      </c>
      <c r="E273" s="16">
        <v>500</v>
      </c>
      <c r="F273" s="16">
        <v>0</v>
      </c>
      <c r="G273" s="16">
        <v>6000348</v>
      </c>
      <c r="H273" t="s">
        <v>339</v>
      </c>
      <c r="I273" s="42" t="s">
        <v>1174</v>
      </c>
      <c r="J273" s="16">
        <v>8661</v>
      </c>
      <c r="K273" s="30">
        <v>360</v>
      </c>
      <c r="L273" s="16" t="s">
        <v>48</v>
      </c>
      <c r="M273" s="16" t="s">
        <v>48</v>
      </c>
      <c r="N273" s="16">
        <v>7</v>
      </c>
      <c r="O273" s="16">
        <v>48.35</v>
      </c>
      <c r="P273" s="16">
        <v>225</v>
      </c>
      <c r="Q273" s="16">
        <v>225</v>
      </c>
      <c r="R273" s="16">
        <v>0</v>
      </c>
      <c r="S273" s="16">
        <v>145320615</v>
      </c>
      <c r="T273" s="16">
        <v>157500000</v>
      </c>
      <c r="U273" s="16">
        <v>3381296641</v>
      </c>
      <c r="V273" s="16">
        <v>7</v>
      </c>
      <c r="W273" s="19">
        <v>0.36</v>
      </c>
      <c r="X273" s="19">
        <v>0.36</v>
      </c>
      <c r="Y273" s="16">
        <v>52315421</v>
      </c>
      <c r="Z273" s="16">
        <v>62370000</v>
      </c>
      <c r="AA273" s="16">
        <v>1352518656</v>
      </c>
      <c r="AD273" s="16" t="s">
        <v>257</v>
      </c>
      <c r="AE273" s="16" t="s">
        <v>745</v>
      </c>
      <c r="AF273" s="16" t="s">
        <v>313</v>
      </c>
      <c r="AG273" s="16">
        <v>62370000</v>
      </c>
      <c r="AH273" s="16" t="s">
        <v>260</v>
      </c>
      <c r="AI273" s="16" t="s">
        <v>314</v>
      </c>
      <c r="AJ273" s="16">
        <v>1352518656</v>
      </c>
      <c r="AK273" s="16" t="s">
        <v>261</v>
      </c>
      <c r="AL273" s="24" t="s">
        <v>746</v>
      </c>
    </row>
    <row r="274" spans="1:38" x14ac:dyDescent="0.15">
      <c r="A274" s="16">
        <v>269</v>
      </c>
      <c r="B274" s="16">
        <v>308</v>
      </c>
      <c r="C274" s="16">
        <v>5</v>
      </c>
      <c r="D274" s="16">
        <v>0</v>
      </c>
      <c r="E274" s="16">
        <v>500</v>
      </c>
      <c r="F274" s="16">
        <v>0</v>
      </c>
      <c r="G274" s="16">
        <v>6000349</v>
      </c>
      <c r="H274" t="s">
        <v>340</v>
      </c>
      <c r="I274" s="42" t="s">
        <v>1175</v>
      </c>
      <c r="J274" s="16">
        <v>8661</v>
      </c>
      <c r="K274" s="30">
        <v>320</v>
      </c>
      <c r="L274" s="16" t="s">
        <v>49</v>
      </c>
      <c r="M274" s="16" t="s">
        <v>49</v>
      </c>
      <c r="N274" s="16">
        <v>8</v>
      </c>
      <c r="O274" s="16">
        <v>53.35</v>
      </c>
      <c r="P274" s="16">
        <v>290.60000000000002</v>
      </c>
      <c r="Q274" s="16">
        <v>290.60000000000002</v>
      </c>
      <c r="R274" s="16">
        <v>0</v>
      </c>
      <c r="S274" s="16">
        <v>160348600</v>
      </c>
      <c r="T274" s="16">
        <v>203420000</v>
      </c>
      <c r="U274" s="16">
        <v>4367132462</v>
      </c>
      <c r="V274" s="16">
        <v>8</v>
      </c>
      <c r="W274" s="19">
        <v>0.32</v>
      </c>
      <c r="X274" s="19">
        <v>0.32</v>
      </c>
      <c r="Y274" s="16">
        <v>51311552</v>
      </c>
      <c r="Z274" s="16">
        <v>71603840</v>
      </c>
      <c r="AA274" s="16">
        <v>1552758208</v>
      </c>
      <c r="AD274" s="16" t="s">
        <v>257</v>
      </c>
      <c r="AE274" s="16" t="s">
        <v>747</v>
      </c>
      <c r="AF274" s="16" t="s">
        <v>313</v>
      </c>
      <c r="AG274" s="16">
        <v>71603840</v>
      </c>
      <c r="AH274" s="16" t="s">
        <v>260</v>
      </c>
      <c r="AI274" s="16" t="s">
        <v>314</v>
      </c>
      <c r="AJ274" s="16">
        <v>1552758208</v>
      </c>
      <c r="AK274" s="16" t="s">
        <v>261</v>
      </c>
      <c r="AL274" s="24" t="s">
        <v>748</v>
      </c>
    </row>
    <row r="275" spans="1:38" x14ac:dyDescent="0.15">
      <c r="A275" s="16">
        <v>270</v>
      </c>
      <c r="B275" s="16">
        <v>309</v>
      </c>
      <c r="C275" s="16">
        <v>5</v>
      </c>
      <c r="D275" s="16">
        <v>0</v>
      </c>
      <c r="E275" s="16">
        <v>500</v>
      </c>
      <c r="F275" s="16">
        <v>0</v>
      </c>
      <c r="G275" s="16">
        <v>6000350</v>
      </c>
      <c r="H275" t="s">
        <v>341</v>
      </c>
      <c r="I275" s="42" t="s">
        <v>1176</v>
      </c>
      <c r="J275" s="16">
        <v>8661</v>
      </c>
      <c r="K275" s="30">
        <v>280</v>
      </c>
      <c r="L275" s="16" t="s">
        <v>50</v>
      </c>
      <c r="M275" s="16" t="s">
        <v>50</v>
      </c>
      <c r="N275" s="16">
        <v>9</v>
      </c>
      <c r="O275" s="16">
        <v>92.3</v>
      </c>
      <c r="P275" s="16">
        <v>360</v>
      </c>
      <c r="Q275" s="16">
        <v>360</v>
      </c>
      <c r="R275" s="16">
        <v>0</v>
      </c>
      <c r="S275" s="16">
        <v>277416604</v>
      </c>
      <c r="T275" s="16">
        <v>252000000</v>
      </c>
      <c r="U275" s="16">
        <v>5410074626</v>
      </c>
      <c r="V275" s="16">
        <v>9</v>
      </c>
      <c r="W275" s="19">
        <v>0.28000000000000003</v>
      </c>
      <c r="X275" s="19">
        <v>0.28000000000000003</v>
      </c>
      <c r="Y275" s="16">
        <v>77676649</v>
      </c>
      <c r="Z275" s="16">
        <v>77616000</v>
      </c>
      <c r="AA275" s="16">
        <v>1683134328</v>
      </c>
      <c r="AD275" s="16" t="s">
        <v>257</v>
      </c>
      <c r="AE275" s="16" t="s">
        <v>749</v>
      </c>
      <c r="AF275" s="16" t="s">
        <v>313</v>
      </c>
      <c r="AG275" s="16">
        <v>77616000</v>
      </c>
      <c r="AH275" s="16" t="s">
        <v>260</v>
      </c>
      <c r="AI275" s="16" t="s">
        <v>314</v>
      </c>
      <c r="AJ275" s="16">
        <v>1683134328</v>
      </c>
      <c r="AK275" s="16" t="s">
        <v>261</v>
      </c>
      <c r="AL275" s="24" t="s">
        <v>750</v>
      </c>
    </row>
    <row r="276" spans="1:38" x14ac:dyDescent="0.15">
      <c r="A276" s="16">
        <v>271</v>
      </c>
      <c r="B276" s="16">
        <v>310</v>
      </c>
      <c r="C276" s="16">
        <v>5</v>
      </c>
      <c r="D276" s="16">
        <v>0</v>
      </c>
      <c r="E276" s="16">
        <v>500</v>
      </c>
      <c r="F276" s="16">
        <v>0</v>
      </c>
      <c r="G276" s="16">
        <v>6000351</v>
      </c>
      <c r="H276" t="s">
        <v>342</v>
      </c>
      <c r="I276" s="42" t="s">
        <v>1177</v>
      </c>
      <c r="J276" s="16">
        <v>8661</v>
      </c>
      <c r="K276" s="30">
        <v>160</v>
      </c>
      <c r="L276" s="16" t="s">
        <v>51</v>
      </c>
      <c r="M276" s="16" t="s">
        <v>51</v>
      </c>
      <c r="N276" s="16">
        <v>10</v>
      </c>
      <c r="O276" s="16">
        <v>108.65</v>
      </c>
      <c r="P276" s="16">
        <v>396</v>
      </c>
      <c r="Q276" s="16">
        <v>396</v>
      </c>
      <c r="R276" s="16">
        <v>0</v>
      </c>
      <c r="S276" s="16">
        <v>326558115</v>
      </c>
      <c r="T276" s="16">
        <v>277200000</v>
      </c>
      <c r="U276" s="16">
        <v>5951082089</v>
      </c>
      <c r="V276" s="16">
        <v>10</v>
      </c>
      <c r="W276" s="19">
        <v>0.16</v>
      </c>
      <c r="X276" s="19">
        <v>0.16</v>
      </c>
      <c r="Y276" s="16">
        <v>52249298</v>
      </c>
      <c r="Z276" s="16">
        <v>48787200</v>
      </c>
      <c r="AA276" s="16">
        <v>1057970149</v>
      </c>
      <c r="AD276" s="16" t="s">
        <v>257</v>
      </c>
      <c r="AE276" s="16" t="s">
        <v>751</v>
      </c>
      <c r="AF276" s="16" t="s">
        <v>313</v>
      </c>
      <c r="AG276" s="16">
        <v>48787200</v>
      </c>
      <c r="AH276" s="16" t="s">
        <v>260</v>
      </c>
      <c r="AI276" s="16" t="s">
        <v>314</v>
      </c>
      <c r="AJ276" s="16">
        <v>1057970149</v>
      </c>
      <c r="AK276" s="16" t="s">
        <v>261</v>
      </c>
      <c r="AL276" s="24" t="s">
        <v>752</v>
      </c>
    </row>
    <row r="277" spans="1:38" x14ac:dyDescent="0.15">
      <c r="A277" s="16">
        <v>272</v>
      </c>
      <c r="B277" s="16">
        <v>401</v>
      </c>
      <c r="C277" s="16">
        <v>5</v>
      </c>
      <c r="D277" s="16">
        <v>0</v>
      </c>
      <c r="E277" s="16">
        <v>0</v>
      </c>
      <c r="F277" s="16">
        <v>0</v>
      </c>
      <c r="G277" s="34">
        <v>6000372</v>
      </c>
      <c r="H277" t="s">
        <v>343</v>
      </c>
      <c r="I277" s="37" t="s">
        <v>315</v>
      </c>
      <c r="J277" s="16">
        <v>8661</v>
      </c>
      <c r="K277" s="30">
        <v>28</v>
      </c>
      <c r="L277" s="16" t="s">
        <v>52</v>
      </c>
      <c r="M277" s="16" t="s">
        <v>52</v>
      </c>
      <c r="N277" s="16">
        <v>3</v>
      </c>
      <c r="O277" s="16">
        <v>5</v>
      </c>
      <c r="P277" s="16">
        <v>2.5</v>
      </c>
      <c r="Q277" s="16">
        <v>2.5</v>
      </c>
      <c r="R277" s="16">
        <v>0</v>
      </c>
      <c r="S277" s="16">
        <v>15027985</v>
      </c>
      <c r="T277" s="16">
        <v>1750000</v>
      </c>
      <c r="U277" s="16">
        <v>37569962</v>
      </c>
      <c r="V277" s="16">
        <v>1</v>
      </c>
      <c r="W277" s="19">
        <v>0.5</v>
      </c>
      <c r="X277" s="19">
        <v>2.8000000000000001E-2</v>
      </c>
      <c r="Y277" s="16">
        <v>420783</v>
      </c>
      <c r="Z277" s="16">
        <v>53900</v>
      </c>
      <c r="AA277" s="16">
        <v>1168843</v>
      </c>
      <c r="AD277" s="16" t="s">
        <v>257</v>
      </c>
      <c r="AE277" s="16" t="s">
        <v>382</v>
      </c>
      <c r="AF277" s="16" t="s">
        <v>313</v>
      </c>
      <c r="AG277" s="16">
        <v>53900</v>
      </c>
      <c r="AH277" s="16" t="s">
        <v>260</v>
      </c>
      <c r="AI277" s="16" t="s">
        <v>314</v>
      </c>
      <c r="AJ277" s="16">
        <v>1168843</v>
      </c>
      <c r="AK277" s="16" t="s">
        <v>261</v>
      </c>
      <c r="AL277" s="24" t="s">
        <v>753</v>
      </c>
    </row>
    <row r="278" spans="1:38" x14ac:dyDescent="0.15">
      <c r="A278" s="16">
        <v>273</v>
      </c>
      <c r="B278" s="16">
        <v>402</v>
      </c>
      <c r="C278" s="16">
        <v>5</v>
      </c>
      <c r="D278" s="16">
        <v>0</v>
      </c>
      <c r="E278" s="16">
        <v>0</v>
      </c>
      <c r="F278" s="16">
        <v>0</v>
      </c>
      <c r="G278" s="34">
        <v>6000373</v>
      </c>
      <c r="H278" t="s">
        <v>344</v>
      </c>
      <c r="I278" s="37" t="s">
        <v>1178</v>
      </c>
      <c r="J278" s="16">
        <v>8661</v>
      </c>
      <c r="K278" s="30">
        <v>28</v>
      </c>
      <c r="L278" s="16" t="s">
        <v>53</v>
      </c>
      <c r="M278" s="16" t="s">
        <v>53</v>
      </c>
      <c r="N278" s="16">
        <v>6</v>
      </c>
      <c r="O278" s="16">
        <v>26</v>
      </c>
      <c r="P278" s="16">
        <v>160</v>
      </c>
      <c r="Q278" s="16">
        <v>160</v>
      </c>
      <c r="R278" s="16">
        <v>0</v>
      </c>
      <c r="S278" s="16">
        <v>78145522</v>
      </c>
      <c r="T278" s="16">
        <v>112000000</v>
      </c>
      <c r="U278" s="16">
        <v>2404477611</v>
      </c>
      <c r="V278" s="16">
        <v>2</v>
      </c>
      <c r="W278" s="19">
        <v>0.44</v>
      </c>
      <c r="X278" s="19">
        <v>2.8000000000000001E-2</v>
      </c>
      <c r="Y278" s="16">
        <v>2188074</v>
      </c>
      <c r="Z278" s="16">
        <v>3449600</v>
      </c>
      <c r="AA278" s="16">
        <v>74805970</v>
      </c>
      <c r="AD278" s="16" t="s">
        <v>257</v>
      </c>
      <c r="AE278" s="16" t="s">
        <v>754</v>
      </c>
      <c r="AF278" s="16" t="s">
        <v>313</v>
      </c>
      <c r="AG278" s="16">
        <v>3449600</v>
      </c>
      <c r="AH278" s="16" t="s">
        <v>260</v>
      </c>
      <c r="AI278" s="16" t="s">
        <v>314</v>
      </c>
      <c r="AJ278" s="16">
        <v>74805970</v>
      </c>
      <c r="AK278" s="16" t="s">
        <v>261</v>
      </c>
      <c r="AL278" s="24" t="s">
        <v>755</v>
      </c>
    </row>
    <row r="279" spans="1:38" x14ac:dyDescent="0.15">
      <c r="A279" s="16">
        <v>274</v>
      </c>
      <c r="B279" s="16">
        <v>403</v>
      </c>
      <c r="C279" s="16">
        <v>5</v>
      </c>
      <c r="D279" s="16">
        <v>0</v>
      </c>
      <c r="E279" s="16">
        <v>0</v>
      </c>
      <c r="F279" s="16">
        <v>0</v>
      </c>
      <c r="G279" s="34">
        <v>6000374</v>
      </c>
      <c r="H279" t="s">
        <v>345</v>
      </c>
      <c r="I279" s="37" t="s">
        <v>1179</v>
      </c>
      <c r="J279" s="16">
        <v>8661</v>
      </c>
      <c r="K279" s="30">
        <v>28</v>
      </c>
      <c r="L279" s="16" t="s">
        <v>54</v>
      </c>
      <c r="M279" s="16" t="s">
        <v>54</v>
      </c>
      <c r="N279" s="16">
        <v>9</v>
      </c>
      <c r="O279" s="16">
        <v>56</v>
      </c>
      <c r="P279" s="16">
        <v>300</v>
      </c>
      <c r="Q279" s="16">
        <v>300</v>
      </c>
      <c r="R279" s="16">
        <v>0</v>
      </c>
      <c r="S279" s="16">
        <v>168313432</v>
      </c>
      <c r="T279" s="16">
        <v>210000000</v>
      </c>
      <c r="U279" s="16">
        <v>4508395522</v>
      </c>
      <c r="V279" s="16">
        <v>3</v>
      </c>
      <c r="W279" s="19">
        <v>0.38</v>
      </c>
      <c r="X279" s="19">
        <v>2.8000000000000001E-2</v>
      </c>
      <c r="Y279" s="16">
        <v>4712776</v>
      </c>
      <c r="Z279" s="16">
        <v>6468000</v>
      </c>
      <c r="AA279" s="16">
        <v>140261194</v>
      </c>
      <c r="AD279" s="16" t="s">
        <v>257</v>
      </c>
      <c r="AE279" s="16" t="s">
        <v>756</v>
      </c>
      <c r="AF279" s="16" t="s">
        <v>313</v>
      </c>
      <c r="AG279" s="16">
        <v>6468000</v>
      </c>
      <c r="AH279" s="16" t="s">
        <v>260</v>
      </c>
      <c r="AI279" s="16" t="s">
        <v>314</v>
      </c>
      <c r="AJ279" s="16">
        <v>140261194</v>
      </c>
      <c r="AK279" s="16" t="s">
        <v>261</v>
      </c>
      <c r="AL279" s="24" t="s">
        <v>757</v>
      </c>
    </row>
    <row r="280" spans="1:38" x14ac:dyDescent="0.15">
      <c r="A280" s="16">
        <v>275</v>
      </c>
      <c r="B280" s="16">
        <v>404</v>
      </c>
      <c r="C280" s="16">
        <v>5</v>
      </c>
      <c r="D280" s="16">
        <v>0</v>
      </c>
      <c r="E280" s="16">
        <v>0</v>
      </c>
      <c r="F280" s="16">
        <v>0</v>
      </c>
      <c r="G280" s="34">
        <v>6000375</v>
      </c>
      <c r="H280" t="s">
        <v>346</v>
      </c>
      <c r="I280" s="37" t="s">
        <v>1180</v>
      </c>
      <c r="J280" s="16">
        <v>8661</v>
      </c>
      <c r="K280" s="30">
        <v>28</v>
      </c>
      <c r="L280" s="16" t="s">
        <v>55</v>
      </c>
      <c r="M280" s="16" t="s">
        <v>55</v>
      </c>
      <c r="N280" s="16">
        <v>10</v>
      </c>
      <c r="O280" s="16">
        <v>83</v>
      </c>
      <c r="P280" s="16">
        <v>401</v>
      </c>
      <c r="Q280" s="16">
        <v>401</v>
      </c>
      <c r="R280" s="16">
        <v>0</v>
      </c>
      <c r="S280" s="16">
        <v>249464552</v>
      </c>
      <c r="T280" s="16">
        <v>280700000</v>
      </c>
      <c r="U280" s="16">
        <v>6026222014</v>
      </c>
      <c r="V280" s="16">
        <v>4</v>
      </c>
      <c r="W280" s="19">
        <v>0.38</v>
      </c>
      <c r="X280" s="19">
        <v>2.8000000000000001E-2</v>
      </c>
      <c r="Y280" s="16">
        <v>6985007</v>
      </c>
      <c r="Z280" s="16">
        <v>8645560</v>
      </c>
      <c r="AA280" s="16">
        <v>187482462</v>
      </c>
      <c r="AD280" s="16" t="s">
        <v>257</v>
      </c>
      <c r="AE280" s="16" t="s">
        <v>758</v>
      </c>
      <c r="AF280" s="16" t="s">
        <v>313</v>
      </c>
      <c r="AG280" s="16">
        <v>8645560</v>
      </c>
      <c r="AH280" s="16" t="s">
        <v>260</v>
      </c>
      <c r="AI280" s="16" t="s">
        <v>314</v>
      </c>
      <c r="AJ280" s="16">
        <v>187482462</v>
      </c>
      <c r="AK280" s="16" t="s">
        <v>261</v>
      </c>
      <c r="AL280" s="24" t="s">
        <v>759</v>
      </c>
    </row>
    <row r="281" spans="1:38" x14ac:dyDescent="0.15">
      <c r="A281" s="16">
        <v>276</v>
      </c>
      <c r="B281" s="16">
        <v>500</v>
      </c>
      <c r="C281" s="16">
        <v>5</v>
      </c>
      <c r="D281" s="16">
        <v>0</v>
      </c>
      <c r="E281" s="16">
        <v>0</v>
      </c>
      <c r="F281" s="16">
        <v>0</v>
      </c>
      <c r="G281" s="16">
        <v>0</v>
      </c>
      <c r="H281" s="24" t="s">
        <v>316</v>
      </c>
      <c r="I281" s="24" t="s">
        <v>316</v>
      </c>
      <c r="J281" s="16">
        <v>8661</v>
      </c>
      <c r="K281" s="30">
        <v>0</v>
      </c>
      <c r="L281" s="16" t="s">
        <v>56</v>
      </c>
      <c r="M281" s="16" t="s">
        <v>56</v>
      </c>
      <c r="N281" s="16">
        <v>0</v>
      </c>
      <c r="O281" s="16">
        <v>1.5</v>
      </c>
      <c r="P281" s="16">
        <v>1.2</v>
      </c>
      <c r="Q281" s="16">
        <v>1.2</v>
      </c>
      <c r="R281" s="16">
        <v>0</v>
      </c>
      <c r="S281" s="16">
        <v>4508395</v>
      </c>
      <c r="T281" s="16">
        <v>840000</v>
      </c>
      <c r="U281" s="16">
        <v>18033582</v>
      </c>
      <c r="V281" s="16">
        <v>1</v>
      </c>
      <c r="W281" s="19">
        <v>0.5</v>
      </c>
      <c r="X281" s="19">
        <v>0.5</v>
      </c>
      <c r="Y281" s="16">
        <v>2254197</v>
      </c>
      <c r="Z281" s="16">
        <v>462000</v>
      </c>
      <c r="AA281" s="16">
        <v>10018656</v>
      </c>
      <c r="AD281" s="16" t="s">
        <v>257</v>
      </c>
      <c r="AE281" s="16" t="s">
        <v>760</v>
      </c>
      <c r="AF281" s="16" t="s">
        <v>313</v>
      </c>
      <c r="AG281" s="16">
        <v>462000</v>
      </c>
      <c r="AH281" s="16" t="s">
        <v>260</v>
      </c>
      <c r="AI281" s="16" t="s">
        <v>314</v>
      </c>
      <c r="AJ281" s="16">
        <v>10018656</v>
      </c>
      <c r="AK281" s="16" t="s">
        <v>261</v>
      </c>
      <c r="AL281" s="24" t="s">
        <v>761</v>
      </c>
    </row>
    <row r="282" spans="1:38" x14ac:dyDescent="0.15">
      <c r="A282" s="16">
        <v>277</v>
      </c>
      <c r="B282" s="16">
        <v>501</v>
      </c>
      <c r="C282" s="16">
        <v>5</v>
      </c>
      <c r="D282" s="16">
        <v>0</v>
      </c>
      <c r="E282" s="16">
        <v>0</v>
      </c>
      <c r="F282" s="16">
        <v>0</v>
      </c>
      <c r="G282" s="16">
        <v>0</v>
      </c>
      <c r="H282" s="24" t="s">
        <v>316</v>
      </c>
      <c r="I282" s="24" t="s">
        <v>316</v>
      </c>
      <c r="J282" s="16">
        <v>8661</v>
      </c>
      <c r="K282" s="30">
        <v>0</v>
      </c>
      <c r="L282" s="16" t="s">
        <v>57</v>
      </c>
      <c r="M282" s="16" t="s">
        <v>57</v>
      </c>
      <c r="N282" s="16">
        <v>1</v>
      </c>
      <c r="O282" s="16">
        <v>1.35</v>
      </c>
      <c r="P282" s="16">
        <v>1.2</v>
      </c>
      <c r="Q282" s="16">
        <v>1.2</v>
      </c>
      <c r="R282" s="16">
        <v>0</v>
      </c>
      <c r="S282" s="16">
        <v>4057555</v>
      </c>
      <c r="T282" s="16">
        <v>840000</v>
      </c>
      <c r="U282" s="16">
        <v>18033582</v>
      </c>
      <c r="V282" s="16">
        <v>1</v>
      </c>
      <c r="W282" s="19">
        <v>0.5</v>
      </c>
      <c r="X282" s="19">
        <v>0.5</v>
      </c>
      <c r="Y282" s="16">
        <v>2028777</v>
      </c>
      <c r="Z282" s="16">
        <v>462000</v>
      </c>
      <c r="AA282" s="16">
        <v>10018656</v>
      </c>
      <c r="AD282" s="16" t="s">
        <v>257</v>
      </c>
      <c r="AE282" s="16" t="s">
        <v>762</v>
      </c>
      <c r="AF282" s="16" t="s">
        <v>313</v>
      </c>
      <c r="AG282" s="16">
        <v>462000</v>
      </c>
      <c r="AH282" s="16" t="s">
        <v>260</v>
      </c>
      <c r="AI282" s="16" t="s">
        <v>314</v>
      </c>
      <c r="AJ282" s="16">
        <v>10018656</v>
      </c>
      <c r="AK282" s="16" t="s">
        <v>261</v>
      </c>
      <c r="AL282" s="24" t="s">
        <v>763</v>
      </c>
    </row>
    <row r="283" spans="1:38" x14ac:dyDescent="0.15">
      <c r="A283" s="16">
        <v>278</v>
      </c>
      <c r="B283" s="16">
        <v>502</v>
      </c>
      <c r="C283" s="16">
        <v>5</v>
      </c>
      <c r="D283" s="16">
        <v>0</v>
      </c>
      <c r="E283" s="16">
        <v>0</v>
      </c>
      <c r="F283" s="16">
        <v>0</v>
      </c>
      <c r="G283" s="16">
        <v>0</v>
      </c>
      <c r="H283" s="24" t="s">
        <v>316</v>
      </c>
      <c r="I283" s="24" t="s">
        <v>316</v>
      </c>
      <c r="J283" s="16">
        <v>8661</v>
      </c>
      <c r="K283" s="30">
        <v>0</v>
      </c>
      <c r="L283" s="16" t="s">
        <v>58</v>
      </c>
      <c r="M283" s="16" t="s">
        <v>58</v>
      </c>
      <c r="N283" s="16">
        <v>2</v>
      </c>
      <c r="O283" s="16">
        <v>2.8</v>
      </c>
      <c r="P283" s="16">
        <v>1.8</v>
      </c>
      <c r="Q283" s="16">
        <v>1.8</v>
      </c>
      <c r="R283" s="16">
        <v>0</v>
      </c>
      <c r="S283" s="16">
        <v>8415671</v>
      </c>
      <c r="T283" s="16">
        <v>1260000</v>
      </c>
      <c r="U283" s="16">
        <v>27050373</v>
      </c>
      <c r="V283" s="16">
        <v>2</v>
      </c>
      <c r="W283" s="19">
        <v>0.44</v>
      </c>
      <c r="X283" s="19">
        <v>0.44</v>
      </c>
      <c r="Y283" s="16">
        <v>3702895</v>
      </c>
      <c r="Z283" s="16">
        <v>609840</v>
      </c>
      <c r="AA283" s="16">
        <v>13224626</v>
      </c>
      <c r="AD283" s="16" t="s">
        <v>257</v>
      </c>
      <c r="AE283" s="16" t="s">
        <v>697</v>
      </c>
      <c r="AF283" s="16" t="s">
        <v>313</v>
      </c>
      <c r="AG283" s="16">
        <v>609840</v>
      </c>
      <c r="AH283" s="16" t="s">
        <v>260</v>
      </c>
      <c r="AI283" s="16" t="s">
        <v>314</v>
      </c>
      <c r="AJ283" s="16">
        <v>13224626</v>
      </c>
      <c r="AK283" s="16" t="s">
        <v>261</v>
      </c>
      <c r="AL283" s="24" t="s">
        <v>698</v>
      </c>
    </row>
    <row r="284" spans="1:38" x14ac:dyDescent="0.15">
      <c r="A284" s="16">
        <v>279</v>
      </c>
      <c r="B284" s="16">
        <v>503</v>
      </c>
      <c r="C284" s="16">
        <v>5</v>
      </c>
      <c r="D284" s="16">
        <v>0</v>
      </c>
      <c r="E284" s="16">
        <v>0</v>
      </c>
      <c r="F284" s="16">
        <v>0</v>
      </c>
      <c r="G284" s="16">
        <v>0</v>
      </c>
      <c r="H284" s="24" t="s">
        <v>316</v>
      </c>
      <c r="I284" s="24" t="s">
        <v>316</v>
      </c>
      <c r="J284" s="16">
        <v>8661</v>
      </c>
      <c r="K284" s="30">
        <v>0</v>
      </c>
      <c r="L284" s="16" t="s">
        <v>59</v>
      </c>
      <c r="M284" s="16" t="s">
        <v>59</v>
      </c>
      <c r="N284" s="16">
        <v>3</v>
      </c>
      <c r="O284" s="16">
        <v>5.5</v>
      </c>
      <c r="P284" s="16">
        <v>3</v>
      </c>
      <c r="Q284" s="16">
        <v>3</v>
      </c>
      <c r="R284" s="16">
        <v>0</v>
      </c>
      <c r="S284" s="16">
        <v>16530783</v>
      </c>
      <c r="T284" s="16">
        <v>2100000</v>
      </c>
      <c r="U284" s="16">
        <v>45083955</v>
      </c>
      <c r="V284" s="16">
        <v>3</v>
      </c>
      <c r="W284" s="19">
        <v>0.38</v>
      </c>
      <c r="X284" s="19">
        <v>0.38</v>
      </c>
      <c r="Y284" s="16">
        <v>6281697</v>
      </c>
      <c r="Z284" s="16">
        <v>877800</v>
      </c>
      <c r="AA284" s="16">
        <v>19035447</v>
      </c>
      <c r="AD284" s="16" t="s">
        <v>257</v>
      </c>
      <c r="AE284" s="16" t="s">
        <v>699</v>
      </c>
      <c r="AF284" s="16" t="s">
        <v>313</v>
      </c>
      <c r="AG284" s="16">
        <v>877800</v>
      </c>
      <c r="AH284" s="16" t="s">
        <v>260</v>
      </c>
      <c r="AI284" s="16" t="s">
        <v>314</v>
      </c>
      <c r="AJ284" s="16">
        <v>19035447</v>
      </c>
      <c r="AK284" s="16" t="s">
        <v>261</v>
      </c>
      <c r="AL284" s="24" t="s">
        <v>700</v>
      </c>
    </row>
    <row r="285" spans="1:38" x14ac:dyDescent="0.15">
      <c r="A285" s="16">
        <v>280</v>
      </c>
      <c r="B285" s="16">
        <v>504</v>
      </c>
      <c r="C285" s="16">
        <v>5</v>
      </c>
      <c r="D285" s="16">
        <v>0</v>
      </c>
      <c r="E285" s="16">
        <v>0</v>
      </c>
      <c r="F285" s="16">
        <v>0</v>
      </c>
      <c r="G285" s="16">
        <v>0</v>
      </c>
      <c r="H285" s="24" t="s">
        <v>316</v>
      </c>
      <c r="I285" s="24" t="s">
        <v>316</v>
      </c>
      <c r="J285" s="16">
        <v>8661</v>
      </c>
      <c r="K285" s="30">
        <v>0</v>
      </c>
      <c r="L285" s="16" t="s">
        <v>60</v>
      </c>
      <c r="M285" s="16" t="s">
        <v>60</v>
      </c>
      <c r="N285" s="16">
        <v>4</v>
      </c>
      <c r="O285" s="16">
        <v>8</v>
      </c>
      <c r="P285" s="16">
        <v>22</v>
      </c>
      <c r="Q285" s="16">
        <v>22</v>
      </c>
      <c r="R285" s="16">
        <v>0</v>
      </c>
      <c r="S285" s="16">
        <v>24044776</v>
      </c>
      <c r="T285" s="16">
        <v>15400000</v>
      </c>
      <c r="U285" s="16">
        <v>330615671</v>
      </c>
      <c r="V285" s="16">
        <v>4</v>
      </c>
      <c r="W285" s="19">
        <v>0.38</v>
      </c>
      <c r="X285" s="19">
        <v>0.38</v>
      </c>
      <c r="Y285" s="16">
        <v>9137014</v>
      </c>
      <c r="Z285" s="16">
        <v>6437200</v>
      </c>
      <c r="AA285" s="16">
        <v>139593283</v>
      </c>
      <c r="AD285" s="16" t="s">
        <v>257</v>
      </c>
      <c r="AE285" s="16" t="s">
        <v>701</v>
      </c>
      <c r="AF285" s="16" t="s">
        <v>313</v>
      </c>
      <c r="AG285" s="16">
        <v>6437200</v>
      </c>
      <c r="AH285" s="16" t="s">
        <v>260</v>
      </c>
      <c r="AI285" s="16" t="s">
        <v>314</v>
      </c>
      <c r="AJ285" s="16">
        <v>139593283</v>
      </c>
      <c r="AK285" s="16" t="s">
        <v>261</v>
      </c>
      <c r="AL285" s="24" t="s">
        <v>702</v>
      </c>
    </row>
    <row r="286" spans="1:38" x14ac:dyDescent="0.15">
      <c r="A286" s="16">
        <v>281</v>
      </c>
      <c r="B286" s="16">
        <v>505</v>
      </c>
      <c r="C286" s="16">
        <v>5</v>
      </c>
      <c r="D286" s="16">
        <v>0</v>
      </c>
      <c r="E286" s="16">
        <v>0</v>
      </c>
      <c r="F286" s="16">
        <v>0</v>
      </c>
      <c r="G286" s="16">
        <v>0</v>
      </c>
      <c r="H286" s="24" t="s">
        <v>316</v>
      </c>
      <c r="I286" s="24" t="s">
        <v>316</v>
      </c>
      <c r="J286" s="16">
        <v>8661</v>
      </c>
      <c r="K286" s="30">
        <v>0</v>
      </c>
      <c r="L286" s="16" t="s">
        <v>61</v>
      </c>
      <c r="M286" s="16" t="s">
        <v>61</v>
      </c>
      <c r="N286" s="16">
        <v>5</v>
      </c>
      <c r="O286" s="16">
        <v>12</v>
      </c>
      <c r="P286" s="16">
        <v>25</v>
      </c>
      <c r="Q286" s="16">
        <v>25</v>
      </c>
      <c r="R286" s="16">
        <v>0</v>
      </c>
      <c r="S286" s="16">
        <v>36067164</v>
      </c>
      <c r="T286" s="16">
        <v>17500000</v>
      </c>
      <c r="U286" s="16">
        <v>375699626</v>
      </c>
      <c r="V286" s="16">
        <v>5</v>
      </c>
      <c r="W286" s="19">
        <v>0.4</v>
      </c>
      <c r="X286" s="19">
        <v>0.4</v>
      </c>
      <c r="Y286" s="16">
        <v>14426865</v>
      </c>
      <c r="Z286" s="16">
        <v>7700000</v>
      </c>
      <c r="AA286" s="16">
        <v>166977611</v>
      </c>
      <c r="AD286" s="16" t="s">
        <v>257</v>
      </c>
      <c r="AE286" s="16" t="s">
        <v>703</v>
      </c>
      <c r="AF286" s="16" t="s">
        <v>313</v>
      </c>
      <c r="AG286" s="16">
        <v>7700000</v>
      </c>
      <c r="AH286" s="16" t="s">
        <v>260</v>
      </c>
      <c r="AI286" s="16" t="s">
        <v>314</v>
      </c>
      <c r="AJ286" s="16">
        <v>166977611</v>
      </c>
      <c r="AK286" s="16" t="s">
        <v>261</v>
      </c>
      <c r="AL286" s="24" t="s">
        <v>704</v>
      </c>
    </row>
    <row r="287" spans="1:38" x14ac:dyDescent="0.15">
      <c r="A287" s="16">
        <v>282</v>
      </c>
      <c r="B287" s="16">
        <v>506</v>
      </c>
      <c r="C287" s="16">
        <v>5</v>
      </c>
      <c r="D287" s="16">
        <v>0</v>
      </c>
      <c r="E287" s="16">
        <v>0</v>
      </c>
      <c r="F287" s="16">
        <v>0</v>
      </c>
      <c r="G287" s="16">
        <v>0</v>
      </c>
      <c r="H287" s="24" t="s">
        <v>316</v>
      </c>
      <c r="I287" s="24" t="s">
        <v>316</v>
      </c>
      <c r="J287" s="16">
        <v>8661</v>
      </c>
      <c r="K287" s="30">
        <v>0</v>
      </c>
      <c r="L287" s="16" t="s">
        <v>62</v>
      </c>
      <c r="M287" s="16" t="s">
        <v>62</v>
      </c>
      <c r="N287" s="16">
        <v>6</v>
      </c>
      <c r="O287" s="16">
        <v>28</v>
      </c>
      <c r="P287" s="16">
        <v>160</v>
      </c>
      <c r="Q287" s="16">
        <v>160</v>
      </c>
      <c r="R287" s="16">
        <v>0</v>
      </c>
      <c r="S287" s="16">
        <v>84156716</v>
      </c>
      <c r="T287" s="16">
        <v>112000000</v>
      </c>
      <c r="U287" s="16">
        <v>2404477611</v>
      </c>
      <c r="V287" s="16">
        <v>6</v>
      </c>
      <c r="W287" s="19">
        <v>0.38</v>
      </c>
      <c r="X287" s="19">
        <v>0.38</v>
      </c>
      <c r="Y287" s="16">
        <v>31979552</v>
      </c>
      <c r="Z287" s="16">
        <v>46816000</v>
      </c>
      <c r="AA287" s="16">
        <v>1015223880</v>
      </c>
      <c r="AD287" s="16" t="s">
        <v>257</v>
      </c>
      <c r="AE287" s="16" t="s">
        <v>705</v>
      </c>
      <c r="AF287" s="16" t="s">
        <v>313</v>
      </c>
      <c r="AG287" s="16">
        <v>46816000</v>
      </c>
      <c r="AH287" s="16" t="s">
        <v>260</v>
      </c>
      <c r="AI287" s="16" t="s">
        <v>314</v>
      </c>
      <c r="AJ287" s="16">
        <v>1015223880</v>
      </c>
      <c r="AK287" s="16" t="s">
        <v>261</v>
      </c>
      <c r="AL287" s="24" t="s">
        <v>706</v>
      </c>
    </row>
    <row r="288" spans="1:38" x14ac:dyDescent="0.15">
      <c r="A288" s="16">
        <v>283</v>
      </c>
      <c r="B288" s="16">
        <v>507</v>
      </c>
      <c r="C288" s="16">
        <v>5</v>
      </c>
      <c r="D288" s="16">
        <v>0</v>
      </c>
      <c r="E288" s="16">
        <v>0</v>
      </c>
      <c r="F288" s="16">
        <v>0</v>
      </c>
      <c r="G288" s="16">
        <v>0</v>
      </c>
      <c r="H288" s="24" t="s">
        <v>316</v>
      </c>
      <c r="I288" s="24" t="s">
        <v>316</v>
      </c>
      <c r="J288" s="16">
        <v>8661</v>
      </c>
      <c r="K288" s="30">
        <v>0</v>
      </c>
      <c r="L288" s="16" t="s">
        <v>63</v>
      </c>
      <c r="M288" s="16" t="s">
        <v>63</v>
      </c>
      <c r="N288" s="16">
        <v>7</v>
      </c>
      <c r="O288" s="16">
        <v>32</v>
      </c>
      <c r="P288" s="16">
        <v>200</v>
      </c>
      <c r="Q288" s="16">
        <v>200</v>
      </c>
      <c r="R288" s="16">
        <v>0</v>
      </c>
      <c r="S288" s="16">
        <v>96179104</v>
      </c>
      <c r="T288" s="16">
        <v>140000000</v>
      </c>
      <c r="U288" s="16">
        <v>3005597014</v>
      </c>
      <c r="V288" s="16">
        <v>7</v>
      </c>
      <c r="W288" s="19">
        <v>0.36</v>
      </c>
      <c r="X288" s="19">
        <v>0.36</v>
      </c>
      <c r="Y288" s="16">
        <v>34624477</v>
      </c>
      <c r="Z288" s="16">
        <v>55440000</v>
      </c>
      <c r="AA288" s="16">
        <v>1202238805</v>
      </c>
      <c r="AD288" s="16" t="s">
        <v>257</v>
      </c>
      <c r="AE288" s="16" t="s">
        <v>707</v>
      </c>
      <c r="AF288" s="16" t="s">
        <v>313</v>
      </c>
      <c r="AG288" s="16">
        <v>55440000</v>
      </c>
      <c r="AH288" s="16" t="s">
        <v>260</v>
      </c>
      <c r="AI288" s="16" t="s">
        <v>314</v>
      </c>
      <c r="AJ288" s="16">
        <v>1202238805</v>
      </c>
      <c r="AK288" s="16" t="s">
        <v>261</v>
      </c>
      <c r="AL288" s="24" t="s">
        <v>708</v>
      </c>
    </row>
    <row r="289" spans="1:38" x14ac:dyDescent="0.15">
      <c r="A289" s="16">
        <v>284</v>
      </c>
      <c r="B289" s="16">
        <v>508</v>
      </c>
      <c r="C289" s="16">
        <v>5</v>
      </c>
      <c r="D289" s="16">
        <v>0</v>
      </c>
      <c r="E289" s="16">
        <v>0</v>
      </c>
      <c r="F289" s="16">
        <v>0</v>
      </c>
      <c r="G289" s="16">
        <v>0</v>
      </c>
      <c r="H289" s="24" t="s">
        <v>316</v>
      </c>
      <c r="I289" s="24" t="s">
        <v>316</v>
      </c>
      <c r="J289" s="16">
        <v>8661</v>
      </c>
      <c r="K289" s="30">
        <v>0</v>
      </c>
      <c r="L289" s="16" t="s">
        <v>64</v>
      </c>
      <c r="M289" s="16" t="s">
        <v>64</v>
      </c>
      <c r="N289" s="16">
        <v>8</v>
      </c>
      <c r="O289" s="16">
        <v>35</v>
      </c>
      <c r="P289" s="16">
        <v>250</v>
      </c>
      <c r="Q289" s="16">
        <v>250</v>
      </c>
      <c r="R289" s="16">
        <v>0</v>
      </c>
      <c r="S289" s="16">
        <v>105195895</v>
      </c>
      <c r="T289" s="16">
        <v>175000000</v>
      </c>
      <c r="U289" s="16">
        <v>3756996268</v>
      </c>
      <c r="V289" s="16">
        <v>8</v>
      </c>
      <c r="W289" s="19">
        <v>0.32</v>
      </c>
      <c r="X289" s="19">
        <v>0.32</v>
      </c>
      <c r="Y289" s="16">
        <v>33662686</v>
      </c>
      <c r="Z289" s="16">
        <v>61600000</v>
      </c>
      <c r="AA289" s="16">
        <v>1335820895</v>
      </c>
      <c r="AD289" s="16" t="s">
        <v>257</v>
      </c>
      <c r="AE289" s="16" t="s">
        <v>709</v>
      </c>
      <c r="AF289" s="16" t="s">
        <v>313</v>
      </c>
      <c r="AG289" s="16">
        <v>61600000</v>
      </c>
      <c r="AH289" s="16" t="s">
        <v>260</v>
      </c>
      <c r="AI289" s="16" t="s">
        <v>314</v>
      </c>
      <c r="AJ289" s="16">
        <v>1335820895</v>
      </c>
      <c r="AK289" s="16" t="s">
        <v>261</v>
      </c>
      <c r="AL289" s="24" t="s">
        <v>710</v>
      </c>
    </row>
    <row r="290" spans="1:38" x14ac:dyDescent="0.15">
      <c r="A290" s="16">
        <v>285</v>
      </c>
      <c r="B290" s="16">
        <v>509</v>
      </c>
      <c r="C290" s="16">
        <v>5</v>
      </c>
      <c r="D290" s="16">
        <v>0</v>
      </c>
      <c r="E290" s="16">
        <v>0</v>
      </c>
      <c r="F290" s="16">
        <v>0</v>
      </c>
      <c r="G290" s="16">
        <v>0</v>
      </c>
      <c r="H290" s="24" t="s">
        <v>316</v>
      </c>
      <c r="I290" s="24" t="s">
        <v>316</v>
      </c>
      <c r="J290" s="16">
        <v>8661</v>
      </c>
      <c r="K290" s="30">
        <v>0</v>
      </c>
      <c r="L290" s="16" t="s">
        <v>65</v>
      </c>
      <c r="M290" s="16" t="s">
        <v>65</v>
      </c>
      <c r="N290" s="16">
        <v>9</v>
      </c>
      <c r="O290" s="16">
        <v>60</v>
      </c>
      <c r="P290" s="16">
        <v>300</v>
      </c>
      <c r="Q290" s="16">
        <v>300</v>
      </c>
      <c r="R290" s="16">
        <v>0</v>
      </c>
      <c r="S290" s="16">
        <v>180335820</v>
      </c>
      <c r="T290" s="16">
        <v>210000000</v>
      </c>
      <c r="U290" s="16">
        <v>4508395522</v>
      </c>
      <c r="V290" s="16">
        <v>9</v>
      </c>
      <c r="W290" s="19">
        <v>0.28000000000000003</v>
      </c>
      <c r="X290" s="19">
        <v>0.28000000000000003</v>
      </c>
      <c r="Y290" s="16">
        <v>50494029</v>
      </c>
      <c r="Z290" s="16">
        <v>64680000</v>
      </c>
      <c r="AA290" s="16">
        <v>1402611940</v>
      </c>
      <c r="AD290" s="16" t="s">
        <v>257</v>
      </c>
      <c r="AE290" s="16" t="s">
        <v>711</v>
      </c>
      <c r="AF290" s="16" t="s">
        <v>313</v>
      </c>
      <c r="AG290" s="16">
        <v>64680000</v>
      </c>
      <c r="AH290" s="16" t="s">
        <v>260</v>
      </c>
      <c r="AI290" s="16" t="s">
        <v>314</v>
      </c>
      <c r="AJ290" s="16">
        <v>1402611940</v>
      </c>
      <c r="AK290" s="16" t="s">
        <v>261</v>
      </c>
      <c r="AL290" s="24" t="s">
        <v>712</v>
      </c>
    </row>
    <row r="291" spans="1:38" x14ac:dyDescent="0.15">
      <c r="A291" s="16">
        <v>286</v>
      </c>
      <c r="B291" s="16">
        <v>510</v>
      </c>
      <c r="C291" s="16">
        <v>5</v>
      </c>
      <c r="D291" s="16">
        <v>0</v>
      </c>
      <c r="E291" s="16">
        <v>0</v>
      </c>
      <c r="F291" s="16">
        <v>0</v>
      </c>
      <c r="G291" s="16">
        <v>0</v>
      </c>
      <c r="H291" s="24" t="s">
        <v>316</v>
      </c>
      <c r="I291" s="24" t="s">
        <v>316</v>
      </c>
      <c r="J291" s="16">
        <v>8661</v>
      </c>
      <c r="K291" s="30">
        <v>0</v>
      </c>
      <c r="L291" s="16" t="s">
        <v>66</v>
      </c>
      <c r="M291" s="16" t="s">
        <v>66</v>
      </c>
      <c r="N291" s="16">
        <v>10</v>
      </c>
      <c r="O291" s="16">
        <v>70</v>
      </c>
      <c r="P291" s="16">
        <v>320</v>
      </c>
      <c r="Q291" s="16">
        <v>320</v>
      </c>
      <c r="R291" s="16">
        <v>0</v>
      </c>
      <c r="S291" s="16">
        <v>210391791</v>
      </c>
      <c r="T291" s="16">
        <v>224000000</v>
      </c>
      <c r="U291" s="16">
        <v>4808955223</v>
      </c>
      <c r="V291" s="16">
        <v>10</v>
      </c>
      <c r="W291" s="19">
        <v>0.16</v>
      </c>
      <c r="X291" s="19">
        <v>0.16</v>
      </c>
      <c r="Y291" s="16">
        <v>33662686</v>
      </c>
      <c r="Z291" s="16">
        <v>39424000</v>
      </c>
      <c r="AA291" s="16">
        <v>854925372</v>
      </c>
      <c r="AD291" s="16" t="s">
        <v>257</v>
      </c>
      <c r="AE291" s="16" t="s">
        <v>709</v>
      </c>
      <c r="AF291" s="16" t="s">
        <v>313</v>
      </c>
      <c r="AG291" s="16">
        <v>39424000</v>
      </c>
      <c r="AH291" s="16" t="s">
        <v>260</v>
      </c>
      <c r="AI291" s="16" t="s">
        <v>314</v>
      </c>
      <c r="AJ291" s="16">
        <v>854925372</v>
      </c>
      <c r="AK291" s="16" t="s">
        <v>261</v>
      </c>
      <c r="AL291" s="24" t="s">
        <v>713</v>
      </c>
    </row>
    <row r="292" spans="1:38" x14ac:dyDescent="0.15">
      <c r="A292" s="16">
        <v>287</v>
      </c>
      <c r="B292" s="16">
        <v>601</v>
      </c>
      <c r="C292" s="16">
        <v>5</v>
      </c>
      <c r="D292" s="16">
        <v>0</v>
      </c>
      <c r="E292" s="16">
        <v>0</v>
      </c>
      <c r="F292" s="16">
        <v>500</v>
      </c>
      <c r="G292" s="16">
        <v>0</v>
      </c>
      <c r="H292" s="24" t="s">
        <v>316</v>
      </c>
      <c r="I292" s="24" t="s">
        <v>316</v>
      </c>
      <c r="J292" s="16">
        <v>8661</v>
      </c>
      <c r="K292" s="30">
        <v>0</v>
      </c>
      <c r="L292" s="16" t="s">
        <v>67</v>
      </c>
      <c r="M292" s="16" t="s">
        <v>67</v>
      </c>
      <c r="N292" s="16">
        <v>1</v>
      </c>
      <c r="O292" s="16">
        <v>1.9</v>
      </c>
      <c r="P292" s="16">
        <v>1.9</v>
      </c>
      <c r="Q292" s="16">
        <v>1.9</v>
      </c>
      <c r="R292" s="16">
        <v>0</v>
      </c>
      <c r="S292" s="16">
        <v>5710634</v>
      </c>
      <c r="T292" s="16">
        <v>1330000</v>
      </c>
      <c r="U292" s="16">
        <v>28553171</v>
      </c>
      <c r="V292" s="16">
        <v>1</v>
      </c>
      <c r="W292" s="19">
        <v>0.5</v>
      </c>
      <c r="X292" s="19">
        <v>0.5</v>
      </c>
      <c r="Y292" s="16">
        <v>2855317</v>
      </c>
      <c r="Z292" s="16">
        <v>731500</v>
      </c>
      <c r="AA292" s="16">
        <v>15862872</v>
      </c>
      <c r="AD292" s="16" t="s">
        <v>257</v>
      </c>
      <c r="AE292" s="16" t="s">
        <v>714</v>
      </c>
      <c r="AF292" s="16" t="s">
        <v>313</v>
      </c>
      <c r="AG292" s="16">
        <v>731500</v>
      </c>
      <c r="AH292" s="16" t="s">
        <v>260</v>
      </c>
      <c r="AI292" s="16" t="s">
        <v>314</v>
      </c>
      <c r="AJ292" s="16">
        <v>15862872</v>
      </c>
      <c r="AK292" s="16" t="s">
        <v>261</v>
      </c>
      <c r="AL292" s="24" t="s">
        <v>715</v>
      </c>
    </row>
    <row r="293" spans="1:38" x14ac:dyDescent="0.15">
      <c r="A293" s="16">
        <v>288</v>
      </c>
      <c r="B293" s="16">
        <v>602</v>
      </c>
      <c r="C293" s="16">
        <v>5</v>
      </c>
      <c r="D293" s="16">
        <v>0</v>
      </c>
      <c r="E293" s="16">
        <v>0</v>
      </c>
      <c r="F293" s="16">
        <v>500</v>
      </c>
      <c r="G293" s="16">
        <v>0</v>
      </c>
      <c r="H293" s="24" t="s">
        <v>316</v>
      </c>
      <c r="I293" s="24" t="s">
        <v>316</v>
      </c>
      <c r="J293" s="16">
        <v>8661</v>
      </c>
      <c r="K293" s="30">
        <v>0</v>
      </c>
      <c r="L293" s="16" t="s">
        <v>68</v>
      </c>
      <c r="M293" s="16" t="s">
        <v>68</v>
      </c>
      <c r="N293" s="16">
        <v>2</v>
      </c>
      <c r="O293" s="16">
        <v>2.95</v>
      </c>
      <c r="P293" s="16">
        <v>2.25</v>
      </c>
      <c r="Q293" s="16">
        <v>2.25</v>
      </c>
      <c r="R293" s="16">
        <v>0</v>
      </c>
      <c r="S293" s="16">
        <v>8866511</v>
      </c>
      <c r="T293" s="16">
        <v>1575000</v>
      </c>
      <c r="U293" s="16">
        <v>33812966</v>
      </c>
      <c r="V293" s="16">
        <v>2</v>
      </c>
      <c r="W293" s="19">
        <v>0.44</v>
      </c>
      <c r="X293" s="19">
        <v>0.44</v>
      </c>
      <c r="Y293" s="16">
        <v>3901264</v>
      </c>
      <c r="Z293" s="16">
        <v>762300</v>
      </c>
      <c r="AA293" s="16">
        <v>16530783</v>
      </c>
      <c r="AD293" s="16" t="s">
        <v>257</v>
      </c>
      <c r="AE293" s="16" t="s">
        <v>716</v>
      </c>
      <c r="AF293" s="16" t="s">
        <v>313</v>
      </c>
      <c r="AG293" s="16">
        <v>762300</v>
      </c>
      <c r="AH293" s="16" t="s">
        <v>260</v>
      </c>
      <c r="AI293" s="16" t="s">
        <v>314</v>
      </c>
      <c r="AJ293" s="16">
        <v>16530783</v>
      </c>
      <c r="AK293" s="16" t="s">
        <v>261</v>
      </c>
      <c r="AL293" s="24" t="s">
        <v>717</v>
      </c>
    </row>
    <row r="294" spans="1:38" x14ac:dyDescent="0.15">
      <c r="A294" s="16">
        <v>289</v>
      </c>
      <c r="B294" s="16">
        <v>603</v>
      </c>
      <c r="C294" s="16">
        <v>5</v>
      </c>
      <c r="D294" s="16">
        <v>0</v>
      </c>
      <c r="E294" s="16">
        <v>0</v>
      </c>
      <c r="F294" s="16">
        <v>500</v>
      </c>
      <c r="G294" s="16">
        <v>0</v>
      </c>
      <c r="H294" s="24" t="s">
        <v>316</v>
      </c>
      <c r="I294" s="24" t="s">
        <v>316</v>
      </c>
      <c r="J294" s="16">
        <v>8661</v>
      </c>
      <c r="K294" s="30">
        <v>0</v>
      </c>
      <c r="L294" s="16" t="s">
        <v>69</v>
      </c>
      <c r="M294" s="16" t="s">
        <v>69</v>
      </c>
      <c r="N294" s="16">
        <v>3</v>
      </c>
      <c r="O294" s="16">
        <v>5.9</v>
      </c>
      <c r="P294" s="16">
        <v>3.9</v>
      </c>
      <c r="Q294" s="16">
        <v>3.9</v>
      </c>
      <c r="R294" s="16">
        <v>0</v>
      </c>
      <c r="S294" s="16">
        <v>17733022</v>
      </c>
      <c r="T294" s="16">
        <v>2730000</v>
      </c>
      <c r="U294" s="16">
        <v>58609141</v>
      </c>
      <c r="V294" s="16">
        <v>3</v>
      </c>
      <c r="W294" s="19">
        <v>0.38</v>
      </c>
      <c r="X294" s="19">
        <v>0.38</v>
      </c>
      <c r="Y294" s="16">
        <v>6738548</v>
      </c>
      <c r="Z294" s="16">
        <v>1141140</v>
      </c>
      <c r="AA294" s="16">
        <v>24746081</v>
      </c>
      <c r="AD294" s="16" t="s">
        <v>257</v>
      </c>
      <c r="AE294" s="16" t="s">
        <v>718</v>
      </c>
      <c r="AF294" s="16" t="s">
        <v>313</v>
      </c>
      <c r="AG294" s="16">
        <v>1141140</v>
      </c>
      <c r="AH294" s="16" t="s">
        <v>260</v>
      </c>
      <c r="AI294" s="16" t="s">
        <v>314</v>
      </c>
      <c r="AJ294" s="16">
        <v>24746081</v>
      </c>
      <c r="AK294" s="16" t="s">
        <v>261</v>
      </c>
      <c r="AL294" s="24" t="s">
        <v>719</v>
      </c>
    </row>
    <row r="295" spans="1:38" x14ac:dyDescent="0.15">
      <c r="A295" s="16">
        <v>290</v>
      </c>
      <c r="B295" s="16">
        <v>604</v>
      </c>
      <c r="C295" s="16">
        <v>5</v>
      </c>
      <c r="D295" s="16">
        <v>0</v>
      </c>
      <c r="E295" s="16">
        <v>0</v>
      </c>
      <c r="F295" s="16">
        <v>500</v>
      </c>
      <c r="G295" s="16">
        <v>0</v>
      </c>
      <c r="H295" s="24" t="s">
        <v>316</v>
      </c>
      <c r="I295" s="24" t="s">
        <v>316</v>
      </c>
      <c r="J295" s="16">
        <v>8661</v>
      </c>
      <c r="K295" s="30">
        <v>0</v>
      </c>
      <c r="L295" s="16" t="s">
        <v>70</v>
      </c>
      <c r="M295" s="16" t="s">
        <v>70</v>
      </c>
      <c r="N295" s="16">
        <v>4</v>
      </c>
      <c r="O295" s="16">
        <v>8.6999999999999993</v>
      </c>
      <c r="P295" s="16">
        <v>29.7</v>
      </c>
      <c r="Q295" s="16">
        <v>29.7</v>
      </c>
      <c r="R295" s="16">
        <v>0</v>
      </c>
      <c r="S295" s="16">
        <v>26148694</v>
      </c>
      <c r="T295" s="16">
        <v>20790000</v>
      </c>
      <c r="U295" s="16">
        <v>446331156</v>
      </c>
      <c r="V295" s="16">
        <v>4</v>
      </c>
      <c r="W295" s="19">
        <v>0.38</v>
      </c>
      <c r="X295" s="19">
        <v>0.38</v>
      </c>
      <c r="Y295" s="16">
        <v>9936503</v>
      </c>
      <c r="Z295" s="16">
        <v>8690220</v>
      </c>
      <c r="AA295" s="16">
        <v>188450932</v>
      </c>
      <c r="AD295" s="16" t="s">
        <v>257</v>
      </c>
      <c r="AE295" s="16" t="s">
        <v>720</v>
      </c>
      <c r="AF295" s="16" t="s">
        <v>313</v>
      </c>
      <c r="AG295" s="16">
        <v>8690220</v>
      </c>
      <c r="AH295" s="16" t="s">
        <v>260</v>
      </c>
      <c r="AI295" s="16" t="s">
        <v>314</v>
      </c>
      <c r="AJ295" s="16">
        <v>188450932</v>
      </c>
      <c r="AK295" s="16" t="s">
        <v>261</v>
      </c>
      <c r="AL295" s="24" t="s">
        <v>721</v>
      </c>
    </row>
    <row r="296" spans="1:38" x14ac:dyDescent="0.15">
      <c r="A296" s="16">
        <v>291</v>
      </c>
      <c r="B296" s="16">
        <v>605</v>
      </c>
      <c r="C296" s="16">
        <v>5</v>
      </c>
      <c r="D296" s="16">
        <v>0</v>
      </c>
      <c r="E296" s="16">
        <v>0</v>
      </c>
      <c r="F296" s="16">
        <v>500</v>
      </c>
      <c r="G296" s="16">
        <v>0</v>
      </c>
      <c r="H296" s="24" t="s">
        <v>316</v>
      </c>
      <c r="I296" s="24" t="s">
        <v>316</v>
      </c>
      <c r="J296" s="16">
        <v>8661</v>
      </c>
      <c r="K296" s="30">
        <v>0</v>
      </c>
      <c r="L296" s="16" t="s">
        <v>71</v>
      </c>
      <c r="M296" s="16" t="s">
        <v>71</v>
      </c>
      <c r="N296" s="16">
        <v>5</v>
      </c>
      <c r="O296" s="16">
        <v>13.2</v>
      </c>
      <c r="P296" s="16">
        <v>35</v>
      </c>
      <c r="Q296" s="16">
        <v>35</v>
      </c>
      <c r="R296" s="16">
        <v>0</v>
      </c>
      <c r="S296" s="16">
        <v>39673880</v>
      </c>
      <c r="T296" s="16">
        <v>24500000</v>
      </c>
      <c r="U296" s="16">
        <v>525979477</v>
      </c>
      <c r="V296" s="16">
        <v>5</v>
      </c>
      <c r="W296" s="19">
        <v>0.4</v>
      </c>
      <c r="X296" s="19">
        <v>0.4</v>
      </c>
      <c r="Y296" s="16">
        <v>15869552</v>
      </c>
      <c r="Z296" s="16">
        <v>10780000</v>
      </c>
      <c r="AA296" s="16">
        <v>233768656</v>
      </c>
      <c r="AD296" s="16" t="s">
        <v>257</v>
      </c>
      <c r="AE296" s="16" t="s">
        <v>722</v>
      </c>
      <c r="AF296" s="16" t="s">
        <v>313</v>
      </c>
      <c r="AG296" s="16">
        <v>10780000</v>
      </c>
      <c r="AH296" s="16" t="s">
        <v>260</v>
      </c>
      <c r="AI296" s="16" t="s">
        <v>314</v>
      </c>
      <c r="AJ296" s="16">
        <v>233768656</v>
      </c>
      <c r="AK296" s="16" t="s">
        <v>261</v>
      </c>
      <c r="AL296" s="24" t="s">
        <v>723</v>
      </c>
    </row>
    <row r="297" spans="1:38" x14ac:dyDescent="0.15">
      <c r="A297" s="16">
        <v>292</v>
      </c>
      <c r="B297" s="16">
        <v>606</v>
      </c>
      <c r="C297" s="16">
        <v>5</v>
      </c>
      <c r="D297" s="16">
        <v>0</v>
      </c>
      <c r="E297" s="16">
        <v>0</v>
      </c>
      <c r="F297" s="16">
        <v>500</v>
      </c>
      <c r="G297" s="16">
        <v>0</v>
      </c>
      <c r="H297" s="24" t="s">
        <v>316</v>
      </c>
      <c r="I297" s="24" t="s">
        <v>316</v>
      </c>
      <c r="J297" s="16">
        <v>8661</v>
      </c>
      <c r="K297" s="30">
        <v>0</v>
      </c>
      <c r="L297" s="16" t="s">
        <v>72</v>
      </c>
      <c r="M297" s="16" t="s">
        <v>72</v>
      </c>
      <c r="N297" s="16">
        <v>6</v>
      </c>
      <c r="O297" s="16">
        <v>31.05</v>
      </c>
      <c r="P297" s="16">
        <v>232</v>
      </c>
      <c r="Q297" s="16">
        <v>232</v>
      </c>
      <c r="R297" s="16">
        <v>0</v>
      </c>
      <c r="S297" s="16">
        <v>93323787</v>
      </c>
      <c r="T297" s="16">
        <v>162400000</v>
      </c>
      <c r="U297" s="16">
        <v>3486492537</v>
      </c>
      <c r="V297" s="16">
        <v>6</v>
      </c>
      <c r="W297" s="19">
        <v>0.38</v>
      </c>
      <c r="X297" s="19">
        <v>0.38</v>
      </c>
      <c r="Y297" s="16">
        <v>35463039</v>
      </c>
      <c r="Z297" s="16">
        <v>67883200</v>
      </c>
      <c r="AA297" s="16">
        <v>1472074626</v>
      </c>
      <c r="AD297" s="16" t="s">
        <v>257</v>
      </c>
      <c r="AE297" s="16" t="s">
        <v>724</v>
      </c>
      <c r="AF297" s="16" t="s">
        <v>313</v>
      </c>
      <c r="AG297" s="16">
        <v>67883200</v>
      </c>
      <c r="AH297" s="16" t="s">
        <v>260</v>
      </c>
      <c r="AI297" s="16" t="s">
        <v>314</v>
      </c>
      <c r="AJ297" s="16">
        <v>1472074626</v>
      </c>
      <c r="AK297" s="16" t="s">
        <v>261</v>
      </c>
      <c r="AL297" s="24" t="s">
        <v>725</v>
      </c>
    </row>
    <row r="298" spans="1:38" x14ac:dyDescent="0.15">
      <c r="A298" s="16">
        <v>293</v>
      </c>
      <c r="B298" s="16">
        <v>607</v>
      </c>
      <c r="C298" s="16">
        <v>5</v>
      </c>
      <c r="D298" s="16">
        <v>0</v>
      </c>
      <c r="E298" s="16">
        <v>0</v>
      </c>
      <c r="F298" s="16">
        <v>500</v>
      </c>
      <c r="G298" s="16">
        <v>0</v>
      </c>
      <c r="H298" s="24" t="s">
        <v>316</v>
      </c>
      <c r="I298" s="24" t="s">
        <v>316</v>
      </c>
      <c r="J298" s="16">
        <v>8661</v>
      </c>
      <c r="K298" s="30">
        <v>0</v>
      </c>
      <c r="L298" s="16" t="s">
        <v>73</v>
      </c>
      <c r="M298" s="16" t="s">
        <v>73</v>
      </c>
      <c r="N298" s="16">
        <v>7</v>
      </c>
      <c r="O298" s="16">
        <v>35.799999999999997</v>
      </c>
      <c r="P298" s="16">
        <v>300</v>
      </c>
      <c r="Q298" s="16">
        <v>300</v>
      </c>
      <c r="R298" s="16">
        <v>0</v>
      </c>
      <c r="S298" s="16">
        <v>107600373</v>
      </c>
      <c r="T298" s="16">
        <v>210000000</v>
      </c>
      <c r="U298" s="16">
        <v>4508395522</v>
      </c>
      <c r="V298" s="16">
        <v>7</v>
      </c>
      <c r="W298" s="19">
        <v>0.36</v>
      </c>
      <c r="X298" s="19">
        <v>0.36</v>
      </c>
      <c r="Y298" s="16">
        <v>38736134</v>
      </c>
      <c r="Z298" s="16">
        <v>83160000</v>
      </c>
      <c r="AA298" s="16">
        <v>1803358208</v>
      </c>
      <c r="AD298" s="16" t="s">
        <v>257</v>
      </c>
      <c r="AE298" s="16" t="s">
        <v>726</v>
      </c>
      <c r="AF298" s="16" t="s">
        <v>313</v>
      </c>
      <c r="AG298" s="16">
        <v>83160000</v>
      </c>
      <c r="AH298" s="16" t="s">
        <v>260</v>
      </c>
      <c r="AI298" s="16" t="s">
        <v>314</v>
      </c>
      <c r="AJ298" s="16">
        <v>1803358208</v>
      </c>
      <c r="AK298" s="16" t="s">
        <v>261</v>
      </c>
      <c r="AL298" s="24" t="s">
        <v>727</v>
      </c>
    </row>
    <row r="299" spans="1:38" x14ac:dyDescent="0.15">
      <c r="A299" s="16">
        <v>294</v>
      </c>
      <c r="B299" s="16">
        <v>608</v>
      </c>
      <c r="C299" s="16">
        <v>5</v>
      </c>
      <c r="D299" s="16">
        <v>0</v>
      </c>
      <c r="E299" s="16">
        <v>0</v>
      </c>
      <c r="F299" s="16">
        <v>500</v>
      </c>
      <c r="G299" s="16">
        <v>0</v>
      </c>
      <c r="H299" s="24" t="s">
        <v>316</v>
      </c>
      <c r="I299" s="24" t="s">
        <v>316</v>
      </c>
      <c r="J299" s="16">
        <v>8661</v>
      </c>
      <c r="K299" s="30">
        <v>0</v>
      </c>
      <c r="L299" s="16" t="s">
        <v>74</v>
      </c>
      <c r="M299" s="16" t="s">
        <v>74</v>
      </c>
      <c r="N299" s="16">
        <v>8</v>
      </c>
      <c r="O299" s="16">
        <v>39.549999999999997</v>
      </c>
      <c r="P299" s="16">
        <v>387.5</v>
      </c>
      <c r="Q299" s="16">
        <v>387.5</v>
      </c>
      <c r="R299" s="16">
        <v>0</v>
      </c>
      <c r="S299" s="16">
        <v>118871361</v>
      </c>
      <c r="T299" s="16">
        <v>271250000</v>
      </c>
      <c r="U299" s="16">
        <v>5823344216</v>
      </c>
      <c r="V299" s="16">
        <v>8</v>
      </c>
      <c r="W299" s="19">
        <v>0.32</v>
      </c>
      <c r="X299" s="19">
        <v>0.32</v>
      </c>
      <c r="Y299" s="16">
        <v>38038835</v>
      </c>
      <c r="Z299" s="16">
        <v>95480000</v>
      </c>
      <c r="AA299" s="16">
        <v>2070522387</v>
      </c>
      <c r="AD299" s="16" t="s">
        <v>257</v>
      </c>
      <c r="AE299" s="16" t="s">
        <v>728</v>
      </c>
      <c r="AF299" s="16" t="s">
        <v>313</v>
      </c>
      <c r="AG299" s="16">
        <v>95480000</v>
      </c>
      <c r="AH299" s="16" t="s">
        <v>260</v>
      </c>
      <c r="AI299" s="16" t="s">
        <v>314</v>
      </c>
      <c r="AJ299" s="16">
        <v>2070522387</v>
      </c>
      <c r="AK299" s="16" t="s">
        <v>261</v>
      </c>
      <c r="AL299" s="24" t="s">
        <v>729</v>
      </c>
    </row>
    <row r="300" spans="1:38" x14ac:dyDescent="0.15">
      <c r="A300" s="16">
        <v>295</v>
      </c>
      <c r="B300" s="16">
        <v>609</v>
      </c>
      <c r="C300" s="16">
        <v>5</v>
      </c>
      <c r="D300" s="16">
        <v>0</v>
      </c>
      <c r="E300" s="16">
        <v>0</v>
      </c>
      <c r="F300" s="16">
        <v>500</v>
      </c>
      <c r="G300" s="16">
        <v>0</v>
      </c>
      <c r="H300" s="24" t="s">
        <v>316</v>
      </c>
      <c r="I300" s="24" t="s">
        <v>316</v>
      </c>
      <c r="J300" s="16">
        <v>8661</v>
      </c>
      <c r="K300" s="30">
        <v>0</v>
      </c>
      <c r="L300" s="16" t="s">
        <v>75</v>
      </c>
      <c r="M300" s="16" t="s">
        <v>75</v>
      </c>
      <c r="N300" s="16">
        <v>9</v>
      </c>
      <c r="O300" s="16">
        <v>68.400000000000006</v>
      </c>
      <c r="P300" s="16">
        <v>480</v>
      </c>
      <c r="Q300" s="16">
        <v>480</v>
      </c>
      <c r="R300" s="16">
        <v>0</v>
      </c>
      <c r="S300" s="16">
        <v>205582835</v>
      </c>
      <c r="T300" s="16">
        <v>336000000</v>
      </c>
      <c r="U300" s="16">
        <v>7213432835</v>
      </c>
      <c r="V300" s="16">
        <v>9</v>
      </c>
      <c r="W300" s="19">
        <v>0.28000000000000003</v>
      </c>
      <c r="X300" s="19">
        <v>0.28000000000000003</v>
      </c>
      <c r="Y300" s="16">
        <v>57563193</v>
      </c>
      <c r="Z300" s="16">
        <v>103488000</v>
      </c>
      <c r="AA300" s="16">
        <v>2244179104</v>
      </c>
      <c r="AD300" s="16" t="s">
        <v>257</v>
      </c>
      <c r="AE300" s="16" t="s">
        <v>730</v>
      </c>
      <c r="AF300" s="16" t="s">
        <v>313</v>
      </c>
      <c r="AG300" s="16">
        <v>103488000</v>
      </c>
      <c r="AH300" s="16" t="s">
        <v>260</v>
      </c>
      <c r="AI300" s="16" t="s">
        <v>314</v>
      </c>
      <c r="AJ300" s="16">
        <v>2244179104</v>
      </c>
      <c r="AK300" s="16" t="s">
        <v>261</v>
      </c>
      <c r="AL300" s="24" t="s">
        <v>731</v>
      </c>
    </row>
    <row r="301" spans="1:38" x14ac:dyDescent="0.15">
      <c r="A301" s="16">
        <v>296</v>
      </c>
      <c r="B301" s="16">
        <v>701</v>
      </c>
      <c r="C301" s="16">
        <v>5</v>
      </c>
      <c r="D301" s="16">
        <v>0</v>
      </c>
      <c r="E301" s="16">
        <v>0</v>
      </c>
      <c r="F301" s="16">
        <v>0</v>
      </c>
      <c r="G301" s="16">
        <v>0</v>
      </c>
      <c r="H301" s="24" t="s">
        <v>316</v>
      </c>
      <c r="I301" s="24" t="s">
        <v>316</v>
      </c>
      <c r="J301" s="16">
        <v>8661</v>
      </c>
      <c r="K301" s="30">
        <v>0</v>
      </c>
      <c r="L301" s="16" t="s">
        <v>76</v>
      </c>
      <c r="M301" s="16" t="s">
        <v>76</v>
      </c>
      <c r="N301" s="16">
        <v>2</v>
      </c>
      <c r="O301" s="16">
        <v>3.2</v>
      </c>
      <c r="P301" s="16">
        <v>2</v>
      </c>
      <c r="Q301" s="16">
        <v>2</v>
      </c>
      <c r="R301" s="16">
        <v>0</v>
      </c>
      <c r="S301" s="16">
        <v>9617910</v>
      </c>
      <c r="T301" s="16">
        <v>1400000</v>
      </c>
      <c r="U301" s="16">
        <v>30055970</v>
      </c>
      <c r="V301" s="16">
        <v>1</v>
      </c>
      <c r="W301" s="19">
        <v>0.5</v>
      </c>
      <c r="X301" s="19">
        <v>2.8000000000000001E-2</v>
      </c>
      <c r="Y301" s="16">
        <v>269301</v>
      </c>
      <c r="Z301" s="16">
        <v>43120</v>
      </c>
      <c r="AA301" s="16">
        <v>935074</v>
      </c>
      <c r="AD301" s="16" t="s">
        <v>257</v>
      </c>
      <c r="AE301" s="16" t="s">
        <v>764</v>
      </c>
      <c r="AF301" s="16" t="s">
        <v>313</v>
      </c>
      <c r="AG301" s="16">
        <v>43120</v>
      </c>
      <c r="AH301" s="16" t="s">
        <v>260</v>
      </c>
      <c r="AI301" s="16" t="s">
        <v>314</v>
      </c>
      <c r="AJ301" s="16">
        <v>935074</v>
      </c>
      <c r="AK301" s="16" t="s">
        <v>261</v>
      </c>
      <c r="AL301" s="24" t="s">
        <v>765</v>
      </c>
    </row>
    <row r="302" spans="1:38" x14ac:dyDescent="0.15">
      <c r="A302" s="16">
        <v>297</v>
      </c>
      <c r="B302" s="16">
        <v>702</v>
      </c>
      <c r="C302" s="16">
        <v>5</v>
      </c>
      <c r="D302" s="16">
        <v>0</v>
      </c>
      <c r="E302" s="16">
        <v>0</v>
      </c>
      <c r="F302" s="16">
        <v>0</v>
      </c>
      <c r="G302" s="16">
        <v>0</v>
      </c>
      <c r="H302" s="24" t="s">
        <v>316</v>
      </c>
      <c r="I302" s="24" t="s">
        <v>316</v>
      </c>
      <c r="J302" s="16">
        <v>8661</v>
      </c>
      <c r="K302" s="30">
        <v>0</v>
      </c>
      <c r="L302" s="16" t="s">
        <v>77</v>
      </c>
      <c r="M302" s="16" t="s">
        <v>77</v>
      </c>
      <c r="N302" s="16">
        <v>7</v>
      </c>
      <c r="O302" s="16">
        <v>26</v>
      </c>
      <c r="P302" s="16">
        <v>160</v>
      </c>
      <c r="Q302" s="16">
        <v>160</v>
      </c>
      <c r="R302" s="16">
        <v>0</v>
      </c>
      <c r="S302" s="16">
        <v>78145522</v>
      </c>
      <c r="T302" s="16">
        <v>112000000</v>
      </c>
      <c r="U302" s="16">
        <v>2404477611</v>
      </c>
      <c r="V302" s="16">
        <v>2</v>
      </c>
      <c r="W302" s="19">
        <v>0.44</v>
      </c>
      <c r="X302" s="19">
        <v>2.8000000000000001E-2</v>
      </c>
      <c r="Y302" s="16">
        <v>2188074</v>
      </c>
      <c r="Z302" s="16">
        <v>3449600</v>
      </c>
      <c r="AA302" s="16">
        <v>74805970</v>
      </c>
      <c r="AD302" s="16" t="s">
        <v>257</v>
      </c>
      <c r="AE302" s="16" t="s">
        <v>754</v>
      </c>
      <c r="AF302" s="16" t="s">
        <v>313</v>
      </c>
      <c r="AG302" s="16">
        <v>3449600</v>
      </c>
      <c r="AH302" s="16" t="s">
        <v>260</v>
      </c>
      <c r="AI302" s="16" t="s">
        <v>314</v>
      </c>
      <c r="AJ302" s="16">
        <v>74805970</v>
      </c>
      <c r="AK302" s="16" t="s">
        <v>261</v>
      </c>
      <c r="AL302" s="24" t="s">
        <v>755</v>
      </c>
    </row>
    <row r="303" spans="1:38" x14ac:dyDescent="0.15">
      <c r="A303" s="16">
        <v>298</v>
      </c>
      <c r="B303" s="16">
        <v>703</v>
      </c>
      <c r="C303" s="16">
        <v>5</v>
      </c>
      <c r="D303" s="16">
        <v>0</v>
      </c>
      <c r="E303" s="16">
        <v>0</v>
      </c>
      <c r="F303" s="16">
        <v>0</v>
      </c>
      <c r="G303" s="16">
        <v>0</v>
      </c>
      <c r="H303" s="24" t="s">
        <v>316</v>
      </c>
      <c r="I303" s="24" t="s">
        <v>316</v>
      </c>
      <c r="J303" s="16">
        <v>8661</v>
      </c>
      <c r="K303" s="30">
        <v>0</v>
      </c>
      <c r="L303" s="16" t="s">
        <v>78</v>
      </c>
      <c r="M303" s="16" t="s">
        <v>78</v>
      </c>
      <c r="N303" s="16">
        <v>8</v>
      </c>
      <c r="O303" s="16">
        <v>31</v>
      </c>
      <c r="P303" s="16">
        <v>181</v>
      </c>
      <c r="Q303" s="16">
        <v>181</v>
      </c>
      <c r="R303" s="16">
        <v>0</v>
      </c>
      <c r="S303" s="16">
        <v>93173507</v>
      </c>
      <c r="T303" s="16">
        <v>126700000</v>
      </c>
      <c r="U303" s="16">
        <v>2720065298</v>
      </c>
      <c r="V303" s="16">
        <v>3</v>
      </c>
      <c r="W303" s="19">
        <v>0.38</v>
      </c>
      <c r="X303" s="19">
        <v>2.8000000000000001E-2</v>
      </c>
      <c r="Y303" s="16">
        <v>2608858</v>
      </c>
      <c r="Z303" s="16">
        <v>3902360</v>
      </c>
      <c r="AA303" s="16">
        <v>84624253</v>
      </c>
      <c r="AD303" s="16" t="s">
        <v>257</v>
      </c>
      <c r="AE303" s="16" t="s">
        <v>766</v>
      </c>
      <c r="AF303" s="16" t="s">
        <v>313</v>
      </c>
      <c r="AG303" s="16">
        <v>3902360</v>
      </c>
      <c r="AH303" s="16" t="s">
        <v>260</v>
      </c>
      <c r="AI303" s="16" t="s">
        <v>314</v>
      </c>
      <c r="AJ303" s="16">
        <v>84624253</v>
      </c>
      <c r="AK303" s="16" t="s">
        <v>261</v>
      </c>
      <c r="AL303" s="24" t="s">
        <v>767</v>
      </c>
    </row>
    <row r="304" spans="1:38" x14ac:dyDescent="0.15">
      <c r="A304" s="16">
        <v>299</v>
      </c>
      <c r="B304" s="16">
        <v>704</v>
      </c>
      <c r="C304" s="16">
        <v>5</v>
      </c>
      <c r="D304" s="16">
        <v>0</v>
      </c>
      <c r="E304" s="16">
        <v>0</v>
      </c>
      <c r="F304" s="16">
        <v>0</v>
      </c>
      <c r="G304" s="16">
        <v>0</v>
      </c>
      <c r="H304" s="24" t="s">
        <v>316</v>
      </c>
      <c r="I304" s="24" t="s">
        <v>316</v>
      </c>
      <c r="J304" s="16">
        <v>8661</v>
      </c>
      <c r="K304" s="30">
        <v>0</v>
      </c>
      <c r="L304" s="16" t="s">
        <v>79</v>
      </c>
      <c r="M304" s="16" t="s">
        <v>79</v>
      </c>
      <c r="N304" s="16">
        <v>9</v>
      </c>
      <c r="O304" s="16">
        <v>51</v>
      </c>
      <c r="P304" s="16">
        <v>284</v>
      </c>
      <c r="Q304" s="16">
        <v>284</v>
      </c>
      <c r="R304" s="16">
        <v>0</v>
      </c>
      <c r="S304" s="16">
        <v>153285447</v>
      </c>
      <c r="T304" s="16">
        <v>198800000</v>
      </c>
      <c r="U304" s="16">
        <v>4267947761</v>
      </c>
      <c r="V304" s="16">
        <v>4</v>
      </c>
      <c r="W304" s="19">
        <v>0.38</v>
      </c>
      <c r="X304" s="19">
        <v>2.8000000000000001E-2</v>
      </c>
      <c r="Y304" s="16">
        <v>4291992</v>
      </c>
      <c r="Z304" s="16">
        <v>6123040</v>
      </c>
      <c r="AA304" s="16">
        <v>132780597</v>
      </c>
      <c r="AD304" s="16" t="s">
        <v>257</v>
      </c>
      <c r="AE304" s="16" t="s">
        <v>768</v>
      </c>
      <c r="AF304" s="16" t="s">
        <v>313</v>
      </c>
      <c r="AG304" s="16">
        <v>6123040</v>
      </c>
      <c r="AH304" s="16" t="s">
        <v>260</v>
      </c>
      <c r="AI304" s="16" t="s">
        <v>314</v>
      </c>
      <c r="AJ304" s="16">
        <v>132780597</v>
      </c>
      <c r="AK304" s="16" t="s">
        <v>261</v>
      </c>
      <c r="AL304" s="24" t="s">
        <v>769</v>
      </c>
    </row>
    <row r="305" spans="1:38" x14ac:dyDescent="0.15">
      <c r="A305" s="16">
        <v>300</v>
      </c>
      <c r="B305" s="16">
        <v>705</v>
      </c>
      <c r="C305" s="16">
        <v>5</v>
      </c>
      <c r="D305" s="16">
        <v>0</v>
      </c>
      <c r="E305" s="16">
        <v>0</v>
      </c>
      <c r="F305" s="16">
        <v>0</v>
      </c>
      <c r="G305" s="16">
        <v>0</v>
      </c>
      <c r="H305" s="24" t="s">
        <v>316</v>
      </c>
      <c r="I305" s="24" t="s">
        <v>316</v>
      </c>
      <c r="J305" s="16">
        <v>8661</v>
      </c>
      <c r="K305" s="30">
        <v>0</v>
      </c>
      <c r="L305" s="16" t="s">
        <v>80</v>
      </c>
      <c r="M305" s="16" t="s">
        <v>80</v>
      </c>
      <c r="N305" s="16">
        <v>10</v>
      </c>
      <c r="O305" s="16">
        <v>81</v>
      </c>
      <c r="P305" s="16">
        <v>382</v>
      </c>
      <c r="Q305" s="16">
        <v>382</v>
      </c>
      <c r="R305" s="16">
        <v>0</v>
      </c>
      <c r="S305" s="16">
        <v>243453358</v>
      </c>
      <c r="T305" s="16">
        <v>267400000</v>
      </c>
      <c r="U305" s="16">
        <v>5740690298</v>
      </c>
      <c r="V305" s="16">
        <v>5</v>
      </c>
      <c r="W305" s="19">
        <v>0.4</v>
      </c>
      <c r="X305" s="19">
        <v>2.8000000000000001E-2</v>
      </c>
      <c r="Y305" s="16">
        <v>6816694</v>
      </c>
      <c r="Z305" s="16">
        <v>8235920</v>
      </c>
      <c r="AA305" s="16">
        <v>178599253</v>
      </c>
      <c r="AD305" s="16" t="s">
        <v>257</v>
      </c>
      <c r="AE305" s="16" t="s">
        <v>770</v>
      </c>
      <c r="AF305" s="16" t="s">
        <v>313</v>
      </c>
      <c r="AG305" s="16">
        <v>8235920</v>
      </c>
      <c r="AH305" s="16" t="s">
        <v>260</v>
      </c>
      <c r="AI305" s="16" t="s">
        <v>314</v>
      </c>
      <c r="AJ305" s="16">
        <v>178599253</v>
      </c>
      <c r="AK305" s="16" t="s">
        <v>261</v>
      </c>
      <c r="AL305" s="24" t="s">
        <v>771</v>
      </c>
    </row>
    <row r="306" spans="1:38" x14ac:dyDescent="0.15">
      <c r="A306" s="16">
        <v>301</v>
      </c>
      <c r="B306" s="16">
        <v>100</v>
      </c>
      <c r="C306" s="16">
        <v>6</v>
      </c>
      <c r="D306" s="16">
        <v>0</v>
      </c>
      <c r="E306" s="16">
        <v>0</v>
      </c>
      <c r="F306" s="16">
        <v>0</v>
      </c>
      <c r="G306" s="16">
        <v>6000341</v>
      </c>
      <c r="H306" s="24" t="s">
        <v>332</v>
      </c>
      <c r="I306" s="35" t="s">
        <v>1168</v>
      </c>
      <c r="J306" s="16">
        <v>8661</v>
      </c>
      <c r="K306" s="30">
        <v>100</v>
      </c>
      <c r="L306" s="16" t="s">
        <v>21</v>
      </c>
      <c r="M306" s="16" t="s">
        <v>21</v>
      </c>
      <c r="N306" s="16">
        <v>0</v>
      </c>
      <c r="O306" s="16">
        <v>0.5</v>
      </c>
      <c r="P306" s="16">
        <v>0.8</v>
      </c>
      <c r="Q306" s="16">
        <v>0.8</v>
      </c>
      <c r="R306" s="16">
        <v>0</v>
      </c>
      <c r="S306" s="16">
        <v>1502798</v>
      </c>
      <c r="T306" s="16">
        <v>560000</v>
      </c>
      <c r="U306" s="16">
        <v>12022388</v>
      </c>
      <c r="V306" s="16">
        <v>1</v>
      </c>
      <c r="W306" s="19">
        <v>0.8</v>
      </c>
      <c r="X306" s="19">
        <v>0.8</v>
      </c>
      <c r="Y306" s="16">
        <v>1202238</v>
      </c>
      <c r="Z306" s="16">
        <v>501760</v>
      </c>
      <c r="AA306" s="16">
        <v>10900298</v>
      </c>
      <c r="AD306" s="16" t="s">
        <v>257</v>
      </c>
      <c r="AE306" s="16" t="s">
        <v>424</v>
      </c>
      <c r="AF306" s="16" t="s">
        <v>313</v>
      </c>
      <c r="AG306" s="16">
        <v>501760</v>
      </c>
      <c r="AH306" s="16" t="s">
        <v>260</v>
      </c>
      <c r="AI306" s="16" t="s">
        <v>314</v>
      </c>
      <c r="AJ306" s="16">
        <v>10900298</v>
      </c>
      <c r="AK306" s="16" t="s">
        <v>261</v>
      </c>
      <c r="AL306" s="24" t="s">
        <v>772</v>
      </c>
    </row>
    <row r="307" spans="1:38" x14ac:dyDescent="0.15">
      <c r="A307" s="16">
        <v>302</v>
      </c>
      <c r="B307" s="16">
        <v>101</v>
      </c>
      <c r="C307" s="16">
        <v>6</v>
      </c>
      <c r="D307" s="16">
        <v>0</v>
      </c>
      <c r="E307" s="16">
        <v>0</v>
      </c>
      <c r="F307" s="16">
        <v>0</v>
      </c>
      <c r="G307" s="16">
        <v>6000342</v>
      </c>
      <c r="H307" s="24" t="s">
        <v>333</v>
      </c>
      <c r="I307" s="42" t="s">
        <v>1168</v>
      </c>
      <c r="J307" s="16">
        <v>8661</v>
      </c>
      <c r="K307" s="30">
        <v>100</v>
      </c>
      <c r="L307" s="16" t="s">
        <v>22</v>
      </c>
      <c r="M307" s="16" t="s">
        <v>22</v>
      </c>
      <c r="N307" s="16">
        <v>1</v>
      </c>
      <c r="O307" s="16">
        <v>0.65</v>
      </c>
      <c r="P307" s="16">
        <v>0.8</v>
      </c>
      <c r="Q307" s="16">
        <v>0.8</v>
      </c>
      <c r="R307" s="16">
        <v>0</v>
      </c>
      <c r="S307" s="16">
        <v>1953638</v>
      </c>
      <c r="T307" s="16">
        <v>560000</v>
      </c>
      <c r="U307" s="16">
        <v>12022388</v>
      </c>
      <c r="V307" s="16">
        <v>1</v>
      </c>
      <c r="W307" s="19">
        <v>0.8</v>
      </c>
      <c r="X307" s="19">
        <v>0.8</v>
      </c>
      <c r="Y307" s="16">
        <v>1562910</v>
      </c>
      <c r="Z307" s="16">
        <v>501760</v>
      </c>
      <c r="AA307" s="16">
        <v>10900298</v>
      </c>
      <c r="AD307" s="16" t="s">
        <v>257</v>
      </c>
      <c r="AE307" s="16" t="s">
        <v>596</v>
      </c>
      <c r="AF307" s="16" t="s">
        <v>313</v>
      </c>
      <c r="AG307" s="16">
        <v>501760</v>
      </c>
      <c r="AH307" s="16" t="s">
        <v>260</v>
      </c>
      <c r="AI307" s="16" t="s">
        <v>314</v>
      </c>
      <c r="AJ307" s="16">
        <v>10900298</v>
      </c>
      <c r="AK307" s="16" t="s">
        <v>261</v>
      </c>
      <c r="AL307" s="24" t="s">
        <v>773</v>
      </c>
    </row>
    <row r="308" spans="1:38" x14ac:dyDescent="0.15">
      <c r="A308" s="16">
        <v>303</v>
      </c>
      <c r="B308" s="16">
        <v>102</v>
      </c>
      <c r="C308" s="16">
        <v>6</v>
      </c>
      <c r="D308" s="16">
        <v>0</v>
      </c>
      <c r="E308" s="16">
        <v>0</v>
      </c>
      <c r="F308" s="16">
        <v>0</v>
      </c>
      <c r="G308" s="16">
        <v>6000343</v>
      </c>
      <c r="H308" s="24" t="s">
        <v>334</v>
      </c>
      <c r="I308" s="42" t="s">
        <v>1169</v>
      </c>
      <c r="J308" s="16">
        <v>8661</v>
      </c>
      <c r="K308" s="30">
        <v>620</v>
      </c>
      <c r="L308" s="16" t="s">
        <v>23</v>
      </c>
      <c r="M308" s="16" t="s">
        <v>23</v>
      </c>
      <c r="N308" s="16">
        <v>2</v>
      </c>
      <c r="O308" s="16">
        <v>2.8</v>
      </c>
      <c r="P308" s="16">
        <v>1.8</v>
      </c>
      <c r="Q308" s="16">
        <v>1.8</v>
      </c>
      <c r="R308" s="16">
        <v>0</v>
      </c>
      <c r="S308" s="16">
        <v>8415671</v>
      </c>
      <c r="T308" s="16">
        <v>1260000</v>
      </c>
      <c r="U308" s="16">
        <v>27050373</v>
      </c>
      <c r="V308" s="16">
        <v>2</v>
      </c>
      <c r="W308" s="19">
        <v>0.62</v>
      </c>
      <c r="X308" s="19">
        <v>0.62</v>
      </c>
      <c r="Y308" s="16">
        <v>5217716</v>
      </c>
      <c r="Z308" s="16">
        <v>874944</v>
      </c>
      <c r="AA308" s="16">
        <v>19007395</v>
      </c>
      <c r="AD308" s="16" t="s">
        <v>257</v>
      </c>
      <c r="AE308" s="16" t="s">
        <v>774</v>
      </c>
      <c r="AF308" s="16" t="s">
        <v>313</v>
      </c>
      <c r="AG308" s="16">
        <v>874944</v>
      </c>
      <c r="AH308" s="16" t="s">
        <v>260</v>
      </c>
      <c r="AI308" s="16" t="s">
        <v>314</v>
      </c>
      <c r="AJ308" s="16">
        <v>19007395</v>
      </c>
      <c r="AK308" s="16" t="s">
        <v>261</v>
      </c>
      <c r="AL308" s="24" t="s">
        <v>775</v>
      </c>
    </row>
    <row r="309" spans="1:38" x14ac:dyDescent="0.15">
      <c r="A309" s="16">
        <v>304</v>
      </c>
      <c r="B309" s="16">
        <v>103</v>
      </c>
      <c r="C309" s="16">
        <v>6</v>
      </c>
      <c r="D309" s="16">
        <v>0</v>
      </c>
      <c r="E309" s="16">
        <v>0</v>
      </c>
      <c r="F309" s="16">
        <v>0</v>
      </c>
      <c r="G309" s="16">
        <v>6000344</v>
      </c>
      <c r="H309" s="24" t="s">
        <v>335</v>
      </c>
      <c r="I309" s="42" t="s">
        <v>1170</v>
      </c>
      <c r="J309" s="16">
        <v>8661</v>
      </c>
      <c r="K309" s="30">
        <v>560</v>
      </c>
      <c r="L309" s="16" t="s">
        <v>24</v>
      </c>
      <c r="M309" s="16" t="s">
        <v>24</v>
      </c>
      <c r="N309" s="16">
        <v>3</v>
      </c>
      <c r="O309" s="16">
        <v>5.5</v>
      </c>
      <c r="P309" s="16">
        <v>3</v>
      </c>
      <c r="Q309" s="16">
        <v>3</v>
      </c>
      <c r="R309" s="16">
        <v>0</v>
      </c>
      <c r="S309" s="16">
        <v>16530783</v>
      </c>
      <c r="T309" s="16">
        <v>2100000</v>
      </c>
      <c r="U309" s="16">
        <v>45083955</v>
      </c>
      <c r="V309" s="16">
        <v>3</v>
      </c>
      <c r="W309" s="19">
        <v>0.56000000000000005</v>
      </c>
      <c r="X309" s="19">
        <v>0.56000000000000005</v>
      </c>
      <c r="Y309" s="16">
        <v>9257238</v>
      </c>
      <c r="Z309" s="16">
        <v>1317120</v>
      </c>
      <c r="AA309" s="16">
        <v>28613283</v>
      </c>
      <c r="AD309" s="16" t="s">
        <v>257</v>
      </c>
      <c r="AE309" s="16" t="s">
        <v>776</v>
      </c>
      <c r="AF309" s="16" t="s">
        <v>313</v>
      </c>
      <c r="AG309" s="16">
        <v>1317120</v>
      </c>
      <c r="AH309" s="16" t="s">
        <v>260</v>
      </c>
      <c r="AI309" s="16" t="s">
        <v>314</v>
      </c>
      <c r="AJ309" s="16">
        <v>28613283</v>
      </c>
      <c r="AK309" s="16" t="s">
        <v>261</v>
      </c>
      <c r="AL309" s="24" t="s">
        <v>777</v>
      </c>
    </row>
    <row r="310" spans="1:38" x14ac:dyDescent="0.15">
      <c r="A310" s="16">
        <v>305</v>
      </c>
      <c r="B310" s="16">
        <v>104</v>
      </c>
      <c r="C310" s="16">
        <v>6</v>
      </c>
      <c r="D310" s="16">
        <v>0</v>
      </c>
      <c r="E310" s="16">
        <v>0</v>
      </c>
      <c r="F310" s="16">
        <v>0</v>
      </c>
      <c r="G310" s="16">
        <v>6000345</v>
      </c>
      <c r="H310" s="24" t="s">
        <v>336</v>
      </c>
      <c r="I310" s="42" t="s">
        <v>1171</v>
      </c>
      <c r="J310" s="16">
        <v>8661</v>
      </c>
      <c r="K310" s="30">
        <v>620</v>
      </c>
      <c r="L310" s="16" t="s">
        <v>25</v>
      </c>
      <c r="M310" s="16" t="s">
        <v>25</v>
      </c>
      <c r="N310" s="16">
        <v>4</v>
      </c>
      <c r="O310" s="16">
        <v>8</v>
      </c>
      <c r="P310" s="16">
        <v>22</v>
      </c>
      <c r="Q310" s="16">
        <v>22</v>
      </c>
      <c r="R310" s="16">
        <v>0</v>
      </c>
      <c r="S310" s="16">
        <v>24044776</v>
      </c>
      <c r="T310" s="16">
        <v>15400000</v>
      </c>
      <c r="U310" s="16">
        <v>330615671</v>
      </c>
      <c r="V310" s="16">
        <v>4</v>
      </c>
      <c r="W310" s="19">
        <v>0.62</v>
      </c>
      <c r="X310" s="19">
        <v>0.62</v>
      </c>
      <c r="Y310" s="16">
        <v>14907761</v>
      </c>
      <c r="Z310" s="16">
        <v>10693760</v>
      </c>
      <c r="AA310" s="16">
        <v>232312611</v>
      </c>
      <c r="AD310" s="16" t="s">
        <v>257</v>
      </c>
      <c r="AE310" s="16" t="s">
        <v>778</v>
      </c>
      <c r="AF310" s="16" t="s">
        <v>313</v>
      </c>
      <c r="AG310" s="16">
        <v>10693760</v>
      </c>
      <c r="AH310" s="16" t="s">
        <v>260</v>
      </c>
      <c r="AI310" s="16" t="s">
        <v>314</v>
      </c>
      <c r="AJ310" s="16">
        <v>232312611</v>
      </c>
      <c r="AK310" s="16" t="s">
        <v>261</v>
      </c>
      <c r="AL310" s="24" t="s">
        <v>779</v>
      </c>
    </row>
    <row r="311" spans="1:38" x14ac:dyDescent="0.15">
      <c r="A311" s="16">
        <v>306</v>
      </c>
      <c r="B311" s="16">
        <v>105</v>
      </c>
      <c r="C311" s="16">
        <v>6</v>
      </c>
      <c r="D311" s="16">
        <v>0</v>
      </c>
      <c r="E311" s="16">
        <v>0</v>
      </c>
      <c r="F311" s="16">
        <v>0</v>
      </c>
      <c r="G311" s="16">
        <v>6000346</v>
      </c>
      <c r="H311" s="24" t="s">
        <v>337</v>
      </c>
      <c r="I311" s="42" t="s">
        <v>1172</v>
      </c>
      <c r="J311" s="16">
        <v>8661</v>
      </c>
      <c r="K311" s="30">
        <v>640</v>
      </c>
      <c r="L311" s="16" t="s">
        <v>26</v>
      </c>
      <c r="M311" s="16" t="s">
        <v>26</v>
      </c>
      <c r="N311" s="16">
        <v>5</v>
      </c>
      <c r="O311" s="16">
        <v>12</v>
      </c>
      <c r="P311" s="16">
        <v>25</v>
      </c>
      <c r="Q311" s="16">
        <v>25</v>
      </c>
      <c r="R311" s="16">
        <v>0</v>
      </c>
      <c r="S311" s="16">
        <v>36067164</v>
      </c>
      <c r="T311" s="16">
        <v>17500000</v>
      </c>
      <c r="U311" s="16">
        <v>375699626</v>
      </c>
      <c r="V311" s="16">
        <v>5</v>
      </c>
      <c r="W311" s="19">
        <v>0.64</v>
      </c>
      <c r="X311" s="19">
        <v>0.64</v>
      </c>
      <c r="Y311" s="16">
        <v>23082984</v>
      </c>
      <c r="Z311" s="16">
        <v>12544000</v>
      </c>
      <c r="AA311" s="16">
        <v>272507462</v>
      </c>
      <c r="AD311" s="16" t="s">
        <v>257</v>
      </c>
      <c r="AE311" s="16" t="s">
        <v>780</v>
      </c>
      <c r="AF311" s="16" t="s">
        <v>313</v>
      </c>
      <c r="AG311" s="16">
        <v>12544000</v>
      </c>
      <c r="AH311" s="16" t="s">
        <v>260</v>
      </c>
      <c r="AI311" s="16" t="s">
        <v>314</v>
      </c>
      <c r="AJ311" s="16">
        <v>272507462</v>
      </c>
      <c r="AK311" s="16" t="s">
        <v>261</v>
      </c>
      <c r="AL311" s="24" t="s">
        <v>781</v>
      </c>
    </row>
    <row r="312" spans="1:38" x14ac:dyDescent="0.15">
      <c r="A312" s="16">
        <v>307</v>
      </c>
      <c r="B312" s="16">
        <v>106</v>
      </c>
      <c r="C312" s="16">
        <v>6</v>
      </c>
      <c r="D312" s="16">
        <v>0</v>
      </c>
      <c r="E312" s="16">
        <v>0</v>
      </c>
      <c r="F312" s="16">
        <v>0</v>
      </c>
      <c r="G312" s="16">
        <v>6000347</v>
      </c>
      <c r="H312" s="24" t="s">
        <v>338</v>
      </c>
      <c r="I312" s="42" t="s">
        <v>1173</v>
      </c>
      <c r="J312" s="16">
        <v>8661</v>
      </c>
      <c r="K312" s="30">
        <v>620</v>
      </c>
      <c r="L312" s="16" t="s">
        <v>27</v>
      </c>
      <c r="M312" s="16" t="s">
        <v>27</v>
      </c>
      <c r="N312" s="16">
        <v>6</v>
      </c>
      <c r="O312" s="16">
        <v>28</v>
      </c>
      <c r="P312" s="16">
        <v>160</v>
      </c>
      <c r="Q312" s="16">
        <v>160</v>
      </c>
      <c r="R312" s="16">
        <v>0</v>
      </c>
      <c r="S312" s="16">
        <v>84156716</v>
      </c>
      <c r="T312" s="16">
        <v>112000000</v>
      </c>
      <c r="U312" s="16">
        <v>2404477611</v>
      </c>
      <c r="V312" s="16">
        <v>6</v>
      </c>
      <c r="W312" s="19">
        <v>0.62</v>
      </c>
      <c r="X312" s="19">
        <v>0.62</v>
      </c>
      <c r="Y312" s="16">
        <v>52177163</v>
      </c>
      <c r="Z312" s="16">
        <v>77772800</v>
      </c>
      <c r="AA312" s="16">
        <v>1689546267</v>
      </c>
      <c r="AD312" s="16" t="s">
        <v>257</v>
      </c>
      <c r="AE312" s="16" t="s">
        <v>782</v>
      </c>
      <c r="AF312" s="16" t="s">
        <v>313</v>
      </c>
      <c r="AG312" s="16">
        <v>77772800</v>
      </c>
      <c r="AH312" s="16" t="s">
        <v>260</v>
      </c>
      <c r="AI312" s="16" t="s">
        <v>314</v>
      </c>
      <c r="AJ312" s="16">
        <v>1689546267</v>
      </c>
      <c r="AK312" s="16" t="s">
        <v>261</v>
      </c>
      <c r="AL312" s="24" t="s">
        <v>783</v>
      </c>
    </row>
    <row r="313" spans="1:38" x14ac:dyDescent="0.15">
      <c r="A313" s="16">
        <v>308</v>
      </c>
      <c r="B313" s="16">
        <v>107</v>
      </c>
      <c r="C313" s="16">
        <v>6</v>
      </c>
      <c r="D313" s="16">
        <v>0</v>
      </c>
      <c r="E313" s="16">
        <v>0</v>
      </c>
      <c r="F313" s="16">
        <v>0</v>
      </c>
      <c r="G313" s="16">
        <v>6000348</v>
      </c>
      <c r="H313" s="24" t="s">
        <v>339</v>
      </c>
      <c r="I313" s="42" t="s">
        <v>1174</v>
      </c>
      <c r="J313" s="16">
        <v>8661</v>
      </c>
      <c r="K313" s="30">
        <v>560</v>
      </c>
      <c r="L313" s="16" t="s">
        <v>28</v>
      </c>
      <c r="M313" s="16" t="s">
        <v>28</v>
      </c>
      <c r="N313" s="16">
        <v>7</v>
      </c>
      <c r="O313" s="16">
        <v>32</v>
      </c>
      <c r="P313" s="16">
        <v>200</v>
      </c>
      <c r="Q313" s="16">
        <v>200</v>
      </c>
      <c r="R313" s="16">
        <v>0</v>
      </c>
      <c r="S313" s="16">
        <v>96179104</v>
      </c>
      <c r="T313" s="16">
        <v>140000000</v>
      </c>
      <c r="U313" s="16">
        <v>3005597014</v>
      </c>
      <c r="V313" s="16">
        <v>7</v>
      </c>
      <c r="W313" s="19">
        <v>0.56000000000000005</v>
      </c>
      <c r="X313" s="19">
        <v>0.56000000000000005</v>
      </c>
      <c r="Y313" s="16">
        <v>53860298</v>
      </c>
      <c r="Z313" s="16">
        <v>87808000</v>
      </c>
      <c r="AA313" s="16">
        <v>1907552238</v>
      </c>
      <c r="AD313" s="16" t="s">
        <v>257</v>
      </c>
      <c r="AE313" s="16" t="s">
        <v>784</v>
      </c>
      <c r="AF313" s="16" t="s">
        <v>313</v>
      </c>
      <c r="AG313" s="16">
        <v>87808000</v>
      </c>
      <c r="AH313" s="16" t="s">
        <v>260</v>
      </c>
      <c r="AI313" s="16" t="s">
        <v>314</v>
      </c>
      <c r="AJ313" s="16">
        <v>1907552238</v>
      </c>
      <c r="AK313" s="16" t="s">
        <v>261</v>
      </c>
      <c r="AL313" s="24" t="s">
        <v>785</v>
      </c>
    </row>
    <row r="314" spans="1:38" x14ac:dyDescent="0.15">
      <c r="A314" s="16">
        <v>309</v>
      </c>
      <c r="B314" s="16">
        <v>108</v>
      </c>
      <c r="C314" s="16">
        <v>6</v>
      </c>
      <c r="D314" s="16">
        <v>0</v>
      </c>
      <c r="E314" s="16">
        <v>0</v>
      </c>
      <c r="F314" s="16">
        <v>0</v>
      </c>
      <c r="G314" s="16">
        <v>6000349</v>
      </c>
      <c r="H314" s="24" t="s">
        <v>340</v>
      </c>
      <c r="I314" s="42" t="s">
        <v>1175</v>
      </c>
      <c r="J314" s="16">
        <v>8661</v>
      </c>
      <c r="K314" s="30">
        <v>500</v>
      </c>
      <c r="L314" s="16" t="s">
        <v>29</v>
      </c>
      <c r="M314" s="16" t="s">
        <v>29</v>
      </c>
      <c r="N314" s="16">
        <v>8</v>
      </c>
      <c r="O314" s="16">
        <v>35</v>
      </c>
      <c r="P314" s="16">
        <v>250</v>
      </c>
      <c r="Q314" s="16">
        <v>250</v>
      </c>
      <c r="R314" s="16">
        <v>0</v>
      </c>
      <c r="S314" s="16">
        <v>105195895</v>
      </c>
      <c r="T314" s="16">
        <v>175000000</v>
      </c>
      <c r="U314" s="16">
        <v>3756996268</v>
      </c>
      <c r="V314" s="16">
        <v>8</v>
      </c>
      <c r="W314" s="19">
        <v>0.5</v>
      </c>
      <c r="X314" s="19">
        <v>0.5</v>
      </c>
      <c r="Y314" s="16">
        <v>52597947</v>
      </c>
      <c r="Z314" s="16">
        <v>98000000</v>
      </c>
      <c r="AA314" s="16">
        <v>2128964551</v>
      </c>
      <c r="AD314" s="16" t="s">
        <v>257</v>
      </c>
      <c r="AE314" s="16" t="s">
        <v>786</v>
      </c>
      <c r="AF314" s="16" t="s">
        <v>313</v>
      </c>
      <c r="AG314" s="16">
        <v>98000000</v>
      </c>
      <c r="AH314" s="16" t="s">
        <v>260</v>
      </c>
      <c r="AI314" s="16" t="s">
        <v>314</v>
      </c>
      <c r="AJ314" s="16">
        <v>2128964551</v>
      </c>
      <c r="AK314" s="16" t="s">
        <v>261</v>
      </c>
      <c r="AL314" s="24" t="s">
        <v>787</v>
      </c>
    </row>
    <row r="315" spans="1:38" x14ac:dyDescent="0.15">
      <c r="A315" s="16">
        <v>310</v>
      </c>
      <c r="B315" s="16">
        <v>109</v>
      </c>
      <c r="C315" s="16">
        <v>6</v>
      </c>
      <c r="D315" s="16">
        <v>0</v>
      </c>
      <c r="E315" s="16">
        <v>0</v>
      </c>
      <c r="F315" s="16">
        <v>0</v>
      </c>
      <c r="G315" s="16">
        <v>6000350</v>
      </c>
      <c r="H315" s="24" t="s">
        <v>341</v>
      </c>
      <c r="I315" s="42" t="s">
        <v>1176</v>
      </c>
      <c r="J315" s="16">
        <v>8661</v>
      </c>
      <c r="K315" s="30">
        <v>460</v>
      </c>
      <c r="L315" s="16" t="s">
        <v>30</v>
      </c>
      <c r="M315" s="16" t="s">
        <v>30</v>
      </c>
      <c r="N315" s="16">
        <v>9</v>
      </c>
      <c r="O315" s="16">
        <v>60</v>
      </c>
      <c r="P315" s="16">
        <v>300</v>
      </c>
      <c r="Q315" s="16">
        <v>300</v>
      </c>
      <c r="R315" s="16">
        <v>0</v>
      </c>
      <c r="S315" s="16">
        <v>180335820</v>
      </c>
      <c r="T315" s="16">
        <v>210000000</v>
      </c>
      <c r="U315" s="16">
        <v>4508395522</v>
      </c>
      <c r="V315" s="16">
        <v>9</v>
      </c>
      <c r="W315" s="19">
        <v>0.46</v>
      </c>
      <c r="X315" s="19">
        <v>0.46</v>
      </c>
      <c r="Y315" s="16">
        <v>82954477</v>
      </c>
      <c r="Z315" s="16">
        <v>108192000</v>
      </c>
      <c r="AA315" s="16">
        <v>2350376865</v>
      </c>
      <c r="AD315" s="16" t="s">
        <v>257</v>
      </c>
      <c r="AE315" s="16" t="s">
        <v>788</v>
      </c>
      <c r="AF315" s="16" t="s">
        <v>313</v>
      </c>
      <c r="AG315" s="16">
        <v>108192000</v>
      </c>
      <c r="AH315" s="16" t="s">
        <v>260</v>
      </c>
      <c r="AI315" s="16" t="s">
        <v>314</v>
      </c>
      <c r="AJ315" s="16">
        <v>2350376865</v>
      </c>
      <c r="AK315" s="16" t="s">
        <v>261</v>
      </c>
      <c r="AL315" s="24" t="s">
        <v>789</v>
      </c>
    </row>
    <row r="316" spans="1:38" x14ac:dyDescent="0.15">
      <c r="A316" s="16">
        <v>311</v>
      </c>
      <c r="B316" s="16">
        <v>110</v>
      </c>
      <c r="C316" s="16">
        <v>6</v>
      </c>
      <c r="D316" s="16">
        <v>0</v>
      </c>
      <c r="E316" s="16">
        <v>0</v>
      </c>
      <c r="F316" s="16">
        <v>0</v>
      </c>
      <c r="G316" s="16">
        <v>6000351</v>
      </c>
      <c r="H316" s="24" t="s">
        <v>342</v>
      </c>
      <c r="I316" s="42" t="s">
        <v>1177</v>
      </c>
      <c r="J316" s="16">
        <v>8661</v>
      </c>
      <c r="K316" s="30">
        <v>440</v>
      </c>
      <c r="L316" s="16" t="s">
        <v>31</v>
      </c>
      <c r="M316" s="16" t="s">
        <v>31</v>
      </c>
      <c r="N316" s="16">
        <v>10</v>
      </c>
      <c r="O316" s="16">
        <v>70</v>
      </c>
      <c r="P316" s="16">
        <v>320</v>
      </c>
      <c r="Q316" s="16">
        <v>320</v>
      </c>
      <c r="R316" s="16">
        <v>0</v>
      </c>
      <c r="S316" s="16">
        <v>210391791</v>
      </c>
      <c r="T316" s="16">
        <v>224000000</v>
      </c>
      <c r="U316" s="16">
        <v>4808955223</v>
      </c>
      <c r="V316" s="16">
        <v>10</v>
      </c>
      <c r="W316" s="19">
        <v>0.44</v>
      </c>
      <c r="X316" s="19">
        <v>0.44</v>
      </c>
      <c r="Y316" s="16">
        <v>92572388</v>
      </c>
      <c r="Z316" s="16">
        <v>110387200</v>
      </c>
      <c r="AA316" s="16">
        <v>2398065671</v>
      </c>
      <c r="AD316" s="16" t="s">
        <v>257</v>
      </c>
      <c r="AE316" s="16" t="s">
        <v>790</v>
      </c>
      <c r="AF316" s="16" t="s">
        <v>313</v>
      </c>
      <c r="AG316" s="16">
        <v>110387200</v>
      </c>
      <c r="AH316" s="16" t="s">
        <v>260</v>
      </c>
      <c r="AI316" s="16" t="s">
        <v>314</v>
      </c>
      <c r="AJ316" s="16">
        <v>2398065671</v>
      </c>
      <c r="AK316" s="16" t="s">
        <v>261</v>
      </c>
      <c r="AL316" s="24" t="s">
        <v>791</v>
      </c>
    </row>
    <row r="317" spans="1:38" x14ac:dyDescent="0.15">
      <c r="A317" s="16">
        <v>312</v>
      </c>
      <c r="B317" s="16">
        <v>201</v>
      </c>
      <c r="C317" s="16">
        <v>6</v>
      </c>
      <c r="D317" s="16">
        <v>600</v>
      </c>
      <c r="E317" s="16">
        <v>0</v>
      </c>
      <c r="F317" s="16">
        <v>0</v>
      </c>
      <c r="G317" s="16">
        <v>6000342</v>
      </c>
      <c r="H317" s="24" t="s">
        <v>333</v>
      </c>
      <c r="I317" s="42" t="s">
        <v>1168</v>
      </c>
      <c r="J317" s="16">
        <v>8661</v>
      </c>
      <c r="K317" s="30">
        <v>100</v>
      </c>
      <c r="L317" s="16" t="s">
        <v>32</v>
      </c>
      <c r="M317" s="16" t="s">
        <v>32</v>
      </c>
      <c r="N317" s="16">
        <v>1</v>
      </c>
      <c r="O317" s="16">
        <v>1.9</v>
      </c>
      <c r="P317" s="16">
        <v>1.9</v>
      </c>
      <c r="Q317" s="16">
        <v>1.9</v>
      </c>
      <c r="R317" s="16">
        <v>0</v>
      </c>
      <c r="S317" s="16">
        <v>5710634</v>
      </c>
      <c r="T317" s="16">
        <v>1330000</v>
      </c>
      <c r="U317" s="16">
        <v>28553171</v>
      </c>
      <c r="V317" s="16">
        <v>1</v>
      </c>
      <c r="W317" s="19">
        <v>0.8</v>
      </c>
      <c r="X317" s="19">
        <v>0.8</v>
      </c>
      <c r="Y317" s="16">
        <v>4568507</v>
      </c>
      <c r="Z317" s="16">
        <v>1191680</v>
      </c>
      <c r="AA317" s="16">
        <v>25888208</v>
      </c>
      <c r="AD317" s="16" t="s">
        <v>257</v>
      </c>
      <c r="AE317" s="16" t="s">
        <v>792</v>
      </c>
      <c r="AF317" s="16" t="s">
        <v>313</v>
      </c>
      <c r="AG317" s="16">
        <v>1191680</v>
      </c>
      <c r="AH317" s="16" t="s">
        <v>260</v>
      </c>
      <c r="AI317" s="16" t="s">
        <v>314</v>
      </c>
      <c r="AJ317" s="16">
        <v>25888208</v>
      </c>
      <c r="AK317" s="16" t="s">
        <v>261</v>
      </c>
      <c r="AL317" s="24" t="s">
        <v>793</v>
      </c>
    </row>
    <row r="318" spans="1:38" x14ac:dyDescent="0.15">
      <c r="A318" s="16">
        <v>313</v>
      </c>
      <c r="B318" s="16">
        <v>202</v>
      </c>
      <c r="C318" s="16">
        <v>6</v>
      </c>
      <c r="D318" s="16">
        <v>600</v>
      </c>
      <c r="E318" s="16">
        <v>0</v>
      </c>
      <c r="F318" s="16">
        <v>0</v>
      </c>
      <c r="G318" s="16">
        <v>6000343</v>
      </c>
      <c r="H318" s="24" t="s">
        <v>334</v>
      </c>
      <c r="I318" s="42" t="s">
        <v>1169</v>
      </c>
      <c r="J318" s="16">
        <v>8661</v>
      </c>
      <c r="K318" s="30">
        <v>620</v>
      </c>
      <c r="L318" s="16" t="s">
        <v>33</v>
      </c>
      <c r="M318" s="16" t="s">
        <v>33</v>
      </c>
      <c r="N318" s="16">
        <v>2</v>
      </c>
      <c r="O318" s="16">
        <v>2.95</v>
      </c>
      <c r="P318" s="16">
        <v>2.25</v>
      </c>
      <c r="Q318" s="16">
        <v>2.25</v>
      </c>
      <c r="R318" s="16">
        <v>0</v>
      </c>
      <c r="S318" s="16">
        <v>8866511</v>
      </c>
      <c r="T318" s="16">
        <v>1575000</v>
      </c>
      <c r="U318" s="16">
        <v>33812966</v>
      </c>
      <c r="V318" s="16">
        <v>2</v>
      </c>
      <c r="W318" s="19">
        <v>0.62</v>
      </c>
      <c r="X318" s="19">
        <v>0.62</v>
      </c>
      <c r="Y318" s="16">
        <v>5497236</v>
      </c>
      <c r="Z318" s="16">
        <v>1093680</v>
      </c>
      <c r="AA318" s="16">
        <v>23759244</v>
      </c>
      <c r="AD318" s="16" t="s">
        <v>257</v>
      </c>
      <c r="AE318" s="16" t="s">
        <v>794</v>
      </c>
      <c r="AF318" s="16" t="s">
        <v>313</v>
      </c>
      <c r="AG318" s="16">
        <v>1093680</v>
      </c>
      <c r="AH318" s="16" t="s">
        <v>260</v>
      </c>
      <c r="AI318" s="16" t="s">
        <v>314</v>
      </c>
      <c r="AJ318" s="16">
        <v>23759244</v>
      </c>
      <c r="AK318" s="16" t="s">
        <v>261</v>
      </c>
      <c r="AL318" s="24" t="s">
        <v>795</v>
      </c>
    </row>
    <row r="319" spans="1:38" x14ac:dyDescent="0.15">
      <c r="A319" s="16">
        <v>314</v>
      </c>
      <c r="B319" s="16">
        <v>203</v>
      </c>
      <c r="C319" s="16">
        <v>6</v>
      </c>
      <c r="D319" s="16">
        <v>600</v>
      </c>
      <c r="E319" s="16">
        <v>0</v>
      </c>
      <c r="F319" s="16">
        <v>0</v>
      </c>
      <c r="G319" s="16">
        <v>6000344</v>
      </c>
      <c r="H319" s="24" t="s">
        <v>335</v>
      </c>
      <c r="I319" s="42" t="s">
        <v>1170</v>
      </c>
      <c r="J319" s="16">
        <v>8661</v>
      </c>
      <c r="K319" s="30">
        <v>560</v>
      </c>
      <c r="L319" s="16" t="s">
        <v>34</v>
      </c>
      <c r="M319" s="16" t="s">
        <v>34</v>
      </c>
      <c r="N319" s="16">
        <v>3</v>
      </c>
      <c r="O319" s="16">
        <v>5.9</v>
      </c>
      <c r="P319" s="16">
        <v>3.9</v>
      </c>
      <c r="Q319" s="16">
        <v>3.9</v>
      </c>
      <c r="R319" s="16">
        <v>0</v>
      </c>
      <c r="S319" s="16">
        <v>17733022</v>
      </c>
      <c r="T319" s="16">
        <v>2730000</v>
      </c>
      <c r="U319" s="16">
        <v>58609141</v>
      </c>
      <c r="V319" s="16">
        <v>3</v>
      </c>
      <c r="W319" s="19">
        <v>0.56000000000000005</v>
      </c>
      <c r="X319" s="19">
        <v>0.56000000000000005</v>
      </c>
      <c r="Y319" s="16">
        <v>9930492</v>
      </c>
      <c r="Z319" s="16">
        <v>1712256</v>
      </c>
      <c r="AA319" s="16">
        <v>37197268</v>
      </c>
      <c r="AD319" s="16" t="s">
        <v>257</v>
      </c>
      <c r="AE319" s="16" t="s">
        <v>796</v>
      </c>
      <c r="AF319" s="16" t="s">
        <v>313</v>
      </c>
      <c r="AG319" s="16">
        <v>1712256</v>
      </c>
      <c r="AH319" s="16" t="s">
        <v>260</v>
      </c>
      <c r="AI319" s="16" t="s">
        <v>314</v>
      </c>
      <c r="AJ319" s="16">
        <v>37197268</v>
      </c>
      <c r="AK319" s="16" t="s">
        <v>261</v>
      </c>
      <c r="AL319" s="24" t="s">
        <v>797</v>
      </c>
    </row>
    <row r="320" spans="1:38" x14ac:dyDescent="0.15">
      <c r="A320" s="16">
        <v>315</v>
      </c>
      <c r="B320" s="16">
        <v>204</v>
      </c>
      <c r="C320" s="16">
        <v>6</v>
      </c>
      <c r="D320" s="16">
        <v>600</v>
      </c>
      <c r="E320" s="16">
        <v>0</v>
      </c>
      <c r="F320" s="16">
        <v>0</v>
      </c>
      <c r="G320" s="16">
        <v>6000345</v>
      </c>
      <c r="H320" s="24" t="s">
        <v>336</v>
      </c>
      <c r="I320" s="42" t="s">
        <v>1171</v>
      </c>
      <c r="J320" s="16">
        <v>8661</v>
      </c>
      <c r="K320" s="30">
        <v>620</v>
      </c>
      <c r="L320" s="16" t="s">
        <v>35</v>
      </c>
      <c r="M320" s="16" t="s">
        <v>35</v>
      </c>
      <c r="N320" s="16">
        <v>4</v>
      </c>
      <c r="O320" s="16">
        <v>8.6999999999999993</v>
      </c>
      <c r="P320" s="16">
        <v>29.7</v>
      </c>
      <c r="Q320" s="16">
        <v>29.7</v>
      </c>
      <c r="R320" s="16">
        <v>0</v>
      </c>
      <c r="S320" s="16">
        <v>26148694</v>
      </c>
      <c r="T320" s="16">
        <v>20790000</v>
      </c>
      <c r="U320" s="16">
        <v>446331156</v>
      </c>
      <c r="V320" s="16">
        <v>4</v>
      </c>
      <c r="W320" s="19">
        <v>0.62</v>
      </c>
      <c r="X320" s="19">
        <v>0.62</v>
      </c>
      <c r="Y320" s="16">
        <v>16212190</v>
      </c>
      <c r="Z320" s="16">
        <v>14436576</v>
      </c>
      <c r="AA320" s="16">
        <v>313622025</v>
      </c>
      <c r="AD320" s="16" t="s">
        <v>257</v>
      </c>
      <c r="AE320" s="16" t="s">
        <v>798</v>
      </c>
      <c r="AF320" s="16" t="s">
        <v>313</v>
      </c>
      <c r="AG320" s="16">
        <v>14436576</v>
      </c>
      <c r="AH320" s="16" t="s">
        <v>260</v>
      </c>
      <c r="AI320" s="16" t="s">
        <v>314</v>
      </c>
      <c r="AJ320" s="16">
        <v>313622025</v>
      </c>
      <c r="AK320" s="16" t="s">
        <v>261</v>
      </c>
      <c r="AL320" s="24" t="s">
        <v>799</v>
      </c>
    </row>
    <row r="321" spans="1:38" x14ac:dyDescent="0.15">
      <c r="A321" s="16">
        <v>316</v>
      </c>
      <c r="B321" s="16">
        <v>205</v>
      </c>
      <c r="C321" s="16">
        <v>6</v>
      </c>
      <c r="D321" s="16">
        <v>600</v>
      </c>
      <c r="E321" s="16">
        <v>0</v>
      </c>
      <c r="F321" s="16">
        <v>0</v>
      </c>
      <c r="G321" s="16">
        <v>6000346</v>
      </c>
      <c r="H321" s="24" t="s">
        <v>337</v>
      </c>
      <c r="I321" s="42" t="s">
        <v>1172</v>
      </c>
      <c r="J321" s="16">
        <v>8661</v>
      </c>
      <c r="K321" s="30">
        <v>640</v>
      </c>
      <c r="L321" s="16" t="s">
        <v>36</v>
      </c>
      <c r="M321" s="16" t="s">
        <v>36</v>
      </c>
      <c r="N321" s="16">
        <v>5</v>
      </c>
      <c r="O321" s="16">
        <v>13.2</v>
      </c>
      <c r="P321" s="16">
        <v>35</v>
      </c>
      <c r="Q321" s="16">
        <v>35</v>
      </c>
      <c r="R321" s="16">
        <v>0</v>
      </c>
      <c r="S321" s="16">
        <v>39673880</v>
      </c>
      <c r="T321" s="16">
        <v>24500000</v>
      </c>
      <c r="U321" s="16">
        <v>525979477</v>
      </c>
      <c r="V321" s="16">
        <v>5</v>
      </c>
      <c r="W321" s="19">
        <v>0.64</v>
      </c>
      <c r="X321" s="19">
        <v>0.64</v>
      </c>
      <c r="Y321" s="16">
        <v>25391283</v>
      </c>
      <c r="Z321" s="16">
        <v>17561600</v>
      </c>
      <c r="AA321" s="16">
        <v>381510447</v>
      </c>
      <c r="AD321" s="16" t="s">
        <v>257</v>
      </c>
      <c r="AE321" s="16" t="s">
        <v>800</v>
      </c>
      <c r="AF321" s="16" t="s">
        <v>313</v>
      </c>
      <c r="AG321" s="16">
        <v>17561600</v>
      </c>
      <c r="AH321" s="16" t="s">
        <v>260</v>
      </c>
      <c r="AI321" s="16" t="s">
        <v>314</v>
      </c>
      <c r="AJ321" s="16">
        <v>381510447</v>
      </c>
      <c r="AK321" s="16" t="s">
        <v>261</v>
      </c>
      <c r="AL321" s="24" t="s">
        <v>801</v>
      </c>
    </row>
    <row r="322" spans="1:38" x14ac:dyDescent="0.15">
      <c r="A322" s="16">
        <v>317</v>
      </c>
      <c r="B322" s="16">
        <v>206</v>
      </c>
      <c r="C322" s="16">
        <v>6</v>
      </c>
      <c r="D322" s="16">
        <v>600</v>
      </c>
      <c r="E322" s="16">
        <v>0</v>
      </c>
      <c r="F322" s="16">
        <v>0</v>
      </c>
      <c r="G322" s="16">
        <v>6000347</v>
      </c>
      <c r="H322" s="24" t="s">
        <v>338</v>
      </c>
      <c r="I322" s="42" t="s">
        <v>1173</v>
      </c>
      <c r="J322" s="16">
        <v>8661</v>
      </c>
      <c r="K322" s="30">
        <v>620</v>
      </c>
      <c r="L322" s="16" t="s">
        <v>37</v>
      </c>
      <c r="M322" s="16" t="s">
        <v>37</v>
      </c>
      <c r="N322" s="16">
        <v>6</v>
      </c>
      <c r="O322" s="16">
        <v>31.05</v>
      </c>
      <c r="P322" s="16">
        <v>232</v>
      </c>
      <c r="Q322" s="16">
        <v>232</v>
      </c>
      <c r="R322" s="16">
        <v>0</v>
      </c>
      <c r="S322" s="16">
        <v>93323787</v>
      </c>
      <c r="T322" s="16">
        <v>162400000</v>
      </c>
      <c r="U322" s="16">
        <v>3486492537</v>
      </c>
      <c r="V322" s="16">
        <v>6</v>
      </c>
      <c r="W322" s="19">
        <v>0.62</v>
      </c>
      <c r="X322" s="19">
        <v>0.62</v>
      </c>
      <c r="Y322" s="16">
        <v>57860747</v>
      </c>
      <c r="Z322" s="16">
        <v>112770560</v>
      </c>
      <c r="AA322" s="16">
        <v>2449842089</v>
      </c>
      <c r="AD322" s="16" t="s">
        <v>257</v>
      </c>
      <c r="AE322" s="16" t="s">
        <v>802</v>
      </c>
      <c r="AF322" s="16" t="s">
        <v>313</v>
      </c>
      <c r="AG322" s="16">
        <v>112770560</v>
      </c>
      <c r="AH322" s="16" t="s">
        <v>260</v>
      </c>
      <c r="AI322" s="16" t="s">
        <v>314</v>
      </c>
      <c r="AJ322" s="16">
        <v>2449842089</v>
      </c>
      <c r="AK322" s="16" t="s">
        <v>261</v>
      </c>
      <c r="AL322" s="24" t="s">
        <v>803</v>
      </c>
    </row>
    <row r="323" spans="1:38" x14ac:dyDescent="0.15">
      <c r="A323" s="16">
        <v>318</v>
      </c>
      <c r="B323" s="16">
        <v>207</v>
      </c>
      <c r="C323" s="16">
        <v>6</v>
      </c>
      <c r="D323" s="16">
        <v>600</v>
      </c>
      <c r="E323" s="16">
        <v>0</v>
      </c>
      <c r="F323" s="16">
        <v>0</v>
      </c>
      <c r="G323" s="16">
        <v>6000348</v>
      </c>
      <c r="H323" s="24" t="s">
        <v>339</v>
      </c>
      <c r="I323" s="42" t="s">
        <v>1174</v>
      </c>
      <c r="J323" s="16">
        <v>8661</v>
      </c>
      <c r="K323" s="30">
        <v>560</v>
      </c>
      <c r="L323" s="16" t="s">
        <v>38</v>
      </c>
      <c r="M323" s="16" t="s">
        <v>38</v>
      </c>
      <c r="N323" s="16">
        <v>7</v>
      </c>
      <c r="O323" s="16">
        <v>35.799999999999997</v>
      </c>
      <c r="P323" s="16">
        <v>300</v>
      </c>
      <c r="Q323" s="16">
        <v>300</v>
      </c>
      <c r="R323" s="16">
        <v>0</v>
      </c>
      <c r="S323" s="16">
        <v>107600373</v>
      </c>
      <c r="T323" s="16">
        <v>210000000</v>
      </c>
      <c r="U323" s="16">
        <v>4508395522</v>
      </c>
      <c r="V323" s="16">
        <v>7</v>
      </c>
      <c r="W323" s="19">
        <v>0.56000000000000005</v>
      </c>
      <c r="X323" s="19">
        <v>0.56000000000000005</v>
      </c>
      <c r="Y323" s="16">
        <v>60256208</v>
      </c>
      <c r="Z323" s="16">
        <v>131712000</v>
      </c>
      <c r="AA323" s="16">
        <v>2861328357</v>
      </c>
      <c r="AD323" s="16" t="s">
        <v>257</v>
      </c>
      <c r="AE323" s="16" t="s">
        <v>804</v>
      </c>
      <c r="AF323" s="16" t="s">
        <v>313</v>
      </c>
      <c r="AG323" s="16">
        <v>131712000</v>
      </c>
      <c r="AH323" s="16" t="s">
        <v>260</v>
      </c>
      <c r="AI323" s="16" t="s">
        <v>314</v>
      </c>
      <c r="AJ323" s="16">
        <v>2861328357</v>
      </c>
      <c r="AK323" s="16" t="s">
        <v>261</v>
      </c>
      <c r="AL323" s="24" t="s">
        <v>805</v>
      </c>
    </row>
    <row r="324" spans="1:38" x14ac:dyDescent="0.15">
      <c r="A324" s="16">
        <v>319</v>
      </c>
      <c r="B324" s="16">
        <v>208</v>
      </c>
      <c r="C324" s="16">
        <v>6</v>
      </c>
      <c r="D324" s="16">
        <v>600</v>
      </c>
      <c r="E324" s="16">
        <v>0</v>
      </c>
      <c r="F324" s="16">
        <v>0</v>
      </c>
      <c r="G324" s="16">
        <v>6000349</v>
      </c>
      <c r="H324" s="24" t="s">
        <v>340</v>
      </c>
      <c r="I324" s="42" t="s">
        <v>1175</v>
      </c>
      <c r="J324" s="16">
        <v>8661</v>
      </c>
      <c r="K324" s="30">
        <v>500</v>
      </c>
      <c r="L324" s="16" t="s">
        <v>39</v>
      </c>
      <c r="M324" s="16" t="s">
        <v>39</v>
      </c>
      <c r="N324" s="16">
        <v>8</v>
      </c>
      <c r="O324" s="16">
        <v>39.549999999999997</v>
      </c>
      <c r="P324" s="16">
        <v>387.5</v>
      </c>
      <c r="Q324" s="16">
        <v>387.5</v>
      </c>
      <c r="R324" s="16">
        <v>0</v>
      </c>
      <c r="S324" s="16">
        <v>118871361</v>
      </c>
      <c r="T324" s="16">
        <v>271250000</v>
      </c>
      <c r="U324" s="16">
        <v>5823344216</v>
      </c>
      <c r="V324" s="16">
        <v>8</v>
      </c>
      <c r="W324" s="19">
        <v>0.5</v>
      </c>
      <c r="X324" s="19">
        <v>0.5</v>
      </c>
      <c r="Y324" s="16">
        <v>59435680</v>
      </c>
      <c r="Z324" s="16">
        <v>151900000</v>
      </c>
      <c r="AA324" s="16">
        <v>3299895055</v>
      </c>
      <c r="AD324" s="16" t="s">
        <v>257</v>
      </c>
      <c r="AE324" s="16" t="s">
        <v>806</v>
      </c>
      <c r="AF324" s="16" t="s">
        <v>313</v>
      </c>
      <c r="AG324" s="16">
        <v>151900000</v>
      </c>
      <c r="AH324" s="16" t="s">
        <v>260</v>
      </c>
      <c r="AI324" s="16" t="s">
        <v>314</v>
      </c>
      <c r="AJ324" s="16">
        <v>3299895055</v>
      </c>
      <c r="AK324" s="16" t="s">
        <v>261</v>
      </c>
      <c r="AL324" s="24" t="s">
        <v>807</v>
      </c>
    </row>
    <row r="325" spans="1:38" x14ac:dyDescent="0.15">
      <c r="A325" s="16">
        <v>320</v>
      </c>
      <c r="B325" s="16">
        <v>209</v>
      </c>
      <c r="C325" s="16">
        <v>6</v>
      </c>
      <c r="D325" s="16">
        <v>600</v>
      </c>
      <c r="E325" s="16">
        <v>0</v>
      </c>
      <c r="F325" s="16">
        <v>0</v>
      </c>
      <c r="G325" s="16">
        <v>6000350</v>
      </c>
      <c r="H325" s="24" t="s">
        <v>341</v>
      </c>
      <c r="I325" s="42" t="s">
        <v>1176</v>
      </c>
      <c r="J325" s="16">
        <v>8661</v>
      </c>
      <c r="K325" s="30">
        <v>460</v>
      </c>
      <c r="L325" s="16" t="s">
        <v>40</v>
      </c>
      <c r="M325" s="16" t="s">
        <v>40</v>
      </c>
      <c r="N325" s="16">
        <v>9</v>
      </c>
      <c r="O325" s="16">
        <v>68.400000000000006</v>
      </c>
      <c r="P325" s="16">
        <v>480</v>
      </c>
      <c r="Q325" s="16">
        <v>480</v>
      </c>
      <c r="R325" s="16">
        <v>0</v>
      </c>
      <c r="S325" s="16">
        <v>205582835</v>
      </c>
      <c r="T325" s="16">
        <v>336000000</v>
      </c>
      <c r="U325" s="16">
        <v>7213432835</v>
      </c>
      <c r="V325" s="16">
        <v>9</v>
      </c>
      <c r="W325" s="19">
        <v>0.46</v>
      </c>
      <c r="X325" s="19">
        <v>0.46</v>
      </c>
      <c r="Y325" s="16">
        <v>94568104</v>
      </c>
      <c r="Z325" s="16">
        <v>173107200</v>
      </c>
      <c r="AA325" s="16">
        <v>3760602984</v>
      </c>
      <c r="AD325" s="16" t="s">
        <v>257</v>
      </c>
      <c r="AE325" s="16" t="s">
        <v>808</v>
      </c>
      <c r="AF325" s="16" t="s">
        <v>313</v>
      </c>
      <c r="AG325" s="16">
        <v>173107200</v>
      </c>
      <c r="AH325" s="16" t="s">
        <v>260</v>
      </c>
      <c r="AI325" s="16" t="s">
        <v>314</v>
      </c>
      <c r="AJ325" s="16">
        <v>3760602984</v>
      </c>
      <c r="AK325" s="16" t="s">
        <v>261</v>
      </c>
      <c r="AL325" s="24" t="s">
        <v>809</v>
      </c>
    </row>
    <row r="326" spans="1:38" x14ac:dyDescent="0.15">
      <c r="A326" s="16">
        <v>321</v>
      </c>
      <c r="B326" s="16">
        <v>210</v>
      </c>
      <c r="C326" s="16">
        <v>6</v>
      </c>
      <c r="D326" s="16">
        <v>600</v>
      </c>
      <c r="E326" s="16">
        <v>0</v>
      </c>
      <c r="F326" s="16">
        <v>0</v>
      </c>
      <c r="G326" s="16">
        <v>6000351</v>
      </c>
      <c r="H326" s="24" t="s">
        <v>342</v>
      </c>
      <c r="I326" s="42" t="s">
        <v>1177</v>
      </c>
      <c r="J326" s="16">
        <v>8661</v>
      </c>
      <c r="K326" s="30">
        <v>440</v>
      </c>
      <c r="L326" s="16" t="s">
        <v>41</v>
      </c>
      <c r="M326" s="16" t="s">
        <v>41</v>
      </c>
      <c r="N326" s="16">
        <v>10</v>
      </c>
      <c r="O326" s="16">
        <v>80.5</v>
      </c>
      <c r="P326" s="16">
        <v>528</v>
      </c>
      <c r="Q326" s="16">
        <v>528</v>
      </c>
      <c r="R326" s="16">
        <v>0</v>
      </c>
      <c r="S326" s="16">
        <v>241950559</v>
      </c>
      <c r="T326" s="16">
        <v>369600000</v>
      </c>
      <c r="U326" s="16">
        <v>7934776119</v>
      </c>
      <c r="V326" s="16">
        <v>10</v>
      </c>
      <c r="W326" s="19">
        <v>0.44</v>
      </c>
      <c r="X326" s="19">
        <v>0.44</v>
      </c>
      <c r="Y326" s="16">
        <v>106458245</v>
      </c>
      <c r="Z326" s="16">
        <v>182138880</v>
      </c>
      <c r="AA326" s="16">
        <v>3956808358</v>
      </c>
      <c r="AD326" s="16" t="s">
        <v>257</v>
      </c>
      <c r="AE326" s="16" t="s">
        <v>810</v>
      </c>
      <c r="AF326" s="16" t="s">
        <v>313</v>
      </c>
      <c r="AG326" s="16">
        <v>182138880</v>
      </c>
      <c r="AH326" s="16" t="s">
        <v>260</v>
      </c>
      <c r="AI326" s="16" t="s">
        <v>314</v>
      </c>
      <c r="AJ326" s="16">
        <v>3956808358</v>
      </c>
      <c r="AK326" s="16" t="s">
        <v>261</v>
      </c>
      <c r="AL326" s="24" t="s">
        <v>811</v>
      </c>
    </row>
    <row r="327" spans="1:38" x14ac:dyDescent="0.15">
      <c r="A327" s="16">
        <v>322</v>
      </c>
      <c r="B327" s="16">
        <v>301</v>
      </c>
      <c r="C327" s="16">
        <v>6</v>
      </c>
      <c r="D327" s="16">
        <v>0</v>
      </c>
      <c r="E327" s="16">
        <v>600</v>
      </c>
      <c r="F327" s="16">
        <v>0</v>
      </c>
      <c r="G327" s="16">
        <v>6000342</v>
      </c>
      <c r="H327" s="24" t="s">
        <v>333</v>
      </c>
      <c r="I327" s="42" t="s">
        <v>1168</v>
      </c>
      <c r="J327" s="16">
        <v>8661</v>
      </c>
      <c r="K327" s="30">
        <v>100</v>
      </c>
      <c r="L327" s="16" t="s">
        <v>42</v>
      </c>
      <c r="M327" s="16" t="s">
        <v>42</v>
      </c>
      <c r="N327" s="16">
        <v>1</v>
      </c>
      <c r="O327" s="16">
        <v>2.5499999999999998</v>
      </c>
      <c r="P327" s="16">
        <v>1.4</v>
      </c>
      <c r="Q327" s="16">
        <v>1.4</v>
      </c>
      <c r="R327" s="16">
        <v>0</v>
      </c>
      <c r="S327" s="16">
        <v>7664272</v>
      </c>
      <c r="T327" s="16">
        <v>980000</v>
      </c>
      <c r="U327" s="16">
        <v>21039179</v>
      </c>
      <c r="V327" s="16">
        <v>1</v>
      </c>
      <c r="W327" s="19">
        <v>0.8</v>
      </c>
      <c r="X327" s="19">
        <v>0.8</v>
      </c>
      <c r="Y327" s="16">
        <v>6131417</v>
      </c>
      <c r="Z327" s="16">
        <v>878080</v>
      </c>
      <c r="AA327" s="16">
        <v>19075522</v>
      </c>
      <c r="AD327" s="16" t="s">
        <v>257</v>
      </c>
      <c r="AE327" s="16" t="s">
        <v>812</v>
      </c>
      <c r="AF327" s="16" t="s">
        <v>313</v>
      </c>
      <c r="AG327" s="16">
        <v>878080</v>
      </c>
      <c r="AH327" s="16" t="s">
        <v>260</v>
      </c>
      <c r="AI327" s="16" t="s">
        <v>314</v>
      </c>
      <c r="AJ327" s="16">
        <v>19075522</v>
      </c>
      <c r="AK327" s="16" t="s">
        <v>261</v>
      </c>
      <c r="AL327" s="24" t="s">
        <v>813</v>
      </c>
    </row>
    <row r="328" spans="1:38" x14ac:dyDescent="0.15">
      <c r="A328" s="16">
        <v>323</v>
      </c>
      <c r="B328" s="16">
        <v>302</v>
      </c>
      <c r="C328" s="16">
        <v>6</v>
      </c>
      <c r="D328" s="16">
        <v>0</v>
      </c>
      <c r="E328" s="16">
        <v>600</v>
      </c>
      <c r="F328" s="16">
        <v>0</v>
      </c>
      <c r="G328" s="16">
        <v>6000343</v>
      </c>
      <c r="H328" s="24" t="s">
        <v>334</v>
      </c>
      <c r="I328" s="42" t="s">
        <v>1169</v>
      </c>
      <c r="J328" s="16">
        <v>8661</v>
      </c>
      <c r="K328" s="30">
        <v>620</v>
      </c>
      <c r="L328" s="16" t="s">
        <v>43</v>
      </c>
      <c r="M328" s="16" t="s">
        <v>43</v>
      </c>
      <c r="N328" s="16">
        <v>2</v>
      </c>
      <c r="O328" s="16">
        <v>4</v>
      </c>
      <c r="P328" s="16">
        <v>1.65</v>
      </c>
      <c r="Q328" s="16">
        <v>1.65</v>
      </c>
      <c r="R328" s="16">
        <v>0</v>
      </c>
      <c r="S328" s="16">
        <v>12022388</v>
      </c>
      <c r="T328" s="16">
        <v>1155000</v>
      </c>
      <c r="U328" s="16">
        <v>24796175</v>
      </c>
      <c r="V328" s="16">
        <v>2</v>
      </c>
      <c r="W328" s="19">
        <v>0.62</v>
      </c>
      <c r="X328" s="19">
        <v>0.62</v>
      </c>
      <c r="Y328" s="16">
        <v>7453880</v>
      </c>
      <c r="Z328" s="16">
        <v>802032</v>
      </c>
      <c r="AA328" s="16">
        <v>17423445</v>
      </c>
      <c r="AD328" s="16" t="s">
        <v>257</v>
      </c>
      <c r="AE328" s="16" t="s">
        <v>814</v>
      </c>
      <c r="AF328" s="16" t="s">
        <v>313</v>
      </c>
      <c r="AG328" s="16">
        <v>802032</v>
      </c>
      <c r="AH328" s="16" t="s">
        <v>260</v>
      </c>
      <c r="AI328" s="16" t="s">
        <v>314</v>
      </c>
      <c r="AJ328" s="16">
        <v>17423445</v>
      </c>
      <c r="AK328" s="16" t="s">
        <v>261</v>
      </c>
      <c r="AL328" s="24" t="s">
        <v>815</v>
      </c>
    </row>
    <row r="329" spans="1:38" x14ac:dyDescent="0.15">
      <c r="A329" s="16">
        <v>324</v>
      </c>
      <c r="B329" s="16">
        <v>303</v>
      </c>
      <c r="C329" s="16">
        <v>6</v>
      </c>
      <c r="D329" s="16">
        <v>0</v>
      </c>
      <c r="E329" s="16">
        <v>600</v>
      </c>
      <c r="F329" s="16">
        <v>0</v>
      </c>
      <c r="G329" s="16">
        <v>6000344</v>
      </c>
      <c r="H329" s="24" t="s">
        <v>335</v>
      </c>
      <c r="I329" s="42" t="s">
        <v>1170</v>
      </c>
      <c r="J329" s="16">
        <v>8661</v>
      </c>
      <c r="K329" s="30">
        <v>560</v>
      </c>
      <c r="L329" s="16" t="s">
        <v>44</v>
      </c>
      <c r="M329" s="16" t="s">
        <v>44</v>
      </c>
      <c r="N329" s="16">
        <v>3</v>
      </c>
      <c r="O329" s="16">
        <v>8</v>
      </c>
      <c r="P329" s="16">
        <v>2.9</v>
      </c>
      <c r="Q329" s="16">
        <v>2.9</v>
      </c>
      <c r="R329" s="16">
        <v>0</v>
      </c>
      <c r="S329" s="16">
        <v>24044776</v>
      </c>
      <c r="T329" s="16">
        <v>2030000</v>
      </c>
      <c r="U329" s="16">
        <v>43581156</v>
      </c>
      <c r="V329" s="16">
        <v>3</v>
      </c>
      <c r="W329" s="19">
        <v>0.56000000000000005</v>
      </c>
      <c r="X329" s="19">
        <v>0.56000000000000005</v>
      </c>
      <c r="Y329" s="16">
        <v>13465074</v>
      </c>
      <c r="Z329" s="16">
        <v>1273216</v>
      </c>
      <c r="AA329" s="16">
        <v>27659507</v>
      </c>
      <c r="AD329" s="16" t="s">
        <v>257</v>
      </c>
      <c r="AE329" s="16" t="s">
        <v>548</v>
      </c>
      <c r="AF329" s="16" t="s">
        <v>313</v>
      </c>
      <c r="AG329" s="16">
        <v>1273216</v>
      </c>
      <c r="AH329" s="16" t="s">
        <v>260</v>
      </c>
      <c r="AI329" s="16" t="s">
        <v>314</v>
      </c>
      <c r="AJ329" s="16">
        <v>27659507</v>
      </c>
      <c r="AK329" s="16" t="s">
        <v>261</v>
      </c>
      <c r="AL329" s="24" t="s">
        <v>816</v>
      </c>
    </row>
    <row r="330" spans="1:38" x14ac:dyDescent="0.15">
      <c r="A330" s="16">
        <v>325</v>
      </c>
      <c r="B330" s="16">
        <v>304</v>
      </c>
      <c r="C330" s="16">
        <v>6</v>
      </c>
      <c r="D330" s="16">
        <v>0</v>
      </c>
      <c r="E330" s="16">
        <v>600</v>
      </c>
      <c r="F330" s="16">
        <v>0</v>
      </c>
      <c r="G330" s="16">
        <v>6000345</v>
      </c>
      <c r="H330" s="24" t="s">
        <v>336</v>
      </c>
      <c r="I330" s="42" t="s">
        <v>1171</v>
      </c>
      <c r="J330" s="16">
        <v>8661</v>
      </c>
      <c r="K330" s="30">
        <v>620</v>
      </c>
      <c r="L330" s="16" t="s">
        <v>45</v>
      </c>
      <c r="M330" s="16" t="s">
        <v>45</v>
      </c>
      <c r="N330" s="16">
        <v>4</v>
      </c>
      <c r="O330" s="16">
        <v>11.75</v>
      </c>
      <c r="P330" s="16">
        <v>22.25</v>
      </c>
      <c r="Q330" s="16">
        <v>22.25</v>
      </c>
      <c r="R330" s="16">
        <v>0</v>
      </c>
      <c r="S330" s="16">
        <v>35315764</v>
      </c>
      <c r="T330" s="16">
        <v>15575000</v>
      </c>
      <c r="U330" s="16">
        <v>334372667</v>
      </c>
      <c r="V330" s="16">
        <v>4</v>
      </c>
      <c r="W330" s="19">
        <v>0.62</v>
      </c>
      <c r="X330" s="19">
        <v>0.62</v>
      </c>
      <c r="Y330" s="16">
        <v>21895773</v>
      </c>
      <c r="Z330" s="16">
        <v>10815280</v>
      </c>
      <c r="AA330" s="16">
        <v>234952527</v>
      </c>
      <c r="AD330" s="16" t="s">
        <v>257</v>
      </c>
      <c r="AE330" s="16" t="s">
        <v>817</v>
      </c>
      <c r="AF330" s="16" t="s">
        <v>313</v>
      </c>
      <c r="AG330" s="16">
        <v>10815280</v>
      </c>
      <c r="AH330" s="16" t="s">
        <v>260</v>
      </c>
      <c r="AI330" s="16" t="s">
        <v>314</v>
      </c>
      <c r="AJ330" s="16">
        <v>234952527</v>
      </c>
      <c r="AK330" s="16" t="s">
        <v>261</v>
      </c>
      <c r="AL330" s="24" t="s">
        <v>818</v>
      </c>
    </row>
    <row r="331" spans="1:38" x14ac:dyDescent="0.15">
      <c r="A331" s="16">
        <v>326</v>
      </c>
      <c r="B331" s="16">
        <v>305</v>
      </c>
      <c r="C331" s="16">
        <v>6</v>
      </c>
      <c r="D331" s="16">
        <v>0</v>
      </c>
      <c r="E331" s="16">
        <v>600</v>
      </c>
      <c r="F331" s="16">
        <v>0</v>
      </c>
      <c r="G331" s="16">
        <v>6000346</v>
      </c>
      <c r="H331" s="24" t="s">
        <v>337</v>
      </c>
      <c r="I331" s="42" t="s">
        <v>1172</v>
      </c>
      <c r="J331" s="16">
        <v>8661</v>
      </c>
      <c r="K331" s="30">
        <v>640</v>
      </c>
      <c r="L331" s="16" t="s">
        <v>46</v>
      </c>
      <c r="M331" s="16" t="s">
        <v>46</v>
      </c>
      <c r="N331" s="16">
        <v>5</v>
      </c>
      <c r="O331" s="16">
        <v>17.8</v>
      </c>
      <c r="P331" s="16">
        <v>26.25</v>
      </c>
      <c r="Q331" s="16">
        <v>26.25</v>
      </c>
      <c r="R331" s="16">
        <v>0</v>
      </c>
      <c r="S331" s="16">
        <v>53499626</v>
      </c>
      <c r="T331" s="16">
        <v>18375000</v>
      </c>
      <c r="U331" s="16">
        <v>394484608</v>
      </c>
      <c r="V331" s="16">
        <v>5</v>
      </c>
      <c r="W331" s="19">
        <v>0.64</v>
      </c>
      <c r="X331" s="19">
        <v>0.64</v>
      </c>
      <c r="Y331" s="16">
        <v>34239760</v>
      </c>
      <c r="Z331" s="16">
        <v>13171200</v>
      </c>
      <c r="AA331" s="16">
        <v>286132835</v>
      </c>
      <c r="AD331" s="16" t="s">
        <v>257</v>
      </c>
      <c r="AE331" s="16" t="s">
        <v>819</v>
      </c>
      <c r="AF331" s="16" t="s">
        <v>313</v>
      </c>
      <c r="AG331" s="16">
        <v>13171200</v>
      </c>
      <c r="AH331" s="16" t="s">
        <v>260</v>
      </c>
      <c r="AI331" s="16" t="s">
        <v>314</v>
      </c>
      <c r="AJ331" s="16">
        <v>286132835</v>
      </c>
      <c r="AK331" s="16" t="s">
        <v>261</v>
      </c>
      <c r="AL331" s="24" t="s">
        <v>820</v>
      </c>
    </row>
    <row r="332" spans="1:38" x14ac:dyDescent="0.15">
      <c r="A332" s="16">
        <v>327</v>
      </c>
      <c r="B332" s="16">
        <v>306</v>
      </c>
      <c r="C332" s="16">
        <v>6</v>
      </c>
      <c r="D332" s="16">
        <v>0</v>
      </c>
      <c r="E332" s="16">
        <v>600</v>
      </c>
      <c r="F332" s="16">
        <v>0</v>
      </c>
      <c r="G332" s="16">
        <v>6000347</v>
      </c>
      <c r="H332" s="24" t="s">
        <v>338</v>
      </c>
      <c r="I332" s="42" t="s">
        <v>1173</v>
      </c>
      <c r="J332" s="16">
        <v>8661</v>
      </c>
      <c r="K332" s="30">
        <v>620</v>
      </c>
      <c r="L332" s="16" t="s">
        <v>47</v>
      </c>
      <c r="M332" s="16" t="s">
        <v>47</v>
      </c>
      <c r="N332" s="16">
        <v>6</v>
      </c>
      <c r="O332" s="16">
        <v>41.95</v>
      </c>
      <c r="P332" s="16">
        <v>174</v>
      </c>
      <c r="Q332" s="16">
        <v>174</v>
      </c>
      <c r="R332" s="16">
        <v>0</v>
      </c>
      <c r="S332" s="16">
        <v>126084794</v>
      </c>
      <c r="T332" s="16">
        <v>121800000</v>
      </c>
      <c r="U332" s="16">
        <v>2614869402</v>
      </c>
      <c r="V332" s="16">
        <v>6</v>
      </c>
      <c r="W332" s="19">
        <v>0.62</v>
      </c>
      <c r="X332" s="19">
        <v>0.62</v>
      </c>
      <c r="Y332" s="16">
        <v>78172572</v>
      </c>
      <c r="Z332" s="16">
        <v>84577920</v>
      </c>
      <c r="AA332" s="16">
        <v>1837381566</v>
      </c>
      <c r="AD332" s="16" t="s">
        <v>257</v>
      </c>
      <c r="AE332" s="16" t="s">
        <v>821</v>
      </c>
      <c r="AF332" s="16" t="s">
        <v>313</v>
      </c>
      <c r="AG332" s="16">
        <v>84577920</v>
      </c>
      <c r="AH332" s="16" t="s">
        <v>260</v>
      </c>
      <c r="AI332" s="16" t="s">
        <v>314</v>
      </c>
      <c r="AJ332" s="16">
        <v>1837381566</v>
      </c>
      <c r="AK332" s="16" t="s">
        <v>261</v>
      </c>
      <c r="AL332" s="24" t="s">
        <v>822</v>
      </c>
    </row>
    <row r="333" spans="1:38" x14ac:dyDescent="0.15">
      <c r="A333" s="16">
        <v>328</v>
      </c>
      <c r="B333" s="16">
        <v>307</v>
      </c>
      <c r="C333" s="16">
        <v>6</v>
      </c>
      <c r="D333" s="16">
        <v>0</v>
      </c>
      <c r="E333" s="16">
        <v>600</v>
      </c>
      <c r="F333" s="16">
        <v>0</v>
      </c>
      <c r="G333" s="16">
        <v>6000348</v>
      </c>
      <c r="H333" s="24" t="s">
        <v>339</v>
      </c>
      <c r="I333" s="42" t="s">
        <v>1174</v>
      </c>
      <c r="J333" s="16">
        <v>8661</v>
      </c>
      <c r="K333" s="30">
        <v>560</v>
      </c>
      <c r="L333" s="16" t="s">
        <v>48</v>
      </c>
      <c r="M333" s="16" t="s">
        <v>48</v>
      </c>
      <c r="N333" s="16">
        <v>7</v>
      </c>
      <c r="O333" s="16">
        <v>48.35</v>
      </c>
      <c r="P333" s="16">
        <v>225</v>
      </c>
      <c r="Q333" s="16">
        <v>225</v>
      </c>
      <c r="R333" s="16">
        <v>0</v>
      </c>
      <c r="S333" s="16">
        <v>145320615</v>
      </c>
      <c r="T333" s="16">
        <v>157500000</v>
      </c>
      <c r="U333" s="16">
        <v>3381296641</v>
      </c>
      <c r="V333" s="16">
        <v>7</v>
      </c>
      <c r="W333" s="19">
        <v>0.56000000000000005</v>
      </c>
      <c r="X333" s="19">
        <v>0.56000000000000005</v>
      </c>
      <c r="Y333" s="16">
        <v>81379544</v>
      </c>
      <c r="Z333" s="16">
        <v>98784000</v>
      </c>
      <c r="AA333" s="16">
        <v>2145996268</v>
      </c>
      <c r="AD333" s="16" t="s">
        <v>257</v>
      </c>
      <c r="AE333" s="16" t="s">
        <v>823</v>
      </c>
      <c r="AF333" s="16" t="s">
        <v>313</v>
      </c>
      <c r="AG333" s="16">
        <v>98784000</v>
      </c>
      <c r="AH333" s="16" t="s">
        <v>260</v>
      </c>
      <c r="AI333" s="16" t="s">
        <v>314</v>
      </c>
      <c r="AJ333" s="16">
        <v>2145996268</v>
      </c>
      <c r="AK333" s="16" t="s">
        <v>261</v>
      </c>
      <c r="AL333" s="24" t="s">
        <v>824</v>
      </c>
    </row>
    <row r="334" spans="1:38" x14ac:dyDescent="0.15">
      <c r="A334" s="16">
        <v>329</v>
      </c>
      <c r="B334" s="16">
        <v>308</v>
      </c>
      <c r="C334" s="16">
        <v>6</v>
      </c>
      <c r="D334" s="16">
        <v>0</v>
      </c>
      <c r="E334" s="16">
        <v>600</v>
      </c>
      <c r="F334" s="16">
        <v>0</v>
      </c>
      <c r="G334" s="16">
        <v>6000349</v>
      </c>
      <c r="H334" s="24" t="s">
        <v>340</v>
      </c>
      <c r="I334" s="42" t="s">
        <v>1175</v>
      </c>
      <c r="J334" s="16">
        <v>8661</v>
      </c>
      <c r="K334" s="30">
        <v>500</v>
      </c>
      <c r="L334" s="16" t="s">
        <v>49</v>
      </c>
      <c r="M334" s="16" t="s">
        <v>49</v>
      </c>
      <c r="N334" s="16">
        <v>8</v>
      </c>
      <c r="O334" s="16">
        <v>53.35</v>
      </c>
      <c r="P334" s="16">
        <v>290.60000000000002</v>
      </c>
      <c r="Q334" s="16">
        <v>290.60000000000002</v>
      </c>
      <c r="R334" s="16">
        <v>0</v>
      </c>
      <c r="S334" s="16">
        <v>160348600</v>
      </c>
      <c r="T334" s="16">
        <v>203420000</v>
      </c>
      <c r="U334" s="16">
        <v>4367132462</v>
      </c>
      <c r="V334" s="16">
        <v>8</v>
      </c>
      <c r="W334" s="19">
        <v>0.5</v>
      </c>
      <c r="X334" s="19">
        <v>0.5</v>
      </c>
      <c r="Y334" s="16">
        <v>80174300</v>
      </c>
      <c r="Z334" s="16">
        <v>113915200</v>
      </c>
      <c r="AA334" s="16">
        <v>2474708395</v>
      </c>
      <c r="AD334" s="16" t="s">
        <v>257</v>
      </c>
      <c r="AE334" s="16" t="s">
        <v>825</v>
      </c>
      <c r="AF334" s="16" t="s">
        <v>313</v>
      </c>
      <c r="AG334" s="16">
        <v>113915200</v>
      </c>
      <c r="AH334" s="16" t="s">
        <v>260</v>
      </c>
      <c r="AI334" s="16" t="s">
        <v>314</v>
      </c>
      <c r="AJ334" s="16">
        <v>2474708395</v>
      </c>
      <c r="AK334" s="16" t="s">
        <v>261</v>
      </c>
      <c r="AL334" s="24" t="s">
        <v>826</v>
      </c>
    </row>
    <row r="335" spans="1:38" x14ac:dyDescent="0.15">
      <c r="A335" s="16">
        <v>330</v>
      </c>
      <c r="B335" s="16">
        <v>309</v>
      </c>
      <c r="C335" s="16">
        <v>6</v>
      </c>
      <c r="D335" s="16">
        <v>0</v>
      </c>
      <c r="E335" s="16">
        <v>600</v>
      </c>
      <c r="F335" s="16">
        <v>0</v>
      </c>
      <c r="G335" s="16">
        <v>6000350</v>
      </c>
      <c r="H335" s="24" t="s">
        <v>341</v>
      </c>
      <c r="I335" s="42" t="s">
        <v>1176</v>
      </c>
      <c r="J335" s="16">
        <v>8661</v>
      </c>
      <c r="K335" s="30">
        <v>460</v>
      </c>
      <c r="L335" s="16" t="s">
        <v>50</v>
      </c>
      <c r="M335" s="16" t="s">
        <v>50</v>
      </c>
      <c r="N335" s="16">
        <v>9</v>
      </c>
      <c r="O335" s="16">
        <v>92.3</v>
      </c>
      <c r="P335" s="16">
        <v>360</v>
      </c>
      <c r="Q335" s="16">
        <v>360</v>
      </c>
      <c r="R335" s="16">
        <v>0</v>
      </c>
      <c r="S335" s="16">
        <v>277416604</v>
      </c>
      <c r="T335" s="16">
        <v>252000000</v>
      </c>
      <c r="U335" s="16">
        <v>5410074626</v>
      </c>
      <c r="V335" s="16">
        <v>9</v>
      </c>
      <c r="W335" s="19">
        <v>0.46</v>
      </c>
      <c r="X335" s="19">
        <v>0.46</v>
      </c>
      <c r="Y335" s="16">
        <v>127611637</v>
      </c>
      <c r="Z335" s="16">
        <v>129830400</v>
      </c>
      <c r="AA335" s="16">
        <v>2820452238</v>
      </c>
      <c r="AD335" s="16" t="s">
        <v>257</v>
      </c>
      <c r="AE335" s="16" t="s">
        <v>827</v>
      </c>
      <c r="AF335" s="16" t="s">
        <v>313</v>
      </c>
      <c r="AG335" s="16">
        <v>129830400</v>
      </c>
      <c r="AH335" s="16" t="s">
        <v>260</v>
      </c>
      <c r="AI335" s="16" t="s">
        <v>314</v>
      </c>
      <c r="AJ335" s="16">
        <v>2820452238</v>
      </c>
      <c r="AK335" s="16" t="s">
        <v>261</v>
      </c>
      <c r="AL335" s="24" t="s">
        <v>828</v>
      </c>
    </row>
    <row r="336" spans="1:38" x14ac:dyDescent="0.15">
      <c r="A336" s="16">
        <v>331</v>
      </c>
      <c r="B336" s="16">
        <v>310</v>
      </c>
      <c r="C336" s="16">
        <v>6</v>
      </c>
      <c r="D336" s="16">
        <v>0</v>
      </c>
      <c r="E336" s="16">
        <v>600</v>
      </c>
      <c r="F336" s="16">
        <v>0</v>
      </c>
      <c r="G336" s="16">
        <v>6000351</v>
      </c>
      <c r="H336" s="24" t="s">
        <v>342</v>
      </c>
      <c r="I336" s="42" t="s">
        <v>1177</v>
      </c>
      <c r="J336" s="16">
        <v>8661</v>
      </c>
      <c r="K336" s="30">
        <v>440</v>
      </c>
      <c r="L336" s="16" t="s">
        <v>51</v>
      </c>
      <c r="M336" s="16" t="s">
        <v>51</v>
      </c>
      <c r="N336" s="16">
        <v>10</v>
      </c>
      <c r="O336" s="16">
        <v>108.65</v>
      </c>
      <c r="P336" s="16">
        <v>396</v>
      </c>
      <c r="Q336" s="16">
        <v>396</v>
      </c>
      <c r="R336" s="16">
        <v>0</v>
      </c>
      <c r="S336" s="16">
        <v>326558115</v>
      </c>
      <c r="T336" s="16">
        <v>277200000</v>
      </c>
      <c r="U336" s="16">
        <v>5951082089</v>
      </c>
      <c r="V336" s="16">
        <v>10</v>
      </c>
      <c r="W336" s="19">
        <v>0.44</v>
      </c>
      <c r="X336" s="19">
        <v>0.44</v>
      </c>
      <c r="Y336" s="16">
        <v>143685570</v>
      </c>
      <c r="Z336" s="16">
        <v>136604160</v>
      </c>
      <c r="AA336" s="16">
        <v>2967606268</v>
      </c>
      <c r="AD336" s="16" t="s">
        <v>257</v>
      </c>
      <c r="AE336" s="16" t="s">
        <v>829</v>
      </c>
      <c r="AF336" s="16" t="s">
        <v>313</v>
      </c>
      <c r="AG336" s="16">
        <v>136604160</v>
      </c>
      <c r="AH336" s="16" t="s">
        <v>260</v>
      </c>
      <c r="AI336" s="16" t="s">
        <v>314</v>
      </c>
      <c r="AJ336" s="16">
        <v>2967606268</v>
      </c>
      <c r="AK336" s="16" t="s">
        <v>261</v>
      </c>
      <c r="AL336" s="24" t="s">
        <v>830</v>
      </c>
    </row>
    <row r="337" spans="1:38" x14ac:dyDescent="0.15">
      <c r="A337" s="16">
        <v>332</v>
      </c>
      <c r="B337" s="16">
        <v>401</v>
      </c>
      <c r="C337" s="16">
        <v>6</v>
      </c>
      <c r="D337" s="16">
        <v>0</v>
      </c>
      <c r="E337" s="16">
        <v>0</v>
      </c>
      <c r="F337" s="16">
        <v>0</v>
      </c>
      <c r="G337" s="34">
        <v>6000372</v>
      </c>
      <c r="H337" s="24" t="s">
        <v>343</v>
      </c>
      <c r="I337" s="37" t="s">
        <v>315</v>
      </c>
      <c r="J337" s="16">
        <v>8661</v>
      </c>
      <c r="K337" s="30">
        <v>31</v>
      </c>
      <c r="L337" s="16" t="s">
        <v>52</v>
      </c>
      <c r="M337" s="16" t="s">
        <v>52</v>
      </c>
      <c r="N337" s="16">
        <v>3</v>
      </c>
      <c r="O337" s="16">
        <v>5</v>
      </c>
      <c r="P337" s="16">
        <v>2.5</v>
      </c>
      <c r="Q337" s="16">
        <v>2.5</v>
      </c>
      <c r="R337" s="16">
        <v>0</v>
      </c>
      <c r="S337" s="16">
        <v>15027985</v>
      </c>
      <c r="T337" s="16">
        <v>1750000</v>
      </c>
      <c r="U337" s="16">
        <v>37569962</v>
      </c>
      <c r="V337" s="16">
        <v>1</v>
      </c>
      <c r="W337" s="19">
        <v>0.8</v>
      </c>
      <c r="X337" s="19">
        <v>3.1E-2</v>
      </c>
      <c r="Y337" s="16">
        <v>465867</v>
      </c>
      <c r="Z337" s="16">
        <v>60760</v>
      </c>
      <c r="AA337" s="16">
        <v>1319957</v>
      </c>
      <c r="AD337" s="16" t="s">
        <v>257</v>
      </c>
      <c r="AE337" s="16" t="s">
        <v>831</v>
      </c>
      <c r="AF337" s="16" t="s">
        <v>313</v>
      </c>
      <c r="AG337" s="16">
        <v>60760</v>
      </c>
      <c r="AH337" s="16" t="s">
        <v>260</v>
      </c>
      <c r="AI337" s="16" t="s">
        <v>314</v>
      </c>
      <c r="AJ337" s="16">
        <v>1319957</v>
      </c>
      <c r="AK337" s="16" t="s">
        <v>261</v>
      </c>
      <c r="AL337" s="24" t="s">
        <v>832</v>
      </c>
    </row>
    <row r="338" spans="1:38" x14ac:dyDescent="0.15">
      <c r="A338" s="16">
        <v>333</v>
      </c>
      <c r="B338" s="16">
        <v>402</v>
      </c>
      <c r="C338" s="16">
        <v>6</v>
      </c>
      <c r="D338" s="16">
        <v>0</v>
      </c>
      <c r="E338" s="16">
        <v>0</v>
      </c>
      <c r="F338" s="16">
        <v>0</v>
      </c>
      <c r="G338" s="34">
        <v>6000373</v>
      </c>
      <c r="H338" s="24" t="s">
        <v>344</v>
      </c>
      <c r="I338" s="37" t="s">
        <v>1178</v>
      </c>
      <c r="J338" s="16">
        <v>8661</v>
      </c>
      <c r="K338" s="30">
        <v>31</v>
      </c>
      <c r="L338" s="16" t="s">
        <v>53</v>
      </c>
      <c r="M338" s="16" t="s">
        <v>53</v>
      </c>
      <c r="N338" s="16">
        <v>6</v>
      </c>
      <c r="O338" s="16">
        <v>26</v>
      </c>
      <c r="P338" s="16">
        <v>160</v>
      </c>
      <c r="Q338" s="16">
        <v>160</v>
      </c>
      <c r="R338" s="16">
        <v>0</v>
      </c>
      <c r="S338" s="16">
        <v>78145522</v>
      </c>
      <c r="T338" s="16">
        <v>112000000</v>
      </c>
      <c r="U338" s="16">
        <v>2404477611</v>
      </c>
      <c r="V338" s="16">
        <v>2</v>
      </c>
      <c r="W338" s="19">
        <v>0.62</v>
      </c>
      <c r="X338" s="19">
        <v>3.1E-2</v>
      </c>
      <c r="Y338" s="16">
        <v>2422511</v>
      </c>
      <c r="Z338" s="16">
        <v>3888640</v>
      </c>
      <c r="AA338" s="16">
        <v>84477313</v>
      </c>
      <c r="AD338" s="16" t="s">
        <v>257</v>
      </c>
      <c r="AE338" s="16" t="s">
        <v>833</v>
      </c>
      <c r="AF338" s="16" t="s">
        <v>313</v>
      </c>
      <c r="AG338" s="16">
        <v>3888640</v>
      </c>
      <c r="AH338" s="16" t="s">
        <v>260</v>
      </c>
      <c r="AI338" s="16" t="s">
        <v>314</v>
      </c>
      <c r="AJ338" s="16">
        <v>84477313</v>
      </c>
      <c r="AK338" s="16" t="s">
        <v>261</v>
      </c>
      <c r="AL338" s="24" t="s">
        <v>834</v>
      </c>
    </row>
    <row r="339" spans="1:38" x14ac:dyDescent="0.15">
      <c r="A339" s="16">
        <v>334</v>
      </c>
      <c r="B339" s="16">
        <v>403</v>
      </c>
      <c r="C339" s="16">
        <v>6</v>
      </c>
      <c r="D339" s="16">
        <v>0</v>
      </c>
      <c r="E339" s="16">
        <v>0</v>
      </c>
      <c r="F339" s="16">
        <v>0</v>
      </c>
      <c r="G339" s="34">
        <v>6000374</v>
      </c>
      <c r="H339" s="24" t="s">
        <v>345</v>
      </c>
      <c r="I339" s="37" t="s">
        <v>1179</v>
      </c>
      <c r="J339" s="16">
        <v>8661</v>
      </c>
      <c r="K339" s="30">
        <v>31</v>
      </c>
      <c r="L339" s="16" t="s">
        <v>54</v>
      </c>
      <c r="M339" s="16" t="s">
        <v>54</v>
      </c>
      <c r="N339" s="16">
        <v>9</v>
      </c>
      <c r="O339" s="16">
        <v>56</v>
      </c>
      <c r="P339" s="16">
        <v>300</v>
      </c>
      <c r="Q339" s="16">
        <v>300</v>
      </c>
      <c r="R339" s="16">
        <v>0</v>
      </c>
      <c r="S339" s="16">
        <v>168313432</v>
      </c>
      <c r="T339" s="16">
        <v>210000000</v>
      </c>
      <c r="U339" s="16">
        <v>4508395522</v>
      </c>
      <c r="V339" s="16">
        <v>3</v>
      </c>
      <c r="W339" s="19">
        <v>0.56000000000000005</v>
      </c>
      <c r="X339" s="19">
        <v>3.1E-2</v>
      </c>
      <c r="Y339" s="16">
        <v>5217716</v>
      </c>
      <c r="Z339" s="16">
        <v>7291200</v>
      </c>
      <c r="AA339" s="16">
        <v>158394962</v>
      </c>
      <c r="AD339" s="16" t="s">
        <v>257</v>
      </c>
      <c r="AE339" s="16" t="s">
        <v>774</v>
      </c>
      <c r="AF339" s="16" t="s">
        <v>313</v>
      </c>
      <c r="AG339" s="16">
        <v>7291200</v>
      </c>
      <c r="AH339" s="16" t="s">
        <v>260</v>
      </c>
      <c r="AI339" s="16" t="s">
        <v>314</v>
      </c>
      <c r="AJ339" s="16">
        <v>158394962</v>
      </c>
      <c r="AK339" s="16" t="s">
        <v>261</v>
      </c>
      <c r="AL339" s="24" t="s">
        <v>835</v>
      </c>
    </row>
    <row r="340" spans="1:38" x14ac:dyDescent="0.15">
      <c r="A340" s="16">
        <v>335</v>
      </c>
      <c r="B340" s="16">
        <v>404</v>
      </c>
      <c r="C340" s="16">
        <v>6</v>
      </c>
      <c r="D340" s="16">
        <v>0</v>
      </c>
      <c r="E340" s="16">
        <v>0</v>
      </c>
      <c r="F340" s="16">
        <v>0</v>
      </c>
      <c r="G340" s="34">
        <v>6000375</v>
      </c>
      <c r="H340" s="24" t="s">
        <v>346</v>
      </c>
      <c r="I340" s="37" t="s">
        <v>1180</v>
      </c>
      <c r="J340" s="16">
        <v>8661</v>
      </c>
      <c r="K340" s="30">
        <v>31</v>
      </c>
      <c r="L340" s="16" t="s">
        <v>55</v>
      </c>
      <c r="M340" s="16" t="s">
        <v>55</v>
      </c>
      <c r="N340" s="16">
        <v>10</v>
      </c>
      <c r="O340" s="16">
        <v>83</v>
      </c>
      <c r="P340" s="16">
        <v>401</v>
      </c>
      <c r="Q340" s="16">
        <v>401</v>
      </c>
      <c r="R340" s="16">
        <v>0</v>
      </c>
      <c r="S340" s="16">
        <v>249464552</v>
      </c>
      <c r="T340" s="16">
        <v>280700000</v>
      </c>
      <c r="U340" s="16">
        <v>6026222014</v>
      </c>
      <c r="V340" s="16">
        <v>4</v>
      </c>
      <c r="W340" s="19">
        <v>0.62</v>
      </c>
      <c r="X340" s="19">
        <v>3.1E-2</v>
      </c>
      <c r="Y340" s="16">
        <v>7733401</v>
      </c>
      <c r="Z340" s="16">
        <v>9745904</v>
      </c>
      <c r="AA340" s="16">
        <v>211721266</v>
      </c>
      <c r="AD340" s="16" t="s">
        <v>257</v>
      </c>
      <c r="AE340" s="16" t="s">
        <v>836</v>
      </c>
      <c r="AF340" s="16" t="s">
        <v>313</v>
      </c>
      <c r="AG340" s="16">
        <v>9745904</v>
      </c>
      <c r="AH340" s="16" t="s">
        <v>260</v>
      </c>
      <c r="AI340" s="16" t="s">
        <v>314</v>
      </c>
      <c r="AJ340" s="16">
        <v>211721266</v>
      </c>
      <c r="AK340" s="16" t="s">
        <v>261</v>
      </c>
      <c r="AL340" s="24" t="s">
        <v>837</v>
      </c>
    </row>
    <row r="341" spans="1:38" x14ac:dyDescent="0.15">
      <c r="A341" s="16">
        <v>336</v>
      </c>
      <c r="B341" s="16">
        <v>500</v>
      </c>
      <c r="C341" s="16">
        <v>6</v>
      </c>
      <c r="D341" s="16">
        <v>0</v>
      </c>
      <c r="E341" s="16">
        <v>0</v>
      </c>
      <c r="F341" s="16">
        <v>0</v>
      </c>
      <c r="G341" s="16">
        <v>0</v>
      </c>
      <c r="H341" s="24" t="s">
        <v>316</v>
      </c>
      <c r="I341" s="24" t="s">
        <v>316</v>
      </c>
      <c r="J341" s="16">
        <v>8661</v>
      </c>
      <c r="K341" s="30">
        <v>0</v>
      </c>
      <c r="L341" s="16" t="s">
        <v>56</v>
      </c>
      <c r="M341" s="16" t="s">
        <v>56</v>
      </c>
      <c r="N341" s="16">
        <v>0</v>
      </c>
      <c r="O341" s="16">
        <v>1.5</v>
      </c>
      <c r="P341" s="16">
        <v>1.2</v>
      </c>
      <c r="Q341" s="16">
        <v>1.2</v>
      </c>
      <c r="R341" s="16">
        <v>0</v>
      </c>
      <c r="S341" s="16">
        <v>4508395</v>
      </c>
      <c r="T341" s="16">
        <v>840000</v>
      </c>
      <c r="U341" s="16">
        <v>18033582</v>
      </c>
      <c r="V341" s="16">
        <v>1</v>
      </c>
      <c r="W341" s="19">
        <v>0.8</v>
      </c>
      <c r="X341" s="19">
        <v>0.8</v>
      </c>
      <c r="Y341" s="16">
        <v>3606716</v>
      </c>
      <c r="Z341" s="16">
        <v>752640</v>
      </c>
      <c r="AA341" s="16">
        <v>16350447</v>
      </c>
      <c r="AD341" s="16" t="s">
        <v>257</v>
      </c>
      <c r="AE341" s="16" t="s">
        <v>838</v>
      </c>
      <c r="AF341" s="16" t="s">
        <v>313</v>
      </c>
      <c r="AG341" s="16">
        <v>752640</v>
      </c>
      <c r="AH341" s="16" t="s">
        <v>260</v>
      </c>
      <c r="AI341" s="16" t="s">
        <v>314</v>
      </c>
      <c r="AJ341" s="16">
        <v>16350447</v>
      </c>
      <c r="AK341" s="16" t="s">
        <v>261</v>
      </c>
      <c r="AL341" s="24" t="s">
        <v>839</v>
      </c>
    </row>
    <row r="342" spans="1:38" x14ac:dyDescent="0.15">
      <c r="A342" s="16">
        <v>337</v>
      </c>
      <c r="B342" s="16">
        <v>501</v>
      </c>
      <c r="C342" s="16">
        <v>6</v>
      </c>
      <c r="D342" s="16">
        <v>0</v>
      </c>
      <c r="E342" s="16">
        <v>0</v>
      </c>
      <c r="F342" s="16">
        <v>0</v>
      </c>
      <c r="G342" s="16">
        <v>0</v>
      </c>
      <c r="H342" s="24" t="s">
        <v>316</v>
      </c>
      <c r="I342" s="24" t="s">
        <v>316</v>
      </c>
      <c r="J342" s="16">
        <v>8661</v>
      </c>
      <c r="K342" s="30">
        <v>0</v>
      </c>
      <c r="L342" s="16" t="s">
        <v>57</v>
      </c>
      <c r="M342" s="16" t="s">
        <v>57</v>
      </c>
      <c r="N342" s="16">
        <v>1</v>
      </c>
      <c r="O342" s="16">
        <v>1.35</v>
      </c>
      <c r="P342" s="16">
        <v>1.2</v>
      </c>
      <c r="Q342" s="16">
        <v>1.2</v>
      </c>
      <c r="R342" s="16">
        <v>0</v>
      </c>
      <c r="S342" s="16">
        <v>4057555</v>
      </c>
      <c r="T342" s="16">
        <v>840000</v>
      </c>
      <c r="U342" s="16">
        <v>18033582</v>
      </c>
      <c r="V342" s="16">
        <v>1</v>
      </c>
      <c r="W342" s="19">
        <v>0.8</v>
      </c>
      <c r="X342" s="19">
        <v>0.8</v>
      </c>
      <c r="Y342" s="16">
        <v>3246044</v>
      </c>
      <c r="Z342" s="16">
        <v>752640</v>
      </c>
      <c r="AA342" s="16">
        <v>16350447</v>
      </c>
      <c r="AD342" s="16" t="s">
        <v>257</v>
      </c>
      <c r="AE342" s="16" t="s">
        <v>840</v>
      </c>
      <c r="AF342" s="16" t="s">
        <v>313</v>
      </c>
      <c r="AG342" s="16">
        <v>752640</v>
      </c>
      <c r="AH342" s="16" t="s">
        <v>260</v>
      </c>
      <c r="AI342" s="16" t="s">
        <v>314</v>
      </c>
      <c r="AJ342" s="16">
        <v>16350447</v>
      </c>
      <c r="AK342" s="16" t="s">
        <v>261</v>
      </c>
      <c r="AL342" s="24" t="s">
        <v>841</v>
      </c>
    </row>
    <row r="343" spans="1:38" x14ac:dyDescent="0.15">
      <c r="A343" s="16">
        <v>338</v>
      </c>
      <c r="B343" s="16">
        <v>502</v>
      </c>
      <c r="C343" s="16">
        <v>6</v>
      </c>
      <c r="D343" s="16">
        <v>0</v>
      </c>
      <c r="E343" s="16">
        <v>0</v>
      </c>
      <c r="F343" s="16">
        <v>0</v>
      </c>
      <c r="G343" s="16">
        <v>0</v>
      </c>
      <c r="H343" s="24" t="s">
        <v>316</v>
      </c>
      <c r="I343" s="24" t="s">
        <v>316</v>
      </c>
      <c r="J343" s="16">
        <v>8661</v>
      </c>
      <c r="K343" s="30">
        <v>0</v>
      </c>
      <c r="L343" s="16" t="s">
        <v>58</v>
      </c>
      <c r="M343" s="16" t="s">
        <v>58</v>
      </c>
      <c r="N343" s="16">
        <v>2</v>
      </c>
      <c r="O343" s="16">
        <v>2.8</v>
      </c>
      <c r="P343" s="16">
        <v>1.8</v>
      </c>
      <c r="Q343" s="16">
        <v>1.8</v>
      </c>
      <c r="R343" s="16">
        <v>0</v>
      </c>
      <c r="S343" s="16">
        <v>8415671</v>
      </c>
      <c r="T343" s="16">
        <v>1260000</v>
      </c>
      <c r="U343" s="16">
        <v>27050373</v>
      </c>
      <c r="V343" s="16">
        <v>2</v>
      </c>
      <c r="W343" s="19">
        <v>0.62</v>
      </c>
      <c r="X343" s="19">
        <v>0.62</v>
      </c>
      <c r="Y343" s="16">
        <v>5217716</v>
      </c>
      <c r="Z343" s="16">
        <v>874944</v>
      </c>
      <c r="AA343" s="16">
        <v>19007395</v>
      </c>
      <c r="AD343" s="16" t="s">
        <v>257</v>
      </c>
      <c r="AE343" s="16" t="s">
        <v>774</v>
      </c>
      <c r="AF343" s="16" t="s">
        <v>313</v>
      </c>
      <c r="AG343" s="16">
        <v>874944</v>
      </c>
      <c r="AH343" s="16" t="s">
        <v>260</v>
      </c>
      <c r="AI343" s="16" t="s">
        <v>314</v>
      </c>
      <c r="AJ343" s="16">
        <v>19007395</v>
      </c>
      <c r="AK343" s="16" t="s">
        <v>261</v>
      </c>
      <c r="AL343" s="24" t="s">
        <v>775</v>
      </c>
    </row>
    <row r="344" spans="1:38" x14ac:dyDescent="0.15">
      <c r="A344" s="16">
        <v>339</v>
      </c>
      <c r="B344" s="16">
        <v>503</v>
      </c>
      <c r="C344" s="16">
        <v>6</v>
      </c>
      <c r="D344" s="16">
        <v>0</v>
      </c>
      <c r="E344" s="16">
        <v>0</v>
      </c>
      <c r="F344" s="16">
        <v>0</v>
      </c>
      <c r="G344" s="16">
        <v>0</v>
      </c>
      <c r="H344" s="24" t="s">
        <v>316</v>
      </c>
      <c r="I344" s="24" t="s">
        <v>316</v>
      </c>
      <c r="J344" s="16">
        <v>8661</v>
      </c>
      <c r="K344" s="30">
        <v>0</v>
      </c>
      <c r="L344" s="16" t="s">
        <v>59</v>
      </c>
      <c r="M344" s="16" t="s">
        <v>59</v>
      </c>
      <c r="N344" s="16">
        <v>3</v>
      </c>
      <c r="O344" s="16">
        <v>5.5</v>
      </c>
      <c r="P344" s="16">
        <v>3</v>
      </c>
      <c r="Q344" s="16">
        <v>3</v>
      </c>
      <c r="R344" s="16">
        <v>0</v>
      </c>
      <c r="S344" s="16">
        <v>16530783</v>
      </c>
      <c r="T344" s="16">
        <v>2100000</v>
      </c>
      <c r="U344" s="16">
        <v>45083955</v>
      </c>
      <c r="V344" s="16">
        <v>3</v>
      </c>
      <c r="W344" s="19">
        <v>0.56000000000000005</v>
      </c>
      <c r="X344" s="19">
        <v>0.56000000000000005</v>
      </c>
      <c r="Y344" s="16">
        <v>9257238</v>
      </c>
      <c r="Z344" s="16">
        <v>1317120</v>
      </c>
      <c r="AA344" s="16">
        <v>28613283</v>
      </c>
      <c r="AD344" s="16" t="s">
        <v>257</v>
      </c>
      <c r="AE344" s="16" t="s">
        <v>776</v>
      </c>
      <c r="AF344" s="16" t="s">
        <v>313</v>
      </c>
      <c r="AG344" s="16">
        <v>1317120</v>
      </c>
      <c r="AH344" s="16" t="s">
        <v>260</v>
      </c>
      <c r="AI344" s="16" t="s">
        <v>314</v>
      </c>
      <c r="AJ344" s="16">
        <v>28613283</v>
      </c>
      <c r="AK344" s="16" t="s">
        <v>261</v>
      </c>
      <c r="AL344" s="24" t="s">
        <v>777</v>
      </c>
    </row>
    <row r="345" spans="1:38" x14ac:dyDescent="0.15">
      <c r="A345" s="16">
        <v>340</v>
      </c>
      <c r="B345" s="16">
        <v>504</v>
      </c>
      <c r="C345" s="16">
        <v>6</v>
      </c>
      <c r="D345" s="16">
        <v>0</v>
      </c>
      <c r="E345" s="16">
        <v>0</v>
      </c>
      <c r="F345" s="16">
        <v>0</v>
      </c>
      <c r="G345" s="16">
        <v>0</v>
      </c>
      <c r="H345" s="24" t="s">
        <v>316</v>
      </c>
      <c r="I345" s="24" t="s">
        <v>316</v>
      </c>
      <c r="J345" s="16">
        <v>8661</v>
      </c>
      <c r="K345" s="30">
        <v>0</v>
      </c>
      <c r="L345" s="16" t="s">
        <v>60</v>
      </c>
      <c r="M345" s="16" t="s">
        <v>60</v>
      </c>
      <c r="N345" s="16">
        <v>4</v>
      </c>
      <c r="O345" s="16">
        <v>8</v>
      </c>
      <c r="P345" s="16">
        <v>22</v>
      </c>
      <c r="Q345" s="16">
        <v>22</v>
      </c>
      <c r="R345" s="16">
        <v>0</v>
      </c>
      <c r="S345" s="16">
        <v>24044776</v>
      </c>
      <c r="T345" s="16">
        <v>15400000</v>
      </c>
      <c r="U345" s="16">
        <v>330615671</v>
      </c>
      <c r="V345" s="16">
        <v>4</v>
      </c>
      <c r="W345" s="19">
        <v>0.62</v>
      </c>
      <c r="X345" s="19">
        <v>0.62</v>
      </c>
      <c r="Y345" s="16">
        <v>14907761</v>
      </c>
      <c r="Z345" s="16">
        <v>10693760</v>
      </c>
      <c r="AA345" s="16">
        <v>232312611</v>
      </c>
      <c r="AD345" s="16" t="s">
        <v>257</v>
      </c>
      <c r="AE345" s="16" t="s">
        <v>778</v>
      </c>
      <c r="AF345" s="16" t="s">
        <v>313</v>
      </c>
      <c r="AG345" s="16">
        <v>10693760</v>
      </c>
      <c r="AH345" s="16" t="s">
        <v>260</v>
      </c>
      <c r="AI345" s="16" t="s">
        <v>314</v>
      </c>
      <c r="AJ345" s="16">
        <v>232312611</v>
      </c>
      <c r="AK345" s="16" t="s">
        <v>261</v>
      </c>
      <c r="AL345" s="24" t="s">
        <v>779</v>
      </c>
    </row>
    <row r="346" spans="1:38" x14ac:dyDescent="0.15">
      <c r="A346" s="16">
        <v>341</v>
      </c>
      <c r="B346" s="16">
        <v>505</v>
      </c>
      <c r="C346" s="16">
        <v>6</v>
      </c>
      <c r="D346" s="16">
        <v>0</v>
      </c>
      <c r="E346" s="16">
        <v>0</v>
      </c>
      <c r="F346" s="16">
        <v>0</v>
      </c>
      <c r="G346" s="16">
        <v>0</v>
      </c>
      <c r="H346" s="24" t="s">
        <v>316</v>
      </c>
      <c r="I346" s="24" t="s">
        <v>316</v>
      </c>
      <c r="J346" s="16">
        <v>8661</v>
      </c>
      <c r="K346" s="30">
        <v>0</v>
      </c>
      <c r="L346" s="16" t="s">
        <v>61</v>
      </c>
      <c r="M346" s="16" t="s">
        <v>61</v>
      </c>
      <c r="N346" s="16">
        <v>5</v>
      </c>
      <c r="O346" s="16">
        <v>12</v>
      </c>
      <c r="P346" s="16">
        <v>25</v>
      </c>
      <c r="Q346" s="16">
        <v>25</v>
      </c>
      <c r="R346" s="16">
        <v>0</v>
      </c>
      <c r="S346" s="16">
        <v>36067164</v>
      </c>
      <c r="T346" s="16">
        <v>17500000</v>
      </c>
      <c r="U346" s="16">
        <v>375699626</v>
      </c>
      <c r="V346" s="16">
        <v>5</v>
      </c>
      <c r="W346" s="19">
        <v>0.64</v>
      </c>
      <c r="X346" s="19">
        <v>0.64</v>
      </c>
      <c r="Y346" s="16">
        <v>23082984</v>
      </c>
      <c r="Z346" s="16">
        <v>12544000</v>
      </c>
      <c r="AA346" s="16">
        <v>272507462</v>
      </c>
      <c r="AD346" s="16" t="s">
        <v>257</v>
      </c>
      <c r="AE346" s="16" t="s">
        <v>780</v>
      </c>
      <c r="AF346" s="16" t="s">
        <v>313</v>
      </c>
      <c r="AG346" s="16">
        <v>12544000</v>
      </c>
      <c r="AH346" s="16" t="s">
        <v>260</v>
      </c>
      <c r="AI346" s="16" t="s">
        <v>314</v>
      </c>
      <c r="AJ346" s="16">
        <v>272507462</v>
      </c>
      <c r="AK346" s="16" t="s">
        <v>261</v>
      </c>
      <c r="AL346" s="24" t="s">
        <v>781</v>
      </c>
    </row>
    <row r="347" spans="1:38" x14ac:dyDescent="0.15">
      <c r="A347" s="16">
        <v>342</v>
      </c>
      <c r="B347" s="16">
        <v>506</v>
      </c>
      <c r="C347" s="16">
        <v>6</v>
      </c>
      <c r="D347" s="16">
        <v>0</v>
      </c>
      <c r="E347" s="16">
        <v>0</v>
      </c>
      <c r="F347" s="16">
        <v>0</v>
      </c>
      <c r="G347" s="16">
        <v>0</v>
      </c>
      <c r="H347" s="24" t="s">
        <v>316</v>
      </c>
      <c r="I347" s="24" t="s">
        <v>316</v>
      </c>
      <c r="J347" s="16">
        <v>8661</v>
      </c>
      <c r="K347" s="30">
        <v>0</v>
      </c>
      <c r="L347" s="16" t="s">
        <v>62</v>
      </c>
      <c r="M347" s="16" t="s">
        <v>62</v>
      </c>
      <c r="N347" s="16">
        <v>6</v>
      </c>
      <c r="O347" s="16">
        <v>28</v>
      </c>
      <c r="P347" s="16">
        <v>160</v>
      </c>
      <c r="Q347" s="16">
        <v>160</v>
      </c>
      <c r="R347" s="16">
        <v>0</v>
      </c>
      <c r="S347" s="16">
        <v>84156716</v>
      </c>
      <c r="T347" s="16">
        <v>112000000</v>
      </c>
      <c r="U347" s="16">
        <v>2404477611</v>
      </c>
      <c r="V347" s="16">
        <v>6</v>
      </c>
      <c r="W347" s="19">
        <v>0.62</v>
      </c>
      <c r="X347" s="19">
        <v>0.62</v>
      </c>
      <c r="Y347" s="16">
        <v>52177163</v>
      </c>
      <c r="Z347" s="16">
        <v>77772800</v>
      </c>
      <c r="AA347" s="16">
        <v>1689546267</v>
      </c>
      <c r="AD347" s="16" t="s">
        <v>257</v>
      </c>
      <c r="AE347" s="16" t="s">
        <v>782</v>
      </c>
      <c r="AF347" s="16" t="s">
        <v>313</v>
      </c>
      <c r="AG347" s="16">
        <v>77772800</v>
      </c>
      <c r="AH347" s="16" t="s">
        <v>260</v>
      </c>
      <c r="AI347" s="16" t="s">
        <v>314</v>
      </c>
      <c r="AJ347" s="16">
        <v>1689546267</v>
      </c>
      <c r="AK347" s="16" t="s">
        <v>261</v>
      </c>
      <c r="AL347" s="24" t="s">
        <v>783</v>
      </c>
    </row>
    <row r="348" spans="1:38" x14ac:dyDescent="0.15">
      <c r="A348" s="16">
        <v>343</v>
      </c>
      <c r="B348" s="16">
        <v>507</v>
      </c>
      <c r="C348" s="16">
        <v>6</v>
      </c>
      <c r="D348" s="16">
        <v>0</v>
      </c>
      <c r="E348" s="16">
        <v>0</v>
      </c>
      <c r="F348" s="16">
        <v>0</v>
      </c>
      <c r="G348" s="16">
        <v>0</v>
      </c>
      <c r="H348" s="24" t="s">
        <v>316</v>
      </c>
      <c r="I348" s="24" t="s">
        <v>316</v>
      </c>
      <c r="J348" s="16">
        <v>8661</v>
      </c>
      <c r="K348" s="30">
        <v>0</v>
      </c>
      <c r="L348" s="16" t="s">
        <v>63</v>
      </c>
      <c r="M348" s="16" t="s">
        <v>63</v>
      </c>
      <c r="N348" s="16">
        <v>7</v>
      </c>
      <c r="O348" s="16">
        <v>32</v>
      </c>
      <c r="P348" s="16">
        <v>200</v>
      </c>
      <c r="Q348" s="16">
        <v>200</v>
      </c>
      <c r="R348" s="16">
        <v>0</v>
      </c>
      <c r="S348" s="16">
        <v>96179104</v>
      </c>
      <c r="T348" s="16">
        <v>140000000</v>
      </c>
      <c r="U348" s="16">
        <v>3005597014</v>
      </c>
      <c r="V348" s="16">
        <v>7</v>
      </c>
      <c r="W348" s="19">
        <v>0.56000000000000005</v>
      </c>
      <c r="X348" s="19">
        <v>0.56000000000000005</v>
      </c>
      <c r="Y348" s="16">
        <v>53860298</v>
      </c>
      <c r="Z348" s="16">
        <v>87808000</v>
      </c>
      <c r="AA348" s="16">
        <v>1907552238</v>
      </c>
      <c r="AD348" s="16" t="s">
        <v>257</v>
      </c>
      <c r="AE348" s="16" t="s">
        <v>784</v>
      </c>
      <c r="AF348" s="16" t="s">
        <v>313</v>
      </c>
      <c r="AG348" s="16">
        <v>87808000</v>
      </c>
      <c r="AH348" s="16" t="s">
        <v>260</v>
      </c>
      <c r="AI348" s="16" t="s">
        <v>314</v>
      </c>
      <c r="AJ348" s="16">
        <v>1907552238</v>
      </c>
      <c r="AK348" s="16" t="s">
        <v>261</v>
      </c>
      <c r="AL348" s="24" t="s">
        <v>785</v>
      </c>
    </row>
    <row r="349" spans="1:38" x14ac:dyDescent="0.15">
      <c r="A349" s="16">
        <v>344</v>
      </c>
      <c r="B349" s="16">
        <v>508</v>
      </c>
      <c r="C349" s="16">
        <v>6</v>
      </c>
      <c r="D349" s="16">
        <v>0</v>
      </c>
      <c r="E349" s="16">
        <v>0</v>
      </c>
      <c r="F349" s="16">
        <v>0</v>
      </c>
      <c r="G349" s="16">
        <v>0</v>
      </c>
      <c r="H349" s="24" t="s">
        <v>316</v>
      </c>
      <c r="I349" s="24" t="s">
        <v>316</v>
      </c>
      <c r="J349" s="16">
        <v>8661</v>
      </c>
      <c r="K349" s="30">
        <v>0</v>
      </c>
      <c r="L349" s="16" t="s">
        <v>64</v>
      </c>
      <c r="M349" s="16" t="s">
        <v>64</v>
      </c>
      <c r="N349" s="16">
        <v>8</v>
      </c>
      <c r="O349" s="16">
        <v>35</v>
      </c>
      <c r="P349" s="16">
        <v>250</v>
      </c>
      <c r="Q349" s="16">
        <v>250</v>
      </c>
      <c r="R349" s="16">
        <v>0</v>
      </c>
      <c r="S349" s="16">
        <v>105195895</v>
      </c>
      <c r="T349" s="16">
        <v>175000000</v>
      </c>
      <c r="U349" s="16">
        <v>3756996268</v>
      </c>
      <c r="V349" s="16">
        <v>8</v>
      </c>
      <c r="W349" s="19">
        <v>0.5</v>
      </c>
      <c r="X349" s="19">
        <v>0.5</v>
      </c>
      <c r="Y349" s="16">
        <v>52597947</v>
      </c>
      <c r="Z349" s="16">
        <v>98000000</v>
      </c>
      <c r="AA349" s="16">
        <v>2128964551</v>
      </c>
      <c r="AD349" s="16" t="s">
        <v>257</v>
      </c>
      <c r="AE349" s="16" t="s">
        <v>786</v>
      </c>
      <c r="AF349" s="16" t="s">
        <v>313</v>
      </c>
      <c r="AG349" s="16">
        <v>98000000</v>
      </c>
      <c r="AH349" s="16" t="s">
        <v>260</v>
      </c>
      <c r="AI349" s="16" t="s">
        <v>314</v>
      </c>
      <c r="AJ349" s="16">
        <v>2128964551</v>
      </c>
      <c r="AK349" s="16" t="s">
        <v>261</v>
      </c>
      <c r="AL349" s="24" t="s">
        <v>787</v>
      </c>
    </row>
    <row r="350" spans="1:38" x14ac:dyDescent="0.15">
      <c r="A350" s="16">
        <v>345</v>
      </c>
      <c r="B350" s="16">
        <v>509</v>
      </c>
      <c r="C350" s="16">
        <v>6</v>
      </c>
      <c r="D350" s="16">
        <v>0</v>
      </c>
      <c r="E350" s="16">
        <v>0</v>
      </c>
      <c r="F350" s="16">
        <v>0</v>
      </c>
      <c r="G350" s="16">
        <v>0</v>
      </c>
      <c r="H350" s="24" t="s">
        <v>316</v>
      </c>
      <c r="I350" s="24" t="s">
        <v>316</v>
      </c>
      <c r="J350" s="16">
        <v>8661</v>
      </c>
      <c r="K350" s="30">
        <v>0</v>
      </c>
      <c r="L350" s="16" t="s">
        <v>65</v>
      </c>
      <c r="M350" s="16" t="s">
        <v>65</v>
      </c>
      <c r="N350" s="16">
        <v>9</v>
      </c>
      <c r="O350" s="16">
        <v>60</v>
      </c>
      <c r="P350" s="16">
        <v>300</v>
      </c>
      <c r="Q350" s="16">
        <v>300</v>
      </c>
      <c r="R350" s="16">
        <v>0</v>
      </c>
      <c r="S350" s="16">
        <v>180335820</v>
      </c>
      <c r="T350" s="16">
        <v>210000000</v>
      </c>
      <c r="U350" s="16">
        <v>4508395522</v>
      </c>
      <c r="V350" s="16">
        <v>9</v>
      </c>
      <c r="W350" s="19">
        <v>0.46</v>
      </c>
      <c r="X350" s="19">
        <v>0.46</v>
      </c>
      <c r="Y350" s="16">
        <v>82954477</v>
      </c>
      <c r="Z350" s="16">
        <v>108192000</v>
      </c>
      <c r="AA350" s="16">
        <v>2350376865</v>
      </c>
      <c r="AD350" s="16" t="s">
        <v>257</v>
      </c>
      <c r="AE350" s="16" t="s">
        <v>788</v>
      </c>
      <c r="AF350" s="16" t="s">
        <v>313</v>
      </c>
      <c r="AG350" s="16">
        <v>108192000</v>
      </c>
      <c r="AH350" s="16" t="s">
        <v>260</v>
      </c>
      <c r="AI350" s="16" t="s">
        <v>314</v>
      </c>
      <c r="AJ350" s="16">
        <v>2350376865</v>
      </c>
      <c r="AK350" s="16" t="s">
        <v>261</v>
      </c>
      <c r="AL350" s="24" t="s">
        <v>789</v>
      </c>
    </row>
    <row r="351" spans="1:38" x14ac:dyDescent="0.15">
      <c r="A351" s="16">
        <v>346</v>
      </c>
      <c r="B351" s="16">
        <v>510</v>
      </c>
      <c r="C351" s="16">
        <v>6</v>
      </c>
      <c r="D351" s="16">
        <v>0</v>
      </c>
      <c r="E351" s="16">
        <v>0</v>
      </c>
      <c r="F351" s="16">
        <v>0</v>
      </c>
      <c r="G351" s="16">
        <v>0</v>
      </c>
      <c r="H351" s="24" t="s">
        <v>316</v>
      </c>
      <c r="I351" s="24" t="s">
        <v>316</v>
      </c>
      <c r="J351" s="16">
        <v>8661</v>
      </c>
      <c r="K351" s="30">
        <v>0</v>
      </c>
      <c r="L351" s="16" t="s">
        <v>66</v>
      </c>
      <c r="M351" s="16" t="s">
        <v>66</v>
      </c>
      <c r="N351" s="16">
        <v>10</v>
      </c>
      <c r="O351" s="16">
        <v>70</v>
      </c>
      <c r="P351" s="16">
        <v>320</v>
      </c>
      <c r="Q351" s="16">
        <v>320</v>
      </c>
      <c r="R351" s="16">
        <v>0</v>
      </c>
      <c r="S351" s="16">
        <v>210391791</v>
      </c>
      <c r="T351" s="16">
        <v>224000000</v>
      </c>
      <c r="U351" s="16">
        <v>4808955223</v>
      </c>
      <c r="V351" s="16">
        <v>10</v>
      </c>
      <c r="W351" s="19">
        <v>0.44</v>
      </c>
      <c r="X351" s="19">
        <v>0.44</v>
      </c>
      <c r="Y351" s="16">
        <v>92572388</v>
      </c>
      <c r="Z351" s="16">
        <v>110387200</v>
      </c>
      <c r="AA351" s="16">
        <v>2398065671</v>
      </c>
      <c r="AD351" s="16" t="s">
        <v>257</v>
      </c>
      <c r="AE351" s="16" t="s">
        <v>790</v>
      </c>
      <c r="AF351" s="16" t="s">
        <v>313</v>
      </c>
      <c r="AG351" s="16">
        <v>110387200</v>
      </c>
      <c r="AH351" s="16" t="s">
        <v>260</v>
      </c>
      <c r="AI351" s="16" t="s">
        <v>314</v>
      </c>
      <c r="AJ351" s="16">
        <v>2398065671</v>
      </c>
      <c r="AK351" s="16" t="s">
        <v>261</v>
      </c>
      <c r="AL351" s="24" t="s">
        <v>791</v>
      </c>
    </row>
    <row r="352" spans="1:38" x14ac:dyDescent="0.15">
      <c r="A352" s="16">
        <v>347</v>
      </c>
      <c r="B352" s="16">
        <v>601</v>
      </c>
      <c r="C352" s="16">
        <v>6</v>
      </c>
      <c r="D352" s="16">
        <v>0</v>
      </c>
      <c r="E352" s="16">
        <v>0</v>
      </c>
      <c r="F352" s="16">
        <v>600</v>
      </c>
      <c r="G352" s="16">
        <v>0</v>
      </c>
      <c r="H352" s="24" t="s">
        <v>316</v>
      </c>
      <c r="I352" s="24" t="s">
        <v>316</v>
      </c>
      <c r="J352" s="16">
        <v>8661</v>
      </c>
      <c r="K352" s="30">
        <v>0</v>
      </c>
      <c r="L352" s="16" t="s">
        <v>67</v>
      </c>
      <c r="M352" s="16" t="s">
        <v>67</v>
      </c>
      <c r="N352" s="16">
        <v>1</v>
      </c>
      <c r="O352" s="16">
        <v>1.9</v>
      </c>
      <c r="P352" s="16">
        <v>1.9</v>
      </c>
      <c r="Q352" s="16">
        <v>1.9</v>
      </c>
      <c r="R352" s="16">
        <v>0</v>
      </c>
      <c r="S352" s="16">
        <v>5710634</v>
      </c>
      <c r="T352" s="16">
        <v>1330000</v>
      </c>
      <c r="U352" s="16">
        <v>28553171</v>
      </c>
      <c r="V352" s="16">
        <v>1</v>
      </c>
      <c r="W352" s="19">
        <v>0.8</v>
      </c>
      <c r="X352" s="19">
        <v>0.8</v>
      </c>
      <c r="Y352" s="16">
        <v>4568507</v>
      </c>
      <c r="Z352" s="16">
        <v>1191680</v>
      </c>
      <c r="AA352" s="16">
        <v>25888208</v>
      </c>
      <c r="AD352" s="16" t="s">
        <v>257</v>
      </c>
      <c r="AE352" s="16" t="s">
        <v>792</v>
      </c>
      <c r="AF352" s="16" t="s">
        <v>313</v>
      </c>
      <c r="AG352" s="16">
        <v>1191680</v>
      </c>
      <c r="AH352" s="16" t="s">
        <v>260</v>
      </c>
      <c r="AI352" s="16" t="s">
        <v>314</v>
      </c>
      <c r="AJ352" s="16">
        <v>25888208</v>
      </c>
      <c r="AK352" s="16" t="s">
        <v>261</v>
      </c>
      <c r="AL352" s="24" t="s">
        <v>793</v>
      </c>
    </row>
    <row r="353" spans="1:38" x14ac:dyDescent="0.15">
      <c r="A353" s="16">
        <v>348</v>
      </c>
      <c r="B353" s="16">
        <v>602</v>
      </c>
      <c r="C353" s="16">
        <v>6</v>
      </c>
      <c r="D353" s="16">
        <v>0</v>
      </c>
      <c r="E353" s="16">
        <v>0</v>
      </c>
      <c r="F353" s="16">
        <v>600</v>
      </c>
      <c r="G353" s="16">
        <v>0</v>
      </c>
      <c r="H353" s="24" t="s">
        <v>316</v>
      </c>
      <c r="I353" s="24" t="s">
        <v>316</v>
      </c>
      <c r="J353" s="16">
        <v>8661</v>
      </c>
      <c r="K353" s="30">
        <v>0</v>
      </c>
      <c r="L353" s="16" t="s">
        <v>68</v>
      </c>
      <c r="M353" s="16" t="s">
        <v>68</v>
      </c>
      <c r="N353" s="16">
        <v>2</v>
      </c>
      <c r="O353" s="16">
        <v>2.95</v>
      </c>
      <c r="P353" s="16">
        <v>2.25</v>
      </c>
      <c r="Q353" s="16">
        <v>2.25</v>
      </c>
      <c r="R353" s="16">
        <v>0</v>
      </c>
      <c r="S353" s="16">
        <v>8866511</v>
      </c>
      <c r="T353" s="16">
        <v>1575000</v>
      </c>
      <c r="U353" s="16">
        <v>33812966</v>
      </c>
      <c r="V353" s="16">
        <v>2</v>
      </c>
      <c r="W353" s="19">
        <v>0.62</v>
      </c>
      <c r="X353" s="19">
        <v>0.62</v>
      </c>
      <c r="Y353" s="16">
        <v>5497236</v>
      </c>
      <c r="Z353" s="16">
        <v>1093680</v>
      </c>
      <c r="AA353" s="16">
        <v>23759244</v>
      </c>
      <c r="AD353" s="16" t="s">
        <v>257</v>
      </c>
      <c r="AE353" s="16" t="s">
        <v>794</v>
      </c>
      <c r="AF353" s="16" t="s">
        <v>313</v>
      </c>
      <c r="AG353" s="16">
        <v>1093680</v>
      </c>
      <c r="AH353" s="16" t="s">
        <v>260</v>
      </c>
      <c r="AI353" s="16" t="s">
        <v>314</v>
      </c>
      <c r="AJ353" s="16">
        <v>23759244</v>
      </c>
      <c r="AK353" s="16" t="s">
        <v>261</v>
      </c>
      <c r="AL353" s="24" t="s">
        <v>795</v>
      </c>
    </row>
    <row r="354" spans="1:38" x14ac:dyDescent="0.15">
      <c r="A354" s="16">
        <v>349</v>
      </c>
      <c r="B354" s="16">
        <v>603</v>
      </c>
      <c r="C354" s="16">
        <v>6</v>
      </c>
      <c r="D354" s="16">
        <v>0</v>
      </c>
      <c r="E354" s="16">
        <v>0</v>
      </c>
      <c r="F354" s="16">
        <v>600</v>
      </c>
      <c r="G354" s="16">
        <v>0</v>
      </c>
      <c r="H354" s="24" t="s">
        <v>316</v>
      </c>
      <c r="I354" s="24" t="s">
        <v>316</v>
      </c>
      <c r="J354" s="16">
        <v>8661</v>
      </c>
      <c r="K354" s="30">
        <v>0</v>
      </c>
      <c r="L354" s="16" t="s">
        <v>69</v>
      </c>
      <c r="M354" s="16" t="s">
        <v>69</v>
      </c>
      <c r="N354" s="16">
        <v>3</v>
      </c>
      <c r="O354" s="16">
        <v>5.9</v>
      </c>
      <c r="P354" s="16">
        <v>3.9</v>
      </c>
      <c r="Q354" s="16">
        <v>3.9</v>
      </c>
      <c r="R354" s="16">
        <v>0</v>
      </c>
      <c r="S354" s="16">
        <v>17733022</v>
      </c>
      <c r="T354" s="16">
        <v>2730000</v>
      </c>
      <c r="U354" s="16">
        <v>58609141</v>
      </c>
      <c r="V354" s="16">
        <v>3</v>
      </c>
      <c r="W354" s="19">
        <v>0.56000000000000005</v>
      </c>
      <c r="X354" s="19">
        <v>0.56000000000000005</v>
      </c>
      <c r="Y354" s="16">
        <v>9930492</v>
      </c>
      <c r="Z354" s="16">
        <v>1712256</v>
      </c>
      <c r="AA354" s="16">
        <v>37197268</v>
      </c>
      <c r="AD354" s="16" t="s">
        <v>257</v>
      </c>
      <c r="AE354" s="16" t="s">
        <v>796</v>
      </c>
      <c r="AF354" s="16" t="s">
        <v>313</v>
      </c>
      <c r="AG354" s="16">
        <v>1712256</v>
      </c>
      <c r="AH354" s="16" t="s">
        <v>260</v>
      </c>
      <c r="AI354" s="16" t="s">
        <v>314</v>
      </c>
      <c r="AJ354" s="16">
        <v>37197268</v>
      </c>
      <c r="AK354" s="16" t="s">
        <v>261</v>
      </c>
      <c r="AL354" s="24" t="s">
        <v>797</v>
      </c>
    </row>
    <row r="355" spans="1:38" x14ac:dyDescent="0.15">
      <c r="A355" s="16">
        <v>350</v>
      </c>
      <c r="B355" s="16">
        <v>604</v>
      </c>
      <c r="C355" s="16">
        <v>6</v>
      </c>
      <c r="D355" s="16">
        <v>0</v>
      </c>
      <c r="E355" s="16">
        <v>0</v>
      </c>
      <c r="F355" s="16">
        <v>600</v>
      </c>
      <c r="G355" s="16">
        <v>0</v>
      </c>
      <c r="H355" s="24" t="s">
        <v>316</v>
      </c>
      <c r="I355" s="24" t="s">
        <v>316</v>
      </c>
      <c r="J355" s="16">
        <v>8661</v>
      </c>
      <c r="K355" s="30">
        <v>0</v>
      </c>
      <c r="L355" s="16" t="s">
        <v>70</v>
      </c>
      <c r="M355" s="16" t="s">
        <v>70</v>
      </c>
      <c r="N355" s="16">
        <v>4</v>
      </c>
      <c r="O355" s="16">
        <v>8.6999999999999993</v>
      </c>
      <c r="P355" s="16">
        <v>29.7</v>
      </c>
      <c r="Q355" s="16">
        <v>29.7</v>
      </c>
      <c r="R355" s="16">
        <v>0</v>
      </c>
      <c r="S355" s="16">
        <v>26148694</v>
      </c>
      <c r="T355" s="16">
        <v>20790000</v>
      </c>
      <c r="U355" s="16">
        <v>446331156</v>
      </c>
      <c r="V355" s="16">
        <v>4</v>
      </c>
      <c r="W355" s="19">
        <v>0.62</v>
      </c>
      <c r="X355" s="19">
        <v>0.62</v>
      </c>
      <c r="Y355" s="16">
        <v>16212190</v>
      </c>
      <c r="Z355" s="16">
        <v>14436576</v>
      </c>
      <c r="AA355" s="16">
        <v>313622025</v>
      </c>
      <c r="AD355" s="16" t="s">
        <v>257</v>
      </c>
      <c r="AE355" s="16" t="s">
        <v>798</v>
      </c>
      <c r="AF355" s="16" t="s">
        <v>313</v>
      </c>
      <c r="AG355" s="16">
        <v>14436576</v>
      </c>
      <c r="AH355" s="16" t="s">
        <v>260</v>
      </c>
      <c r="AI355" s="16" t="s">
        <v>314</v>
      </c>
      <c r="AJ355" s="16">
        <v>313622025</v>
      </c>
      <c r="AK355" s="16" t="s">
        <v>261</v>
      </c>
      <c r="AL355" s="24" t="s">
        <v>799</v>
      </c>
    </row>
    <row r="356" spans="1:38" x14ac:dyDescent="0.15">
      <c r="A356" s="16">
        <v>351</v>
      </c>
      <c r="B356" s="16">
        <v>605</v>
      </c>
      <c r="C356" s="16">
        <v>6</v>
      </c>
      <c r="D356" s="16">
        <v>0</v>
      </c>
      <c r="E356" s="16">
        <v>0</v>
      </c>
      <c r="F356" s="16">
        <v>600</v>
      </c>
      <c r="G356" s="16">
        <v>0</v>
      </c>
      <c r="H356" s="24" t="s">
        <v>316</v>
      </c>
      <c r="I356" s="24" t="s">
        <v>316</v>
      </c>
      <c r="J356" s="16">
        <v>8661</v>
      </c>
      <c r="K356" s="30">
        <v>0</v>
      </c>
      <c r="L356" s="16" t="s">
        <v>71</v>
      </c>
      <c r="M356" s="16" t="s">
        <v>71</v>
      </c>
      <c r="N356" s="16">
        <v>5</v>
      </c>
      <c r="O356" s="16">
        <v>13.2</v>
      </c>
      <c r="P356" s="16">
        <v>35</v>
      </c>
      <c r="Q356" s="16">
        <v>35</v>
      </c>
      <c r="R356" s="16">
        <v>0</v>
      </c>
      <c r="S356" s="16">
        <v>39673880</v>
      </c>
      <c r="T356" s="16">
        <v>24500000</v>
      </c>
      <c r="U356" s="16">
        <v>525979477</v>
      </c>
      <c r="V356" s="16">
        <v>5</v>
      </c>
      <c r="W356" s="19">
        <v>0.64</v>
      </c>
      <c r="X356" s="19">
        <v>0.64</v>
      </c>
      <c r="Y356" s="16">
        <v>25391283</v>
      </c>
      <c r="Z356" s="16">
        <v>17561600</v>
      </c>
      <c r="AA356" s="16">
        <v>381510447</v>
      </c>
      <c r="AD356" s="16" t="s">
        <v>257</v>
      </c>
      <c r="AE356" s="16" t="s">
        <v>800</v>
      </c>
      <c r="AF356" s="16" t="s">
        <v>313</v>
      </c>
      <c r="AG356" s="16">
        <v>17561600</v>
      </c>
      <c r="AH356" s="16" t="s">
        <v>260</v>
      </c>
      <c r="AI356" s="16" t="s">
        <v>314</v>
      </c>
      <c r="AJ356" s="16">
        <v>381510447</v>
      </c>
      <c r="AK356" s="16" t="s">
        <v>261</v>
      </c>
      <c r="AL356" s="24" t="s">
        <v>801</v>
      </c>
    </row>
    <row r="357" spans="1:38" x14ac:dyDescent="0.15">
      <c r="A357" s="16">
        <v>352</v>
      </c>
      <c r="B357" s="16">
        <v>606</v>
      </c>
      <c r="C357" s="16">
        <v>6</v>
      </c>
      <c r="D357" s="16">
        <v>0</v>
      </c>
      <c r="E357" s="16">
        <v>0</v>
      </c>
      <c r="F357" s="16">
        <v>600</v>
      </c>
      <c r="G357" s="16">
        <v>0</v>
      </c>
      <c r="H357" s="24" t="s">
        <v>316</v>
      </c>
      <c r="I357" s="24" t="s">
        <v>316</v>
      </c>
      <c r="J357" s="16">
        <v>8661</v>
      </c>
      <c r="K357" s="30">
        <v>0</v>
      </c>
      <c r="L357" s="16" t="s">
        <v>72</v>
      </c>
      <c r="M357" s="16" t="s">
        <v>72</v>
      </c>
      <c r="N357" s="16">
        <v>6</v>
      </c>
      <c r="O357" s="16">
        <v>31.05</v>
      </c>
      <c r="P357" s="16">
        <v>232</v>
      </c>
      <c r="Q357" s="16">
        <v>232</v>
      </c>
      <c r="R357" s="16">
        <v>0</v>
      </c>
      <c r="S357" s="16">
        <v>93323787</v>
      </c>
      <c r="T357" s="16">
        <v>162400000</v>
      </c>
      <c r="U357" s="16">
        <v>3486492537</v>
      </c>
      <c r="V357" s="16">
        <v>6</v>
      </c>
      <c r="W357" s="19">
        <v>0.62</v>
      </c>
      <c r="X357" s="19">
        <v>0.62</v>
      </c>
      <c r="Y357" s="16">
        <v>57860747</v>
      </c>
      <c r="Z357" s="16">
        <v>112770560</v>
      </c>
      <c r="AA357" s="16">
        <v>2449842089</v>
      </c>
      <c r="AD357" s="16" t="s">
        <v>257</v>
      </c>
      <c r="AE357" s="16" t="s">
        <v>802</v>
      </c>
      <c r="AF357" s="16" t="s">
        <v>313</v>
      </c>
      <c r="AG357" s="16">
        <v>112770560</v>
      </c>
      <c r="AH357" s="16" t="s">
        <v>260</v>
      </c>
      <c r="AI357" s="16" t="s">
        <v>314</v>
      </c>
      <c r="AJ357" s="16">
        <v>2449842089</v>
      </c>
      <c r="AK357" s="16" t="s">
        <v>261</v>
      </c>
      <c r="AL357" s="24" t="s">
        <v>803</v>
      </c>
    </row>
    <row r="358" spans="1:38" x14ac:dyDescent="0.15">
      <c r="A358" s="16">
        <v>353</v>
      </c>
      <c r="B358" s="16">
        <v>607</v>
      </c>
      <c r="C358" s="16">
        <v>6</v>
      </c>
      <c r="D358" s="16">
        <v>0</v>
      </c>
      <c r="E358" s="16">
        <v>0</v>
      </c>
      <c r="F358" s="16">
        <v>600</v>
      </c>
      <c r="G358" s="16">
        <v>0</v>
      </c>
      <c r="H358" s="24" t="s">
        <v>316</v>
      </c>
      <c r="I358" s="24" t="s">
        <v>316</v>
      </c>
      <c r="J358" s="16">
        <v>8661</v>
      </c>
      <c r="K358" s="30">
        <v>0</v>
      </c>
      <c r="L358" s="16" t="s">
        <v>73</v>
      </c>
      <c r="M358" s="16" t="s">
        <v>73</v>
      </c>
      <c r="N358" s="16">
        <v>7</v>
      </c>
      <c r="O358" s="16">
        <v>35.799999999999997</v>
      </c>
      <c r="P358" s="16">
        <v>300</v>
      </c>
      <c r="Q358" s="16">
        <v>300</v>
      </c>
      <c r="R358" s="16">
        <v>0</v>
      </c>
      <c r="S358" s="16">
        <v>107600373</v>
      </c>
      <c r="T358" s="16">
        <v>210000000</v>
      </c>
      <c r="U358" s="16">
        <v>4508395522</v>
      </c>
      <c r="V358" s="16">
        <v>7</v>
      </c>
      <c r="W358" s="19">
        <v>0.56000000000000005</v>
      </c>
      <c r="X358" s="19">
        <v>0.56000000000000005</v>
      </c>
      <c r="Y358" s="16">
        <v>60256208</v>
      </c>
      <c r="Z358" s="16">
        <v>131712000</v>
      </c>
      <c r="AA358" s="16">
        <v>2861328357</v>
      </c>
      <c r="AD358" s="16" t="s">
        <v>257</v>
      </c>
      <c r="AE358" s="16" t="s">
        <v>804</v>
      </c>
      <c r="AF358" s="16" t="s">
        <v>313</v>
      </c>
      <c r="AG358" s="16">
        <v>131712000</v>
      </c>
      <c r="AH358" s="16" t="s">
        <v>260</v>
      </c>
      <c r="AI358" s="16" t="s">
        <v>314</v>
      </c>
      <c r="AJ358" s="16">
        <v>2861328357</v>
      </c>
      <c r="AK358" s="16" t="s">
        <v>261</v>
      </c>
      <c r="AL358" s="24" t="s">
        <v>805</v>
      </c>
    </row>
    <row r="359" spans="1:38" x14ac:dyDescent="0.15">
      <c r="A359" s="16">
        <v>354</v>
      </c>
      <c r="B359" s="16">
        <v>608</v>
      </c>
      <c r="C359" s="16">
        <v>6</v>
      </c>
      <c r="D359" s="16">
        <v>0</v>
      </c>
      <c r="E359" s="16">
        <v>0</v>
      </c>
      <c r="F359" s="16">
        <v>600</v>
      </c>
      <c r="G359" s="16">
        <v>0</v>
      </c>
      <c r="H359" s="24" t="s">
        <v>316</v>
      </c>
      <c r="I359" s="24" t="s">
        <v>316</v>
      </c>
      <c r="J359" s="16">
        <v>8661</v>
      </c>
      <c r="K359" s="30">
        <v>0</v>
      </c>
      <c r="L359" s="16" t="s">
        <v>74</v>
      </c>
      <c r="M359" s="16" t="s">
        <v>74</v>
      </c>
      <c r="N359" s="16">
        <v>8</v>
      </c>
      <c r="O359" s="16">
        <v>39.549999999999997</v>
      </c>
      <c r="P359" s="16">
        <v>387.5</v>
      </c>
      <c r="Q359" s="16">
        <v>387.5</v>
      </c>
      <c r="R359" s="16">
        <v>0</v>
      </c>
      <c r="S359" s="16">
        <v>118871361</v>
      </c>
      <c r="T359" s="16">
        <v>271250000</v>
      </c>
      <c r="U359" s="16">
        <v>5823344216</v>
      </c>
      <c r="V359" s="16">
        <v>8</v>
      </c>
      <c r="W359" s="19">
        <v>0.5</v>
      </c>
      <c r="X359" s="19">
        <v>0.5</v>
      </c>
      <c r="Y359" s="16">
        <v>59435680</v>
      </c>
      <c r="Z359" s="16">
        <v>151900000</v>
      </c>
      <c r="AA359" s="16">
        <v>3299895055</v>
      </c>
      <c r="AD359" s="16" t="s">
        <v>257</v>
      </c>
      <c r="AE359" s="16" t="s">
        <v>806</v>
      </c>
      <c r="AF359" s="16" t="s">
        <v>313</v>
      </c>
      <c r="AG359" s="16">
        <v>151900000</v>
      </c>
      <c r="AH359" s="16" t="s">
        <v>260</v>
      </c>
      <c r="AI359" s="16" t="s">
        <v>314</v>
      </c>
      <c r="AJ359" s="16">
        <v>3299895055</v>
      </c>
      <c r="AK359" s="16" t="s">
        <v>261</v>
      </c>
      <c r="AL359" s="24" t="s">
        <v>807</v>
      </c>
    </row>
    <row r="360" spans="1:38" x14ac:dyDescent="0.15">
      <c r="A360" s="16">
        <v>355</v>
      </c>
      <c r="B360" s="16">
        <v>609</v>
      </c>
      <c r="C360" s="16">
        <v>6</v>
      </c>
      <c r="D360" s="16">
        <v>0</v>
      </c>
      <c r="E360" s="16">
        <v>0</v>
      </c>
      <c r="F360" s="16">
        <v>600</v>
      </c>
      <c r="G360" s="16">
        <v>0</v>
      </c>
      <c r="H360" s="24" t="s">
        <v>316</v>
      </c>
      <c r="I360" s="24" t="s">
        <v>316</v>
      </c>
      <c r="J360" s="16">
        <v>8661</v>
      </c>
      <c r="K360" s="30">
        <v>0</v>
      </c>
      <c r="L360" s="16" t="s">
        <v>75</v>
      </c>
      <c r="M360" s="16" t="s">
        <v>75</v>
      </c>
      <c r="N360" s="16">
        <v>9</v>
      </c>
      <c r="O360" s="16">
        <v>68.400000000000006</v>
      </c>
      <c r="P360" s="16">
        <v>480</v>
      </c>
      <c r="Q360" s="16">
        <v>480</v>
      </c>
      <c r="R360" s="16">
        <v>0</v>
      </c>
      <c r="S360" s="16">
        <v>205582835</v>
      </c>
      <c r="T360" s="16">
        <v>336000000</v>
      </c>
      <c r="U360" s="16">
        <v>7213432835</v>
      </c>
      <c r="V360" s="16">
        <v>9</v>
      </c>
      <c r="W360" s="19">
        <v>0.46</v>
      </c>
      <c r="X360" s="19">
        <v>0.46</v>
      </c>
      <c r="Y360" s="16">
        <v>94568104</v>
      </c>
      <c r="Z360" s="16">
        <v>173107200</v>
      </c>
      <c r="AA360" s="16">
        <v>3760602984</v>
      </c>
      <c r="AD360" s="16" t="s">
        <v>257</v>
      </c>
      <c r="AE360" s="16" t="s">
        <v>808</v>
      </c>
      <c r="AF360" s="16" t="s">
        <v>313</v>
      </c>
      <c r="AG360" s="16">
        <v>173107200</v>
      </c>
      <c r="AH360" s="16" t="s">
        <v>260</v>
      </c>
      <c r="AI360" s="16" t="s">
        <v>314</v>
      </c>
      <c r="AJ360" s="16">
        <v>3760602984</v>
      </c>
      <c r="AK360" s="16" t="s">
        <v>261</v>
      </c>
      <c r="AL360" s="24" t="s">
        <v>809</v>
      </c>
    </row>
    <row r="361" spans="1:38" x14ac:dyDescent="0.15">
      <c r="A361" s="16">
        <v>356</v>
      </c>
      <c r="B361" s="16">
        <v>701</v>
      </c>
      <c r="C361" s="16">
        <v>6</v>
      </c>
      <c r="D361" s="16">
        <v>0</v>
      </c>
      <c r="E361" s="16">
        <v>0</v>
      </c>
      <c r="F361" s="16">
        <v>0</v>
      </c>
      <c r="G361" s="16">
        <v>0</v>
      </c>
      <c r="H361" s="24" t="s">
        <v>316</v>
      </c>
      <c r="I361" s="24" t="s">
        <v>316</v>
      </c>
      <c r="J361" s="16">
        <v>8661</v>
      </c>
      <c r="K361" s="30">
        <v>0</v>
      </c>
      <c r="L361" s="16" t="s">
        <v>76</v>
      </c>
      <c r="M361" s="16" t="s">
        <v>76</v>
      </c>
      <c r="N361" s="16">
        <v>2</v>
      </c>
      <c r="O361" s="16">
        <v>3.2</v>
      </c>
      <c r="P361" s="16">
        <v>2</v>
      </c>
      <c r="Q361" s="16">
        <v>2</v>
      </c>
      <c r="R361" s="16">
        <v>0</v>
      </c>
      <c r="S361" s="16">
        <v>9617910</v>
      </c>
      <c r="T361" s="16">
        <v>1400000</v>
      </c>
      <c r="U361" s="16">
        <v>30055970</v>
      </c>
      <c r="V361" s="16">
        <v>1</v>
      </c>
      <c r="W361" s="19">
        <v>0.8</v>
      </c>
      <c r="X361" s="19">
        <v>3.1E-2</v>
      </c>
      <c r="Y361" s="16">
        <v>298155</v>
      </c>
      <c r="Z361" s="16">
        <v>48608</v>
      </c>
      <c r="AA361" s="16">
        <v>1055966</v>
      </c>
      <c r="AD361" s="16" t="s">
        <v>257</v>
      </c>
      <c r="AE361" s="16" t="s">
        <v>842</v>
      </c>
      <c r="AF361" s="16" t="s">
        <v>313</v>
      </c>
      <c r="AG361" s="16">
        <v>48608</v>
      </c>
      <c r="AH361" s="16" t="s">
        <v>260</v>
      </c>
      <c r="AI361" s="16" t="s">
        <v>314</v>
      </c>
      <c r="AJ361" s="16">
        <v>1055966</v>
      </c>
      <c r="AK361" s="16" t="s">
        <v>261</v>
      </c>
      <c r="AL361" s="24" t="s">
        <v>843</v>
      </c>
    </row>
    <row r="362" spans="1:38" x14ac:dyDescent="0.15">
      <c r="A362" s="16">
        <v>357</v>
      </c>
      <c r="B362" s="16">
        <v>702</v>
      </c>
      <c r="C362" s="16">
        <v>6</v>
      </c>
      <c r="D362" s="16">
        <v>0</v>
      </c>
      <c r="E362" s="16">
        <v>0</v>
      </c>
      <c r="F362" s="16">
        <v>0</v>
      </c>
      <c r="G362" s="16">
        <v>0</v>
      </c>
      <c r="H362" s="24" t="s">
        <v>316</v>
      </c>
      <c r="I362" s="24" t="s">
        <v>316</v>
      </c>
      <c r="J362" s="16">
        <v>8661</v>
      </c>
      <c r="K362" s="30">
        <v>0</v>
      </c>
      <c r="L362" s="16" t="s">
        <v>77</v>
      </c>
      <c r="M362" s="16" t="s">
        <v>77</v>
      </c>
      <c r="N362" s="16">
        <v>7</v>
      </c>
      <c r="O362" s="16">
        <v>26</v>
      </c>
      <c r="P362" s="16">
        <v>160</v>
      </c>
      <c r="Q362" s="16">
        <v>160</v>
      </c>
      <c r="R362" s="16">
        <v>0</v>
      </c>
      <c r="S362" s="16">
        <v>78145522</v>
      </c>
      <c r="T362" s="16">
        <v>112000000</v>
      </c>
      <c r="U362" s="16">
        <v>2404477611</v>
      </c>
      <c r="V362" s="16">
        <v>2</v>
      </c>
      <c r="W362" s="19">
        <v>0.62</v>
      </c>
      <c r="X362" s="19">
        <v>3.1E-2</v>
      </c>
      <c r="Y362" s="16">
        <v>2422511</v>
      </c>
      <c r="Z362" s="16">
        <v>3888640</v>
      </c>
      <c r="AA362" s="16">
        <v>84477313</v>
      </c>
      <c r="AD362" s="16" t="s">
        <v>257</v>
      </c>
      <c r="AE362" s="16" t="s">
        <v>833</v>
      </c>
      <c r="AF362" s="16" t="s">
        <v>313</v>
      </c>
      <c r="AG362" s="16">
        <v>3888640</v>
      </c>
      <c r="AH362" s="16" t="s">
        <v>260</v>
      </c>
      <c r="AI362" s="16" t="s">
        <v>314</v>
      </c>
      <c r="AJ362" s="16">
        <v>84477313</v>
      </c>
      <c r="AK362" s="16" t="s">
        <v>261</v>
      </c>
      <c r="AL362" s="24" t="s">
        <v>834</v>
      </c>
    </row>
    <row r="363" spans="1:38" x14ac:dyDescent="0.15">
      <c r="A363" s="16">
        <v>358</v>
      </c>
      <c r="B363" s="16">
        <v>703</v>
      </c>
      <c r="C363" s="16">
        <v>6</v>
      </c>
      <c r="D363" s="16">
        <v>0</v>
      </c>
      <c r="E363" s="16">
        <v>0</v>
      </c>
      <c r="F363" s="16">
        <v>0</v>
      </c>
      <c r="G363" s="16">
        <v>0</v>
      </c>
      <c r="H363" s="24" t="s">
        <v>316</v>
      </c>
      <c r="I363" s="24" t="s">
        <v>316</v>
      </c>
      <c r="J363" s="16">
        <v>8661</v>
      </c>
      <c r="K363" s="30">
        <v>0</v>
      </c>
      <c r="L363" s="16" t="s">
        <v>78</v>
      </c>
      <c r="M363" s="16" t="s">
        <v>78</v>
      </c>
      <c r="N363" s="16">
        <v>8</v>
      </c>
      <c r="O363" s="16">
        <v>31</v>
      </c>
      <c r="P363" s="16">
        <v>181</v>
      </c>
      <c r="Q363" s="16">
        <v>181</v>
      </c>
      <c r="R363" s="16">
        <v>0</v>
      </c>
      <c r="S363" s="16">
        <v>93173507</v>
      </c>
      <c r="T363" s="16">
        <v>126700000</v>
      </c>
      <c r="U363" s="16">
        <v>2720065298</v>
      </c>
      <c r="V363" s="16">
        <v>3</v>
      </c>
      <c r="W363" s="19">
        <v>0.56000000000000005</v>
      </c>
      <c r="X363" s="19">
        <v>3.1E-2</v>
      </c>
      <c r="Y363" s="16">
        <v>2888378</v>
      </c>
      <c r="Z363" s="16">
        <v>4399024</v>
      </c>
      <c r="AA363" s="16">
        <v>95564960</v>
      </c>
      <c r="AD363" s="16" t="s">
        <v>257</v>
      </c>
      <c r="AE363" s="16" t="s">
        <v>844</v>
      </c>
      <c r="AF363" s="16" t="s">
        <v>313</v>
      </c>
      <c r="AG363" s="16">
        <v>4399024</v>
      </c>
      <c r="AH363" s="16" t="s">
        <v>260</v>
      </c>
      <c r="AI363" s="16" t="s">
        <v>314</v>
      </c>
      <c r="AJ363" s="16">
        <v>95564960</v>
      </c>
      <c r="AK363" s="16" t="s">
        <v>261</v>
      </c>
      <c r="AL363" s="24" t="s">
        <v>845</v>
      </c>
    </row>
    <row r="364" spans="1:38" x14ac:dyDescent="0.15">
      <c r="A364" s="16">
        <v>359</v>
      </c>
      <c r="B364" s="16">
        <v>704</v>
      </c>
      <c r="C364" s="16">
        <v>6</v>
      </c>
      <c r="D364" s="16">
        <v>0</v>
      </c>
      <c r="E364" s="16">
        <v>0</v>
      </c>
      <c r="F364" s="16">
        <v>0</v>
      </c>
      <c r="G364" s="16">
        <v>0</v>
      </c>
      <c r="H364" s="24" t="s">
        <v>316</v>
      </c>
      <c r="I364" s="24" t="s">
        <v>316</v>
      </c>
      <c r="J364" s="16">
        <v>8661</v>
      </c>
      <c r="K364" s="30">
        <v>0</v>
      </c>
      <c r="L364" s="16" t="s">
        <v>79</v>
      </c>
      <c r="M364" s="16" t="s">
        <v>79</v>
      </c>
      <c r="N364" s="16">
        <v>9</v>
      </c>
      <c r="O364" s="16">
        <v>51</v>
      </c>
      <c r="P364" s="16">
        <v>284</v>
      </c>
      <c r="Q364" s="16">
        <v>284</v>
      </c>
      <c r="R364" s="16">
        <v>0</v>
      </c>
      <c r="S364" s="16">
        <v>153285447</v>
      </c>
      <c r="T364" s="16">
        <v>198800000</v>
      </c>
      <c r="U364" s="16">
        <v>4267947761</v>
      </c>
      <c r="V364" s="16">
        <v>4</v>
      </c>
      <c r="W364" s="19">
        <v>0.62</v>
      </c>
      <c r="X364" s="19">
        <v>3.1E-2</v>
      </c>
      <c r="Y364" s="16">
        <v>4751848</v>
      </c>
      <c r="Z364" s="16">
        <v>6902336</v>
      </c>
      <c r="AA364" s="16">
        <v>149947231</v>
      </c>
      <c r="AD364" s="16" t="s">
        <v>257</v>
      </c>
      <c r="AE364" s="16" t="s">
        <v>846</v>
      </c>
      <c r="AF364" s="16" t="s">
        <v>313</v>
      </c>
      <c r="AG364" s="16">
        <v>6902336</v>
      </c>
      <c r="AH364" s="16" t="s">
        <v>260</v>
      </c>
      <c r="AI364" s="16" t="s">
        <v>314</v>
      </c>
      <c r="AJ364" s="16">
        <v>149947231</v>
      </c>
      <c r="AK364" s="16" t="s">
        <v>261</v>
      </c>
      <c r="AL364" s="24" t="s">
        <v>847</v>
      </c>
    </row>
    <row r="365" spans="1:38" x14ac:dyDescent="0.15">
      <c r="A365" s="16">
        <v>360</v>
      </c>
      <c r="B365" s="16">
        <v>705</v>
      </c>
      <c r="C365" s="16">
        <v>6</v>
      </c>
      <c r="D365" s="16">
        <v>0</v>
      </c>
      <c r="E365" s="16">
        <v>0</v>
      </c>
      <c r="F365" s="16">
        <v>0</v>
      </c>
      <c r="G365" s="16">
        <v>0</v>
      </c>
      <c r="H365" s="24" t="s">
        <v>316</v>
      </c>
      <c r="I365" s="24" t="s">
        <v>316</v>
      </c>
      <c r="J365" s="16">
        <v>8661</v>
      </c>
      <c r="K365" s="30">
        <v>0</v>
      </c>
      <c r="L365" s="16" t="s">
        <v>80</v>
      </c>
      <c r="M365" s="16" t="s">
        <v>80</v>
      </c>
      <c r="N365" s="16">
        <v>10</v>
      </c>
      <c r="O365" s="16">
        <v>81</v>
      </c>
      <c r="P365" s="16">
        <v>382</v>
      </c>
      <c r="Q365" s="16">
        <v>382</v>
      </c>
      <c r="R365" s="16">
        <v>0</v>
      </c>
      <c r="S365" s="16">
        <v>243453358</v>
      </c>
      <c r="T365" s="16">
        <v>267400000</v>
      </c>
      <c r="U365" s="16">
        <v>5740690298</v>
      </c>
      <c r="V365" s="16">
        <v>5</v>
      </c>
      <c r="W365" s="19">
        <v>0.64</v>
      </c>
      <c r="X365" s="19">
        <v>3.1E-2</v>
      </c>
      <c r="Y365" s="16">
        <v>7547054</v>
      </c>
      <c r="Z365" s="16">
        <v>9284128</v>
      </c>
      <c r="AA365" s="16">
        <v>201689585</v>
      </c>
      <c r="AD365" s="16" t="s">
        <v>257</v>
      </c>
      <c r="AE365" s="16" t="s">
        <v>848</v>
      </c>
      <c r="AF365" s="16" t="s">
        <v>313</v>
      </c>
      <c r="AG365" s="16">
        <v>9284128</v>
      </c>
      <c r="AH365" s="16" t="s">
        <v>260</v>
      </c>
      <c r="AI365" s="16" t="s">
        <v>314</v>
      </c>
      <c r="AJ365" s="16">
        <v>201689585</v>
      </c>
      <c r="AK365" s="16" t="s">
        <v>261</v>
      </c>
      <c r="AL365" s="24" t="s">
        <v>849</v>
      </c>
    </row>
    <row r="366" spans="1:38" x14ac:dyDescent="0.15">
      <c r="A366" s="16">
        <v>361</v>
      </c>
      <c r="B366" s="16">
        <v>100</v>
      </c>
      <c r="C366" s="16">
        <v>7</v>
      </c>
      <c r="D366" s="16">
        <v>0</v>
      </c>
      <c r="E366" s="16">
        <v>0</v>
      </c>
      <c r="F366" s="16">
        <v>0</v>
      </c>
      <c r="G366" s="16">
        <v>6000521</v>
      </c>
      <c r="H366" t="s">
        <v>347</v>
      </c>
      <c r="I366" s="35" t="s">
        <v>1168</v>
      </c>
      <c r="J366" s="16">
        <v>8661</v>
      </c>
      <c r="K366" s="30">
        <v>120</v>
      </c>
      <c r="L366" s="16" t="s">
        <v>21</v>
      </c>
      <c r="M366" s="16" t="s">
        <v>21</v>
      </c>
      <c r="N366" s="16">
        <v>0</v>
      </c>
      <c r="O366" s="16">
        <v>0.5</v>
      </c>
      <c r="P366" s="16">
        <v>0.8</v>
      </c>
      <c r="Q366" s="16">
        <v>0.8</v>
      </c>
      <c r="R366" s="16">
        <v>0</v>
      </c>
      <c r="S366" s="16">
        <v>1502798</v>
      </c>
      <c r="T366" s="16">
        <v>560000</v>
      </c>
      <c r="U366" s="16">
        <v>12022388</v>
      </c>
      <c r="V366" s="16">
        <v>1</v>
      </c>
      <c r="W366" s="19">
        <v>1.2</v>
      </c>
      <c r="X366" s="19">
        <v>1.2</v>
      </c>
      <c r="Y366" s="16">
        <v>1803357</v>
      </c>
      <c r="Z366" s="16">
        <v>766080</v>
      </c>
      <c r="AA366" s="16">
        <v>16671044</v>
      </c>
      <c r="AD366" s="16" t="s">
        <v>257</v>
      </c>
      <c r="AE366" s="16" t="s">
        <v>850</v>
      </c>
      <c r="AF366" s="16" t="s">
        <v>313</v>
      </c>
      <c r="AG366" s="16">
        <v>766080</v>
      </c>
      <c r="AH366" s="16" t="s">
        <v>260</v>
      </c>
      <c r="AI366" s="16" t="s">
        <v>314</v>
      </c>
      <c r="AJ366" s="16">
        <v>16671044</v>
      </c>
      <c r="AK366" s="16" t="s">
        <v>261</v>
      </c>
      <c r="AL366" s="24" t="s">
        <v>851</v>
      </c>
    </row>
    <row r="367" spans="1:38" x14ac:dyDescent="0.15">
      <c r="A367" s="16">
        <v>362</v>
      </c>
      <c r="B367" s="16">
        <v>101</v>
      </c>
      <c r="C367" s="16">
        <v>7</v>
      </c>
      <c r="D367" s="16">
        <v>0</v>
      </c>
      <c r="E367" s="16">
        <v>0</v>
      </c>
      <c r="F367" s="16">
        <v>0</v>
      </c>
      <c r="G367" s="16">
        <v>6000522</v>
      </c>
      <c r="H367" t="s">
        <v>348</v>
      </c>
      <c r="I367" s="42" t="s">
        <v>1168</v>
      </c>
      <c r="J367" s="16">
        <v>8661</v>
      </c>
      <c r="K367" s="30">
        <v>120</v>
      </c>
      <c r="L367" s="16" t="s">
        <v>22</v>
      </c>
      <c r="M367" s="16" t="s">
        <v>22</v>
      </c>
      <c r="N367" s="16">
        <v>1</v>
      </c>
      <c r="O367" s="16">
        <v>0.65</v>
      </c>
      <c r="P367" s="16">
        <v>0.8</v>
      </c>
      <c r="Q367" s="16">
        <v>0.8</v>
      </c>
      <c r="R367" s="16">
        <v>0</v>
      </c>
      <c r="S367" s="16">
        <v>1953638</v>
      </c>
      <c r="T367" s="16">
        <v>560000</v>
      </c>
      <c r="U367" s="16">
        <v>12022388</v>
      </c>
      <c r="V367" s="16">
        <v>1</v>
      </c>
      <c r="W367" s="19">
        <v>1.2</v>
      </c>
      <c r="X367" s="19">
        <v>1.2</v>
      </c>
      <c r="Y367" s="16">
        <v>2344365</v>
      </c>
      <c r="Z367" s="16">
        <v>766080</v>
      </c>
      <c r="AA367" s="16">
        <v>16671044</v>
      </c>
      <c r="AD367" s="16" t="s">
        <v>257</v>
      </c>
      <c r="AE367" s="16" t="s">
        <v>852</v>
      </c>
      <c r="AF367" s="16" t="s">
        <v>313</v>
      </c>
      <c r="AG367" s="16">
        <v>766080</v>
      </c>
      <c r="AH367" s="16" t="s">
        <v>260</v>
      </c>
      <c r="AI367" s="16" t="s">
        <v>314</v>
      </c>
      <c r="AJ367" s="16">
        <v>16671044</v>
      </c>
      <c r="AK367" s="16" t="s">
        <v>261</v>
      </c>
      <c r="AL367" s="24" t="s">
        <v>853</v>
      </c>
    </row>
    <row r="368" spans="1:38" x14ac:dyDescent="0.15">
      <c r="A368" s="16">
        <v>363</v>
      </c>
      <c r="B368" s="16">
        <v>102</v>
      </c>
      <c r="C368" s="16">
        <v>7</v>
      </c>
      <c r="D368" s="16">
        <v>0</v>
      </c>
      <c r="E368" s="16">
        <v>0</v>
      </c>
      <c r="F368" s="16">
        <v>0</v>
      </c>
      <c r="G368" s="16">
        <v>6000523</v>
      </c>
      <c r="H368" t="s">
        <v>349</v>
      </c>
      <c r="I368" s="42" t="s">
        <v>1169</v>
      </c>
      <c r="J368" s="16">
        <v>8661</v>
      </c>
      <c r="K368" s="30">
        <v>980</v>
      </c>
      <c r="L368" s="16" t="s">
        <v>23</v>
      </c>
      <c r="M368" s="16" t="s">
        <v>23</v>
      </c>
      <c r="N368" s="16">
        <v>2</v>
      </c>
      <c r="O368" s="16">
        <v>2.8</v>
      </c>
      <c r="P368" s="16">
        <v>1.8</v>
      </c>
      <c r="Q368" s="16">
        <v>1.8</v>
      </c>
      <c r="R368" s="16">
        <v>0</v>
      </c>
      <c r="S368" s="16">
        <v>8415671</v>
      </c>
      <c r="T368" s="16">
        <v>1260000</v>
      </c>
      <c r="U368" s="16">
        <v>27050373</v>
      </c>
      <c r="V368" s="16">
        <v>2</v>
      </c>
      <c r="W368" s="19">
        <v>0.98</v>
      </c>
      <c r="X368" s="19">
        <v>0.98</v>
      </c>
      <c r="Y368" s="16">
        <v>8247357</v>
      </c>
      <c r="Z368" s="16">
        <v>1407672</v>
      </c>
      <c r="AA368" s="16">
        <v>30633044</v>
      </c>
      <c r="AD368" s="16" t="s">
        <v>257</v>
      </c>
      <c r="AE368" s="16" t="s">
        <v>854</v>
      </c>
      <c r="AF368" s="16" t="s">
        <v>313</v>
      </c>
      <c r="AG368" s="16">
        <v>1407672</v>
      </c>
      <c r="AH368" s="16" t="s">
        <v>260</v>
      </c>
      <c r="AI368" s="16" t="s">
        <v>314</v>
      </c>
      <c r="AJ368" s="16">
        <v>30633044</v>
      </c>
      <c r="AK368" s="16" t="s">
        <v>261</v>
      </c>
      <c r="AL368" s="24" t="s">
        <v>855</v>
      </c>
    </row>
    <row r="369" spans="1:38" x14ac:dyDescent="0.15">
      <c r="A369" s="16">
        <v>364</v>
      </c>
      <c r="B369" s="16">
        <v>103</v>
      </c>
      <c r="C369" s="16">
        <v>7</v>
      </c>
      <c r="D369" s="16">
        <v>0</v>
      </c>
      <c r="E369" s="16">
        <v>0</v>
      </c>
      <c r="F369" s="16">
        <v>0</v>
      </c>
      <c r="G369" s="16">
        <v>6000524</v>
      </c>
      <c r="H369" t="s">
        <v>350</v>
      </c>
      <c r="I369" s="42" t="s">
        <v>1170</v>
      </c>
      <c r="J369" s="16">
        <v>8661</v>
      </c>
      <c r="K369" s="30">
        <v>860</v>
      </c>
      <c r="L369" s="16" t="s">
        <v>24</v>
      </c>
      <c r="M369" s="16" t="s">
        <v>24</v>
      </c>
      <c r="N369" s="16">
        <v>3</v>
      </c>
      <c r="O369" s="16">
        <v>5.5</v>
      </c>
      <c r="P369" s="16">
        <v>3</v>
      </c>
      <c r="Q369" s="16">
        <v>3</v>
      </c>
      <c r="R369" s="16">
        <v>0</v>
      </c>
      <c r="S369" s="16">
        <v>16530783</v>
      </c>
      <c r="T369" s="16">
        <v>2100000</v>
      </c>
      <c r="U369" s="16">
        <v>45083955</v>
      </c>
      <c r="V369" s="16">
        <v>3</v>
      </c>
      <c r="W369" s="19">
        <v>0.86</v>
      </c>
      <c r="X369" s="19">
        <v>0.86</v>
      </c>
      <c r="Y369" s="16">
        <v>14216473</v>
      </c>
      <c r="Z369" s="16">
        <v>2058840</v>
      </c>
      <c r="AA369" s="16">
        <v>44803432</v>
      </c>
      <c r="AD369" s="16" t="s">
        <v>257</v>
      </c>
      <c r="AE369" s="16" t="s">
        <v>856</v>
      </c>
      <c r="AF369" s="16" t="s">
        <v>313</v>
      </c>
      <c r="AG369" s="16">
        <v>2058840</v>
      </c>
      <c r="AH369" s="16" t="s">
        <v>260</v>
      </c>
      <c r="AI369" s="16" t="s">
        <v>314</v>
      </c>
      <c r="AJ369" s="16">
        <v>44803432</v>
      </c>
      <c r="AK369" s="16" t="s">
        <v>261</v>
      </c>
      <c r="AL369" s="24" t="s">
        <v>857</v>
      </c>
    </row>
    <row r="370" spans="1:38" x14ac:dyDescent="0.15">
      <c r="A370" s="16">
        <v>365</v>
      </c>
      <c r="B370" s="16">
        <v>104</v>
      </c>
      <c r="C370" s="16">
        <v>7</v>
      </c>
      <c r="D370" s="16">
        <v>0</v>
      </c>
      <c r="E370" s="16">
        <v>0</v>
      </c>
      <c r="F370" s="16">
        <v>0</v>
      </c>
      <c r="G370" s="16">
        <v>6000525</v>
      </c>
      <c r="H370" t="s">
        <v>351</v>
      </c>
      <c r="I370" s="42" t="s">
        <v>1171</v>
      </c>
      <c r="J370" s="16">
        <v>8661</v>
      </c>
      <c r="K370" s="30">
        <v>920</v>
      </c>
      <c r="L370" s="16" t="s">
        <v>25</v>
      </c>
      <c r="M370" s="16" t="s">
        <v>25</v>
      </c>
      <c r="N370" s="16">
        <v>4</v>
      </c>
      <c r="O370" s="16">
        <v>8</v>
      </c>
      <c r="P370" s="16">
        <v>22</v>
      </c>
      <c r="Q370" s="16">
        <v>22</v>
      </c>
      <c r="R370" s="16">
        <v>0</v>
      </c>
      <c r="S370" s="16">
        <v>24044776</v>
      </c>
      <c r="T370" s="16">
        <v>15400000</v>
      </c>
      <c r="U370" s="16">
        <v>330615671</v>
      </c>
      <c r="V370" s="16">
        <v>4</v>
      </c>
      <c r="W370" s="19">
        <v>0.92</v>
      </c>
      <c r="X370" s="19">
        <v>0.92</v>
      </c>
      <c r="Y370" s="16">
        <v>22121193</v>
      </c>
      <c r="Z370" s="16">
        <v>16151520</v>
      </c>
      <c r="AA370" s="16">
        <v>351481193</v>
      </c>
      <c r="AD370" s="16" t="s">
        <v>257</v>
      </c>
      <c r="AE370" s="16" t="s">
        <v>858</v>
      </c>
      <c r="AF370" s="16" t="s">
        <v>313</v>
      </c>
      <c r="AG370" s="16">
        <v>16151520</v>
      </c>
      <c r="AH370" s="16" t="s">
        <v>260</v>
      </c>
      <c r="AI370" s="16" t="s">
        <v>314</v>
      </c>
      <c r="AJ370" s="16">
        <v>351481193</v>
      </c>
      <c r="AK370" s="16" t="s">
        <v>261</v>
      </c>
      <c r="AL370" s="24" t="s">
        <v>859</v>
      </c>
    </row>
    <row r="371" spans="1:38" x14ac:dyDescent="0.15">
      <c r="A371" s="16">
        <v>366</v>
      </c>
      <c r="B371" s="16">
        <v>105</v>
      </c>
      <c r="C371" s="16">
        <v>7</v>
      </c>
      <c r="D371" s="16">
        <v>0</v>
      </c>
      <c r="E371" s="16">
        <v>0</v>
      </c>
      <c r="F371" s="16">
        <v>0</v>
      </c>
      <c r="G371" s="16">
        <v>6000526</v>
      </c>
      <c r="H371" t="s">
        <v>352</v>
      </c>
      <c r="I371" s="42" t="s">
        <v>1172</v>
      </c>
      <c r="J371" s="16">
        <v>8661</v>
      </c>
      <c r="K371" s="30">
        <v>900</v>
      </c>
      <c r="L371" s="16" t="s">
        <v>26</v>
      </c>
      <c r="M371" s="16" t="s">
        <v>26</v>
      </c>
      <c r="N371" s="16">
        <v>5</v>
      </c>
      <c r="O371" s="16">
        <v>12</v>
      </c>
      <c r="P371" s="16">
        <v>25</v>
      </c>
      <c r="Q371" s="16">
        <v>25</v>
      </c>
      <c r="R371" s="16">
        <v>0</v>
      </c>
      <c r="S371" s="16">
        <v>36067164</v>
      </c>
      <c r="T371" s="16">
        <v>17500000</v>
      </c>
      <c r="U371" s="16">
        <v>375699626</v>
      </c>
      <c r="V371" s="16">
        <v>5</v>
      </c>
      <c r="W371" s="19">
        <v>0.9</v>
      </c>
      <c r="X371" s="19">
        <v>0.9</v>
      </c>
      <c r="Y371" s="16">
        <v>32460447</v>
      </c>
      <c r="Z371" s="16">
        <v>17955000</v>
      </c>
      <c r="AA371" s="16">
        <v>390727611</v>
      </c>
      <c r="AD371" s="16" t="s">
        <v>257</v>
      </c>
      <c r="AE371" s="16" t="s">
        <v>860</v>
      </c>
      <c r="AF371" s="16" t="s">
        <v>313</v>
      </c>
      <c r="AG371" s="16">
        <v>17955000</v>
      </c>
      <c r="AH371" s="16" t="s">
        <v>260</v>
      </c>
      <c r="AI371" s="16" t="s">
        <v>314</v>
      </c>
      <c r="AJ371" s="16">
        <v>390727611</v>
      </c>
      <c r="AK371" s="16" t="s">
        <v>261</v>
      </c>
      <c r="AL371" s="24" t="s">
        <v>861</v>
      </c>
    </row>
    <row r="372" spans="1:38" x14ac:dyDescent="0.15">
      <c r="A372" s="16">
        <v>367</v>
      </c>
      <c r="B372" s="16">
        <v>106</v>
      </c>
      <c r="C372" s="16">
        <v>7</v>
      </c>
      <c r="D372" s="16">
        <v>0</v>
      </c>
      <c r="E372" s="16">
        <v>0</v>
      </c>
      <c r="F372" s="16">
        <v>0</v>
      </c>
      <c r="G372" s="16">
        <v>6000527</v>
      </c>
      <c r="H372" t="s">
        <v>353</v>
      </c>
      <c r="I372" s="42" t="s">
        <v>1173</v>
      </c>
      <c r="J372" s="16">
        <v>8661</v>
      </c>
      <c r="K372" s="30">
        <v>860</v>
      </c>
      <c r="L372" s="16" t="s">
        <v>27</v>
      </c>
      <c r="M372" s="16" t="s">
        <v>27</v>
      </c>
      <c r="N372" s="16">
        <v>6</v>
      </c>
      <c r="O372" s="16">
        <v>28</v>
      </c>
      <c r="P372" s="16">
        <v>160</v>
      </c>
      <c r="Q372" s="16">
        <v>160</v>
      </c>
      <c r="R372" s="16">
        <v>0</v>
      </c>
      <c r="S372" s="16">
        <v>84156716</v>
      </c>
      <c r="T372" s="16">
        <v>112000000</v>
      </c>
      <c r="U372" s="16">
        <v>2404477611</v>
      </c>
      <c r="V372" s="16">
        <v>6</v>
      </c>
      <c r="W372" s="19">
        <v>0.86</v>
      </c>
      <c r="X372" s="19">
        <v>0.86</v>
      </c>
      <c r="Y372" s="16">
        <v>72374775</v>
      </c>
      <c r="Z372" s="16">
        <v>109804800</v>
      </c>
      <c r="AA372" s="16">
        <v>2389516416</v>
      </c>
      <c r="AD372" s="16" t="s">
        <v>257</v>
      </c>
      <c r="AE372" s="16" t="s">
        <v>862</v>
      </c>
      <c r="AF372" s="16" t="s">
        <v>313</v>
      </c>
      <c r="AG372" s="16">
        <v>109804800</v>
      </c>
      <c r="AH372" s="16" t="s">
        <v>260</v>
      </c>
      <c r="AI372" s="16" t="s">
        <v>314</v>
      </c>
      <c r="AJ372" s="16">
        <v>2389516416</v>
      </c>
      <c r="AK372" s="16" t="s">
        <v>261</v>
      </c>
      <c r="AL372" s="24" t="s">
        <v>863</v>
      </c>
    </row>
    <row r="373" spans="1:38" x14ac:dyDescent="0.15">
      <c r="A373" s="16">
        <v>368</v>
      </c>
      <c r="B373" s="16">
        <v>107</v>
      </c>
      <c r="C373" s="16">
        <v>7</v>
      </c>
      <c r="D373" s="16">
        <v>0</v>
      </c>
      <c r="E373" s="16">
        <v>0</v>
      </c>
      <c r="F373" s="16">
        <v>0</v>
      </c>
      <c r="G373" s="16">
        <v>6000528</v>
      </c>
      <c r="H373" t="s">
        <v>354</v>
      </c>
      <c r="I373" s="42" t="s">
        <v>1174</v>
      </c>
      <c r="J373" s="16">
        <v>8661</v>
      </c>
      <c r="K373" s="30">
        <v>780</v>
      </c>
      <c r="L373" s="16" t="s">
        <v>28</v>
      </c>
      <c r="M373" s="16" t="s">
        <v>28</v>
      </c>
      <c r="N373" s="16">
        <v>7</v>
      </c>
      <c r="O373" s="16">
        <v>32</v>
      </c>
      <c r="P373" s="16">
        <v>200</v>
      </c>
      <c r="Q373" s="16">
        <v>200</v>
      </c>
      <c r="R373" s="16">
        <v>0</v>
      </c>
      <c r="S373" s="16">
        <v>96179104</v>
      </c>
      <c r="T373" s="16">
        <v>140000000</v>
      </c>
      <c r="U373" s="16">
        <v>3005597014</v>
      </c>
      <c r="V373" s="16">
        <v>7</v>
      </c>
      <c r="W373" s="19">
        <v>0.78</v>
      </c>
      <c r="X373" s="19">
        <v>0.78</v>
      </c>
      <c r="Y373" s="16">
        <v>75019701</v>
      </c>
      <c r="Z373" s="16">
        <v>124488000</v>
      </c>
      <c r="AA373" s="16">
        <v>2709044775</v>
      </c>
      <c r="AD373" s="16" t="s">
        <v>257</v>
      </c>
      <c r="AE373" s="16" t="s">
        <v>864</v>
      </c>
      <c r="AF373" s="16" t="s">
        <v>313</v>
      </c>
      <c r="AG373" s="16">
        <v>124488000</v>
      </c>
      <c r="AH373" s="16" t="s">
        <v>260</v>
      </c>
      <c r="AI373" s="16" t="s">
        <v>314</v>
      </c>
      <c r="AJ373" s="16">
        <v>2709044775</v>
      </c>
      <c r="AK373" s="16" t="s">
        <v>261</v>
      </c>
      <c r="AL373" s="24" t="s">
        <v>865</v>
      </c>
    </row>
    <row r="374" spans="1:38" x14ac:dyDescent="0.15">
      <c r="A374" s="16">
        <v>369</v>
      </c>
      <c r="B374" s="16">
        <v>108</v>
      </c>
      <c r="C374" s="16">
        <v>7</v>
      </c>
      <c r="D374" s="16">
        <v>0</v>
      </c>
      <c r="E374" s="16">
        <v>0</v>
      </c>
      <c r="F374" s="16">
        <v>0</v>
      </c>
      <c r="G374" s="16">
        <v>6000529</v>
      </c>
      <c r="H374" t="s">
        <v>355</v>
      </c>
      <c r="I374" s="42" t="s">
        <v>1175</v>
      </c>
      <c r="J374" s="16">
        <v>8661</v>
      </c>
      <c r="K374" s="30">
        <v>700.00000000000011</v>
      </c>
      <c r="L374" s="16" t="s">
        <v>29</v>
      </c>
      <c r="M374" s="16" t="s">
        <v>29</v>
      </c>
      <c r="N374" s="16">
        <v>8</v>
      </c>
      <c r="O374" s="16">
        <v>35</v>
      </c>
      <c r="P374" s="16">
        <v>250</v>
      </c>
      <c r="Q374" s="16">
        <v>250</v>
      </c>
      <c r="R374" s="16">
        <v>0</v>
      </c>
      <c r="S374" s="16">
        <v>105195895</v>
      </c>
      <c r="T374" s="16">
        <v>175000000</v>
      </c>
      <c r="U374" s="16">
        <v>3756996268</v>
      </c>
      <c r="V374" s="16">
        <v>8</v>
      </c>
      <c r="W374" s="19">
        <v>0.70000000000000007</v>
      </c>
      <c r="X374" s="19">
        <v>0.70000000000000007</v>
      </c>
      <c r="Y374" s="16">
        <v>73637126</v>
      </c>
      <c r="Z374" s="16">
        <v>139650000</v>
      </c>
      <c r="AA374" s="16">
        <v>3038992536</v>
      </c>
      <c r="AD374" s="16" t="s">
        <v>257</v>
      </c>
      <c r="AE374" s="16" t="s">
        <v>866</v>
      </c>
      <c r="AF374" s="16" t="s">
        <v>313</v>
      </c>
      <c r="AG374" s="16">
        <v>139650000</v>
      </c>
      <c r="AH374" s="16" t="s">
        <v>260</v>
      </c>
      <c r="AI374" s="16" t="s">
        <v>314</v>
      </c>
      <c r="AJ374" s="16">
        <v>3038992536</v>
      </c>
      <c r="AK374" s="16" t="s">
        <v>261</v>
      </c>
      <c r="AL374" s="24" t="s">
        <v>867</v>
      </c>
    </row>
    <row r="375" spans="1:38" x14ac:dyDescent="0.15">
      <c r="A375" s="16">
        <v>370</v>
      </c>
      <c r="B375" s="16">
        <v>109</v>
      </c>
      <c r="C375" s="16">
        <v>7</v>
      </c>
      <c r="D375" s="16">
        <v>0</v>
      </c>
      <c r="E375" s="16">
        <v>0</v>
      </c>
      <c r="F375" s="16">
        <v>0</v>
      </c>
      <c r="G375" s="16">
        <v>6000530</v>
      </c>
      <c r="H375" t="s">
        <v>356</v>
      </c>
      <c r="I375" s="42" t="s">
        <v>1176</v>
      </c>
      <c r="J375" s="16">
        <v>8661</v>
      </c>
      <c r="K375" s="30">
        <v>640</v>
      </c>
      <c r="L375" s="16" t="s">
        <v>30</v>
      </c>
      <c r="M375" s="16" t="s">
        <v>30</v>
      </c>
      <c r="N375" s="16">
        <v>9</v>
      </c>
      <c r="O375" s="16">
        <v>60</v>
      </c>
      <c r="P375" s="16">
        <v>300</v>
      </c>
      <c r="Q375" s="16">
        <v>300</v>
      </c>
      <c r="R375" s="16">
        <v>0</v>
      </c>
      <c r="S375" s="16">
        <v>180335820</v>
      </c>
      <c r="T375" s="16">
        <v>210000000</v>
      </c>
      <c r="U375" s="16">
        <v>4508395522</v>
      </c>
      <c r="V375" s="16">
        <v>9</v>
      </c>
      <c r="W375" s="19">
        <v>0.64</v>
      </c>
      <c r="X375" s="19">
        <v>0.64</v>
      </c>
      <c r="Y375" s="16">
        <v>115414924</v>
      </c>
      <c r="Z375" s="16">
        <v>153216000</v>
      </c>
      <c r="AA375" s="16">
        <v>3334208954</v>
      </c>
      <c r="AD375" s="16" t="s">
        <v>257</v>
      </c>
      <c r="AE375" s="16" t="s">
        <v>868</v>
      </c>
      <c r="AF375" s="16" t="s">
        <v>313</v>
      </c>
      <c r="AG375" s="16">
        <v>153216000</v>
      </c>
      <c r="AH375" s="16" t="s">
        <v>260</v>
      </c>
      <c r="AI375" s="16" t="s">
        <v>314</v>
      </c>
      <c r="AJ375" s="16">
        <v>3334208954</v>
      </c>
      <c r="AK375" s="16" t="s">
        <v>261</v>
      </c>
      <c r="AL375" s="24" t="s">
        <v>869</v>
      </c>
    </row>
    <row r="376" spans="1:38" x14ac:dyDescent="0.15">
      <c r="A376" s="16">
        <v>371</v>
      </c>
      <c r="B376" s="16">
        <v>110</v>
      </c>
      <c r="C376" s="16">
        <v>7</v>
      </c>
      <c r="D376" s="16">
        <v>0</v>
      </c>
      <c r="E376" s="16">
        <v>0</v>
      </c>
      <c r="F376" s="16">
        <v>0</v>
      </c>
      <c r="G376" s="16">
        <v>6000531</v>
      </c>
      <c r="H376" t="s">
        <v>357</v>
      </c>
      <c r="I376" s="42" t="s">
        <v>1177</v>
      </c>
      <c r="J376" s="16">
        <v>8661</v>
      </c>
      <c r="K376" s="30">
        <v>580</v>
      </c>
      <c r="L376" s="16" t="s">
        <v>31</v>
      </c>
      <c r="M376" s="16" t="s">
        <v>31</v>
      </c>
      <c r="N376" s="16">
        <v>10</v>
      </c>
      <c r="O376" s="16">
        <v>70</v>
      </c>
      <c r="P376" s="16">
        <v>320</v>
      </c>
      <c r="Q376" s="16">
        <v>320</v>
      </c>
      <c r="R376" s="16">
        <v>0</v>
      </c>
      <c r="S376" s="16">
        <v>210391791</v>
      </c>
      <c r="T376" s="16">
        <v>224000000</v>
      </c>
      <c r="U376" s="16">
        <v>4808955223</v>
      </c>
      <c r="V376" s="16">
        <v>10</v>
      </c>
      <c r="W376" s="19">
        <v>0.57999999999999996</v>
      </c>
      <c r="X376" s="19">
        <v>0.57999999999999996</v>
      </c>
      <c r="Y376" s="16">
        <v>122027238</v>
      </c>
      <c r="Z376" s="16">
        <v>148108800</v>
      </c>
      <c r="AA376" s="16">
        <v>3223068656</v>
      </c>
      <c r="AD376" s="16" t="s">
        <v>257</v>
      </c>
      <c r="AE376" s="16" t="s">
        <v>870</v>
      </c>
      <c r="AF376" s="16" t="s">
        <v>313</v>
      </c>
      <c r="AG376" s="16">
        <v>148108800</v>
      </c>
      <c r="AH376" s="16" t="s">
        <v>260</v>
      </c>
      <c r="AI376" s="16" t="s">
        <v>314</v>
      </c>
      <c r="AJ376" s="16">
        <v>3223068656</v>
      </c>
      <c r="AK376" s="16" t="s">
        <v>261</v>
      </c>
      <c r="AL376" s="24" t="s">
        <v>871</v>
      </c>
    </row>
    <row r="377" spans="1:38" x14ac:dyDescent="0.15">
      <c r="A377" s="16">
        <v>372</v>
      </c>
      <c r="B377" s="16">
        <v>201</v>
      </c>
      <c r="C377" s="16">
        <v>7</v>
      </c>
      <c r="D377" s="16">
        <v>700</v>
      </c>
      <c r="E377" s="16">
        <v>0</v>
      </c>
      <c r="F377" s="16">
        <v>0</v>
      </c>
      <c r="G377" s="16">
        <v>6000522</v>
      </c>
      <c r="H377" t="s">
        <v>348</v>
      </c>
      <c r="I377" s="42" t="s">
        <v>1168</v>
      </c>
      <c r="J377" s="16">
        <v>8661</v>
      </c>
      <c r="K377" s="30">
        <v>120</v>
      </c>
      <c r="L377" s="16" t="s">
        <v>32</v>
      </c>
      <c r="M377" s="16" t="s">
        <v>32</v>
      </c>
      <c r="N377" s="16">
        <v>1</v>
      </c>
      <c r="O377" s="16">
        <v>1.9</v>
      </c>
      <c r="P377" s="16">
        <v>1.9</v>
      </c>
      <c r="Q377" s="16">
        <v>1.9</v>
      </c>
      <c r="R377" s="16">
        <v>0</v>
      </c>
      <c r="S377" s="16">
        <v>5710634</v>
      </c>
      <c r="T377" s="16">
        <v>1330000</v>
      </c>
      <c r="U377" s="16">
        <v>28553171</v>
      </c>
      <c r="V377" s="16">
        <v>1</v>
      </c>
      <c r="W377" s="19">
        <v>1.2</v>
      </c>
      <c r="X377" s="19">
        <v>1.2</v>
      </c>
      <c r="Y377" s="16">
        <v>6852760</v>
      </c>
      <c r="Z377" s="16">
        <v>1819440</v>
      </c>
      <c r="AA377" s="16">
        <v>39593730</v>
      </c>
      <c r="AD377" s="16" t="s">
        <v>257</v>
      </c>
      <c r="AE377" s="16" t="s">
        <v>872</v>
      </c>
      <c r="AF377" s="16" t="s">
        <v>313</v>
      </c>
      <c r="AG377" s="16">
        <v>1819440</v>
      </c>
      <c r="AH377" s="16" t="s">
        <v>260</v>
      </c>
      <c r="AI377" s="16" t="s">
        <v>314</v>
      </c>
      <c r="AJ377" s="16">
        <v>39593730</v>
      </c>
      <c r="AK377" s="16" t="s">
        <v>261</v>
      </c>
      <c r="AL377" s="24" t="s">
        <v>873</v>
      </c>
    </row>
    <row r="378" spans="1:38" x14ac:dyDescent="0.15">
      <c r="A378" s="16">
        <v>373</v>
      </c>
      <c r="B378" s="16">
        <v>202</v>
      </c>
      <c r="C378" s="16">
        <v>7</v>
      </c>
      <c r="D378" s="16">
        <v>700</v>
      </c>
      <c r="E378" s="16">
        <v>0</v>
      </c>
      <c r="F378" s="16">
        <v>0</v>
      </c>
      <c r="G378" s="16">
        <v>6000523</v>
      </c>
      <c r="H378" t="s">
        <v>349</v>
      </c>
      <c r="I378" s="42" t="s">
        <v>1169</v>
      </c>
      <c r="J378" s="16">
        <v>8661</v>
      </c>
      <c r="K378" s="30">
        <v>980</v>
      </c>
      <c r="L378" s="16" t="s">
        <v>33</v>
      </c>
      <c r="M378" s="16" t="s">
        <v>33</v>
      </c>
      <c r="N378" s="16">
        <v>2</v>
      </c>
      <c r="O378" s="16">
        <v>2.95</v>
      </c>
      <c r="P378" s="16">
        <v>2.25</v>
      </c>
      <c r="Q378" s="16">
        <v>2.25</v>
      </c>
      <c r="R378" s="16">
        <v>0</v>
      </c>
      <c r="S378" s="16">
        <v>8866511</v>
      </c>
      <c r="T378" s="16">
        <v>1575000</v>
      </c>
      <c r="U378" s="16">
        <v>33812966</v>
      </c>
      <c r="V378" s="16">
        <v>2</v>
      </c>
      <c r="W378" s="19">
        <v>0.98</v>
      </c>
      <c r="X378" s="19">
        <v>0.98</v>
      </c>
      <c r="Y378" s="16">
        <v>8689180</v>
      </c>
      <c r="Z378" s="16">
        <v>1759590</v>
      </c>
      <c r="AA378" s="16">
        <v>38291305</v>
      </c>
      <c r="AD378" s="16" t="s">
        <v>257</v>
      </c>
      <c r="AE378" s="16" t="s">
        <v>874</v>
      </c>
      <c r="AF378" s="16" t="s">
        <v>313</v>
      </c>
      <c r="AG378" s="16">
        <v>1759590</v>
      </c>
      <c r="AH378" s="16" t="s">
        <v>260</v>
      </c>
      <c r="AI378" s="16" t="s">
        <v>314</v>
      </c>
      <c r="AJ378" s="16">
        <v>38291305</v>
      </c>
      <c r="AK378" s="16" t="s">
        <v>261</v>
      </c>
      <c r="AL378" s="24" t="s">
        <v>875</v>
      </c>
    </row>
    <row r="379" spans="1:38" x14ac:dyDescent="0.15">
      <c r="A379" s="16">
        <v>374</v>
      </c>
      <c r="B379" s="16">
        <v>203</v>
      </c>
      <c r="C379" s="16">
        <v>7</v>
      </c>
      <c r="D379" s="16">
        <v>700</v>
      </c>
      <c r="E379" s="16">
        <v>0</v>
      </c>
      <c r="F379" s="16">
        <v>0</v>
      </c>
      <c r="G379" s="16">
        <v>6000524</v>
      </c>
      <c r="H379" t="s">
        <v>350</v>
      </c>
      <c r="I379" s="42" t="s">
        <v>1170</v>
      </c>
      <c r="J379" s="16">
        <v>8661</v>
      </c>
      <c r="K379" s="30">
        <v>860</v>
      </c>
      <c r="L379" s="16" t="s">
        <v>34</v>
      </c>
      <c r="M379" s="16" t="s">
        <v>34</v>
      </c>
      <c r="N379" s="16">
        <v>3</v>
      </c>
      <c r="O379" s="16">
        <v>5.9</v>
      </c>
      <c r="P379" s="16">
        <v>3.9</v>
      </c>
      <c r="Q379" s="16">
        <v>3.9</v>
      </c>
      <c r="R379" s="16">
        <v>0</v>
      </c>
      <c r="S379" s="16">
        <v>17733022</v>
      </c>
      <c r="T379" s="16">
        <v>2730000</v>
      </c>
      <c r="U379" s="16">
        <v>58609141</v>
      </c>
      <c r="V379" s="16">
        <v>3</v>
      </c>
      <c r="W379" s="19">
        <v>0.86</v>
      </c>
      <c r="X379" s="19">
        <v>0.86</v>
      </c>
      <c r="Y379" s="16">
        <v>15250398</v>
      </c>
      <c r="Z379" s="16">
        <v>2676492</v>
      </c>
      <c r="AA379" s="16">
        <v>58244461</v>
      </c>
      <c r="AD379" s="16" t="s">
        <v>257</v>
      </c>
      <c r="AE379" s="16" t="s">
        <v>876</v>
      </c>
      <c r="AF379" s="16" t="s">
        <v>313</v>
      </c>
      <c r="AG379" s="16">
        <v>2676492</v>
      </c>
      <c r="AH379" s="16" t="s">
        <v>260</v>
      </c>
      <c r="AI379" s="16" t="s">
        <v>314</v>
      </c>
      <c r="AJ379" s="16">
        <v>58244461</v>
      </c>
      <c r="AK379" s="16" t="s">
        <v>261</v>
      </c>
      <c r="AL379" s="24" t="s">
        <v>877</v>
      </c>
    </row>
    <row r="380" spans="1:38" x14ac:dyDescent="0.15">
      <c r="A380" s="16">
        <v>375</v>
      </c>
      <c r="B380" s="16">
        <v>204</v>
      </c>
      <c r="C380" s="16">
        <v>7</v>
      </c>
      <c r="D380" s="16">
        <v>700</v>
      </c>
      <c r="E380" s="16">
        <v>0</v>
      </c>
      <c r="F380" s="16">
        <v>0</v>
      </c>
      <c r="G380" s="16">
        <v>6000525</v>
      </c>
      <c r="H380" t="s">
        <v>351</v>
      </c>
      <c r="I380" s="42" t="s">
        <v>1171</v>
      </c>
      <c r="J380" s="16">
        <v>8661</v>
      </c>
      <c r="K380" s="30">
        <v>920</v>
      </c>
      <c r="L380" s="16" t="s">
        <v>35</v>
      </c>
      <c r="M380" s="16" t="s">
        <v>35</v>
      </c>
      <c r="N380" s="16">
        <v>4</v>
      </c>
      <c r="O380" s="16">
        <v>8.6999999999999993</v>
      </c>
      <c r="P380" s="16">
        <v>29.7</v>
      </c>
      <c r="Q380" s="16">
        <v>29.7</v>
      </c>
      <c r="R380" s="16">
        <v>0</v>
      </c>
      <c r="S380" s="16">
        <v>26148694</v>
      </c>
      <c r="T380" s="16">
        <v>20790000</v>
      </c>
      <c r="U380" s="16">
        <v>446331156</v>
      </c>
      <c r="V380" s="16">
        <v>4</v>
      </c>
      <c r="W380" s="19">
        <v>0.92</v>
      </c>
      <c r="X380" s="19">
        <v>0.92</v>
      </c>
      <c r="Y380" s="16">
        <v>24056798</v>
      </c>
      <c r="Z380" s="16">
        <v>21804552</v>
      </c>
      <c r="AA380" s="16">
        <v>474499611</v>
      </c>
      <c r="AD380" s="16" t="s">
        <v>257</v>
      </c>
      <c r="AE380" s="16" t="s">
        <v>878</v>
      </c>
      <c r="AF380" s="16" t="s">
        <v>313</v>
      </c>
      <c r="AG380" s="16">
        <v>21804552</v>
      </c>
      <c r="AH380" s="16" t="s">
        <v>260</v>
      </c>
      <c r="AI380" s="16" t="s">
        <v>314</v>
      </c>
      <c r="AJ380" s="16">
        <v>474499611</v>
      </c>
      <c r="AK380" s="16" t="s">
        <v>261</v>
      </c>
      <c r="AL380" s="24" t="s">
        <v>879</v>
      </c>
    </row>
    <row r="381" spans="1:38" x14ac:dyDescent="0.15">
      <c r="A381" s="16">
        <v>376</v>
      </c>
      <c r="B381" s="16">
        <v>205</v>
      </c>
      <c r="C381" s="16">
        <v>7</v>
      </c>
      <c r="D381" s="16">
        <v>700</v>
      </c>
      <c r="E381" s="16">
        <v>0</v>
      </c>
      <c r="F381" s="16">
        <v>0</v>
      </c>
      <c r="G381" s="16">
        <v>6000526</v>
      </c>
      <c r="H381" t="s">
        <v>352</v>
      </c>
      <c r="I381" s="42" t="s">
        <v>1172</v>
      </c>
      <c r="J381" s="16">
        <v>8661</v>
      </c>
      <c r="K381" s="30">
        <v>900</v>
      </c>
      <c r="L381" s="16" t="s">
        <v>36</v>
      </c>
      <c r="M381" s="16" t="s">
        <v>36</v>
      </c>
      <c r="N381" s="16">
        <v>5</v>
      </c>
      <c r="O381" s="16">
        <v>13.2</v>
      </c>
      <c r="P381" s="16">
        <v>35</v>
      </c>
      <c r="Q381" s="16">
        <v>35</v>
      </c>
      <c r="R381" s="16">
        <v>0</v>
      </c>
      <c r="S381" s="16">
        <v>39673880</v>
      </c>
      <c r="T381" s="16">
        <v>24500000</v>
      </c>
      <c r="U381" s="16">
        <v>525979477</v>
      </c>
      <c r="V381" s="16">
        <v>5</v>
      </c>
      <c r="W381" s="19">
        <v>0.9</v>
      </c>
      <c r="X381" s="19">
        <v>0.9</v>
      </c>
      <c r="Y381" s="16">
        <v>35706492</v>
      </c>
      <c r="Z381" s="16">
        <v>25137000</v>
      </c>
      <c r="AA381" s="16">
        <v>547018656</v>
      </c>
      <c r="AD381" s="16" t="s">
        <v>257</v>
      </c>
      <c r="AE381" s="16" t="s">
        <v>880</v>
      </c>
      <c r="AF381" s="16" t="s">
        <v>313</v>
      </c>
      <c r="AG381" s="16">
        <v>25137000</v>
      </c>
      <c r="AH381" s="16" t="s">
        <v>260</v>
      </c>
      <c r="AI381" s="16" t="s">
        <v>314</v>
      </c>
      <c r="AJ381" s="16">
        <v>547018656</v>
      </c>
      <c r="AK381" s="16" t="s">
        <v>261</v>
      </c>
      <c r="AL381" s="24" t="s">
        <v>881</v>
      </c>
    </row>
    <row r="382" spans="1:38" x14ac:dyDescent="0.15">
      <c r="A382" s="16">
        <v>377</v>
      </c>
      <c r="B382" s="16">
        <v>206</v>
      </c>
      <c r="C382" s="16">
        <v>7</v>
      </c>
      <c r="D382" s="16">
        <v>700</v>
      </c>
      <c r="E382" s="16">
        <v>0</v>
      </c>
      <c r="F382" s="16">
        <v>0</v>
      </c>
      <c r="G382" s="16">
        <v>6000527</v>
      </c>
      <c r="H382" t="s">
        <v>353</v>
      </c>
      <c r="I382" s="42" t="s">
        <v>1173</v>
      </c>
      <c r="J382" s="16">
        <v>8661</v>
      </c>
      <c r="K382" s="30">
        <v>860</v>
      </c>
      <c r="L382" s="16" t="s">
        <v>37</v>
      </c>
      <c r="M382" s="16" t="s">
        <v>37</v>
      </c>
      <c r="N382" s="16">
        <v>6</v>
      </c>
      <c r="O382" s="16">
        <v>31.05</v>
      </c>
      <c r="P382" s="16">
        <v>232</v>
      </c>
      <c r="Q382" s="16">
        <v>232</v>
      </c>
      <c r="R382" s="16">
        <v>0</v>
      </c>
      <c r="S382" s="16">
        <v>93323787</v>
      </c>
      <c r="T382" s="16">
        <v>162400000</v>
      </c>
      <c r="U382" s="16">
        <v>3486492537</v>
      </c>
      <c r="V382" s="16">
        <v>6</v>
      </c>
      <c r="W382" s="19">
        <v>0.86</v>
      </c>
      <c r="X382" s="19">
        <v>0.86</v>
      </c>
      <c r="Y382" s="16">
        <v>80258456</v>
      </c>
      <c r="Z382" s="16">
        <v>159216960</v>
      </c>
      <c r="AA382" s="16">
        <v>3464798805</v>
      </c>
      <c r="AD382" s="16" t="s">
        <v>257</v>
      </c>
      <c r="AE382" s="16" t="s">
        <v>882</v>
      </c>
      <c r="AF382" s="16" t="s">
        <v>313</v>
      </c>
      <c r="AG382" s="16">
        <v>159216960</v>
      </c>
      <c r="AH382" s="16" t="s">
        <v>260</v>
      </c>
      <c r="AI382" s="16" t="s">
        <v>314</v>
      </c>
      <c r="AJ382" s="16">
        <v>3464798805</v>
      </c>
      <c r="AK382" s="16" t="s">
        <v>261</v>
      </c>
      <c r="AL382" s="24" t="s">
        <v>883</v>
      </c>
    </row>
    <row r="383" spans="1:38" x14ac:dyDescent="0.15">
      <c r="A383" s="16">
        <v>378</v>
      </c>
      <c r="B383" s="16">
        <v>207</v>
      </c>
      <c r="C383" s="16">
        <v>7</v>
      </c>
      <c r="D383" s="16">
        <v>700</v>
      </c>
      <c r="E383" s="16">
        <v>0</v>
      </c>
      <c r="F383" s="16">
        <v>0</v>
      </c>
      <c r="G383" s="16">
        <v>6000528</v>
      </c>
      <c r="H383" t="s">
        <v>354</v>
      </c>
      <c r="I383" s="42" t="s">
        <v>1174</v>
      </c>
      <c r="J383" s="16">
        <v>8661</v>
      </c>
      <c r="K383" s="30">
        <v>780</v>
      </c>
      <c r="L383" s="16" t="s">
        <v>38</v>
      </c>
      <c r="M383" s="16" t="s">
        <v>38</v>
      </c>
      <c r="N383" s="16">
        <v>7</v>
      </c>
      <c r="O383" s="16">
        <v>35.799999999999997</v>
      </c>
      <c r="P383" s="16">
        <v>300</v>
      </c>
      <c r="Q383" s="16">
        <v>300</v>
      </c>
      <c r="R383" s="16">
        <v>0</v>
      </c>
      <c r="S383" s="16">
        <v>107600373</v>
      </c>
      <c r="T383" s="16">
        <v>210000000</v>
      </c>
      <c r="U383" s="16">
        <v>4508395522</v>
      </c>
      <c r="V383" s="16">
        <v>7</v>
      </c>
      <c r="W383" s="19">
        <v>0.78</v>
      </c>
      <c r="X383" s="19">
        <v>0.78</v>
      </c>
      <c r="Y383" s="16">
        <v>83928290</v>
      </c>
      <c r="Z383" s="16">
        <v>186732000</v>
      </c>
      <c r="AA383" s="16">
        <v>4063567163</v>
      </c>
      <c r="AD383" s="16" t="s">
        <v>257</v>
      </c>
      <c r="AE383" s="16" t="s">
        <v>884</v>
      </c>
      <c r="AF383" s="16" t="s">
        <v>313</v>
      </c>
      <c r="AG383" s="16">
        <v>186732000</v>
      </c>
      <c r="AH383" s="16" t="s">
        <v>260</v>
      </c>
      <c r="AI383" s="16" t="s">
        <v>314</v>
      </c>
      <c r="AJ383" s="16">
        <v>4063567163</v>
      </c>
      <c r="AK383" s="16" t="s">
        <v>261</v>
      </c>
      <c r="AL383" s="24" t="s">
        <v>885</v>
      </c>
    </row>
    <row r="384" spans="1:38" x14ac:dyDescent="0.15">
      <c r="A384" s="16">
        <v>379</v>
      </c>
      <c r="B384" s="16">
        <v>208</v>
      </c>
      <c r="C384" s="16">
        <v>7</v>
      </c>
      <c r="D384" s="16">
        <v>700</v>
      </c>
      <c r="E384" s="16">
        <v>0</v>
      </c>
      <c r="F384" s="16">
        <v>0</v>
      </c>
      <c r="G384" s="16">
        <v>6000529</v>
      </c>
      <c r="H384" t="s">
        <v>355</v>
      </c>
      <c r="I384" s="42" t="s">
        <v>1175</v>
      </c>
      <c r="J384" s="16">
        <v>8661</v>
      </c>
      <c r="K384" s="30">
        <v>700.00000000000011</v>
      </c>
      <c r="L384" s="16" t="s">
        <v>39</v>
      </c>
      <c r="M384" s="16" t="s">
        <v>39</v>
      </c>
      <c r="N384" s="16">
        <v>8</v>
      </c>
      <c r="O384" s="16">
        <v>39.549999999999997</v>
      </c>
      <c r="P384" s="16">
        <v>387.5</v>
      </c>
      <c r="Q384" s="16">
        <v>387.5</v>
      </c>
      <c r="R384" s="16">
        <v>0</v>
      </c>
      <c r="S384" s="16">
        <v>118871361</v>
      </c>
      <c r="T384" s="16">
        <v>271250000</v>
      </c>
      <c r="U384" s="16">
        <v>5823344216</v>
      </c>
      <c r="V384" s="16">
        <v>8</v>
      </c>
      <c r="W384" s="19">
        <v>0.70000000000000007</v>
      </c>
      <c r="X384" s="19">
        <v>0.70000000000000007</v>
      </c>
      <c r="Y384" s="16">
        <v>83209952</v>
      </c>
      <c r="Z384" s="16">
        <v>216457500</v>
      </c>
      <c r="AA384" s="16">
        <v>4710438432</v>
      </c>
      <c r="AD384" s="16" t="s">
        <v>257</v>
      </c>
      <c r="AE384" s="16" t="s">
        <v>886</v>
      </c>
      <c r="AF384" s="16" t="s">
        <v>313</v>
      </c>
      <c r="AG384" s="16">
        <v>216457500</v>
      </c>
      <c r="AH384" s="16" t="s">
        <v>260</v>
      </c>
      <c r="AI384" s="16" t="s">
        <v>314</v>
      </c>
      <c r="AJ384" s="16">
        <v>4710438432</v>
      </c>
      <c r="AK384" s="16" t="s">
        <v>261</v>
      </c>
      <c r="AL384" s="24" t="s">
        <v>887</v>
      </c>
    </row>
    <row r="385" spans="1:38" x14ac:dyDescent="0.15">
      <c r="A385" s="16">
        <v>380</v>
      </c>
      <c r="B385" s="16">
        <v>209</v>
      </c>
      <c r="C385" s="16">
        <v>7</v>
      </c>
      <c r="D385" s="16">
        <v>700</v>
      </c>
      <c r="E385" s="16">
        <v>0</v>
      </c>
      <c r="F385" s="16">
        <v>0</v>
      </c>
      <c r="G385" s="16">
        <v>6000530</v>
      </c>
      <c r="H385" t="s">
        <v>356</v>
      </c>
      <c r="I385" s="42" t="s">
        <v>1176</v>
      </c>
      <c r="J385" s="16">
        <v>8661</v>
      </c>
      <c r="K385" s="30">
        <v>640</v>
      </c>
      <c r="L385" s="16" t="s">
        <v>40</v>
      </c>
      <c r="M385" s="16" t="s">
        <v>40</v>
      </c>
      <c r="N385" s="16">
        <v>9</v>
      </c>
      <c r="O385" s="16">
        <v>68.400000000000006</v>
      </c>
      <c r="P385" s="16">
        <v>480</v>
      </c>
      <c r="Q385" s="16">
        <v>480</v>
      </c>
      <c r="R385" s="16">
        <v>0</v>
      </c>
      <c r="S385" s="16">
        <v>205582835</v>
      </c>
      <c r="T385" s="16">
        <v>336000000</v>
      </c>
      <c r="U385" s="16">
        <v>7213432835</v>
      </c>
      <c r="V385" s="16">
        <v>9</v>
      </c>
      <c r="W385" s="19">
        <v>0.64</v>
      </c>
      <c r="X385" s="19">
        <v>0.64</v>
      </c>
      <c r="Y385" s="16">
        <v>131573014</v>
      </c>
      <c r="Z385" s="16">
        <v>245145600</v>
      </c>
      <c r="AA385" s="16">
        <v>5334734327</v>
      </c>
      <c r="AD385" s="16" t="s">
        <v>257</v>
      </c>
      <c r="AE385" s="16" t="s">
        <v>888</v>
      </c>
      <c r="AF385" s="16" t="s">
        <v>313</v>
      </c>
      <c r="AG385" s="16">
        <v>245145600</v>
      </c>
      <c r="AH385" s="16" t="s">
        <v>260</v>
      </c>
      <c r="AI385" s="16" t="s">
        <v>314</v>
      </c>
      <c r="AJ385" s="16">
        <v>5334734327</v>
      </c>
      <c r="AK385" s="16" t="s">
        <v>261</v>
      </c>
      <c r="AL385" s="24" t="s">
        <v>889</v>
      </c>
    </row>
    <row r="386" spans="1:38" x14ac:dyDescent="0.15">
      <c r="A386" s="16">
        <v>381</v>
      </c>
      <c r="B386" s="16">
        <v>210</v>
      </c>
      <c r="C386" s="16">
        <v>7</v>
      </c>
      <c r="D386" s="16">
        <v>700</v>
      </c>
      <c r="E386" s="16">
        <v>0</v>
      </c>
      <c r="F386" s="16">
        <v>0</v>
      </c>
      <c r="G386" s="16">
        <v>6000531</v>
      </c>
      <c r="H386" t="s">
        <v>357</v>
      </c>
      <c r="I386" s="42" t="s">
        <v>1177</v>
      </c>
      <c r="J386" s="16">
        <v>8661</v>
      </c>
      <c r="K386" s="30">
        <v>580</v>
      </c>
      <c r="L386" s="16" t="s">
        <v>41</v>
      </c>
      <c r="M386" s="16" t="s">
        <v>41</v>
      </c>
      <c r="N386" s="16">
        <v>10</v>
      </c>
      <c r="O386" s="16">
        <v>80.5</v>
      </c>
      <c r="P386" s="16">
        <v>528</v>
      </c>
      <c r="Q386" s="16">
        <v>528</v>
      </c>
      <c r="R386" s="16">
        <v>0</v>
      </c>
      <c r="S386" s="16">
        <v>241950559</v>
      </c>
      <c r="T386" s="16">
        <v>369600000</v>
      </c>
      <c r="U386" s="16">
        <v>7934776119</v>
      </c>
      <c r="V386" s="16">
        <v>10</v>
      </c>
      <c r="W386" s="19">
        <v>0.57999999999999996</v>
      </c>
      <c r="X386" s="19">
        <v>0.57999999999999996</v>
      </c>
      <c r="Y386" s="16">
        <v>140331324</v>
      </c>
      <c r="Z386" s="16">
        <v>244379520</v>
      </c>
      <c r="AA386" s="16">
        <v>5318063283</v>
      </c>
      <c r="AD386" s="16" t="s">
        <v>257</v>
      </c>
      <c r="AE386" s="16" t="s">
        <v>890</v>
      </c>
      <c r="AF386" s="16" t="s">
        <v>313</v>
      </c>
      <c r="AG386" s="16">
        <v>244379520</v>
      </c>
      <c r="AH386" s="16" t="s">
        <v>260</v>
      </c>
      <c r="AI386" s="16" t="s">
        <v>314</v>
      </c>
      <c r="AJ386" s="16">
        <v>5318063283</v>
      </c>
      <c r="AK386" s="16" t="s">
        <v>261</v>
      </c>
      <c r="AL386" s="24" t="s">
        <v>891</v>
      </c>
    </row>
    <row r="387" spans="1:38" x14ac:dyDescent="0.15">
      <c r="A387" s="16">
        <v>382</v>
      </c>
      <c r="B387" s="16">
        <v>301</v>
      </c>
      <c r="C387" s="16">
        <v>7</v>
      </c>
      <c r="D387" s="16">
        <v>0</v>
      </c>
      <c r="E387" s="16">
        <v>700</v>
      </c>
      <c r="F387" s="16">
        <v>0</v>
      </c>
      <c r="G387" s="16">
        <v>6000522</v>
      </c>
      <c r="H387" t="s">
        <v>348</v>
      </c>
      <c r="I387" s="42" t="s">
        <v>1168</v>
      </c>
      <c r="J387" s="16">
        <v>8661</v>
      </c>
      <c r="K387" s="30">
        <v>120</v>
      </c>
      <c r="L387" s="16" t="s">
        <v>42</v>
      </c>
      <c r="M387" s="16" t="s">
        <v>42</v>
      </c>
      <c r="N387" s="16">
        <v>1</v>
      </c>
      <c r="O387" s="16">
        <v>2.5499999999999998</v>
      </c>
      <c r="P387" s="16">
        <v>1.4</v>
      </c>
      <c r="Q387" s="16">
        <v>1.4</v>
      </c>
      <c r="R387" s="16">
        <v>0</v>
      </c>
      <c r="S387" s="16">
        <v>7664272</v>
      </c>
      <c r="T387" s="16">
        <v>980000</v>
      </c>
      <c r="U387" s="16">
        <v>21039179</v>
      </c>
      <c r="V387" s="16">
        <v>1</v>
      </c>
      <c r="W387" s="19">
        <v>1.2</v>
      </c>
      <c r="X387" s="19">
        <v>1.2</v>
      </c>
      <c r="Y387" s="16">
        <v>9197126</v>
      </c>
      <c r="Z387" s="16">
        <v>1340640</v>
      </c>
      <c r="AA387" s="16">
        <v>29174328</v>
      </c>
      <c r="AD387" s="16" t="s">
        <v>257</v>
      </c>
      <c r="AE387" s="16" t="s">
        <v>892</v>
      </c>
      <c r="AF387" s="16" t="s">
        <v>313</v>
      </c>
      <c r="AG387" s="16">
        <v>1340640</v>
      </c>
      <c r="AH387" s="16" t="s">
        <v>260</v>
      </c>
      <c r="AI387" s="16" t="s">
        <v>314</v>
      </c>
      <c r="AJ387" s="16">
        <v>29174328</v>
      </c>
      <c r="AK387" s="16" t="s">
        <v>261</v>
      </c>
      <c r="AL387" s="24" t="s">
        <v>893</v>
      </c>
    </row>
    <row r="388" spans="1:38" x14ac:dyDescent="0.15">
      <c r="A388" s="16">
        <v>383</v>
      </c>
      <c r="B388" s="16">
        <v>302</v>
      </c>
      <c r="C388" s="16">
        <v>7</v>
      </c>
      <c r="D388" s="16">
        <v>0</v>
      </c>
      <c r="E388" s="16">
        <v>700</v>
      </c>
      <c r="F388" s="16">
        <v>0</v>
      </c>
      <c r="G388" s="16">
        <v>6000523</v>
      </c>
      <c r="H388" t="s">
        <v>349</v>
      </c>
      <c r="I388" s="42" t="s">
        <v>1169</v>
      </c>
      <c r="J388" s="16">
        <v>8661</v>
      </c>
      <c r="K388" s="30">
        <v>980</v>
      </c>
      <c r="L388" s="16" t="s">
        <v>43</v>
      </c>
      <c r="M388" s="16" t="s">
        <v>43</v>
      </c>
      <c r="N388" s="16">
        <v>2</v>
      </c>
      <c r="O388" s="16">
        <v>4</v>
      </c>
      <c r="P388" s="16">
        <v>1.65</v>
      </c>
      <c r="Q388" s="16">
        <v>1.65</v>
      </c>
      <c r="R388" s="16">
        <v>0</v>
      </c>
      <c r="S388" s="16">
        <v>12022388</v>
      </c>
      <c r="T388" s="16">
        <v>1155000</v>
      </c>
      <c r="U388" s="16">
        <v>24796175</v>
      </c>
      <c r="V388" s="16">
        <v>2</v>
      </c>
      <c r="W388" s="19">
        <v>0.98</v>
      </c>
      <c r="X388" s="19">
        <v>0.98</v>
      </c>
      <c r="Y388" s="16">
        <v>11781940</v>
      </c>
      <c r="Z388" s="16">
        <v>1290366</v>
      </c>
      <c r="AA388" s="16">
        <v>28080290</v>
      </c>
      <c r="AD388" s="16" t="s">
        <v>257</v>
      </c>
      <c r="AE388" s="16" t="s">
        <v>894</v>
      </c>
      <c r="AF388" s="16" t="s">
        <v>313</v>
      </c>
      <c r="AG388" s="16">
        <v>1290366</v>
      </c>
      <c r="AH388" s="16" t="s">
        <v>260</v>
      </c>
      <c r="AI388" s="16" t="s">
        <v>314</v>
      </c>
      <c r="AJ388" s="16">
        <v>28080290</v>
      </c>
      <c r="AK388" s="16" t="s">
        <v>261</v>
      </c>
      <c r="AL388" s="24" t="s">
        <v>895</v>
      </c>
    </row>
    <row r="389" spans="1:38" x14ac:dyDescent="0.15">
      <c r="A389" s="16">
        <v>384</v>
      </c>
      <c r="B389" s="16">
        <v>303</v>
      </c>
      <c r="C389" s="16">
        <v>7</v>
      </c>
      <c r="D389" s="16">
        <v>0</v>
      </c>
      <c r="E389" s="16">
        <v>700</v>
      </c>
      <c r="F389" s="16">
        <v>0</v>
      </c>
      <c r="G389" s="16">
        <v>6000524</v>
      </c>
      <c r="H389" t="s">
        <v>350</v>
      </c>
      <c r="I389" s="42" t="s">
        <v>1170</v>
      </c>
      <c r="J389" s="16">
        <v>8661</v>
      </c>
      <c r="K389" s="30">
        <v>860</v>
      </c>
      <c r="L389" s="16" t="s">
        <v>44</v>
      </c>
      <c r="M389" s="16" t="s">
        <v>44</v>
      </c>
      <c r="N389" s="16">
        <v>3</v>
      </c>
      <c r="O389" s="16">
        <v>8</v>
      </c>
      <c r="P389" s="16">
        <v>2.9</v>
      </c>
      <c r="Q389" s="16">
        <v>2.9</v>
      </c>
      <c r="R389" s="16">
        <v>0</v>
      </c>
      <c r="S389" s="16">
        <v>24044776</v>
      </c>
      <c r="T389" s="16">
        <v>2030000</v>
      </c>
      <c r="U389" s="16">
        <v>43581156</v>
      </c>
      <c r="V389" s="16">
        <v>3</v>
      </c>
      <c r="W389" s="19">
        <v>0.86</v>
      </c>
      <c r="X389" s="19">
        <v>0.86</v>
      </c>
      <c r="Y389" s="16">
        <v>20678507</v>
      </c>
      <c r="Z389" s="16">
        <v>1990212</v>
      </c>
      <c r="AA389" s="16">
        <v>43309984</v>
      </c>
      <c r="AD389" s="16" t="s">
        <v>257</v>
      </c>
      <c r="AE389" s="16" t="s">
        <v>896</v>
      </c>
      <c r="AF389" s="16" t="s">
        <v>313</v>
      </c>
      <c r="AG389" s="16">
        <v>1990212</v>
      </c>
      <c r="AH389" s="16" t="s">
        <v>260</v>
      </c>
      <c r="AI389" s="16" t="s">
        <v>314</v>
      </c>
      <c r="AJ389" s="16">
        <v>43309984</v>
      </c>
      <c r="AK389" s="16" t="s">
        <v>261</v>
      </c>
      <c r="AL389" s="24" t="s">
        <v>897</v>
      </c>
    </row>
    <row r="390" spans="1:38" x14ac:dyDescent="0.15">
      <c r="A390" s="16">
        <v>385</v>
      </c>
      <c r="B390" s="16">
        <v>304</v>
      </c>
      <c r="C390" s="16">
        <v>7</v>
      </c>
      <c r="D390" s="16">
        <v>0</v>
      </c>
      <c r="E390" s="16">
        <v>700</v>
      </c>
      <c r="F390" s="16">
        <v>0</v>
      </c>
      <c r="G390" s="16">
        <v>6000525</v>
      </c>
      <c r="H390" t="s">
        <v>351</v>
      </c>
      <c r="I390" s="42" t="s">
        <v>1171</v>
      </c>
      <c r="J390" s="16">
        <v>8661</v>
      </c>
      <c r="K390" s="30">
        <v>920</v>
      </c>
      <c r="L390" s="16" t="s">
        <v>45</v>
      </c>
      <c r="M390" s="16" t="s">
        <v>45</v>
      </c>
      <c r="N390" s="16">
        <v>4</v>
      </c>
      <c r="O390" s="16">
        <v>11.75</v>
      </c>
      <c r="P390" s="16">
        <v>22.25</v>
      </c>
      <c r="Q390" s="16">
        <v>22.25</v>
      </c>
      <c r="R390" s="16">
        <v>0</v>
      </c>
      <c r="S390" s="16">
        <v>35315764</v>
      </c>
      <c r="T390" s="16">
        <v>15575000</v>
      </c>
      <c r="U390" s="16">
        <v>334372667</v>
      </c>
      <c r="V390" s="16">
        <v>4</v>
      </c>
      <c r="W390" s="19">
        <v>0.92</v>
      </c>
      <c r="X390" s="19">
        <v>0.92</v>
      </c>
      <c r="Y390" s="16">
        <v>32490502</v>
      </c>
      <c r="Z390" s="16">
        <v>16335060</v>
      </c>
      <c r="AA390" s="16">
        <v>355475297</v>
      </c>
      <c r="AD390" s="16" t="s">
        <v>257</v>
      </c>
      <c r="AE390" s="16" t="s">
        <v>898</v>
      </c>
      <c r="AF390" s="16" t="s">
        <v>313</v>
      </c>
      <c r="AG390" s="16">
        <v>16335060</v>
      </c>
      <c r="AH390" s="16" t="s">
        <v>260</v>
      </c>
      <c r="AI390" s="16" t="s">
        <v>314</v>
      </c>
      <c r="AJ390" s="16">
        <v>355475297</v>
      </c>
      <c r="AK390" s="16" t="s">
        <v>261</v>
      </c>
      <c r="AL390" s="24" t="s">
        <v>899</v>
      </c>
    </row>
    <row r="391" spans="1:38" x14ac:dyDescent="0.15">
      <c r="A391" s="16">
        <v>386</v>
      </c>
      <c r="B391" s="16">
        <v>305</v>
      </c>
      <c r="C391" s="16">
        <v>7</v>
      </c>
      <c r="D391" s="16">
        <v>0</v>
      </c>
      <c r="E391" s="16">
        <v>700</v>
      </c>
      <c r="F391" s="16">
        <v>0</v>
      </c>
      <c r="G391" s="16">
        <v>6000526</v>
      </c>
      <c r="H391" t="s">
        <v>352</v>
      </c>
      <c r="I391" s="42" t="s">
        <v>1172</v>
      </c>
      <c r="J391" s="16">
        <v>8661</v>
      </c>
      <c r="K391" s="30">
        <v>900</v>
      </c>
      <c r="L391" s="16" t="s">
        <v>46</v>
      </c>
      <c r="M391" s="16" t="s">
        <v>46</v>
      </c>
      <c r="N391" s="16">
        <v>5</v>
      </c>
      <c r="O391" s="16">
        <v>17.8</v>
      </c>
      <c r="P391" s="16">
        <v>26.25</v>
      </c>
      <c r="Q391" s="16">
        <v>26.25</v>
      </c>
      <c r="R391" s="16">
        <v>0</v>
      </c>
      <c r="S391" s="16">
        <v>53499626</v>
      </c>
      <c r="T391" s="16">
        <v>18375000</v>
      </c>
      <c r="U391" s="16">
        <v>394484608</v>
      </c>
      <c r="V391" s="16">
        <v>5</v>
      </c>
      <c r="W391" s="19">
        <v>0.9</v>
      </c>
      <c r="X391" s="19">
        <v>0.9</v>
      </c>
      <c r="Y391" s="16">
        <v>48149663</v>
      </c>
      <c r="Z391" s="16">
        <v>18852750</v>
      </c>
      <c r="AA391" s="16">
        <v>410263992</v>
      </c>
      <c r="AD391" s="16" t="s">
        <v>257</v>
      </c>
      <c r="AE391" s="16" t="s">
        <v>900</v>
      </c>
      <c r="AF391" s="16" t="s">
        <v>313</v>
      </c>
      <c r="AG391" s="16">
        <v>18852750</v>
      </c>
      <c r="AH391" s="16" t="s">
        <v>260</v>
      </c>
      <c r="AI391" s="16" t="s">
        <v>314</v>
      </c>
      <c r="AJ391" s="16">
        <v>410263992</v>
      </c>
      <c r="AK391" s="16" t="s">
        <v>261</v>
      </c>
      <c r="AL391" s="24" t="s">
        <v>901</v>
      </c>
    </row>
    <row r="392" spans="1:38" x14ac:dyDescent="0.15">
      <c r="A392" s="16">
        <v>387</v>
      </c>
      <c r="B392" s="16">
        <v>306</v>
      </c>
      <c r="C392" s="16">
        <v>7</v>
      </c>
      <c r="D392" s="16">
        <v>0</v>
      </c>
      <c r="E392" s="16">
        <v>700</v>
      </c>
      <c r="F392" s="16">
        <v>0</v>
      </c>
      <c r="G392" s="16">
        <v>6000527</v>
      </c>
      <c r="H392" t="s">
        <v>353</v>
      </c>
      <c r="I392" s="42" t="s">
        <v>1173</v>
      </c>
      <c r="J392" s="16">
        <v>8661</v>
      </c>
      <c r="K392" s="30">
        <v>860</v>
      </c>
      <c r="L392" s="16" t="s">
        <v>47</v>
      </c>
      <c r="M392" s="16" t="s">
        <v>47</v>
      </c>
      <c r="N392" s="16">
        <v>6</v>
      </c>
      <c r="O392" s="16">
        <v>41.95</v>
      </c>
      <c r="P392" s="16">
        <v>174</v>
      </c>
      <c r="Q392" s="16">
        <v>174</v>
      </c>
      <c r="R392" s="16">
        <v>0</v>
      </c>
      <c r="S392" s="16">
        <v>126084794</v>
      </c>
      <c r="T392" s="16">
        <v>121800000</v>
      </c>
      <c r="U392" s="16">
        <v>2614869402</v>
      </c>
      <c r="V392" s="16">
        <v>6</v>
      </c>
      <c r="W392" s="19">
        <v>0.86</v>
      </c>
      <c r="X392" s="19">
        <v>0.86</v>
      </c>
      <c r="Y392" s="16">
        <v>108432922</v>
      </c>
      <c r="Z392" s="16">
        <v>119412720</v>
      </c>
      <c r="AA392" s="16">
        <v>2598599103</v>
      </c>
      <c r="AD392" s="16" t="s">
        <v>257</v>
      </c>
      <c r="AE392" s="16" t="s">
        <v>902</v>
      </c>
      <c r="AF392" s="16" t="s">
        <v>313</v>
      </c>
      <c r="AG392" s="16">
        <v>119412720</v>
      </c>
      <c r="AH392" s="16" t="s">
        <v>260</v>
      </c>
      <c r="AI392" s="16" t="s">
        <v>314</v>
      </c>
      <c r="AJ392" s="16">
        <v>2598599103</v>
      </c>
      <c r="AK392" s="16" t="s">
        <v>261</v>
      </c>
      <c r="AL392" s="24" t="s">
        <v>903</v>
      </c>
    </row>
    <row r="393" spans="1:38" x14ac:dyDescent="0.15">
      <c r="A393" s="16">
        <v>388</v>
      </c>
      <c r="B393" s="16">
        <v>307</v>
      </c>
      <c r="C393" s="16">
        <v>7</v>
      </c>
      <c r="D393" s="16">
        <v>0</v>
      </c>
      <c r="E393" s="16">
        <v>700</v>
      </c>
      <c r="F393" s="16">
        <v>0</v>
      </c>
      <c r="G393" s="16">
        <v>6000528</v>
      </c>
      <c r="H393" t="s">
        <v>354</v>
      </c>
      <c r="I393" s="42" t="s">
        <v>1174</v>
      </c>
      <c r="J393" s="16">
        <v>8661</v>
      </c>
      <c r="K393" s="30">
        <v>780</v>
      </c>
      <c r="L393" s="16" t="s">
        <v>48</v>
      </c>
      <c r="M393" s="16" t="s">
        <v>48</v>
      </c>
      <c r="N393" s="16">
        <v>7</v>
      </c>
      <c r="O393" s="16">
        <v>48.35</v>
      </c>
      <c r="P393" s="16">
        <v>225</v>
      </c>
      <c r="Q393" s="16">
        <v>225</v>
      </c>
      <c r="R393" s="16">
        <v>0</v>
      </c>
      <c r="S393" s="16">
        <v>145320615</v>
      </c>
      <c r="T393" s="16">
        <v>157500000</v>
      </c>
      <c r="U393" s="16">
        <v>3381296641</v>
      </c>
      <c r="V393" s="16">
        <v>7</v>
      </c>
      <c r="W393" s="19">
        <v>0.78</v>
      </c>
      <c r="X393" s="19">
        <v>0.78</v>
      </c>
      <c r="Y393" s="16">
        <v>113350079</v>
      </c>
      <c r="Z393" s="16">
        <v>140049000</v>
      </c>
      <c r="AA393" s="16">
        <v>3047675372</v>
      </c>
      <c r="AD393" s="16" t="s">
        <v>257</v>
      </c>
      <c r="AE393" s="16" t="s">
        <v>904</v>
      </c>
      <c r="AF393" s="16" t="s">
        <v>313</v>
      </c>
      <c r="AG393" s="16">
        <v>140049000</v>
      </c>
      <c r="AH393" s="16" t="s">
        <v>260</v>
      </c>
      <c r="AI393" s="16" t="s">
        <v>314</v>
      </c>
      <c r="AJ393" s="16">
        <v>3047675372</v>
      </c>
      <c r="AK393" s="16" t="s">
        <v>261</v>
      </c>
      <c r="AL393" s="24" t="s">
        <v>905</v>
      </c>
    </row>
    <row r="394" spans="1:38" x14ac:dyDescent="0.15">
      <c r="A394" s="16">
        <v>389</v>
      </c>
      <c r="B394" s="16">
        <v>308</v>
      </c>
      <c r="C394" s="16">
        <v>7</v>
      </c>
      <c r="D394" s="16">
        <v>0</v>
      </c>
      <c r="E394" s="16">
        <v>700</v>
      </c>
      <c r="F394" s="16">
        <v>0</v>
      </c>
      <c r="G394" s="16">
        <v>6000529</v>
      </c>
      <c r="H394" t="s">
        <v>355</v>
      </c>
      <c r="I394" s="42" t="s">
        <v>1175</v>
      </c>
      <c r="J394" s="16">
        <v>8661</v>
      </c>
      <c r="K394" s="30">
        <v>700.00000000000011</v>
      </c>
      <c r="L394" s="16" t="s">
        <v>49</v>
      </c>
      <c r="M394" s="16" t="s">
        <v>49</v>
      </c>
      <c r="N394" s="16">
        <v>8</v>
      </c>
      <c r="O394" s="16">
        <v>53.35</v>
      </c>
      <c r="P394" s="16">
        <v>290.60000000000002</v>
      </c>
      <c r="Q394" s="16">
        <v>290.60000000000002</v>
      </c>
      <c r="R394" s="16">
        <v>0</v>
      </c>
      <c r="S394" s="16">
        <v>160348600</v>
      </c>
      <c r="T394" s="16">
        <v>203420000</v>
      </c>
      <c r="U394" s="16">
        <v>4367132462</v>
      </c>
      <c r="V394" s="16">
        <v>8</v>
      </c>
      <c r="W394" s="19">
        <v>0.70000000000000007</v>
      </c>
      <c r="X394" s="19">
        <v>0.70000000000000007</v>
      </c>
      <c r="Y394" s="16">
        <v>112244020</v>
      </c>
      <c r="Z394" s="16">
        <v>162329160</v>
      </c>
      <c r="AA394" s="16">
        <v>3532524924</v>
      </c>
      <c r="AD394" s="16" t="s">
        <v>257</v>
      </c>
      <c r="AE394" s="16" t="s">
        <v>906</v>
      </c>
      <c r="AF394" s="16" t="s">
        <v>313</v>
      </c>
      <c r="AG394" s="16">
        <v>162329160</v>
      </c>
      <c r="AH394" s="16" t="s">
        <v>260</v>
      </c>
      <c r="AI394" s="16" t="s">
        <v>314</v>
      </c>
      <c r="AJ394" s="16">
        <v>3532524924</v>
      </c>
      <c r="AK394" s="16" t="s">
        <v>261</v>
      </c>
      <c r="AL394" s="24" t="s">
        <v>907</v>
      </c>
    </row>
    <row r="395" spans="1:38" x14ac:dyDescent="0.15">
      <c r="A395" s="16">
        <v>390</v>
      </c>
      <c r="B395" s="16">
        <v>309</v>
      </c>
      <c r="C395" s="16">
        <v>7</v>
      </c>
      <c r="D395" s="16">
        <v>0</v>
      </c>
      <c r="E395" s="16">
        <v>700</v>
      </c>
      <c r="F395" s="16">
        <v>0</v>
      </c>
      <c r="G395" s="16">
        <v>6000530</v>
      </c>
      <c r="H395" t="s">
        <v>356</v>
      </c>
      <c r="I395" s="42" t="s">
        <v>1176</v>
      </c>
      <c r="J395" s="16">
        <v>8661</v>
      </c>
      <c r="K395" s="30">
        <v>640</v>
      </c>
      <c r="L395" s="16" t="s">
        <v>50</v>
      </c>
      <c r="M395" s="16" t="s">
        <v>50</v>
      </c>
      <c r="N395" s="16">
        <v>9</v>
      </c>
      <c r="O395" s="16">
        <v>92.3</v>
      </c>
      <c r="P395" s="16">
        <v>360</v>
      </c>
      <c r="Q395" s="16">
        <v>360</v>
      </c>
      <c r="R395" s="16">
        <v>0</v>
      </c>
      <c r="S395" s="16">
        <v>277416604</v>
      </c>
      <c r="T395" s="16">
        <v>252000000</v>
      </c>
      <c r="U395" s="16">
        <v>5410074626</v>
      </c>
      <c r="V395" s="16">
        <v>9</v>
      </c>
      <c r="W395" s="19">
        <v>0.64</v>
      </c>
      <c r="X395" s="19">
        <v>0.64</v>
      </c>
      <c r="Y395" s="16">
        <v>177546626</v>
      </c>
      <c r="Z395" s="16">
        <v>183859200</v>
      </c>
      <c r="AA395" s="16">
        <v>4001050745</v>
      </c>
      <c r="AD395" s="16" t="s">
        <v>257</v>
      </c>
      <c r="AE395" s="16" t="s">
        <v>908</v>
      </c>
      <c r="AF395" s="16" t="s">
        <v>313</v>
      </c>
      <c r="AG395" s="16">
        <v>183859200</v>
      </c>
      <c r="AH395" s="16" t="s">
        <v>260</v>
      </c>
      <c r="AI395" s="16" t="s">
        <v>314</v>
      </c>
      <c r="AJ395" s="16">
        <v>4001050745</v>
      </c>
      <c r="AK395" s="16" t="s">
        <v>261</v>
      </c>
      <c r="AL395" s="24" t="s">
        <v>909</v>
      </c>
    </row>
    <row r="396" spans="1:38" x14ac:dyDescent="0.15">
      <c r="A396" s="16">
        <v>391</v>
      </c>
      <c r="B396" s="16">
        <v>310</v>
      </c>
      <c r="C396" s="16">
        <v>7</v>
      </c>
      <c r="D396" s="16">
        <v>0</v>
      </c>
      <c r="E396" s="16">
        <v>700</v>
      </c>
      <c r="F396" s="16">
        <v>0</v>
      </c>
      <c r="G396" s="16">
        <v>6000531</v>
      </c>
      <c r="H396" t="s">
        <v>357</v>
      </c>
      <c r="I396" s="42" t="s">
        <v>1177</v>
      </c>
      <c r="J396" s="16">
        <v>8661</v>
      </c>
      <c r="K396" s="30">
        <v>580</v>
      </c>
      <c r="L396" s="16" t="s">
        <v>51</v>
      </c>
      <c r="M396" s="16" t="s">
        <v>51</v>
      </c>
      <c r="N396" s="16">
        <v>10</v>
      </c>
      <c r="O396" s="16">
        <v>108.65</v>
      </c>
      <c r="P396" s="16">
        <v>396</v>
      </c>
      <c r="Q396" s="16">
        <v>396</v>
      </c>
      <c r="R396" s="16">
        <v>0</v>
      </c>
      <c r="S396" s="16">
        <v>326558115</v>
      </c>
      <c r="T396" s="16">
        <v>277200000</v>
      </c>
      <c r="U396" s="16">
        <v>5951082089</v>
      </c>
      <c r="V396" s="16">
        <v>10</v>
      </c>
      <c r="W396" s="19">
        <v>0.57999999999999996</v>
      </c>
      <c r="X396" s="19">
        <v>0.57999999999999996</v>
      </c>
      <c r="Y396" s="16">
        <v>189403706</v>
      </c>
      <c r="Z396" s="16">
        <v>183284640</v>
      </c>
      <c r="AA396" s="16">
        <v>3988547462</v>
      </c>
      <c r="AD396" s="16" t="s">
        <v>257</v>
      </c>
      <c r="AE396" s="16" t="s">
        <v>910</v>
      </c>
      <c r="AF396" s="16" t="s">
        <v>313</v>
      </c>
      <c r="AG396" s="16">
        <v>183284640</v>
      </c>
      <c r="AH396" s="16" t="s">
        <v>260</v>
      </c>
      <c r="AI396" s="16" t="s">
        <v>314</v>
      </c>
      <c r="AJ396" s="16">
        <v>3988547462</v>
      </c>
      <c r="AK396" s="16" t="s">
        <v>261</v>
      </c>
      <c r="AL396" s="24" t="s">
        <v>911</v>
      </c>
    </row>
    <row r="397" spans="1:38" x14ac:dyDescent="0.15">
      <c r="A397" s="16">
        <v>392</v>
      </c>
      <c r="B397" s="16">
        <v>401</v>
      </c>
      <c r="C397" s="16">
        <v>7</v>
      </c>
      <c r="D397" s="16">
        <v>0</v>
      </c>
      <c r="E397" s="16">
        <v>0</v>
      </c>
      <c r="F397" s="16">
        <v>0</v>
      </c>
      <c r="G397" s="34">
        <v>6000552</v>
      </c>
      <c r="H397" t="s">
        <v>359</v>
      </c>
      <c r="I397" s="37" t="s">
        <v>315</v>
      </c>
      <c r="J397" s="16">
        <v>8661</v>
      </c>
      <c r="K397" s="30">
        <v>34</v>
      </c>
      <c r="L397" s="16" t="s">
        <v>52</v>
      </c>
      <c r="M397" s="16" t="s">
        <v>52</v>
      </c>
      <c r="N397" s="16">
        <v>3</v>
      </c>
      <c r="O397" s="16">
        <v>5</v>
      </c>
      <c r="P397" s="16">
        <v>2.5</v>
      </c>
      <c r="Q397" s="16">
        <v>2.5</v>
      </c>
      <c r="R397" s="16">
        <v>0</v>
      </c>
      <c r="S397" s="16">
        <v>15027985</v>
      </c>
      <c r="T397" s="16">
        <v>1750000</v>
      </c>
      <c r="U397" s="16">
        <v>37569962</v>
      </c>
      <c r="V397" s="16">
        <v>1</v>
      </c>
      <c r="W397" s="19">
        <v>1.2</v>
      </c>
      <c r="X397" s="19">
        <v>3.4000000000000002E-2</v>
      </c>
      <c r="Y397" s="16">
        <v>510951</v>
      </c>
      <c r="Z397" s="16">
        <v>67830</v>
      </c>
      <c r="AA397" s="16">
        <v>1476082</v>
      </c>
      <c r="AD397" s="16" t="s">
        <v>257</v>
      </c>
      <c r="AE397" s="16" t="s">
        <v>912</v>
      </c>
      <c r="AF397" s="16" t="s">
        <v>313</v>
      </c>
      <c r="AG397" s="16">
        <v>67830</v>
      </c>
      <c r="AH397" s="16" t="s">
        <v>260</v>
      </c>
      <c r="AI397" s="16" t="s">
        <v>314</v>
      </c>
      <c r="AJ397" s="16">
        <v>1476082</v>
      </c>
      <c r="AK397" s="16" t="s">
        <v>261</v>
      </c>
      <c r="AL397" s="24" t="s">
        <v>913</v>
      </c>
    </row>
    <row r="398" spans="1:38" x14ac:dyDescent="0.15">
      <c r="A398" s="16">
        <v>393</v>
      </c>
      <c r="B398" s="16">
        <v>402</v>
      </c>
      <c r="C398" s="16">
        <v>7</v>
      </c>
      <c r="D398" s="16">
        <v>0</v>
      </c>
      <c r="E398" s="16">
        <v>0</v>
      </c>
      <c r="F398" s="16">
        <v>0</v>
      </c>
      <c r="G398" s="34">
        <v>6000553</v>
      </c>
      <c r="H398" t="s">
        <v>360</v>
      </c>
      <c r="I398" s="37" t="s">
        <v>1178</v>
      </c>
      <c r="J398" s="16">
        <v>8661</v>
      </c>
      <c r="K398" s="30">
        <v>34</v>
      </c>
      <c r="L398" s="16" t="s">
        <v>53</v>
      </c>
      <c r="M398" s="16" t="s">
        <v>53</v>
      </c>
      <c r="N398" s="16">
        <v>6</v>
      </c>
      <c r="O398" s="16">
        <v>26</v>
      </c>
      <c r="P398" s="16">
        <v>160</v>
      </c>
      <c r="Q398" s="16">
        <v>160</v>
      </c>
      <c r="R398" s="16">
        <v>0</v>
      </c>
      <c r="S398" s="16">
        <v>78145522</v>
      </c>
      <c r="T398" s="16">
        <v>112000000</v>
      </c>
      <c r="U398" s="16">
        <v>2404477611</v>
      </c>
      <c r="V398" s="16">
        <v>2</v>
      </c>
      <c r="W398" s="19">
        <v>0.98</v>
      </c>
      <c r="X398" s="19">
        <v>3.4000000000000002E-2</v>
      </c>
      <c r="Y398" s="16">
        <v>2656947</v>
      </c>
      <c r="Z398" s="16">
        <v>4341120</v>
      </c>
      <c r="AA398" s="16">
        <v>94469253</v>
      </c>
      <c r="AD398" s="16" t="s">
        <v>257</v>
      </c>
      <c r="AE398" s="16" t="s">
        <v>914</v>
      </c>
      <c r="AF398" s="16" t="s">
        <v>313</v>
      </c>
      <c r="AG398" s="16">
        <v>4341120</v>
      </c>
      <c r="AH398" s="16" t="s">
        <v>260</v>
      </c>
      <c r="AI398" s="16" t="s">
        <v>314</v>
      </c>
      <c r="AJ398" s="16">
        <v>94469253</v>
      </c>
      <c r="AK398" s="16" t="s">
        <v>261</v>
      </c>
      <c r="AL398" s="24" t="s">
        <v>915</v>
      </c>
    </row>
    <row r="399" spans="1:38" x14ac:dyDescent="0.15">
      <c r="A399" s="16">
        <v>394</v>
      </c>
      <c r="B399" s="16">
        <v>403</v>
      </c>
      <c r="C399" s="16">
        <v>7</v>
      </c>
      <c r="D399" s="16">
        <v>0</v>
      </c>
      <c r="E399" s="16">
        <v>0</v>
      </c>
      <c r="F399" s="16">
        <v>0</v>
      </c>
      <c r="G399" s="34">
        <v>6000554</v>
      </c>
      <c r="H399" t="s">
        <v>361</v>
      </c>
      <c r="I399" s="37" t="s">
        <v>1179</v>
      </c>
      <c r="J399" s="16">
        <v>8661</v>
      </c>
      <c r="K399" s="30">
        <v>34</v>
      </c>
      <c r="L399" s="16" t="s">
        <v>54</v>
      </c>
      <c r="M399" s="16" t="s">
        <v>54</v>
      </c>
      <c r="N399" s="16">
        <v>9</v>
      </c>
      <c r="O399" s="16">
        <v>56</v>
      </c>
      <c r="P399" s="16">
        <v>300</v>
      </c>
      <c r="Q399" s="16">
        <v>300</v>
      </c>
      <c r="R399" s="16">
        <v>0</v>
      </c>
      <c r="S399" s="16">
        <v>168313432</v>
      </c>
      <c r="T399" s="16">
        <v>210000000</v>
      </c>
      <c r="U399" s="16">
        <v>4508395522</v>
      </c>
      <c r="V399" s="16">
        <v>3</v>
      </c>
      <c r="W399" s="19">
        <v>0.86</v>
      </c>
      <c r="X399" s="19">
        <v>3.4000000000000002E-2</v>
      </c>
      <c r="Y399" s="16">
        <v>5722656</v>
      </c>
      <c r="Z399" s="16">
        <v>8139600</v>
      </c>
      <c r="AA399" s="16">
        <v>177129850</v>
      </c>
      <c r="AD399" s="16" t="s">
        <v>257</v>
      </c>
      <c r="AE399" s="16" t="s">
        <v>916</v>
      </c>
      <c r="AF399" s="16" t="s">
        <v>313</v>
      </c>
      <c r="AG399" s="16">
        <v>8139600</v>
      </c>
      <c r="AH399" s="16" t="s">
        <v>260</v>
      </c>
      <c r="AI399" s="16" t="s">
        <v>314</v>
      </c>
      <c r="AJ399" s="16">
        <v>177129850</v>
      </c>
      <c r="AK399" s="16" t="s">
        <v>261</v>
      </c>
      <c r="AL399" s="24" t="s">
        <v>917</v>
      </c>
    </row>
    <row r="400" spans="1:38" x14ac:dyDescent="0.15">
      <c r="A400" s="16">
        <v>395</v>
      </c>
      <c r="B400" s="16">
        <v>404</v>
      </c>
      <c r="C400" s="16">
        <v>7</v>
      </c>
      <c r="D400" s="16">
        <v>0</v>
      </c>
      <c r="E400" s="16">
        <v>0</v>
      </c>
      <c r="F400" s="16">
        <v>0</v>
      </c>
      <c r="G400" s="34">
        <v>6000555</v>
      </c>
      <c r="H400" t="s">
        <v>362</v>
      </c>
      <c r="I400" s="37" t="s">
        <v>1180</v>
      </c>
      <c r="J400" s="16">
        <v>8661</v>
      </c>
      <c r="K400" s="30">
        <v>34</v>
      </c>
      <c r="L400" s="16" t="s">
        <v>55</v>
      </c>
      <c r="M400" s="16" t="s">
        <v>55</v>
      </c>
      <c r="N400" s="16">
        <v>10</v>
      </c>
      <c r="O400" s="16">
        <v>83</v>
      </c>
      <c r="P400" s="16">
        <v>401</v>
      </c>
      <c r="Q400" s="16">
        <v>401</v>
      </c>
      <c r="R400" s="16">
        <v>0</v>
      </c>
      <c r="S400" s="16">
        <v>249464552</v>
      </c>
      <c r="T400" s="16">
        <v>280700000</v>
      </c>
      <c r="U400" s="16">
        <v>6026222014</v>
      </c>
      <c r="V400" s="16">
        <v>4</v>
      </c>
      <c r="W400" s="19">
        <v>0.92</v>
      </c>
      <c r="X400" s="19">
        <v>3.4000000000000002E-2</v>
      </c>
      <c r="Y400" s="16">
        <v>8481794</v>
      </c>
      <c r="Z400" s="16">
        <v>10879932</v>
      </c>
      <c r="AA400" s="16">
        <v>236763567</v>
      </c>
      <c r="AD400" s="16" t="s">
        <v>257</v>
      </c>
      <c r="AE400" s="16" t="s">
        <v>918</v>
      </c>
      <c r="AF400" s="16" t="s">
        <v>313</v>
      </c>
      <c r="AG400" s="16">
        <v>10879932</v>
      </c>
      <c r="AH400" s="16" t="s">
        <v>260</v>
      </c>
      <c r="AI400" s="16" t="s">
        <v>314</v>
      </c>
      <c r="AJ400" s="16">
        <v>236763567</v>
      </c>
      <c r="AK400" s="16" t="s">
        <v>261</v>
      </c>
      <c r="AL400" s="24" t="s">
        <v>919</v>
      </c>
    </row>
    <row r="401" spans="1:38" x14ac:dyDescent="0.15">
      <c r="A401" s="16">
        <v>396</v>
      </c>
      <c r="B401" s="16">
        <v>500</v>
      </c>
      <c r="C401" s="16">
        <v>7</v>
      </c>
      <c r="D401" s="16">
        <v>0</v>
      </c>
      <c r="E401" s="16">
        <v>0</v>
      </c>
      <c r="F401" s="16">
        <v>0</v>
      </c>
      <c r="G401" s="16">
        <v>0</v>
      </c>
      <c r="H401" s="24" t="s">
        <v>316</v>
      </c>
      <c r="I401" s="24" t="s">
        <v>316</v>
      </c>
      <c r="J401" s="16">
        <v>8661</v>
      </c>
      <c r="K401" s="30">
        <v>0</v>
      </c>
      <c r="L401" s="16" t="s">
        <v>56</v>
      </c>
      <c r="M401" s="16" t="s">
        <v>56</v>
      </c>
      <c r="N401" s="16">
        <v>0</v>
      </c>
      <c r="O401" s="16">
        <v>1.5</v>
      </c>
      <c r="P401" s="16">
        <v>1.2</v>
      </c>
      <c r="Q401" s="16">
        <v>1.2</v>
      </c>
      <c r="R401" s="16">
        <v>0</v>
      </c>
      <c r="S401" s="16">
        <v>4508395</v>
      </c>
      <c r="T401" s="16">
        <v>840000</v>
      </c>
      <c r="U401" s="16">
        <v>18033582</v>
      </c>
      <c r="V401" s="16">
        <v>1</v>
      </c>
      <c r="W401" s="19">
        <v>1.2</v>
      </c>
      <c r="X401" s="19">
        <v>1.2</v>
      </c>
      <c r="Y401" s="16">
        <v>5410074</v>
      </c>
      <c r="Z401" s="16">
        <v>1149120</v>
      </c>
      <c r="AA401" s="16">
        <v>25006567</v>
      </c>
      <c r="AD401" s="16" t="s">
        <v>257</v>
      </c>
      <c r="AE401" s="16" t="s">
        <v>920</v>
      </c>
      <c r="AF401" s="16" t="s">
        <v>313</v>
      </c>
      <c r="AG401" s="16">
        <v>1149120</v>
      </c>
      <c r="AH401" s="16" t="s">
        <v>260</v>
      </c>
      <c r="AI401" s="16" t="s">
        <v>314</v>
      </c>
      <c r="AJ401" s="16">
        <v>25006567</v>
      </c>
      <c r="AK401" s="16" t="s">
        <v>261</v>
      </c>
      <c r="AL401" s="24" t="s">
        <v>921</v>
      </c>
    </row>
    <row r="402" spans="1:38" x14ac:dyDescent="0.15">
      <c r="A402" s="16">
        <v>397</v>
      </c>
      <c r="B402" s="16">
        <v>501</v>
      </c>
      <c r="C402" s="16">
        <v>7</v>
      </c>
      <c r="D402" s="16">
        <v>0</v>
      </c>
      <c r="E402" s="16">
        <v>0</v>
      </c>
      <c r="F402" s="16">
        <v>0</v>
      </c>
      <c r="G402" s="16">
        <v>0</v>
      </c>
      <c r="H402" s="24" t="s">
        <v>316</v>
      </c>
      <c r="I402" s="24" t="s">
        <v>316</v>
      </c>
      <c r="J402" s="16">
        <v>8661</v>
      </c>
      <c r="K402" s="30">
        <v>0</v>
      </c>
      <c r="L402" s="16" t="s">
        <v>57</v>
      </c>
      <c r="M402" s="16" t="s">
        <v>57</v>
      </c>
      <c r="N402" s="16">
        <v>1</v>
      </c>
      <c r="O402" s="16">
        <v>1.35</v>
      </c>
      <c r="P402" s="16">
        <v>1.2</v>
      </c>
      <c r="Q402" s="16">
        <v>1.2</v>
      </c>
      <c r="R402" s="16">
        <v>0</v>
      </c>
      <c r="S402" s="16">
        <v>4057555</v>
      </c>
      <c r="T402" s="16">
        <v>840000</v>
      </c>
      <c r="U402" s="16">
        <v>18033582</v>
      </c>
      <c r="V402" s="16">
        <v>1</v>
      </c>
      <c r="W402" s="19">
        <v>1.2</v>
      </c>
      <c r="X402" s="19">
        <v>1.2</v>
      </c>
      <c r="Y402" s="16">
        <v>4869066</v>
      </c>
      <c r="Z402" s="16">
        <v>1149120</v>
      </c>
      <c r="AA402" s="16">
        <v>25006567</v>
      </c>
      <c r="AD402" s="16" t="s">
        <v>257</v>
      </c>
      <c r="AE402" s="16" t="s">
        <v>922</v>
      </c>
      <c r="AF402" s="16" t="s">
        <v>313</v>
      </c>
      <c r="AG402" s="16">
        <v>1149120</v>
      </c>
      <c r="AH402" s="16" t="s">
        <v>260</v>
      </c>
      <c r="AI402" s="16" t="s">
        <v>314</v>
      </c>
      <c r="AJ402" s="16">
        <v>25006567</v>
      </c>
      <c r="AK402" s="16" t="s">
        <v>261</v>
      </c>
      <c r="AL402" s="24" t="s">
        <v>923</v>
      </c>
    </row>
    <row r="403" spans="1:38" x14ac:dyDescent="0.15">
      <c r="A403" s="16">
        <v>398</v>
      </c>
      <c r="B403" s="16">
        <v>502</v>
      </c>
      <c r="C403" s="16">
        <v>7</v>
      </c>
      <c r="D403" s="16">
        <v>0</v>
      </c>
      <c r="E403" s="16">
        <v>0</v>
      </c>
      <c r="F403" s="16">
        <v>0</v>
      </c>
      <c r="G403" s="16">
        <v>0</v>
      </c>
      <c r="H403" s="24" t="s">
        <v>316</v>
      </c>
      <c r="I403" s="24" t="s">
        <v>316</v>
      </c>
      <c r="J403" s="16">
        <v>8661</v>
      </c>
      <c r="K403" s="30">
        <v>0</v>
      </c>
      <c r="L403" s="16" t="s">
        <v>58</v>
      </c>
      <c r="M403" s="16" t="s">
        <v>58</v>
      </c>
      <c r="N403" s="16">
        <v>2</v>
      </c>
      <c r="O403" s="16">
        <v>2.8</v>
      </c>
      <c r="P403" s="16">
        <v>1.8</v>
      </c>
      <c r="Q403" s="16">
        <v>1.8</v>
      </c>
      <c r="R403" s="16">
        <v>0</v>
      </c>
      <c r="S403" s="16">
        <v>8415671</v>
      </c>
      <c r="T403" s="16">
        <v>1260000</v>
      </c>
      <c r="U403" s="16">
        <v>27050373</v>
      </c>
      <c r="V403" s="16">
        <v>2</v>
      </c>
      <c r="W403" s="19">
        <v>0.98</v>
      </c>
      <c r="X403" s="19">
        <v>0.98</v>
      </c>
      <c r="Y403" s="16">
        <v>8247357</v>
      </c>
      <c r="Z403" s="16">
        <v>1407672</v>
      </c>
      <c r="AA403" s="16">
        <v>30633044</v>
      </c>
      <c r="AD403" s="16" t="s">
        <v>257</v>
      </c>
      <c r="AE403" s="16" t="s">
        <v>854</v>
      </c>
      <c r="AF403" s="16" t="s">
        <v>313</v>
      </c>
      <c r="AG403" s="16">
        <v>1407672</v>
      </c>
      <c r="AH403" s="16" t="s">
        <v>260</v>
      </c>
      <c r="AI403" s="16" t="s">
        <v>314</v>
      </c>
      <c r="AJ403" s="16">
        <v>30633044</v>
      </c>
      <c r="AK403" s="16" t="s">
        <v>261</v>
      </c>
      <c r="AL403" s="24" t="s">
        <v>855</v>
      </c>
    </row>
    <row r="404" spans="1:38" x14ac:dyDescent="0.15">
      <c r="A404" s="16">
        <v>399</v>
      </c>
      <c r="B404" s="16">
        <v>503</v>
      </c>
      <c r="C404" s="16">
        <v>7</v>
      </c>
      <c r="D404" s="16">
        <v>0</v>
      </c>
      <c r="E404" s="16">
        <v>0</v>
      </c>
      <c r="F404" s="16">
        <v>0</v>
      </c>
      <c r="G404" s="16">
        <v>0</v>
      </c>
      <c r="H404" s="24" t="s">
        <v>316</v>
      </c>
      <c r="I404" s="24" t="s">
        <v>316</v>
      </c>
      <c r="J404" s="16">
        <v>8661</v>
      </c>
      <c r="K404" s="30">
        <v>0</v>
      </c>
      <c r="L404" s="16" t="s">
        <v>59</v>
      </c>
      <c r="M404" s="16" t="s">
        <v>59</v>
      </c>
      <c r="N404" s="16">
        <v>3</v>
      </c>
      <c r="O404" s="16">
        <v>5.5</v>
      </c>
      <c r="P404" s="16">
        <v>3</v>
      </c>
      <c r="Q404" s="16">
        <v>3</v>
      </c>
      <c r="R404" s="16">
        <v>0</v>
      </c>
      <c r="S404" s="16">
        <v>16530783</v>
      </c>
      <c r="T404" s="16">
        <v>2100000</v>
      </c>
      <c r="U404" s="16">
        <v>45083955</v>
      </c>
      <c r="V404" s="16">
        <v>3</v>
      </c>
      <c r="W404" s="19">
        <v>0.86</v>
      </c>
      <c r="X404" s="19">
        <v>0.86</v>
      </c>
      <c r="Y404" s="16">
        <v>14216473</v>
      </c>
      <c r="Z404" s="16">
        <v>2058840</v>
      </c>
      <c r="AA404" s="16">
        <v>44803432</v>
      </c>
      <c r="AD404" s="16" t="s">
        <v>257</v>
      </c>
      <c r="AE404" s="16" t="s">
        <v>856</v>
      </c>
      <c r="AF404" s="16" t="s">
        <v>313</v>
      </c>
      <c r="AG404" s="16">
        <v>2058840</v>
      </c>
      <c r="AH404" s="16" t="s">
        <v>260</v>
      </c>
      <c r="AI404" s="16" t="s">
        <v>314</v>
      </c>
      <c r="AJ404" s="16">
        <v>44803432</v>
      </c>
      <c r="AK404" s="16" t="s">
        <v>261</v>
      </c>
      <c r="AL404" s="24" t="s">
        <v>857</v>
      </c>
    </row>
    <row r="405" spans="1:38" x14ac:dyDescent="0.15">
      <c r="A405" s="16">
        <v>400</v>
      </c>
      <c r="B405" s="16">
        <v>504</v>
      </c>
      <c r="C405" s="16">
        <v>7</v>
      </c>
      <c r="D405" s="16">
        <v>0</v>
      </c>
      <c r="E405" s="16">
        <v>0</v>
      </c>
      <c r="F405" s="16">
        <v>0</v>
      </c>
      <c r="G405" s="16">
        <v>0</v>
      </c>
      <c r="H405" s="24" t="s">
        <v>316</v>
      </c>
      <c r="I405" s="24" t="s">
        <v>316</v>
      </c>
      <c r="J405" s="16">
        <v>8661</v>
      </c>
      <c r="K405" s="30">
        <v>0</v>
      </c>
      <c r="L405" s="16" t="s">
        <v>60</v>
      </c>
      <c r="M405" s="16" t="s">
        <v>60</v>
      </c>
      <c r="N405" s="16">
        <v>4</v>
      </c>
      <c r="O405" s="16">
        <v>8</v>
      </c>
      <c r="P405" s="16">
        <v>22</v>
      </c>
      <c r="Q405" s="16">
        <v>22</v>
      </c>
      <c r="R405" s="16">
        <v>0</v>
      </c>
      <c r="S405" s="16">
        <v>24044776</v>
      </c>
      <c r="T405" s="16">
        <v>15400000</v>
      </c>
      <c r="U405" s="16">
        <v>330615671</v>
      </c>
      <c r="V405" s="16">
        <v>4</v>
      </c>
      <c r="W405" s="19">
        <v>0.92</v>
      </c>
      <c r="X405" s="19">
        <v>0.92</v>
      </c>
      <c r="Y405" s="16">
        <v>22121193</v>
      </c>
      <c r="Z405" s="16">
        <v>16151520</v>
      </c>
      <c r="AA405" s="16">
        <v>351481193</v>
      </c>
      <c r="AD405" s="16" t="s">
        <v>257</v>
      </c>
      <c r="AE405" s="16" t="s">
        <v>858</v>
      </c>
      <c r="AF405" s="16" t="s">
        <v>313</v>
      </c>
      <c r="AG405" s="16">
        <v>16151520</v>
      </c>
      <c r="AH405" s="16" t="s">
        <v>260</v>
      </c>
      <c r="AI405" s="16" t="s">
        <v>314</v>
      </c>
      <c r="AJ405" s="16">
        <v>351481193</v>
      </c>
      <c r="AK405" s="16" t="s">
        <v>261</v>
      </c>
      <c r="AL405" s="24" t="s">
        <v>859</v>
      </c>
    </row>
    <row r="406" spans="1:38" x14ac:dyDescent="0.15">
      <c r="A406" s="16">
        <v>401</v>
      </c>
      <c r="B406" s="16">
        <v>505</v>
      </c>
      <c r="C406" s="16">
        <v>7</v>
      </c>
      <c r="D406" s="16">
        <v>0</v>
      </c>
      <c r="E406" s="16">
        <v>0</v>
      </c>
      <c r="F406" s="16">
        <v>0</v>
      </c>
      <c r="G406" s="16">
        <v>0</v>
      </c>
      <c r="H406" s="24" t="s">
        <v>316</v>
      </c>
      <c r="I406" s="24" t="s">
        <v>316</v>
      </c>
      <c r="J406" s="16">
        <v>8661</v>
      </c>
      <c r="K406" s="30">
        <v>0</v>
      </c>
      <c r="L406" s="16" t="s">
        <v>61</v>
      </c>
      <c r="M406" s="16" t="s">
        <v>61</v>
      </c>
      <c r="N406" s="16">
        <v>5</v>
      </c>
      <c r="O406" s="16">
        <v>12</v>
      </c>
      <c r="P406" s="16">
        <v>25</v>
      </c>
      <c r="Q406" s="16">
        <v>25</v>
      </c>
      <c r="R406" s="16">
        <v>0</v>
      </c>
      <c r="S406" s="16">
        <v>36067164</v>
      </c>
      <c r="T406" s="16">
        <v>17500000</v>
      </c>
      <c r="U406" s="16">
        <v>375699626</v>
      </c>
      <c r="V406" s="16">
        <v>5</v>
      </c>
      <c r="W406" s="19">
        <v>0.9</v>
      </c>
      <c r="X406" s="19">
        <v>0.9</v>
      </c>
      <c r="Y406" s="16">
        <v>32460447</v>
      </c>
      <c r="Z406" s="16">
        <v>17955000</v>
      </c>
      <c r="AA406" s="16">
        <v>390727611</v>
      </c>
      <c r="AD406" s="16" t="s">
        <v>257</v>
      </c>
      <c r="AE406" s="16" t="s">
        <v>860</v>
      </c>
      <c r="AF406" s="16" t="s">
        <v>313</v>
      </c>
      <c r="AG406" s="16">
        <v>17955000</v>
      </c>
      <c r="AH406" s="16" t="s">
        <v>260</v>
      </c>
      <c r="AI406" s="16" t="s">
        <v>314</v>
      </c>
      <c r="AJ406" s="16">
        <v>390727611</v>
      </c>
      <c r="AK406" s="16" t="s">
        <v>261</v>
      </c>
      <c r="AL406" s="24" t="s">
        <v>861</v>
      </c>
    </row>
    <row r="407" spans="1:38" x14ac:dyDescent="0.15">
      <c r="A407" s="16">
        <v>402</v>
      </c>
      <c r="B407" s="16">
        <v>506</v>
      </c>
      <c r="C407" s="16">
        <v>7</v>
      </c>
      <c r="D407" s="16">
        <v>0</v>
      </c>
      <c r="E407" s="16">
        <v>0</v>
      </c>
      <c r="F407" s="16">
        <v>0</v>
      </c>
      <c r="G407" s="16">
        <v>0</v>
      </c>
      <c r="H407" s="24" t="s">
        <v>316</v>
      </c>
      <c r="I407" s="24" t="s">
        <v>316</v>
      </c>
      <c r="J407" s="16">
        <v>8661</v>
      </c>
      <c r="K407" s="30">
        <v>0</v>
      </c>
      <c r="L407" s="16" t="s">
        <v>62</v>
      </c>
      <c r="M407" s="16" t="s">
        <v>62</v>
      </c>
      <c r="N407" s="16">
        <v>6</v>
      </c>
      <c r="O407" s="16">
        <v>28</v>
      </c>
      <c r="P407" s="16">
        <v>160</v>
      </c>
      <c r="Q407" s="16">
        <v>160</v>
      </c>
      <c r="R407" s="16">
        <v>0</v>
      </c>
      <c r="S407" s="16">
        <v>84156716</v>
      </c>
      <c r="T407" s="16">
        <v>112000000</v>
      </c>
      <c r="U407" s="16">
        <v>2404477611</v>
      </c>
      <c r="V407" s="16">
        <v>6</v>
      </c>
      <c r="W407" s="19">
        <v>0.86</v>
      </c>
      <c r="X407" s="19">
        <v>0.86</v>
      </c>
      <c r="Y407" s="16">
        <v>72374775</v>
      </c>
      <c r="Z407" s="16">
        <v>109804800</v>
      </c>
      <c r="AA407" s="16">
        <v>2389516416</v>
      </c>
      <c r="AD407" s="16" t="s">
        <v>257</v>
      </c>
      <c r="AE407" s="16" t="s">
        <v>862</v>
      </c>
      <c r="AF407" s="16" t="s">
        <v>313</v>
      </c>
      <c r="AG407" s="16">
        <v>109804800</v>
      </c>
      <c r="AH407" s="16" t="s">
        <v>260</v>
      </c>
      <c r="AI407" s="16" t="s">
        <v>314</v>
      </c>
      <c r="AJ407" s="16">
        <v>2389516416</v>
      </c>
      <c r="AK407" s="16" t="s">
        <v>261</v>
      </c>
      <c r="AL407" s="24" t="s">
        <v>863</v>
      </c>
    </row>
    <row r="408" spans="1:38" x14ac:dyDescent="0.15">
      <c r="A408" s="16">
        <v>403</v>
      </c>
      <c r="B408" s="16">
        <v>507</v>
      </c>
      <c r="C408" s="16">
        <v>7</v>
      </c>
      <c r="D408" s="16">
        <v>0</v>
      </c>
      <c r="E408" s="16">
        <v>0</v>
      </c>
      <c r="F408" s="16">
        <v>0</v>
      </c>
      <c r="G408" s="16">
        <v>0</v>
      </c>
      <c r="H408" s="24" t="s">
        <v>316</v>
      </c>
      <c r="I408" s="24" t="s">
        <v>316</v>
      </c>
      <c r="J408" s="16">
        <v>8661</v>
      </c>
      <c r="K408" s="30">
        <v>0</v>
      </c>
      <c r="L408" s="16" t="s">
        <v>63</v>
      </c>
      <c r="M408" s="16" t="s">
        <v>63</v>
      </c>
      <c r="N408" s="16">
        <v>7</v>
      </c>
      <c r="O408" s="16">
        <v>32</v>
      </c>
      <c r="P408" s="16">
        <v>200</v>
      </c>
      <c r="Q408" s="16">
        <v>200</v>
      </c>
      <c r="R408" s="16">
        <v>0</v>
      </c>
      <c r="S408" s="16">
        <v>96179104</v>
      </c>
      <c r="T408" s="16">
        <v>140000000</v>
      </c>
      <c r="U408" s="16">
        <v>3005597014</v>
      </c>
      <c r="V408" s="16">
        <v>7</v>
      </c>
      <c r="W408" s="19">
        <v>0.78</v>
      </c>
      <c r="X408" s="19">
        <v>0.78</v>
      </c>
      <c r="Y408" s="16">
        <v>75019701</v>
      </c>
      <c r="Z408" s="16">
        <v>124488000</v>
      </c>
      <c r="AA408" s="16">
        <v>2709044775</v>
      </c>
      <c r="AD408" s="16" t="s">
        <v>257</v>
      </c>
      <c r="AE408" s="16" t="s">
        <v>864</v>
      </c>
      <c r="AF408" s="16" t="s">
        <v>313</v>
      </c>
      <c r="AG408" s="16">
        <v>124488000</v>
      </c>
      <c r="AH408" s="16" t="s">
        <v>260</v>
      </c>
      <c r="AI408" s="16" t="s">
        <v>314</v>
      </c>
      <c r="AJ408" s="16">
        <v>2709044775</v>
      </c>
      <c r="AK408" s="16" t="s">
        <v>261</v>
      </c>
      <c r="AL408" s="24" t="s">
        <v>865</v>
      </c>
    </row>
    <row r="409" spans="1:38" x14ac:dyDescent="0.15">
      <c r="A409" s="16">
        <v>404</v>
      </c>
      <c r="B409" s="16">
        <v>508</v>
      </c>
      <c r="C409" s="16">
        <v>7</v>
      </c>
      <c r="D409" s="16">
        <v>0</v>
      </c>
      <c r="E409" s="16">
        <v>0</v>
      </c>
      <c r="F409" s="16">
        <v>0</v>
      </c>
      <c r="G409" s="16">
        <v>0</v>
      </c>
      <c r="H409" s="24" t="s">
        <v>316</v>
      </c>
      <c r="I409" s="24" t="s">
        <v>316</v>
      </c>
      <c r="J409" s="16">
        <v>8661</v>
      </c>
      <c r="K409" s="30">
        <v>0</v>
      </c>
      <c r="L409" s="16" t="s">
        <v>64</v>
      </c>
      <c r="M409" s="16" t="s">
        <v>64</v>
      </c>
      <c r="N409" s="16">
        <v>8</v>
      </c>
      <c r="O409" s="16">
        <v>35</v>
      </c>
      <c r="P409" s="16">
        <v>250</v>
      </c>
      <c r="Q409" s="16">
        <v>250</v>
      </c>
      <c r="R409" s="16">
        <v>0</v>
      </c>
      <c r="S409" s="16">
        <v>105195895</v>
      </c>
      <c r="T409" s="16">
        <v>175000000</v>
      </c>
      <c r="U409" s="16">
        <v>3756996268</v>
      </c>
      <c r="V409" s="16">
        <v>8</v>
      </c>
      <c r="W409" s="19">
        <v>0.70000000000000007</v>
      </c>
      <c r="X409" s="19">
        <v>0.70000000000000007</v>
      </c>
      <c r="Y409" s="16">
        <v>73637126</v>
      </c>
      <c r="Z409" s="16">
        <v>139650000</v>
      </c>
      <c r="AA409" s="16">
        <v>3038992536</v>
      </c>
      <c r="AD409" s="16" t="s">
        <v>257</v>
      </c>
      <c r="AE409" s="16" t="s">
        <v>866</v>
      </c>
      <c r="AF409" s="16" t="s">
        <v>313</v>
      </c>
      <c r="AG409" s="16">
        <v>139650000</v>
      </c>
      <c r="AH409" s="16" t="s">
        <v>260</v>
      </c>
      <c r="AI409" s="16" t="s">
        <v>314</v>
      </c>
      <c r="AJ409" s="16">
        <v>3038992536</v>
      </c>
      <c r="AK409" s="16" t="s">
        <v>261</v>
      </c>
      <c r="AL409" s="24" t="s">
        <v>867</v>
      </c>
    </row>
    <row r="410" spans="1:38" x14ac:dyDescent="0.15">
      <c r="A410" s="16">
        <v>405</v>
      </c>
      <c r="B410" s="16">
        <v>509</v>
      </c>
      <c r="C410" s="16">
        <v>7</v>
      </c>
      <c r="D410" s="16">
        <v>0</v>
      </c>
      <c r="E410" s="16">
        <v>0</v>
      </c>
      <c r="F410" s="16">
        <v>0</v>
      </c>
      <c r="G410" s="16">
        <v>0</v>
      </c>
      <c r="H410" s="24" t="s">
        <v>316</v>
      </c>
      <c r="I410" s="24" t="s">
        <v>316</v>
      </c>
      <c r="J410" s="16">
        <v>8661</v>
      </c>
      <c r="K410" s="30">
        <v>0</v>
      </c>
      <c r="L410" s="16" t="s">
        <v>65</v>
      </c>
      <c r="M410" s="16" t="s">
        <v>65</v>
      </c>
      <c r="N410" s="16">
        <v>9</v>
      </c>
      <c r="O410" s="16">
        <v>60</v>
      </c>
      <c r="P410" s="16">
        <v>300</v>
      </c>
      <c r="Q410" s="16">
        <v>300</v>
      </c>
      <c r="R410" s="16">
        <v>0</v>
      </c>
      <c r="S410" s="16">
        <v>180335820</v>
      </c>
      <c r="T410" s="16">
        <v>210000000</v>
      </c>
      <c r="U410" s="16">
        <v>4508395522</v>
      </c>
      <c r="V410" s="16">
        <v>9</v>
      </c>
      <c r="W410" s="19">
        <v>0.64</v>
      </c>
      <c r="X410" s="19">
        <v>0.64</v>
      </c>
      <c r="Y410" s="16">
        <v>115414924</v>
      </c>
      <c r="Z410" s="16">
        <v>153216000</v>
      </c>
      <c r="AA410" s="16">
        <v>3334208954</v>
      </c>
      <c r="AD410" s="16" t="s">
        <v>257</v>
      </c>
      <c r="AE410" s="16" t="s">
        <v>868</v>
      </c>
      <c r="AF410" s="16" t="s">
        <v>313</v>
      </c>
      <c r="AG410" s="16">
        <v>153216000</v>
      </c>
      <c r="AH410" s="16" t="s">
        <v>260</v>
      </c>
      <c r="AI410" s="16" t="s">
        <v>314</v>
      </c>
      <c r="AJ410" s="16">
        <v>3334208954</v>
      </c>
      <c r="AK410" s="16" t="s">
        <v>261</v>
      </c>
      <c r="AL410" s="24" t="s">
        <v>869</v>
      </c>
    </row>
    <row r="411" spans="1:38" x14ac:dyDescent="0.15">
      <c r="A411" s="16">
        <v>406</v>
      </c>
      <c r="B411" s="16">
        <v>510</v>
      </c>
      <c r="C411" s="16">
        <v>7</v>
      </c>
      <c r="D411" s="16">
        <v>0</v>
      </c>
      <c r="E411" s="16">
        <v>0</v>
      </c>
      <c r="F411" s="16">
        <v>0</v>
      </c>
      <c r="G411" s="16">
        <v>0</v>
      </c>
      <c r="H411" s="24" t="s">
        <v>316</v>
      </c>
      <c r="I411" s="24" t="s">
        <v>316</v>
      </c>
      <c r="J411" s="16">
        <v>8661</v>
      </c>
      <c r="K411" s="30">
        <v>0</v>
      </c>
      <c r="L411" s="16" t="s">
        <v>66</v>
      </c>
      <c r="M411" s="16" t="s">
        <v>66</v>
      </c>
      <c r="N411" s="16">
        <v>10</v>
      </c>
      <c r="O411" s="16">
        <v>70</v>
      </c>
      <c r="P411" s="16">
        <v>320</v>
      </c>
      <c r="Q411" s="16">
        <v>320</v>
      </c>
      <c r="R411" s="16">
        <v>0</v>
      </c>
      <c r="S411" s="16">
        <v>210391791</v>
      </c>
      <c r="T411" s="16">
        <v>224000000</v>
      </c>
      <c r="U411" s="16">
        <v>4808955223</v>
      </c>
      <c r="V411" s="16">
        <v>10</v>
      </c>
      <c r="W411" s="19">
        <v>0.57999999999999996</v>
      </c>
      <c r="X411" s="19">
        <v>0.57999999999999996</v>
      </c>
      <c r="Y411" s="16">
        <v>122027238</v>
      </c>
      <c r="Z411" s="16">
        <v>148108800</v>
      </c>
      <c r="AA411" s="16">
        <v>3223068656</v>
      </c>
      <c r="AD411" s="16" t="s">
        <v>257</v>
      </c>
      <c r="AE411" s="16" t="s">
        <v>870</v>
      </c>
      <c r="AF411" s="16" t="s">
        <v>313</v>
      </c>
      <c r="AG411" s="16">
        <v>148108800</v>
      </c>
      <c r="AH411" s="16" t="s">
        <v>260</v>
      </c>
      <c r="AI411" s="16" t="s">
        <v>314</v>
      </c>
      <c r="AJ411" s="16">
        <v>3223068656</v>
      </c>
      <c r="AK411" s="16" t="s">
        <v>261</v>
      </c>
      <c r="AL411" s="24" t="s">
        <v>871</v>
      </c>
    </row>
    <row r="412" spans="1:38" x14ac:dyDescent="0.15">
      <c r="A412" s="16">
        <v>407</v>
      </c>
      <c r="B412" s="16">
        <v>601</v>
      </c>
      <c r="C412" s="16">
        <v>7</v>
      </c>
      <c r="D412" s="16">
        <v>0</v>
      </c>
      <c r="E412" s="16">
        <v>0</v>
      </c>
      <c r="F412" s="16">
        <v>700</v>
      </c>
      <c r="G412" s="16">
        <v>0</v>
      </c>
      <c r="H412" s="24" t="s">
        <v>316</v>
      </c>
      <c r="I412" s="24" t="s">
        <v>316</v>
      </c>
      <c r="J412" s="16">
        <v>8661</v>
      </c>
      <c r="K412" s="30">
        <v>0</v>
      </c>
      <c r="L412" s="16" t="s">
        <v>67</v>
      </c>
      <c r="M412" s="16" t="s">
        <v>67</v>
      </c>
      <c r="N412" s="16">
        <v>1</v>
      </c>
      <c r="O412" s="16">
        <v>1.9</v>
      </c>
      <c r="P412" s="16">
        <v>1.9</v>
      </c>
      <c r="Q412" s="16">
        <v>1.9</v>
      </c>
      <c r="R412" s="16">
        <v>0</v>
      </c>
      <c r="S412" s="16">
        <v>5710634</v>
      </c>
      <c r="T412" s="16">
        <v>1330000</v>
      </c>
      <c r="U412" s="16">
        <v>28553171</v>
      </c>
      <c r="V412" s="16">
        <v>1</v>
      </c>
      <c r="W412" s="19">
        <v>1.2</v>
      </c>
      <c r="X412" s="19">
        <v>1.2</v>
      </c>
      <c r="Y412" s="16">
        <v>6852760</v>
      </c>
      <c r="Z412" s="16">
        <v>1819440</v>
      </c>
      <c r="AA412" s="16">
        <v>39593730</v>
      </c>
      <c r="AD412" s="16" t="s">
        <v>257</v>
      </c>
      <c r="AE412" s="16" t="s">
        <v>872</v>
      </c>
      <c r="AF412" s="16" t="s">
        <v>313</v>
      </c>
      <c r="AG412" s="16">
        <v>1819440</v>
      </c>
      <c r="AH412" s="16" t="s">
        <v>260</v>
      </c>
      <c r="AI412" s="16" t="s">
        <v>314</v>
      </c>
      <c r="AJ412" s="16">
        <v>39593730</v>
      </c>
      <c r="AK412" s="16" t="s">
        <v>261</v>
      </c>
      <c r="AL412" s="24" t="s">
        <v>873</v>
      </c>
    </row>
    <row r="413" spans="1:38" x14ac:dyDescent="0.15">
      <c r="A413" s="16">
        <v>408</v>
      </c>
      <c r="B413" s="16">
        <v>602</v>
      </c>
      <c r="C413" s="16">
        <v>7</v>
      </c>
      <c r="D413" s="16">
        <v>0</v>
      </c>
      <c r="E413" s="16">
        <v>0</v>
      </c>
      <c r="F413" s="16">
        <v>700</v>
      </c>
      <c r="G413" s="16">
        <v>0</v>
      </c>
      <c r="H413" s="24" t="s">
        <v>316</v>
      </c>
      <c r="I413" s="24" t="s">
        <v>316</v>
      </c>
      <c r="J413" s="16">
        <v>8661</v>
      </c>
      <c r="K413" s="30">
        <v>0</v>
      </c>
      <c r="L413" s="16" t="s">
        <v>68</v>
      </c>
      <c r="M413" s="16" t="s">
        <v>68</v>
      </c>
      <c r="N413" s="16">
        <v>2</v>
      </c>
      <c r="O413" s="16">
        <v>2.95</v>
      </c>
      <c r="P413" s="16">
        <v>2.25</v>
      </c>
      <c r="Q413" s="16">
        <v>2.25</v>
      </c>
      <c r="R413" s="16">
        <v>0</v>
      </c>
      <c r="S413" s="16">
        <v>8866511</v>
      </c>
      <c r="T413" s="16">
        <v>1575000</v>
      </c>
      <c r="U413" s="16">
        <v>33812966</v>
      </c>
      <c r="V413" s="16">
        <v>2</v>
      </c>
      <c r="W413" s="19">
        <v>0.98</v>
      </c>
      <c r="X413" s="19">
        <v>0.98</v>
      </c>
      <c r="Y413" s="16">
        <v>8689180</v>
      </c>
      <c r="Z413" s="16">
        <v>1759590</v>
      </c>
      <c r="AA413" s="16">
        <v>38291305</v>
      </c>
      <c r="AD413" s="16" t="s">
        <v>257</v>
      </c>
      <c r="AE413" s="16" t="s">
        <v>874</v>
      </c>
      <c r="AF413" s="16" t="s">
        <v>313</v>
      </c>
      <c r="AG413" s="16">
        <v>1759590</v>
      </c>
      <c r="AH413" s="16" t="s">
        <v>260</v>
      </c>
      <c r="AI413" s="16" t="s">
        <v>314</v>
      </c>
      <c r="AJ413" s="16">
        <v>38291305</v>
      </c>
      <c r="AK413" s="16" t="s">
        <v>261</v>
      </c>
      <c r="AL413" s="24" t="s">
        <v>875</v>
      </c>
    </row>
    <row r="414" spans="1:38" x14ac:dyDescent="0.15">
      <c r="A414" s="16">
        <v>409</v>
      </c>
      <c r="B414" s="16">
        <v>603</v>
      </c>
      <c r="C414" s="16">
        <v>7</v>
      </c>
      <c r="D414" s="16">
        <v>0</v>
      </c>
      <c r="E414" s="16">
        <v>0</v>
      </c>
      <c r="F414" s="16">
        <v>700</v>
      </c>
      <c r="G414" s="16">
        <v>0</v>
      </c>
      <c r="H414" s="24" t="s">
        <v>316</v>
      </c>
      <c r="I414" s="24" t="s">
        <v>316</v>
      </c>
      <c r="J414" s="16">
        <v>8661</v>
      </c>
      <c r="K414" s="30">
        <v>0</v>
      </c>
      <c r="L414" s="16" t="s">
        <v>69</v>
      </c>
      <c r="M414" s="16" t="s">
        <v>69</v>
      </c>
      <c r="N414" s="16">
        <v>3</v>
      </c>
      <c r="O414" s="16">
        <v>5.9</v>
      </c>
      <c r="P414" s="16">
        <v>3.9</v>
      </c>
      <c r="Q414" s="16">
        <v>3.9</v>
      </c>
      <c r="R414" s="16">
        <v>0</v>
      </c>
      <c r="S414" s="16">
        <v>17733022</v>
      </c>
      <c r="T414" s="16">
        <v>2730000</v>
      </c>
      <c r="U414" s="16">
        <v>58609141</v>
      </c>
      <c r="V414" s="16">
        <v>3</v>
      </c>
      <c r="W414" s="19">
        <v>0.86</v>
      </c>
      <c r="X414" s="19">
        <v>0.86</v>
      </c>
      <c r="Y414" s="16">
        <v>15250398</v>
      </c>
      <c r="Z414" s="16">
        <v>2676492</v>
      </c>
      <c r="AA414" s="16">
        <v>58244461</v>
      </c>
      <c r="AD414" s="16" t="s">
        <v>257</v>
      </c>
      <c r="AE414" s="16" t="s">
        <v>876</v>
      </c>
      <c r="AF414" s="16" t="s">
        <v>313</v>
      </c>
      <c r="AG414" s="16">
        <v>2676492</v>
      </c>
      <c r="AH414" s="16" t="s">
        <v>260</v>
      </c>
      <c r="AI414" s="16" t="s">
        <v>314</v>
      </c>
      <c r="AJ414" s="16">
        <v>58244461</v>
      </c>
      <c r="AK414" s="16" t="s">
        <v>261</v>
      </c>
      <c r="AL414" s="24" t="s">
        <v>877</v>
      </c>
    </row>
    <row r="415" spans="1:38" x14ac:dyDescent="0.15">
      <c r="A415" s="16">
        <v>410</v>
      </c>
      <c r="B415" s="16">
        <v>604</v>
      </c>
      <c r="C415" s="16">
        <v>7</v>
      </c>
      <c r="D415" s="16">
        <v>0</v>
      </c>
      <c r="E415" s="16">
        <v>0</v>
      </c>
      <c r="F415" s="16">
        <v>700</v>
      </c>
      <c r="G415" s="16">
        <v>0</v>
      </c>
      <c r="H415" s="24" t="s">
        <v>316</v>
      </c>
      <c r="I415" s="24" t="s">
        <v>316</v>
      </c>
      <c r="J415" s="16">
        <v>8661</v>
      </c>
      <c r="K415" s="30">
        <v>0</v>
      </c>
      <c r="L415" s="16" t="s">
        <v>70</v>
      </c>
      <c r="M415" s="16" t="s">
        <v>70</v>
      </c>
      <c r="N415" s="16">
        <v>4</v>
      </c>
      <c r="O415" s="16">
        <v>8.6999999999999993</v>
      </c>
      <c r="P415" s="16">
        <v>29.7</v>
      </c>
      <c r="Q415" s="16">
        <v>29.7</v>
      </c>
      <c r="R415" s="16">
        <v>0</v>
      </c>
      <c r="S415" s="16">
        <v>26148694</v>
      </c>
      <c r="T415" s="16">
        <v>20790000</v>
      </c>
      <c r="U415" s="16">
        <v>446331156</v>
      </c>
      <c r="V415" s="16">
        <v>4</v>
      </c>
      <c r="W415" s="19">
        <v>0.92</v>
      </c>
      <c r="X415" s="19">
        <v>0.92</v>
      </c>
      <c r="Y415" s="16">
        <v>24056798</v>
      </c>
      <c r="Z415" s="16">
        <v>21804552</v>
      </c>
      <c r="AA415" s="16">
        <v>474499611</v>
      </c>
      <c r="AD415" s="16" t="s">
        <v>257</v>
      </c>
      <c r="AE415" s="16" t="s">
        <v>878</v>
      </c>
      <c r="AF415" s="16" t="s">
        <v>313</v>
      </c>
      <c r="AG415" s="16">
        <v>21804552</v>
      </c>
      <c r="AH415" s="16" t="s">
        <v>260</v>
      </c>
      <c r="AI415" s="16" t="s">
        <v>314</v>
      </c>
      <c r="AJ415" s="16">
        <v>474499611</v>
      </c>
      <c r="AK415" s="16" t="s">
        <v>261</v>
      </c>
      <c r="AL415" s="24" t="s">
        <v>879</v>
      </c>
    </row>
    <row r="416" spans="1:38" x14ac:dyDescent="0.15">
      <c r="A416" s="16">
        <v>411</v>
      </c>
      <c r="B416" s="16">
        <v>605</v>
      </c>
      <c r="C416" s="16">
        <v>7</v>
      </c>
      <c r="D416" s="16">
        <v>0</v>
      </c>
      <c r="E416" s="16">
        <v>0</v>
      </c>
      <c r="F416" s="16">
        <v>700</v>
      </c>
      <c r="G416" s="16">
        <v>0</v>
      </c>
      <c r="H416" s="24" t="s">
        <v>316</v>
      </c>
      <c r="I416" s="24" t="s">
        <v>316</v>
      </c>
      <c r="J416" s="16">
        <v>8661</v>
      </c>
      <c r="K416" s="30">
        <v>0</v>
      </c>
      <c r="L416" s="16" t="s">
        <v>71</v>
      </c>
      <c r="M416" s="16" t="s">
        <v>71</v>
      </c>
      <c r="N416" s="16">
        <v>5</v>
      </c>
      <c r="O416" s="16">
        <v>13.2</v>
      </c>
      <c r="P416" s="16">
        <v>35</v>
      </c>
      <c r="Q416" s="16">
        <v>35</v>
      </c>
      <c r="R416" s="16">
        <v>0</v>
      </c>
      <c r="S416" s="16">
        <v>39673880</v>
      </c>
      <c r="T416" s="16">
        <v>24500000</v>
      </c>
      <c r="U416" s="16">
        <v>525979477</v>
      </c>
      <c r="V416" s="16">
        <v>5</v>
      </c>
      <c r="W416" s="19">
        <v>0.9</v>
      </c>
      <c r="X416" s="19">
        <v>0.9</v>
      </c>
      <c r="Y416" s="16">
        <v>35706492</v>
      </c>
      <c r="Z416" s="16">
        <v>25137000</v>
      </c>
      <c r="AA416" s="16">
        <v>547018656</v>
      </c>
      <c r="AD416" s="16" t="s">
        <v>257</v>
      </c>
      <c r="AE416" s="16" t="s">
        <v>880</v>
      </c>
      <c r="AF416" s="16" t="s">
        <v>313</v>
      </c>
      <c r="AG416" s="16">
        <v>25137000</v>
      </c>
      <c r="AH416" s="16" t="s">
        <v>260</v>
      </c>
      <c r="AI416" s="16" t="s">
        <v>314</v>
      </c>
      <c r="AJ416" s="16">
        <v>547018656</v>
      </c>
      <c r="AK416" s="16" t="s">
        <v>261</v>
      </c>
      <c r="AL416" s="24" t="s">
        <v>881</v>
      </c>
    </row>
    <row r="417" spans="1:38" x14ac:dyDescent="0.15">
      <c r="A417" s="16">
        <v>412</v>
      </c>
      <c r="B417" s="16">
        <v>606</v>
      </c>
      <c r="C417" s="16">
        <v>7</v>
      </c>
      <c r="D417" s="16">
        <v>0</v>
      </c>
      <c r="E417" s="16">
        <v>0</v>
      </c>
      <c r="F417" s="16">
        <v>700</v>
      </c>
      <c r="G417" s="16">
        <v>0</v>
      </c>
      <c r="H417" s="24" t="s">
        <v>316</v>
      </c>
      <c r="I417" s="24" t="s">
        <v>316</v>
      </c>
      <c r="J417" s="16">
        <v>8661</v>
      </c>
      <c r="K417" s="30">
        <v>0</v>
      </c>
      <c r="L417" s="16" t="s">
        <v>72</v>
      </c>
      <c r="M417" s="16" t="s">
        <v>72</v>
      </c>
      <c r="N417" s="16">
        <v>6</v>
      </c>
      <c r="O417" s="16">
        <v>31.05</v>
      </c>
      <c r="P417" s="16">
        <v>232</v>
      </c>
      <c r="Q417" s="16">
        <v>232</v>
      </c>
      <c r="R417" s="16">
        <v>0</v>
      </c>
      <c r="S417" s="16">
        <v>93323787</v>
      </c>
      <c r="T417" s="16">
        <v>162400000</v>
      </c>
      <c r="U417" s="16">
        <v>3486492537</v>
      </c>
      <c r="V417" s="16">
        <v>6</v>
      </c>
      <c r="W417" s="19">
        <v>0.86</v>
      </c>
      <c r="X417" s="19">
        <v>0.86</v>
      </c>
      <c r="Y417" s="16">
        <v>80258456</v>
      </c>
      <c r="Z417" s="16">
        <v>159216960</v>
      </c>
      <c r="AA417" s="16">
        <v>3464798805</v>
      </c>
      <c r="AD417" s="16" t="s">
        <v>257</v>
      </c>
      <c r="AE417" s="16" t="s">
        <v>882</v>
      </c>
      <c r="AF417" s="16" t="s">
        <v>313</v>
      </c>
      <c r="AG417" s="16">
        <v>159216960</v>
      </c>
      <c r="AH417" s="16" t="s">
        <v>260</v>
      </c>
      <c r="AI417" s="16" t="s">
        <v>314</v>
      </c>
      <c r="AJ417" s="16">
        <v>3464798805</v>
      </c>
      <c r="AK417" s="16" t="s">
        <v>261</v>
      </c>
      <c r="AL417" s="24" t="s">
        <v>883</v>
      </c>
    </row>
    <row r="418" spans="1:38" x14ac:dyDescent="0.15">
      <c r="A418" s="16">
        <v>413</v>
      </c>
      <c r="B418" s="16">
        <v>607</v>
      </c>
      <c r="C418" s="16">
        <v>7</v>
      </c>
      <c r="D418" s="16">
        <v>0</v>
      </c>
      <c r="E418" s="16">
        <v>0</v>
      </c>
      <c r="F418" s="16">
        <v>700</v>
      </c>
      <c r="G418" s="16">
        <v>0</v>
      </c>
      <c r="H418" s="24" t="s">
        <v>316</v>
      </c>
      <c r="I418" s="24" t="s">
        <v>316</v>
      </c>
      <c r="J418" s="16">
        <v>8661</v>
      </c>
      <c r="K418" s="30">
        <v>0</v>
      </c>
      <c r="L418" s="16" t="s">
        <v>73</v>
      </c>
      <c r="M418" s="16" t="s">
        <v>73</v>
      </c>
      <c r="N418" s="16">
        <v>7</v>
      </c>
      <c r="O418" s="16">
        <v>35.799999999999997</v>
      </c>
      <c r="P418" s="16">
        <v>300</v>
      </c>
      <c r="Q418" s="16">
        <v>300</v>
      </c>
      <c r="R418" s="16">
        <v>0</v>
      </c>
      <c r="S418" s="16">
        <v>107600373</v>
      </c>
      <c r="T418" s="16">
        <v>210000000</v>
      </c>
      <c r="U418" s="16">
        <v>4508395522</v>
      </c>
      <c r="V418" s="16">
        <v>7</v>
      </c>
      <c r="W418" s="19">
        <v>0.78</v>
      </c>
      <c r="X418" s="19">
        <v>0.78</v>
      </c>
      <c r="Y418" s="16">
        <v>83928290</v>
      </c>
      <c r="Z418" s="16">
        <v>186732000</v>
      </c>
      <c r="AA418" s="16">
        <v>4063567163</v>
      </c>
      <c r="AD418" s="16" t="s">
        <v>257</v>
      </c>
      <c r="AE418" s="16" t="s">
        <v>884</v>
      </c>
      <c r="AF418" s="16" t="s">
        <v>313</v>
      </c>
      <c r="AG418" s="16">
        <v>186732000</v>
      </c>
      <c r="AH418" s="16" t="s">
        <v>260</v>
      </c>
      <c r="AI418" s="16" t="s">
        <v>314</v>
      </c>
      <c r="AJ418" s="16">
        <v>4063567163</v>
      </c>
      <c r="AK418" s="16" t="s">
        <v>261</v>
      </c>
      <c r="AL418" s="24" t="s">
        <v>885</v>
      </c>
    </row>
    <row r="419" spans="1:38" x14ac:dyDescent="0.15">
      <c r="A419" s="16">
        <v>414</v>
      </c>
      <c r="B419" s="16">
        <v>608</v>
      </c>
      <c r="C419" s="16">
        <v>7</v>
      </c>
      <c r="D419" s="16">
        <v>0</v>
      </c>
      <c r="E419" s="16">
        <v>0</v>
      </c>
      <c r="F419" s="16">
        <v>700</v>
      </c>
      <c r="G419" s="16">
        <v>0</v>
      </c>
      <c r="H419" s="24" t="s">
        <v>316</v>
      </c>
      <c r="I419" s="24" t="s">
        <v>316</v>
      </c>
      <c r="J419" s="16">
        <v>8661</v>
      </c>
      <c r="K419" s="30">
        <v>0</v>
      </c>
      <c r="L419" s="16" t="s">
        <v>74</v>
      </c>
      <c r="M419" s="16" t="s">
        <v>74</v>
      </c>
      <c r="N419" s="16">
        <v>8</v>
      </c>
      <c r="O419" s="16">
        <v>39.549999999999997</v>
      </c>
      <c r="P419" s="16">
        <v>387.5</v>
      </c>
      <c r="Q419" s="16">
        <v>387.5</v>
      </c>
      <c r="R419" s="16">
        <v>0</v>
      </c>
      <c r="S419" s="16">
        <v>118871361</v>
      </c>
      <c r="T419" s="16">
        <v>271250000</v>
      </c>
      <c r="U419" s="16">
        <v>5823344216</v>
      </c>
      <c r="V419" s="16">
        <v>8</v>
      </c>
      <c r="W419" s="19">
        <v>0.70000000000000007</v>
      </c>
      <c r="X419" s="19">
        <v>0.70000000000000007</v>
      </c>
      <c r="Y419" s="16">
        <v>83209952</v>
      </c>
      <c r="Z419" s="16">
        <v>216457500</v>
      </c>
      <c r="AA419" s="16">
        <v>4710438432</v>
      </c>
      <c r="AD419" s="16" t="s">
        <v>257</v>
      </c>
      <c r="AE419" s="16" t="s">
        <v>886</v>
      </c>
      <c r="AF419" s="16" t="s">
        <v>313</v>
      </c>
      <c r="AG419" s="16">
        <v>216457500</v>
      </c>
      <c r="AH419" s="16" t="s">
        <v>260</v>
      </c>
      <c r="AI419" s="16" t="s">
        <v>314</v>
      </c>
      <c r="AJ419" s="16">
        <v>4710438432</v>
      </c>
      <c r="AK419" s="16" t="s">
        <v>261</v>
      </c>
      <c r="AL419" s="24" t="s">
        <v>887</v>
      </c>
    </row>
    <row r="420" spans="1:38" x14ac:dyDescent="0.15">
      <c r="A420" s="16">
        <v>415</v>
      </c>
      <c r="B420" s="16">
        <v>609</v>
      </c>
      <c r="C420" s="16">
        <v>7</v>
      </c>
      <c r="D420" s="16">
        <v>0</v>
      </c>
      <c r="E420" s="16">
        <v>0</v>
      </c>
      <c r="F420" s="16">
        <v>700</v>
      </c>
      <c r="G420" s="16">
        <v>0</v>
      </c>
      <c r="H420" s="24" t="s">
        <v>316</v>
      </c>
      <c r="I420" s="24" t="s">
        <v>316</v>
      </c>
      <c r="J420" s="16">
        <v>8661</v>
      </c>
      <c r="K420" s="30">
        <v>0</v>
      </c>
      <c r="L420" s="16" t="s">
        <v>75</v>
      </c>
      <c r="M420" s="16" t="s">
        <v>75</v>
      </c>
      <c r="N420" s="16">
        <v>9</v>
      </c>
      <c r="O420" s="16">
        <v>68.400000000000006</v>
      </c>
      <c r="P420" s="16">
        <v>480</v>
      </c>
      <c r="Q420" s="16">
        <v>480</v>
      </c>
      <c r="R420" s="16">
        <v>0</v>
      </c>
      <c r="S420" s="16">
        <v>205582835</v>
      </c>
      <c r="T420" s="16">
        <v>336000000</v>
      </c>
      <c r="U420" s="16">
        <v>7213432835</v>
      </c>
      <c r="V420" s="16">
        <v>9</v>
      </c>
      <c r="W420" s="19">
        <v>0.64</v>
      </c>
      <c r="X420" s="19">
        <v>0.64</v>
      </c>
      <c r="Y420" s="16">
        <v>131573014</v>
      </c>
      <c r="Z420" s="16">
        <v>245145600</v>
      </c>
      <c r="AA420" s="16">
        <v>5334734327</v>
      </c>
      <c r="AD420" s="16" t="s">
        <v>257</v>
      </c>
      <c r="AE420" s="16" t="s">
        <v>888</v>
      </c>
      <c r="AF420" s="16" t="s">
        <v>313</v>
      </c>
      <c r="AG420" s="16">
        <v>245145600</v>
      </c>
      <c r="AH420" s="16" t="s">
        <v>260</v>
      </c>
      <c r="AI420" s="16" t="s">
        <v>314</v>
      </c>
      <c r="AJ420" s="16">
        <v>5334734327</v>
      </c>
      <c r="AK420" s="16" t="s">
        <v>261</v>
      </c>
      <c r="AL420" s="24" t="s">
        <v>889</v>
      </c>
    </row>
    <row r="421" spans="1:38" x14ac:dyDescent="0.15">
      <c r="A421" s="16">
        <v>416</v>
      </c>
      <c r="B421" s="16">
        <v>701</v>
      </c>
      <c r="C421" s="16">
        <v>7</v>
      </c>
      <c r="D421" s="16">
        <v>0</v>
      </c>
      <c r="E421" s="16">
        <v>0</v>
      </c>
      <c r="F421" s="16">
        <v>0</v>
      </c>
      <c r="G421" s="16">
        <v>0</v>
      </c>
      <c r="H421" s="24" t="s">
        <v>316</v>
      </c>
      <c r="I421" s="24" t="s">
        <v>316</v>
      </c>
      <c r="J421" s="16">
        <v>8661</v>
      </c>
      <c r="K421" s="30">
        <v>0</v>
      </c>
      <c r="L421" s="16" t="s">
        <v>76</v>
      </c>
      <c r="M421" s="16" t="s">
        <v>76</v>
      </c>
      <c r="N421" s="16">
        <v>2</v>
      </c>
      <c r="O421" s="16">
        <v>3.2</v>
      </c>
      <c r="P421" s="16">
        <v>2</v>
      </c>
      <c r="Q421" s="16">
        <v>2</v>
      </c>
      <c r="R421" s="16">
        <v>0</v>
      </c>
      <c r="S421" s="16">
        <v>9617910</v>
      </c>
      <c r="T421" s="16">
        <v>1400000</v>
      </c>
      <c r="U421" s="16">
        <v>30055970</v>
      </c>
      <c r="V421" s="16">
        <v>1</v>
      </c>
      <c r="W421" s="19">
        <v>1.2</v>
      </c>
      <c r="X421" s="19">
        <v>3.4000000000000002E-2</v>
      </c>
      <c r="Y421" s="16">
        <v>327008</v>
      </c>
      <c r="Z421" s="16">
        <v>54264</v>
      </c>
      <c r="AA421" s="16">
        <v>1180865</v>
      </c>
      <c r="AD421" s="16" t="s">
        <v>257</v>
      </c>
      <c r="AE421" s="16" t="s">
        <v>924</v>
      </c>
      <c r="AF421" s="16" t="s">
        <v>313</v>
      </c>
      <c r="AG421" s="16">
        <v>54264</v>
      </c>
      <c r="AH421" s="16" t="s">
        <v>260</v>
      </c>
      <c r="AI421" s="16" t="s">
        <v>314</v>
      </c>
      <c r="AJ421" s="16">
        <v>1180865</v>
      </c>
      <c r="AK421" s="16" t="s">
        <v>261</v>
      </c>
      <c r="AL421" s="24" t="s">
        <v>925</v>
      </c>
    </row>
    <row r="422" spans="1:38" x14ac:dyDescent="0.15">
      <c r="A422" s="16">
        <v>417</v>
      </c>
      <c r="B422" s="16">
        <v>702</v>
      </c>
      <c r="C422" s="16">
        <v>7</v>
      </c>
      <c r="D422" s="16">
        <v>0</v>
      </c>
      <c r="E422" s="16">
        <v>0</v>
      </c>
      <c r="F422" s="16">
        <v>0</v>
      </c>
      <c r="G422" s="16">
        <v>0</v>
      </c>
      <c r="H422" s="24" t="s">
        <v>316</v>
      </c>
      <c r="I422" s="24" t="s">
        <v>316</v>
      </c>
      <c r="J422" s="16">
        <v>8661</v>
      </c>
      <c r="K422" s="30">
        <v>0</v>
      </c>
      <c r="L422" s="16" t="s">
        <v>77</v>
      </c>
      <c r="M422" s="16" t="s">
        <v>77</v>
      </c>
      <c r="N422" s="16">
        <v>7</v>
      </c>
      <c r="O422" s="16">
        <v>26</v>
      </c>
      <c r="P422" s="16">
        <v>160</v>
      </c>
      <c r="Q422" s="16">
        <v>160</v>
      </c>
      <c r="R422" s="16">
        <v>0</v>
      </c>
      <c r="S422" s="16">
        <v>78145522</v>
      </c>
      <c r="T422" s="16">
        <v>112000000</v>
      </c>
      <c r="U422" s="16">
        <v>2404477611</v>
      </c>
      <c r="V422" s="16">
        <v>2</v>
      </c>
      <c r="W422" s="19">
        <v>0.98</v>
      </c>
      <c r="X422" s="19">
        <v>3.4000000000000002E-2</v>
      </c>
      <c r="Y422" s="16">
        <v>2656947</v>
      </c>
      <c r="Z422" s="16">
        <v>4341120</v>
      </c>
      <c r="AA422" s="16">
        <v>94469253</v>
      </c>
      <c r="AD422" s="16" t="s">
        <v>257</v>
      </c>
      <c r="AE422" s="16" t="s">
        <v>914</v>
      </c>
      <c r="AF422" s="16" t="s">
        <v>313</v>
      </c>
      <c r="AG422" s="16">
        <v>4341120</v>
      </c>
      <c r="AH422" s="16" t="s">
        <v>260</v>
      </c>
      <c r="AI422" s="16" t="s">
        <v>314</v>
      </c>
      <c r="AJ422" s="16">
        <v>94469253</v>
      </c>
      <c r="AK422" s="16" t="s">
        <v>261</v>
      </c>
      <c r="AL422" s="24" t="s">
        <v>915</v>
      </c>
    </row>
    <row r="423" spans="1:38" x14ac:dyDescent="0.15">
      <c r="A423" s="16">
        <v>418</v>
      </c>
      <c r="B423" s="16">
        <v>703</v>
      </c>
      <c r="C423" s="16">
        <v>7</v>
      </c>
      <c r="D423" s="16">
        <v>0</v>
      </c>
      <c r="E423" s="16">
        <v>0</v>
      </c>
      <c r="F423" s="16">
        <v>0</v>
      </c>
      <c r="G423" s="16">
        <v>0</v>
      </c>
      <c r="H423" s="24" t="s">
        <v>316</v>
      </c>
      <c r="I423" s="24" t="s">
        <v>316</v>
      </c>
      <c r="J423" s="16">
        <v>8661</v>
      </c>
      <c r="K423" s="30">
        <v>0</v>
      </c>
      <c r="L423" s="16" t="s">
        <v>78</v>
      </c>
      <c r="M423" s="16" t="s">
        <v>78</v>
      </c>
      <c r="N423" s="16">
        <v>8</v>
      </c>
      <c r="O423" s="16">
        <v>31</v>
      </c>
      <c r="P423" s="16">
        <v>181</v>
      </c>
      <c r="Q423" s="16">
        <v>181</v>
      </c>
      <c r="R423" s="16">
        <v>0</v>
      </c>
      <c r="S423" s="16">
        <v>93173507</v>
      </c>
      <c r="T423" s="16">
        <v>126700000</v>
      </c>
      <c r="U423" s="16">
        <v>2720065298</v>
      </c>
      <c r="V423" s="16">
        <v>3</v>
      </c>
      <c r="W423" s="19">
        <v>0.86</v>
      </c>
      <c r="X423" s="19">
        <v>3.4000000000000002E-2</v>
      </c>
      <c r="Y423" s="16">
        <v>3167899</v>
      </c>
      <c r="Z423" s="16">
        <v>4910892</v>
      </c>
      <c r="AA423" s="16">
        <v>106868343</v>
      </c>
      <c r="AD423" s="16" t="s">
        <v>257</v>
      </c>
      <c r="AE423" s="16" t="s">
        <v>926</v>
      </c>
      <c r="AF423" s="16" t="s">
        <v>313</v>
      </c>
      <c r="AG423" s="16">
        <v>4910892</v>
      </c>
      <c r="AH423" s="16" t="s">
        <v>260</v>
      </c>
      <c r="AI423" s="16" t="s">
        <v>314</v>
      </c>
      <c r="AJ423" s="16">
        <v>106868343</v>
      </c>
      <c r="AK423" s="16" t="s">
        <v>261</v>
      </c>
      <c r="AL423" s="24" t="s">
        <v>927</v>
      </c>
    </row>
    <row r="424" spans="1:38" x14ac:dyDescent="0.15">
      <c r="A424" s="16">
        <v>419</v>
      </c>
      <c r="B424" s="16">
        <v>704</v>
      </c>
      <c r="C424" s="16">
        <v>7</v>
      </c>
      <c r="D424" s="16">
        <v>0</v>
      </c>
      <c r="E424" s="16">
        <v>0</v>
      </c>
      <c r="F424" s="16">
        <v>0</v>
      </c>
      <c r="G424" s="16">
        <v>0</v>
      </c>
      <c r="H424" s="24" t="s">
        <v>316</v>
      </c>
      <c r="I424" s="24" t="s">
        <v>316</v>
      </c>
      <c r="J424" s="16">
        <v>8661</v>
      </c>
      <c r="K424" s="30">
        <v>0</v>
      </c>
      <c r="L424" s="16" t="s">
        <v>79</v>
      </c>
      <c r="M424" s="16" t="s">
        <v>79</v>
      </c>
      <c r="N424" s="16">
        <v>9</v>
      </c>
      <c r="O424" s="16">
        <v>51</v>
      </c>
      <c r="P424" s="16">
        <v>284</v>
      </c>
      <c r="Q424" s="16">
        <v>284</v>
      </c>
      <c r="R424" s="16">
        <v>0</v>
      </c>
      <c r="S424" s="16">
        <v>153285447</v>
      </c>
      <c r="T424" s="16">
        <v>198800000</v>
      </c>
      <c r="U424" s="16">
        <v>4267947761</v>
      </c>
      <c r="V424" s="16">
        <v>4</v>
      </c>
      <c r="W424" s="19">
        <v>0.92</v>
      </c>
      <c r="X424" s="19">
        <v>3.4000000000000002E-2</v>
      </c>
      <c r="Y424" s="16">
        <v>5211705</v>
      </c>
      <c r="Z424" s="16">
        <v>7705488</v>
      </c>
      <c r="AA424" s="16">
        <v>167682925</v>
      </c>
      <c r="AD424" s="16" t="s">
        <v>257</v>
      </c>
      <c r="AE424" s="16" t="s">
        <v>928</v>
      </c>
      <c r="AF424" s="16" t="s">
        <v>313</v>
      </c>
      <c r="AG424" s="16">
        <v>7705488</v>
      </c>
      <c r="AH424" s="16" t="s">
        <v>260</v>
      </c>
      <c r="AI424" s="16" t="s">
        <v>314</v>
      </c>
      <c r="AJ424" s="16">
        <v>167682925</v>
      </c>
      <c r="AK424" s="16" t="s">
        <v>261</v>
      </c>
      <c r="AL424" s="24" t="s">
        <v>929</v>
      </c>
    </row>
    <row r="425" spans="1:38" x14ac:dyDescent="0.15">
      <c r="A425" s="16">
        <v>420</v>
      </c>
      <c r="B425" s="16">
        <v>705</v>
      </c>
      <c r="C425" s="16">
        <v>7</v>
      </c>
      <c r="D425" s="16">
        <v>0</v>
      </c>
      <c r="E425" s="16">
        <v>0</v>
      </c>
      <c r="F425" s="16">
        <v>0</v>
      </c>
      <c r="G425" s="16">
        <v>0</v>
      </c>
      <c r="H425" s="24" t="s">
        <v>316</v>
      </c>
      <c r="I425" s="24" t="s">
        <v>316</v>
      </c>
      <c r="J425" s="16">
        <v>8661</v>
      </c>
      <c r="K425" s="30">
        <v>0</v>
      </c>
      <c r="L425" s="16" t="s">
        <v>80</v>
      </c>
      <c r="M425" s="16" t="s">
        <v>80</v>
      </c>
      <c r="N425" s="16">
        <v>10</v>
      </c>
      <c r="O425" s="16">
        <v>81</v>
      </c>
      <c r="P425" s="16">
        <v>382</v>
      </c>
      <c r="Q425" s="16">
        <v>382</v>
      </c>
      <c r="R425" s="16">
        <v>0</v>
      </c>
      <c r="S425" s="16">
        <v>243453358</v>
      </c>
      <c r="T425" s="16">
        <v>267400000</v>
      </c>
      <c r="U425" s="16">
        <v>5740690298</v>
      </c>
      <c r="V425" s="16">
        <v>5</v>
      </c>
      <c r="W425" s="19">
        <v>0.9</v>
      </c>
      <c r="X425" s="19">
        <v>3.4000000000000002E-2</v>
      </c>
      <c r="Y425" s="16">
        <v>8277414</v>
      </c>
      <c r="Z425" s="16">
        <v>10364424</v>
      </c>
      <c r="AA425" s="16">
        <v>225545343</v>
      </c>
      <c r="AD425" s="16" t="s">
        <v>257</v>
      </c>
      <c r="AE425" s="16" t="s">
        <v>930</v>
      </c>
      <c r="AF425" s="16" t="s">
        <v>313</v>
      </c>
      <c r="AG425" s="16">
        <v>10364424</v>
      </c>
      <c r="AH425" s="16" t="s">
        <v>260</v>
      </c>
      <c r="AI425" s="16" t="s">
        <v>314</v>
      </c>
      <c r="AJ425" s="16">
        <v>225545343</v>
      </c>
      <c r="AK425" s="16" t="s">
        <v>261</v>
      </c>
      <c r="AL425" s="24" t="s">
        <v>931</v>
      </c>
    </row>
    <row r="426" spans="1:38" x14ac:dyDescent="0.15">
      <c r="A426" s="16">
        <v>421</v>
      </c>
      <c r="B426" s="16">
        <v>100</v>
      </c>
      <c r="C426" s="16">
        <v>8</v>
      </c>
      <c r="D426" s="16">
        <v>0</v>
      </c>
      <c r="E426" s="16">
        <v>0</v>
      </c>
      <c r="F426" s="16">
        <v>0</v>
      </c>
      <c r="G426" s="16">
        <v>6000521</v>
      </c>
      <c r="H426" s="24" t="s">
        <v>347</v>
      </c>
      <c r="I426" s="35" t="s">
        <v>1168</v>
      </c>
      <c r="J426" s="16">
        <v>8661</v>
      </c>
      <c r="K426" s="30">
        <v>160</v>
      </c>
      <c r="L426" s="16" t="s">
        <v>21</v>
      </c>
      <c r="M426" s="16" t="s">
        <v>21</v>
      </c>
      <c r="N426" s="16">
        <v>0</v>
      </c>
      <c r="O426" s="16">
        <v>0.5</v>
      </c>
      <c r="P426" s="16">
        <v>0.8</v>
      </c>
      <c r="Q426" s="16">
        <v>0.8</v>
      </c>
      <c r="R426" s="16">
        <v>0</v>
      </c>
      <c r="S426" s="16">
        <v>1502798</v>
      </c>
      <c r="T426" s="16">
        <v>560000</v>
      </c>
      <c r="U426" s="16">
        <v>12022388</v>
      </c>
      <c r="V426" s="16">
        <v>1</v>
      </c>
      <c r="W426" s="19">
        <v>1.6</v>
      </c>
      <c r="X426" s="19">
        <v>1.6</v>
      </c>
      <c r="Y426" s="16">
        <v>2404476</v>
      </c>
      <c r="Z426" s="16">
        <v>1039360</v>
      </c>
      <c r="AA426" s="16">
        <v>22655522</v>
      </c>
      <c r="AD426" s="16" t="s">
        <v>257</v>
      </c>
      <c r="AE426" s="16" t="s">
        <v>932</v>
      </c>
      <c r="AF426" s="16" t="s">
        <v>313</v>
      </c>
      <c r="AG426" s="16">
        <v>1039360</v>
      </c>
      <c r="AH426" s="16" t="s">
        <v>260</v>
      </c>
      <c r="AI426" s="16" t="s">
        <v>314</v>
      </c>
      <c r="AJ426" s="16">
        <v>22655522</v>
      </c>
      <c r="AK426" s="16" t="s">
        <v>261</v>
      </c>
      <c r="AL426" s="24" t="s">
        <v>933</v>
      </c>
    </row>
    <row r="427" spans="1:38" x14ac:dyDescent="0.15">
      <c r="A427" s="16">
        <v>422</v>
      </c>
      <c r="B427" s="16">
        <v>101</v>
      </c>
      <c r="C427" s="16">
        <v>8</v>
      </c>
      <c r="D427" s="16">
        <v>0</v>
      </c>
      <c r="E427" s="16">
        <v>0</v>
      </c>
      <c r="F427" s="16">
        <v>0</v>
      </c>
      <c r="G427" s="16">
        <v>6000522</v>
      </c>
      <c r="H427" s="24" t="s">
        <v>348</v>
      </c>
      <c r="I427" s="42" t="s">
        <v>1168</v>
      </c>
      <c r="J427" s="16">
        <v>8661</v>
      </c>
      <c r="K427" s="30">
        <v>160</v>
      </c>
      <c r="L427" s="16" t="s">
        <v>22</v>
      </c>
      <c r="M427" s="16" t="s">
        <v>22</v>
      </c>
      <c r="N427" s="16">
        <v>1</v>
      </c>
      <c r="O427" s="16">
        <v>0.65</v>
      </c>
      <c r="P427" s="16">
        <v>0.8</v>
      </c>
      <c r="Q427" s="16">
        <v>0.8</v>
      </c>
      <c r="R427" s="16">
        <v>0</v>
      </c>
      <c r="S427" s="16">
        <v>1953638</v>
      </c>
      <c r="T427" s="16">
        <v>560000</v>
      </c>
      <c r="U427" s="16">
        <v>12022388</v>
      </c>
      <c r="V427" s="16">
        <v>1</v>
      </c>
      <c r="W427" s="19">
        <v>1.6</v>
      </c>
      <c r="X427" s="19">
        <v>1.6</v>
      </c>
      <c r="Y427" s="16">
        <v>3125820</v>
      </c>
      <c r="Z427" s="16">
        <v>1039360</v>
      </c>
      <c r="AA427" s="16">
        <v>22655522</v>
      </c>
      <c r="AD427" s="16" t="s">
        <v>257</v>
      </c>
      <c r="AE427" s="16" t="s">
        <v>934</v>
      </c>
      <c r="AF427" s="16" t="s">
        <v>313</v>
      </c>
      <c r="AG427" s="16">
        <v>1039360</v>
      </c>
      <c r="AH427" s="16" t="s">
        <v>260</v>
      </c>
      <c r="AI427" s="16" t="s">
        <v>314</v>
      </c>
      <c r="AJ427" s="16">
        <v>22655522</v>
      </c>
      <c r="AK427" s="16" t="s">
        <v>261</v>
      </c>
      <c r="AL427" s="24" t="s">
        <v>935</v>
      </c>
    </row>
    <row r="428" spans="1:38" x14ac:dyDescent="0.15">
      <c r="A428" s="16">
        <v>423</v>
      </c>
      <c r="B428" s="16">
        <v>102</v>
      </c>
      <c r="C428" s="16">
        <v>8</v>
      </c>
      <c r="D428" s="16">
        <v>0</v>
      </c>
      <c r="E428" s="16">
        <v>0</v>
      </c>
      <c r="F428" s="16">
        <v>0</v>
      </c>
      <c r="G428" s="16">
        <v>6000523</v>
      </c>
      <c r="H428" s="24" t="s">
        <v>349</v>
      </c>
      <c r="I428" s="42" t="s">
        <v>1169</v>
      </c>
      <c r="J428" s="16">
        <v>8661</v>
      </c>
      <c r="K428" s="30">
        <v>1280</v>
      </c>
      <c r="L428" s="16" t="s">
        <v>23</v>
      </c>
      <c r="M428" s="16" t="s">
        <v>23</v>
      </c>
      <c r="N428" s="16">
        <v>2</v>
      </c>
      <c r="O428" s="16">
        <v>2.8</v>
      </c>
      <c r="P428" s="16">
        <v>1.8</v>
      </c>
      <c r="Q428" s="16">
        <v>1.8</v>
      </c>
      <c r="R428" s="16">
        <v>0</v>
      </c>
      <c r="S428" s="16">
        <v>8415671</v>
      </c>
      <c r="T428" s="16">
        <v>1260000</v>
      </c>
      <c r="U428" s="16">
        <v>27050373</v>
      </c>
      <c r="V428" s="16">
        <v>2</v>
      </c>
      <c r="W428" s="19">
        <v>1.28</v>
      </c>
      <c r="X428" s="19">
        <v>1.28</v>
      </c>
      <c r="Y428" s="16">
        <v>10772058</v>
      </c>
      <c r="Z428" s="16">
        <v>1870848</v>
      </c>
      <c r="AA428" s="16">
        <v>40779940</v>
      </c>
      <c r="AD428" s="16" t="s">
        <v>257</v>
      </c>
      <c r="AE428" s="16" t="s">
        <v>936</v>
      </c>
      <c r="AF428" s="16" t="s">
        <v>313</v>
      </c>
      <c r="AG428" s="16">
        <v>1870848</v>
      </c>
      <c r="AH428" s="16" t="s">
        <v>260</v>
      </c>
      <c r="AI428" s="16" t="s">
        <v>314</v>
      </c>
      <c r="AJ428" s="16">
        <v>40779940</v>
      </c>
      <c r="AK428" s="16" t="s">
        <v>261</v>
      </c>
      <c r="AL428" s="24" t="s">
        <v>937</v>
      </c>
    </row>
    <row r="429" spans="1:38" x14ac:dyDescent="0.15">
      <c r="A429" s="16">
        <v>424</v>
      </c>
      <c r="B429" s="16">
        <v>103</v>
      </c>
      <c r="C429" s="16">
        <v>8</v>
      </c>
      <c r="D429" s="16">
        <v>0</v>
      </c>
      <c r="E429" s="16">
        <v>0</v>
      </c>
      <c r="F429" s="16">
        <v>0</v>
      </c>
      <c r="G429" s="16">
        <v>6000524</v>
      </c>
      <c r="H429" s="24" t="s">
        <v>350</v>
      </c>
      <c r="I429" s="42" t="s">
        <v>1170</v>
      </c>
      <c r="J429" s="16">
        <v>8661</v>
      </c>
      <c r="K429" s="30">
        <v>1140.0000000000002</v>
      </c>
      <c r="L429" s="16" t="s">
        <v>24</v>
      </c>
      <c r="M429" s="16" t="s">
        <v>24</v>
      </c>
      <c r="N429" s="16">
        <v>3</v>
      </c>
      <c r="O429" s="16">
        <v>5.5</v>
      </c>
      <c r="P429" s="16">
        <v>3</v>
      </c>
      <c r="Q429" s="16">
        <v>3</v>
      </c>
      <c r="R429" s="16">
        <v>0</v>
      </c>
      <c r="S429" s="16">
        <v>16530783</v>
      </c>
      <c r="T429" s="16">
        <v>2100000</v>
      </c>
      <c r="U429" s="16">
        <v>45083955</v>
      </c>
      <c r="V429" s="16">
        <v>3</v>
      </c>
      <c r="W429" s="19">
        <v>1.1400000000000001</v>
      </c>
      <c r="X429" s="19">
        <v>1.1400000000000001</v>
      </c>
      <c r="Y429" s="16">
        <v>18845092</v>
      </c>
      <c r="Z429" s="16">
        <v>2777040</v>
      </c>
      <c r="AA429" s="16">
        <v>60532723</v>
      </c>
      <c r="AD429" s="16" t="s">
        <v>257</v>
      </c>
      <c r="AE429" s="16" t="s">
        <v>938</v>
      </c>
      <c r="AF429" s="16" t="s">
        <v>313</v>
      </c>
      <c r="AG429" s="16">
        <v>2777040</v>
      </c>
      <c r="AH429" s="16" t="s">
        <v>260</v>
      </c>
      <c r="AI429" s="16" t="s">
        <v>314</v>
      </c>
      <c r="AJ429" s="16">
        <v>60532723</v>
      </c>
      <c r="AK429" s="16" t="s">
        <v>261</v>
      </c>
      <c r="AL429" s="24" t="s">
        <v>939</v>
      </c>
    </row>
    <row r="430" spans="1:38" x14ac:dyDescent="0.15">
      <c r="A430" s="16">
        <v>425</v>
      </c>
      <c r="B430" s="16">
        <v>104</v>
      </c>
      <c r="C430" s="16">
        <v>8</v>
      </c>
      <c r="D430" s="16">
        <v>0</v>
      </c>
      <c r="E430" s="16">
        <v>0</v>
      </c>
      <c r="F430" s="16">
        <v>0</v>
      </c>
      <c r="G430" s="16">
        <v>6000525</v>
      </c>
      <c r="H430" s="24" t="s">
        <v>351</v>
      </c>
      <c r="I430" s="42" t="s">
        <v>1171</v>
      </c>
      <c r="J430" s="16">
        <v>8661</v>
      </c>
      <c r="K430" s="30">
        <v>1280</v>
      </c>
      <c r="L430" s="16" t="s">
        <v>25</v>
      </c>
      <c r="M430" s="16" t="s">
        <v>25</v>
      </c>
      <c r="N430" s="16">
        <v>4</v>
      </c>
      <c r="O430" s="16">
        <v>8</v>
      </c>
      <c r="P430" s="16">
        <v>22</v>
      </c>
      <c r="Q430" s="16">
        <v>22</v>
      </c>
      <c r="R430" s="16">
        <v>0</v>
      </c>
      <c r="S430" s="16">
        <v>24044776</v>
      </c>
      <c r="T430" s="16">
        <v>15400000</v>
      </c>
      <c r="U430" s="16">
        <v>330615671</v>
      </c>
      <c r="V430" s="16">
        <v>4</v>
      </c>
      <c r="W430" s="19">
        <v>1.28</v>
      </c>
      <c r="X430" s="19">
        <v>1.28</v>
      </c>
      <c r="Y430" s="16">
        <v>30777313</v>
      </c>
      <c r="Z430" s="16">
        <v>22865920</v>
      </c>
      <c r="AA430" s="16">
        <v>498421491</v>
      </c>
      <c r="AD430" s="16" t="s">
        <v>257</v>
      </c>
      <c r="AE430" s="16" t="s">
        <v>940</v>
      </c>
      <c r="AF430" s="16" t="s">
        <v>313</v>
      </c>
      <c r="AG430" s="16">
        <v>22865920</v>
      </c>
      <c r="AH430" s="16" t="s">
        <v>260</v>
      </c>
      <c r="AI430" s="16" t="s">
        <v>314</v>
      </c>
      <c r="AJ430" s="16">
        <v>498421491</v>
      </c>
      <c r="AK430" s="16" t="s">
        <v>261</v>
      </c>
      <c r="AL430" s="24" t="s">
        <v>941</v>
      </c>
    </row>
    <row r="431" spans="1:38" x14ac:dyDescent="0.15">
      <c r="A431" s="16">
        <v>426</v>
      </c>
      <c r="B431" s="16">
        <v>105</v>
      </c>
      <c r="C431" s="16">
        <v>8</v>
      </c>
      <c r="D431" s="16">
        <v>0</v>
      </c>
      <c r="E431" s="16">
        <v>0</v>
      </c>
      <c r="F431" s="16">
        <v>0</v>
      </c>
      <c r="G431" s="16">
        <v>6000526</v>
      </c>
      <c r="H431" s="24" t="s">
        <v>352</v>
      </c>
      <c r="I431" s="42" t="s">
        <v>1172</v>
      </c>
      <c r="J431" s="16">
        <v>8661</v>
      </c>
      <c r="K431" s="30">
        <v>1140.0000000000002</v>
      </c>
      <c r="L431" s="16" t="s">
        <v>26</v>
      </c>
      <c r="M431" s="16" t="s">
        <v>26</v>
      </c>
      <c r="N431" s="16">
        <v>5</v>
      </c>
      <c r="O431" s="16">
        <v>12</v>
      </c>
      <c r="P431" s="16">
        <v>25</v>
      </c>
      <c r="Q431" s="16">
        <v>25</v>
      </c>
      <c r="R431" s="16">
        <v>0</v>
      </c>
      <c r="S431" s="16">
        <v>36067164</v>
      </c>
      <c r="T431" s="16">
        <v>17500000</v>
      </c>
      <c r="U431" s="16">
        <v>375699626</v>
      </c>
      <c r="V431" s="16">
        <v>5</v>
      </c>
      <c r="W431" s="19">
        <v>1.1400000000000001</v>
      </c>
      <c r="X431" s="19">
        <v>1.1400000000000001</v>
      </c>
      <c r="Y431" s="16">
        <v>41116566</v>
      </c>
      <c r="Z431" s="16">
        <v>23142000</v>
      </c>
      <c r="AA431" s="16">
        <v>504439364</v>
      </c>
      <c r="AD431" s="16" t="s">
        <v>257</v>
      </c>
      <c r="AE431" s="16" t="s">
        <v>942</v>
      </c>
      <c r="AF431" s="16" t="s">
        <v>313</v>
      </c>
      <c r="AG431" s="16">
        <v>23142000</v>
      </c>
      <c r="AH431" s="16" t="s">
        <v>260</v>
      </c>
      <c r="AI431" s="16" t="s">
        <v>314</v>
      </c>
      <c r="AJ431" s="16">
        <v>504439364</v>
      </c>
      <c r="AK431" s="16" t="s">
        <v>261</v>
      </c>
      <c r="AL431" s="24" t="s">
        <v>943</v>
      </c>
    </row>
    <row r="432" spans="1:38" x14ac:dyDescent="0.15">
      <c r="A432" s="16">
        <v>427</v>
      </c>
      <c r="B432" s="16">
        <v>106</v>
      </c>
      <c r="C432" s="16">
        <v>8</v>
      </c>
      <c r="D432" s="16">
        <v>0</v>
      </c>
      <c r="E432" s="16">
        <v>0</v>
      </c>
      <c r="F432" s="16">
        <v>0</v>
      </c>
      <c r="G432" s="16">
        <v>6000527</v>
      </c>
      <c r="H432" s="24" t="s">
        <v>353</v>
      </c>
      <c r="I432" s="42" t="s">
        <v>1173</v>
      </c>
      <c r="J432" s="16">
        <v>8661</v>
      </c>
      <c r="K432" s="30">
        <v>1040</v>
      </c>
      <c r="L432" s="16" t="s">
        <v>27</v>
      </c>
      <c r="M432" s="16" t="s">
        <v>27</v>
      </c>
      <c r="N432" s="16">
        <v>6</v>
      </c>
      <c r="O432" s="16">
        <v>28</v>
      </c>
      <c r="P432" s="16">
        <v>160</v>
      </c>
      <c r="Q432" s="16">
        <v>160</v>
      </c>
      <c r="R432" s="16">
        <v>0</v>
      </c>
      <c r="S432" s="16">
        <v>84156716</v>
      </c>
      <c r="T432" s="16">
        <v>112000000</v>
      </c>
      <c r="U432" s="16">
        <v>2404477611</v>
      </c>
      <c r="V432" s="16">
        <v>6</v>
      </c>
      <c r="W432" s="19">
        <v>1.04</v>
      </c>
      <c r="X432" s="19">
        <v>1.04</v>
      </c>
      <c r="Y432" s="16">
        <v>87522984</v>
      </c>
      <c r="Z432" s="16">
        <v>135116800</v>
      </c>
      <c r="AA432" s="16">
        <v>2945217909</v>
      </c>
      <c r="AD432" s="16" t="s">
        <v>257</v>
      </c>
      <c r="AE432" s="16" t="s">
        <v>944</v>
      </c>
      <c r="AF432" s="16" t="s">
        <v>313</v>
      </c>
      <c r="AG432" s="16">
        <v>135116800</v>
      </c>
      <c r="AH432" s="16" t="s">
        <v>260</v>
      </c>
      <c r="AI432" s="16" t="s">
        <v>314</v>
      </c>
      <c r="AJ432" s="16">
        <v>2945217909</v>
      </c>
      <c r="AK432" s="16" t="s">
        <v>261</v>
      </c>
      <c r="AL432" s="24" t="s">
        <v>945</v>
      </c>
    </row>
    <row r="433" spans="1:38" x14ac:dyDescent="0.15">
      <c r="A433" s="16">
        <v>428</v>
      </c>
      <c r="B433" s="16">
        <v>107</v>
      </c>
      <c r="C433" s="16">
        <v>8</v>
      </c>
      <c r="D433" s="16">
        <v>0</v>
      </c>
      <c r="E433" s="16">
        <v>0</v>
      </c>
      <c r="F433" s="16">
        <v>0</v>
      </c>
      <c r="G433" s="16">
        <v>6000528</v>
      </c>
      <c r="H433" s="24" t="s">
        <v>354</v>
      </c>
      <c r="I433" s="42" t="s">
        <v>1174</v>
      </c>
      <c r="J433" s="16">
        <v>8661</v>
      </c>
      <c r="K433" s="30">
        <v>960</v>
      </c>
      <c r="L433" s="16" t="s">
        <v>28</v>
      </c>
      <c r="M433" s="16" t="s">
        <v>28</v>
      </c>
      <c r="N433" s="16">
        <v>7</v>
      </c>
      <c r="O433" s="16">
        <v>32</v>
      </c>
      <c r="P433" s="16">
        <v>200</v>
      </c>
      <c r="Q433" s="16">
        <v>200</v>
      </c>
      <c r="R433" s="16">
        <v>0</v>
      </c>
      <c r="S433" s="16">
        <v>96179104</v>
      </c>
      <c r="T433" s="16">
        <v>140000000</v>
      </c>
      <c r="U433" s="16">
        <v>3005597014</v>
      </c>
      <c r="V433" s="16">
        <v>7</v>
      </c>
      <c r="W433" s="19">
        <v>0.96</v>
      </c>
      <c r="X433" s="19">
        <v>0.96</v>
      </c>
      <c r="Y433" s="16">
        <v>92331939</v>
      </c>
      <c r="Z433" s="16">
        <v>155904000</v>
      </c>
      <c r="AA433" s="16">
        <v>3398328357</v>
      </c>
      <c r="AD433" s="16" t="s">
        <v>257</v>
      </c>
      <c r="AE433" s="16" t="s">
        <v>946</v>
      </c>
      <c r="AF433" s="16" t="s">
        <v>313</v>
      </c>
      <c r="AG433" s="16">
        <v>155904000</v>
      </c>
      <c r="AH433" s="16" t="s">
        <v>260</v>
      </c>
      <c r="AI433" s="16" t="s">
        <v>314</v>
      </c>
      <c r="AJ433" s="16">
        <v>3398328357</v>
      </c>
      <c r="AK433" s="16" t="s">
        <v>261</v>
      </c>
      <c r="AL433" s="24" t="s">
        <v>947</v>
      </c>
    </row>
    <row r="434" spans="1:38" x14ac:dyDescent="0.15">
      <c r="A434" s="16">
        <v>429</v>
      </c>
      <c r="B434" s="16">
        <v>108</v>
      </c>
      <c r="C434" s="16">
        <v>8</v>
      </c>
      <c r="D434" s="16">
        <v>0</v>
      </c>
      <c r="E434" s="16">
        <v>0</v>
      </c>
      <c r="F434" s="16">
        <v>0</v>
      </c>
      <c r="G434" s="16">
        <v>6000529</v>
      </c>
      <c r="H434" s="24" t="s">
        <v>355</v>
      </c>
      <c r="I434" s="42" t="s">
        <v>1175</v>
      </c>
      <c r="J434" s="16">
        <v>8661</v>
      </c>
      <c r="K434" s="30">
        <v>860</v>
      </c>
      <c r="L434" s="16" t="s">
        <v>29</v>
      </c>
      <c r="M434" s="16" t="s">
        <v>29</v>
      </c>
      <c r="N434" s="16">
        <v>8</v>
      </c>
      <c r="O434" s="16">
        <v>35</v>
      </c>
      <c r="P434" s="16">
        <v>250</v>
      </c>
      <c r="Q434" s="16">
        <v>250</v>
      </c>
      <c r="R434" s="16">
        <v>0</v>
      </c>
      <c r="S434" s="16">
        <v>105195895</v>
      </c>
      <c r="T434" s="16">
        <v>175000000</v>
      </c>
      <c r="U434" s="16">
        <v>3756996268</v>
      </c>
      <c r="V434" s="16">
        <v>8</v>
      </c>
      <c r="W434" s="19">
        <v>0.86</v>
      </c>
      <c r="X434" s="19">
        <v>0.86</v>
      </c>
      <c r="Y434" s="16">
        <v>90468469</v>
      </c>
      <c r="Z434" s="16">
        <v>174580000</v>
      </c>
      <c r="AA434" s="16">
        <v>3805419775</v>
      </c>
      <c r="AD434" s="16" t="s">
        <v>257</v>
      </c>
      <c r="AE434" s="16" t="s">
        <v>948</v>
      </c>
      <c r="AF434" s="16" t="s">
        <v>313</v>
      </c>
      <c r="AG434" s="16">
        <v>174580000</v>
      </c>
      <c r="AH434" s="16" t="s">
        <v>260</v>
      </c>
      <c r="AI434" s="16" t="s">
        <v>314</v>
      </c>
      <c r="AJ434" s="16">
        <v>3805419775</v>
      </c>
      <c r="AK434" s="16" t="s">
        <v>261</v>
      </c>
      <c r="AL434" s="24" t="s">
        <v>949</v>
      </c>
    </row>
    <row r="435" spans="1:38" x14ac:dyDescent="0.15">
      <c r="A435" s="16">
        <v>430</v>
      </c>
      <c r="B435" s="16">
        <v>109</v>
      </c>
      <c r="C435" s="16">
        <v>8</v>
      </c>
      <c r="D435" s="16">
        <v>0</v>
      </c>
      <c r="E435" s="16">
        <v>0</v>
      </c>
      <c r="F435" s="16">
        <v>0</v>
      </c>
      <c r="G435" s="16">
        <v>6000530</v>
      </c>
      <c r="H435" s="24" t="s">
        <v>356</v>
      </c>
      <c r="I435" s="42" t="s">
        <v>1176</v>
      </c>
      <c r="J435" s="16">
        <v>8661</v>
      </c>
      <c r="K435" s="30">
        <v>760</v>
      </c>
      <c r="L435" s="16" t="s">
        <v>30</v>
      </c>
      <c r="M435" s="16" t="s">
        <v>30</v>
      </c>
      <c r="N435" s="16">
        <v>9</v>
      </c>
      <c r="O435" s="16">
        <v>60</v>
      </c>
      <c r="P435" s="16">
        <v>300</v>
      </c>
      <c r="Q435" s="16">
        <v>300</v>
      </c>
      <c r="R435" s="16">
        <v>0</v>
      </c>
      <c r="S435" s="16">
        <v>180335820</v>
      </c>
      <c r="T435" s="16">
        <v>210000000</v>
      </c>
      <c r="U435" s="16">
        <v>4508395522</v>
      </c>
      <c r="V435" s="16">
        <v>9</v>
      </c>
      <c r="W435" s="19">
        <v>0.76</v>
      </c>
      <c r="X435" s="19">
        <v>0.76</v>
      </c>
      <c r="Y435" s="16">
        <v>137055223</v>
      </c>
      <c r="Z435" s="16">
        <v>185136000</v>
      </c>
      <c r="AA435" s="16">
        <v>4035514925</v>
      </c>
      <c r="AD435" s="16" t="s">
        <v>257</v>
      </c>
      <c r="AE435" s="16" t="s">
        <v>950</v>
      </c>
      <c r="AF435" s="16" t="s">
        <v>313</v>
      </c>
      <c r="AG435" s="16">
        <v>185136000</v>
      </c>
      <c r="AH435" s="16" t="s">
        <v>260</v>
      </c>
      <c r="AI435" s="16" t="s">
        <v>314</v>
      </c>
      <c r="AJ435" s="16">
        <v>4035514925</v>
      </c>
      <c r="AK435" s="16" t="s">
        <v>261</v>
      </c>
      <c r="AL435" s="24" t="s">
        <v>951</v>
      </c>
    </row>
    <row r="436" spans="1:38" x14ac:dyDescent="0.15">
      <c r="A436" s="16">
        <v>431</v>
      </c>
      <c r="B436" s="16">
        <v>110</v>
      </c>
      <c r="C436" s="16">
        <v>8</v>
      </c>
      <c r="D436" s="16">
        <v>0</v>
      </c>
      <c r="E436" s="16">
        <v>0</v>
      </c>
      <c r="F436" s="16">
        <v>0</v>
      </c>
      <c r="G436" s="16">
        <v>6000531</v>
      </c>
      <c r="H436" s="24" t="s">
        <v>357</v>
      </c>
      <c r="I436" s="42" t="s">
        <v>1177</v>
      </c>
      <c r="J436" s="16">
        <v>8661</v>
      </c>
      <c r="K436" s="30">
        <v>720</v>
      </c>
      <c r="L436" s="16" t="s">
        <v>31</v>
      </c>
      <c r="M436" s="16" t="s">
        <v>31</v>
      </c>
      <c r="N436" s="16">
        <v>10</v>
      </c>
      <c r="O436" s="16">
        <v>70</v>
      </c>
      <c r="P436" s="16">
        <v>320</v>
      </c>
      <c r="Q436" s="16">
        <v>320</v>
      </c>
      <c r="R436" s="16">
        <v>0</v>
      </c>
      <c r="S436" s="16">
        <v>210391791</v>
      </c>
      <c r="T436" s="16">
        <v>224000000</v>
      </c>
      <c r="U436" s="16">
        <v>4808955223</v>
      </c>
      <c r="V436" s="16">
        <v>10</v>
      </c>
      <c r="W436" s="19">
        <v>0.72</v>
      </c>
      <c r="X436" s="19">
        <v>0.72</v>
      </c>
      <c r="Y436" s="16">
        <v>151482089</v>
      </c>
      <c r="Z436" s="16">
        <v>187084800</v>
      </c>
      <c r="AA436" s="16">
        <v>4077994029</v>
      </c>
      <c r="AD436" s="16" t="s">
        <v>257</v>
      </c>
      <c r="AE436" s="16" t="s">
        <v>952</v>
      </c>
      <c r="AF436" s="16" t="s">
        <v>313</v>
      </c>
      <c r="AG436" s="16">
        <v>187084800</v>
      </c>
      <c r="AH436" s="16" t="s">
        <v>260</v>
      </c>
      <c r="AI436" s="16" t="s">
        <v>314</v>
      </c>
      <c r="AJ436" s="16">
        <v>4077994029</v>
      </c>
      <c r="AK436" s="16" t="s">
        <v>261</v>
      </c>
      <c r="AL436" s="24" t="s">
        <v>953</v>
      </c>
    </row>
    <row r="437" spans="1:38" x14ac:dyDescent="0.15">
      <c r="A437" s="16">
        <v>432</v>
      </c>
      <c r="B437" s="16">
        <v>201</v>
      </c>
      <c r="C437" s="16">
        <v>8</v>
      </c>
      <c r="D437" s="16">
        <v>800</v>
      </c>
      <c r="E437" s="16">
        <v>0</v>
      </c>
      <c r="F437" s="16">
        <v>0</v>
      </c>
      <c r="G437" s="16">
        <v>6000522</v>
      </c>
      <c r="H437" s="24" t="s">
        <v>348</v>
      </c>
      <c r="I437" s="42" t="s">
        <v>1168</v>
      </c>
      <c r="J437" s="16">
        <v>8661</v>
      </c>
      <c r="K437" s="30">
        <v>160</v>
      </c>
      <c r="L437" s="16" t="s">
        <v>32</v>
      </c>
      <c r="M437" s="16" t="s">
        <v>32</v>
      </c>
      <c r="N437" s="16">
        <v>1</v>
      </c>
      <c r="O437" s="16">
        <v>1.9</v>
      </c>
      <c r="P437" s="16">
        <v>1.9</v>
      </c>
      <c r="Q437" s="16">
        <v>1.9</v>
      </c>
      <c r="R437" s="16">
        <v>0</v>
      </c>
      <c r="S437" s="16">
        <v>5710634</v>
      </c>
      <c r="T437" s="16">
        <v>1330000</v>
      </c>
      <c r="U437" s="16">
        <v>28553171</v>
      </c>
      <c r="V437" s="16">
        <v>1</v>
      </c>
      <c r="W437" s="19">
        <v>1.6</v>
      </c>
      <c r="X437" s="19">
        <v>1.6</v>
      </c>
      <c r="Y437" s="16">
        <v>9137014</v>
      </c>
      <c r="Z437" s="16">
        <v>2468480</v>
      </c>
      <c r="AA437" s="16">
        <v>53806864</v>
      </c>
      <c r="AD437" s="16" t="s">
        <v>257</v>
      </c>
      <c r="AE437" s="16" t="s">
        <v>701</v>
      </c>
      <c r="AF437" s="16" t="s">
        <v>313</v>
      </c>
      <c r="AG437" s="16">
        <v>2468480</v>
      </c>
      <c r="AH437" s="16" t="s">
        <v>260</v>
      </c>
      <c r="AI437" s="16" t="s">
        <v>314</v>
      </c>
      <c r="AJ437" s="16">
        <v>53806864</v>
      </c>
      <c r="AK437" s="16" t="s">
        <v>261</v>
      </c>
      <c r="AL437" s="24" t="s">
        <v>954</v>
      </c>
    </row>
    <row r="438" spans="1:38" x14ac:dyDescent="0.15">
      <c r="A438" s="16">
        <v>433</v>
      </c>
      <c r="B438" s="16">
        <v>202</v>
      </c>
      <c r="C438" s="16">
        <v>8</v>
      </c>
      <c r="D438" s="16">
        <v>800</v>
      </c>
      <c r="E438" s="16">
        <v>0</v>
      </c>
      <c r="F438" s="16">
        <v>0</v>
      </c>
      <c r="G438" s="16">
        <v>6000523</v>
      </c>
      <c r="H438" s="24" t="s">
        <v>349</v>
      </c>
      <c r="I438" s="42" t="s">
        <v>1169</v>
      </c>
      <c r="J438" s="16">
        <v>8661</v>
      </c>
      <c r="K438" s="30">
        <v>1280</v>
      </c>
      <c r="L438" s="16" t="s">
        <v>33</v>
      </c>
      <c r="M438" s="16" t="s">
        <v>33</v>
      </c>
      <c r="N438" s="16">
        <v>2</v>
      </c>
      <c r="O438" s="16">
        <v>2.95</v>
      </c>
      <c r="P438" s="16">
        <v>2.25</v>
      </c>
      <c r="Q438" s="16">
        <v>2.25</v>
      </c>
      <c r="R438" s="16">
        <v>0</v>
      </c>
      <c r="S438" s="16">
        <v>8866511</v>
      </c>
      <c r="T438" s="16">
        <v>1575000</v>
      </c>
      <c r="U438" s="16">
        <v>33812966</v>
      </c>
      <c r="V438" s="16">
        <v>2</v>
      </c>
      <c r="W438" s="19">
        <v>1.28</v>
      </c>
      <c r="X438" s="19">
        <v>1.28</v>
      </c>
      <c r="Y438" s="16">
        <v>11349134</v>
      </c>
      <c r="Z438" s="16">
        <v>2338560</v>
      </c>
      <c r="AA438" s="16">
        <v>50974924</v>
      </c>
      <c r="AD438" s="16" t="s">
        <v>257</v>
      </c>
      <c r="AE438" s="16" t="s">
        <v>955</v>
      </c>
      <c r="AF438" s="16" t="s">
        <v>313</v>
      </c>
      <c r="AG438" s="16">
        <v>2338560</v>
      </c>
      <c r="AH438" s="16" t="s">
        <v>260</v>
      </c>
      <c r="AI438" s="16" t="s">
        <v>314</v>
      </c>
      <c r="AJ438" s="16">
        <v>50974924</v>
      </c>
      <c r="AK438" s="16" t="s">
        <v>261</v>
      </c>
      <c r="AL438" s="24" t="s">
        <v>956</v>
      </c>
    </row>
    <row r="439" spans="1:38" x14ac:dyDescent="0.15">
      <c r="A439" s="16">
        <v>434</v>
      </c>
      <c r="B439" s="16">
        <v>203</v>
      </c>
      <c r="C439" s="16">
        <v>8</v>
      </c>
      <c r="D439" s="16">
        <v>800</v>
      </c>
      <c r="E439" s="16">
        <v>0</v>
      </c>
      <c r="F439" s="16">
        <v>0</v>
      </c>
      <c r="G439" s="16">
        <v>6000524</v>
      </c>
      <c r="H439" s="24" t="s">
        <v>350</v>
      </c>
      <c r="I439" s="42" t="s">
        <v>1170</v>
      </c>
      <c r="J439" s="16">
        <v>8661</v>
      </c>
      <c r="K439" s="30">
        <v>1140.0000000000002</v>
      </c>
      <c r="L439" s="16" t="s">
        <v>34</v>
      </c>
      <c r="M439" s="16" t="s">
        <v>34</v>
      </c>
      <c r="N439" s="16">
        <v>3</v>
      </c>
      <c r="O439" s="16">
        <v>5.9</v>
      </c>
      <c r="P439" s="16">
        <v>3.9</v>
      </c>
      <c r="Q439" s="16">
        <v>3.9</v>
      </c>
      <c r="R439" s="16">
        <v>0</v>
      </c>
      <c r="S439" s="16">
        <v>17733022</v>
      </c>
      <c r="T439" s="16">
        <v>2730000</v>
      </c>
      <c r="U439" s="16">
        <v>58609141</v>
      </c>
      <c r="V439" s="16">
        <v>3</v>
      </c>
      <c r="W439" s="19">
        <v>1.1400000000000001</v>
      </c>
      <c r="X439" s="19">
        <v>1.1400000000000001</v>
      </c>
      <c r="Y439" s="16">
        <v>20215645</v>
      </c>
      <c r="Z439" s="16">
        <v>3610152</v>
      </c>
      <c r="AA439" s="16">
        <v>78692539</v>
      </c>
      <c r="AD439" s="16" t="s">
        <v>257</v>
      </c>
      <c r="AE439" s="16" t="s">
        <v>957</v>
      </c>
      <c r="AF439" s="16" t="s">
        <v>313</v>
      </c>
      <c r="AG439" s="16">
        <v>3610152</v>
      </c>
      <c r="AH439" s="16" t="s">
        <v>260</v>
      </c>
      <c r="AI439" s="16" t="s">
        <v>314</v>
      </c>
      <c r="AJ439" s="16">
        <v>78692539</v>
      </c>
      <c r="AK439" s="16" t="s">
        <v>261</v>
      </c>
      <c r="AL439" s="24" t="s">
        <v>958</v>
      </c>
    </row>
    <row r="440" spans="1:38" x14ac:dyDescent="0.15">
      <c r="A440" s="16">
        <v>435</v>
      </c>
      <c r="B440" s="16">
        <v>204</v>
      </c>
      <c r="C440" s="16">
        <v>8</v>
      </c>
      <c r="D440" s="16">
        <v>800</v>
      </c>
      <c r="E440" s="16">
        <v>0</v>
      </c>
      <c r="F440" s="16">
        <v>0</v>
      </c>
      <c r="G440" s="16">
        <v>6000525</v>
      </c>
      <c r="H440" s="24" t="s">
        <v>351</v>
      </c>
      <c r="I440" s="42" t="s">
        <v>1171</v>
      </c>
      <c r="J440" s="16">
        <v>8661</v>
      </c>
      <c r="K440" s="30">
        <v>1280</v>
      </c>
      <c r="L440" s="16" t="s">
        <v>35</v>
      </c>
      <c r="M440" s="16" t="s">
        <v>35</v>
      </c>
      <c r="N440" s="16">
        <v>4</v>
      </c>
      <c r="O440" s="16">
        <v>8.6999999999999993</v>
      </c>
      <c r="P440" s="16">
        <v>29.7</v>
      </c>
      <c r="Q440" s="16">
        <v>29.7</v>
      </c>
      <c r="R440" s="16">
        <v>0</v>
      </c>
      <c r="S440" s="16">
        <v>26148694</v>
      </c>
      <c r="T440" s="16">
        <v>20790000</v>
      </c>
      <c r="U440" s="16">
        <v>446331156</v>
      </c>
      <c r="V440" s="16">
        <v>4</v>
      </c>
      <c r="W440" s="19">
        <v>1.28</v>
      </c>
      <c r="X440" s="19">
        <v>1.28</v>
      </c>
      <c r="Y440" s="16">
        <v>33470328</v>
      </c>
      <c r="Z440" s="16">
        <v>30868992</v>
      </c>
      <c r="AA440" s="16">
        <v>672869013</v>
      </c>
      <c r="AD440" s="16" t="s">
        <v>257</v>
      </c>
      <c r="AE440" s="16" t="s">
        <v>959</v>
      </c>
      <c r="AF440" s="16" t="s">
        <v>313</v>
      </c>
      <c r="AG440" s="16">
        <v>30868992</v>
      </c>
      <c r="AH440" s="16" t="s">
        <v>260</v>
      </c>
      <c r="AI440" s="16" t="s">
        <v>314</v>
      </c>
      <c r="AJ440" s="16">
        <v>672869013</v>
      </c>
      <c r="AK440" s="16" t="s">
        <v>261</v>
      </c>
      <c r="AL440" s="24" t="s">
        <v>960</v>
      </c>
    </row>
    <row r="441" spans="1:38" x14ac:dyDescent="0.15">
      <c r="A441" s="16">
        <v>436</v>
      </c>
      <c r="B441" s="16">
        <v>205</v>
      </c>
      <c r="C441" s="16">
        <v>8</v>
      </c>
      <c r="D441" s="16">
        <v>800</v>
      </c>
      <c r="E441" s="16">
        <v>0</v>
      </c>
      <c r="F441" s="16">
        <v>0</v>
      </c>
      <c r="G441" s="16">
        <v>6000526</v>
      </c>
      <c r="H441" s="24" t="s">
        <v>352</v>
      </c>
      <c r="I441" s="42" t="s">
        <v>1172</v>
      </c>
      <c r="J441" s="16">
        <v>8661</v>
      </c>
      <c r="K441" s="30">
        <v>1140.0000000000002</v>
      </c>
      <c r="L441" s="16" t="s">
        <v>36</v>
      </c>
      <c r="M441" s="16" t="s">
        <v>36</v>
      </c>
      <c r="N441" s="16">
        <v>5</v>
      </c>
      <c r="O441" s="16">
        <v>13.2</v>
      </c>
      <c r="P441" s="16">
        <v>35</v>
      </c>
      <c r="Q441" s="16">
        <v>35</v>
      </c>
      <c r="R441" s="16">
        <v>0</v>
      </c>
      <c r="S441" s="16">
        <v>39673880</v>
      </c>
      <c r="T441" s="16">
        <v>24500000</v>
      </c>
      <c r="U441" s="16">
        <v>525979477</v>
      </c>
      <c r="V441" s="16">
        <v>5</v>
      </c>
      <c r="W441" s="19">
        <v>1.1400000000000001</v>
      </c>
      <c r="X441" s="19">
        <v>1.1400000000000001</v>
      </c>
      <c r="Y441" s="16">
        <v>45228223</v>
      </c>
      <c r="Z441" s="16">
        <v>32398800</v>
      </c>
      <c r="AA441" s="16">
        <v>706215111</v>
      </c>
      <c r="AD441" s="16" t="s">
        <v>257</v>
      </c>
      <c r="AE441" s="16" t="s">
        <v>650</v>
      </c>
      <c r="AF441" s="16" t="s">
        <v>313</v>
      </c>
      <c r="AG441" s="16">
        <v>32398800</v>
      </c>
      <c r="AH441" s="16" t="s">
        <v>260</v>
      </c>
      <c r="AI441" s="16" t="s">
        <v>314</v>
      </c>
      <c r="AJ441" s="16">
        <v>706215111</v>
      </c>
      <c r="AK441" s="16" t="s">
        <v>261</v>
      </c>
      <c r="AL441" s="24" t="s">
        <v>961</v>
      </c>
    </row>
    <row r="442" spans="1:38" x14ac:dyDescent="0.15">
      <c r="A442" s="16">
        <v>437</v>
      </c>
      <c r="B442" s="16">
        <v>206</v>
      </c>
      <c r="C442" s="16">
        <v>8</v>
      </c>
      <c r="D442" s="16">
        <v>800</v>
      </c>
      <c r="E442" s="16">
        <v>0</v>
      </c>
      <c r="F442" s="16">
        <v>0</v>
      </c>
      <c r="G442" s="16">
        <v>6000527</v>
      </c>
      <c r="H442" s="24" t="s">
        <v>353</v>
      </c>
      <c r="I442" s="42" t="s">
        <v>1173</v>
      </c>
      <c r="J442" s="16">
        <v>8661</v>
      </c>
      <c r="K442" s="30">
        <v>1040</v>
      </c>
      <c r="L442" s="16" t="s">
        <v>37</v>
      </c>
      <c r="M442" s="16" t="s">
        <v>37</v>
      </c>
      <c r="N442" s="16">
        <v>6</v>
      </c>
      <c r="O442" s="16">
        <v>31.05</v>
      </c>
      <c r="P442" s="16">
        <v>232</v>
      </c>
      <c r="Q442" s="16">
        <v>232</v>
      </c>
      <c r="R442" s="16">
        <v>0</v>
      </c>
      <c r="S442" s="16">
        <v>93323787</v>
      </c>
      <c r="T442" s="16">
        <v>162400000</v>
      </c>
      <c r="U442" s="16">
        <v>3486492537</v>
      </c>
      <c r="V442" s="16">
        <v>6</v>
      </c>
      <c r="W442" s="19">
        <v>1.04</v>
      </c>
      <c r="X442" s="19">
        <v>1.04</v>
      </c>
      <c r="Y442" s="16">
        <v>97056738</v>
      </c>
      <c r="Z442" s="16">
        <v>195919360</v>
      </c>
      <c r="AA442" s="16">
        <v>4270565969</v>
      </c>
      <c r="AD442" s="16" t="s">
        <v>257</v>
      </c>
      <c r="AE442" s="16" t="s">
        <v>962</v>
      </c>
      <c r="AF442" s="16" t="s">
        <v>313</v>
      </c>
      <c r="AG442" s="16">
        <v>195919360</v>
      </c>
      <c r="AH442" s="16" t="s">
        <v>260</v>
      </c>
      <c r="AI442" s="16" t="s">
        <v>314</v>
      </c>
      <c r="AJ442" s="16">
        <v>4270565969</v>
      </c>
      <c r="AK442" s="16" t="s">
        <v>261</v>
      </c>
      <c r="AL442" s="24" t="s">
        <v>963</v>
      </c>
    </row>
    <row r="443" spans="1:38" x14ac:dyDescent="0.15">
      <c r="A443" s="16">
        <v>438</v>
      </c>
      <c r="B443" s="16">
        <v>207</v>
      </c>
      <c r="C443" s="16">
        <v>8</v>
      </c>
      <c r="D443" s="16">
        <v>800</v>
      </c>
      <c r="E443" s="16">
        <v>0</v>
      </c>
      <c r="F443" s="16">
        <v>0</v>
      </c>
      <c r="G443" s="16">
        <v>6000528</v>
      </c>
      <c r="H443" s="24" t="s">
        <v>354</v>
      </c>
      <c r="I443" s="42" t="s">
        <v>1174</v>
      </c>
      <c r="J443" s="16">
        <v>8661</v>
      </c>
      <c r="K443" s="30">
        <v>960</v>
      </c>
      <c r="L443" s="16" t="s">
        <v>38</v>
      </c>
      <c r="M443" s="16" t="s">
        <v>38</v>
      </c>
      <c r="N443" s="16">
        <v>7</v>
      </c>
      <c r="O443" s="16">
        <v>35.799999999999997</v>
      </c>
      <c r="P443" s="16">
        <v>300</v>
      </c>
      <c r="Q443" s="16">
        <v>300</v>
      </c>
      <c r="R443" s="16">
        <v>0</v>
      </c>
      <c r="S443" s="16">
        <v>107600373</v>
      </c>
      <c r="T443" s="16">
        <v>210000000</v>
      </c>
      <c r="U443" s="16">
        <v>4508395522</v>
      </c>
      <c r="V443" s="16">
        <v>7</v>
      </c>
      <c r="W443" s="19">
        <v>0.96</v>
      </c>
      <c r="X443" s="19">
        <v>0.96</v>
      </c>
      <c r="Y443" s="16">
        <v>103296358</v>
      </c>
      <c r="Z443" s="16">
        <v>233856000</v>
      </c>
      <c r="AA443" s="16">
        <v>5097492536</v>
      </c>
      <c r="AD443" s="16" t="s">
        <v>257</v>
      </c>
      <c r="AE443" s="16" t="s">
        <v>964</v>
      </c>
      <c r="AF443" s="16" t="s">
        <v>313</v>
      </c>
      <c r="AG443" s="16">
        <v>233856000</v>
      </c>
      <c r="AH443" s="16" t="s">
        <v>260</v>
      </c>
      <c r="AI443" s="16" t="s">
        <v>314</v>
      </c>
      <c r="AJ443" s="16">
        <v>5097492536</v>
      </c>
      <c r="AK443" s="16" t="s">
        <v>261</v>
      </c>
      <c r="AL443" s="24" t="s">
        <v>965</v>
      </c>
    </row>
    <row r="444" spans="1:38" x14ac:dyDescent="0.15">
      <c r="A444" s="16">
        <v>439</v>
      </c>
      <c r="B444" s="16">
        <v>208</v>
      </c>
      <c r="C444" s="16">
        <v>8</v>
      </c>
      <c r="D444" s="16">
        <v>800</v>
      </c>
      <c r="E444" s="16">
        <v>0</v>
      </c>
      <c r="F444" s="16">
        <v>0</v>
      </c>
      <c r="G444" s="16">
        <v>6000529</v>
      </c>
      <c r="H444" s="24" t="s">
        <v>355</v>
      </c>
      <c r="I444" s="42" t="s">
        <v>1175</v>
      </c>
      <c r="J444" s="16">
        <v>8661</v>
      </c>
      <c r="K444" s="30">
        <v>860</v>
      </c>
      <c r="L444" s="16" t="s">
        <v>39</v>
      </c>
      <c r="M444" s="16" t="s">
        <v>39</v>
      </c>
      <c r="N444" s="16">
        <v>8</v>
      </c>
      <c r="O444" s="16">
        <v>39.549999999999997</v>
      </c>
      <c r="P444" s="16">
        <v>387.5</v>
      </c>
      <c r="Q444" s="16">
        <v>387.5</v>
      </c>
      <c r="R444" s="16">
        <v>0</v>
      </c>
      <c r="S444" s="16">
        <v>118871361</v>
      </c>
      <c r="T444" s="16">
        <v>271250000</v>
      </c>
      <c r="U444" s="16">
        <v>5823344216</v>
      </c>
      <c r="V444" s="16">
        <v>8</v>
      </c>
      <c r="W444" s="19">
        <v>0.86</v>
      </c>
      <c r="X444" s="19">
        <v>0.86</v>
      </c>
      <c r="Y444" s="16">
        <v>102229370</v>
      </c>
      <c r="Z444" s="16">
        <v>270599000</v>
      </c>
      <c r="AA444" s="16">
        <v>5898400652</v>
      </c>
      <c r="AD444" s="16" t="s">
        <v>257</v>
      </c>
      <c r="AE444" s="16" t="s">
        <v>966</v>
      </c>
      <c r="AF444" s="16" t="s">
        <v>313</v>
      </c>
      <c r="AG444" s="16">
        <v>270599000</v>
      </c>
      <c r="AH444" s="16" t="s">
        <v>260</v>
      </c>
      <c r="AI444" s="16" t="s">
        <v>314</v>
      </c>
      <c r="AJ444" s="16">
        <v>5898400652</v>
      </c>
      <c r="AK444" s="16" t="s">
        <v>261</v>
      </c>
      <c r="AL444" s="24" t="s">
        <v>967</v>
      </c>
    </row>
    <row r="445" spans="1:38" x14ac:dyDescent="0.15">
      <c r="A445" s="16">
        <v>440</v>
      </c>
      <c r="B445" s="16">
        <v>209</v>
      </c>
      <c r="C445" s="16">
        <v>8</v>
      </c>
      <c r="D445" s="16">
        <v>800</v>
      </c>
      <c r="E445" s="16">
        <v>0</v>
      </c>
      <c r="F445" s="16">
        <v>0</v>
      </c>
      <c r="G445" s="16">
        <v>6000530</v>
      </c>
      <c r="H445" s="24" t="s">
        <v>356</v>
      </c>
      <c r="I445" s="42" t="s">
        <v>1176</v>
      </c>
      <c r="J445" s="16">
        <v>8661</v>
      </c>
      <c r="K445" s="30">
        <v>760</v>
      </c>
      <c r="L445" s="16" t="s">
        <v>40</v>
      </c>
      <c r="M445" s="16" t="s">
        <v>40</v>
      </c>
      <c r="N445" s="16">
        <v>9</v>
      </c>
      <c r="O445" s="16">
        <v>68.400000000000006</v>
      </c>
      <c r="P445" s="16">
        <v>480</v>
      </c>
      <c r="Q445" s="16">
        <v>480</v>
      </c>
      <c r="R445" s="16">
        <v>0</v>
      </c>
      <c r="S445" s="16">
        <v>205582835</v>
      </c>
      <c r="T445" s="16">
        <v>336000000</v>
      </c>
      <c r="U445" s="16">
        <v>7213432835</v>
      </c>
      <c r="V445" s="16">
        <v>9</v>
      </c>
      <c r="W445" s="19">
        <v>0.76</v>
      </c>
      <c r="X445" s="19">
        <v>0.76</v>
      </c>
      <c r="Y445" s="16">
        <v>156242954</v>
      </c>
      <c r="Z445" s="16">
        <v>296217600</v>
      </c>
      <c r="AA445" s="16">
        <v>6456823879</v>
      </c>
      <c r="AD445" s="16" t="s">
        <v>257</v>
      </c>
      <c r="AE445" s="16" t="s">
        <v>968</v>
      </c>
      <c r="AF445" s="16" t="s">
        <v>313</v>
      </c>
      <c r="AG445" s="16">
        <v>296217600</v>
      </c>
      <c r="AH445" s="16" t="s">
        <v>260</v>
      </c>
      <c r="AI445" s="16" t="s">
        <v>314</v>
      </c>
      <c r="AJ445" s="16">
        <v>6456823879</v>
      </c>
      <c r="AK445" s="16" t="s">
        <v>261</v>
      </c>
      <c r="AL445" s="24" t="s">
        <v>969</v>
      </c>
    </row>
    <row r="446" spans="1:38" x14ac:dyDescent="0.15">
      <c r="A446" s="16">
        <v>441</v>
      </c>
      <c r="B446" s="16">
        <v>210</v>
      </c>
      <c r="C446" s="16">
        <v>8</v>
      </c>
      <c r="D446" s="16">
        <v>800</v>
      </c>
      <c r="E446" s="16">
        <v>0</v>
      </c>
      <c r="F446" s="16">
        <v>0</v>
      </c>
      <c r="G446" s="16">
        <v>6000531</v>
      </c>
      <c r="H446" s="24" t="s">
        <v>357</v>
      </c>
      <c r="I446" s="42" t="s">
        <v>1177</v>
      </c>
      <c r="J446" s="16">
        <v>8661</v>
      </c>
      <c r="K446" s="30">
        <v>720</v>
      </c>
      <c r="L446" s="16" t="s">
        <v>41</v>
      </c>
      <c r="M446" s="16" t="s">
        <v>41</v>
      </c>
      <c r="N446" s="16">
        <v>10</v>
      </c>
      <c r="O446" s="16">
        <v>80.5</v>
      </c>
      <c r="P446" s="16">
        <v>528</v>
      </c>
      <c r="Q446" s="16">
        <v>528</v>
      </c>
      <c r="R446" s="16">
        <v>0</v>
      </c>
      <c r="S446" s="16">
        <v>241950559</v>
      </c>
      <c r="T446" s="16">
        <v>369600000</v>
      </c>
      <c r="U446" s="16">
        <v>7934776119</v>
      </c>
      <c r="V446" s="16">
        <v>10</v>
      </c>
      <c r="W446" s="19">
        <v>0.72</v>
      </c>
      <c r="X446" s="19">
        <v>0.72</v>
      </c>
      <c r="Y446" s="16">
        <v>174204402</v>
      </c>
      <c r="Z446" s="16">
        <v>308689920</v>
      </c>
      <c r="AA446" s="16">
        <v>6728690148</v>
      </c>
      <c r="AD446" s="16" t="s">
        <v>257</v>
      </c>
      <c r="AE446" s="16" t="s">
        <v>970</v>
      </c>
      <c r="AF446" s="16" t="s">
        <v>313</v>
      </c>
      <c r="AG446" s="16">
        <v>308689920</v>
      </c>
      <c r="AH446" s="16" t="s">
        <v>260</v>
      </c>
      <c r="AI446" s="16" t="s">
        <v>314</v>
      </c>
      <c r="AJ446" s="16">
        <v>6728690148</v>
      </c>
      <c r="AK446" s="16" t="s">
        <v>261</v>
      </c>
      <c r="AL446" s="24" t="s">
        <v>971</v>
      </c>
    </row>
    <row r="447" spans="1:38" x14ac:dyDescent="0.15">
      <c r="A447" s="16">
        <v>442</v>
      </c>
      <c r="B447" s="16">
        <v>301</v>
      </c>
      <c r="C447" s="16">
        <v>8</v>
      </c>
      <c r="D447" s="16">
        <v>0</v>
      </c>
      <c r="E447" s="16">
        <v>800</v>
      </c>
      <c r="F447" s="16">
        <v>0</v>
      </c>
      <c r="G447" s="16">
        <v>6000522</v>
      </c>
      <c r="H447" s="24" t="s">
        <v>348</v>
      </c>
      <c r="I447" s="42" t="s">
        <v>1168</v>
      </c>
      <c r="J447" s="16">
        <v>8661</v>
      </c>
      <c r="K447" s="30">
        <v>160</v>
      </c>
      <c r="L447" s="16" t="s">
        <v>42</v>
      </c>
      <c r="M447" s="16" t="s">
        <v>42</v>
      </c>
      <c r="N447" s="16">
        <v>1</v>
      </c>
      <c r="O447" s="16">
        <v>2.5499999999999998</v>
      </c>
      <c r="P447" s="16">
        <v>1.4</v>
      </c>
      <c r="Q447" s="16">
        <v>1.4</v>
      </c>
      <c r="R447" s="16">
        <v>0</v>
      </c>
      <c r="S447" s="16">
        <v>7664272</v>
      </c>
      <c r="T447" s="16">
        <v>980000</v>
      </c>
      <c r="U447" s="16">
        <v>21039179</v>
      </c>
      <c r="V447" s="16">
        <v>1</v>
      </c>
      <c r="W447" s="19">
        <v>1.6</v>
      </c>
      <c r="X447" s="19">
        <v>1.6</v>
      </c>
      <c r="Y447" s="16">
        <v>12262835</v>
      </c>
      <c r="Z447" s="16">
        <v>1818880</v>
      </c>
      <c r="AA447" s="16">
        <v>39647163</v>
      </c>
      <c r="AD447" s="16" t="s">
        <v>257</v>
      </c>
      <c r="AE447" s="16" t="s">
        <v>972</v>
      </c>
      <c r="AF447" s="16" t="s">
        <v>313</v>
      </c>
      <c r="AG447" s="16">
        <v>1818880</v>
      </c>
      <c r="AH447" s="16" t="s">
        <v>260</v>
      </c>
      <c r="AI447" s="16" t="s">
        <v>314</v>
      </c>
      <c r="AJ447" s="16">
        <v>39647163</v>
      </c>
      <c r="AK447" s="16" t="s">
        <v>261</v>
      </c>
      <c r="AL447" s="24" t="s">
        <v>973</v>
      </c>
    </row>
    <row r="448" spans="1:38" x14ac:dyDescent="0.15">
      <c r="A448" s="16">
        <v>443</v>
      </c>
      <c r="B448" s="16">
        <v>302</v>
      </c>
      <c r="C448" s="16">
        <v>8</v>
      </c>
      <c r="D448" s="16">
        <v>0</v>
      </c>
      <c r="E448" s="16">
        <v>800</v>
      </c>
      <c r="F448" s="16">
        <v>0</v>
      </c>
      <c r="G448" s="16">
        <v>6000523</v>
      </c>
      <c r="H448" s="24" t="s">
        <v>349</v>
      </c>
      <c r="I448" s="42" t="s">
        <v>1169</v>
      </c>
      <c r="J448" s="16">
        <v>8661</v>
      </c>
      <c r="K448" s="30">
        <v>1280</v>
      </c>
      <c r="L448" s="16" t="s">
        <v>43</v>
      </c>
      <c r="M448" s="16" t="s">
        <v>43</v>
      </c>
      <c r="N448" s="16">
        <v>2</v>
      </c>
      <c r="O448" s="16">
        <v>4</v>
      </c>
      <c r="P448" s="16">
        <v>1.65</v>
      </c>
      <c r="Q448" s="16">
        <v>1.65</v>
      </c>
      <c r="R448" s="16">
        <v>0</v>
      </c>
      <c r="S448" s="16">
        <v>12022388</v>
      </c>
      <c r="T448" s="16">
        <v>1155000</v>
      </c>
      <c r="U448" s="16">
        <v>24796175</v>
      </c>
      <c r="V448" s="16">
        <v>2</v>
      </c>
      <c r="W448" s="19">
        <v>1.28</v>
      </c>
      <c r="X448" s="19">
        <v>1.28</v>
      </c>
      <c r="Y448" s="16">
        <v>15388656</v>
      </c>
      <c r="Z448" s="16">
        <v>1714944</v>
      </c>
      <c r="AA448" s="16">
        <v>37381611</v>
      </c>
      <c r="AD448" s="16" t="s">
        <v>257</v>
      </c>
      <c r="AE448" s="16" t="s">
        <v>550</v>
      </c>
      <c r="AF448" s="16" t="s">
        <v>313</v>
      </c>
      <c r="AG448" s="16">
        <v>1714944</v>
      </c>
      <c r="AH448" s="16" t="s">
        <v>260</v>
      </c>
      <c r="AI448" s="16" t="s">
        <v>314</v>
      </c>
      <c r="AJ448" s="16">
        <v>37381611</v>
      </c>
      <c r="AK448" s="16" t="s">
        <v>261</v>
      </c>
      <c r="AL448" s="24" t="s">
        <v>974</v>
      </c>
    </row>
    <row r="449" spans="1:38" x14ac:dyDescent="0.15">
      <c r="A449" s="16">
        <v>444</v>
      </c>
      <c r="B449" s="16">
        <v>303</v>
      </c>
      <c r="C449" s="16">
        <v>8</v>
      </c>
      <c r="D449" s="16">
        <v>0</v>
      </c>
      <c r="E449" s="16">
        <v>800</v>
      </c>
      <c r="F449" s="16">
        <v>0</v>
      </c>
      <c r="G449" s="16">
        <v>6000524</v>
      </c>
      <c r="H449" s="24" t="s">
        <v>350</v>
      </c>
      <c r="I449" s="42" t="s">
        <v>1170</v>
      </c>
      <c r="J449" s="16">
        <v>8661</v>
      </c>
      <c r="K449" s="30">
        <v>1140.0000000000002</v>
      </c>
      <c r="L449" s="16" t="s">
        <v>44</v>
      </c>
      <c r="M449" s="16" t="s">
        <v>44</v>
      </c>
      <c r="N449" s="16">
        <v>3</v>
      </c>
      <c r="O449" s="16">
        <v>8</v>
      </c>
      <c r="P449" s="16">
        <v>2.9</v>
      </c>
      <c r="Q449" s="16">
        <v>2.9</v>
      </c>
      <c r="R449" s="16">
        <v>0</v>
      </c>
      <c r="S449" s="16">
        <v>24044776</v>
      </c>
      <c r="T449" s="16">
        <v>2030000</v>
      </c>
      <c r="U449" s="16">
        <v>43581156</v>
      </c>
      <c r="V449" s="16">
        <v>3</v>
      </c>
      <c r="W449" s="19">
        <v>1.1400000000000001</v>
      </c>
      <c r="X449" s="19">
        <v>1.1400000000000001</v>
      </c>
      <c r="Y449" s="16">
        <v>27411044</v>
      </c>
      <c r="Z449" s="16">
        <v>2684472</v>
      </c>
      <c r="AA449" s="16">
        <v>58514965</v>
      </c>
      <c r="AD449" s="16" t="s">
        <v>257</v>
      </c>
      <c r="AE449" s="16" t="s">
        <v>975</v>
      </c>
      <c r="AF449" s="16" t="s">
        <v>313</v>
      </c>
      <c r="AG449" s="16">
        <v>2684472</v>
      </c>
      <c r="AH449" s="16" t="s">
        <v>260</v>
      </c>
      <c r="AI449" s="16" t="s">
        <v>314</v>
      </c>
      <c r="AJ449" s="16">
        <v>58514965</v>
      </c>
      <c r="AK449" s="16" t="s">
        <v>261</v>
      </c>
      <c r="AL449" s="24" t="s">
        <v>976</v>
      </c>
    </row>
    <row r="450" spans="1:38" x14ac:dyDescent="0.15">
      <c r="A450" s="16">
        <v>445</v>
      </c>
      <c r="B450" s="16">
        <v>304</v>
      </c>
      <c r="C450" s="16">
        <v>8</v>
      </c>
      <c r="D450" s="16">
        <v>0</v>
      </c>
      <c r="E450" s="16">
        <v>800</v>
      </c>
      <c r="F450" s="16">
        <v>0</v>
      </c>
      <c r="G450" s="16">
        <v>6000525</v>
      </c>
      <c r="H450" s="24" t="s">
        <v>351</v>
      </c>
      <c r="I450" s="42" t="s">
        <v>1171</v>
      </c>
      <c r="J450" s="16">
        <v>8661</v>
      </c>
      <c r="K450" s="30">
        <v>1280</v>
      </c>
      <c r="L450" s="16" t="s">
        <v>45</v>
      </c>
      <c r="M450" s="16" t="s">
        <v>45</v>
      </c>
      <c r="N450" s="16">
        <v>4</v>
      </c>
      <c r="O450" s="16">
        <v>11.75</v>
      </c>
      <c r="P450" s="16">
        <v>22.25</v>
      </c>
      <c r="Q450" s="16">
        <v>22.25</v>
      </c>
      <c r="R450" s="16">
        <v>0</v>
      </c>
      <c r="S450" s="16">
        <v>35315764</v>
      </c>
      <c r="T450" s="16">
        <v>15575000</v>
      </c>
      <c r="U450" s="16">
        <v>334372667</v>
      </c>
      <c r="V450" s="16">
        <v>4</v>
      </c>
      <c r="W450" s="19">
        <v>1.28</v>
      </c>
      <c r="X450" s="19">
        <v>1.28</v>
      </c>
      <c r="Y450" s="16">
        <v>45204177</v>
      </c>
      <c r="Z450" s="16">
        <v>23125760</v>
      </c>
      <c r="AA450" s="16">
        <v>504085371</v>
      </c>
      <c r="AD450" s="16" t="s">
        <v>257</v>
      </c>
      <c r="AE450" s="16" t="s">
        <v>977</v>
      </c>
      <c r="AF450" s="16" t="s">
        <v>313</v>
      </c>
      <c r="AG450" s="16">
        <v>23125760</v>
      </c>
      <c r="AH450" s="16" t="s">
        <v>260</v>
      </c>
      <c r="AI450" s="16" t="s">
        <v>314</v>
      </c>
      <c r="AJ450" s="16">
        <v>504085371</v>
      </c>
      <c r="AK450" s="16" t="s">
        <v>261</v>
      </c>
      <c r="AL450" s="24" t="s">
        <v>978</v>
      </c>
    </row>
    <row r="451" spans="1:38" x14ac:dyDescent="0.15">
      <c r="A451" s="16">
        <v>446</v>
      </c>
      <c r="B451" s="16">
        <v>305</v>
      </c>
      <c r="C451" s="16">
        <v>8</v>
      </c>
      <c r="D451" s="16">
        <v>0</v>
      </c>
      <c r="E451" s="16">
        <v>800</v>
      </c>
      <c r="F451" s="16">
        <v>0</v>
      </c>
      <c r="G451" s="16">
        <v>6000526</v>
      </c>
      <c r="H451" s="24" t="s">
        <v>352</v>
      </c>
      <c r="I451" s="42" t="s">
        <v>1172</v>
      </c>
      <c r="J451" s="16">
        <v>8661</v>
      </c>
      <c r="K451" s="30">
        <v>1140.0000000000002</v>
      </c>
      <c r="L451" s="16" t="s">
        <v>46</v>
      </c>
      <c r="M451" s="16" t="s">
        <v>46</v>
      </c>
      <c r="N451" s="16">
        <v>5</v>
      </c>
      <c r="O451" s="16">
        <v>17.8</v>
      </c>
      <c r="P451" s="16">
        <v>26.25</v>
      </c>
      <c r="Q451" s="16">
        <v>26.25</v>
      </c>
      <c r="R451" s="16">
        <v>0</v>
      </c>
      <c r="S451" s="16">
        <v>53499626</v>
      </c>
      <c r="T451" s="16">
        <v>18375000</v>
      </c>
      <c r="U451" s="16">
        <v>394484608</v>
      </c>
      <c r="V451" s="16">
        <v>5</v>
      </c>
      <c r="W451" s="19">
        <v>1.1400000000000001</v>
      </c>
      <c r="X451" s="19">
        <v>1.1400000000000001</v>
      </c>
      <c r="Y451" s="16">
        <v>60989573</v>
      </c>
      <c r="Z451" s="16">
        <v>24299100</v>
      </c>
      <c r="AA451" s="16">
        <v>529661333</v>
      </c>
      <c r="AD451" s="16" t="s">
        <v>257</v>
      </c>
      <c r="AE451" s="16" t="s">
        <v>979</v>
      </c>
      <c r="AF451" s="16" t="s">
        <v>313</v>
      </c>
      <c r="AG451" s="16">
        <v>24299100</v>
      </c>
      <c r="AH451" s="16" t="s">
        <v>260</v>
      </c>
      <c r="AI451" s="16" t="s">
        <v>314</v>
      </c>
      <c r="AJ451" s="16">
        <v>529661333</v>
      </c>
      <c r="AK451" s="16" t="s">
        <v>261</v>
      </c>
      <c r="AL451" s="24" t="s">
        <v>980</v>
      </c>
    </row>
    <row r="452" spans="1:38" x14ac:dyDescent="0.15">
      <c r="A452" s="16">
        <v>447</v>
      </c>
      <c r="B452" s="16">
        <v>306</v>
      </c>
      <c r="C452" s="16">
        <v>8</v>
      </c>
      <c r="D452" s="16">
        <v>0</v>
      </c>
      <c r="E452" s="16">
        <v>800</v>
      </c>
      <c r="F452" s="16">
        <v>0</v>
      </c>
      <c r="G452" s="16">
        <v>6000527</v>
      </c>
      <c r="H452" s="24" t="s">
        <v>353</v>
      </c>
      <c r="I452" s="42" t="s">
        <v>1173</v>
      </c>
      <c r="J452" s="16">
        <v>8661</v>
      </c>
      <c r="K452" s="30">
        <v>1040</v>
      </c>
      <c r="L452" s="16" t="s">
        <v>47</v>
      </c>
      <c r="M452" s="16" t="s">
        <v>47</v>
      </c>
      <c r="N452" s="16">
        <v>6</v>
      </c>
      <c r="O452" s="16">
        <v>41.95</v>
      </c>
      <c r="P452" s="16">
        <v>174</v>
      </c>
      <c r="Q452" s="16">
        <v>174</v>
      </c>
      <c r="R452" s="16">
        <v>0</v>
      </c>
      <c r="S452" s="16">
        <v>126084794</v>
      </c>
      <c r="T452" s="16">
        <v>121800000</v>
      </c>
      <c r="U452" s="16">
        <v>2614869402</v>
      </c>
      <c r="V452" s="16">
        <v>6</v>
      </c>
      <c r="W452" s="19">
        <v>1.04</v>
      </c>
      <c r="X452" s="19">
        <v>1.04</v>
      </c>
      <c r="Y452" s="16">
        <v>131128185</v>
      </c>
      <c r="Z452" s="16">
        <v>146939520</v>
      </c>
      <c r="AA452" s="16">
        <v>3202924476</v>
      </c>
      <c r="AD452" s="16" t="s">
        <v>257</v>
      </c>
      <c r="AE452" s="16" t="s">
        <v>981</v>
      </c>
      <c r="AF452" s="16" t="s">
        <v>313</v>
      </c>
      <c r="AG452" s="16">
        <v>146939520</v>
      </c>
      <c r="AH452" s="16" t="s">
        <v>260</v>
      </c>
      <c r="AI452" s="16" t="s">
        <v>314</v>
      </c>
      <c r="AJ452" s="16">
        <v>3202924476</v>
      </c>
      <c r="AK452" s="16" t="s">
        <v>261</v>
      </c>
      <c r="AL452" s="24" t="s">
        <v>982</v>
      </c>
    </row>
    <row r="453" spans="1:38" x14ac:dyDescent="0.15">
      <c r="A453" s="16">
        <v>448</v>
      </c>
      <c r="B453" s="16">
        <v>307</v>
      </c>
      <c r="C453" s="16">
        <v>8</v>
      </c>
      <c r="D453" s="16">
        <v>0</v>
      </c>
      <c r="E453" s="16">
        <v>800</v>
      </c>
      <c r="F453" s="16">
        <v>0</v>
      </c>
      <c r="G453" s="16">
        <v>6000528</v>
      </c>
      <c r="H453" s="24" t="s">
        <v>354</v>
      </c>
      <c r="I453" s="42" t="s">
        <v>1174</v>
      </c>
      <c r="J453" s="16">
        <v>8661</v>
      </c>
      <c r="K453" s="30">
        <v>960</v>
      </c>
      <c r="L453" s="16" t="s">
        <v>48</v>
      </c>
      <c r="M453" s="16" t="s">
        <v>48</v>
      </c>
      <c r="N453" s="16">
        <v>7</v>
      </c>
      <c r="O453" s="16">
        <v>48.35</v>
      </c>
      <c r="P453" s="16">
        <v>225</v>
      </c>
      <c r="Q453" s="16">
        <v>225</v>
      </c>
      <c r="R453" s="16">
        <v>0</v>
      </c>
      <c r="S453" s="16">
        <v>145320615</v>
      </c>
      <c r="T453" s="16">
        <v>157500000</v>
      </c>
      <c r="U453" s="16">
        <v>3381296641</v>
      </c>
      <c r="V453" s="16">
        <v>7</v>
      </c>
      <c r="W453" s="19">
        <v>0.96</v>
      </c>
      <c r="X453" s="19">
        <v>0.96</v>
      </c>
      <c r="Y453" s="16">
        <v>139507790</v>
      </c>
      <c r="Z453" s="16">
        <v>175392000</v>
      </c>
      <c r="AA453" s="16">
        <v>3823119402</v>
      </c>
      <c r="AD453" s="16" t="s">
        <v>257</v>
      </c>
      <c r="AE453" s="16" t="s">
        <v>983</v>
      </c>
      <c r="AF453" s="16" t="s">
        <v>313</v>
      </c>
      <c r="AG453" s="16">
        <v>175392000</v>
      </c>
      <c r="AH453" s="16" t="s">
        <v>260</v>
      </c>
      <c r="AI453" s="16" t="s">
        <v>314</v>
      </c>
      <c r="AJ453" s="16">
        <v>3823119402</v>
      </c>
      <c r="AK453" s="16" t="s">
        <v>261</v>
      </c>
      <c r="AL453" s="24" t="s">
        <v>984</v>
      </c>
    </row>
    <row r="454" spans="1:38" x14ac:dyDescent="0.15">
      <c r="A454" s="16">
        <v>449</v>
      </c>
      <c r="B454" s="16">
        <v>308</v>
      </c>
      <c r="C454" s="16">
        <v>8</v>
      </c>
      <c r="D454" s="16">
        <v>0</v>
      </c>
      <c r="E454" s="16">
        <v>800</v>
      </c>
      <c r="F454" s="16">
        <v>0</v>
      </c>
      <c r="G454" s="16">
        <v>6000529</v>
      </c>
      <c r="H454" s="24" t="s">
        <v>355</v>
      </c>
      <c r="I454" s="42" t="s">
        <v>1175</v>
      </c>
      <c r="J454" s="16">
        <v>8661</v>
      </c>
      <c r="K454" s="30">
        <v>860</v>
      </c>
      <c r="L454" s="16" t="s">
        <v>49</v>
      </c>
      <c r="M454" s="16" t="s">
        <v>49</v>
      </c>
      <c r="N454" s="16">
        <v>8</v>
      </c>
      <c r="O454" s="16">
        <v>53.35</v>
      </c>
      <c r="P454" s="16">
        <v>290.60000000000002</v>
      </c>
      <c r="Q454" s="16">
        <v>290.60000000000002</v>
      </c>
      <c r="R454" s="16">
        <v>0</v>
      </c>
      <c r="S454" s="16">
        <v>160348600</v>
      </c>
      <c r="T454" s="16">
        <v>203420000</v>
      </c>
      <c r="U454" s="16">
        <v>4367132462</v>
      </c>
      <c r="V454" s="16">
        <v>8</v>
      </c>
      <c r="W454" s="19">
        <v>0.86</v>
      </c>
      <c r="X454" s="19">
        <v>0.86</v>
      </c>
      <c r="Y454" s="16">
        <v>137899796</v>
      </c>
      <c r="Z454" s="16">
        <v>202931792</v>
      </c>
      <c r="AA454" s="16">
        <v>4423419947</v>
      </c>
      <c r="AD454" s="16" t="s">
        <v>257</v>
      </c>
      <c r="AE454" s="16" t="s">
        <v>985</v>
      </c>
      <c r="AF454" s="16" t="s">
        <v>313</v>
      </c>
      <c r="AG454" s="16">
        <v>202931792</v>
      </c>
      <c r="AH454" s="16" t="s">
        <v>260</v>
      </c>
      <c r="AI454" s="16" t="s">
        <v>314</v>
      </c>
      <c r="AJ454" s="16">
        <v>4423419947</v>
      </c>
      <c r="AK454" s="16" t="s">
        <v>261</v>
      </c>
      <c r="AL454" s="24" t="s">
        <v>986</v>
      </c>
    </row>
    <row r="455" spans="1:38" x14ac:dyDescent="0.15">
      <c r="A455" s="16">
        <v>450</v>
      </c>
      <c r="B455" s="16">
        <v>309</v>
      </c>
      <c r="C455" s="16">
        <v>8</v>
      </c>
      <c r="D455" s="16">
        <v>0</v>
      </c>
      <c r="E455" s="16">
        <v>800</v>
      </c>
      <c r="F455" s="16">
        <v>0</v>
      </c>
      <c r="G455" s="16">
        <v>6000530</v>
      </c>
      <c r="H455" s="24" t="s">
        <v>356</v>
      </c>
      <c r="I455" s="42" t="s">
        <v>1176</v>
      </c>
      <c r="J455" s="16">
        <v>8661</v>
      </c>
      <c r="K455" s="30">
        <v>760</v>
      </c>
      <c r="L455" s="16" t="s">
        <v>50</v>
      </c>
      <c r="M455" s="16" t="s">
        <v>50</v>
      </c>
      <c r="N455" s="16">
        <v>9</v>
      </c>
      <c r="O455" s="16">
        <v>92.3</v>
      </c>
      <c r="P455" s="16">
        <v>360</v>
      </c>
      <c r="Q455" s="16">
        <v>360</v>
      </c>
      <c r="R455" s="16">
        <v>0</v>
      </c>
      <c r="S455" s="16">
        <v>277416604</v>
      </c>
      <c r="T455" s="16">
        <v>252000000</v>
      </c>
      <c r="U455" s="16">
        <v>5410074626</v>
      </c>
      <c r="V455" s="16">
        <v>9</v>
      </c>
      <c r="W455" s="19">
        <v>0.76</v>
      </c>
      <c r="X455" s="19">
        <v>0.76</v>
      </c>
      <c r="Y455" s="16">
        <v>210836619</v>
      </c>
      <c r="Z455" s="16">
        <v>222163200</v>
      </c>
      <c r="AA455" s="16">
        <v>4842617909</v>
      </c>
      <c r="AD455" s="16" t="s">
        <v>257</v>
      </c>
      <c r="AE455" s="16" t="s">
        <v>987</v>
      </c>
      <c r="AF455" s="16" t="s">
        <v>313</v>
      </c>
      <c r="AG455" s="16">
        <v>222163200</v>
      </c>
      <c r="AH455" s="16" t="s">
        <v>260</v>
      </c>
      <c r="AI455" s="16" t="s">
        <v>314</v>
      </c>
      <c r="AJ455" s="16">
        <v>4842617909</v>
      </c>
      <c r="AK455" s="16" t="s">
        <v>261</v>
      </c>
      <c r="AL455" s="24" t="s">
        <v>988</v>
      </c>
    </row>
    <row r="456" spans="1:38" x14ac:dyDescent="0.15">
      <c r="A456" s="16">
        <v>451</v>
      </c>
      <c r="B456" s="16">
        <v>310</v>
      </c>
      <c r="C456" s="16">
        <v>8</v>
      </c>
      <c r="D456" s="16">
        <v>0</v>
      </c>
      <c r="E456" s="16">
        <v>800</v>
      </c>
      <c r="F456" s="16">
        <v>0</v>
      </c>
      <c r="G456" s="16">
        <v>6000531</v>
      </c>
      <c r="H456" s="24" t="s">
        <v>1167</v>
      </c>
      <c r="I456" s="42" t="s">
        <v>1177</v>
      </c>
      <c r="J456" s="16">
        <v>8661</v>
      </c>
      <c r="K456" s="30">
        <v>720</v>
      </c>
      <c r="L456" s="16" t="s">
        <v>51</v>
      </c>
      <c r="M456" s="16" t="s">
        <v>51</v>
      </c>
      <c r="N456" s="16">
        <v>10</v>
      </c>
      <c r="O456" s="16">
        <v>108.65</v>
      </c>
      <c r="P456" s="16">
        <v>396</v>
      </c>
      <c r="Q456" s="16">
        <v>396</v>
      </c>
      <c r="R456" s="16">
        <v>0</v>
      </c>
      <c r="S456" s="16">
        <v>326558115</v>
      </c>
      <c r="T456" s="16">
        <v>277200000</v>
      </c>
      <c r="U456" s="16">
        <v>5951082089</v>
      </c>
      <c r="V456" s="16">
        <v>10</v>
      </c>
      <c r="W456" s="19">
        <v>0.72</v>
      </c>
      <c r="X456" s="19">
        <v>0.72</v>
      </c>
      <c r="Y456" s="16">
        <v>235121842</v>
      </c>
      <c r="Z456" s="16">
        <v>231517440</v>
      </c>
      <c r="AA456" s="16">
        <v>5046517611</v>
      </c>
      <c r="AD456" s="16" t="s">
        <v>257</v>
      </c>
      <c r="AE456" s="16" t="s">
        <v>989</v>
      </c>
      <c r="AF456" s="16" t="s">
        <v>313</v>
      </c>
      <c r="AG456" s="16">
        <v>231517440</v>
      </c>
      <c r="AH456" s="16" t="s">
        <v>260</v>
      </c>
      <c r="AI456" s="16" t="s">
        <v>314</v>
      </c>
      <c r="AJ456" s="16">
        <v>5046517611</v>
      </c>
      <c r="AK456" s="16" t="s">
        <v>261</v>
      </c>
      <c r="AL456" s="24" t="s">
        <v>990</v>
      </c>
    </row>
    <row r="457" spans="1:38" x14ac:dyDescent="0.15">
      <c r="A457" s="16">
        <v>452</v>
      </c>
      <c r="B457" s="16">
        <v>401</v>
      </c>
      <c r="C457" s="16">
        <v>8</v>
      </c>
      <c r="D457" s="16">
        <v>0</v>
      </c>
      <c r="E457" s="16">
        <v>0</v>
      </c>
      <c r="F457" s="16">
        <v>0</v>
      </c>
      <c r="G457" s="34">
        <v>6000552</v>
      </c>
      <c r="H457" s="46" t="s">
        <v>359</v>
      </c>
      <c r="I457" s="37" t="s">
        <v>315</v>
      </c>
      <c r="J457" s="34">
        <v>8661</v>
      </c>
      <c r="K457" s="43">
        <v>37.000000000000007</v>
      </c>
      <c r="L457" s="34" t="s">
        <v>52</v>
      </c>
      <c r="M457" s="16" t="s">
        <v>52</v>
      </c>
      <c r="N457" s="16">
        <v>3</v>
      </c>
      <c r="O457" s="16">
        <v>5</v>
      </c>
      <c r="P457" s="16">
        <v>2.5</v>
      </c>
      <c r="Q457" s="16">
        <v>2.5</v>
      </c>
      <c r="R457" s="16">
        <v>0</v>
      </c>
      <c r="S457" s="16">
        <v>15027985</v>
      </c>
      <c r="T457" s="16">
        <v>1750000</v>
      </c>
      <c r="U457" s="16">
        <v>37569962</v>
      </c>
      <c r="V457" s="16">
        <v>1</v>
      </c>
      <c r="W457" s="19">
        <v>1.6</v>
      </c>
      <c r="X457" s="19">
        <v>3.7000000000000005E-2</v>
      </c>
      <c r="Y457" s="16">
        <v>556035</v>
      </c>
      <c r="Z457" s="16">
        <v>75110</v>
      </c>
      <c r="AA457" s="16">
        <v>1637215</v>
      </c>
      <c r="AD457" s="16" t="s">
        <v>257</v>
      </c>
      <c r="AE457" s="16" t="s">
        <v>991</v>
      </c>
      <c r="AF457" s="16" t="s">
        <v>313</v>
      </c>
      <c r="AG457" s="16">
        <v>75110</v>
      </c>
      <c r="AH457" s="16" t="s">
        <v>260</v>
      </c>
      <c r="AI457" s="16" t="s">
        <v>314</v>
      </c>
      <c r="AJ457" s="16">
        <v>1637215</v>
      </c>
      <c r="AK457" s="16" t="s">
        <v>261</v>
      </c>
      <c r="AL457" s="24" t="s">
        <v>992</v>
      </c>
    </row>
    <row r="458" spans="1:38" x14ac:dyDescent="0.15">
      <c r="A458" s="16">
        <v>453</v>
      </c>
      <c r="B458" s="16">
        <v>402</v>
      </c>
      <c r="C458" s="16">
        <v>8</v>
      </c>
      <c r="D458" s="16">
        <v>0</v>
      </c>
      <c r="E458" s="16">
        <v>0</v>
      </c>
      <c r="F458" s="16">
        <v>0</v>
      </c>
      <c r="G458" s="34">
        <v>6000553</v>
      </c>
      <c r="H458" s="46" t="s">
        <v>360</v>
      </c>
      <c r="I458" s="37" t="s">
        <v>1178</v>
      </c>
      <c r="J458" s="34">
        <v>8661</v>
      </c>
      <c r="K458" s="43">
        <v>37.000000000000007</v>
      </c>
      <c r="L458" s="34" t="s">
        <v>53</v>
      </c>
      <c r="M458" s="16" t="s">
        <v>53</v>
      </c>
      <c r="N458" s="16">
        <v>6</v>
      </c>
      <c r="O458" s="16">
        <v>26</v>
      </c>
      <c r="P458" s="16">
        <v>160</v>
      </c>
      <c r="Q458" s="16">
        <v>160</v>
      </c>
      <c r="R458" s="16">
        <v>0</v>
      </c>
      <c r="S458" s="16">
        <v>78145522</v>
      </c>
      <c r="T458" s="16">
        <v>112000000</v>
      </c>
      <c r="U458" s="16">
        <v>2404477611</v>
      </c>
      <c r="V458" s="16">
        <v>2</v>
      </c>
      <c r="W458" s="19">
        <v>1.28</v>
      </c>
      <c r="X458" s="19">
        <v>3.7000000000000005E-2</v>
      </c>
      <c r="Y458" s="16">
        <v>2891384</v>
      </c>
      <c r="Z458" s="16">
        <v>4807040</v>
      </c>
      <c r="AA458" s="16">
        <v>104781791</v>
      </c>
      <c r="AD458" s="16" t="s">
        <v>257</v>
      </c>
      <c r="AE458" s="16" t="s">
        <v>993</v>
      </c>
      <c r="AF458" s="16" t="s">
        <v>313</v>
      </c>
      <c r="AG458" s="16">
        <v>4807040</v>
      </c>
      <c r="AH458" s="16" t="s">
        <v>260</v>
      </c>
      <c r="AI458" s="16" t="s">
        <v>314</v>
      </c>
      <c r="AJ458" s="16">
        <v>104781791</v>
      </c>
      <c r="AK458" s="16" t="s">
        <v>261</v>
      </c>
      <c r="AL458" s="24" t="s">
        <v>994</v>
      </c>
    </row>
    <row r="459" spans="1:38" x14ac:dyDescent="0.15">
      <c r="A459" s="16">
        <v>454</v>
      </c>
      <c r="B459" s="16">
        <v>403</v>
      </c>
      <c r="C459" s="16">
        <v>8</v>
      </c>
      <c r="D459" s="16">
        <v>0</v>
      </c>
      <c r="E459" s="16">
        <v>0</v>
      </c>
      <c r="F459" s="16">
        <v>0</v>
      </c>
      <c r="G459" s="34">
        <v>6000554</v>
      </c>
      <c r="H459" s="46" t="s">
        <v>361</v>
      </c>
      <c r="I459" s="37" t="s">
        <v>1179</v>
      </c>
      <c r="J459" s="34">
        <v>8661</v>
      </c>
      <c r="K459" s="43">
        <v>37.000000000000007</v>
      </c>
      <c r="L459" s="34" t="s">
        <v>54</v>
      </c>
      <c r="M459" s="16" t="s">
        <v>54</v>
      </c>
      <c r="N459" s="16">
        <v>9</v>
      </c>
      <c r="O459" s="16">
        <v>56</v>
      </c>
      <c r="P459" s="16">
        <v>300</v>
      </c>
      <c r="Q459" s="16">
        <v>300</v>
      </c>
      <c r="R459" s="16">
        <v>0</v>
      </c>
      <c r="S459" s="16">
        <v>168313432</v>
      </c>
      <c r="T459" s="16">
        <v>210000000</v>
      </c>
      <c r="U459" s="16">
        <v>4508395522</v>
      </c>
      <c r="V459" s="16">
        <v>3</v>
      </c>
      <c r="W459" s="19">
        <v>1.1400000000000001</v>
      </c>
      <c r="X459" s="19">
        <v>3.7000000000000005E-2</v>
      </c>
      <c r="Y459" s="16">
        <v>6227596</v>
      </c>
      <c r="Z459" s="16">
        <v>9013200</v>
      </c>
      <c r="AA459" s="16">
        <v>196465858</v>
      </c>
      <c r="AD459" s="16" t="s">
        <v>257</v>
      </c>
      <c r="AE459" s="16" t="s">
        <v>995</v>
      </c>
      <c r="AF459" s="16" t="s">
        <v>313</v>
      </c>
      <c r="AG459" s="16">
        <v>9013200</v>
      </c>
      <c r="AH459" s="16" t="s">
        <v>260</v>
      </c>
      <c r="AI459" s="16" t="s">
        <v>314</v>
      </c>
      <c r="AJ459" s="16">
        <v>196465858</v>
      </c>
      <c r="AK459" s="16" t="s">
        <v>261</v>
      </c>
      <c r="AL459" s="24" t="s">
        <v>996</v>
      </c>
    </row>
    <row r="460" spans="1:38" x14ac:dyDescent="0.15">
      <c r="A460" s="16">
        <v>455</v>
      </c>
      <c r="B460" s="16">
        <v>404</v>
      </c>
      <c r="C460" s="16">
        <v>8</v>
      </c>
      <c r="D460" s="16">
        <v>0</v>
      </c>
      <c r="E460" s="16">
        <v>0</v>
      </c>
      <c r="F460" s="16">
        <v>0</v>
      </c>
      <c r="G460" s="34">
        <v>6000555</v>
      </c>
      <c r="H460" s="46" t="s">
        <v>362</v>
      </c>
      <c r="I460" s="37" t="s">
        <v>1180</v>
      </c>
      <c r="J460" s="34">
        <v>8661</v>
      </c>
      <c r="K460" s="43">
        <v>37.000000000000007</v>
      </c>
      <c r="L460" s="34" t="s">
        <v>55</v>
      </c>
      <c r="M460" s="16" t="s">
        <v>55</v>
      </c>
      <c r="N460" s="16">
        <v>10</v>
      </c>
      <c r="O460" s="16">
        <v>83</v>
      </c>
      <c r="P460" s="16">
        <v>401</v>
      </c>
      <c r="Q460" s="16">
        <v>401</v>
      </c>
      <c r="R460" s="16">
        <v>0</v>
      </c>
      <c r="S460" s="16">
        <v>249464552</v>
      </c>
      <c r="T460" s="16">
        <v>280700000</v>
      </c>
      <c r="U460" s="16">
        <v>6026222014</v>
      </c>
      <c r="V460" s="16">
        <v>4</v>
      </c>
      <c r="W460" s="19">
        <v>1.28</v>
      </c>
      <c r="X460" s="19">
        <v>3.7000000000000005E-2</v>
      </c>
      <c r="Y460" s="16">
        <v>9230188</v>
      </c>
      <c r="Z460" s="16">
        <v>12047644</v>
      </c>
      <c r="AA460" s="16">
        <v>262609363</v>
      </c>
      <c r="AD460" s="16" t="s">
        <v>257</v>
      </c>
      <c r="AE460" s="16" t="s">
        <v>997</v>
      </c>
      <c r="AF460" s="16" t="s">
        <v>313</v>
      </c>
      <c r="AG460" s="16">
        <v>12047644</v>
      </c>
      <c r="AH460" s="16" t="s">
        <v>260</v>
      </c>
      <c r="AI460" s="16" t="s">
        <v>314</v>
      </c>
      <c r="AJ460" s="16">
        <v>262609363</v>
      </c>
      <c r="AK460" s="16" t="s">
        <v>261</v>
      </c>
      <c r="AL460" s="24" t="s">
        <v>998</v>
      </c>
    </row>
    <row r="461" spans="1:38" x14ac:dyDescent="0.15">
      <c r="A461" s="16">
        <v>456</v>
      </c>
      <c r="B461" s="16">
        <v>500</v>
      </c>
      <c r="C461" s="16">
        <v>8</v>
      </c>
      <c r="D461" s="16">
        <v>0</v>
      </c>
      <c r="E461" s="16">
        <v>0</v>
      </c>
      <c r="F461" s="16">
        <v>0</v>
      </c>
      <c r="G461" s="16">
        <v>0</v>
      </c>
      <c r="H461" s="24" t="s">
        <v>316</v>
      </c>
      <c r="I461" s="24" t="s">
        <v>316</v>
      </c>
      <c r="J461" s="16">
        <v>8661</v>
      </c>
      <c r="K461" s="30">
        <v>0</v>
      </c>
      <c r="L461" s="16" t="s">
        <v>56</v>
      </c>
      <c r="M461" s="16" t="s">
        <v>56</v>
      </c>
      <c r="N461" s="16">
        <v>0</v>
      </c>
      <c r="O461" s="16">
        <v>1.5</v>
      </c>
      <c r="P461" s="16">
        <v>1.2</v>
      </c>
      <c r="Q461" s="16">
        <v>1.2</v>
      </c>
      <c r="R461" s="16">
        <v>0</v>
      </c>
      <c r="S461" s="16">
        <v>4508395</v>
      </c>
      <c r="T461" s="16">
        <v>840000</v>
      </c>
      <c r="U461" s="16">
        <v>18033582</v>
      </c>
      <c r="V461" s="16">
        <v>1</v>
      </c>
      <c r="W461" s="19">
        <v>1.6</v>
      </c>
      <c r="X461" s="19">
        <v>1.6</v>
      </c>
      <c r="Y461" s="16">
        <v>7213432</v>
      </c>
      <c r="Z461" s="16">
        <v>1559040</v>
      </c>
      <c r="AA461" s="16">
        <v>33983283</v>
      </c>
      <c r="AD461" s="16" t="s">
        <v>257</v>
      </c>
      <c r="AE461" s="16" t="s">
        <v>396</v>
      </c>
      <c r="AF461" s="16" t="s">
        <v>313</v>
      </c>
      <c r="AG461" s="16">
        <v>1559040</v>
      </c>
      <c r="AH461" s="16" t="s">
        <v>260</v>
      </c>
      <c r="AI461" s="16" t="s">
        <v>314</v>
      </c>
      <c r="AJ461" s="16">
        <v>33983283</v>
      </c>
      <c r="AK461" s="16" t="s">
        <v>261</v>
      </c>
      <c r="AL461" s="24" t="s">
        <v>999</v>
      </c>
    </row>
    <row r="462" spans="1:38" x14ac:dyDescent="0.15">
      <c r="A462" s="16">
        <v>457</v>
      </c>
      <c r="B462" s="16">
        <v>501</v>
      </c>
      <c r="C462" s="16">
        <v>8</v>
      </c>
      <c r="D462" s="16">
        <v>0</v>
      </c>
      <c r="E462" s="16">
        <v>0</v>
      </c>
      <c r="F462" s="16">
        <v>0</v>
      </c>
      <c r="G462" s="16">
        <v>0</v>
      </c>
      <c r="H462" s="24" t="s">
        <v>316</v>
      </c>
      <c r="I462" s="24" t="s">
        <v>316</v>
      </c>
      <c r="J462" s="16">
        <v>8661</v>
      </c>
      <c r="K462" s="30">
        <v>0</v>
      </c>
      <c r="L462" s="16" t="s">
        <v>57</v>
      </c>
      <c r="M462" s="16" t="s">
        <v>57</v>
      </c>
      <c r="N462" s="16">
        <v>1</v>
      </c>
      <c r="O462" s="16">
        <v>1.35</v>
      </c>
      <c r="P462" s="16">
        <v>1.2</v>
      </c>
      <c r="Q462" s="16">
        <v>1.2</v>
      </c>
      <c r="R462" s="16">
        <v>0</v>
      </c>
      <c r="S462" s="16">
        <v>4057555</v>
      </c>
      <c r="T462" s="16">
        <v>840000</v>
      </c>
      <c r="U462" s="16">
        <v>18033582</v>
      </c>
      <c r="V462" s="16">
        <v>1</v>
      </c>
      <c r="W462" s="19">
        <v>1.6</v>
      </c>
      <c r="X462" s="19">
        <v>1.6</v>
      </c>
      <c r="Y462" s="16">
        <v>6492088</v>
      </c>
      <c r="Z462" s="16">
        <v>1559040</v>
      </c>
      <c r="AA462" s="16">
        <v>33983283</v>
      </c>
      <c r="AD462" s="16" t="s">
        <v>257</v>
      </c>
      <c r="AE462" s="16" t="s">
        <v>1000</v>
      </c>
      <c r="AF462" s="16" t="s">
        <v>313</v>
      </c>
      <c r="AG462" s="16">
        <v>1559040</v>
      </c>
      <c r="AH462" s="16" t="s">
        <v>260</v>
      </c>
      <c r="AI462" s="16" t="s">
        <v>314</v>
      </c>
      <c r="AJ462" s="16">
        <v>33983283</v>
      </c>
      <c r="AK462" s="16" t="s">
        <v>261</v>
      </c>
      <c r="AL462" s="24" t="s">
        <v>1001</v>
      </c>
    </row>
    <row r="463" spans="1:38" x14ac:dyDescent="0.15">
      <c r="A463" s="16">
        <v>458</v>
      </c>
      <c r="B463" s="16">
        <v>502</v>
      </c>
      <c r="C463" s="16">
        <v>8</v>
      </c>
      <c r="D463" s="16">
        <v>0</v>
      </c>
      <c r="E463" s="16">
        <v>0</v>
      </c>
      <c r="F463" s="16">
        <v>0</v>
      </c>
      <c r="G463" s="16">
        <v>0</v>
      </c>
      <c r="H463" s="24" t="s">
        <v>316</v>
      </c>
      <c r="I463" s="24" t="s">
        <v>316</v>
      </c>
      <c r="J463" s="16">
        <v>8661</v>
      </c>
      <c r="K463" s="30">
        <v>0</v>
      </c>
      <c r="L463" s="16" t="s">
        <v>58</v>
      </c>
      <c r="M463" s="16" t="s">
        <v>58</v>
      </c>
      <c r="N463" s="16">
        <v>2</v>
      </c>
      <c r="O463" s="16">
        <v>2.8</v>
      </c>
      <c r="P463" s="16">
        <v>1.8</v>
      </c>
      <c r="Q463" s="16">
        <v>1.8</v>
      </c>
      <c r="R463" s="16">
        <v>0</v>
      </c>
      <c r="S463" s="16">
        <v>8415671</v>
      </c>
      <c r="T463" s="16">
        <v>1260000</v>
      </c>
      <c r="U463" s="16">
        <v>27050373</v>
      </c>
      <c r="V463" s="16">
        <v>2</v>
      </c>
      <c r="W463" s="19">
        <v>1.28</v>
      </c>
      <c r="X463" s="19">
        <v>1.28</v>
      </c>
      <c r="Y463" s="16">
        <v>10772058</v>
      </c>
      <c r="Z463" s="16">
        <v>1870848</v>
      </c>
      <c r="AA463" s="16">
        <v>40779940</v>
      </c>
      <c r="AD463" s="16" t="s">
        <v>257</v>
      </c>
      <c r="AE463" s="16" t="s">
        <v>936</v>
      </c>
      <c r="AF463" s="16" t="s">
        <v>313</v>
      </c>
      <c r="AG463" s="16">
        <v>1870848</v>
      </c>
      <c r="AH463" s="16" t="s">
        <v>260</v>
      </c>
      <c r="AI463" s="16" t="s">
        <v>314</v>
      </c>
      <c r="AJ463" s="16">
        <v>40779940</v>
      </c>
      <c r="AK463" s="16" t="s">
        <v>261</v>
      </c>
      <c r="AL463" s="24" t="s">
        <v>937</v>
      </c>
    </row>
    <row r="464" spans="1:38" x14ac:dyDescent="0.15">
      <c r="A464" s="16">
        <v>459</v>
      </c>
      <c r="B464" s="16">
        <v>503</v>
      </c>
      <c r="C464" s="16">
        <v>8</v>
      </c>
      <c r="D464" s="16">
        <v>0</v>
      </c>
      <c r="E464" s="16">
        <v>0</v>
      </c>
      <c r="F464" s="16">
        <v>0</v>
      </c>
      <c r="G464" s="16">
        <v>0</v>
      </c>
      <c r="H464" s="24" t="s">
        <v>316</v>
      </c>
      <c r="I464" s="24" t="s">
        <v>316</v>
      </c>
      <c r="J464" s="16">
        <v>8661</v>
      </c>
      <c r="K464" s="30">
        <v>0</v>
      </c>
      <c r="L464" s="16" t="s">
        <v>59</v>
      </c>
      <c r="M464" s="16" t="s">
        <v>59</v>
      </c>
      <c r="N464" s="16">
        <v>3</v>
      </c>
      <c r="O464" s="16">
        <v>5.5</v>
      </c>
      <c r="P464" s="16">
        <v>3</v>
      </c>
      <c r="Q464" s="16">
        <v>3</v>
      </c>
      <c r="R464" s="16">
        <v>0</v>
      </c>
      <c r="S464" s="16">
        <v>16530783</v>
      </c>
      <c r="T464" s="16">
        <v>2100000</v>
      </c>
      <c r="U464" s="16">
        <v>45083955</v>
      </c>
      <c r="V464" s="16">
        <v>3</v>
      </c>
      <c r="W464" s="19">
        <v>1.1400000000000001</v>
      </c>
      <c r="X464" s="19">
        <v>1.1400000000000001</v>
      </c>
      <c r="Y464" s="16">
        <v>18845092</v>
      </c>
      <c r="Z464" s="16">
        <v>2777040</v>
      </c>
      <c r="AA464" s="16">
        <v>60532723</v>
      </c>
      <c r="AD464" s="16" t="s">
        <v>257</v>
      </c>
      <c r="AE464" s="16" t="s">
        <v>938</v>
      </c>
      <c r="AF464" s="16" t="s">
        <v>313</v>
      </c>
      <c r="AG464" s="16">
        <v>2777040</v>
      </c>
      <c r="AH464" s="16" t="s">
        <v>260</v>
      </c>
      <c r="AI464" s="16" t="s">
        <v>314</v>
      </c>
      <c r="AJ464" s="16">
        <v>60532723</v>
      </c>
      <c r="AK464" s="16" t="s">
        <v>261</v>
      </c>
      <c r="AL464" s="24" t="s">
        <v>939</v>
      </c>
    </row>
    <row r="465" spans="1:38" x14ac:dyDescent="0.15">
      <c r="A465" s="16">
        <v>460</v>
      </c>
      <c r="B465" s="16">
        <v>504</v>
      </c>
      <c r="C465" s="16">
        <v>8</v>
      </c>
      <c r="D465" s="16">
        <v>0</v>
      </c>
      <c r="E465" s="16">
        <v>0</v>
      </c>
      <c r="F465" s="16">
        <v>0</v>
      </c>
      <c r="G465" s="16">
        <v>0</v>
      </c>
      <c r="H465" s="24" t="s">
        <v>316</v>
      </c>
      <c r="I465" s="24" t="s">
        <v>316</v>
      </c>
      <c r="J465" s="16">
        <v>8661</v>
      </c>
      <c r="K465" s="30">
        <v>0</v>
      </c>
      <c r="L465" s="16" t="s">
        <v>60</v>
      </c>
      <c r="M465" s="16" t="s">
        <v>60</v>
      </c>
      <c r="N465" s="16">
        <v>4</v>
      </c>
      <c r="O465" s="16">
        <v>8</v>
      </c>
      <c r="P465" s="16">
        <v>22</v>
      </c>
      <c r="Q465" s="16">
        <v>22</v>
      </c>
      <c r="R465" s="16">
        <v>0</v>
      </c>
      <c r="S465" s="16">
        <v>24044776</v>
      </c>
      <c r="T465" s="16">
        <v>15400000</v>
      </c>
      <c r="U465" s="16">
        <v>330615671</v>
      </c>
      <c r="V465" s="16">
        <v>4</v>
      </c>
      <c r="W465" s="19">
        <v>1.28</v>
      </c>
      <c r="X465" s="19">
        <v>1.28</v>
      </c>
      <c r="Y465" s="16">
        <v>30777313</v>
      </c>
      <c r="Z465" s="16">
        <v>22865920</v>
      </c>
      <c r="AA465" s="16">
        <v>498421491</v>
      </c>
      <c r="AD465" s="16" t="s">
        <v>257</v>
      </c>
      <c r="AE465" s="16" t="s">
        <v>940</v>
      </c>
      <c r="AF465" s="16" t="s">
        <v>313</v>
      </c>
      <c r="AG465" s="16">
        <v>22865920</v>
      </c>
      <c r="AH465" s="16" t="s">
        <v>260</v>
      </c>
      <c r="AI465" s="16" t="s">
        <v>314</v>
      </c>
      <c r="AJ465" s="16">
        <v>498421491</v>
      </c>
      <c r="AK465" s="16" t="s">
        <v>261</v>
      </c>
      <c r="AL465" s="24" t="s">
        <v>941</v>
      </c>
    </row>
    <row r="466" spans="1:38" x14ac:dyDescent="0.15">
      <c r="A466" s="16">
        <v>461</v>
      </c>
      <c r="B466" s="16">
        <v>505</v>
      </c>
      <c r="C466" s="16">
        <v>8</v>
      </c>
      <c r="D466" s="16">
        <v>0</v>
      </c>
      <c r="E466" s="16">
        <v>0</v>
      </c>
      <c r="F466" s="16">
        <v>0</v>
      </c>
      <c r="G466" s="16">
        <v>0</v>
      </c>
      <c r="H466" s="24" t="s">
        <v>316</v>
      </c>
      <c r="I466" s="24" t="s">
        <v>316</v>
      </c>
      <c r="J466" s="16">
        <v>8661</v>
      </c>
      <c r="K466" s="30">
        <v>0</v>
      </c>
      <c r="L466" s="16" t="s">
        <v>61</v>
      </c>
      <c r="M466" s="16" t="s">
        <v>61</v>
      </c>
      <c r="N466" s="16">
        <v>5</v>
      </c>
      <c r="O466" s="16">
        <v>12</v>
      </c>
      <c r="P466" s="16">
        <v>25</v>
      </c>
      <c r="Q466" s="16">
        <v>25</v>
      </c>
      <c r="R466" s="16">
        <v>0</v>
      </c>
      <c r="S466" s="16">
        <v>36067164</v>
      </c>
      <c r="T466" s="16">
        <v>17500000</v>
      </c>
      <c r="U466" s="16">
        <v>375699626</v>
      </c>
      <c r="V466" s="16">
        <v>5</v>
      </c>
      <c r="W466" s="19">
        <v>1.1400000000000001</v>
      </c>
      <c r="X466" s="19">
        <v>1.1400000000000001</v>
      </c>
      <c r="Y466" s="16">
        <v>41116566</v>
      </c>
      <c r="Z466" s="16">
        <v>23142000</v>
      </c>
      <c r="AA466" s="16">
        <v>504439364</v>
      </c>
      <c r="AD466" s="16" t="s">
        <v>257</v>
      </c>
      <c r="AE466" s="16" t="s">
        <v>942</v>
      </c>
      <c r="AF466" s="16" t="s">
        <v>313</v>
      </c>
      <c r="AG466" s="16">
        <v>23142000</v>
      </c>
      <c r="AH466" s="16" t="s">
        <v>260</v>
      </c>
      <c r="AI466" s="16" t="s">
        <v>314</v>
      </c>
      <c r="AJ466" s="16">
        <v>504439364</v>
      </c>
      <c r="AK466" s="16" t="s">
        <v>261</v>
      </c>
      <c r="AL466" s="24" t="s">
        <v>943</v>
      </c>
    </row>
    <row r="467" spans="1:38" x14ac:dyDescent="0.15">
      <c r="A467" s="16">
        <v>462</v>
      </c>
      <c r="B467" s="16">
        <v>506</v>
      </c>
      <c r="C467" s="16">
        <v>8</v>
      </c>
      <c r="D467" s="16">
        <v>0</v>
      </c>
      <c r="E467" s="16">
        <v>0</v>
      </c>
      <c r="F467" s="16">
        <v>0</v>
      </c>
      <c r="G467" s="16">
        <v>0</v>
      </c>
      <c r="H467" s="24" t="s">
        <v>316</v>
      </c>
      <c r="I467" s="24" t="s">
        <v>316</v>
      </c>
      <c r="J467" s="16">
        <v>8661</v>
      </c>
      <c r="K467" s="30">
        <v>0</v>
      </c>
      <c r="L467" s="16" t="s">
        <v>62</v>
      </c>
      <c r="M467" s="16" t="s">
        <v>62</v>
      </c>
      <c r="N467" s="16">
        <v>6</v>
      </c>
      <c r="O467" s="16">
        <v>28</v>
      </c>
      <c r="P467" s="16">
        <v>160</v>
      </c>
      <c r="Q467" s="16">
        <v>160</v>
      </c>
      <c r="R467" s="16">
        <v>0</v>
      </c>
      <c r="S467" s="16">
        <v>84156716</v>
      </c>
      <c r="T467" s="16">
        <v>112000000</v>
      </c>
      <c r="U467" s="16">
        <v>2404477611</v>
      </c>
      <c r="V467" s="16">
        <v>6</v>
      </c>
      <c r="W467" s="19">
        <v>1.04</v>
      </c>
      <c r="X467" s="19">
        <v>1.04</v>
      </c>
      <c r="Y467" s="16">
        <v>87522984</v>
      </c>
      <c r="Z467" s="16">
        <v>135116800</v>
      </c>
      <c r="AA467" s="16">
        <v>2945217909</v>
      </c>
      <c r="AD467" s="16" t="s">
        <v>257</v>
      </c>
      <c r="AE467" s="16" t="s">
        <v>944</v>
      </c>
      <c r="AF467" s="16" t="s">
        <v>313</v>
      </c>
      <c r="AG467" s="16">
        <v>135116800</v>
      </c>
      <c r="AH467" s="16" t="s">
        <v>260</v>
      </c>
      <c r="AI467" s="16" t="s">
        <v>314</v>
      </c>
      <c r="AJ467" s="16">
        <v>2945217909</v>
      </c>
      <c r="AK467" s="16" t="s">
        <v>261</v>
      </c>
      <c r="AL467" s="24" t="s">
        <v>945</v>
      </c>
    </row>
    <row r="468" spans="1:38" x14ac:dyDescent="0.15">
      <c r="A468" s="16">
        <v>463</v>
      </c>
      <c r="B468" s="16">
        <v>507</v>
      </c>
      <c r="C468" s="16">
        <v>8</v>
      </c>
      <c r="D468" s="16">
        <v>0</v>
      </c>
      <c r="E468" s="16">
        <v>0</v>
      </c>
      <c r="F468" s="16">
        <v>0</v>
      </c>
      <c r="G468" s="16">
        <v>0</v>
      </c>
      <c r="H468" s="24" t="s">
        <v>316</v>
      </c>
      <c r="I468" s="24" t="s">
        <v>316</v>
      </c>
      <c r="J468" s="16">
        <v>8661</v>
      </c>
      <c r="K468" s="30">
        <v>0</v>
      </c>
      <c r="L468" s="16" t="s">
        <v>63</v>
      </c>
      <c r="M468" s="16" t="s">
        <v>63</v>
      </c>
      <c r="N468" s="16">
        <v>7</v>
      </c>
      <c r="O468" s="16">
        <v>32</v>
      </c>
      <c r="P468" s="16">
        <v>200</v>
      </c>
      <c r="Q468" s="16">
        <v>200</v>
      </c>
      <c r="R468" s="16">
        <v>0</v>
      </c>
      <c r="S468" s="16">
        <v>96179104</v>
      </c>
      <c r="T468" s="16">
        <v>140000000</v>
      </c>
      <c r="U468" s="16">
        <v>3005597014</v>
      </c>
      <c r="V468" s="16">
        <v>7</v>
      </c>
      <c r="W468" s="19">
        <v>0.96</v>
      </c>
      <c r="X468" s="19">
        <v>0.96</v>
      </c>
      <c r="Y468" s="16">
        <v>92331939</v>
      </c>
      <c r="Z468" s="16">
        <v>155904000</v>
      </c>
      <c r="AA468" s="16">
        <v>3398328357</v>
      </c>
      <c r="AD468" s="16" t="s">
        <v>257</v>
      </c>
      <c r="AE468" s="16" t="s">
        <v>946</v>
      </c>
      <c r="AF468" s="16" t="s">
        <v>313</v>
      </c>
      <c r="AG468" s="16">
        <v>155904000</v>
      </c>
      <c r="AH468" s="16" t="s">
        <v>260</v>
      </c>
      <c r="AI468" s="16" t="s">
        <v>314</v>
      </c>
      <c r="AJ468" s="16">
        <v>3398328357</v>
      </c>
      <c r="AK468" s="16" t="s">
        <v>261</v>
      </c>
      <c r="AL468" s="24" t="s">
        <v>947</v>
      </c>
    </row>
    <row r="469" spans="1:38" x14ac:dyDescent="0.15">
      <c r="A469" s="16">
        <v>464</v>
      </c>
      <c r="B469" s="16">
        <v>508</v>
      </c>
      <c r="C469" s="16">
        <v>8</v>
      </c>
      <c r="D469" s="16">
        <v>0</v>
      </c>
      <c r="E469" s="16">
        <v>0</v>
      </c>
      <c r="F469" s="16">
        <v>0</v>
      </c>
      <c r="G469" s="16">
        <v>0</v>
      </c>
      <c r="H469" s="24" t="s">
        <v>316</v>
      </c>
      <c r="I469" s="24" t="s">
        <v>316</v>
      </c>
      <c r="J469" s="16">
        <v>8661</v>
      </c>
      <c r="K469" s="30">
        <v>0</v>
      </c>
      <c r="L469" s="16" t="s">
        <v>64</v>
      </c>
      <c r="M469" s="16" t="s">
        <v>64</v>
      </c>
      <c r="N469" s="16">
        <v>8</v>
      </c>
      <c r="O469" s="16">
        <v>35</v>
      </c>
      <c r="P469" s="16">
        <v>250</v>
      </c>
      <c r="Q469" s="16">
        <v>250</v>
      </c>
      <c r="R469" s="16">
        <v>0</v>
      </c>
      <c r="S469" s="16">
        <v>105195895</v>
      </c>
      <c r="T469" s="16">
        <v>175000000</v>
      </c>
      <c r="U469" s="16">
        <v>3756996268</v>
      </c>
      <c r="V469" s="16">
        <v>8</v>
      </c>
      <c r="W469" s="19">
        <v>0.86</v>
      </c>
      <c r="X469" s="19">
        <v>0.86</v>
      </c>
      <c r="Y469" s="16">
        <v>90468469</v>
      </c>
      <c r="Z469" s="16">
        <v>174580000</v>
      </c>
      <c r="AA469" s="16">
        <v>3805419775</v>
      </c>
      <c r="AD469" s="16" t="s">
        <v>257</v>
      </c>
      <c r="AE469" s="16" t="s">
        <v>948</v>
      </c>
      <c r="AF469" s="16" t="s">
        <v>313</v>
      </c>
      <c r="AG469" s="16">
        <v>174580000</v>
      </c>
      <c r="AH469" s="16" t="s">
        <v>260</v>
      </c>
      <c r="AI469" s="16" t="s">
        <v>314</v>
      </c>
      <c r="AJ469" s="16">
        <v>3805419775</v>
      </c>
      <c r="AK469" s="16" t="s">
        <v>261</v>
      </c>
      <c r="AL469" s="24" t="s">
        <v>949</v>
      </c>
    </row>
    <row r="470" spans="1:38" x14ac:dyDescent="0.15">
      <c r="A470" s="16">
        <v>465</v>
      </c>
      <c r="B470" s="16">
        <v>509</v>
      </c>
      <c r="C470" s="16">
        <v>8</v>
      </c>
      <c r="D470" s="16">
        <v>0</v>
      </c>
      <c r="E470" s="16">
        <v>0</v>
      </c>
      <c r="F470" s="16">
        <v>0</v>
      </c>
      <c r="G470" s="16">
        <v>0</v>
      </c>
      <c r="H470" s="24" t="s">
        <v>316</v>
      </c>
      <c r="I470" s="24" t="s">
        <v>316</v>
      </c>
      <c r="J470" s="16">
        <v>8661</v>
      </c>
      <c r="K470" s="30">
        <v>0</v>
      </c>
      <c r="L470" s="16" t="s">
        <v>65</v>
      </c>
      <c r="M470" s="16" t="s">
        <v>65</v>
      </c>
      <c r="N470" s="16">
        <v>9</v>
      </c>
      <c r="O470" s="16">
        <v>60</v>
      </c>
      <c r="P470" s="16">
        <v>300</v>
      </c>
      <c r="Q470" s="16">
        <v>300</v>
      </c>
      <c r="R470" s="16">
        <v>0</v>
      </c>
      <c r="S470" s="16">
        <v>180335820</v>
      </c>
      <c r="T470" s="16">
        <v>210000000</v>
      </c>
      <c r="U470" s="16">
        <v>4508395522</v>
      </c>
      <c r="V470" s="16">
        <v>9</v>
      </c>
      <c r="W470" s="19">
        <v>0.76</v>
      </c>
      <c r="X470" s="19">
        <v>0.76</v>
      </c>
      <c r="Y470" s="16">
        <v>137055223</v>
      </c>
      <c r="Z470" s="16">
        <v>185136000</v>
      </c>
      <c r="AA470" s="16">
        <v>4035514925</v>
      </c>
      <c r="AD470" s="16" t="s">
        <v>257</v>
      </c>
      <c r="AE470" s="16" t="s">
        <v>950</v>
      </c>
      <c r="AF470" s="16" t="s">
        <v>313</v>
      </c>
      <c r="AG470" s="16">
        <v>185136000</v>
      </c>
      <c r="AH470" s="16" t="s">
        <v>260</v>
      </c>
      <c r="AI470" s="16" t="s">
        <v>314</v>
      </c>
      <c r="AJ470" s="16">
        <v>4035514925</v>
      </c>
      <c r="AK470" s="16" t="s">
        <v>261</v>
      </c>
      <c r="AL470" s="24" t="s">
        <v>951</v>
      </c>
    </row>
    <row r="471" spans="1:38" x14ac:dyDescent="0.15">
      <c r="A471" s="16">
        <v>466</v>
      </c>
      <c r="B471" s="16">
        <v>510</v>
      </c>
      <c r="C471" s="16">
        <v>8</v>
      </c>
      <c r="D471" s="16">
        <v>0</v>
      </c>
      <c r="E471" s="16">
        <v>0</v>
      </c>
      <c r="F471" s="16">
        <v>0</v>
      </c>
      <c r="G471" s="16">
        <v>0</v>
      </c>
      <c r="H471" s="24" t="s">
        <v>316</v>
      </c>
      <c r="I471" s="24" t="s">
        <v>316</v>
      </c>
      <c r="J471" s="16">
        <v>8661</v>
      </c>
      <c r="K471" s="30">
        <v>0</v>
      </c>
      <c r="L471" s="16" t="s">
        <v>66</v>
      </c>
      <c r="M471" s="16" t="s">
        <v>66</v>
      </c>
      <c r="N471" s="16">
        <v>10</v>
      </c>
      <c r="O471" s="16">
        <v>70</v>
      </c>
      <c r="P471" s="16">
        <v>320</v>
      </c>
      <c r="Q471" s="16">
        <v>320</v>
      </c>
      <c r="R471" s="16">
        <v>0</v>
      </c>
      <c r="S471" s="16">
        <v>210391791</v>
      </c>
      <c r="T471" s="16">
        <v>224000000</v>
      </c>
      <c r="U471" s="16">
        <v>4808955223</v>
      </c>
      <c r="V471" s="16">
        <v>10</v>
      </c>
      <c r="W471" s="19">
        <v>0.72</v>
      </c>
      <c r="X471" s="19">
        <v>0.72</v>
      </c>
      <c r="Y471" s="16">
        <v>151482089</v>
      </c>
      <c r="Z471" s="16">
        <v>187084800</v>
      </c>
      <c r="AA471" s="16">
        <v>4077994029</v>
      </c>
      <c r="AD471" s="16" t="s">
        <v>257</v>
      </c>
      <c r="AE471" s="16" t="s">
        <v>952</v>
      </c>
      <c r="AF471" s="16" t="s">
        <v>313</v>
      </c>
      <c r="AG471" s="16">
        <v>187084800</v>
      </c>
      <c r="AH471" s="16" t="s">
        <v>260</v>
      </c>
      <c r="AI471" s="16" t="s">
        <v>314</v>
      </c>
      <c r="AJ471" s="16">
        <v>4077994029</v>
      </c>
      <c r="AK471" s="16" t="s">
        <v>261</v>
      </c>
      <c r="AL471" s="24" t="s">
        <v>953</v>
      </c>
    </row>
    <row r="472" spans="1:38" x14ac:dyDescent="0.15">
      <c r="A472" s="16">
        <v>467</v>
      </c>
      <c r="B472" s="16">
        <v>601</v>
      </c>
      <c r="C472" s="16">
        <v>8</v>
      </c>
      <c r="D472" s="16">
        <v>0</v>
      </c>
      <c r="E472" s="16">
        <v>0</v>
      </c>
      <c r="F472" s="16">
        <v>800</v>
      </c>
      <c r="G472" s="16">
        <v>0</v>
      </c>
      <c r="H472" s="24" t="s">
        <v>316</v>
      </c>
      <c r="I472" s="24" t="s">
        <v>316</v>
      </c>
      <c r="J472" s="16">
        <v>8661</v>
      </c>
      <c r="K472" s="30">
        <v>0</v>
      </c>
      <c r="L472" s="16" t="s">
        <v>67</v>
      </c>
      <c r="M472" s="16" t="s">
        <v>67</v>
      </c>
      <c r="N472" s="16">
        <v>1</v>
      </c>
      <c r="O472" s="16">
        <v>1.9</v>
      </c>
      <c r="P472" s="16">
        <v>1.9</v>
      </c>
      <c r="Q472" s="16">
        <v>1.9</v>
      </c>
      <c r="R472" s="16">
        <v>0</v>
      </c>
      <c r="S472" s="16">
        <v>5710634</v>
      </c>
      <c r="T472" s="16">
        <v>1330000</v>
      </c>
      <c r="U472" s="16">
        <v>28553171</v>
      </c>
      <c r="V472" s="16">
        <v>1</v>
      </c>
      <c r="W472" s="19">
        <v>1.6</v>
      </c>
      <c r="X472" s="19">
        <v>1.6</v>
      </c>
      <c r="Y472" s="16">
        <v>9137014</v>
      </c>
      <c r="Z472" s="16">
        <v>2468480</v>
      </c>
      <c r="AA472" s="16">
        <v>53806864</v>
      </c>
      <c r="AD472" s="16" t="s">
        <v>257</v>
      </c>
      <c r="AE472" s="16" t="s">
        <v>701</v>
      </c>
      <c r="AF472" s="16" t="s">
        <v>313</v>
      </c>
      <c r="AG472" s="16">
        <v>2468480</v>
      </c>
      <c r="AH472" s="16" t="s">
        <v>260</v>
      </c>
      <c r="AI472" s="16" t="s">
        <v>314</v>
      </c>
      <c r="AJ472" s="16">
        <v>53806864</v>
      </c>
      <c r="AK472" s="16" t="s">
        <v>261</v>
      </c>
      <c r="AL472" s="24" t="s">
        <v>954</v>
      </c>
    </row>
    <row r="473" spans="1:38" x14ac:dyDescent="0.15">
      <c r="A473" s="16">
        <v>468</v>
      </c>
      <c r="B473" s="16">
        <v>602</v>
      </c>
      <c r="C473" s="16">
        <v>8</v>
      </c>
      <c r="D473" s="16">
        <v>0</v>
      </c>
      <c r="E473" s="16">
        <v>0</v>
      </c>
      <c r="F473" s="16">
        <v>800</v>
      </c>
      <c r="G473" s="16">
        <v>0</v>
      </c>
      <c r="H473" s="24" t="s">
        <v>316</v>
      </c>
      <c r="I473" s="24" t="s">
        <v>316</v>
      </c>
      <c r="J473" s="16">
        <v>8661</v>
      </c>
      <c r="K473" s="30">
        <v>0</v>
      </c>
      <c r="L473" s="16" t="s">
        <v>68</v>
      </c>
      <c r="M473" s="16" t="s">
        <v>68</v>
      </c>
      <c r="N473" s="16">
        <v>2</v>
      </c>
      <c r="O473" s="16">
        <v>2.95</v>
      </c>
      <c r="P473" s="16">
        <v>2.25</v>
      </c>
      <c r="Q473" s="16">
        <v>2.25</v>
      </c>
      <c r="R473" s="16">
        <v>0</v>
      </c>
      <c r="S473" s="16">
        <v>8866511</v>
      </c>
      <c r="T473" s="16">
        <v>1575000</v>
      </c>
      <c r="U473" s="16">
        <v>33812966</v>
      </c>
      <c r="V473" s="16">
        <v>2</v>
      </c>
      <c r="W473" s="19">
        <v>1.28</v>
      </c>
      <c r="X473" s="19">
        <v>1.28</v>
      </c>
      <c r="Y473" s="16">
        <v>11349134</v>
      </c>
      <c r="Z473" s="16">
        <v>2338560</v>
      </c>
      <c r="AA473" s="16">
        <v>50974924</v>
      </c>
      <c r="AD473" s="16" t="s">
        <v>257</v>
      </c>
      <c r="AE473" s="16" t="s">
        <v>955</v>
      </c>
      <c r="AF473" s="16" t="s">
        <v>313</v>
      </c>
      <c r="AG473" s="16">
        <v>2338560</v>
      </c>
      <c r="AH473" s="16" t="s">
        <v>260</v>
      </c>
      <c r="AI473" s="16" t="s">
        <v>314</v>
      </c>
      <c r="AJ473" s="16">
        <v>50974924</v>
      </c>
      <c r="AK473" s="16" t="s">
        <v>261</v>
      </c>
      <c r="AL473" s="24" t="s">
        <v>956</v>
      </c>
    </row>
    <row r="474" spans="1:38" x14ac:dyDescent="0.15">
      <c r="A474" s="16">
        <v>469</v>
      </c>
      <c r="B474" s="16">
        <v>603</v>
      </c>
      <c r="C474" s="16">
        <v>8</v>
      </c>
      <c r="D474" s="16">
        <v>0</v>
      </c>
      <c r="E474" s="16">
        <v>0</v>
      </c>
      <c r="F474" s="16">
        <v>800</v>
      </c>
      <c r="G474" s="16">
        <v>0</v>
      </c>
      <c r="H474" s="24" t="s">
        <v>316</v>
      </c>
      <c r="I474" s="24" t="s">
        <v>316</v>
      </c>
      <c r="J474" s="16">
        <v>8661</v>
      </c>
      <c r="K474" s="30">
        <v>0</v>
      </c>
      <c r="L474" s="16" t="s">
        <v>69</v>
      </c>
      <c r="M474" s="16" t="s">
        <v>69</v>
      </c>
      <c r="N474" s="16">
        <v>3</v>
      </c>
      <c r="O474" s="16">
        <v>5.9</v>
      </c>
      <c r="P474" s="16">
        <v>3.9</v>
      </c>
      <c r="Q474" s="16">
        <v>3.9</v>
      </c>
      <c r="R474" s="16">
        <v>0</v>
      </c>
      <c r="S474" s="16">
        <v>17733022</v>
      </c>
      <c r="T474" s="16">
        <v>2730000</v>
      </c>
      <c r="U474" s="16">
        <v>58609141</v>
      </c>
      <c r="V474" s="16">
        <v>3</v>
      </c>
      <c r="W474" s="19">
        <v>1.1400000000000001</v>
      </c>
      <c r="X474" s="19">
        <v>1.1400000000000001</v>
      </c>
      <c r="Y474" s="16">
        <v>20215645</v>
      </c>
      <c r="Z474" s="16">
        <v>3610152</v>
      </c>
      <c r="AA474" s="16">
        <v>78692539</v>
      </c>
      <c r="AD474" s="16" t="s">
        <v>257</v>
      </c>
      <c r="AE474" s="16" t="s">
        <v>957</v>
      </c>
      <c r="AF474" s="16" t="s">
        <v>313</v>
      </c>
      <c r="AG474" s="16">
        <v>3610152</v>
      </c>
      <c r="AH474" s="16" t="s">
        <v>260</v>
      </c>
      <c r="AI474" s="16" t="s">
        <v>314</v>
      </c>
      <c r="AJ474" s="16">
        <v>78692539</v>
      </c>
      <c r="AK474" s="16" t="s">
        <v>261</v>
      </c>
      <c r="AL474" s="24" t="s">
        <v>958</v>
      </c>
    </row>
    <row r="475" spans="1:38" x14ac:dyDescent="0.15">
      <c r="A475" s="16">
        <v>470</v>
      </c>
      <c r="B475" s="16">
        <v>604</v>
      </c>
      <c r="C475" s="16">
        <v>8</v>
      </c>
      <c r="D475" s="16">
        <v>0</v>
      </c>
      <c r="E475" s="16">
        <v>0</v>
      </c>
      <c r="F475" s="16">
        <v>800</v>
      </c>
      <c r="G475" s="16">
        <v>0</v>
      </c>
      <c r="H475" s="24" t="s">
        <v>316</v>
      </c>
      <c r="I475" s="24" t="s">
        <v>316</v>
      </c>
      <c r="J475" s="16">
        <v>8661</v>
      </c>
      <c r="K475" s="30">
        <v>0</v>
      </c>
      <c r="L475" s="16" t="s">
        <v>70</v>
      </c>
      <c r="M475" s="16" t="s">
        <v>70</v>
      </c>
      <c r="N475" s="16">
        <v>4</v>
      </c>
      <c r="O475" s="16">
        <v>8.6999999999999993</v>
      </c>
      <c r="P475" s="16">
        <v>29.7</v>
      </c>
      <c r="Q475" s="16">
        <v>29.7</v>
      </c>
      <c r="R475" s="16">
        <v>0</v>
      </c>
      <c r="S475" s="16">
        <v>26148694</v>
      </c>
      <c r="T475" s="16">
        <v>20790000</v>
      </c>
      <c r="U475" s="16">
        <v>446331156</v>
      </c>
      <c r="V475" s="16">
        <v>4</v>
      </c>
      <c r="W475" s="19">
        <v>1.28</v>
      </c>
      <c r="X475" s="19">
        <v>1.28</v>
      </c>
      <c r="Y475" s="16">
        <v>33470328</v>
      </c>
      <c r="Z475" s="16">
        <v>30868992</v>
      </c>
      <c r="AA475" s="16">
        <v>672869013</v>
      </c>
      <c r="AD475" s="16" t="s">
        <v>257</v>
      </c>
      <c r="AE475" s="16" t="s">
        <v>959</v>
      </c>
      <c r="AF475" s="16" t="s">
        <v>313</v>
      </c>
      <c r="AG475" s="16">
        <v>30868992</v>
      </c>
      <c r="AH475" s="16" t="s">
        <v>260</v>
      </c>
      <c r="AI475" s="16" t="s">
        <v>314</v>
      </c>
      <c r="AJ475" s="16">
        <v>672869013</v>
      </c>
      <c r="AK475" s="16" t="s">
        <v>261</v>
      </c>
      <c r="AL475" s="24" t="s">
        <v>960</v>
      </c>
    </row>
    <row r="476" spans="1:38" x14ac:dyDescent="0.15">
      <c r="A476" s="16">
        <v>471</v>
      </c>
      <c r="B476" s="16">
        <v>605</v>
      </c>
      <c r="C476" s="16">
        <v>8</v>
      </c>
      <c r="D476" s="16">
        <v>0</v>
      </c>
      <c r="E476" s="16">
        <v>0</v>
      </c>
      <c r="F476" s="16">
        <v>800</v>
      </c>
      <c r="G476" s="16">
        <v>0</v>
      </c>
      <c r="H476" s="24" t="s">
        <v>316</v>
      </c>
      <c r="I476" s="24" t="s">
        <v>316</v>
      </c>
      <c r="J476" s="16">
        <v>8661</v>
      </c>
      <c r="K476" s="30">
        <v>0</v>
      </c>
      <c r="L476" s="16" t="s">
        <v>71</v>
      </c>
      <c r="M476" s="16" t="s">
        <v>71</v>
      </c>
      <c r="N476" s="16">
        <v>5</v>
      </c>
      <c r="O476" s="16">
        <v>13.2</v>
      </c>
      <c r="P476" s="16">
        <v>35</v>
      </c>
      <c r="Q476" s="16">
        <v>35</v>
      </c>
      <c r="R476" s="16">
        <v>0</v>
      </c>
      <c r="S476" s="16">
        <v>39673880</v>
      </c>
      <c r="T476" s="16">
        <v>24500000</v>
      </c>
      <c r="U476" s="16">
        <v>525979477</v>
      </c>
      <c r="V476" s="16">
        <v>5</v>
      </c>
      <c r="W476" s="19">
        <v>1.1400000000000001</v>
      </c>
      <c r="X476" s="19">
        <v>1.1400000000000001</v>
      </c>
      <c r="Y476" s="16">
        <v>45228223</v>
      </c>
      <c r="Z476" s="16">
        <v>32398800</v>
      </c>
      <c r="AA476" s="16">
        <v>706215111</v>
      </c>
      <c r="AD476" s="16" t="s">
        <v>257</v>
      </c>
      <c r="AE476" s="16" t="s">
        <v>650</v>
      </c>
      <c r="AF476" s="16" t="s">
        <v>313</v>
      </c>
      <c r="AG476" s="16">
        <v>32398800</v>
      </c>
      <c r="AH476" s="16" t="s">
        <v>260</v>
      </c>
      <c r="AI476" s="16" t="s">
        <v>314</v>
      </c>
      <c r="AJ476" s="16">
        <v>706215111</v>
      </c>
      <c r="AK476" s="16" t="s">
        <v>261</v>
      </c>
      <c r="AL476" s="24" t="s">
        <v>961</v>
      </c>
    </row>
    <row r="477" spans="1:38" x14ac:dyDescent="0.15">
      <c r="A477" s="16">
        <v>472</v>
      </c>
      <c r="B477" s="16">
        <v>606</v>
      </c>
      <c r="C477" s="16">
        <v>8</v>
      </c>
      <c r="D477" s="16">
        <v>0</v>
      </c>
      <c r="E477" s="16">
        <v>0</v>
      </c>
      <c r="F477" s="16">
        <v>800</v>
      </c>
      <c r="G477" s="16">
        <v>0</v>
      </c>
      <c r="H477" s="24" t="s">
        <v>316</v>
      </c>
      <c r="I477" s="24" t="s">
        <v>316</v>
      </c>
      <c r="J477" s="16">
        <v>8661</v>
      </c>
      <c r="K477" s="30">
        <v>0</v>
      </c>
      <c r="L477" s="16" t="s">
        <v>72</v>
      </c>
      <c r="M477" s="16" t="s">
        <v>72</v>
      </c>
      <c r="N477" s="16">
        <v>6</v>
      </c>
      <c r="O477" s="16">
        <v>31.05</v>
      </c>
      <c r="P477" s="16">
        <v>232</v>
      </c>
      <c r="Q477" s="16">
        <v>232</v>
      </c>
      <c r="R477" s="16">
        <v>0</v>
      </c>
      <c r="S477" s="16">
        <v>93323787</v>
      </c>
      <c r="T477" s="16">
        <v>162400000</v>
      </c>
      <c r="U477" s="16">
        <v>3486492537</v>
      </c>
      <c r="V477" s="16">
        <v>6</v>
      </c>
      <c r="W477" s="19">
        <v>1.04</v>
      </c>
      <c r="X477" s="19">
        <v>1.04</v>
      </c>
      <c r="Y477" s="16">
        <v>97056738</v>
      </c>
      <c r="Z477" s="16">
        <v>195919360</v>
      </c>
      <c r="AA477" s="16">
        <v>4270565969</v>
      </c>
      <c r="AD477" s="16" t="s">
        <v>257</v>
      </c>
      <c r="AE477" s="16" t="s">
        <v>962</v>
      </c>
      <c r="AF477" s="16" t="s">
        <v>313</v>
      </c>
      <c r="AG477" s="16">
        <v>195919360</v>
      </c>
      <c r="AH477" s="16" t="s">
        <v>260</v>
      </c>
      <c r="AI477" s="16" t="s">
        <v>314</v>
      </c>
      <c r="AJ477" s="16">
        <v>4270565969</v>
      </c>
      <c r="AK477" s="16" t="s">
        <v>261</v>
      </c>
      <c r="AL477" s="24" t="s">
        <v>963</v>
      </c>
    </row>
    <row r="478" spans="1:38" x14ac:dyDescent="0.15">
      <c r="A478" s="16">
        <v>473</v>
      </c>
      <c r="B478" s="16">
        <v>607</v>
      </c>
      <c r="C478" s="16">
        <v>8</v>
      </c>
      <c r="D478" s="16">
        <v>0</v>
      </c>
      <c r="E478" s="16">
        <v>0</v>
      </c>
      <c r="F478" s="16">
        <v>800</v>
      </c>
      <c r="G478" s="16">
        <v>0</v>
      </c>
      <c r="H478" s="24" t="s">
        <v>316</v>
      </c>
      <c r="I478" s="24" t="s">
        <v>316</v>
      </c>
      <c r="J478" s="16">
        <v>8661</v>
      </c>
      <c r="K478" s="30">
        <v>0</v>
      </c>
      <c r="L478" s="16" t="s">
        <v>73</v>
      </c>
      <c r="M478" s="16" t="s">
        <v>73</v>
      </c>
      <c r="N478" s="16">
        <v>7</v>
      </c>
      <c r="O478" s="16">
        <v>35.799999999999997</v>
      </c>
      <c r="P478" s="16">
        <v>300</v>
      </c>
      <c r="Q478" s="16">
        <v>300</v>
      </c>
      <c r="R478" s="16">
        <v>0</v>
      </c>
      <c r="S478" s="16">
        <v>107600373</v>
      </c>
      <c r="T478" s="16">
        <v>210000000</v>
      </c>
      <c r="U478" s="16">
        <v>4508395522</v>
      </c>
      <c r="V478" s="16">
        <v>7</v>
      </c>
      <c r="W478" s="19">
        <v>0.96</v>
      </c>
      <c r="X478" s="19">
        <v>0.96</v>
      </c>
      <c r="Y478" s="16">
        <v>103296358</v>
      </c>
      <c r="Z478" s="16">
        <v>233856000</v>
      </c>
      <c r="AA478" s="16">
        <v>5097492536</v>
      </c>
      <c r="AD478" s="16" t="s">
        <v>257</v>
      </c>
      <c r="AE478" s="16" t="s">
        <v>964</v>
      </c>
      <c r="AF478" s="16" t="s">
        <v>313</v>
      </c>
      <c r="AG478" s="16">
        <v>233856000</v>
      </c>
      <c r="AH478" s="16" t="s">
        <v>260</v>
      </c>
      <c r="AI478" s="16" t="s">
        <v>314</v>
      </c>
      <c r="AJ478" s="16">
        <v>5097492536</v>
      </c>
      <c r="AK478" s="16" t="s">
        <v>261</v>
      </c>
      <c r="AL478" s="24" t="s">
        <v>965</v>
      </c>
    </row>
    <row r="479" spans="1:38" x14ac:dyDescent="0.15">
      <c r="A479" s="16">
        <v>474</v>
      </c>
      <c r="B479" s="16">
        <v>608</v>
      </c>
      <c r="C479" s="16">
        <v>8</v>
      </c>
      <c r="D479" s="16">
        <v>0</v>
      </c>
      <c r="E479" s="16">
        <v>0</v>
      </c>
      <c r="F479" s="16">
        <v>800</v>
      </c>
      <c r="G479" s="16">
        <v>0</v>
      </c>
      <c r="H479" s="24" t="s">
        <v>316</v>
      </c>
      <c r="I479" s="24" t="s">
        <v>316</v>
      </c>
      <c r="J479" s="16">
        <v>8661</v>
      </c>
      <c r="K479" s="30">
        <v>0</v>
      </c>
      <c r="L479" s="16" t="s">
        <v>74</v>
      </c>
      <c r="M479" s="16" t="s">
        <v>74</v>
      </c>
      <c r="N479" s="16">
        <v>8</v>
      </c>
      <c r="O479" s="16">
        <v>39.549999999999997</v>
      </c>
      <c r="P479" s="16">
        <v>387.5</v>
      </c>
      <c r="Q479" s="16">
        <v>387.5</v>
      </c>
      <c r="R479" s="16">
        <v>0</v>
      </c>
      <c r="S479" s="16">
        <v>118871361</v>
      </c>
      <c r="T479" s="16">
        <v>271250000</v>
      </c>
      <c r="U479" s="16">
        <v>5823344216</v>
      </c>
      <c r="V479" s="16">
        <v>8</v>
      </c>
      <c r="W479" s="19">
        <v>0.86</v>
      </c>
      <c r="X479" s="19">
        <v>0.86</v>
      </c>
      <c r="Y479" s="16">
        <v>102229370</v>
      </c>
      <c r="Z479" s="16">
        <v>270599000</v>
      </c>
      <c r="AA479" s="16">
        <v>5898400652</v>
      </c>
      <c r="AD479" s="16" t="s">
        <v>257</v>
      </c>
      <c r="AE479" s="16" t="s">
        <v>966</v>
      </c>
      <c r="AF479" s="16" t="s">
        <v>313</v>
      </c>
      <c r="AG479" s="16">
        <v>270599000</v>
      </c>
      <c r="AH479" s="16" t="s">
        <v>260</v>
      </c>
      <c r="AI479" s="16" t="s">
        <v>314</v>
      </c>
      <c r="AJ479" s="16">
        <v>5898400652</v>
      </c>
      <c r="AK479" s="16" t="s">
        <v>261</v>
      </c>
      <c r="AL479" s="24" t="s">
        <v>967</v>
      </c>
    </row>
    <row r="480" spans="1:38" x14ac:dyDescent="0.15">
      <c r="A480" s="16">
        <v>475</v>
      </c>
      <c r="B480" s="16">
        <v>609</v>
      </c>
      <c r="C480" s="16">
        <v>8</v>
      </c>
      <c r="D480" s="16">
        <v>0</v>
      </c>
      <c r="E480" s="16">
        <v>0</v>
      </c>
      <c r="F480" s="16">
        <v>800</v>
      </c>
      <c r="G480" s="16">
        <v>0</v>
      </c>
      <c r="H480" s="24" t="s">
        <v>316</v>
      </c>
      <c r="I480" s="24" t="s">
        <v>316</v>
      </c>
      <c r="J480" s="16">
        <v>8661</v>
      </c>
      <c r="K480" s="30">
        <v>0</v>
      </c>
      <c r="L480" s="16" t="s">
        <v>75</v>
      </c>
      <c r="M480" s="16" t="s">
        <v>75</v>
      </c>
      <c r="N480" s="16">
        <v>9</v>
      </c>
      <c r="O480" s="16">
        <v>68.400000000000006</v>
      </c>
      <c r="P480" s="16">
        <v>480</v>
      </c>
      <c r="Q480" s="16">
        <v>480</v>
      </c>
      <c r="R480" s="16">
        <v>0</v>
      </c>
      <c r="S480" s="16">
        <v>205582835</v>
      </c>
      <c r="T480" s="16">
        <v>336000000</v>
      </c>
      <c r="U480" s="16">
        <v>7213432835</v>
      </c>
      <c r="V480" s="16">
        <v>9</v>
      </c>
      <c r="W480" s="19">
        <v>0.76</v>
      </c>
      <c r="X480" s="19">
        <v>0.76</v>
      </c>
      <c r="Y480" s="16">
        <v>156242954</v>
      </c>
      <c r="Z480" s="16">
        <v>296217600</v>
      </c>
      <c r="AA480" s="16">
        <v>6456823879</v>
      </c>
      <c r="AD480" s="16" t="s">
        <v>257</v>
      </c>
      <c r="AE480" s="16" t="s">
        <v>968</v>
      </c>
      <c r="AF480" s="16" t="s">
        <v>313</v>
      </c>
      <c r="AG480" s="16">
        <v>296217600</v>
      </c>
      <c r="AH480" s="16" t="s">
        <v>260</v>
      </c>
      <c r="AI480" s="16" t="s">
        <v>314</v>
      </c>
      <c r="AJ480" s="16">
        <v>6456823879</v>
      </c>
      <c r="AK480" s="16" t="s">
        <v>261</v>
      </c>
      <c r="AL480" s="24" t="s">
        <v>969</v>
      </c>
    </row>
    <row r="481" spans="1:38" x14ac:dyDescent="0.15">
      <c r="A481" s="16">
        <v>476</v>
      </c>
      <c r="B481" s="16">
        <v>701</v>
      </c>
      <c r="C481" s="16">
        <v>8</v>
      </c>
      <c r="D481" s="16">
        <v>0</v>
      </c>
      <c r="E481" s="16">
        <v>0</v>
      </c>
      <c r="F481" s="16">
        <v>0</v>
      </c>
      <c r="G481" s="16">
        <v>0</v>
      </c>
      <c r="H481" s="24" t="s">
        <v>316</v>
      </c>
      <c r="I481" s="24" t="s">
        <v>316</v>
      </c>
      <c r="J481" s="16">
        <v>8661</v>
      </c>
      <c r="K481" s="30">
        <v>0</v>
      </c>
      <c r="L481" s="16" t="s">
        <v>76</v>
      </c>
      <c r="M481" s="16" t="s">
        <v>76</v>
      </c>
      <c r="N481" s="16">
        <v>2</v>
      </c>
      <c r="O481" s="16">
        <v>3.2</v>
      </c>
      <c r="P481" s="16">
        <v>2</v>
      </c>
      <c r="Q481" s="16">
        <v>2</v>
      </c>
      <c r="R481" s="16">
        <v>0</v>
      </c>
      <c r="S481" s="16">
        <v>9617910</v>
      </c>
      <c r="T481" s="16">
        <v>1400000</v>
      </c>
      <c r="U481" s="16">
        <v>30055970</v>
      </c>
      <c r="V481" s="16">
        <v>1</v>
      </c>
      <c r="W481" s="19">
        <v>1.6</v>
      </c>
      <c r="X481" s="19">
        <v>3.7000000000000005E-2</v>
      </c>
      <c r="Y481" s="16">
        <v>355862</v>
      </c>
      <c r="Z481" s="16">
        <v>60088</v>
      </c>
      <c r="AA481" s="16">
        <v>1309772</v>
      </c>
      <c r="AD481" s="16" t="s">
        <v>257</v>
      </c>
      <c r="AE481" s="16" t="s">
        <v>1002</v>
      </c>
      <c r="AF481" s="16" t="s">
        <v>313</v>
      </c>
      <c r="AG481" s="16">
        <v>60088</v>
      </c>
      <c r="AH481" s="16" t="s">
        <v>260</v>
      </c>
      <c r="AI481" s="16" t="s">
        <v>314</v>
      </c>
      <c r="AJ481" s="16">
        <v>1309772</v>
      </c>
      <c r="AK481" s="16" t="s">
        <v>261</v>
      </c>
      <c r="AL481" s="24" t="s">
        <v>1003</v>
      </c>
    </row>
    <row r="482" spans="1:38" x14ac:dyDescent="0.15">
      <c r="A482" s="16">
        <v>477</v>
      </c>
      <c r="B482" s="16">
        <v>702</v>
      </c>
      <c r="C482" s="16">
        <v>8</v>
      </c>
      <c r="D482" s="16">
        <v>0</v>
      </c>
      <c r="E482" s="16">
        <v>0</v>
      </c>
      <c r="F482" s="16">
        <v>0</v>
      </c>
      <c r="G482" s="16">
        <v>0</v>
      </c>
      <c r="H482" s="24" t="s">
        <v>316</v>
      </c>
      <c r="I482" s="24" t="s">
        <v>316</v>
      </c>
      <c r="J482" s="16">
        <v>8661</v>
      </c>
      <c r="K482" s="30">
        <v>0</v>
      </c>
      <c r="L482" s="16" t="s">
        <v>77</v>
      </c>
      <c r="M482" s="16" t="s">
        <v>77</v>
      </c>
      <c r="N482" s="16">
        <v>7</v>
      </c>
      <c r="O482" s="16">
        <v>26</v>
      </c>
      <c r="P482" s="16">
        <v>160</v>
      </c>
      <c r="Q482" s="16">
        <v>160</v>
      </c>
      <c r="R482" s="16">
        <v>0</v>
      </c>
      <c r="S482" s="16">
        <v>78145522</v>
      </c>
      <c r="T482" s="16">
        <v>112000000</v>
      </c>
      <c r="U482" s="16">
        <v>2404477611</v>
      </c>
      <c r="V482" s="16">
        <v>2</v>
      </c>
      <c r="W482" s="19">
        <v>1.28</v>
      </c>
      <c r="X482" s="19">
        <v>3.7000000000000005E-2</v>
      </c>
      <c r="Y482" s="16">
        <v>2891384</v>
      </c>
      <c r="Z482" s="16">
        <v>4807040</v>
      </c>
      <c r="AA482" s="16">
        <v>104781791</v>
      </c>
      <c r="AD482" s="16" t="s">
        <v>257</v>
      </c>
      <c r="AE482" s="16" t="s">
        <v>993</v>
      </c>
      <c r="AF482" s="16" t="s">
        <v>313</v>
      </c>
      <c r="AG482" s="16">
        <v>4807040</v>
      </c>
      <c r="AH482" s="16" t="s">
        <v>260</v>
      </c>
      <c r="AI482" s="16" t="s">
        <v>314</v>
      </c>
      <c r="AJ482" s="16">
        <v>104781791</v>
      </c>
      <c r="AK482" s="16" t="s">
        <v>261</v>
      </c>
      <c r="AL482" s="24" t="s">
        <v>994</v>
      </c>
    </row>
    <row r="483" spans="1:38" x14ac:dyDescent="0.15">
      <c r="A483" s="16">
        <v>478</v>
      </c>
      <c r="B483" s="16">
        <v>703</v>
      </c>
      <c r="C483" s="16">
        <v>8</v>
      </c>
      <c r="D483" s="16">
        <v>0</v>
      </c>
      <c r="E483" s="16">
        <v>0</v>
      </c>
      <c r="F483" s="16">
        <v>0</v>
      </c>
      <c r="G483" s="16">
        <v>0</v>
      </c>
      <c r="H483" s="24" t="s">
        <v>316</v>
      </c>
      <c r="I483" s="24" t="s">
        <v>316</v>
      </c>
      <c r="J483" s="16">
        <v>8661</v>
      </c>
      <c r="K483" s="30">
        <v>0</v>
      </c>
      <c r="L483" s="16" t="s">
        <v>78</v>
      </c>
      <c r="M483" s="16" t="s">
        <v>78</v>
      </c>
      <c r="N483" s="16">
        <v>8</v>
      </c>
      <c r="O483" s="16">
        <v>31</v>
      </c>
      <c r="P483" s="16">
        <v>181</v>
      </c>
      <c r="Q483" s="16">
        <v>181</v>
      </c>
      <c r="R483" s="16">
        <v>0</v>
      </c>
      <c r="S483" s="16">
        <v>93173507</v>
      </c>
      <c r="T483" s="16">
        <v>126700000</v>
      </c>
      <c r="U483" s="16">
        <v>2720065298</v>
      </c>
      <c r="V483" s="16">
        <v>3</v>
      </c>
      <c r="W483" s="19">
        <v>1.1400000000000001</v>
      </c>
      <c r="X483" s="19">
        <v>3.7000000000000005E-2</v>
      </c>
      <c r="Y483" s="16">
        <v>3447419</v>
      </c>
      <c r="Z483" s="16">
        <v>5437964</v>
      </c>
      <c r="AA483" s="16">
        <v>118534401</v>
      </c>
      <c r="AD483" s="16" t="s">
        <v>257</v>
      </c>
      <c r="AE483" s="16" t="s">
        <v>1004</v>
      </c>
      <c r="AF483" s="16" t="s">
        <v>313</v>
      </c>
      <c r="AG483" s="16">
        <v>5437964</v>
      </c>
      <c r="AH483" s="16" t="s">
        <v>260</v>
      </c>
      <c r="AI483" s="16" t="s">
        <v>314</v>
      </c>
      <c r="AJ483" s="16">
        <v>118534401</v>
      </c>
      <c r="AK483" s="16" t="s">
        <v>261</v>
      </c>
      <c r="AL483" s="24" t="s">
        <v>1005</v>
      </c>
    </row>
    <row r="484" spans="1:38" x14ac:dyDescent="0.15">
      <c r="A484" s="16">
        <v>479</v>
      </c>
      <c r="B484" s="16">
        <v>704</v>
      </c>
      <c r="C484" s="16">
        <v>8</v>
      </c>
      <c r="D484" s="16">
        <v>0</v>
      </c>
      <c r="E484" s="16">
        <v>0</v>
      </c>
      <c r="F484" s="16">
        <v>0</v>
      </c>
      <c r="G484" s="16">
        <v>0</v>
      </c>
      <c r="H484" s="24" t="s">
        <v>316</v>
      </c>
      <c r="I484" s="24" t="s">
        <v>316</v>
      </c>
      <c r="J484" s="16">
        <v>8661</v>
      </c>
      <c r="K484" s="30">
        <v>0</v>
      </c>
      <c r="L484" s="16" t="s">
        <v>79</v>
      </c>
      <c r="M484" s="16" t="s">
        <v>79</v>
      </c>
      <c r="N484" s="16">
        <v>9</v>
      </c>
      <c r="O484" s="16">
        <v>51</v>
      </c>
      <c r="P484" s="16">
        <v>284</v>
      </c>
      <c r="Q484" s="16">
        <v>284</v>
      </c>
      <c r="R484" s="16">
        <v>0</v>
      </c>
      <c r="S484" s="16">
        <v>153285447</v>
      </c>
      <c r="T484" s="16">
        <v>198800000</v>
      </c>
      <c r="U484" s="16">
        <v>4267947761</v>
      </c>
      <c r="V484" s="16">
        <v>4</v>
      </c>
      <c r="W484" s="19">
        <v>1.28</v>
      </c>
      <c r="X484" s="19">
        <v>3.7000000000000005E-2</v>
      </c>
      <c r="Y484" s="16">
        <v>5671561</v>
      </c>
      <c r="Z484" s="16">
        <v>8532496</v>
      </c>
      <c r="AA484" s="16">
        <v>185987679</v>
      </c>
      <c r="AD484" s="16" t="s">
        <v>257</v>
      </c>
      <c r="AE484" s="16" t="s">
        <v>1006</v>
      </c>
      <c r="AF484" s="16" t="s">
        <v>313</v>
      </c>
      <c r="AG484" s="16">
        <v>8532496</v>
      </c>
      <c r="AH484" s="16" t="s">
        <v>260</v>
      </c>
      <c r="AI484" s="16" t="s">
        <v>314</v>
      </c>
      <c r="AJ484" s="16">
        <v>185987679</v>
      </c>
      <c r="AK484" s="16" t="s">
        <v>261</v>
      </c>
      <c r="AL484" s="24" t="s">
        <v>1007</v>
      </c>
    </row>
    <row r="485" spans="1:38" x14ac:dyDescent="0.15">
      <c r="A485" s="16">
        <v>480</v>
      </c>
      <c r="B485" s="16">
        <v>705</v>
      </c>
      <c r="C485" s="16">
        <v>8</v>
      </c>
      <c r="D485" s="16">
        <v>0</v>
      </c>
      <c r="E485" s="16">
        <v>0</v>
      </c>
      <c r="F485" s="16">
        <v>0</v>
      </c>
      <c r="G485" s="16">
        <v>0</v>
      </c>
      <c r="H485" s="24" t="s">
        <v>316</v>
      </c>
      <c r="I485" s="24" t="s">
        <v>316</v>
      </c>
      <c r="J485" s="16">
        <v>8661</v>
      </c>
      <c r="K485" s="30">
        <v>0</v>
      </c>
      <c r="L485" s="16" t="s">
        <v>80</v>
      </c>
      <c r="M485" s="16" t="s">
        <v>80</v>
      </c>
      <c r="N485" s="16">
        <v>10</v>
      </c>
      <c r="O485" s="16">
        <v>81</v>
      </c>
      <c r="P485" s="16">
        <v>382</v>
      </c>
      <c r="Q485" s="16">
        <v>382</v>
      </c>
      <c r="R485" s="16">
        <v>0</v>
      </c>
      <c r="S485" s="16">
        <v>243453358</v>
      </c>
      <c r="T485" s="16">
        <v>267400000</v>
      </c>
      <c r="U485" s="16">
        <v>5740690298</v>
      </c>
      <c r="V485" s="16">
        <v>5</v>
      </c>
      <c r="W485" s="19">
        <v>1.1400000000000001</v>
      </c>
      <c r="X485" s="19">
        <v>3.7000000000000005E-2</v>
      </c>
      <c r="Y485" s="16">
        <v>9007774</v>
      </c>
      <c r="Z485" s="16">
        <v>11476808</v>
      </c>
      <c r="AA485" s="16">
        <v>250166526</v>
      </c>
      <c r="AD485" s="16" t="s">
        <v>257</v>
      </c>
      <c r="AE485" s="16" t="s">
        <v>1008</v>
      </c>
      <c r="AF485" s="16" t="s">
        <v>313</v>
      </c>
      <c r="AG485" s="16">
        <v>11476808</v>
      </c>
      <c r="AH485" s="16" t="s">
        <v>260</v>
      </c>
      <c r="AI485" s="16" t="s">
        <v>314</v>
      </c>
      <c r="AJ485" s="16">
        <v>250166526</v>
      </c>
      <c r="AK485" s="16" t="s">
        <v>261</v>
      </c>
      <c r="AL485" s="24" t="s">
        <v>1009</v>
      </c>
    </row>
    <row r="486" spans="1:38" x14ac:dyDescent="0.15">
      <c r="A486" s="16">
        <v>481</v>
      </c>
      <c r="B486" s="16">
        <v>100</v>
      </c>
      <c r="C486" s="16">
        <v>9</v>
      </c>
      <c r="D486" s="16">
        <v>0</v>
      </c>
      <c r="E486" s="16">
        <v>0</v>
      </c>
      <c r="F486" s="16">
        <v>0</v>
      </c>
      <c r="G486" s="34">
        <v>6000641</v>
      </c>
      <c r="H486" s="24" t="s">
        <v>363</v>
      </c>
      <c r="I486" s="35" t="s">
        <v>1168</v>
      </c>
      <c r="J486" s="16">
        <v>8661</v>
      </c>
      <c r="K486" s="30">
        <v>260</v>
      </c>
      <c r="L486" s="16" t="s">
        <v>21</v>
      </c>
      <c r="M486" s="16" t="s">
        <v>21</v>
      </c>
      <c r="N486" s="16">
        <v>0</v>
      </c>
      <c r="O486" s="16">
        <v>0.5</v>
      </c>
      <c r="P486" s="16">
        <v>0.8</v>
      </c>
      <c r="Q486" s="16">
        <v>0.8</v>
      </c>
      <c r="R486" s="16">
        <v>0</v>
      </c>
      <c r="S486" s="16">
        <v>1502798</v>
      </c>
      <c r="T486" s="16">
        <v>560000</v>
      </c>
      <c r="U486" s="16">
        <v>12022388</v>
      </c>
      <c r="V486" s="16">
        <v>1</v>
      </c>
      <c r="W486" s="19">
        <v>2.6</v>
      </c>
      <c r="X486" s="19">
        <v>2.6</v>
      </c>
      <c r="Y486" s="16">
        <v>3907274</v>
      </c>
      <c r="Z486" s="16">
        <v>1718080</v>
      </c>
      <c r="AA486" s="16">
        <v>37509850</v>
      </c>
      <c r="AD486" s="16" t="s">
        <v>257</v>
      </c>
      <c r="AE486" s="16" t="s">
        <v>1010</v>
      </c>
      <c r="AF486" s="16" t="s">
        <v>313</v>
      </c>
      <c r="AG486" s="16">
        <v>1718080</v>
      </c>
      <c r="AH486" s="16" t="s">
        <v>260</v>
      </c>
      <c r="AI486" s="16" t="s">
        <v>314</v>
      </c>
      <c r="AJ486" s="16">
        <v>37509850</v>
      </c>
      <c r="AK486" s="16" t="s">
        <v>261</v>
      </c>
      <c r="AL486" s="24" t="s">
        <v>1011</v>
      </c>
    </row>
    <row r="487" spans="1:38" x14ac:dyDescent="0.15">
      <c r="A487" s="16">
        <v>482</v>
      </c>
      <c r="B487" s="16">
        <v>101</v>
      </c>
      <c r="C487" s="16">
        <v>9</v>
      </c>
      <c r="D487" s="16">
        <v>0</v>
      </c>
      <c r="E487" s="16">
        <v>0</v>
      </c>
      <c r="F487" s="16">
        <v>0</v>
      </c>
      <c r="G487" s="34">
        <v>6000642</v>
      </c>
      <c r="H487" s="24" t="s">
        <v>364</v>
      </c>
      <c r="I487" s="42" t="s">
        <v>1168</v>
      </c>
      <c r="J487" s="16">
        <v>8661</v>
      </c>
      <c r="K487" s="30">
        <v>260</v>
      </c>
      <c r="L487" s="16" t="s">
        <v>22</v>
      </c>
      <c r="M487" s="16" t="s">
        <v>22</v>
      </c>
      <c r="N487" s="16">
        <v>1</v>
      </c>
      <c r="O487" s="16">
        <v>0.65</v>
      </c>
      <c r="P487" s="16">
        <v>0.8</v>
      </c>
      <c r="Q487" s="16">
        <v>0.8</v>
      </c>
      <c r="R487" s="16">
        <v>0</v>
      </c>
      <c r="S487" s="16">
        <v>1953638</v>
      </c>
      <c r="T487" s="16">
        <v>560000</v>
      </c>
      <c r="U487" s="16">
        <v>12022388</v>
      </c>
      <c r="V487" s="16">
        <v>1</v>
      </c>
      <c r="W487" s="19">
        <v>2.6</v>
      </c>
      <c r="X487" s="19">
        <v>2.6</v>
      </c>
      <c r="Y487" s="16">
        <v>5079458</v>
      </c>
      <c r="Z487" s="16">
        <v>1718080</v>
      </c>
      <c r="AA487" s="16">
        <v>37509850</v>
      </c>
      <c r="AD487" s="16" t="s">
        <v>257</v>
      </c>
      <c r="AE487" s="16" t="s">
        <v>1012</v>
      </c>
      <c r="AF487" s="16" t="s">
        <v>313</v>
      </c>
      <c r="AG487" s="16">
        <v>1718080</v>
      </c>
      <c r="AH487" s="16" t="s">
        <v>260</v>
      </c>
      <c r="AI487" s="16" t="s">
        <v>314</v>
      </c>
      <c r="AJ487" s="16">
        <v>37509850</v>
      </c>
      <c r="AK487" s="16" t="s">
        <v>261</v>
      </c>
      <c r="AL487" s="24" t="s">
        <v>1013</v>
      </c>
    </row>
    <row r="488" spans="1:38" x14ac:dyDescent="0.15">
      <c r="A488" s="16">
        <v>483</v>
      </c>
      <c r="B488" s="16">
        <v>102</v>
      </c>
      <c r="C488" s="16">
        <v>9</v>
      </c>
      <c r="D488" s="16">
        <v>0</v>
      </c>
      <c r="E488" s="16">
        <v>0</v>
      </c>
      <c r="F488" s="16">
        <v>0</v>
      </c>
      <c r="G488" s="34">
        <v>6000643</v>
      </c>
      <c r="H488" s="24" t="s">
        <v>365</v>
      </c>
      <c r="I488" s="42" t="s">
        <v>1169</v>
      </c>
      <c r="J488" s="16">
        <v>8661</v>
      </c>
      <c r="K488" s="30">
        <v>2080</v>
      </c>
      <c r="L488" s="16" t="s">
        <v>23</v>
      </c>
      <c r="M488" s="16" t="s">
        <v>23</v>
      </c>
      <c r="N488" s="16">
        <v>2</v>
      </c>
      <c r="O488" s="16">
        <v>2.8</v>
      </c>
      <c r="P488" s="16">
        <v>1.8</v>
      </c>
      <c r="Q488" s="16">
        <v>1.8</v>
      </c>
      <c r="R488" s="16">
        <v>0</v>
      </c>
      <c r="S488" s="16">
        <v>8415671</v>
      </c>
      <c r="T488" s="16">
        <v>1260000</v>
      </c>
      <c r="U488" s="16">
        <v>27050373</v>
      </c>
      <c r="V488" s="16">
        <v>2</v>
      </c>
      <c r="W488" s="19">
        <v>2.08</v>
      </c>
      <c r="X488" s="19">
        <v>2.08</v>
      </c>
      <c r="Y488" s="16">
        <v>17504595</v>
      </c>
      <c r="Z488" s="16">
        <v>3092544</v>
      </c>
      <c r="AA488" s="16">
        <v>67517731</v>
      </c>
      <c r="AD488" s="16" t="s">
        <v>257</v>
      </c>
      <c r="AE488" s="16" t="s">
        <v>1014</v>
      </c>
      <c r="AF488" s="16" t="s">
        <v>313</v>
      </c>
      <c r="AG488" s="16">
        <v>3092544</v>
      </c>
      <c r="AH488" s="16" t="s">
        <v>260</v>
      </c>
      <c r="AI488" s="16" t="s">
        <v>314</v>
      </c>
      <c r="AJ488" s="16">
        <v>67517731</v>
      </c>
      <c r="AK488" s="16" t="s">
        <v>261</v>
      </c>
      <c r="AL488" s="24" t="s">
        <v>1015</v>
      </c>
    </row>
    <row r="489" spans="1:38" x14ac:dyDescent="0.15">
      <c r="A489" s="16">
        <v>484</v>
      </c>
      <c r="B489" s="16">
        <v>103</v>
      </c>
      <c r="C489" s="16">
        <v>9</v>
      </c>
      <c r="D489" s="16">
        <v>0</v>
      </c>
      <c r="E489" s="16">
        <v>0</v>
      </c>
      <c r="F489" s="16">
        <v>0</v>
      </c>
      <c r="G489" s="34">
        <v>6000644</v>
      </c>
      <c r="H489" s="24" t="s">
        <v>366</v>
      </c>
      <c r="I489" s="42" t="s">
        <v>1170</v>
      </c>
      <c r="J489" s="16">
        <v>8661</v>
      </c>
      <c r="K489" s="30">
        <v>1720</v>
      </c>
      <c r="L489" s="16" t="s">
        <v>24</v>
      </c>
      <c r="M489" s="16" t="s">
        <v>24</v>
      </c>
      <c r="N489" s="16">
        <v>3</v>
      </c>
      <c r="O489" s="16">
        <v>5.5</v>
      </c>
      <c r="P489" s="16">
        <v>3</v>
      </c>
      <c r="Q489" s="16">
        <v>3</v>
      </c>
      <c r="R489" s="16">
        <v>0</v>
      </c>
      <c r="S489" s="16">
        <v>16530783</v>
      </c>
      <c r="T489" s="16">
        <v>2100000</v>
      </c>
      <c r="U489" s="16">
        <v>45083955</v>
      </c>
      <c r="V489" s="16">
        <v>3</v>
      </c>
      <c r="W489" s="19">
        <v>1.72</v>
      </c>
      <c r="X489" s="19">
        <v>1.72</v>
      </c>
      <c r="Y489" s="16">
        <v>28432946</v>
      </c>
      <c r="Z489" s="16">
        <v>4262160</v>
      </c>
      <c r="AA489" s="16">
        <v>93053283</v>
      </c>
      <c r="AD489" s="16" t="s">
        <v>257</v>
      </c>
      <c r="AE489" s="16" t="s">
        <v>1016</v>
      </c>
      <c r="AF489" s="16" t="s">
        <v>313</v>
      </c>
      <c r="AG489" s="16">
        <v>4262160</v>
      </c>
      <c r="AH489" s="16" t="s">
        <v>260</v>
      </c>
      <c r="AI489" s="16" t="s">
        <v>314</v>
      </c>
      <c r="AJ489" s="16">
        <v>93053283</v>
      </c>
      <c r="AK489" s="16" t="s">
        <v>261</v>
      </c>
      <c r="AL489" s="24" t="s">
        <v>1017</v>
      </c>
    </row>
    <row r="490" spans="1:38" x14ac:dyDescent="0.15">
      <c r="A490" s="16">
        <v>485</v>
      </c>
      <c r="B490" s="16">
        <v>104</v>
      </c>
      <c r="C490" s="16">
        <v>9</v>
      </c>
      <c r="D490" s="16">
        <v>0</v>
      </c>
      <c r="E490" s="16">
        <v>0</v>
      </c>
      <c r="F490" s="16">
        <v>0</v>
      </c>
      <c r="G490" s="34">
        <v>6000645</v>
      </c>
      <c r="H490" s="24" t="s">
        <v>367</v>
      </c>
      <c r="I490" s="42" t="s">
        <v>1171</v>
      </c>
      <c r="J490" s="16">
        <v>8661</v>
      </c>
      <c r="K490" s="30">
        <v>1720</v>
      </c>
      <c r="L490" s="16" t="s">
        <v>25</v>
      </c>
      <c r="M490" s="16" t="s">
        <v>25</v>
      </c>
      <c r="N490" s="16">
        <v>4</v>
      </c>
      <c r="O490" s="16">
        <v>8</v>
      </c>
      <c r="P490" s="16">
        <v>22</v>
      </c>
      <c r="Q490" s="16">
        <v>22</v>
      </c>
      <c r="R490" s="16">
        <v>0</v>
      </c>
      <c r="S490" s="16">
        <v>24044776</v>
      </c>
      <c r="T490" s="16">
        <v>15400000</v>
      </c>
      <c r="U490" s="16">
        <v>330615671</v>
      </c>
      <c r="V490" s="16">
        <v>4</v>
      </c>
      <c r="W490" s="19">
        <v>1.72</v>
      </c>
      <c r="X490" s="19">
        <v>1.72</v>
      </c>
      <c r="Y490" s="16">
        <v>41357014</v>
      </c>
      <c r="Z490" s="16">
        <v>31255840</v>
      </c>
      <c r="AA490" s="16">
        <v>682390744</v>
      </c>
      <c r="AD490" s="16" t="s">
        <v>257</v>
      </c>
      <c r="AE490" s="16" t="s">
        <v>1018</v>
      </c>
      <c r="AF490" s="16" t="s">
        <v>313</v>
      </c>
      <c r="AG490" s="16">
        <v>31255840</v>
      </c>
      <c r="AH490" s="16" t="s">
        <v>260</v>
      </c>
      <c r="AI490" s="16" t="s">
        <v>314</v>
      </c>
      <c r="AJ490" s="16">
        <v>682390744</v>
      </c>
      <c r="AK490" s="16" t="s">
        <v>261</v>
      </c>
      <c r="AL490" s="24" t="s">
        <v>1019</v>
      </c>
    </row>
    <row r="491" spans="1:38" x14ac:dyDescent="0.15">
      <c r="A491" s="16">
        <v>486</v>
      </c>
      <c r="B491" s="16">
        <v>105</v>
      </c>
      <c r="C491" s="16">
        <v>9</v>
      </c>
      <c r="D491" s="16">
        <v>0</v>
      </c>
      <c r="E491" s="16">
        <v>0</v>
      </c>
      <c r="F491" s="16">
        <v>0</v>
      </c>
      <c r="G491" s="34">
        <v>6000646</v>
      </c>
      <c r="H491" s="24" t="s">
        <v>368</v>
      </c>
      <c r="I491" s="42" t="s">
        <v>1172</v>
      </c>
      <c r="J491" s="16">
        <v>8661</v>
      </c>
      <c r="K491" s="30">
        <v>1620</v>
      </c>
      <c r="L491" s="16" t="s">
        <v>26</v>
      </c>
      <c r="M491" s="16" t="s">
        <v>26</v>
      </c>
      <c r="N491" s="16">
        <v>5</v>
      </c>
      <c r="O491" s="16">
        <v>12</v>
      </c>
      <c r="P491" s="16">
        <v>25</v>
      </c>
      <c r="Q491" s="16">
        <v>25</v>
      </c>
      <c r="R491" s="16">
        <v>0</v>
      </c>
      <c r="S491" s="16">
        <v>36067164</v>
      </c>
      <c r="T491" s="16">
        <v>17500000</v>
      </c>
      <c r="U491" s="16">
        <v>375699626</v>
      </c>
      <c r="V491" s="16">
        <v>5</v>
      </c>
      <c r="W491" s="19">
        <v>1.62</v>
      </c>
      <c r="X491" s="19">
        <v>1.62</v>
      </c>
      <c r="Y491" s="16">
        <v>58428805</v>
      </c>
      <c r="Z491" s="16">
        <v>33453000</v>
      </c>
      <c r="AA491" s="16">
        <v>730360072</v>
      </c>
      <c r="AD491" s="16" t="s">
        <v>257</v>
      </c>
      <c r="AE491" s="16" t="s">
        <v>1020</v>
      </c>
      <c r="AF491" s="16" t="s">
        <v>313</v>
      </c>
      <c r="AG491" s="16">
        <v>33453000</v>
      </c>
      <c r="AH491" s="16" t="s">
        <v>260</v>
      </c>
      <c r="AI491" s="16" t="s">
        <v>314</v>
      </c>
      <c r="AJ491" s="16">
        <v>730360072</v>
      </c>
      <c r="AK491" s="16" t="s">
        <v>261</v>
      </c>
      <c r="AL491" s="24" t="s">
        <v>1021</v>
      </c>
    </row>
    <row r="492" spans="1:38" x14ac:dyDescent="0.15">
      <c r="A492" s="16">
        <v>487</v>
      </c>
      <c r="B492" s="16">
        <v>106</v>
      </c>
      <c r="C492" s="16">
        <v>9</v>
      </c>
      <c r="D492" s="16">
        <v>0</v>
      </c>
      <c r="E492" s="16">
        <v>0</v>
      </c>
      <c r="F492" s="16">
        <v>0</v>
      </c>
      <c r="G492" s="34">
        <v>6000647</v>
      </c>
      <c r="H492" s="24" t="s">
        <v>369</v>
      </c>
      <c r="I492" s="42" t="s">
        <v>1173</v>
      </c>
      <c r="J492" s="16">
        <v>8661</v>
      </c>
      <c r="K492" s="30">
        <v>1520</v>
      </c>
      <c r="L492" s="16" t="s">
        <v>27</v>
      </c>
      <c r="M492" s="16" t="s">
        <v>27</v>
      </c>
      <c r="N492" s="16">
        <v>6</v>
      </c>
      <c r="O492" s="16">
        <v>28</v>
      </c>
      <c r="P492" s="16">
        <v>160</v>
      </c>
      <c r="Q492" s="16">
        <v>160</v>
      </c>
      <c r="R492" s="16">
        <v>0</v>
      </c>
      <c r="S492" s="16">
        <v>84156716</v>
      </c>
      <c r="T492" s="16">
        <v>112000000</v>
      </c>
      <c r="U492" s="16">
        <v>2404477611</v>
      </c>
      <c r="V492" s="16">
        <v>6</v>
      </c>
      <c r="W492" s="19">
        <v>1.52</v>
      </c>
      <c r="X492" s="19">
        <v>1.52</v>
      </c>
      <c r="Y492" s="16">
        <v>127918208</v>
      </c>
      <c r="Z492" s="16">
        <v>200883200</v>
      </c>
      <c r="AA492" s="16">
        <v>4385767162</v>
      </c>
      <c r="AD492" s="16" t="s">
        <v>257</v>
      </c>
      <c r="AE492" s="16" t="s">
        <v>1022</v>
      </c>
      <c r="AF492" s="16" t="s">
        <v>313</v>
      </c>
      <c r="AG492" s="16">
        <v>200883200</v>
      </c>
      <c r="AH492" s="16" t="s">
        <v>260</v>
      </c>
      <c r="AI492" s="16" t="s">
        <v>314</v>
      </c>
      <c r="AJ492" s="16">
        <v>4385767162</v>
      </c>
      <c r="AK492" s="16" t="s">
        <v>261</v>
      </c>
      <c r="AL492" s="24" t="s">
        <v>1023</v>
      </c>
    </row>
    <row r="493" spans="1:38" x14ac:dyDescent="0.15">
      <c r="A493" s="16">
        <v>488</v>
      </c>
      <c r="B493" s="16">
        <v>107</v>
      </c>
      <c r="C493" s="16">
        <v>9</v>
      </c>
      <c r="D493" s="16">
        <v>0</v>
      </c>
      <c r="E493" s="16">
        <v>0</v>
      </c>
      <c r="F493" s="16">
        <v>0</v>
      </c>
      <c r="G493" s="34">
        <v>6000648</v>
      </c>
      <c r="H493" s="24" t="s">
        <v>370</v>
      </c>
      <c r="I493" s="42" t="s">
        <v>1174</v>
      </c>
      <c r="J493" s="16">
        <v>8661</v>
      </c>
      <c r="K493" s="30">
        <v>1380.0000000000002</v>
      </c>
      <c r="L493" s="16" t="s">
        <v>28</v>
      </c>
      <c r="M493" s="16" t="s">
        <v>28</v>
      </c>
      <c r="N493" s="16">
        <v>7</v>
      </c>
      <c r="O493" s="16">
        <v>32</v>
      </c>
      <c r="P493" s="16">
        <v>200</v>
      </c>
      <c r="Q493" s="16">
        <v>200</v>
      </c>
      <c r="R493" s="16">
        <v>0</v>
      </c>
      <c r="S493" s="16">
        <v>96179104</v>
      </c>
      <c r="T493" s="16">
        <v>140000000</v>
      </c>
      <c r="U493" s="16">
        <v>3005597014</v>
      </c>
      <c r="V493" s="16">
        <v>7</v>
      </c>
      <c r="W493" s="19">
        <v>1.3800000000000001</v>
      </c>
      <c r="X493" s="19">
        <v>1.3800000000000001</v>
      </c>
      <c r="Y493" s="16">
        <v>132727163</v>
      </c>
      <c r="Z493" s="16">
        <v>227976000</v>
      </c>
      <c r="AA493" s="16">
        <v>4977268655</v>
      </c>
      <c r="AD493" s="16" t="s">
        <v>257</v>
      </c>
      <c r="AE493" s="16" t="s">
        <v>1024</v>
      </c>
      <c r="AF493" s="16" t="s">
        <v>313</v>
      </c>
      <c r="AG493" s="16">
        <v>227976000</v>
      </c>
      <c r="AH493" s="16" t="s">
        <v>260</v>
      </c>
      <c r="AI493" s="16" t="s">
        <v>314</v>
      </c>
      <c r="AJ493" s="16">
        <v>4977268655</v>
      </c>
      <c r="AK493" s="16" t="s">
        <v>261</v>
      </c>
      <c r="AL493" s="24" t="s">
        <v>1025</v>
      </c>
    </row>
    <row r="494" spans="1:38" x14ac:dyDescent="0.15">
      <c r="A494" s="16">
        <v>489</v>
      </c>
      <c r="B494" s="16">
        <v>108</v>
      </c>
      <c r="C494" s="16">
        <v>9</v>
      </c>
      <c r="D494" s="16">
        <v>0</v>
      </c>
      <c r="E494" s="16">
        <v>0</v>
      </c>
      <c r="F494" s="16">
        <v>0</v>
      </c>
      <c r="G494" s="34">
        <v>6000649</v>
      </c>
      <c r="H494" s="24" t="s">
        <v>371</v>
      </c>
      <c r="I494" s="42" t="s">
        <v>1175</v>
      </c>
      <c r="J494" s="16">
        <v>8661</v>
      </c>
      <c r="K494" s="30">
        <v>1240</v>
      </c>
      <c r="L494" s="16" t="s">
        <v>29</v>
      </c>
      <c r="M494" s="16" t="s">
        <v>29</v>
      </c>
      <c r="N494" s="16">
        <v>8</v>
      </c>
      <c r="O494" s="16">
        <v>35</v>
      </c>
      <c r="P494" s="16">
        <v>250</v>
      </c>
      <c r="Q494" s="16">
        <v>250</v>
      </c>
      <c r="R494" s="16">
        <v>0</v>
      </c>
      <c r="S494" s="16">
        <v>105195895</v>
      </c>
      <c r="T494" s="16">
        <v>175000000</v>
      </c>
      <c r="U494" s="16">
        <v>3756996268</v>
      </c>
      <c r="V494" s="16">
        <v>8</v>
      </c>
      <c r="W494" s="19">
        <v>1.24</v>
      </c>
      <c r="X494" s="19">
        <v>1.24</v>
      </c>
      <c r="Y494" s="16">
        <v>130442909</v>
      </c>
      <c r="Z494" s="16">
        <v>256060000</v>
      </c>
      <c r="AA494" s="16">
        <v>5590410446</v>
      </c>
      <c r="AD494" s="16" t="s">
        <v>257</v>
      </c>
      <c r="AE494" s="16" t="s">
        <v>1026</v>
      </c>
      <c r="AF494" s="16" t="s">
        <v>313</v>
      </c>
      <c r="AG494" s="16">
        <v>256060000</v>
      </c>
      <c r="AH494" s="16" t="s">
        <v>260</v>
      </c>
      <c r="AI494" s="16" t="s">
        <v>314</v>
      </c>
      <c r="AJ494" s="16">
        <v>5590410446</v>
      </c>
      <c r="AK494" s="16" t="s">
        <v>261</v>
      </c>
      <c r="AL494" s="24" t="s">
        <v>1027</v>
      </c>
    </row>
    <row r="495" spans="1:38" x14ac:dyDescent="0.15">
      <c r="A495" s="16">
        <v>490</v>
      </c>
      <c r="B495" s="16">
        <v>109</v>
      </c>
      <c r="C495" s="16">
        <v>9</v>
      </c>
      <c r="D495" s="16">
        <v>0</v>
      </c>
      <c r="E495" s="16">
        <v>0</v>
      </c>
      <c r="F495" s="16">
        <v>0</v>
      </c>
      <c r="G495" s="34">
        <v>6000650</v>
      </c>
      <c r="H495" s="24" t="s">
        <v>372</v>
      </c>
      <c r="I495" s="42" t="s">
        <v>1176</v>
      </c>
      <c r="J495" s="16">
        <v>8661</v>
      </c>
      <c r="K495" s="30">
        <v>1100</v>
      </c>
      <c r="L495" s="16" t="s">
        <v>30</v>
      </c>
      <c r="M495" s="16" t="s">
        <v>30</v>
      </c>
      <c r="N495" s="16">
        <v>9</v>
      </c>
      <c r="O495" s="16">
        <v>60</v>
      </c>
      <c r="P495" s="16">
        <v>300</v>
      </c>
      <c r="Q495" s="16">
        <v>300</v>
      </c>
      <c r="R495" s="16">
        <v>0</v>
      </c>
      <c r="S495" s="16">
        <v>180335820</v>
      </c>
      <c r="T495" s="16">
        <v>210000000</v>
      </c>
      <c r="U495" s="16">
        <v>4508395522</v>
      </c>
      <c r="V495" s="16">
        <v>9</v>
      </c>
      <c r="W495" s="19">
        <v>1.1000000000000001</v>
      </c>
      <c r="X495" s="19">
        <v>1.1000000000000001</v>
      </c>
      <c r="Y495" s="16">
        <v>198369402</v>
      </c>
      <c r="Z495" s="16">
        <v>272580000</v>
      </c>
      <c r="AA495" s="16">
        <v>5951082089</v>
      </c>
      <c r="AD495" s="16" t="s">
        <v>257</v>
      </c>
      <c r="AE495" s="16" t="s">
        <v>1028</v>
      </c>
      <c r="AF495" s="16" t="s">
        <v>313</v>
      </c>
      <c r="AG495" s="16">
        <v>272580000</v>
      </c>
      <c r="AH495" s="16" t="s">
        <v>260</v>
      </c>
      <c r="AI495" s="16" t="s">
        <v>314</v>
      </c>
      <c r="AJ495" s="16">
        <v>5951082089</v>
      </c>
      <c r="AK495" s="16" t="s">
        <v>261</v>
      </c>
      <c r="AL495" s="24" t="s">
        <v>1029</v>
      </c>
    </row>
    <row r="496" spans="1:38" x14ac:dyDescent="0.15">
      <c r="A496" s="16">
        <v>491</v>
      </c>
      <c r="B496" s="16">
        <v>110</v>
      </c>
      <c r="C496" s="16">
        <v>9</v>
      </c>
      <c r="D496" s="16">
        <v>0</v>
      </c>
      <c r="E496" s="16">
        <v>0</v>
      </c>
      <c r="F496" s="16">
        <v>0</v>
      </c>
      <c r="G496" s="34">
        <v>6000651</v>
      </c>
      <c r="H496" s="24" t="s">
        <v>373</v>
      </c>
      <c r="I496" s="42" t="s">
        <v>1177</v>
      </c>
      <c r="J496" s="16">
        <v>8661</v>
      </c>
      <c r="K496" s="30">
        <v>1000</v>
      </c>
      <c r="L496" s="16" t="s">
        <v>31</v>
      </c>
      <c r="M496" s="16" t="s">
        <v>31</v>
      </c>
      <c r="N496" s="16">
        <v>10</v>
      </c>
      <c r="O496" s="16">
        <v>70</v>
      </c>
      <c r="P496" s="16">
        <v>320</v>
      </c>
      <c r="Q496" s="16">
        <v>320</v>
      </c>
      <c r="R496" s="16">
        <v>0</v>
      </c>
      <c r="S496" s="16">
        <v>210391791</v>
      </c>
      <c r="T496" s="16">
        <v>224000000</v>
      </c>
      <c r="U496" s="16">
        <v>4808955223</v>
      </c>
      <c r="V496" s="16">
        <v>10</v>
      </c>
      <c r="W496" s="19">
        <v>1</v>
      </c>
      <c r="X496" s="19">
        <v>1</v>
      </c>
      <c r="Y496" s="16">
        <v>210391791</v>
      </c>
      <c r="Z496" s="16">
        <v>264320000</v>
      </c>
      <c r="AA496" s="16">
        <v>5770746267</v>
      </c>
      <c r="AD496" s="16" t="s">
        <v>257</v>
      </c>
      <c r="AE496" s="16" t="s">
        <v>1030</v>
      </c>
      <c r="AF496" s="16" t="s">
        <v>313</v>
      </c>
      <c r="AG496" s="16">
        <v>264320000</v>
      </c>
      <c r="AH496" s="16" t="s">
        <v>260</v>
      </c>
      <c r="AI496" s="16" t="s">
        <v>314</v>
      </c>
      <c r="AJ496" s="16">
        <v>5770746267</v>
      </c>
      <c r="AK496" s="16" t="s">
        <v>261</v>
      </c>
      <c r="AL496" s="24" t="s">
        <v>1031</v>
      </c>
    </row>
    <row r="497" spans="1:38" x14ac:dyDescent="0.15">
      <c r="A497" s="16">
        <v>492</v>
      </c>
      <c r="B497" s="16">
        <v>201</v>
      </c>
      <c r="C497" s="16">
        <v>9</v>
      </c>
      <c r="D497" s="16">
        <v>900</v>
      </c>
      <c r="E497" s="16">
        <v>0</v>
      </c>
      <c r="F497" s="16">
        <v>0</v>
      </c>
      <c r="G497" s="34">
        <v>6000642</v>
      </c>
      <c r="H497" s="24" t="s">
        <v>364</v>
      </c>
      <c r="I497" s="42" t="s">
        <v>1168</v>
      </c>
      <c r="J497" s="16">
        <v>8661</v>
      </c>
      <c r="K497" s="30">
        <v>260</v>
      </c>
      <c r="L497" s="16" t="s">
        <v>32</v>
      </c>
      <c r="M497" s="16" t="s">
        <v>32</v>
      </c>
      <c r="N497" s="16">
        <v>1</v>
      </c>
      <c r="O497" s="16">
        <v>1.9</v>
      </c>
      <c r="P497" s="16">
        <v>1.9</v>
      </c>
      <c r="Q497" s="16">
        <v>1.9</v>
      </c>
      <c r="R497" s="16">
        <v>0</v>
      </c>
      <c r="S497" s="16">
        <v>5710634</v>
      </c>
      <c r="T497" s="16">
        <v>1330000</v>
      </c>
      <c r="U497" s="16">
        <v>28553171</v>
      </c>
      <c r="V497" s="16">
        <v>1</v>
      </c>
      <c r="W497" s="19">
        <v>2.6</v>
      </c>
      <c r="X497" s="19">
        <v>2.6</v>
      </c>
      <c r="Y497" s="16">
        <v>14847648</v>
      </c>
      <c r="Z497" s="16">
        <v>4080440</v>
      </c>
      <c r="AA497" s="16">
        <v>89085893</v>
      </c>
      <c r="AD497" s="16" t="s">
        <v>257</v>
      </c>
      <c r="AE497" s="16" t="s">
        <v>1032</v>
      </c>
      <c r="AF497" s="16" t="s">
        <v>313</v>
      </c>
      <c r="AG497" s="16">
        <v>4080440</v>
      </c>
      <c r="AH497" s="16" t="s">
        <v>260</v>
      </c>
      <c r="AI497" s="16" t="s">
        <v>314</v>
      </c>
      <c r="AJ497" s="16">
        <v>89085893</v>
      </c>
      <c r="AK497" s="16" t="s">
        <v>261</v>
      </c>
      <c r="AL497" s="24" t="s">
        <v>1033</v>
      </c>
    </row>
    <row r="498" spans="1:38" x14ac:dyDescent="0.15">
      <c r="A498" s="16">
        <v>493</v>
      </c>
      <c r="B498" s="16">
        <v>202</v>
      </c>
      <c r="C498" s="16">
        <v>9</v>
      </c>
      <c r="D498" s="16">
        <v>900</v>
      </c>
      <c r="E498" s="16">
        <v>0</v>
      </c>
      <c r="F498" s="16">
        <v>0</v>
      </c>
      <c r="G498" s="34">
        <v>6000643</v>
      </c>
      <c r="H498" s="24" t="s">
        <v>365</v>
      </c>
      <c r="I498" s="42" t="s">
        <v>1169</v>
      </c>
      <c r="J498" s="16">
        <v>8661</v>
      </c>
      <c r="K498" s="30">
        <v>2080</v>
      </c>
      <c r="L498" s="16" t="s">
        <v>33</v>
      </c>
      <c r="M498" s="16" t="s">
        <v>33</v>
      </c>
      <c r="N498" s="16">
        <v>2</v>
      </c>
      <c r="O498" s="16">
        <v>2.95</v>
      </c>
      <c r="P498" s="16">
        <v>2.25</v>
      </c>
      <c r="Q498" s="16">
        <v>2.25</v>
      </c>
      <c r="R498" s="16">
        <v>0</v>
      </c>
      <c r="S498" s="16">
        <v>8866511</v>
      </c>
      <c r="T498" s="16">
        <v>1575000</v>
      </c>
      <c r="U498" s="16">
        <v>33812966</v>
      </c>
      <c r="V498" s="16">
        <v>2</v>
      </c>
      <c r="W498" s="19">
        <v>2.08</v>
      </c>
      <c r="X498" s="19">
        <v>2.08</v>
      </c>
      <c r="Y498" s="16">
        <v>18442342</v>
      </c>
      <c r="Z498" s="16">
        <v>3865680</v>
      </c>
      <c r="AA498" s="16">
        <v>84397163</v>
      </c>
      <c r="AD498" s="16" t="s">
        <v>257</v>
      </c>
      <c r="AE498" s="16" t="s">
        <v>1034</v>
      </c>
      <c r="AF498" s="16" t="s">
        <v>313</v>
      </c>
      <c r="AG498" s="16">
        <v>3865680</v>
      </c>
      <c r="AH498" s="16" t="s">
        <v>260</v>
      </c>
      <c r="AI498" s="16" t="s">
        <v>314</v>
      </c>
      <c r="AJ498" s="16">
        <v>84397163</v>
      </c>
      <c r="AK498" s="16" t="s">
        <v>261</v>
      </c>
      <c r="AL498" s="24" t="s">
        <v>1035</v>
      </c>
    </row>
    <row r="499" spans="1:38" x14ac:dyDescent="0.15">
      <c r="A499" s="16">
        <v>494</v>
      </c>
      <c r="B499" s="16">
        <v>203</v>
      </c>
      <c r="C499" s="16">
        <v>9</v>
      </c>
      <c r="D499" s="16">
        <v>900</v>
      </c>
      <c r="E499" s="16">
        <v>0</v>
      </c>
      <c r="F499" s="16">
        <v>0</v>
      </c>
      <c r="G499" s="34">
        <v>6000644</v>
      </c>
      <c r="H499" s="24" t="s">
        <v>366</v>
      </c>
      <c r="I499" s="42" t="s">
        <v>1170</v>
      </c>
      <c r="J499" s="16">
        <v>8661</v>
      </c>
      <c r="K499" s="30">
        <v>1720</v>
      </c>
      <c r="L499" s="16" t="s">
        <v>34</v>
      </c>
      <c r="M499" s="16" t="s">
        <v>34</v>
      </c>
      <c r="N499" s="16">
        <v>3</v>
      </c>
      <c r="O499" s="16">
        <v>5.9</v>
      </c>
      <c r="P499" s="16">
        <v>3.9</v>
      </c>
      <c r="Q499" s="16">
        <v>3.9</v>
      </c>
      <c r="R499" s="16">
        <v>0</v>
      </c>
      <c r="S499" s="16">
        <v>17733022</v>
      </c>
      <c r="T499" s="16">
        <v>2730000</v>
      </c>
      <c r="U499" s="16">
        <v>58609141</v>
      </c>
      <c r="V499" s="16">
        <v>3</v>
      </c>
      <c r="W499" s="19">
        <v>1.72</v>
      </c>
      <c r="X499" s="19">
        <v>1.72</v>
      </c>
      <c r="Y499" s="16">
        <v>30500797</v>
      </c>
      <c r="Z499" s="16">
        <v>5540808</v>
      </c>
      <c r="AA499" s="16">
        <v>120969267</v>
      </c>
      <c r="AD499" s="16" t="s">
        <v>257</v>
      </c>
      <c r="AE499" s="16" t="s">
        <v>1036</v>
      </c>
      <c r="AF499" s="16" t="s">
        <v>313</v>
      </c>
      <c r="AG499" s="16">
        <v>5540808</v>
      </c>
      <c r="AH499" s="16" t="s">
        <v>260</v>
      </c>
      <c r="AI499" s="16" t="s">
        <v>314</v>
      </c>
      <c r="AJ499" s="16">
        <v>120969267</v>
      </c>
      <c r="AK499" s="16" t="s">
        <v>261</v>
      </c>
      <c r="AL499" s="24" t="s">
        <v>1037</v>
      </c>
    </row>
    <row r="500" spans="1:38" x14ac:dyDescent="0.15">
      <c r="A500" s="16">
        <v>495</v>
      </c>
      <c r="B500" s="16">
        <v>204</v>
      </c>
      <c r="C500" s="16">
        <v>9</v>
      </c>
      <c r="D500" s="16">
        <v>900</v>
      </c>
      <c r="E500" s="16">
        <v>0</v>
      </c>
      <c r="F500" s="16">
        <v>0</v>
      </c>
      <c r="G500" s="34">
        <v>6000645</v>
      </c>
      <c r="H500" s="24" t="s">
        <v>367</v>
      </c>
      <c r="I500" s="42" t="s">
        <v>1171</v>
      </c>
      <c r="J500" s="16">
        <v>8661</v>
      </c>
      <c r="K500" s="30">
        <v>1720</v>
      </c>
      <c r="L500" s="16" t="s">
        <v>35</v>
      </c>
      <c r="M500" s="16" t="s">
        <v>35</v>
      </c>
      <c r="N500" s="16">
        <v>4</v>
      </c>
      <c r="O500" s="16">
        <v>8.6999999999999993</v>
      </c>
      <c r="P500" s="16">
        <v>29.7</v>
      </c>
      <c r="Q500" s="16">
        <v>29.7</v>
      </c>
      <c r="R500" s="16">
        <v>0</v>
      </c>
      <c r="S500" s="16">
        <v>26148694</v>
      </c>
      <c r="T500" s="16">
        <v>20790000</v>
      </c>
      <c r="U500" s="16">
        <v>446331156</v>
      </c>
      <c r="V500" s="16">
        <v>4</v>
      </c>
      <c r="W500" s="19">
        <v>1.72</v>
      </c>
      <c r="X500" s="19">
        <v>1.72</v>
      </c>
      <c r="Y500" s="16">
        <v>44975753</v>
      </c>
      <c r="Z500" s="16">
        <v>42195384</v>
      </c>
      <c r="AA500" s="16">
        <v>921227505</v>
      </c>
      <c r="AD500" s="16" t="s">
        <v>257</v>
      </c>
      <c r="AE500" s="16" t="s">
        <v>1038</v>
      </c>
      <c r="AF500" s="16" t="s">
        <v>313</v>
      </c>
      <c r="AG500" s="16">
        <v>42195384</v>
      </c>
      <c r="AH500" s="16" t="s">
        <v>260</v>
      </c>
      <c r="AI500" s="16" t="s">
        <v>314</v>
      </c>
      <c r="AJ500" s="16">
        <v>921227505</v>
      </c>
      <c r="AK500" s="16" t="s">
        <v>261</v>
      </c>
      <c r="AL500" s="24" t="s">
        <v>1039</v>
      </c>
    </row>
    <row r="501" spans="1:38" x14ac:dyDescent="0.15">
      <c r="A501" s="16">
        <v>496</v>
      </c>
      <c r="B501" s="16">
        <v>205</v>
      </c>
      <c r="C501" s="16">
        <v>9</v>
      </c>
      <c r="D501" s="16">
        <v>900</v>
      </c>
      <c r="E501" s="16">
        <v>0</v>
      </c>
      <c r="F501" s="16">
        <v>0</v>
      </c>
      <c r="G501" s="34">
        <v>6000646</v>
      </c>
      <c r="H501" s="24" t="s">
        <v>368</v>
      </c>
      <c r="I501" s="42" t="s">
        <v>1172</v>
      </c>
      <c r="J501" s="16">
        <v>8661</v>
      </c>
      <c r="K501" s="30">
        <v>1620</v>
      </c>
      <c r="L501" s="16" t="s">
        <v>36</v>
      </c>
      <c r="M501" s="16" t="s">
        <v>36</v>
      </c>
      <c r="N501" s="16">
        <v>5</v>
      </c>
      <c r="O501" s="16">
        <v>13.2</v>
      </c>
      <c r="P501" s="16">
        <v>35</v>
      </c>
      <c r="Q501" s="16">
        <v>35</v>
      </c>
      <c r="R501" s="16">
        <v>0</v>
      </c>
      <c r="S501" s="16">
        <v>39673880</v>
      </c>
      <c r="T501" s="16">
        <v>24500000</v>
      </c>
      <c r="U501" s="16">
        <v>525979477</v>
      </c>
      <c r="V501" s="16">
        <v>5</v>
      </c>
      <c r="W501" s="19">
        <v>1.62</v>
      </c>
      <c r="X501" s="19">
        <v>1.62</v>
      </c>
      <c r="Y501" s="16">
        <v>64271685</v>
      </c>
      <c r="Z501" s="16">
        <v>46834200</v>
      </c>
      <c r="AA501" s="16">
        <v>1022504103</v>
      </c>
      <c r="AD501" s="16" t="s">
        <v>257</v>
      </c>
      <c r="AE501" s="16" t="s">
        <v>1040</v>
      </c>
      <c r="AF501" s="16" t="s">
        <v>313</v>
      </c>
      <c r="AG501" s="16">
        <v>46834200</v>
      </c>
      <c r="AH501" s="16" t="s">
        <v>260</v>
      </c>
      <c r="AI501" s="16" t="s">
        <v>314</v>
      </c>
      <c r="AJ501" s="16">
        <v>1022504103</v>
      </c>
      <c r="AK501" s="16" t="s">
        <v>261</v>
      </c>
      <c r="AL501" s="24" t="s">
        <v>1041</v>
      </c>
    </row>
    <row r="502" spans="1:38" x14ac:dyDescent="0.15">
      <c r="A502" s="16">
        <v>497</v>
      </c>
      <c r="B502" s="16">
        <v>206</v>
      </c>
      <c r="C502" s="16">
        <v>9</v>
      </c>
      <c r="D502" s="16">
        <v>900</v>
      </c>
      <c r="E502" s="16">
        <v>0</v>
      </c>
      <c r="F502" s="16">
        <v>0</v>
      </c>
      <c r="G502" s="34">
        <v>6000647</v>
      </c>
      <c r="H502" s="24" t="s">
        <v>369</v>
      </c>
      <c r="I502" s="42" t="s">
        <v>1173</v>
      </c>
      <c r="J502" s="16">
        <v>8661</v>
      </c>
      <c r="K502" s="30">
        <v>1520</v>
      </c>
      <c r="L502" s="16" t="s">
        <v>37</v>
      </c>
      <c r="M502" s="16" t="s">
        <v>37</v>
      </c>
      <c r="N502" s="16">
        <v>6</v>
      </c>
      <c r="O502" s="16">
        <v>31.05</v>
      </c>
      <c r="P502" s="16">
        <v>232</v>
      </c>
      <c r="Q502" s="16">
        <v>232</v>
      </c>
      <c r="R502" s="16">
        <v>0</v>
      </c>
      <c r="S502" s="16">
        <v>93323787</v>
      </c>
      <c r="T502" s="16">
        <v>162400000</v>
      </c>
      <c r="U502" s="16">
        <v>3486492537</v>
      </c>
      <c r="V502" s="16">
        <v>6</v>
      </c>
      <c r="W502" s="19">
        <v>1.52</v>
      </c>
      <c r="X502" s="19">
        <v>1.52</v>
      </c>
      <c r="Y502" s="16">
        <v>141852156</v>
      </c>
      <c r="Z502" s="16">
        <v>291280640</v>
      </c>
      <c r="AA502" s="16">
        <v>6359362387</v>
      </c>
      <c r="AD502" s="16" t="s">
        <v>257</v>
      </c>
      <c r="AE502" s="16" t="s">
        <v>1042</v>
      </c>
      <c r="AF502" s="16" t="s">
        <v>313</v>
      </c>
      <c r="AG502" s="16">
        <v>291280640</v>
      </c>
      <c r="AH502" s="16" t="s">
        <v>260</v>
      </c>
      <c r="AI502" s="16" t="s">
        <v>314</v>
      </c>
      <c r="AJ502" s="16">
        <v>6359362387</v>
      </c>
      <c r="AK502" s="16" t="s">
        <v>261</v>
      </c>
      <c r="AL502" s="24" t="s">
        <v>1043</v>
      </c>
    </row>
    <row r="503" spans="1:38" x14ac:dyDescent="0.15">
      <c r="A503" s="16">
        <v>498</v>
      </c>
      <c r="B503" s="16">
        <v>207</v>
      </c>
      <c r="C503" s="16">
        <v>9</v>
      </c>
      <c r="D503" s="16">
        <v>900</v>
      </c>
      <c r="E503" s="16">
        <v>0</v>
      </c>
      <c r="F503" s="16">
        <v>0</v>
      </c>
      <c r="G503" s="34">
        <v>6000648</v>
      </c>
      <c r="H503" s="24" t="s">
        <v>370</v>
      </c>
      <c r="I503" s="42" t="s">
        <v>1174</v>
      </c>
      <c r="J503" s="16">
        <v>8661</v>
      </c>
      <c r="K503" s="30">
        <v>1380.0000000000002</v>
      </c>
      <c r="L503" s="16" t="s">
        <v>38</v>
      </c>
      <c r="M503" s="16" t="s">
        <v>38</v>
      </c>
      <c r="N503" s="16">
        <v>7</v>
      </c>
      <c r="O503" s="16">
        <v>35.799999999999997</v>
      </c>
      <c r="P503" s="16">
        <v>300</v>
      </c>
      <c r="Q503" s="16">
        <v>300</v>
      </c>
      <c r="R503" s="16">
        <v>0</v>
      </c>
      <c r="S503" s="16">
        <v>107600373</v>
      </c>
      <c r="T503" s="16">
        <v>210000000</v>
      </c>
      <c r="U503" s="16">
        <v>4508395522</v>
      </c>
      <c r="V503" s="16">
        <v>7</v>
      </c>
      <c r="W503" s="19">
        <v>1.3800000000000001</v>
      </c>
      <c r="X503" s="19">
        <v>1.3800000000000001</v>
      </c>
      <c r="Y503" s="16">
        <v>148488514</v>
      </c>
      <c r="Z503" s="16">
        <v>341964000</v>
      </c>
      <c r="AA503" s="16">
        <v>7465902984</v>
      </c>
      <c r="AD503" s="16" t="s">
        <v>257</v>
      </c>
      <c r="AE503" s="16" t="s">
        <v>1044</v>
      </c>
      <c r="AF503" s="16" t="s">
        <v>313</v>
      </c>
      <c r="AG503" s="16">
        <v>341964000</v>
      </c>
      <c r="AH503" s="16" t="s">
        <v>260</v>
      </c>
      <c r="AI503" s="16" t="s">
        <v>314</v>
      </c>
      <c r="AJ503" s="16">
        <v>7465902984</v>
      </c>
      <c r="AK503" s="16" t="s">
        <v>261</v>
      </c>
      <c r="AL503" s="24" t="s">
        <v>1045</v>
      </c>
    </row>
    <row r="504" spans="1:38" x14ac:dyDescent="0.15">
      <c r="A504" s="16">
        <v>499</v>
      </c>
      <c r="B504" s="16">
        <v>208</v>
      </c>
      <c r="C504" s="16">
        <v>9</v>
      </c>
      <c r="D504" s="16">
        <v>900</v>
      </c>
      <c r="E504" s="16">
        <v>0</v>
      </c>
      <c r="F504" s="16">
        <v>0</v>
      </c>
      <c r="G504" s="34">
        <v>6000649</v>
      </c>
      <c r="H504" s="24" t="s">
        <v>371</v>
      </c>
      <c r="I504" s="42" t="s">
        <v>1175</v>
      </c>
      <c r="J504" s="16">
        <v>8661</v>
      </c>
      <c r="K504" s="30">
        <v>1240</v>
      </c>
      <c r="L504" s="16" t="s">
        <v>39</v>
      </c>
      <c r="M504" s="16" t="s">
        <v>39</v>
      </c>
      <c r="N504" s="16">
        <v>8</v>
      </c>
      <c r="O504" s="16">
        <v>39.549999999999997</v>
      </c>
      <c r="P504" s="16">
        <v>387.5</v>
      </c>
      <c r="Q504" s="16">
        <v>387.5</v>
      </c>
      <c r="R504" s="16">
        <v>0</v>
      </c>
      <c r="S504" s="16">
        <v>118871361</v>
      </c>
      <c r="T504" s="16">
        <v>271250000</v>
      </c>
      <c r="U504" s="16">
        <v>5823344216</v>
      </c>
      <c r="V504" s="16">
        <v>8</v>
      </c>
      <c r="W504" s="19">
        <v>1.24</v>
      </c>
      <c r="X504" s="19">
        <v>1.24</v>
      </c>
      <c r="Y504" s="16">
        <v>147400487</v>
      </c>
      <c r="Z504" s="16">
        <v>396893000</v>
      </c>
      <c r="AA504" s="16">
        <v>8665136193</v>
      </c>
      <c r="AD504" s="16" t="s">
        <v>257</v>
      </c>
      <c r="AE504" s="16" t="s">
        <v>1046</v>
      </c>
      <c r="AF504" s="16" t="s">
        <v>313</v>
      </c>
      <c r="AG504" s="16">
        <v>396893000</v>
      </c>
      <c r="AH504" s="16" t="s">
        <v>260</v>
      </c>
      <c r="AI504" s="16" t="s">
        <v>314</v>
      </c>
      <c r="AJ504" s="16">
        <v>8665136193</v>
      </c>
      <c r="AK504" s="16" t="s">
        <v>261</v>
      </c>
      <c r="AL504" s="24" t="s">
        <v>1047</v>
      </c>
    </row>
    <row r="505" spans="1:38" x14ac:dyDescent="0.15">
      <c r="A505" s="16">
        <v>500</v>
      </c>
      <c r="B505" s="16">
        <v>209</v>
      </c>
      <c r="C505" s="16">
        <v>9</v>
      </c>
      <c r="D505" s="16">
        <v>900</v>
      </c>
      <c r="E505" s="16">
        <v>0</v>
      </c>
      <c r="F505" s="16">
        <v>0</v>
      </c>
      <c r="G505" s="34">
        <v>6000650</v>
      </c>
      <c r="H505" s="24" t="s">
        <v>372</v>
      </c>
      <c r="I505" s="42" t="s">
        <v>1176</v>
      </c>
      <c r="J505" s="16">
        <v>8661</v>
      </c>
      <c r="K505" s="30">
        <v>1100</v>
      </c>
      <c r="L505" s="16" t="s">
        <v>40</v>
      </c>
      <c r="M505" s="16" t="s">
        <v>40</v>
      </c>
      <c r="N505" s="16">
        <v>9</v>
      </c>
      <c r="O505" s="16">
        <v>68.400000000000006</v>
      </c>
      <c r="P505" s="16">
        <v>480</v>
      </c>
      <c r="Q505" s="16">
        <v>480</v>
      </c>
      <c r="R505" s="16">
        <v>0</v>
      </c>
      <c r="S505" s="16">
        <v>205582835</v>
      </c>
      <c r="T505" s="16">
        <v>336000000</v>
      </c>
      <c r="U505" s="16">
        <v>7213432835</v>
      </c>
      <c r="V505" s="16">
        <v>9</v>
      </c>
      <c r="W505" s="19">
        <v>1.1000000000000001</v>
      </c>
      <c r="X505" s="19">
        <v>1.1000000000000001</v>
      </c>
      <c r="Y505" s="16">
        <v>226141118</v>
      </c>
      <c r="Z505" s="16">
        <v>436128000</v>
      </c>
      <c r="AA505" s="16">
        <v>9521731342</v>
      </c>
      <c r="AD505" s="16" t="s">
        <v>257</v>
      </c>
      <c r="AE505" s="16" t="s">
        <v>1048</v>
      </c>
      <c r="AF505" s="16" t="s">
        <v>313</v>
      </c>
      <c r="AG505" s="16">
        <v>436128000</v>
      </c>
      <c r="AH505" s="16" t="s">
        <v>260</v>
      </c>
      <c r="AI505" s="16" t="s">
        <v>314</v>
      </c>
      <c r="AJ505" s="16">
        <v>9521731342</v>
      </c>
      <c r="AK505" s="16" t="s">
        <v>261</v>
      </c>
      <c r="AL505" s="24" t="s">
        <v>1049</v>
      </c>
    </row>
    <row r="506" spans="1:38" x14ac:dyDescent="0.15">
      <c r="A506" s="16">
        <v>501</v>
      </c>
      <c r="B506" s="16">
        <v>210</v>
      </c>
      <c r="C506" s="16">
        <v>9</v>
      </c>
      <c r="D506" s="16">
        <v>900</v>
      </c>
      <c r="E506" s="16">
        <v>0</v>
      </c>
      <c r="F506" s="16">
        <v>0</v>
      </c>
      <c r="G506" s="34">
        <v>6000651</v>
      </c>
      <c r="H506" s="24" t="s">
        <v>373</v>
      </c>
      <c r="I506" s="42" t="s">
        <v>1177</v>
      </c>
      <c r="J506" s="16">
        <v>8661</v>
      </c>
      <c r="K506" s="30">
        <v>1000</v>
      </c>
      <c r="L506" s="16" t="s">
        <v>41</v>
      </c>
      <c r="M506" s="16" t="s">
        <v>41</v>
      </c>
      <c r="N506" s="16">
        <v>10</v>
      </c>
      <c r="O506" s="16">
        <v>80.5</v>
      </c>
      <c r="P506" s="16">
        <v>528</v>
      </c>
      <c r="Q506" s="16">
        <v>528</v>
      </c>
      <c r="R506" s="16">
        <v>0</v>
      </c>
      <c r="S506" s="16">
        <v>241950559</v>
      </c>
      <c r="T506" s="16">
        <v>369600000</v>
      </c>
      <c r="U506" s="16">
        <v>7934776119</v>
      </c>
      <c r="V506" s="16">
        <v>10</v>
      </c>
      <c r="W506" s="19">
        <v>1</v>
      </c>
      <c r="X506" s="19">
        <v>1</v>
      </c>
      <c r="Y506" s="16">
        <v>241950559</v>
      </c>
      <c r="Z506" s="16">
        <v>436128000</v>
      </c>
      <c r="AA506" s="16">
        <v>9521731342</v>
      </c>
      <c r="AD506" s="16" t="s">
        <v>257</v>
      </c>
      <c r="AE506" s="16" t="s">
        <v>1050</v>
      </c>
      <c r="AF506" s="16" t="s">
        <v>313</v>
      </c>
      <c r="AG506" s="16">
        <v>436128000</v>
      </c>
      <c r="AH506" s="16" t="s">
        <v>260</v>
      </c>
      <c r="AI506" s="16" t="s">
        <v>314</v>
      </c>
      <c r="AJ506" s="16">
        <v>9521731342</v>
      </c>
      <c r="AK506" s="16" t="s">
        <v>261</v>
      </c>
      <c r="AL506" s="24" t="s">
        <v>1051</v>
      </c>
    </row>
    <row r="507" spans="1:38" x14ac:dyDescent="0.15">
      <c r="A507" s="16">
        <v>502</v>
      </c>
      <c r="B507" s="16">
        <v>301</v>
      </c>
      <c r="C507" s="16">
        <v>9</v>
      </c>
      <c r="D507" s="16">
        <v>0</v>
      </c>
      <c r="E507" s="16">
        <v>900</v>
      </c>
      <c r="F507" s="16">
        <v>0</v>
      </c>
      <c r="G507" s="34">
        <v>6000642</v>
      </c>
      <c r="H507" s="24" t="s">
        <v>364</v>
      </c>
      <c r="I507" s="42" t="s">
        <v>1168</v>
      </c>
      <c r="J507" s="16">
        <v>8661</v>
      </c>
      <c r="K507" s="30">
        <v>260</v>
      </c>
      <c r="L507" s="16" t="s">
        <v>42</v>
      </c>
      <c r="M507" s="16" t="s">
        <v>42</v>
      </c>
      <c r="N507" s="16">
        <v>1</v>
      </c>
      <c r="O507" s="16">
        <v>2.5499999999999998</v>
      </c>
      <c r="P507" s="16">
        <v>1.4</v>
      </c>
      <c r="Q507" s="16">
        <v>1.4</v>
      </c>
      <c r="R507" s="16">
        <v>0</v>
      </c>
      <c r="S507" s="16">
        <v>7664272</v>
      </c>
      <c r="T507" s="16">
        <v>980000</v>
      </c>
      <c r="U507" s="16">
        <v>21039179</v>
      </c>
      <c r="V507" s="16">
        <v>1</v>
      </c>
      <c r="W507" s="19">
        <v>2.6</v>
      </c>
      <c r="X507" s="19">
        <v>2.6</v>
      </c>
      <c r="Y507" s="16">
        <v>19927107</v>
      </c>
      <c r="Z507" s="16">
        <v>3006640</v>
      </c>
      <c r="AA507" s="16">
        <v>65642238</v>
      </c>
      <c r="AD507" s="16" t="s">
        <v>257</v>
      </c>
      <c r="AE507" s="16" t="s">
        <v>1052</v>
      </c>
      <c r="AF507" s="16" t="s">
        <v>313</v>
      </c>
      <c r="AG507" s="16">
        <v>3006640</v>
      </c>
      <c r="AH507" s="16" t="s">
        <v>260</v>
      </c>
      <c r="AI507" s="16" t="s">
        <v>314</v>
      </c>
      <c r="AJ507" s="16">
        <v>65642238</v>
      </c>
      <c r="AK507" s="16" t="s">
        <v>261</v>
      </c>
      <c r="AL507" s="24" t="s">
        <v>1053</v>
      </c>
    </row>
    <row r="508" spans="1:38" x14ac:dyDescent="0.15">
      <c r="A508" s="16">
        <v>503</v>
      </c>
      <c r="B508" s="16">
        <v>302</v>
      </c>
      <c r="C508" s="16">
        <v>9</v>
      </c>
      <c r="D508" s="16">
        <v>0</v>
      </c>
      <c r="E508" s="16">
        <v>900</v>
      </c>
      <c r="F508" s="16">
        <v>0</v>
      </c>
      <c r="G508" s="34">
        <v>6000643</v>
      </c>
      <c r="H508" s="24" t="s">
        <v>365</v>
      </c>
      <c r="I508" s="42" t="s">
        <v>1169</v>
      </c>
      <c r="J508" s="16">
        <v>8661</v>
      </c>
      <c r="K508" s="30">
        <v>2080</v>
      </c>
      <c r="L508" s="16" t="s">
        <v>43</v>
      </c>
      <c r="M508" s="16" t="s">
        <v>43</v>
      </c>
      <c r="N508" s="16">
        <v>2</v>
      </c>
      <c r="O508" s="16">
        <v>4</v>
      </c>
      <c r="P508" s="16">
        <v>1.65</v>
      </c>
      <c r="Q508" s="16">
        <v>1.65</v>
      </c>
      <c r="R508" s="16">
        <v>0</v>
      </c>
      <c r="S508" s="16">
        <v>12022388</v>
      </c>
      <c r="T508" s="16">
        <v>1155000</v>
      </c>
      <c r="U508" s="16">
        <v>24796175</v>
      </c>
      <c r="V508" s="16">
        <v>2</v>
      </c>
      <c r="W508" s="19">
        <v>2.08</v>
      </c>
      <c r="X508" s="19">
        <v>2.08</v>
      </c>
      <c r="Y508" s="16">
        <v>25006567</v>
      </c>
      <c r="Z508" s="16">
        <v>2834832</v>
      </c>
      <c r="AA508" s="16">
        <v>61891252</v>
      </c>
      <c r="AD508" s="16" t="s">
        <v>257</v>
      </c>
      <c r="AE508" s="16" t="s">
        <v>626</v>
      </c>
      <c r="AF508" s="16" t="s">
        <v>313</v>
      </c>
      <c r="AG508" s="16">
        <v>2834832</v>
      </c>
      <c r="AH508" s="16" t="s">
        <v>260</v>
      </c>
      <c r="AI508" s="16" t="s">
        <v>314</v>
      </c>
      <c r="AJ508" s="16">
        <v>61891252</v>
      </c>
      <c r="AK508" s="16" t="s">
        <v>261</v>
      </c>
      <c r="AL508" s="24" t="s">
        <v>1054</v>
      </c>
    </row>
    <row r="509" spans="1:38" x14ac:dyDescent="0.15">
      <c r="A509" s="16">
        <v>504</v>
      </c>
      <c r="B509" s="16">
        <v>303</v>
      </c>
      <c r="C509" s="16">
        <v>9</v>
      </c>
      <c r="D509" s="16">
        <v>0</v>
      </c>
      <c r="E509" s="16">
        <v>900</v>
      </c>
      <c r="F509" s="16">
        <v>0</v>
      </c>
      <c r="G509" s="34">
        <v>6000644</v>
      </c>
      <c r="H509" s="24" t="s">
        <v>366</v>
      </c>
      <c r="I509" s="42" t="s">
        <v>1170</v>
      </c>
      <c r="J509" s="16">
        <v>8661</v>
      </c>
      <c r="K509" s="30">
        <v>1720</v>
      </c>
      <c r="L509" s="16" t="s">
        <v>44</v>
      </c>
      <c r="M509" s="16" t="s">
        <v>44</v>
      </c>
      <c r="N509" s="16">
        <v>3</v>
      </c>
      <c r="O509" s="16">
        <v>8</v>
      </c>
      <c r="P509" s="16">
        <v>2.9</v>
      </c>
      <c r="Q509" s="16">
        <v>2.9</v>
      </c>
      <c r="R509" s="16">
        <v>0</v>
      </c>
      <c r="S509" s="16">
        <v>24044776</v>
      </c>
      <c r="T509" s="16">
        <v>2030000</v>
      </c>
      <c r="U509" s="16">
        <v>43581156</v>
      </c>
      <c r="V509" s="16">
        <v>3</v>
      </c>
      <c r="W509" s="19">
        <v>1.72</v>
      </c>
      <c r="X509" s="19">
        <v>1.72</v>
      </c>
      <c r="Y509" s="16">
        <v>41357014</v>
      </c>
      <c r="Z509" s="16">
        <v>4120088</v>
      </c>
      <c r="AA509" s="16">
        <v>89951505</v>
      </c>
      <c r="AD509" s="16" t="s">
        <v>257</v>
      </c>
      <c r="AE509" s="16" t="s">
        <v>1018</v>
      </c>
      <c r="AF509" s="16" t="s">
        <v>313</v>
      </c>
      <c r="AG509" s="16">
        <v>4120088</v>
      </c>
      <c r="AH509" s="16" t="s">
        <v>260</v>
      </c>
      <c r="AI509" s="16" t="s">
        <v>314</v>
      </c>
      <c r="AJ509" s="16">
        <v>89951505</v>
      </c>
      <c r="AK509" s="16" t="s">
        <v>261</v>
      </c>
      <c r="AL509" s="24" t="s">
        <v>1055</v>
      </c>
    </row>
    <row r="510" spans="1:38" x14ac:dyDescent="0.15">
      <c r="A510" s="16">
        <v>505</v>
      </c>
      <c r="B510" s="16">
        <v>304</v>
      </c>
      <c r="C510" s="16">
        <v>9</v>
      </c>
      <c r="D510" s="16">
        <v>0</v>
      </c>
      <c r="E510" s="16">
        <v>900</v>
      </c>
      <c r="F510" s="16">
        <v>0</v>
      </c>
      <c r="G510" s="34">
        <v>6000645</v>
      </c>
      <c r="H510" s="24" t="s">
        <v>367</v>
      </c>
      <c r="I510" s="42" t="s">
        <v>1171</v>
      </c>
      <c r="J510" s="16">
        <v>8661</v>
      </c>
      <c r="K510" s="30">
        <v>1720</v>
      </c>
      <c r="L510" s="16" t="s">
        <v>45</v>
      </c>
      <c r="M510" s="16" t="s">
        <v>45</v>
      </c>
      <c r="N510" s="16">
        <v>4</v>
      </c>
      <c r="O510" s="16">
        <v>11.75</v>
      </c>
      <c r="P510" s="16">
        <v>22.25</v>
      </c>
      <c r="Q510" s="16">
        <v>22.25</v>
      </c>
      <c r="R510" s="16">
        <v>0</v>
      </c>
      <c r="S510" s="16">
        <v>35315764</v>
      </c>
      <c r="T510" s="16">
        <v>15575000</v>
      </c>
      <c r="U510" s="16">
        <v>334372667</v>
      </c>
      <c r="V510" s="16">
        <v>4</v>
      </c>
      <c r="W510" s="19">
        <v>1.72</v>
      </c>
      <c r="X510" s="19">
        <v>1.72</v>
      </c>
      <c r="Y510" s="16">
        <v>60743114</v>
      </c>
      <c r="Z510" s="16">
        <v>31611020</v>
      </c>
      <c r="AA510" s="16">
        <v>690145184</v>
      </c>
      <c r="AD510" s="16" t="s">
        <v>257</v>
      </c>
      <c r="AE510" s="16" t="s">
        <v>1056</v>
      </c>
      <c r="AF510" s="16" t="s">
        <v>313</v>
      </c>
      <c r="AG510" s="16">
        <v>31611020</v>
      </c>
      <c r="AH510" s="16" t="s">
        <v>260</v>
      </c>
      <c r="AI510" s="16" t="s">
        <v>314</v>
      </c>
      <c r="AJ510" s="16">
        <v>690145184</v>
      </c>
      <c r="AK510" s="16" t="s">
        <v>261</v>
      </c>
      <c r="AL510" s="24" t="s">
        <v>1057</v>
      </c>
    </row>
    <row r="511" spans="1:38" x14ac:dyDescent="0.15">
      <c r="A511" s="16">
        <v>506</v>
      </c>
      <c r="B511" s="16">
        <v>305</v>
      </c>
      <c r="C511" s="16">
        <v>9</v>
      </c>
      <c r="D511" s="16">
        <v>0</v>
      </c>
      <c r="E511" s="16">
        <v>900</v>
      </c>
      <c r="F511" s="16">
        <v>0</v>
      </c>
      <c r="G511" s="34">
        <v>6000646</v>
      </c>
      <c r="H511" s="24" t="s">
        <v>368</v>
      </c>
      <c r="I511" s="42" t="s">
        <v>1172</v>
      </c>
      <c r="J511" s="16">
        <v>8661</v>
      </c>
      <c r="K511" s="30">
        <v>1620</v>
      </c>
      <c r="L511" s="16" t="s">
        <v>46</v>
      </c>
      <c r="M511" s="16" t="s">
        <v>46</v>
      </c>
      <c r="N511" s="16">
        <v>5</v>
      </c>
      <c r="O511" s="16">
        <v>17.8</v>
      </c>
      <c r="P511" s="16">
        <v>26.25</v>
      </c>
      <c r="Q511" s="16">
        <v>26.25</v>
      </c>
      <c r="R511" s="16">
        <v>0</v>
      </c>
      <c r="S511" s="16">
        <v>53499626</v>
      </c>
      <c r="T511" s="16">
        <v>18375000</v>
      </c>
      <c r="U511" s="16">
        <v>394484608</v>
      </c>
      <c r="V511" s="16">
        <v>5</v>
      </c>
      <c r="W511" s="19">
        <v>1.62</v>
      </c>
      <c r="X511" s="19">
        <v>1.62</v>
      </c>
      <c r="Y511" s="16">
        <v>86669394</v>
      </c>
      <c r="Z511" s="16">
        <v>35125650</v>
      </c>
      <c r="AA511" s="16">
        <v>766878077</v>
      </c>
      <c r="AD511" s="16" t="s">
        <v>257</v>
      </c>
      <c r="AE511" s="16" t="s">
        <v>1058</v>
      </c>
      <c r="AF511" s="16" t="s">
        <v>313</v>
      </c>
      <c r="AG511" s="16">
        <v>35125650</v>
      </c>
      <c r="AH511" s="16" t="s">
        <v>260</v>
      </c>
      <c r="AI511" s="16" t="s">
        <v>314</v>
      </c>
      <c r="AJ511" s="16">
        <v>766878077</v>
      </c>
      <c r="AK511" s="16" t="s">
        <v>261</v>
      </c>
      <c r="AL511" s="24" t="s">
        <v>1059</v>
      </c>
    </row>
    <row r="512" spans="1:38" x14ac:dyDescent="0.15">
      <c r="A512" s="16">
        <v>507</v>
      </c>
      <c r="B512" s="16">
        <v>306</v>
      </c>
      <c r="C512" s="16">
        <v>9</v>
      </c>
      <c r="D512" s="16">
        <v>0</v>
      </c>
      <c r="E512" s="16">
        <v>900</v>
      </c>
      <c r="F512" s="16">
        <v>0</v>
      </c>
      <c r="G512" s="34">
        <v>6000647</v>
      </c>
      <c r="H512" s="24" t="s">
        <v>369</v>
      </c>
      <c r="I512" s="42" t="s">
        <v>1173</v>
      </c>
      <c r="J512" s="16">
        <v>8661</v>
      </c>
      <c r="K512" s="30">
        <v>1520</v>
      </c>
      <c r="L512" s="16" t="s">
        <v>47</v>
      </c>
      <c r="M512" s="16" t="s">
        <v>47</v>
      </c>
      <c r="N512" s="16">
        <v>6</v>
      </c>
      <c r="O512" s="16">
        <v>41.95</v>
      </c>
      <c r="P512" s="16">
        <v>174</v>
      </c>
      <c r="Q512" s="16">
        <v>174</v>
      </c>
      <c r="R512" s="16">
        <v>0</v>
      </c>
      <c r="S512" s="16">
        <v>126084794</v>
      </c>
      <c r="T512" s="16">
        <v>121800000</v>
      </c>
      <c r="U512" s="16">
        <v>2614869402</v>
      </c>
      <c r="V512" s="16">
        <v>6</v>
      </c>
      <c r="W512" s="19">
        <v>1.52</v>
      </c>
      <c r="X512" s="19">
        <v>1.52</v>
      </c>
      <c r="Y512" s="16">
        <v>191648886</v>
      </c>
      <c r="Z512" s="16">
        <v>218460480</v>
      </c>
      <c r="AA512" s="16">
        <v>4769521789</v>
      </c>
      <c r="AD512" s="16" t="s">
        <v>257</v>
      </c>
      <c r="AE512" s="16" t="s">
        <v>1060</v>
      </c>
      <c r="AF512" s="16" t="s">
        <v>313</v>
      </c>
      <c r="AG512" s="16">
        <v>218460480</v>
      </c>
      <c r="AH512" s="16" t="s">
        <v>260</v>
      </c>
      <c r="AI512" s="16" t="s">
        <v>314</v>
      </c>
      <c r="AJ512" s="16">
        <v>4769521789</v>
      </c>
      <c r="AK512" s="16" t="s">
        <v>261</v>
      </c>
      <c r="AL512" s="24" t="s">
        <v>1061</v>
      </c>
    </row>
    <row r="513" spans="1:38" x14ac:dyDescent="0.15">
      <c r="A513" s="16">
        <v>508</v>
      </c>
      <c r="B513" s="16">
        <v>307</v>
      </c>
      <c r="C513" s="16">
        <v>9</v>
      </c>
      <c r="D513" s="16">
        <v>0</v>
      </c>
      <c r="E513" s="16">
        <v>900</v>
      </c>
      <c r="F513" s="16">
        <v>0</v>
      </c>
      <c r="G513" s="34">
        <v>6000648</v>
      </c>
      <c r="H513" s="24" t="s">
        <v>370</v>
      </c>
      <c r="I513" s="42" t="s">
        <v>1174</v>
      </c>
      <c r="J513" s="16">
        <v>8661</v>
      </c>
      <c r="K513" s="30">
        <v>1380.0000000000002</v>
      </c>
      <c r="L513" s="16" t="s">
        <v>48</v>
      </c>
      <c r="M513" s="16" t="s">
        <v>48</v>
      </c>
      <c r="N513" s="16">
        <v>7</v>
      </c>
      <c r="O513" s="16">
        <v>48.35</v>
      </c>
      <c r="P513" s="16">
        <v>225</v>
      </c>
      <c r="Q513" s="16">
        <v>225</v>
      </c>
      <c r="R513" s="16">
        <v>0</v>
      </c>
      <c r="S513" s="16">
        <v>145320615</v>
      </c>
      <c r="T513" s="16">
        <v>157500000</v>
      </c>
      <c r="U513" s="16">
        <v>3381296641</v>
      </c>
      <c r="V513" s="16">
        <v>7</v>
      </c>
      <c r="W513" s="19">
        <v>1.3800000000000001</v>
      </c>
      <c r="X513" s="19">
        <v>1.3800000000000001</v>
      </c>
      <c r="Y513" s="16">
        <v>200542448</v>
      </c>
      <c r="Z513" s="16">
        <v>256473000</v>
      </c>
      <c r="AA513" s="16">
        <v>5599427237</v>
      </c>
      <c r="AD513" s="16" t="s">
        <v>257</v>
      </c>
      <c r="AE513" s="16" t="s">
        <v>1062</v>
      </c>
      <c r="AF513" s="16" t="s">
        <v>313</v>
      </c>
      <c r="AG513" s="16">
        <v>256473000</v>
      </c>
      <c r="AH513" s="16" t="s">
        <v>260</v>
      </c>
      <c r="AI513" s="16" t="s">
        <v>314</v>
      </c>
      <c r="AJ513" s="16">
        <v>5599427237</v>
      </c>
      <c r="AK513" s="16" t="s">
        <v>261</v>
      </c>
      <c r="AL513" s="24" t="s">
        <v>1063</v>
      </c>
    </row>
    <row r="514" spans="1:38" x14ac:dyDescent="0.15">
      <c r="A514" s="16">
        <v>509</v>
      </c>
      <c r="B514" s="16">
        <v>308</v>
      </c>
      <c r="C514" s="16">
        <v>9</v>
      </c>
      <c r="D514" s="16">
        <v>0</v>
      </c>
      <c r="E514" s="16">
        <v>900</v>
      </c>
      <c r="F514" s="16">
        <v>0</v>
      </c>
      <c r="G514" s="34">
        <v>6000649</v>
      </c>
      <c r="H514" s="24" t="s">
        <v>371</v>
      </c>
      <c r="I514" s="42" t="s">
        <v>1175</v>
      </c>
      <c r="J514" s="16">
        <v>8661</v>
      </c>
      <c r="K514" s="30">
        <v>1240</v>
      </c>
      <c r="L514" s="16" t="s">
        <v>49</v>
      </c>
      <c r="M514" s="16" t="s">
        <v>49</v>
      </c>
      <c r="N514" s="16">
        <v>8</v>
      </c>
      <c r="O514" s="16">
        <v>53.35</v>
      </c>
      <c r="P514" s="16">
        <v>290.60000000000002</v>
      </c>
      <c r="Q514" s="16">
        <v>290.60000000000002</v>
      </c>
      <c r="R514" s="16">
        <v>0</v>
      </c>
      <c r="S514" s="16">
        <v>160348600</v>
      </c>
      <c r="T514" s="16">
        <v>203420000</v>
      </c>
      <c r="U514" s="16">
        <v>4367132462</v>
      </c>
      <c r="V514" s="16">
        <v>8</v>
      </c>
      <c r="W514" s="19">
        <v>1.24</v>
      </c>
      <c r="X514" s="19">
        <v>1.24</v>
      </c>
      <c r="Y514" s="16">
        <v>198832264</v>
      </c>
      <c r="Z514" s="16">
        <v>297644144</v>
      </c>
      <c r="AA514" s="16">
        <v>6498293103</v>
      </c>
      <c r="AD514" s="16" t="s">
        <v>257</v>
      </c>
      <c r="AE514" s="16" t="s">
        <v>1064</v>
      </c>
      <c r="AF514" s="16" t="s">
        <v>313</v>
      </c>
      <c r="AG514" s="16">
        <v>297644144</v>
      </c>
      <c r="AH514" s="16" t="s">
        <v>260</v>
      </c>
      <c r="AI514" s="16" t="s">
        <v>314</v>
      </c>
      <c r="AJ514" s="16">
        <v>6498293103</v>
      </c>
      <c r="AK514" s="16" t="s">
        <v>261</v>
      </c>
      <c r="AL514" s="24" t="s">
        <v>1065</v>
      </c>
    </row>
    <row r="515" spans="1:38" x14ac:dyDescent="0.15">
      <c r="A515" s="16">
        <v>510</v>
      </c>
      <c r="B515" s="16">
        <v>309</v>
      </c>
      <c r="C515" s="16">
        <v>9</v>
      </c>
      <c r="D515" s="16">
        <v>0</v>
      </c>
      <c r="E515" s="16">
        <v>900</v>
      </c>
      <c r="F515" s="16">
        <v>0</v>
      </c>
      <c r="G515" s="34">
        <v>6000650</v>
      </c>
      <c r="H515" s="24" t="s">
        <v>372</v>
      </c>
      <c r="I515" s="42" t="s">
        <v>1176</v>
      </c>
      <c r="J515" s="16">
        <v>8661</v>
      </c>
      <c r="K515" s="30">
        <v>1100</v>
      </c>
      <c r="L515" s="16" t="s">
        <v>50</v>
      </c>
      <c r="M515" s="16" t="s">
        <v>50</v>
      </c>
      <c r="N515" s="16">
        <v>9</v>
      </c>
      <c r="O515" s="16">
        <v>92.3</v>
      </c>
      <c r="P515" s="16">
        <v>360</v>
      </c>
      <c r="Q515" s="16">
        <v>360</v>
      </c>
      <c r="R515" s="16">
        <v>0</v>
      </c>
      <c r="S515" s="16">
        <v>277416604</v>
      </c>
      <c r="T515" s="16">
        <v>252000000</v>
      </c>
      <c r="U515" s="16">
        <v>5410074626</v>
      </c>
      <c r="V515" s="16">
        <v>9</v>
      </c>
      <c r="W515" s="19">
        <v>1.1000000000000001</v>
      </c>
      <c r="X515" s="19">
        <v>1.1000000000000001</v>
      </c>
      <c r="Y515" s="16">
        <v>305158264</v>
      </c>
      <c r="Z515" s="16">
        <v>327096000</v>
      </c>
      <c r="AA515" s="16">
        <v>7141298506</v>
      </c>
      <c r="AD515" s="16" t="s">
        <v>257</v>
      </c>
      <c r="AE515" s="16" t="s">
        <v>1066</v>
      </c>
      <c r="AF515" s="16" t="s">
        <v>313</v>
      </c>
      <c r="AG515" s="16">
        <v>327096000</v>
      </c>
      <c r="AH515" s="16" t="s">
        <v>260</v>
      </c>
      <c r="AI515" s="16" t="s">
        <v>314</v>
      </c>
      <c r="AJ515" s="16">
        <v>7141298506</v>
      </c>
      <c r="AK515" s="16" t="s">
        <v>261</v>
      </c>
      <c r="AL515" s="24" t="s">
        <v>1067</v>
      </c>
    </row>
    <row r="516" spans="1:38" x14ac:dyDescent="0.15">
      <c r="A516" s="16">
        <v>511</v>
      </c>
      <c r="B516" s="16">
        <v>310</v>
      </c>
      <c r="C516" s="16">
        <v>9</v>
      </c>
      <c r="D516" s="16">
        <v>0</v>
      </c>
      <c r="E516" s="16">
        <v>900</v>
      </c>
      <c r="F516" s="16">
        <v>0</v>
      </c>
      <c r="G516" s="34">
        <v>6000651</v>
      </c>
      <c r="H516" s="24" t="s">
        <v>373</v>
      </c>
      <c r="I516" s="42" t="s">
        <v>1177</v>
      </c>
      <c r="J516" s="16">
        <v>8661</v>
      </c>
      <c r="K516" s="30">
        <v>1000</v>
      </c>
      <c r="L516" s="16" t="s">
        <v>51</v>
      </c>
      <c r="M516" s="16" t="s">
        <v>51</v>
      </c>
      <c r="N516" s="16">
        <v>10</v>
      </c>
      <c r="O516" s="16">
        <v>108.65</v>
      </c>
      <c r="P516" s="16">
        <v>396</v>
      </c>
      <c r="Q516" s="16">
        <v>396</v>
      </c>
      <c r="R516" s="16">
        <v>0</v>
      </c>
      <c r="S516" s="16">
        <v>326558115</v>
      </c>
      <c r="T516" s="16">
        <v>277200000</v>
      </c>
      <c r="U516" s="16">
        <v>5951082089</v>
      </c>
      <c r="V516" s="16">
        <v>10</v>
      </c>
      <c r="W516" s="19">
        <v>1</v>
      </c>
      <c r="X516" s="19">
        <v>1</v>
      </c>
      <c r="Y516" s="16">
        <v>326558115</v>
      </c>
      <c r="Z516" s="16">
        <v>327096000</v>
      </c>
      <c r="AA516" s="16">
        <v>7141298506</v>
      </c>
      <c r="AD516" s="16" t="s">
        <v>257</v>
      </c>
      <c r="AE516" s="16" t="s">
        <v>1068</v>
      </c>
      <c r="AF516" s="16" t="s">
        <v>313</v>
      </c>
      <c r="AG516" s="16">
        <v>327096000</v>
      </c>
      <c r="AH516" s="16" t="s">
        <v>260</v>
      </c>
      <c r="AI516" s="16" t="s">
        <v>314</v>
      </c>
      <c r="AJ516" s="16">
        <v>7141298506</v>
      </c>
      <c r="AK516" s="16" t="s">
        <v>261</v>
      </c>
      <c r="AL516" s="24" t="s">
        <v>1069</v>
      </c>
    </row>
    <row r="517" spans="1:38" x14ac:dyDescent="0.15">
      <c r="A517" s="16">
        <v>512</v>
      </c>
      <c r="B517" s="16">
        <v>401</v>
      </c>
      <c r="C517" s="16">
        <v>9</v>
      </c>
      <c r="D517" s="16">
        <v>0</v>
      </c>
      <c r="E517" s="16">
        <v>0</v>
      </c>
      <c r="F517" s="16">
        <v>0</v>
      </c>
      <c r="G517" s="17">
        <v>6000672</v>
      </c>
      <c r="H517" s="24" t="s">
        <v>374</v>
      </c>
      <c r="I517" s="37" t="s">
        <v>315</v>
      </c>
      <c r="J517" s="16">
        <v>8661</v>
      </c>
      <c r="K517" s="30">
        <v>40.000000000000007</v>
      </c>
      <c r="L517" s="16" t="s">
        <v>52</v>
      </c>
      <c r="M517" s="16" t="s">
        <v>52</v>
      </c>
      <c r="N517" s="16">
        <v>3</v>
      </c>
      <c r="O517" s="16">
        <v>5</v>
      </c>
      <c r="P517" s="16">
        <v>2.5</v>
      </c>
      <c r="Q517" s="16">
        <v>2.5</v>
      </c>
      <c r="R517" s="16">
        <v>0</v>
      </c>
      <c r="S517" s="16">
        <v>15027985</v>
      </c>
      <c r="T517" s="16">
        <v>1750000</v>
      </c>
      <c r="U517" s="16">
        <v>37569962</v>
      </c>
      <c r="V517" s="16">
        <v>1</v>
      </c>
      <c r="W517" s="19">
        <v>2.6</v>
      </c>
      <c r="X517" s="19">
        <v>4.0000000000000008E-2</v>
      </c>
      <c r="Y517" s="16">
        <v>601119</v>
      </c>
      <c r="Z517" s="16">
        <v>82600</v>
      </c>
      <c r="AA517" s="16">
        <v>1803358</v>
      </c>
      <c r="AD517" s="16" t="s">
        <v>257</v>
      </c>
      <c r="AE517" s="16" t="s">
        <v>422</v>
      </c>
      <c r="AF517" s="16" t="s">
        <v>313</v>
      </c>
      <c r="AG517" s="16">
        <v>82600</v>
      </c>
      <c r="AH517" s="16" t="s">
        <v>260</v>
      </c>
      <c r="AI517" s="16" t="s">
        <v>314</v>
      </c>
      <c r="AJ517" s="16">
        <v>1803358</v>
      </c>
      <c r="AK517" s="16" t="s">
        <v>261</v>
      </c>
      <c r="AL517" s="24" t="s">
        <v>1070</v>
      </c>
    </row>
    <row r="518" spans="1:38" x14ac:dyDescent="0.15">
      <c r="A518" s="16">
        <v>513</v>
      </c>
      <c r="B518" s="16">
        <v>402</v>
      </c>
      <c r="C518" s="16">
        <v>9</v>
      </c>
      <c r="D518" s="16">
        <v>0</v>
      </c>
      <c r="E518" s="16">
        <v>0</v>
      </c>
      <c r="F518" s="16">
        <v>0</v>
      </c>
      <c r="G518" s="17">
        <v>6000673</v>
      </c>
      <c r="H518" s="24" t="s">
        <v>375</v>
      </c>
      <c r="I518" s="37" t="s">
        <v>1178</v>
      </c>
      <c r="J518" s="16">
        <v>8661</v>
      </c>
      <c r="K518" s="30">
        <v>40.000000000000007</v>
      </c>
      <c r="L518" s="16" t="s">
        <v>53</v>
      </c>
      <c r="M518" s="16" t="s">
        <v>53</v>
      </c>
      <c r="N518" s="16">
        <v>6</v>
      </c>
      <c r="O518" s="16">
        <v>26</v>
      </c>
      <c r="P518" s="16">
        <v>160</v>
      </c>
      <c r="Q518" s="16">
        <v>160</v>
      </c>
      <c r="R518" s="16">
        <v>0</v>
      </c>
      <c r="S518" s="16">
        <v>78145522</v>
      </c>
      <c r="T518" s="16">
        <v>112000000</v>
      </c>
      <c r="U518" s="16">
        <v>2404477611</v>
      </c>
      <c r="V518" s="16">
        <v>2</v>
      </c>
      <c r="W518" s="19">
        <v>2.08</v>
      </c>
      <c r="X518" s="19">
        <v>4.0000000000000008E-2</v>
      </c>
      <c r="Y518" s="16">
        <v>3125820</v>
      </c>
      <c r="Z518" s="16">
        <v>5286400</v>
      </c>
      <c r="AA518" s="16">
        <v>115414925</v>
      </c>
      <c r="AD518" s="16" t="s">
        <v>257</v>
      </c>
      <c r="AE518" s="16" t="s">
        <v>934</v>
      </c>
      <c r="AF518" s="16" t="s">
        <v>313</v>
      </c>
      <c r="AG518" s="16">
        <v>5286400</v>
      </c>
      <c r="AH518" s="16" t="s">
        <v>260</v>
      </c>
      <c r="AI518" s="16" t="s">
        <v>314</v>
      </c>
      <c r="AJ518" s="16">
        <v>115414925</v>
      </c>
      <c r="AK518" s="16" t="s">
        <v>261</v>
      </c>
      <c r="AL518" s="24" t="s">
        <v>1071</v>
      </c>
    </row>
    <row r="519" spans="1:38" x14ac:dyDescent="0.15">
      <c r="A519" s="16">
        <v>514</v>
      </c>
      <c r="B519" s="16">
        <v>403</v>
      </c>
      <c r="C519" s="16">
        <v>9</v>
      </c>
      <c r="D519" s="16">
        <v>0</v>
      </c>
      <c r="E519" s="16">
        <v>0</v>
      </c>
      <c r="F519" s="16">
        <v>0</v>
      </c>
      <c r="G519" s="17">
        <v>6000674</v>
      </c>
      <c r="H519" s="24" t="s">
        <v>376</v>
      </c>
      <c r="I519" s="37" t="s">
        <v>1179</v>
      </c>
      <c r="J519" s="16">
        <v>8661</v>
      </c>
      <c r="K519" s="30">
        <v>40.000000000000007</v>
      </c>
      <c r="L519" s="16" t="s">
        <v>54</v>
      </c>
      <c r="M519" s="16" t="s">
        <v>54</v>
      </c>
      <c r="N519" s="16">
        <v>9</v>
      </c>
      <c r="O519" s="16">
        <v>56</v>
      </c>
      <c r="P519" s="16">
        <v>300</v>
      </c>
      <c r="Q519" s="16">
        <v>300</v>
      </c>
      <c r="R519" s="16">
        <v>0</v>
      </c>
      <c r="S519" s="16">
        <v>168313432</v>
      </c>
      <c r="T519" s="16">
        <v>210000000</v>
      </c>
      <c r="U519" s="16">
        <v>4508395522</v>
      </c>
      <c r="V519" s="16">
        <v>3</v>
      </c>
      <c r="W519" s="19">
        <v>1.72</v>
      </c>
      <c r="X519" s="19">
        <v>4.0000000000000008E-2</v>
      </c>
      <c r="Y519" s="16">
        <v>6732537</v>
      </c>
      <c r="Z519" s="16">
        <v>9912000</v>
      </c>
      <c r="AA519" s="16">
        <v>216402985</v>
      </c>
      <c r="AD519" s="16" t="s">
        <v>257</v>
      </c>
      <c r="AE519" s="16" t="s">
        <v>471</v>
      </c>
      <c r="AF519" s="16" t="s">
        <v>313</v>
      </c>
      <c r="AG519" s="16">
        <v>9912000</v>
      </c>
      <c r="AH519" s="16" t="s">
        <v>260</v>
      </c>
      <c r="AI519" s="16" t="s">
        <v>314</v>
      </c>
      <c r="AJ519" s="16">
        <v>216402985</v>
      </c>
      <c r="AK519" s="16" t="s">
        <v>261</v>
      </c>
      <c r="AL519" s="24" t="s">
        <v>1072</v>
      </c>
    </row>
    <row r="520" spans="1:38" x14ac:dyDescent="0.15">
      <c r="A520" s="16">
        <v>515</v>
      </c>
      <c r="B520" s="16">
        <v>404</v>
      </c>
      <c r="C520" s="16">
        <v>9</v>
      </c>
      <c r="D520" s="16">
        <v>0</v>
      </c>
      <c r="E520" s="16">
        <v>0</v>
      </c>
      <c r="F520" s="16">
        <v>0</v>
      </c>
      <c r="G520" s="17">
        <v>6000675</v>
      </c>
      <c r="H520" s="24" t="s">
        <v>377</v>
      </c>
      <c r="I520" s="37" t="s">
        <v>1180</v>
      </c>
      <c r="J520" s="16">
        <v>8661</v>
      </c>
      <c r="K520" s="30">
        <v>40.000000000000007</v>
      </c>
      <c r="L520" s="16" t="s">
        <v>55</v>
      </c>
      <c r="M520" s="16" t="s">
        <v>55</v>
      </c>
      <c r="N520" s="16">
        <v>10</v>
      </c>
      <c r="O520" s="16">
        <v>83</v>
      </c>
      <c r="P520" s="16">
        <v>401</v>
      </c>
      <c r="Q520" s="16">
        <v>401</v>
      </c>
      <c r="R520" s="16">
        <v>0</v>
      </c>
      <c r="S520" s="16">
        <v>249464552</v>
      </c>
      <c r="T520" s="16">
        <v>280700000</v>
      </c>
      <c r="U520" s="16">
        <v>6026222014</v>
      </c>
      <c r="V520" s="16">
        <v>4</v>
      </c>
      <c r="W520" s="19">
        <v>1.72</v>
      </c>
      <c r="X520" s="19">
        <v>4.0000000000000008E-2</v>
      </c>
      <c r="Y520" s="16">
        <v>9978582</v>
      </c>
      <c r="Z520" s="16">
        <v>13249040</v>
      </c>
      <c r="AA520" s="16">
        <v>289258656</v>
      </c>
      <c r="AD520" s="16" t="s">
        <v>257</v>
      </c>
      <c r="AE520" s="16" t="s">
        <v>1073</v>
      </c>
      <c r="AF520" s="16" t="s">
        <v>313</v>
      </c>
      <c r="AG520" s="16">
        <v>13249040</v>
      </c>
      <c r="AH520" s="16" t="s">
        <v>260</v>
      </c>
      <c r="AI520" s="16" t="s">
        <v>314</v>
      </c>
      <c r="AJ520" s="16">
        <v>289258656</v>
      </c>
      <c r="AK520" s="16" t="s">
        <v>261</v>
      </c>
      <c r="AL520" s="24" t="s">
        <v>1074</v>
      </c>
    </row>
    <row r="521" spans="1:38" x14ac:dyDescent="0.15">
      <c r="A521" s="16">
        <v>516</v>
      </c>
      <c r="B521" s="16">
        <v>500</v>
      </c>
      <c r="C521" s="16">
        <v>9</v>
      </c>
      <c r="D521" s="16">
        <v>0</v>
      </c>
      <c r="E521" s="16">
        <v>0</v>
      </c>
      <c r="F521" s="16">
        <v>0</v>
      </c>
      <c r="G521" s="16">
        <v>0</v>
      </c>
      <c r="H521" s="24" t="s">
        <v>316</v>
      </c>
      <c r="I521" s="24" t="s">
        <v>316</v>
      </c>
      <c r="J521" s="16">
        <v>8661</v>
      </c>
      <c r="K521" s="30">
        <v>0</v>
      </c>
      <c r="L521" s="16" t="s">
        <v>56</v>
      </c>
      <c r="M521" s="16" t="s">
        <v>56</v>
      </c>
      <c r="N521" s="16">
        <v>0</v>
      </c>
      <c r="O521" s="16">
        <v>1.5</v>
      </c>
      <c r="P521" s="16">
        <v>1.2</v>
      </c>
      <c r="Q521" s="16">
        <v>1.2</v>
      </c>
      <c r="R521" s="16">
        <v>0</v>
      </c>
      <c r="S521" s="16">
        <v>4508395</v>
      </c>
      <c r="T521" s="16">
        <v>840000</v>
      </c>
      <c r="U521" s="16">
        <v>18033582</v>
      </c>
      <c r="V521" s="16">
        <v>1</v>
      </c>
      <c r="W521" s="19">
        <v>2.6</v>
      </c>
      <c r="X521" s="19">
        <v>2.6</v>
      </c>
      <c r="Y521" s="16">
        <v>11721827</v>
      </c>
      <c r="Z521" s="16">
        <v>2577120</v>
      </c>
      <c r="AA521" s="16">
        <v>56264775</v>
      </c>
      <c r="AD521" s="16" t="s">
        <v>257</v>
      </c>
      <c r="AE521" s="16" t="s">
        <v>1075</v>
      </c>
      <c r="AF521" s="16" t="s">
        <v>313</v>
      </c>
      <c r="AG521" s="16">
        <v>2577120</v>
      </c>
      <c r="AH521" s="16" t="s">
        <v>260</v>
      </c>
      <c r="AI521" s="16" t="s">
        <v>314</v>
      </c>
      <c r="AJ521" s="16">
        <v>56264775</v>
      </c>
      <c r="AK521" s="16" t="s">
        <v>261</v>
      </c>
      <c r="AL521" s="24" t="s">
        <v>1076</v>
      </c>
    </row>
    <row r="522" spans="1:38" x14ac:dyDescent="0.15">
      <c r="A522" s="16">
        <v>517</v>
      </c>
      <c r="B522" s="16">
        <v>501</v>
      </c>
      <c r="C522" s="16">
        <v>9</v>
      </c>
      <c r="D522" s="16">
        <v>0</v>
      </c>
      <c r="E522" s="16">
        <v>0</v>
      </c>
      <c r="F522" s="16">
        <v>0</v>
      </c>
      <c r="G522" s="16">
        <v>0</v>
      </c>
      <c r="H522" s="24" t="s">
        <v>316</v>
      </c>
      <c r="I522" s="24" t="s">
        <v>316</v>
      </c>
      <c r="J522" s="16">
        <v>8661</v>
      </c>
      <c r="K522" s="30">
        <v>0</v>
      </c>
      <c r="L522" s="16" t="s">
        <v>57</v>
      </c>
      <c r="M522" s="16" t="s">
        <v>57</v>
      </c>
      <c r="N522" s="16">
        <v>1</v>
      </c>
      <c r="O522" s="16">
        <v>1.35</v>
      </c>
      <c r="P522" s="16">
        <v>1.2</v>
      </c>
      <c r="Q522" s="16">
        <v>1.2</v>
      </c>
      <c r="R522" s="16">
        <v>0</v>
      </c>
      <c r="S522" s="16">
        <v>4057555</v>
      </c>
      <c r="T522" s="16">
        <v>840000</v>
      </c>
      <c r="U522" s="16">
        <v>18033582</v>
      </c>
      <c r="V522" s="16">
        <v>1</v>
      </c>
      <c r="W522" s="19">
        <v>2.6</v>
      </c>
      <c r="X522" s="19">
        <v>2.6</v>
      </c>
      <c r="Y522" s="16">
        <v>10549643</v>
      </c>
      <c r="Z522" s="16">
        <v>2577120</v>
      </c>
      <c r="AA522" s="16">
        <v>56264775</v>
      </c>
      <c r="AD522" s="16" t="s">
        <v>257</v>
      </c>
      <c r="AE522" s="16" t="s">
        <v>1077</v>
      </c>
      <c r="AF522" s="16" t="s">
        <v>313</v>
      </c>
      <c r="AG522" s="16">
        <v>2577120</v>
      </c>
      <c r="AH522" s="16" t="s">
        <v>260</v>
      </c>
      <c r="AI522" s="16" t="s">
        <v>314</v>
      </c>
      <c r="AJ522" s="16">
        <v>56264775</v>
      </c>
      <c r="AK522" s="16" t="s">
        <v>261</v>
      </c>
      <c r="AL522" s="24" t="s">
        <v>1078</v>
      </c>
    </row>
    <row r="523" spans="1:38" x14ac:dyDescent="0.15">
      <c r="A523" s="16">
        <v>518</v>
      </c>
      <c r="B523" s="16">
        <v>502</v>
      </c>
      <c r="C523" s="16">
        <v>9</v>
      </c>
      <c r="D523" s="16">
        <v>0</v>
      </c>
      <c r="E523" s="16">
        <v>0</v>
      </c>
      <c r="F523" s="16">
        <v>0</v>
      </c>
      <c r="G523" s="16">
        <v>0</v>
      </c>
      <c r="H523" s="24" t="s">
        <v>316</v>
      </c>
      <c r="I523" s="24" t="s">
        <v>316</v>
      </c>
      <c r="J523" s="16">
        <v>8661</v>
      </c>
      <c r="K523" s="30">
        <v>0</v>
      </c>
      <c r="L523" s="16" t="s">
        <v>58</v>
      </c>
      <c r="M523" s="16" t="s">
        <v>58</v>
      </c>
      <c r="N523" s="16">
        <v>2</v>
      </c>
      <c r="O523" s="16">
        <v>2.8</v>
      </c>
      <c r="P523" s="16">
        <v>1.8</v>
      </c>
      <c r="Q523" s="16">
        <v>1.8</v>
      </c>
      <c r="R523" s="16">
        <v>0</v>
      </c>
      <c r="S523" s="16">
        <v>8415671</v>
      </c>
      <c r="T523" s="16">
        <v>1260000</v>
      </c>
      <c r="U523" s="16">
        <v>27050373</v>
      </c>
      <c r="V523" s="16">
        <v>2</v>
      </c>
      <c r="W523" s="19">
        <v>2.08</v>
      </c>
      <c r="X523" s="19">
        <v>2.08</v>
      </c>
      <c r="Y523" s="16">
        <v>17504595</v>
      </c>
      <c r="Z523" s="16">
        <v>3092544</v>
      </c>
      <c r="AA523" s="16">
        <v>67517731</v>
      </c>
      <c r="AD523" s="16" t="s">
        <v>257</v>
      </c>
      <c r="AE523" s="16" t="s">
        <v>1014</v>
      </c>
      <c r="AF523" s="16" t="s">
        <v>313</v>
      </c>
      <c r="AG523" s="16">
        <v>3092544</v>
      </c>
      <c r="AH523" s="16" t="s">
        <v>260</v>
      </c>
      <c r="AI523" s="16" t="s">
        <v>314</v>
      </c>
      <c r="AJ523" s="16">
        <v>67517731</v>
      </c>
      <c r="AK523" s="16" t="s">
        <v>261</v>
      </c>
      <c r="AL523" s="24" t="s">
        <v>1015</v>
      </c>
    </row>
    <row r="524" spans="1:38" x14ac:dyDescent="0.15">
      <c r="A524" s="16">
        <v>519</v>
      </c>
      <c r="B524" s="16">
        <v>503</v>
      </c>
      <c r="C524" s="16">
        <v>9</v>
      </c>
      <c r="D524" s="16">
        <v>0</v>
      </c>
      <c r="E524" s="16">
        <v>0</v>
      </c>
      <c r="F524" s="16">
        <v>0</v>
      </c>
      <c r="G524" s="16">
        <v>0</v>
      </c>
      <c r="H524" s="24" t="s">
        <v>316</v>
      </c>
      <c r="I524" s="24" t="s">
        <v>316</v>
      </c>
      <c r="J524" s="16">
        <v>8661</v>
      </c>
      <c r="K524" s="30">
        <v>0</v>
      </c>
      <c r="L524" s="16" t="s">
        <v>59</v>
      </c>
      <c r="M524" s="16" t="s">
        <v>59</v>
      </c>
      <c r="N524" s="16">
        <v>3</v>
      </c>
      <c r="O524" s="16">
        <v>5.5</v>
      </c>
      <c r="P524" s="16">
        <v>3</v>
      </c>
      <c r="Q524" s="16">
        <v>3</v>
      </c>
      <c r="R524" s="16">
        <v>0</v>
      </c>
      <c r="S524" s="16">
        <v>16530783</v>
      </c>
      <c r="T524" s="16">
        <v>2100000</v>
      </c>
      <c r="U524" s="16">
        <v>45083955</v>
      </c>
      <c r="V524" s="16">
        <v>3</v>
      </c>
      <c r="W524" s="19">
        <v>1.72</v>
      </c>
      <c r="X524" s="19">
        <v>1.72</v>
      </c>
      <c r="Y524" s="16">
        <v>28432946</v>
      </c>
      <c r="Z524" s="16">
        <v>4262160</v>
      </c>
      <c r="AA524" s="16">
        <v>93053283</v>
      </c>
      <c r="AD524" s="16" t="s">
        <v>257</v>
      </c>
      <c r="AE524" s="16" t="s">
        <v>1016</v>
      </c>
      <c r="AF524" s="16" t="s">
        <v>313</v>
      </c>
      <c r="AG524" s="16">
        <v>4262160</v>
      </c>
      <c r="AH524" s="16" t="s">
        <v>260</v>
      </c>
      <c r="AI524" s="16" t="s">
        <v>314</v>
      </c>
      <c r="AJ524" s="16">
        <v>93053283</v>
      </c>
      <c r="AK524" s="16" t="s">
        <v>261</v>
      </c>
      <c r="AL524" s="24" t="s">
        <v>1017</v>
      </c>
    </row>
    <row r="525" spans="1:38" x14ac:dyDescent="0.15">
      <c r="A525" s="16">
        <v>520</v>
      </c>
      <c r="B525" s="16">
        <v>504</v>
      </c>
      <c r="C525" s="16">
        <v>9</v>
      </c>
      <c r="D525" s="16">
        <v>0</v>
      </c>
      <c r="E525" s="16">
        <v>0</v>
      </c>
      <c r="F525" s="16">
        <v>0</v>
      </c>
      <c r="G525" s="16">
        <v>0</v>
      </c>
      <c r="H525" s="24" t="s">
        <v>316</v>
      </c>
      <c r="I525" s="24" t="s">
        <v>316</v>
      </c>
      <c r="J525" s="16">
        <v>8661</v>
      </c>
      <c r="K525" s="30">
        <v>0</v>
      </c>
      <c r="L525" s="16" t="s">
        <v>60</v>
      </c>
      <c r="M525" s="16" t="s">
        <v>60</v>
      </c>
      <c r="N525" s="16">
        <v>4</v>
      </c>
      <c r="O525" s="16">
        <v>8</v>
      </c>
      <c r="P525" s="16">
        <v>22</v>
      </c>
      <c r="Q525" s="16">
        <v>22</v>
      </c>
      <c r="R525" s="16">
        <v>0</v>
      </c>
      <c r="S525" s="16">
        <v>24044776</v>
      </c>
      <c r="T525" s="16">
        <v>15400000</v>
      </c>
      <c r="U525" s="16">
        <v>330615671</v>
      </c>
      <c r="V525" s="16">
        <v>4</v>
      </c>
      <c r="W525" s="19">
        <v>1.72</v>
      </c>
      <c r="X525" s="19">
        <v>1.72</v>
      </c>
      <c r="Y525" s="16">
        <v>41357014</v>
      </c>
      <c r="Z525" s="16">
        <v>31255840</v>
      </c>
      <c r="AA525" s="16">
        <v>682390744</v>
      </c>
      <c r="AD525" s="16" t="s">
        <v>257</v>
      </c>
      <c r="AE525" s="16" t="s">
        <v>1018</v>
      </c>
      <c r="AF525" s="16" t="s">
        <v>313</v>
      </c>
      <c r="AG525" s="16">
        <v>31255840</v>
      </c>
      <c r="AH525" s="16" t="s">
        <v>260</v>
      </c>
      <c r="AI525" s="16" t="s">
        <v>314</v>
      </c>
      <c r="AJ525" s="16">
        <v>682390744</v>
      </c>
      <c r="AK525" s="16" t="s">
        <v>261</v>
      </c>
      <c r="AL525" s="24" t="s">
        <v>1019</v>
      </c>
    </row>
    <row r="526" spans="1:38" x14ac:dyDescent="0.15">
      <c r="A526" s="16">
        <v>521</v>
      </c>
      <c r="B526" s="16">
        <v>505</v>
      </c>
      <c r="C526" s="16">
        <v>9</v>
      </c>
      <c r="D526" s="16">
        <v>0</v>
      </c>
      <c r="E526" s="16">
        <v>0</v>
      </c>
      <c r="F526" s="16">
        <v>0</v>
      </c>
      <c r="G526" s="16">
        <v>0</v>
      </c>
      <c r="H526" s="24" t="s">
        <v>316</v>
      </c>
      <c r="I526" s="24" t="s">
        <v>316</v>
      </c>
      <c r="J526" s="16">
        <v>8661</v>
      </c>
      <c r="K526" s="30">
        <v>0</v>
      </c>
      <c r="L526" s="16" t="s">
        <v>61</v>
      </c>
      <c r="M526" s="16" t="s">
        <v>61</v>
      </c>
      <c r="N526" s="16">
        <v>5</v>
      </c>
      <c r="O526" s="16">
        <v>12</v>
      </c>
      <c r="P526" s="16">
        <v>25</v>
      </c>
      <c r="Q526" s="16">
        <v>25</v>
      </c>
      <c r="R526" s="16">
        <v>0</v>
      </c>
      <c r="S526" s="16">
        <v>36067164</v>
      </c>
      <c r="T526" s="16">
        <v>17500000</v>
      </c>
      <c r="U526" s="16">
        <v>375699626</v>
      </c>
      <c r="V526" s="16">
        <v>5</v>
      </c>
      <c r="W526" s="19">
        <v>1.62</v>
      </c>
      <c r="X526" s="19">
        <v>1.62</v>
      </c>
      <c r="Y526" s="16">
        <v>58428805</v>
      </c>
      <c r="Z526" s="16">
        <v>33453000</v>
      </c>
      <c r="AA526" s="16">
        <v>730360072</v>
      </c>
      <c r="AD526" s="16" t="s">
        <v>257</v>
      </c>
      <c r="AE526" s="16" t="s">
        <v>1020</v>
      </c>
      <c r="AF526" s="16" t="s">
        <v>313</v>
      </c>
      <c r="AG526" s="16">
        <v>33453000</v>
      </c>
      <c r="AH526" s="16" t="s">
        <v>260</v>
      </c>
      <c r="AI526" s="16" t="s">
        <v>314</v>
      </c>
      <c r="AJ526" s="16">
        <v>730360072</v>
      </c>
      <c r="AK526" s="16" t="s">
        <v>261</v>
      </c>
      <c r="AL526" s="24" t="s">
        <v>1021</v>
      </c>
    </row>
    <row r="527" spans="1:38" x14ac:dyDescent="0.15">
      <c r="A527" s="16">
        <v>522</v>
      </c>
      <c r="B527" s="16">
        <v>506</v>
      </c>
      <c r="C527" s="16">
        <v>9</v>
      </c>
      <c r="D527" s="16">
        <v>0</v>
      </c>
      <c r="E527" s="16">
        <v>0</v>
      </c>
      <c r="F527" s="16">
        <v>0</v>
      </c>
      <c r="G527" s="16">
        <v>0</v>
      </c>
      <c r="H527" s="24" t="s">
        <v>316</v>
      </c>
      <c r="I527" s="24" t="s">
        <v>316</v>
      </c>
      <c r="J527" s="16">
        <v>8661</v>
      </c>
      <c r="K527" s="30">
        <v>0</v>
      </c>
      <c r="L527" s="16" t="s">
        <v>62</v>
      </c>
      <c r="M527" s="16" t="s">
        <v>62</v>
      </c>
      <c r="N527" s="16">
        <v>6</v>
      </c>
      <c r="O527" s="16">
        <v>28</v>
      </c>
      <c r="P527" s="16">
        <v>160</v>
      </c>
      <c r="Q527" s="16">
        <v>160</v>
      </c>
      <c r="R527" s="16">
        <v>0</v>
      </c>
      <c r="S527" s="16">
        <v>84156716</v>
      </c>
      <c r="T527" s="16">
        <v>112000000</v>
      </c>
      <c r="U527" s="16">
        <v>2404477611</v>
      </c>
      <c r="V527" s="16">
        <v>6</v>
      </c>
      <c r="W527" s="19">
        <v>1.52</v>
      </c>
      <c r="X527" s="19">
        <v>1.52</v>
      </c>
      <c r="Y527" s="16">
        <v>127918208</v>
      </c>
      <c r="Z527" s="16">
        <v>200883200</v>
      </c>
      <c r="AA527" s="16">
        <v>4385767162</v>
      </c>
      <c r="AD527" s="16" t="s">
        <v>257</v>
      </c>
      <c r="AE527" s="16" t="s">
        <v>1022</v>
      </c>
      <c r="AF527" s="16" t="s">
        <v>313</v>
      </c>
      <c r="AG527" s="16">
        <v>200883200</v>
      </c>
      <c r="AH527" s="16" t="s">
        <v>260</v>
      </c>
      <c r="AI527" s="16" t="s">
        <v>314</v>
      </c>
      <c r="AJ527" s="16">
        <v>4385767162</v>
      </c>
      <c r="AK527" s="16" t="s">
        <v>261</v>
      </c>
      <c r="AL527" s="24" t="s">
        <v>1023</v>
      </c>
    </row>
    <row r="528" spans="1:38" x14ac:dyDescent="0.15">
      <c r="A528" s="16">
        <v>523</v>
      </c>
      <c r="B528" s="16">
        <v>507</v>
      </c>
      <c r="C528" s="16">
        <v>9</v>
      </c>
      <c r="D528" s="16">
        <v>0</v>
      </c>
      <c r="E528" s="16">
        <v>0</v>
      </c>
      <c r="F528" s="16">
        <v>0</v>
      </c>
      <c r="G528" s="16">
        <v>0</v>
      </c>
      <c r="H528" s="24" t="s">
        <v>316</v>
      </c>
      <c r="I528" s="24" t="s">
        <v>316</v>
      </c>
      <c r="J528" s="16">
        <v>8661</v>
      </c>
      <c r="K528" s="30">
        <v>0</v>
      </c>
      <c r="L528" s="16" t="s">
        <v>63</v>
      </c>
      <c r="M528" s="16" t="s">
        <v>63</v>
      </c>
      <c r="N528" s="16">
        <v>7</v>
      </c>
      <c r="O528" s="16">
        <v>32</v>
      </c>
      <c r="P528" s="16">
        <v>200</v>
      </c>
      <c r="Q528" s="16">
        <v>200</v>
      </c>
      <c r="R528" s="16">
        <v>0</v>
      </c>
      <c r="S528" s="16">
        <v>96179104</v>
      </c>
      <c r="T528" s="16">
        <v>140000000</v>
      </c>
      <c r="U528" s="16">
        <v>3005597014</v>
      </c>
      <c r="V528" s="16">
        <v>7</v>
      </c>
      <c r="W528" s="19">
        <v>1.3800000000000001</v>
      </c>
      <c r="X528" s="19">
        <v>1.3800000000000001</v>
      </c>
      <c r="Y528" s="16">
        <v>132727163</v>
      </c>
      <c r="Z528" s="16">
        <v>227976000</v>
      </c>
      <c r="AA528" s="16">
        <v>4977268655</v>
      </c>
      <c r="AD528" s="16" t="s">
        <v>257</v>
      </c>
      <c r="AE528" s="16" t="s">
        <v>1024</v>
      </c>
      <c r="AF528" s="16" t="s">
        <v>313</v>
      </c>
      <c r="AG528" s="16">
        <v>227976000</v>
      </c>
      <c r="AH528" s="16" t="s">
        <v>260</v>
      </c>
      <c r="AI528" s="16" t="s">
        <v>314</v>
      </c>
      <c r="AJ528" s="16">
        <v>4977268655</v>
      </c>
      <c r="AK528" s="16" t="s">
        <v>261</v>
      </c>
      <c r="AL528" s="24" t="s">
        <v>1025</v>
      </c>
    </row>
    <row r="529" spans="1:38" x14ac:dyDescent="0.15">
      <c r="A529" s="16">
        <v>524</v>
      </c>
      <c r="B529" s="16">
        <v>508</v>
      </c>
      <c r="C529" s="16">
        <v>9</v>
      </c>
      <c r="D529" s="16">
        <v>0</v>
      </c>
      <c r="E529" s="16">
        <v>0</v>
      </c>
      <c r="F529" s="16">
        <v>0</v>
      </c>
      <c r="G529" s="16">
        <v>0</v>
      </c>
      <c r="H529" s="24" t="s">
        <v>316</v>
      </c>
      <c r="I529" s="24" t="s">
        <v>316</v>
      </c>
      <c r="J529" s="16">
        <v>8661</v>
      </c>
      <c r="K529" s="30">
        <v>0</v>
      </c>
      <c r="L529" s="16" t="s">
        <v>64</v>
      </c>
      <c r="M529" s="16" t="s">
        <v>64</v>
      </c>
      <c r="N529" s="16">
        <v>8</v>
      </c>
      <c r="O529" s="16">
        <v>35</v>
      </c>
      <c r="P529" s="16">
        <v>250</v>
      </c>
      <c r="Q529" s="16">
        <v>250</v>
      </c>
      <c r="R529" s="16">
        <v>0</v>
      </c>
      <c r="S529" s="16">
        <v>105195895</v>
      </c>
      <c r="T529" s="16">
        <v>175000000</v>
      </c>
      <c r="U529" s="16">
        <v>3756996268</v>
      </c>
      <c r="V529" s="16">
        <v>8</v>
      </c>
      <c r="W529" s="19">
        <v>1.24</v>
      </c>
      <c r="X529" s="19">
        <v>1.24</v>
      </c>
      <c r="Y529" s="16">
        <v>130442909</v>
      </c>
      <c r="Z529" s="16">
        <v>256060000</v>
      </c>
      <c r="AA529" s="16">
        <v>5590410446</v>
      </c>
      <c r="AD529" s="16" t="s">
        <v>257</v>
      </c>
      <c r="AE529" s="16" t="s">
        <v>1026</v>
      </c>
      <c r="AF529" s="16" t="s">
        <v>313</v>
      </c>
      <c r="AG529" s="16">
        <v>256060000</v>
      </c>
      <c r="AH529" s="16" t="s">
        <v>260</v>
      </c>
      <c r="AI529" s="16" t="s">
        <v>314</v>
      </c>
      <c r="AJ529" s="16">
        <v>5590410446</v>
      </c>
      <c r="AK529" s="16" t="s">
        <v>261</v>
      </c>
      <c r="AL529" s="24" t="s">
        <v>1027</v>
      </c>
    </row>
    <row r="530" spans="1:38" x14ac:dyDescent="0.15">
      <c r="A530" s="16">
        <v>525</v>
      </c>
      <c r="B530" s="16">
        <v>509</v>
      </c>
      <c r="C530" s="16">
        <v>9</v>
      </c>
      <c r="D530" s="16">
        <v>0</v>
      </c>
      <c r="E530" s="16">
        <v>0</v>
      </c>
      <c r="F530" s="16">
        <v>0</v>
      </c>
      <c r="G530" s="16">
        <v>0</v>
      </c>
      <c r="H530" s="24" t="s">
        <v>316</v>
      </c>
      <c r="I530" s="24" t="s">
        <v>316</v>
      </c>
      <c r="J530" s="16">
        <v>8661</v>
      </c>
      <c r="K530" s="30">
        <v>0</v>
      </c>
      <c r="L530" s="16" t="s">
        <v>65</v>
      </c>
      <c r="M530" s="16" t="s">
        <v>65</v>
      </c>
      <c r="N530" s="16">
        <v>9</v>
      </c>
      <c r="O530" s="16">
        <v>60</v>
      </c>
      <c r="P530" s="16">
        <v>300</v>
      </c>
      <c r="Q530" s="16">
        <v>300</v>
      </c>
      <c r="R530" s="16">
        <v>0</v>
      </c>
      <c r="S530" s="16">
        <v>180335820</v>
      </c>
      <c r="T530" s="16">
        <v>210000000</v>
      </c>
      <c r="U530" s="16">
        <v>4508395522</v>
      </c>
      <c r="V530" s="16">
        <v>9</v>
      </c>
      <c r="W530" s="19">
        <v>1.1000000000000001</v>
      </c>
      <c r="X530" s="19">
        <v>1.1000000000000001</v>
      </c>
      <c r="Y530" s="16">
        <v>198369402</v>
      </c>
      <c r="Z530" s="16">
        <v>272580000</v>
      </c>
      <c r="AA530" s="16">
        <v>5951082089</v>
      </c>
      <c r="AD530" s="16" t="s">
        <v>257</v>
      </c>
      <c r="AE530" s="16" t="s">
        <v>1028</v>
      </c>
      <c r="AF530" s="16" t="s">
        <v>313</v>
      </c>
      <c r="AG530" s="16">
        <v>272580000</v>
      </c>
      <c r="AH530" s="16" t="s">
        <v>260</v>
      </c>
      <c r="AI530" s="16" t="s">
        <v>314</v>
      </c>
      <c r="AJ530" s="16">
        <v>5951082089</v>
      </c>
      <c r="AK530" s="16" t="s">
        <v>261</v>
      </c>
      <c r="AL530" s="24" t="s">
        <v>1029</v>
      </c>
    </row>
    <row r="531" spans="1:38" x14ac:dyDescent="0.15">
      <c r="A531" s="16">
        <v>526</v>
      </c>
      <c r="B531" s="16">
        <v>510</v>
      </c>
      <c r="C531" s="16">
        <v>9</v>
      </c>
      <c r="D531" s="16">
        <v>0</v>
      </c>
      <c r="E531" s="16">
        <v>0</v>
      </c>
      <c r="F531" s="16">
        <v>0</v>
      </c>
      <c r="G531" s="16">
        <v>0</v>
      </c>
      <c r="H531" s="24" t="s">
        <v>316</v>
      </c>
      <c r="I531" s="24" t="s">
        <v>316</v>
      </c>
      <c r="J531" s="16">
        <v>8661</v>
      </c>
      <c r="K531" s="30">
        <v>0</v>
      </c>
      <c r="L531" s="16" t="s">
        <v>66</v>
      </c>
      <c r="M531" s="16" t="s">
        <v>66</v>
      </c>
      <c r="N531" s="16">
        <v>10</v>
      </c>
      <c r="O531" s="16">
        <v>70</v>
      </c>
      <c r="P531" s="16">
        <v>320</v>
      </c>
      <c r="Q531" s="16">
        <v>320</v>
      </c>
      <c r="R531" s="16">
        <v>0</v>
      </c>
      <c r="S531" s="16">
        <v>210391791</v>
      </c>
      <c r="T531" s="16">
        <v>224000000</v>
      </c>
      <c r="U531" s="16">
        <v>4808955223</v>
      </c>
      <c r="V531" s="16">
        <v>10</v>
      </c>
      <c r="W531" s="19">
        <v>1</v>
      </c>
      <c r="X531" s="19">
        <v>1</v>
      </c>
      <c r="Y531" s="16">
        <v>210391791</v>
      </c>
      <c r="Z531" s="16">
        <v>264320000</v>
      </c>
      <c r="AA531" s="16">
        <v>5770746267</v>
      </c>
      <c r="AD531" s="16" t="s">
        <v>257</v>
      </c>
      <c r="AE531" s="16" t="s">
        <v>1030</v>
      </c>
      <c r="AF531" s="16" t="s">
        <v>313</v>
      </c>
      <c r="AG531" s="16">
        <v>264320000</v>
      </c>
      <c r="AH531" s="16" t="s">
        <v>260</v>
      </c>
      <c r="AI531" s="16" t="s">
        <v>314</v>
      </c>
      <c r="AJ531" s="16">
        <v>5770746267</v>
      </c>
      <c r="AK531" s="16" t="s">
        <v>261</v>
      </c>
      <c r="AL531" s="24" t="s">
        <v>1031</v>
      </c>
    </row>
    <row r="532" spans="1:38" x14ac:dyDescent="0.15">
      <c r="A532" s="16">
        <v>527</v>
      </c>
      <c r="B532" s="16">
        <v>601</v>
      </c>
      <c r="C532" s="16">
        <v>9</v>
      </c>
      <c r="D532" s="16">
        <v>0</v>
      </c>
      <c r="E532" s="16">
        <v>0</v>
      </c>
      <c r="F532" s="16">
        <v>900</v>
      </c>
      <c r="G532" s="16">
        <v>0</v>
      </c>
      <c r="H532" s="24" t="s">
        <v>316</v>
      </c>
      <c r="I532" s="24" t="s">
        <v>316</v>
      </c>
      <c r="J532" s="16">
        <v>8661</v>
      </c>
      <c r="K532" s="30">
        <v>0</v>
      </c>
      <c r="L532" s="16" t="s">
        <v>67</v>
      </c>
      <c r="M532" s="16" t="s">
        <v>67</v>
      </c>
      <c r="N532" s="16">
        <v>1</v>
      </c>
      <c r="O532" s="16">
        <v>1.9</v>
      </c>
      <c r="P532" s="16">
        <v>1.9</v>
      </c>
      <c r="Q532" s="16">
        <v>1.9</v>
      </c>
      <c r="R532" s="16">
        <v>0</v>
      </c>
      <c r="S532" s="16">
        <v>5710634</v>
      </c>
      <c r="T532" s="16">
        <v>1330000</v>
      </c>
      <c r="U532" s="16">
        <v>28553171</v>
      </c>
      <c r="V532" s="16">
        <v>1</v>
      </c>
      <c r="W532" s="19">
        <v>2.6</v>
      </c>
      <c r="X532" s="19">
        <v>2.6</v>
      </c>
      <c r="Y532" s="16">
        <v>14847648</v>
      </c>
      <c r="Z532" s="16">
        <v>4080440</v>
      </c>
      <c r="AA532" s="16">
        <v>89085893</v>
      </c>
      <c r="AD532" s="16" t="s">
        <v>257</v>
      </c>
      <c r="AE532" s="16" t="s">
        <v>1032</v>
      </c>
      <c r="AF532" s="16" t="s">
        <v>313</v>
      </c>
      <c r="AG532" s="16">
        <v>4080440</v>
      </c>
      <c r="AH532" s="16" t="s">
        <v>260</v>
      </c>
      <c r="AI532" s="16" t="s">
        <v>314</v>
      </c>
      <c r="AJ532" s="16">
        <v>89085893</v>
      </c>
      <c r="AK532" s="16" t="s">
        <v>261</v>
      </c>
      <c r="AL532" s="24" t="s">
        <v>1033</v>
      </c>
    </row>
    <row r="533" spans="1:38" x14ac:dyDescent="0.15">
      <c r="A533" s="16">
        <v>528</v>
      </c>
      <c r="B533" s="16">
        <v>602</v>
      </c>
      <c r="C533" s="16">
        <v>9</v>
      </c>
      <c r="D533" s="16">
        <v>0</v>
      </c>
      <c r="E533" s="16">
        <v>0</v>
      </c>
      <c r="F533" s="16">
        <v>900</v>
      </c>
      <c r="G533" s="16">
        <v>0</v>
      </c>
      <c r="H533" s="24" t="s">
        <v>316</v>
      </c>
      <c r="I533" s="24" t="s">
        <v>316</v>
      </c>
      <c r="J533" s="16">
        <v>8661</v>
      </c>
      <c r="K533" s="30">
        <v>0</v>
      </c>
      <c r="L533" s="16" t="s">
        <v>68</v>
      </c>
      <c r="M533" s="16" t="s">
        <v>68</v>
      </c>
      <c r="N533" s="16">
        <v>2</v>
      </c>
      <c r="O533" s="16">
        <v>2.95</v>
      </c>
      <c r="P533" s="16">
        <v>2.25</v>
      </c>
      <c r="Q533" s="16">
        <v>2.25</v>
      </c>
      <c r="R533" s="16">
        <v>0</v>
      </c>
      <c r="S533" s="16">
        <v>8866511</v>
      </c>
      <c r="T533" s="16">
        <v>1575000</v>
      </c>
      <c r="U533" s="16">
        <v>33812966</v>
      </c>
      <c r="V533" s="16">
        <v>2</v>
      </c>
      <c r="W533" s="19">
        <v>2.08</v>
      </c>
      <c r="X533" s="19">
        <v>2.08</v>
      </c>
      <c r="Y533" s="16">
        <v>18442342</v>
      </c>
      <c r="Z533" s="16">
        <v>3865680</v>
      </c>
      <c r="AA533" s="16">
        <v>84397163</v>
      </c>
      <c r="AD533" s="16" t="s">
        <v>257</v>
      </c>
      <c r="AE533" s="16" t="s">
        <v>1034</v>
      </c>
      <c r="AF533" s="16" t="s">
        <v>313</v>
      </c>
      <c r="AG533" s="16">
        <v>3865680</v>
      </c>
      <c r="AH533" s="16" t="s">
        <v>260</v>
      </c>
      <c r="AI533" s="16" t="s">
        <v>314</v>
      </c>
      <c r="AJ533" s="16">
        <v>84397163</v>
      </c>
      <c r="AK533" s="16" t="s">
        <v>261</v>
      </c>
      <c r="AL533" s="24" t="s">
        <v>1035</v>
      </c>
    </row>
    <row r="534" spans="1:38" x14ac:dyDescent="0.15">
      <c r="A534" s="16">
        <v>529</v>
      </c>
      <c r="B534" s="16">
        <v>603</v>
      </c>
      <c r="C534" s="16">
        <v>9</v>
      </c>
      <c r="D534" s="16">
        <v>0</v>
      </c>
      <c r="E534" s="16">
        <v>0</v>
      </c>
      <c r="F534" s="16">
        <v>900</v>
      </c>
      <c r="G534" s="16">
        <v>0</v>
      </c>
      <c r="H534" s="24" t="s">
        <v>316</v>
      </c>
      <c r="I534" s="24" t="s">
        <v>316</v>
      </c>
      <c r="J534" s="16">
        <v>8661</v>
      </c>
      <c r="K534" s="30">
        <v>0</v>
      </c>
      <c r="L534" s="16" t="s">
        <v>69</v>
      </c>
      <c r="M534" s="16" t="s">
        <v>69</v>
      </c>
      <c r="N534" s="16">
        <v>3</v>
      </c>
      <c r="O534" s="16">
        <v>5.9</v>
      </c>
      <c r="P534" s="16">
        <v>3.9</v>
      </c>
      <c r="Q534" s="16">
        <v>3.9</v>
      </c>
      <c r="R534" s="16">
        <v>0</v>
      </c>
      <c r="S534" s="16">
        <v>17733022</v>
      </c>
      <c r="T534" s="16">
        <v>2730000</v>
      </c>
      <c r="U534" s="16">
        <v>58609141</v>
      </c>
      <c r="V534" s="16">
        <v>3</v>
      </c>
      <c r="W534" s="19">
        <v>1.72</v>
      </c>
      <c r="X534" s="19">
        <v>1.72</v>
      </c>
      <c r="Y534" s="16">
        <v>30500797</v>
      </c>
      <c r="Z534" s="16">
        <v>5540808</v>
      </c>
      <c r="AA534" s="16">
        <v>120969267</v>
      </c>
      <c r="AD534" s="16" t="s">
        <v>257</v>
      </c>
      <c r="AE534" s="16" t="s">
        <v>1036</v>
      </c>
      <c r="AF534" s="16" t="s">
        <v>313</v>
      </c>
      <c r="AG534" s="16">
        <v>5540808</v>
      </c>
      <c r="AH534" s="16" t="s">
        <v>260</v>
      </c>
      <c r="AI534" s="16" t="s">
        <v>314</v>
      </c>
      <c r="AJ534" s="16">
        <v>120969267</v>
      </c>
      <c r="AK534" s="16" t="s">
        <v>261</v>
      </c>
      <c r="AL534" s="24" t="s">
        <v>1037</v>
      </c>
    </row>
    <row r="535" spans="1:38" x14ac:dyDescent="0.15">
      <c r="A535" s="16">
        <v>530</v>
      </c>
      <c r="B535" s="16">
        <v>604</v>
      </c>
      <c r="C535" s="16">
        <v>9</v>
      </c>
      <c r="D535" s="16">
        <v>0</v>
      </c>
      <c r="E535" s="16">
        <v>0</v>
      </c>
      <c r="F535" s="16">
        <v>900</v>
      </c>
      <c r="G535" s="16">
        <v>0</v>
      </c>
      <c r="H535" s="24" t="s">
        <v>316</v>
      </c>
      <c r="I535" s="24" t="s">
        <v>316</v>
      </c>
      <c r="J535" s="16">
        <v>8661</v>
      </c>
      <c r="K535" s="30">
        <v>0</v>
      </c>
      <c r="L535" s="16" t="s">
        <v>70</v>
      </c>
      <c r="M535" s="16" t="s">
        <v>70</v>
      </c>
      <c r="N535" s="16">
        <v>4</v>
      </c>
      <c r="O535" s="16">
        <v>8.6999999999999993</v>
      </c>
      <c r="P535" s="16">
        <v>29.7</v>
      </c>
      <c r="Q535" s="16">
        <v>29.7</v>
      </c>
      <c r="R535" s="16">
        <v>0</v>
      </c>
      <c r="S535" s="16">
        <v>26148694</v>
      </c>
      <c r="T535" s="16">
        <v>20790000</v>
      </c>
      <c r="U535" s="16">
        <v>446331156</v>
      </c>
      <c r="V535" s="16">
        <v>4</v>
      </c>
      <c r="W535" s="19">
        <v>1.72</v>
      </c>
      <c r="X535" s="19">
        <v>1.72</v>
      </c>
      <c r="Y535" s="16">
        <v>44975753</v>
      </c>
      <c r="Z535" s="16">
        <v>42195384</v>
      </c>
      <c r="AA535" s="16">
        <v>921227505</v>
      </c>
      <c r="AD535" s="16" t="s">
        <v>257</v>
      </c>
      <c r="AE535" s="16" t="s">
        <v>1038</v>
      </c>
      <c r="AF535" s="16" t="s">
        <v>313</v>
      </c>
      <c r="AG535" s="16">
        <v>42195384</v>
      </c>
      <c r="AH535" s="16" t="s">
        <v>260</v>
      </c>
      <c r="AI535" s="16" t="s">
        <v>314</v>
      </c>
      <c r="AJ535" s="16">
        <v>921227505</v>
      </c>
      <c r="AK535" s="16" t="s">
        <v>261</v>
      </c>
      <c r="AL535" s="24" t="s">
        <v>1039</v>
      </c>
    </row>
    <row r="536" spans="1:38" x14ac:dyDescent="0.15">
      <c r="A536" s="16">
        <v>531</v>
      </c>
      <c r="B536" s="16">
        <v>605</v>
      </c>
      <c r="C536" s="16">
        <v>9</v>
      </c>
      <c r="D536" s="16">
        <v>0</v>
      </c>
      <c r="E536" s="16">
        <v>0</v>
      </c>
      <c r="F536" s="16">
        <v>900</v>
      </c>
      <c r="G536" s="16">
        <v>0</v>
      </c>
      <c r="H536" s="24" t="s">
        <v>316</v>
      </c>
      <c r="I536" s="24" t="s">
        <v>316</v>
      </c>
      <c r="J536" s="16">
        <v>8661</v>
      </c>
      <c r="K536" s="30">
        <v>0</v>
      </c>
      <c r="L536" s="16" t="s">
        <v>71</v>
      </c>
      <c r="M536" s="16" t="s">
        <v>71</v>
      </c>
      <c r="N536" s="16">
        <v>5</v>
      </c>
      <c r="O536" s="16">
        <v>13.2</v>
      </c>
      <c r="P536" s="16">
        <v>35</v>
      </c>
      <c r="Q536" s="16">
        <v>35</v>
      </c>
      <c r="R536" s="16">
        <v>0</v>
      </c>
      <c r="S536" s="16">
        <v>39673880</v>
      </c>
      <c r="T536" s="16">
        <v>24500000</v>
      </c>
      <c r="U536" s="16">
        <v>525979477</v>
      </c>
      <c r="V536" s="16">
        <v>5</v>
      </c>
      <c r="W536" s="19">
        <v>1.62</v>
      </c>
      <c r="X536" s="19">
        <v>1.62</v>
      </c>
      <c r="Y536" s="16">
        <v>64271685</v>
      </c>
      <c r="Z536" s="16">
        <v>46834200</v>
      </c>
      <c r="AA536" s="16">
        <v>1022504103</v>
      </c>
      <c r="AD536" s="16" t="s">
        <v>257</v>
      </c>
      <c r="AE536" s="16" t="s">
        <v>1040</v>
      </c>
      <c r="AF536" s="16" t="s">
        <v>313</v>
      </c>
      <c r="AG536" s="16">
        <v>46834200</v>
      </c>
      <c r="AH536" s="16" t="s">
        <v>260</v>
      </c>
      <c r="AI536" s="16" t="s">
        <v>314</v>
      </c>
      <c r="AJ536" s="16">
        <v>1022504103</v>
      </c>
      <c r="AK536" s="16" t="s">
        <v>261</v>
      </c>
      <c r="AL536" s="24" t="s">
        <v>1041</v>
      </c>
    </row>
    <row r="537" spans="1:38" x14ac:dyDescent="0.15">
      <c r="A537" s="16">
        <v>532</v>
      </c>
      <c r="B537" s="16">
        <v>606</v>
      </c>
      <c r="C537" s="16">
        <v>9</v>
      </c>
      <c r="D537" s="16">
        <v>0</v>
      </c>
      <c r="E537" s="16">
        <v>0</v>
      </c>
      <c r="F537" s="16">
        <v>900</v>
      </c>
      <c r="G537" s="16">
        <v>0</v>
      </c>
      <c r="H537" s="24" t="s">
        <v>316</v>
      </c>
      <c r="I537" s="24" t="s">
        <v>316</v>
      </c>
      <c r="J537" s="16">
        <v>8661</v>
      </c>
      <c r="K537" s="30">
        <v>0</v>
      </c>
      <c r="L537" s="16" t="s">
        <v>72</v>
      </c>
      <c r="M537" s="16" t="s">
        <v>72</v>
      </c>
      <c r="N537" s="16">
        <v>6</v>
      </c>
      <c r="O537" s="16">
        <v>31.05</v>
      </c>
      <c r="P537" s="16">
        <v>232</v>
      </c>
      <c r="Q537" s="16">
        <v>232</v>
      </c>
      <c r="R537" s="16">
        <v>0</v>
      </c>
      <c r="S537" s="16">
        <v>93323787</v>
      </c>
      <c r="T537" s="16">
        <v>162400000</v>
      </c>
      <c r="U537" s="16">
        <v>3486492537</v>
      </c>
      <c r="V537" s="16">
        <v>6</v>
      </c>
      <c r="W537" s="19">
        <v>1.52</v>
      </c>
      <c r="X537" s="19">
        <v>1.52</v>
      </c>
      <c r="Y537" s="16">
        <v>141852156</v>
      </c>
      <c r="Z537" s="16">
        <v>291280640</v>
      </c>
      <c r="AA537" s="16">
        <v>6359362387</v>
      </c>
      <c r="AD537" s="16" t="s">
        <v>257</v>
      </c>
      <c r="AE537" s="16" t="s">
        <v>1042</v>
      </c>
      <c r="AF537" s="16" t="s">
        <v>313</v>
      </c>
      <c r="AG537" s="16">
        <v>291280640</v>
      </c>
      <c r="AH537" s="16" t="s">
        <v>260</v>
      </c>
      <c r="AI537" s="16" t="s">
        <v>314</v>
      </c>
      <c r="AJ537" s="16">
        <v>6359362387</v>
      </c>
      <c r="AK537" s="16" t="s">
        <v>261</v>
      </c>
      <c r="AL537" s="24" t="s">
        <v>1043</v>
      </c>
    </row>
    <row r="538" spans="1:38" x14ac:dyDescent="0.15">
      <c r="A538" s="16">
        <v>533</v>
      </c>
      <c r="B538" s="16">
        <v>607</v>
      </c>
      <c r="C538" s="16">
        <v>9</v>
      </c>
      <c r="D538" s="16">
        <v>0</v>
      </c>
      <c r="E538" s="16">
        <v>0</v>
      </c>
      <c r="F538" s="16">
        <v>900</v>
      </c>
      <c r="G538" s="16">
        <v>0</v>
      </c>
      <c r="H538" s="24" t="s">
        <v>316</v>
      </c>
      <c r="I538" s="24" t="s">
        <v>316</v>
      </c>
      <c r="J538" s="16">
        <v>8661</v>
      </c>
      <c r="K538" s="30">
        <v>0</v>
      </c>
      <c r="L538" s="16" t="s">
        <v>73</v>
      </c>
      <c r="M538" s="16" t="s">
        <v>73</v>
      </c>
      <c r="N538" s="16">
        <v>7</v>
      </c>
      <c r="O538" s="16">
        <v>35.799999999999997</v>
      </c>
      <c r="P538" s="16">
        <v>300</v>
      </c>
      <c r="Q538" s="16">
        <v>300</v>
      </c>
      <c r="R538" s="16">
        <v>0</v>
      </c>
      <c r="S538" s="16">
        <v>107600373</v>
      </c>
      <c r="T538" s="16">
        <v>210000000</v>
      </c>
      <c r="U538" s="16">
        <v>4508395522</v>
      </c>
      <c r="V538" s="16">
        <v>7</v>
      </c>
      <c r="W538" s="19">
        <v>1.3800000000000001</v>
      </c>
      <c r="X538" s="19">
        <v>1.3800000000000001</v>
      </c>
      <c r="Y538" s="16">
        <v>148488514</v>
      </c>
      <c r="Z538" s="16">
        <v>341964000</v>
      </c>
      <c r="AA538" s="16">
        <v>7465902984</v>
      </c>
      <c r="AD538" s="16" t="s">
        <v>257</v>
      </c>
      <c r="AE538" s="16" t="s">
        <v>1044</v>
      </c>
      <c r="AF538" s="16" t="s">
        <v>313</v>
      </c>
      <c r="AG538" s="16">
        <v>341964000</v>
      </c>
      <c r="AH538" s="16" t="s">
        <v>260</v>
      </c>
      <c r="AI538" s="16" t="s">
        <v>314</v>
      </c>
      <c r="AJ538" s="16">
        <v>7465902984</v>
      </c>
      <c r="AK538" s="16" t="s">
        <v>261</v>
      </c>
      <c r="AL538" s="24" t="s">
        <v>1045</v>
      </c>
    </row>
    <row r="539" spans="1:38" x14ac:dyDescent="0.15">
      <c r="A539" s="16">
        <v>534</v>
      </c>
      <c r="B539" s="16">
        <v>608</v>
      </c>
      <c r="C539" s="16">
        <v>9</v>
      </c>
      <c r="D539" s="16">
        <v>0</v>
      </c>
      <c r="E539" s="16">
        <v>0</v>
      </c>
      <c r="F539" s="16">
        <v>900</v>
      </c>
      <c r="G539" s="16">
        <v>0</v>
      </c>
      <c r="H539" s="24" t="s">
        <v>316</v>
      </c>
      <c r="I539" s="24" t="s">
        <v>316</v>
      </c>
      <c r="J539" s="16">
        <v>8661</v>
      </c>
      <c r="K539" s="30">
        <v>0</v>
      </c>
      <c r="L539" s="16" t="s">
        <v>74</v>
      </c>
      <c r="M539" s="16" t="s">
        <v>74</v>
      </c>
      <c r="N539" s="16">
        <v>8</v>
      </c>
      <c r="O539" s="16">
        <v>39.549999999999997</v>
      </c>
      <c r="P539" s="16">
        <v>387.5</v>
      </c>
      <c r="Q539" s="16">
        <v>387.5</v>
      </c>
      <c r="R539" s="16">
        <v>0</v>
      </c>
      <c r="S539" s="16">
        <v>118871361</v>
      </c>
      <c r="T539" s="16">
        <v>271250000</v>
      </c>
      <c r="U539" s="16">
        <v>5823344216</v>
      </c>
      <c r="V539" s="16">
        <v>8</v>
      </c>
      <c r="W539" s="19">
        <v>1.24</v>
      </c>
      <c r="X539" s="19">
        <v>1.24</v>
      </c>
      <c r="Y539" s="16">
        <v>147400487</v>
      </c>
      <c r="Z539" s="16">
        <v>396893000</v>
      </c>
      <c r="AA539" s="16">
        <v>8665136193</v>
      </c>
      <c r="AD539" s="16" t="s">
        <v>257</v>
      </c>
      <c r="AE539" s="16" t="s">
        <v>1046</v>
      </c>
      <c r="AF539" s="16" t="s">
        <v>313</v>
      </c>
      <c r="AG539" s="16">
        <v>396893000</v>
      </c>
      <c r="AH539" s="16" t="s">
        <v>260</v>
      </c>
      <c r="AI539" s="16" t="s">
        <v>314</v>
      </c>
      <c r="AJ539" s="16">
        <v>8665136193</v>
      </c>
      <c r="AK539" s="16" t="s">
        <v>261</v>
      </c>
      <c r="AL539" s="24" t="s">
        <v>1047</v>
      </c>
    </row>
    <row r="540" spans="1:38" x14ac:dyDescent="0.15">
      <c r="A540" s="16">
        <v>535</v>
      </c>
      <c r="B540" s="16">
        <v>609</v>
      </c>
      <c r="C540" s="16">
        <v>9</v>
      </c>
      <c r="D540" s="16">
        <v>0</v>
      </c>
      <c r="E540" s="16">
        <v>0</v>
      </c>
      <c r="F540" s="16">
        <v>900</v>
      </c>
      <c r="G540" s="16">
        <v>0</v>
      </c>
      <c r="H540" s="24" t="s">
        <v>316</v>
      </c>
      <c r="I540" s="24" t="s">
        <v>316</v>
      </c>
      <c r="J540" s="16">
        <v>8661</v>
      </c>
      <c r="K540" s="30">
        <v>0</v>
      </c>
      <c r="L540" s="16" t="s">
        <v>75</v>
      </c>
      <c r="M540" s="16" t="s">
        <v>75</v>
      </c>
      <c r="N540" s="16">
        <v>9</v>
      </c>
      <c r="O540" s="16">
        <v>68.400000000000006</v>
      </c>
      <c r="P540" s="16">
        <v>480</v>
      </c>
      <c r="Q540" s="16">
        <v>480</v>
      </c>
      <c r="R540" s="16">
        <v>0</v>
      </c>
      <c r="S540" s="16">
        <v>205582835</v>
      </c>
      <c r="T540" s="16">
        <v>336000000</v>
      </c>
      <c r="U540" s="16">
        <v>7213432835</v>
      </c>
      <c r="V540" s="16">
        <v>9</v>
      </c>
      <c r="W540" s="19">
        <v>1.1000000000000001</v>
      </c>
      <c r="X540" s="19">
        <v>1.1000000000000001</v>
      </c>
      <c r="Y540" s="16">
        <v>226141118</v>
      </c>
      <c r="Z540" s="16">
        <v>436128000</v>
      </c>
      <c r="AA540" s="16">
        <v>9521731342</v>
      </c>
      <c r="AD540" s="16" t="s">
        <v>257</v>
      </c>
      <c r="AE540" s="16" t="s">
        <v>1048</v>
      </c>
      <c r="AF540" s="16" t="s">
        <v>313</v>
      </c>
      <c r="AG540" s="16">
        <v>436128000</v>
      </c>
      <c r="AH540" s="16" t="s">
        <v>260</v>
      </c>
      <c r="AI540" s="16" t="s">
        <v>314</v>
      </c>
      <c r="AJ540" s="16">
        <v>9521731342</v>
      </c>
      <c r="AK540" s="16" t="s">
        <v>261</v>
      </c>
      <c r="AL540" s="24" t="s">
        <v>1049</v>
      </c>
    </row>
    <row r="541" spans="1:38" x14ac:dyDescent="0.15">
      <c r="A541" s="16">
        <v>536</v>
      </c>
      <c r="B541" s="16">
        <v>701</v>
      </c>
      <c r="C541" s="16">
        <v>9</v>
      </c>
      <c r="D541" s="16">
        <v>0</v>
      </c>
      <c r="E541" s="16">
        <v>0</v>
      </c>
      <c r="F541" s="16">
        <v>0</v>
      </c>
      <c r="G541" s="16">
        <v>0</v>
      </c>
      <c r="H541" s="24" t="s">
        <v>316</v>
      </c>
      <c r="I541" s="24" t="s">
        <v>316</v>
      </c>
      <c r="J541" s="16">
        <v>8661</v>
      </c>
      <c r="K541" s="30">
        <v>0</v>
      </c>
      <c r="L541" s="16" t="s">
        <v>76</v>
      </c>
      <c r="M541" s="16" t="s">
        <v>76</v>
      </c>
      <c r="N541" s="16">
        <v>2</v>
      </c>
      <c r="O541" s="16">
        <v>3.2</v>
      </c>
      <c r="P541" s="16">
        <v>2</v>
      </c>
      <c r="Q541" s="16">
        <v>2</v>
      </c>
      <c r="R541" s="16">
        <v>0</v>
      </c>
      <c r="S541" s="16">
        <v>9617910</v>
      </c>
      <c r="T541" s="16">
        <v>1400000</v>
      </c>
      <c r="U541" s="16">
        <v>30055970</v>
      </c>
      <c r="V541" s="16">
        <v>1</v>
      </c>
      <c r="W541" s="19">
        <v>2.6</v>
      </c>
      <c r="X541" s="19">
        <v>4.0000000000000008E-2</v>
      </c>
      <c r="Y541" s="16">
        <v>384716</v>
      </c>
      <c r="Z541" s="16">
        <v>66080</v>
      </c>
      <c r="AA541" s="16">
        <v>1442686</v>
      </c>
      <c r="AD541" s="16" t="s">
        <v>257</v>
      </c>
      <c r="AE541" s="16" t="s">
        <v>1079</v>
      </c>
      <c r="AF541" s="16" t="s">
        <v>313</v>
      </c>
      <c r="AG541" s="16">
        <v>66080</v>
      </c>
      <c r="AH541" s="16" t="s">
        <v>260</v>
      </c>
      <c r="AI541" s="16" t="s">
        <v>314</v>
      </c>
      <c r="AJ541" s="16">
        <v>1442686</v>
      </c>
      <c r="AK541" s="16" t="s">
        <v>261</v>
      </c>
      <c r="AL541" s="24" t="s">
        <v>1080</v>
      </c>
    </row>
    <row r="542" spans="1:38" x14ac:dyDescent="0.15">
      <c r="A542" s="16">
        <v>537</v>
      </c>
      <c r="B542" s="16">
        <v>702</v>
      </c>
      <c r="C542" s="16">
        <v>9</v>
      </c>
      <c r="D542" s="16">
        <v>0</v>
      </c>
      <c r="E542" s="16">
        <v>0</v>
      </c>
      <c r="F542" s="16">
        <v>0</v>
      </c>
      <c r="G542" s="16">
        <v>0</v>
      </c>
      <c r="H542" s="24" t="s">
        <v>316</v>
      </c>
      <c r="I542" s="24" t="s">
        <v>316</v>
      </c>
      <c r="J542" s="16">
        <v>8661</v>
      </c>
      <c r="K542" s="30">
        <v>0</v>
      </c>
      <c r="L542" s="16" t="s">
        <v>77</v>
      </c>
      <c r="M542" s="16" t="s">
        <v>77</v>
      </c>
      <c r="N542" s="16">
        <v>7</v>
      </c>
      <c r="O542" s="16">
        <v>26</v>
      </c>
      <c r="P542" s="16">
        <v>160</v>
      </c>
      <c r="Q542" s="16">
        <v>160</v>
      </c>
      <c r="R542" s="16">
        <v>0</v>
      </c>
      <c r="S542" s="16">
        <v>78145522</v>
      </c>
      <c r="T542" s="16">
        <v>112000000</v>
      </c>
      <c r="U542" s="16">
        <v>2404477611</v>
      </c>
      <c r="V542" s="16">
        <v>2</v>
      </c>
      <c r="W542" s="19">
        <v>2.08</v>
      </c>
      <c r="X542" s="19">
        <v>4.0000000000000008E-2</v>
      </c>
      <c r="Y542" s="16">
        <v>3125820</v>
      </c>
      <c r="Z542" s="16">
        <v>5286400</v>
      </c>
      <c r="AA542" s="16">
        <v>115414925</v>
      </c>
      <c r="AD542" s="16" t="s">
        <v>257</v>
      </c>
      <c r="AE542" s="16" t="s">
        <v>934</v>
      </c>
      <c r="AF542" s="16" t="s">
        <v>313</v>
      </c>
      <c r="AG542" s="16">
        <v>5286400</v>
      </c>
      <c r="AH542" s="16" t="s">
        <v>260</v>
      </c>
      <c r="AI542" s="16" t="s">
        <v>314</v>
      </c>
      <c r="AJ542" s="16">
        <v>115414925</v>
      </c>
      <c r="AK542" s="16" t="s">
        <v>261</v>
      </c>
      <c r="AL542" s="24" t="s">
        <v>1071</v>
      </c>
    </row>
    <row r="543" spans="1:38" x14ac:dyDescent="0.15">
      <c r="A543" s="16">
        <v>538</v>
      </c>
      <c r="B543" s="16">
        <v>703</v>
      </c>
      <c r="C543" s="16">
        <v>9</v>
      </c>
      <c r="D543" s="16">
        <v>0</v>
      </c>
      <c r="E543" s="16">
        <v>0</v>
      </c>
      <c r="F543" s="16">
        <v>0</v>
      </c>
      <c r="G543" s="16">
        <v>0</v>
      </c>
      <c r="H543" s="24" t="s">
        <v>316</v>
      </c>
      <c r="I543" s="24" t="s">
        <v>316</v>
      </c>
      <c r="J543" s="16">
        <v>8661</v>
      </c>
      <c r="K543" s="30">
        <v>0</v>
      </c>
      <c r="L543" s="16" t="s">
        <v>78</v>
      </c>
      <c r="M543" s="16" t="s">
        <v>78</v>
      </c>
      <c r="N543" s="16">
        <v>8</v>
      </c>
      <c r="O543" s="16">
        <v>31</v>
      </c>
      <c r="P543" s="16">
        <v>181</v>
      </c>
      <c r="Q543" s="16">
        <v>181</v>
      </c>
      <c r="R543" s="16">
        <v>0</v>
      </c>
      <c r="S543" s="16">
        <v>93173507</v>
      </c>
      <c r="T543" s="16">
        <v>126700000</v>
      </c>
      <c r="U543" s="16">
        <v>2720065298</v>
      </c>
      <c r="V543" s="16">
        <v>3</v>
      </c>
      <c r="W543" s="19">
        <v>1.72</v>
      </c>
      <c r="X543" s="19">
        <v>4.0000000000000008E-2</v>
      </c>
      <c r="Y543" s="16">
        <v>3726940</v>
      </c>
      <c r="Z543" s="16">
        <v>5980240</v>
      </c>
      <c r="AA543" s="16">
        <v>130563134</v>
      </c>
      <c r="AD543" s="16" t="s">
        <v>257</v>
      </c>
      <c r="AE543" s="16" t="s">
        <v>1081</v>
      </c>
      <c r="AF543" s="16" t="s">
        <v>313</v>
      </c>
      <c r="AG543" s="16">
        <v>5980240</v>
      </c>
      <c r="AH543" s="16" t="s">
        <v>260</v>
      </c>
      <c r="AI543" s="16" t="s">
        <v>314</v>
      </c>
      <c r="AJ543" s="16">
        <v>130563134</v>
      </c>
      <c r="AK543" s="16" t="s">
        <v>261</v>
      </c>
      <c r="AL543" s="24" t="s">
        <v>1082</v>
      </c>
    </row>
    <row r="544" spans="1:38" x14ac:dyDescent="0.15">
      <c r="A544" s="16">
        <v>539</v>
      </c>
      <c r="B544" s="16">
        <v>704</v>
      </c>
      <c r="C544" s="16">
        <v>9</v>
      </c>
      <c r="D544" s="16">
        <v>0</v>
      </c>
      <c r="E544" s="16">
        <v>0</v>
      </c>
      <c r="F544" s="16">
        <v>0</v>
      </c>
      <c r="G544" s="16">
        <v>0</v>
      </c>
      <c r="H544" s="24" t="s">
        <v>316</v>
      </c>
      <c r="I544" s="24" t="s">
        <v>316</v>
      </c>
      <c r="J544" s="16">
        <v>8661</v>
      </c>
      <c r="K544" s="30">
        <v>0</v>
      </c>
      <c r="L544" s="16" t="s">
        <v>79</v>
      </c>
      <c r="M544" s="16" t="s">
        <v>79</v>
      </c>
      <c r="N544" s="16">
        <v>9</v>
      </c>
      <c r="O544" s="16">
        <v>51</v>
      </c>
      <c r="P544" s="16">
        <v>284</v>
      </c>
      <c r="Q544" s="16">
        <v>284</v>
      </c>
      <c r="R544" s="16">
        <v>0</v>
      </c>
      <c r="S544" s="16">
        <v>153285447</v>
      </c>
      <c r="T544" s="16">
        <v>198800000</v>
      </c>
      <c r="U544" s="16">
        <v>4267947761</v>
      </c>
      <c r="V544" s="16">
        <v>4</v>
      </c>
      <c r="W544" s="19">
        <v>1.72</v>
      </c>
      <c r="X544" s="19">
        <v>4.0000000000000008E-2</v>
      </c>
      <c r="Y544" s="16">
        <v>6131417</v>
      </c>
      <c r="Z544" s="16">
        <v>9383360</v>
      </c>
      <c r="AA544" s="16">
        <v>204861492</v>
      </c>
      <c r="AD544" s="16" t="s">
        <v>257</v>
      </c>
      <c r="AE544" s="16" t="s">
        <v>812</v>
      </c>
      <c r="AF544" s="16" t="s">
        <v>313</v>
      </c>
      <c r="AG544" s="16">
        <v>9383360</v>
      </c>
      <c r="AH544" s="16" t="s">
        <v>260</v>
      </c>
      <c r="AI544" s="16" t="s">
        <v>314</v>
      </c>
      <c r="AJ544" s="16">
        <v>204861492</v>
      </c>
      <c r="AK544" s="16" t="s">
        <v>261</v>
      </c>
      <c r="AL544" s="24" t="s">
        <v>1083</v>
      </c>
    </row>
    <row r="545" spans="1:38" x14ac:dyDescent="0.15">
      <c r="A545" s="16">
        <v>540</v>
      </c>
      <c r="B545" s="16">
        <v>705</v>
      </c>
      <c r="C545" s="16">
        <v>9</v>
      </c>
      <c r="D545" s="16">
        <v>0</v>
      </c>
      <c r="E545" s="16">
        <v>0</v>
      </c>
      <c r="F545" s="16">
        <v>0</v>
      </c>
      <c r="G545" s="16">
        <v>0</v>
      </c>
      <c r="H545" s="24" t="s">
        <v>316</v>
      </c>
      <c r="I545" s="24" t="s">
        <v>316</v>
      </c>
      <c r="J545" s="16">
        <v>8661</v>
      </c>
      <c r="K545" s="30">
        <v>0</v>
      </c>
      <c r="L545" s="16" t="s">
        <v>80</v>
      </c>
      <c r="M545" s="16" t="s">
        <v>80</v>
      </c>
      <c r="N545" s="16">
        <v>10</v>
      </c>
      <c r="O545" s="16">
        <v>81</v>
      </c>
      <c r="P545" s="16">
        <v>382</v>
      </c>
      <c r="Q545" s="16">
        <v>382</v>
      </c>
      <c r="R545" s="16">
        <v>0</v>
      </c>
      <c r="S545" s="16">
        <v>243453358</v>
      </c>
      <c r="T545" s="16">
        <v>267400000</v>
      </c>
      <c r="U545" s="16">
        <v>5740690298</v>
      </c>
      <c r="V545" s="16">
        <v>5</v>
      </c>
      <c r="W545" s="19">
        <v>1.62</v>
      </c>
      <c r="X545" s="19">
        <v>4.0000000000000008E-2</v>
      </c>
      <c r="Y545" s="16">
        <v>9738134</v>
      </c>
      <c r="Z545" s="16">
        <v>12621280</v>
      </c>
      <c r="AA545" s="16">
        <v>275553134</v>
      </c>
      <c r="AD545" s="16" t="s">
        <v>257</v>
      </c>
      <c r="AE545" s="16" t="s">
        <v>1084</v>
      </c>
      <c r="AF545" s="16" t="s">
        <v>313</v>
      </c>
      <c r="AG545" s="16">
        <v>12621280</v>
      </c>
      <c r="AH545" s="16" t="s">
        <v>260</v>
      </c>
      <c r="AI545" s="16" t="s">
        <v>314</v>
      </c>
      <c r="AJ545" s="16">
        <v>275553134</v>
      </c>
      <c r="AK545" s="16" t="s">
        <v>261</v>
      </c>
      <c r="AL545" s="24" t="s">
        <v>1085</v>
      </c>
    </row>
    <row r="546" spans="1:38" x14ac:dyDescent="0.15">
      <c r="A546" s="16">
        <v>541</v>
      </c>
      <c r="B546" s="16">
        <v>100</v>
      </c>
      <c r="C546" s="16">
        <v>10</v>
      </c>
      <c r="D546" s="16">
        <v>0</v>
      </c>
      <c r="E546" s="16">
        <v>0</v>
      </c>
      <c r="F546" s="16">
        <v>0</v>
      </c>
      <c r="G546" s="34">
        <v>6000641</v>
      </c>
      <c r="H546" s="24" t="s">
        <v>363</v>
      </c>
      <c r="I546" s="35" t="s">
        <v>1168</v>
      </c>
      <c r="J546" s="16">
        <v>8661</v>
      </c>
      <c r="K546" s="30">
        <v>450</v>
      </c>
      <c r="L546" s="16" t="s">
        <v>21</v>
      </c>
      <c r="M546" s="16" t="s">
        <v>21</v>
      </c>
      <c r="N546" s="16">
        <v>0</v>
      </c>
      <c r="O546" s="16">
        <v>0.5</v>
      </c>
      <c r="P546" s="16">
        <v>0.8</v>
      </c>
      <c r="Q546" s="16">
        <v>0.8</v>
      </c>
      <c r="R546" s="16">
        <v>0</v>
      </c>
      <c r="S546" s="16">
        <v>1502798</v>
      </c>
      <c r="T546" s="16">
        <v>560000</v>
      </c>
      <c r="U546" s="16">
        <v>12022388</v>
      </c>
      <c r="V546" s="16">
        <v>1</v>
      </c>
      <c r="W546" s="19">
        <v>4.5</v>
      </c>
      <c r="X546" s="19">
        <v>4.5</v>
      </c>
      <c r="Y546" s="16">
        <v>6762591</v>
      </c>
      <c r="Z546" s="16">
        <v>3024000</v>
      </c>
      <c r="AA546" s="16">
        <v>66123134</v>
      </c>
      <c r="AD546" s="16" t="s">
        <v>257</v>
      </c>
      <c r="AE546" s="16" t="s">
        <v>1086</v>
      </c>
      <c r="AF546" s="16" t="s">
        <v>313</v>
      </c>
      <c r="AG546" s="16">
        <v>3024000</v>
      </c>
      <c r="AH546" s="16" t="s">
        <v>260</v>
      </c>
      <c r="AI546" s="16" t="s">
        <v>314</v>
      </c>
      <c r="AJ546" s="16">
        <v>66123134</v>
      </c>
      <c r="AK546" s="16" t="s">
        <v>261</v>
      </c>
      <c r="AL546" s="24" t="s">
        <v>1087</v>
      </c>
    </row>
    <row r="547" spans="1:38" x14ac:dyDescent="0.15">
      <c r="A547" s="16">
        <v>542</v>
      </c>
      <c r="B547" s="16">
        <v>101</v>
      </c>
      <c r="C547" s="16">
        <v>10</v>
      </c>
      <c r="D547" s="16">
        <v>0</v>
      </c>
      <c r="E547" s="16">
        <v>0</v>
      </c>
      <c r="F547" s="16">
        <v>0</v>
      </c>
      <c r="G547" s="34">
        <v>6000642</v>
      </c>
      <c r="H547" s="24" t="s">
        <v>364</v>
      </c>
      <c r="I547" s="42" t="s">
        <v>1168</v>
      </c>
      <c r="J547" s="16">
        <v>8661</v>
      </c>
      <c r="K547" s="30">
        <v>450</v>
      </c>
      <c r="L547" s="16" t="s">
        <v>22</v>
      </c>
      <c r="M547" s="16" t="s">
        <v>22</v>
      </c>
      <c r="N547" s="16">
        <v>1</v>
      </c>
      <c r="O547" s="16">
        <v>0.65</v>
      </c>
      <c r="P547" s="16">
        <v>0.8</v>
      </c>
      <c r="Q547" s="16">
        <v>0.8</v>
      </c>
      <c r="R547" s="16">
        <v>0</v>
      </c>
      <c r="S547" s="16">
        <v>1953638</v>
      </c>
      <c r="T547" s="16">
        <v>560000</v>
      </c>
      <c r="U547" s="16">
        <v>12022388</v>
      </c>
      <c r="V547" s="16">
        <v>1</v>
      </c>
      <c r="W547" s="19">
        <v>4.5</v>
      </c>
      <c r="X547" s="19">
        <v>4.5</v>
      </c>
      <c r="Y547" s="16">
        <v>8791371</v>
      </c>
      <c r="Z547" s="16">
        <v>3024000</v>
      </c>
      <c r="AA547" s="16">
        <v>66123134</v>
      </c>
      <c r="AD547" s="16" t="s">
        <v>257</v>
      </c>
      <c r="AE547" s="16" t="s">
        <v>1088</v>
      </c>
      <c r="AF547" s="16" t="s">
        <v>313</v>
      </c>
      <c r="AG547" s="16">
        <v>3024000</v>
      </c>
      <c r="AH547" s="16" t="s">
        <v>260</v>
      </c>
      <c r="AI547" s="16" t="s">
        <v>314</v>
      </c>
      <c r="AJ547" s="16">
        <v>66123134</v>
      </c>
      <c r="AK547" s="16" t="s">
        <v>261</v>
      </c>
      <c r="AL547" s="24" t="s">
        <v>1089</v>
      </c>
    </row>
    <row r="548" spans="1:38" x14ac:dyDescent="0.15">
      <c r="A548" s="16">
        <v>543</v>
      </c>
      <c r="B548" s="16">
        <v>102</v>
      </c>
      <c r="C548" s="16">
        <v>10</v>
      </c>
      <c r="D548" s="16">
        <v>0</v>
      </c>
      <c r="E548" s="16">
        <v>0</v>
      </c>
      <c r="F548" s="16">
        <v>0</v>
      </c>
      <c r="G548" s="34">
        <v>6000643</v>
      </c>
      <c r="H548" s="24" t="s">
        <v>365</v>
      </c>
      <c r="I548" s="42" t="s">
        <v>1169</v>
      </c>
      <c r="J548" s="16">
        <v>8661</v>
      </c>
      <c r="K548" s="30">
        <v>3240</v>
      </c>
      <c r="L548" s="16" t="s">
        <v>23</v>
      </c>
      <c r="M548" s="16" t="s">
        <v>23</v>
      </c>
      <c r="N548" s="16">
        <v>2</v>
      </c>
      <c r="O548" s="16">
        <v>2.8</v>
      </c>
      <c r="P548" s="16">
        <v>1.8</v>
      </c>
      <c r="Q548" s="16">
        <v>1.8</v>
      </c>
      <c r="R548" s="16">
        <v>0</v>
      </c>
      <c r="S548" s="16">
        <v>8415671</v>
      </c>
      <c r="T548" s="16">
        <v>1260000</v>
      </c>
      <c r="U548" s="16">
        <v>27050373</v>
      </c>
      <c r="V548" s="16">
        <v>2</v>
      </c>
      <c r="W548" s="19">
        <v>3.24</v>
      </c>
      <c r="X548" s="19">
        <v>3.24</v>
      </c>
      <c r="Y548" s="16">
        <v>27266774</v>
      </c>
      <c r="Z548" s="16">
        <v>4898880</v>
      </c>
      <c r="AA548" s="16">
        <v>107119477</v>
      </c>
      <c r="AD548" s="16" t="s">
        <v>257</v>
      </c>
      <c r="AE548" s="16" t="s">
        <v>1090</v>
      </c>
      <c r="AF548" s="16" t="s">
        <v>313</v>
      </c>
      <c r="AG548" s="16">
        <v>4898880</v>
      </c>
      <c r="AH548" s="16" t="s">
        <v>260</v>
      </c>
      <c r="AI548" s="16" t="s">
        <v>314</v>
      </c>
      <c r="AJ548" s="16">
        <v>107119477</v>
      </c>
      <c r="AK548" s="16" t="s">
        <v>261</v>
      </c>
      <c r="AL548" s="24" t="s">
        <v>1091</v>
      </c>
    </row>
    <row r="549" spans="1:38" x14ac:dyDescent="0.15">
      <c r="A549" s="16">
        <v>544</v>
      </c>
      <c r="B549" s="16">
        <v>103</v>
      </c>
      <c r="C549" s="16">
        <v>10</v>
      </c>
      <c r="D549" s="16">
        <v>0</v>
      </c>
      <c r="E549" s="16">
        <v>0</v>
      </c>
      <c r="F549" s="16">
        <v>0</v>
      </c>
      <c r="G549" s="34">
        <v>6000644</v>
      </c>
      <c r="H549" s="24" t="s">
        <v>366</v>
      </c>
      <c r="I549" s="42" t="s">
        <v>1170</v>
      </c>
      <c r="J549" s="16">
        <v>8661</v>
      </c>
      <c r="K549" s="30">
        <v>2640</v>
      </c>
      <c r="L549" s="16" t="s">
        <v>24</v>
      </c>
      <c r="M549" s="16" t="s">
        <v>24</v>
      </c>
      <c r="N549" s="16">
        <v>3</v>
      </c>
      <c r="O549" s="16">
        <v>5.5</v>
      </c>
      <c r="P549" s="16">
        <v>3</v>
      </c>
      <c r="Q549" s="16">
        <v>3</v>
      </c>
      <c r="R549" s="16">
        <v>0</v>
      </c>
      <c r="S549" s="16">
        <v>16530783</v>
      </c>
      <c r="T549" s="16">
        <v>2100000</v>
      </c>
      <c r="U549" s="16">
        <v>45083955</v>
      </c>
      <c r="V549" s="16">
        <v>3</v>
      </c>
      <c r="W549" s="19">
        <v>2.64</v>
      </c>
      <c r="X549" s="19">
        <v>2.64</v>
      </c>
      <c r="Y549" s="16">
        <v>43641267</v>
      </c>
      <c r="Z549" s="16">
        <v>6652800</v>
      </c>
      <c r="AA549" s="16">
        <v>145470894</v>
      </c>
      <c r="AD549" s="16" t="s">
        <v>257</v>
      </c>
      <c r="AE549" s="16" t="s">
        <v>1092</v>
      </c>
      <c r="AF549" s="16" t="s">
        <v>313</v>
      </c>
      <c r="AG549" s="16">
        <v>6652800</v>
      </c>
      <c r="AH549" s="16" t="s">
        <v>260</v>
      </c>
      <c r="AI549" s="16" t="s">
        <v>314</v>
      </c>
      <c r="AJ549" s="16">
        <v>145470894</v>
      </c>
      <c r="AK549" s="16" t="s">
        <v>261</v>
      </c>
      <c r="AL549" s="24" t="s">
        <v>1093</v>
      </c>
    </row>
    <row r="550" spans="1:38" x14ac:dyDescent="0.15">
      <c r="A550" s="16">
        <v>545</v>
      </c>
      <c r="B550" s="16">
        <v>104</v>
      </c>
      <c r="C550" s="16">
        <v>10</v>
      </c>
      <c r="D550" s="16">
        <v>0</v>
      </c>
      <c r="E550" s="16">
        <v>0</v>
      </c>
      <c r="F550" s="16">
        <v>0</v>
      </c>
      <c r="G550" s="34">
        <v>6000645</v>
      </c>
      <c r="H550" s="24" t="s">
        <v>367</v>
      </c>
      <c r="I550" s="42" t="s">
        <v>1171</v>
      </c>
      <c r="J550" s="16">
        <v>8661</v>
      </c>
      <c r="K550" s="30">
        <v>2240</v>
      </c>
      <c r="L550" s="16" t="s">
        <v>25</v>
      </c>
      <c r="M550" s="16" t="s">
        <v>25</v>
      </c>
      <c r="N550" s="16">
        <v>4</v>
      </c>
      <c r="O550" s="16">
        <v>8</v>
      </c>
      <c r="P550" s="16">
        <v>22</v>
      </c>
      <c r="Q550" s="16">
        <v>22</v>
      </c>
      <c r="R550" s="16">
        <v>0</v>
      </c>
      <c r="S550" s="16">
        <v>24044776</v>
      </c>
      <c r="T550" s="16">
        <v>15400000</v>
      </c>
      <c r="U550" s="16">
        <v>330615671</v>
      </c>
      <c r="V550" s="16">
        <v>4</v>
      </c>
      <c r="W550" s="19">
        <v>2.2400000000000002</v>
      </c>
      <c r="X550" s="19">
        <v>2.2400000000000002</v>
      </c>
      <c r="Y550" s="16">
        <v>53860298</v>
      </c>
      <c r="Z550" s="16">
        <v>41395200</v>
      </c>
      <c r="AA550" s="16">
        <v>905152237</v>
      </c>
      <c r="AD550" s="16" t="s">
        <v>257</v>
      </c>
      <c r="AE550" s="16" t="s">
        <v>784</v>
      </c>
      <c r="AF550" s="16" t="s">
        <v>313</v>
      </c>
      <c r="AG550" s="16">
        <v>41395200</v>
      </c>
      <c r="AH550" s="16" t="s">
        <v>260</v>
      </c>
      <c r="AI550" s="16" t="s">
        <v>314</v>
      </c>
      <c r="AJ550" s="16">
        <v>905152237</v>
      </c>
      <c r="AK550" s="16" t="s">
        <v>261</v>
      </c>
      <c r="AL550" s="24" t="s">
        <v>1094</v>
      </c>
    </row>
    <row r="551" spans="1:38" x14ac:dyDescent="0.15">
      <c r="A551" s="16">
        <v>546</v>
      </c>
      <c r="B551" s="16">
        <v>105</v>
      </c>
      <c r="C551" s="16">
        <v>10</v>
      </c>
      <c r="D551" s="16">
        <v>0</v>
      </c>
      <c r="E551" s="16">
        <v>0</v>
      </c>
      <c r="F551" s="16">
        <v>0</v>
      </c>
      <c r="G551" s="34">
        <v>6000646</v>
      </c>
      <c r="H551" s="24" t="s">
        <v>368</v>
      </c>
      <c r="I551" s="42" t="s">
        <v>1172</v>
      </c>
      <c r="J551" s="16">
        <v>8661</v>
      </c>
      <c r="K551" s="30">
        <v>2040</v>
      </c>
      <c r="L551" s="16" t="s">
        <v>26</v>
      </c>
      <c r="M551" s="16" t="s">
        <v>26</v>
      </c>
      <c r="N551" s="16">
        <v>5</v>
      </c>
      <c r="O551" s="16">
        <v>12</v>
      </c>
      <c r="P551" s="16">
        <v>25</v>
      </c>
      <c r="Q551" s="16">
        <v>25</v>
      </c>
      <c r="R551" s="16">
        <v>0</v>
      </c>
      <c r="S551" s="16">
        <v>36067164</v>
      </c>
      <c r="T551" s="16">
        <v>17500000</v>
      </c>
      <c r="U551" s="16">
        <v>375699626</v>
      </c>
      <c r="V551" s="16">
        <v>5</v>
      </c>
      <c r="W551" s="19">
        <v>2.04</v>
      </c>
      <c r="X551" s="19">
        <v>2.04</v>
      </c>
      <c r="Y551" s="16">
        <v>73577014</v>
      </c>
      <c r="Z551" s="16">
        <v>42840000</v>
      </c>
      <c r="AA551" s="16">
        <v>936744400</v>
      </c>
      <c r="AD551" s="16" t="s">
        <v>257</v>
      </c>
      <c r="AE551" s="16" t="s">
        <v>1095</v>
      </c>
      <c r="AF551" s="16" t="s">
        <v>313</v>
      </c>
      <c r="AG551" s="16">
        <v>42840000</v>
      </c>
      <c r="AH551" s="16" t="s">
        <v>260</v>
      </c>
      <c r="AI551" s="16" t="s">
        <v>314</v>
      </c>
      <c r="AJ551" s="16">
        <v>936744400</v>
      </c>
      <c r="AK551" s="16" t="s">
        <v>261</v>
      </c>
      <c r="AL551" s="24" t="s">
        <v>1096</v>
      </c>
    </row>
    <row r="552" spans="1:38" x14ac:dyDescent="0.15">
      <c r="A552" s="16">
        <v>547</v>
      </c>
      <c r="B552" s="16">
        <v>106</v>
      </c>
      <c r="C552" s="16">
        <v>10</v>
      </c>
      <c r="D552" s="16">
        <v>0</v>
      </c>
      <c r="E552" s="16">
        <v>0</v>
      </c>
      <c r="F552" s="16">
        <v>0</v>
      </c>
      <c r="G552" s="34">
        <v>6000647</v>
      </c>
      <c r="H552" s="24" t="s">
        <v>369</v>
      </c>
      <c r="I552" s="42" t="s">
        <v>1173</v>
      </c>
      <c r="J552" s="16">
        <v>8661</v>
      </c>
      <c r="K552" s="30">
        <v>1980</v>
      </c>
      <c r="L552" s="16" t="s">
        <v>27</v>
      </c>
      <c r="M552" s="16" t="s">
        <v>27</v>
      </c>
      <c r="N552" s="16">
        <v>6</v>
      </c>
      <c r="O552" s="16">
        <v>28</v>
      </c>
      <c r="P552" s="16">
        <v>160</v>
      </c>
      <c r="Q552" s="16">
        <v>160</v>
      </c>
      <c r="R552" s="16">
        <v>0</v>
      </c>
      <c r="S552" s="16">
        <v>84156716</v>
      </c>
      <c r="T552" s="16">
        <v>112000000</v>
      </c>
      <c r="U552" s="16">
        <v>2404477611</v>
      </c>
      <c r="V552" s="16">
        <v>6</v>
      </c>
      <c r="W552" s="19">
        <v>1.98</v>
      </c>
      <c r="X552" s="19">
        <v>1.98</v>
      </c>
      <c r="Y552" s="16">
        <v>166630297</v>
      </c>
      <c r="Z552" s="16">
        <v>266112000</v>
      </c>
      <c r="AA552" s="16">
        <v>5818835818</v>
      </c>
      <c r="AD552" s="16" t="s">
        <v>257</v>
      </c>
      <c r="AE552" s="16" t="s">
        <v>1097</v>
      </c>
      <c r="AF552" s="16" t="s">
        <v>313</v>
      </c>
      <c r="AG552" s="16">
        <v>266112000</v>
      </c>
      <c r="AH552" s="16" t="s">
        <v>260</v>
      </c>
      <c r="AI552" s="16" t="s">
        <v>314</v>
      </c>
      <c r="AJ552" s="16">
        <v>5818835818</v>
      </c>
      <c r="AK552" s="16" t="s">
        <v>261</v>
      </c>
      <c r="AL552" s="24" t="s">
        <v>1098</v>
      </c>
    </row>
    <row r="553" spans="1:38" x14ac:dyDescent="0.15">
      <c r="A553" s="16">
        <v>548</v>
      </c>
      <c r="B553" s="16">
        <v>107</v>
      </c>
      <c r="C553" s="16">
        <v>10</v>
      </c>
      <c r="D553" s="16">
        <v>0</v>
      </c>
      <c r="E553" s="16">
        <v>0</v>
      </c>
      <c r="F553" s="16">
        <v>0</v>
      </c>
      <c r="G553" s="34">
        <v>6000648</v>
      </c>
      <c r="H553" s="24" t="s">
        <v>370</v>
      </c>
      <c r="I553" s="42" t="s">
        <v>1174</v>
      </c>
      <c r="J553" s="16">
        <v>8661</v>
      </c>
      <c r="K553" s="30">
        <v>1780</v>
      </c>
      <c r="L553" s="16" t="s">
        <v>28</v>
      </c>
      <c r="M553" s="16" t="s">
        <v>28</v>
      </c>
      <c r="N553" s="16">
        <v>7</v>
      </c>
      <c r="O553" s="16">
        <v>32</v>
      </c>
      <c r="P553" s="16">
        <v>200</v>
      </c>
      <c r="Q553" s="16">
        <v>200</v>
      </c>
      <c r="R553" s="16">
        <v>0</v>
      </c>
      <c r="S553" s="16">
        <v>96179104</v>
      </c>
      <c r="T553" s="16">
        <v>140000000</v>
      </c>
      <c r="U553" s="16">
        <v>3005597014</v>
      </c>
      <c r="V553" s="16">
        <v>7</v>
      </c>
      <c r="W553" s="19">
        <v>1.78</v>
      </c>
      <c r="X553" s="19">
        <v>1.78</v>
      </c>
      <c r="Y553" s="16">
        <v>171198805</v>
      </c>
      <c r="Z553" s="16">
        <v>299040000</v>
      </c>
      <c r="AA553" s="16">
        <v>6538843281</v>
      </c>
      <c r="AD553" s="16" t="s">
        <v>257</v>
      </c>
      <c r="AE553" s="16" t="s">
        <v>1099</v>
      </c>
      <c r="AF553" s="16" t="s">
        <v>313</v>
      </c>
      <c r="AG553" s="16">
        <v>299040000</v>
      </c>
      <c r="AH553" s="16" t="s">
        <v>260</v>
      </c>
      <c r="AI553" s="16" t="s">
        <v>314</v>
      </c>
      <c r="AJ553" s="16">
        <v>6538843281</v>
      </c>
      <c r="AK553" s="16" t="s">
        <v>261</v>
      </c>
      <c r="AL553" s="24" t="s">
        <v>1100</v>
      </c>
    </row>
    <row r="554" spans="1:38" x14ac:dyDescent="0.15">
      <c r="A554" s="16">
        <v>549</v>
      </c>
      <c r="B554" s="16">
        <v>108</v>
      </c>
      <c r="C554" s="16">
        <v>10</v>
      </c>
      <c r="D554" s="16">
        <v>0</v>
      </c>
      <c r="E554" s="16">
        <v>0</v>
      </c>
      <c r="F554" s="16">
        <v>0</v>
      </c>
      <c r="G554" s="34">
        <v>6000649</v>
      </c>
      <c r="H554" s="24" t="s">
        <v>371</v>
      </c>
      <c r="I554" s="42" t="s">
        <v>1175</v>
      </c>
      <c r="J554" s="16">
        <v>8661</v>
      </c>
      <c r="K554" s="30">
        <v>1580</v>
      </c>
      <c r="L554" s="16" t="s">
        <v>29</v>
      </c>
      <c r="M554" s="16" t="s">
        <v>29</v>
      </c>
      <c r="N554" s="16">
        <v>8</v>
      </c>
      <c r="O554" s="16">
        <v>35</v>
      </c>
      <c r="P554" s="16">
        <v>250</v>
      </c>
      <c r="Q554" s="16">
        <v>250</v>
      </c>
      <c r="R554" s="16">
        <v>0</v>
      </c>
      <c r="S554" s="16">
        <v>105195895</v>
      </c>
      <c r="T554" s="16">
        <v>175000000</v>
      </c>
      <c r="U554" s="16">
        <v>3756996268</v>
      </c>
      <c r="V554" s="16">
        <v>8</v>
      </c>
      <c r="W554" s="19">
        <v>1.58</v>
      </c>
      <c r="X554" s="19">
        <v>1.58</v>
      </c>
      <c r="Y554" s="16">
        <v>166209514</v>
      </c>
      <c r="Z554" s="16">
        <v>331800000</v>
      </c>
      <c r="AA554" s="16">
        <v>7255177237</v>
      </c>
      <c r="AD554" s="16" t="s">
        <v>257</v>
      </c>
      <c r="AE554" s="16" t="s">
        <v>1101</v>
      </c>
      <c r="AF554" s="16" t="s">
        <v>313</v>
      </c>
      <c r="AG554" s="16">
        <v>331800000</v>
      </c>
      <c r="AH554" s="16" t="s">
        <v>260</v>
      </c>
      <c r="AI554" s="16" t="s">
        <v>314</v>
      </c>
      <c r="AJ554" s="16">
        <v>7255177237</v>
      </c>
      <c r="AK554" s="16" t="s">
        <v>261</v>
      </c>
      <c r="AL554" s="24" t="s">
        <v>1102</v>
      </c>
    </row>
    <row r="555" spans="1:38" x14ac:dyDescent="0.15">
      <c r="A555" s="16">
        <v>550</v>
      </c>
      <c r="B555" s="16">
        <v>109</v>
      </c>
      <c r="C555" s="16">
        <v>10</v>
      </c>
      <c r="D555" s="16">
        <v>0</v>
      </c>
      <c r="E555" s="16">
        <v>0</v>
      </c>
      <c r="F555" s="16">
        <v>0</v>
      </c>
      <c r="G555" s="34">
        <v>6000650</v>
      </c>
      <c r="H555" s="24" t="s">
        <v>372</v>
      </c>
      <c r="I555" s="42" t="s">
        <v>1176</v>
      </c>
      <c r="J555" s="16">
        <v>8661</v>
      </c>
      <c r="K555" s="30">
        <v>1480</v>
      </c>
      <c r="L555" s="16" t="s">
        <v>30</v>
      </c>
      <c r="M555" s="16" t="s">
        <v>30</v>
      </c>
      <c r="N555" s="16">
        <v>9</v>
      </c>
      <c r="O555" s="16">
        <v>60</v>
      </c>
      <c r="P555" s="16">
        <v>300</v>
      </c>
      <c r="Q555" s="16">
        <v>300</v>
      </c>
      <c r="R555" s="16">
        <v>0</v>
      </c>
      <c r="S555" s="16">
        <v>180335820</v>
      </c>
      <c r="T555" s="16">
        <v>210000000</v>
      </c>
      <c r="U555" s="16">
        <v>4508395522</v>
      </c>
      <c r="V555" s="16">
        <v>9</v>
      </c>
      <c r="W555" s="19">
        <v>1.48</v>
      </c>
      <c r="X555" s="19">
        <v>1.48</v>
      </c>
      <c r="Y555" s="16">
        <v>266897013</v>
      </c>
      <c r="Z555" s="16">
        <v>372960000</v>
      </c>
      <c r="AA555" s="16">
        <v>8155186566</v>
      </c>
      <c r="AD555" s="16" t="s">
        <v>257</v>
      </c>
      <c r="AE555" s="16" t="s">
        <v>1103</v>
      </c>
      <c r="AF555" s="16" t="s">
        <v>313</v>
      </c>
      <c r="AG555" s="16">
        <v>372960000</v>
      </c>
      <c r="AH555" s="16" t="s">
        <v>260</v>
      </c>
      <c r="AI555" s="16" t="s">
        <v>314</v>
      </c>
      <c r="AJ555" s="16">
        <v>8155186566</v>
      </c>
      <c r="AK555" s="16" t="s">
        <v>261</v>
      </c>
      <c r="AL555" s="24" t="s">
        <v>1104</v>
      </c>
    </row>
    <row r="556" spans="1:38" x14ac:dyDescent="0.15">
      <c r="A556" s="16">
        <v>551</v>
      </c>
      <c r="B556" s="16">
        <v>110</v>
      </c>
      <c r="C556" s="16">
        <v>10</v>
      </c>
      <c r="D556" s="16">
        <v>0</v>
      </c>
      <c r="E556" s="16">
        <v>0</v>
      </c>
      <c r="F556" s="16">
        <v>0</v>
      </c>
      <c r="G556" s="34">
        <v>6000651</v>
      </c>
      <c r="H556" s="24" t="s">
        <v>373</v>
      </c>
      <c r="I556" s="42" t="s">
        <v>1177</v>
      </c>
      <c r="J556" s="16">
        <v>8661</v>
      </c>
      <c r="K556" s="30">
        <v>1320</v>
      </c>
      <c r="L556" s="16" t="s">
        <v>31</v>
      </c>
      <c r="M556" s="16" t="s">
        <v>31</v>
      </c>
      <c r="N556" s="16">
        <v>10</v>
      </c>
      <c r="O556" s="16">
        <v>70</v>
      </c>
      <c r="P556" s="16">
        <v>320</v>
      </c>
      <c r="Q556" s="16">
        <v>320</v>
      </c>
      <c r="R556" s="16">
        <v>0</v>
      </c>
      <c r="S556" s="16">
        <v>210391791</v>
      </c>
      <c r="T556" s="16">
        <v>224000000</v>
      </c>
      <c r="U556" s="16">
        <v>4808955223</v>
      </c>
      <c r="V556" s="16">
        <v>10</v>
      </c>
      <c r="W556" s="19">
        <v>1.32</v>
      </c>
      <c r="X556" s="19">
        <v>1.32</v>
      </c>
      <c r="Y556" s="16">
        <v>277717164</v>
      </c>
      <c r="Z556" s="16">
        <v>354816000</v>
      </c>
      <c r="AA556" s="16">
        <v>7758447759</v>
      </c>
      <c r="AD556" s="16" t="s">
        <v>257</v>
      </c>
      <c r="AE556" s="16" t="s">
        <v>1105</v>
      </c>
      <c r="AF556" s="16" t="s">
        <v>313</v>
      </c>
      <c r="AG556" s="16">
        <v>354816000</v>
      </c>
      <c r="AH556" s="16" t="s">
        <v>260</v>
      </c>
      <c r="AI556" s="16" t="s">
        <v>314</v>
      </c>
      <c r="AJ556" s="16">
        <v>7758447759</v>
      </c>
      <c r="AK556" s="16" t="s">
        <v>261</v>
      </c>
      <c r="AL556" s="24" t="s">
        <v>1106</v>
      </c>
    </row>
    <row r="557" spans="1:38" x14ac:dyDescent="0.15">
      <c r="A557" s="16">
        <v>552</v>
      </c>
      <c r="B557" s="16">
        <v>201</v>
      </c>
      <c r="C557" s="16">
        <v>10</v>
      </c>
      <c r="D557" s="16">
        <v>1000</v>
      </c>
      <c r="E557" s="16">
        <v>0</v>
      </c>
      <c r="F557" s="16">
        <v>0</v>
      </c>
      <c r="G557" s="34">
        <v>6000642</v>
      </c>
      <c r="H557" s="24" t="s">
        <v>364</v>
      </c>
      <c r="I557" s="42" t="s">
        <v>1168</v>
      </c>
      <c r="J557" s="16">
        <v>8661</v>
      </c>
      <c r="K557" s="30">
        <v>450</v>
      </c>
      <c r="L557" s="16" t="s">
        <v>32</v>
      </c>
      <c r="M557" s="16" t="s">
        <v>32</v>
      </c>
      <c r="N557" s="16">
        <v>1</v>
      </c>
      <c r="O557" s="16">
        <v>1.9</v>
      </c>
      <c r="P557" s="16">
        <v>1.9</v>
      </c>
      <c r="Q557" s="16">
        <v>1.9</v>
      </c>
      <c r="R557" s="16">
        <v>0</v>
      </c>
      <c r="S557" s="16">
        <v>5710634</v>
      </c>
      <c r="T557" s="16">
        <v>1330000</v>
      </c>
      <c r="U557" s="16">
        <v>28553171</v>
      </c>
      <c r="V557" s="16">
        <v>1</v>
      </c>
      <c r="W557" s="19">
        <v>4.5</v>
      </c>
      <c r="X557" s="19">
        <v>4.5</v>
      </c>
      <c r="Y557" s="16">
        <v>25697853</v>
      </c>
      <c r="Z557" s="16">
        <v>7182000</v>
      </c>
      <c r="AA557" s="16">
        <v>157042440</v>
      </c>
      <c r="AD557" s="16" t="s">
        <v>257</v>
      </c>
      <c r="AE557" s="16" t="s">
        <v>1107</v>
      </c>
      <c r="AF557" s="16" t="s">
        <v>313</v>
      </c>
      <c r="AG557" s="16">
        <v>7182000</v>
      </c>
      <c r="AH557" s="16" t="s">
        <v>260</v>
      </c>
      <c r="AI557" s="16" t="s">
        <v>314</v>
      </c>
      <c r="AJ557" s="16">
        <v>157042440</v>
      </c>
      <c r="AK557" s="16" t="s">
        <v>261</v>
      </c>
      <c r="AL557" s="24" t="s">
        <v>1108</v>
      </c>
    </row>
    <row r="558" spans="1:38" x14ac:dyDescent="0.15">
      <c r="A558" s="16">
        <v>553</v>
      </c>
      <c r="B558" s="16">
        <v>202</v>
      </c>
      <c r="C558" s="16">
        <v>10</v>
      </c>
      <c r="D558" s="16">
        <v>1000</v>
      </c>
      <c r="E558" s="16">
        <v>0</v>
      </c>
      <c r="F558" s="16">
        <v>0</v>
      </c>
      <c r="G558" s="34">
        <v>6000643</v>
      </c>
      <c r="H558" s="24" t="s">
        <v>365</v>
      </c>
      <c r="I558" s="42" t="s">
        <v>1169</v>
      </c>
      <c r="J558" s="16">
        <v>8661</v>
      </c>
      <c r="K558" s="30">
        <v>3240</v>
      </c>
      <c r="L558" s="16" t="s">
        <v>33</v>
      </c>
      <c r="M558" s="16" t="s">
        <v>33</v>
      </c>
      <c r="N558" s="16">
        <v>2</v>
      </c>
      <c r="O558" s="16">
        <v>2.95</v>
      </c>
      <c r="P558" s="16">
        <v>2.25</v>
      </c>
      <c r="Q558" s="16">
        <v>2.25</v>
      </c>
      <c r="R558" s="16">
        <v>0</v>
      </c>
      <c r="S558" s="16">
        <v>8866511</v>
      </c>
      <c r="T558" s="16">
        <v>1575000</v>
      </c>
      <c r="U558" s="16">
        <v>33812966</v>
      </c>
      <c r="V558" s="16">
        <v>2</v>
      </c>
      <c r="W558" s="19">
        <v>3.24</v>
      </c>
      <c r="X558" s="19">
        <v>3.24</v>
      </c>
      <c r="Y558" s="16">
        <v>28727495</v>
      </c>
      <c r="Z558" s="16">
        <v>6123600</v>
      </c>
      <c r="AA558" s="16">
        <v>133899345</v>
      </c>
      <c r="AD558" s="16" t="s">
        <v>257</v>
      </c>
      <c r="AE558" s="16" t="s">
        <v>1109</v>
      </c>
      <c r="AF558" s="16" t="s">
        <v>313</v>
      </c>
      <c r="AG558" s="16">
        <v>6123600</v>
      </c>
      <c r="AH558" s="16" t="s">
        <v>260</v>
      </c>
      <c r="AI558" s="16" t="s">
        <v>314</v>
      </c>
      <c r="AJ558" s="16">
        <v>133899345</v>
      </c>
      <c r="AK558" s="16" t="s">
        <v>261</v>
      </c>
      <c r="AL558" s="24" t="s">
        <v>1110</v>
      </c>
    </row>
    <row r="559" spans="1:38" x14ac:dyDescent="0.15">
      <c r="A559" s="16">
        <v>554</v>
      </c>
      <c r="B559" s="16">
        <v>203</v>
      </c>
      <c r="C559" s="16">
        <v>10</v>
      </c>
      <c r="D559" s="16">
        <v>1000</v>
      </c>
      <c r="E559" s="16">
        <v>0</v>
      </c>
      <c r="F559" s="16">
        <v>0</v>
      </c>
      <c r="G559" s="34">
        <v>6000644</v>
      </c>
      <c r="H559" s="24" t="s">
        <v>366</v>
      </c>
      <c r="I559" s="42" t="s">
        <v>1170</v>
      </c>
      <c r="J559" s="16">
        <v>8661</v>
      </c>
      <c r="K559" s="30">
        <v>2640</v>
      </c>
      <c r="L559" s="16" t="s">
        <v>34</v>
      </c>
      <c r="M559" s="16" t="s">
        <v>34</v>
      </c>
      <c r="N559" s="16">
        <v>3</v>
      </c>
      <c r="O559" s="16">
        <v>5.9</v>
      </c>
      <c r="P559" s="16">
        <v>3.9</v>
      </c>
      <c r="Q559" s="16">
        <v>3.9</v>
      </c>
      <c r="R559" s="16">
        <v>0</v>
      </c>
      <c r="S559" s="16">
        <v>17733022</v>
      </c>
      <c r="T559" s="16">
        <v>2730000</v>
      </c>
      <c r="U559" s="16">
        <v>58609141</v>
      </c>
      <c r="V559" s="16">
        <v>3</v>
      </c>
      <c r="W559" s="19">
        <v>2.64</v>
      </c>
      <c r="X559" s="19">
        <v>2.64</v>
      </c>
      <c r="Y559" s="16">
        <v>46815178</v>
      </c>
      <c r="Z559" s="16">
        <v>8648640</v>
      </c>
      <c r="AA559" s="16">
        <v>189112161</v>
      </c>
      <c r="AD559" s="16" t="s">
        <v>257</v>
      </c>
      <c r="AE559" s="16" t="s">
        <v>1111</v>
      </c>
      <c r="AF559" s="16" t="s">
        <v>313</v>
      </c>
      <c r="AG559" s="16">
        <v>8648640</v>
      </c>
      <c r="AH559" s="16" t="s">
        <v>260</v>
      </c>
      <c r="AI559" s="16" t="s">
        <v>314</v>
      </c>
      <c r="AJ559" s="16">
        <v>189112161</v>
      </c>
      <c r="AK559" s="16" t="s">
        <v>261</v>
      </c>
      <c r="AL559" s="24" t="s">
        <v>1112</v>
      </c>
    </row>
    <row r="560" spans="1:38" x14ac:dyDescent="0.15">
      <c r="A560" s="16">
        <v>555</v>
      </c>
      <c r="B560" s="16">
        <v>204</v>
      </c>
      <c r="C560" s="16">
        <v>10</v>
      </c>
      <c r="D560" s="16">
        <v>1000</v>
      </c>
      <c r="E560" s="16">
        <v>0</v>
      </c>
      <c r="F560" s="16">
        <v>0</v>
      </c>
      <c r="G560" s="34">
        <v>6000645</v>
      </c>
      <c r="H560" s="24" t="s">
        <v>367</v>
      </c>
      <c r="I560" s="42" t="s">
        <v>1171</v>
      </c>
      <c r="J560" s="16">
        <v>8661</v>
      </c>
      <c r="K560" s="30">
        <v>2240</v>
      </c>
      <c r="L560" s="16" t="s">
        <v>35</v>
      </c>
      <c r="M560" s="16" t="s">
        <v>35</v>
      </c>
      <c r="N560" s="16">
        <v>4</v>
      </c>
      <c r="O560" s="16">
        <v>8.6999999999999993</v>
      </c>
      <c r="P560" s="16">
        <v>29.7</v>
      </c>
      <c r="Q560" s="16">
        <v>29.7</v>
      </c>
      <c r="R560" s="16">
        <v>0</v>
      </c>
      <c r="S560" s="16">
        <v>26148694</v>
      </c>
      <c r="T560" s="16">
        <v>20790000</v>
      </c>
      <c r="U560" s="16">
        <v>446331156</v>
      </c>
      <c r="V560" s="16">
        <v>4</v>
      </c>
      <c r="W560" s="19">
        <v>2.2400000000000002</v>
      </c>
      <c r="X560" s="19">
        <v>2.2400000000000002</v>
      </c>
      <c r="Y560" s="16">
        <v>58573074</v>
      </c>
      <c r="Z560" s="16">
        <v>55883520</v>
      </c>
      <c r="AA560" s="16">
        <v>1221955520</v>
      </c>
      <c r="AD560" s="16" t="s">
        <v>257</v>
      </c>
      <c r="AE560" s="16" t="s">
        <v>1113</v>
      </c>
      <c r="AF560" s="16" t="s">
        <v>313</v>
      </c>
      <c r="AG560" s="16">
        <v>55883520</v>
      </c>
      <c r="AH560" s="16" t="s">
        <v>260</v>
      </c>
      <c r="AI560" s="16" t="s">
        <v>314</v>
      </c>
      <c r="AJ560" s="16">
        <v>1221955520</v>
      </c>
      <c r="AK560" s="16" t="s">
        <v>261</v>
      </c>
      <c r="AL560" s="24" t="s">
        <v>1114</v>
      </c>
    </row>
    <row r="561" spans="1:38" x14ac:dyDescent="0.15">
      <c r="A561" s="16">
        <v>556</v>
      </c>
      <c r="B561" s="16">
        <v>205</v>
      </c>
      <c r="C561" s="16">
        <v>10</v>
      </c>
      <c r="D561" s="16">
        <v>1000</v>
      </c>
      <c r="E561" s="16">
        <v>0</v>
      </c>
      <c r="F561" s="16">
        <v>0</v>
      </c>
      <c r="G561" s="34">
        <v>6000646</v>
      </c>
      <c r="H561" s="24" t="s">
        <v>368</v>
      </c>
      <c r="I561" s="42" t="s">
        <v>1172</v>
      </c>
      <c r="J561" s="16">
        <v>8661</v>
      </c>
      <c r="K561" s="30">
        <v>2040</v>
      </c>
      <c r="L561" s="16" t="s">
        <v>36</v>
      </c>
      <c r="M561" s="16" t="s">
        <v>36</v>
      </c>
      <c r="N561" s="16">
        <v>5</v>
      </c>
      <c r="O561" s="16">
        <v>13.2</v>
      </c>
      <c r="P561" s="16">
        <v>35</v>
      </c>
      <c r="Q561" s="16">
        <v>35</v>
      </c>
      <c r="R561" s="16">
        <v>0</v>
      </c>
      <c r="S561" s="16">
        <v>39673880</v>
      </c>
      <c r="T561" s="16">
        <v>24500000</v>
      </c>
      <c r="U561" s="16">
        <v>525979477</v>
      </c>
      <c r="V561" s="16">
        <v>5</v>
      </c>
      <c r="W561" s="19">
        <v>2.04</v>
      </c>
      <c r="X561" s="19">
        <v>2.04</v>
      </c>
      <c r="Y561" s="16">
        <v>80934715</v>
      </c>
      <c r="Z561" s="16">
        <v>59976000</v>
      </c>
      <c r="AA561" s="16">
        <v>1311442162</v>
      </c>
      <c r="AD561" s="16" t="s">
        <v>257</v>
      </c>
      <c r="AE561" s="16" t="s">
        <v>1115</v>
      </c>
      <c r="AF561" s="16" t="s">
        <v>313</v>
      </c>
      <c r="AG561" s="16">
        <v>59976000</v>
      </c>
      <c r="AH561" s="16" t="s">
        <v>260</v>
      </c>
      <c r="AI561" s="16" t="s">
        <v>314</v>
      </c>
      <c r="AJ561" s="16">
        <v>1311442162</v>
      </c>
      <c r="AK561" s="16" t="s">
        <v>261</v>
      </c>
      <c r="AL561" s="24" t="s">
        <v>1116</v>
      </c>
    </row>
    <row r="562" spans="1:38" x14ac:dyDescent="0.15">
      <c r="A562" s="16">
        <v>557</v>
      </c>
      <c r="B562" s="16">
        <v>206</v>
      </c>
      <c r="C562" s="16">
        <v>10</v>
      </c>
      <c r="D562" s="16">
        <v>1000</v>
      </c>
      <c r="E562" s="16">
        <v>0</v>
      </c>
      <c r="F562" s="16">
        <v>0</v>
      </c>
      <c r="G562" s="34">
        <v>6000647</v>
      </c>
      <c r="H562" s="24" t="s">
        <v>369</v>
      </c>
      <c r="I562" s="42" t="s">
        <v>1173</v>
      </c>
      <c r="J562" s="16">
        <v>8661</v>
      </c>
      <c r="K562" s="30">
        <v>1980</v>
      </c>
      <c r="L562" s="16" t="s">
        <v>37</v>
      </c>
      <c r="M562" s="16" t="s">
        <v>37</v>
      </c>
      <c r="N562" s="16">
        <v>6</v>
      </c>
      <c r="O562" s="16">
        <v>31.05</v>
      </c>
      <c r="P562" s="16">
        <v>232</v>
      </c>
      <c r="Q562" s="16">
        <v>232</v>
      </c>
      <c r="R562" s="16">
        <v>0</v>
      </c>
      <c r="S562" s="16">
        <v>93323787</v>
      </c>
      <c r="T562" s="16">
        <v>162400000</v>
      </c>
      <c r="U562" s="16">
        <v>3486492537</v>
      </c>
      <c r="V562" s="16">
        <v>6</v>
      </c>
      <c r="W562" s="19">
        <v>1.98</v>
      </c>
      <c r="X562" s="19">
        <v>1.98</v>
      </c>
      <c r="Y562" s="16">
        <v>184781098</v>
      </c>
      <c r="Z562" s="16">
        <v>385862400</v>
      </c>
      <c r="AA562" s="16">
        <v>8437311939</v>
      </c>
      <c r="AD562" s="16" t="s">
        <v>257</v>
      </c>
      <c r="AE562" s="16" t="s">
        <v>1117</v>
      </c>
      <c r="AF562" s="16" t="s">
        <v>313</v>
      </c>
      <c r="AG562" s="16">
        <v>385862400</v>
      </c>
      <c r="AH562" s="16" t="s">
        <v>260</v>
      </c>
      <c r="AI562" s="16" t="s">
        <v>314</v>
      </c>
      <c r="AJ562" s="16">
        <v>8437311939</v>
      </c>
      <c r="AK562" s="16" t="s">
        <v>261</v>
      </c>
      <c r="AL562" s="24" t="s">
        <v>1118</v>
      </c>
    </row>
    <row r="563" spans="1:38" x14ac:dyDescent="0.15">
      <c r="A563" s="16">
        <v>558</v>
      </c>
      <c r="B563" s="16">
        <v>207</v>
      </c>
      <c r="C563" s="16">
        <v>10</v>
      </c>
      <c r="D563" s="16">
        <v>1000</v>
      </c>
      <c r="E563" s="16">
        <v>0</v>
      </c>
      <c r="F563" s="16">
        <v>0</v>
      </c>
      <c r="G563" s="34">
        <v>6000648</v>
      </c>
      <c r="H563" s="24" t="s">
        <v>370</v>
      </c>
      <c r="I563" s="42" t="s">
        <v>1174</v>
      </c>
      <c r="J563" s="16">
        <v>8661</v>
      </c>
      <c r="K563" s="30">
        <v>1780</v>
      </c>
      <c r="L563" s="16" t="s">
        <v>38</v>
      </c>
      <c r="M563" s="16" t="s">
        <v>38</v>
      </c>
      <c r="N563" s="16">
        <v>7</v>
      </c>
      <c r="O563" s="16">
        <v>35.799999999999997</v>
      </c>
      <c r="P563" s="16">
        <v>300</v>
      </c>
      <c r="Q563" s="16">
        <v>300</v>
      </c>
      <c r="R563" s="16">
        <v>0</v>
      </c>
      <c r="S563" s="16">
        <v>107600373</v>
      </c>
      <c r="T563" s="16">
        <v>210000000</v>
      </c>
      <c r="U563" s="16">
        <v>4508395522</v>
      </c>
      <c r="V563" s="16">
        <v>7</v>
      </c>
      <c r="W563" s="19">
        <v>1.78</v>
      </c>
      <c r="X563" s="19">
        <v>1.78</v>
      </c>
      <c r="Y563" s="16">
        <v>191528663</v>
      </c>
      <c r="Z563" s="16">
        <v>448560000</v>
      </c>
      <c r="AA563" s="16">
        <v>9808264924</v>
      </c>
      <c r="AD563" s="16" t="s">
        <v>257</v>
      </c>
      <c r="AE563" s="16" t="s">
        <v>1119</v>
      </c>
      <c r="AF563" s="16" t="s">
        <v>313</v>
      </c>
      <c r="AG563" s="16">
        <v>448560000</v>
      </c>
      <c r="AH563" s="16" t="s">
        <v>260</v>
      </c>
      <c r="AI563" s="16" t="s">
        <v>314</v>
      </c>
      <c r="AJ563" s="16">
        <v>9808264924</v>
      </c>
      <c r="AK563" s="16" t="s">
        <v>261</v>
      </c>
      <c r="AL563" s="24" t="s">
        <v>1120</v>
      </c>
    </row>
    <row r="564" spans="1:38" x14ac:dyDescent="0.15">
      <c r="A564" s="16">
        <v>559</v>
      </c>
      <c r="B564" s="16">
        <v>208</v>
      </c>
      <c r="C564" s="16">
        <v>10</v>
      </c>
      <c r="D564" s="16">
        <v>1000</v>
      </c>
      <c r="E564" s="16">
        <v>0</v>
      </c>
      <c r="F564" s="16">
        <v>0</v>
      </c>
      <c r="G564" s="34">
        <v>6000649</v>
      </c>
      <c r="H564" s="24" t="s">
        <v>371</v>
      </c>
      <c r="I564" s="42" t="s">
        <v>1175</v>
      </c>
      <c r="J564" s="16">
        <v>8661</v>
      </c>
      <c r="K564" s="30">
        <v>1580</v>
      </c>
      <c r="L564" s="16" t="s">
        <v>39</v>
      </c>
      <c r="M564" s="16" t="s">
        <v>39</v>
      </c>
      <c r="N564" s="16">
        <v>8</v>
      </c>
      <c r="O564" s="16">
        <v>39.549999999999997</v>
      </c>
      <c r="P564" s="16">
        <v>387.5</v>
      </c>
      <c r="Q564" s="16">
        <v>387.5</v>
      </c>
      <c r="R564" s="16">
        <v>0</v>
      </c>
      <c r="S564" s="16">
        <v>118871361</v>
      </c>
      <c r="T564" s="16">
        <v>271250000</v>
      </c>
      <c r="U564" s="16">
        <v>5823344216</v>
      </c>
      <c r="V564" s="16">
        <v>8</v>
      </c>
      <c r="W564" s="19">
        <v>1.58</v>
      </c>
      <c r="X564" s="19">
        <v>1.58</v>
      </c>
      <c r="Y564" s="16">
        <v>187816750</v>
      </c>
      <c r="Z564" s="16">
        <v>514290000</v>
      </c>
      <c r="AA564" s="16">
        <v>11245524719</v>
      </c>
      <c r="AD564" s="16" t="s">
        <v>257</v>
      </c>
      <c r="AE564" s="16" t="s">
        <v>1121</v>
      </c>
      <c r="AF564" s="16" t="s">
        <v>313</v>
      </c>
      <c r="AG564" s="16">
        <v>514290000</v>
      </c>
      <c r="AH564" s="16" t="s">
        <v>260</v>
      </c>
      <c r="AI564" s="16" t="s">
        <v>314</v>
      </c>
      <c r="AJ564" s="16">
        <v>11245524719</v>
      </c>
      <c r="AK564" s="16" t="s">
        <v>261</v>
      </c>
      <c r="AL564" s="24" t="s">
        <v>1122</v>
      </c>
    </row>
    <row r="565" spans="1:38" x14ac:dyDescent="0.15">
      <c r="A565" s="16">
        <v>560</v>
      </c>
      <c r="B565" s="16">
        <v>209</v>
      </c>
      <c r="C565" s="16">
        <v>10</v>
      </c>
      <c r="D565" s="16">
        <v>1000</v>
      </c>
      <c r="E565" s="16">
        <v>0</v>
      </c>
      <c r="F565" s="16">
        <v>0</v>
      </c>
      <c r="G565" s="34">
        <v>6000650</v>
      </c>
      <c r="H565" s="24" t="s">
        <v>372</v>
      </c>
      <c r="I565" s="42" t="s">
        <v>1176</v>
      </c>
      <c r="J565" s="16">
        <v>8661</v>
      </c>
      <c r="K565" s="30">
        <v>1480</v>
      </c>
      <c r="L565" s="16" t="s">
        <v>40</v>
      </c>
      <c r="M565" s="16" t="s">
        <v>40</v>
      </c>
      <c r="N565" s="16">
        <v>9</v>
      </c>
      <c r="O565" s="16">
        <v>68.400000000000006</v>
      </c>
      <c r="P565" s="16">
        <v>480</v>
      </c>
      <c r="Q565" s="16">
        <v>480</v>
      </c>
      <c r="R565" s="16">
        <v>0</v>
      </c>
      <c r="S565" s="16">
        <v>205582835</v>
      </c>
      <c r="T565" s="16">
        <v>336000000</v>
      </c>
      <c r="U565" s="16">
        <v>7213432835</v>
      </c>
      <c r="V565" s="16">
        <v>9</v>
      </c>
      <c r="W565" s="19">
        <v>1.48</v>
      </c>
      <c r="X565" s="19">
        <v>1.48</v>
      </c>
      <c r="Y565" s="16">
        <v>304262595</v>
      </c>
      <c r="Z565" s="16">
        <v>596736000</v>
      </c>
      <c r="AA565" s="16">
        <v>13048298505</v>
      </c>
      <c r="AD565" s="16" t="s">
        <v>257</v>
      </c>
      <c r="AE565" s="16" t="s">
        <v>1123</v>
      </c>
      <c r="AF565" s="16" t="s">
        <v>313</v>
      </c>
      <c r="AG565" s="16">
        <v>596736000</v>
      </c>
      <c r="AH565" s="16" t="s">
        <v>260</v>
      </c>
      <c r="AI565" s="16" t="s">
        <v>314</v>
      </c>
      <c r="AJ565" s="16">
        <v>13048298505</v>
      </c>
      <c r="AK565" s="16" t="s">
        <v>261</v>
      </c>
      <c r="AL565" s="24" t="s">
        <v>1124</v>
      </c>
    </row>
    <row r="566" spans="1:38" x14ac:dyDescent="0.15">
      <c r="A566" s="16">
        <v>561</v>
      </c>
      <c r="B566" s="16">
        <v>210</v>
      </c>
      <c r="C566" s="16">
        <v>10</v>
      </c>
      <c r="D566" s="16">
        <v>1000</v>
      </c>
      <c r="E566" s="16">
        <v>0</v>
      </c>
      <c r="F566" s="16">
        <v>0</v>
      </c>
      <c r="G566" s="34">
        <v>6000651</v>
      </c>
      <c r="H566" s="24" t="s">
        <v>373</v>
      </c>
      <c r="I566" s="42" t="s">
        <v>1177</v>
      </c>
      <c r="J566" s="16">
        <v>8661</v>
      </c>
      <c r="K566" s="30">
        <v>1320</v>
      </c>
      <c r="L566" s="16" t="s">
        <v>41</v>
      </c>
      <c r="M566" s="16" t="s">
        <v>41</v>
      </c>
      <c r="N566" s="16">
        <v>10</v>
      </c>
      <c r="O566" s="16">
        <v>80.5</v>
      </c>
      <c r="P566" s="16">
        <v>528</v>
      </c>
      <c r="Q566" s="16">
        <v>528</v>
      </c>
      <c r="R566" s="16">
        <v>0</v>
      </c>
      <c r="S566" s="16">
        <v>241950559</v>
      </c>
      <c r="T566" s="16">
        <v>369600000</v>
      </c>
      <c r="U566" s="16">
        <v>7934776119</v>
      </c>
      <c r="V566" s="16">
        <v>10</v>
      </c>
      <c r="W566" s="19">
        <v>1.32</v>
      </c>
      <c r="X566" s="19">
        <v>1.32</v>
      </c>
      <c r="Y566" s="16">
        <v>319374737</v>
      </c>
      <c r="Z566" s="16">
        <v>585446400</v>
      </c>
      <c r="AA566" s="16">
        <v>12801438805</v>
      </c>
      <c r="AD566" s="16" t="s">
        <v>257</v>
      </c>
      <c r="AE566" s="16" t="s">
        <v>1125</v>
      </c>
      <c r="AF566" s="16" t="s">
        <v>313</v>
      </c>
      <c r="AG566" s="16">
        <v>585446400</v>
      </c>
      <c r="AH566" s="16" t="s">
        <v>260</v>
      </c>
      <c r="AI566" s="16" t="s">
        <v>314</v>
      </c>
      <c r="AJ566" s="16">
        <v>12801438805</v>
      </c>
      <c r="AK566" s="16" t="s">
        <v>261</v>
      </c>
      <c r="AL566" s="24" t="s">
        <v>1126</v>
      </c>
    </row>
    <row r="567" spans="1:38" x14ac:dyDescent="0.15">
      <c r="A567" s="16">
        <v>562</v>
      </c>
      <c r="B567" s="16">
        <v>301</v>
      </c>
      <c r="C567" s="16">
        <v>10</v>
      </c>
      <c r="D567" s="16">
        <v>0</v>
      </c>
      <c r="E567" s="16">
        <v>1000</v>
      </c>
      <c r="F567" s="16">
        <v>0</v>
      </c>
      <c r="G567" s="34">
        <v>6000642</v>
      </c>
      <c r="H567" s="24" t="s">
        <v>364</v>
      </c>
      <c r="I567" s="42" t="s">
        <v>1168</v>
      </c>
      <c r="J567" s="16">
        <v>8661</v>
      </c>
      <c r="K567" s="30">
        <v>450</v>
      </c>
      <c r="L567" s="16" t="s">
        <v>42</v>
      </c>
      <c r="M567" s="16" t="s">
        <v>42</v>
      </c>
      <c r="N567" s="16">
        <v>1</v>
      </c>
      <c r="O567" s="16">
        <v>2.5499999999999998</v>
      </c>
      <c r="P567" s="16">
        <v>1.4</v>
      </c>
      <c r="Q567" s="16">
        <v>1.4</v>
      </c>
      <c r="R567" s="16">
        <v>0</v>
      </c>
      <c r="S567" s="16">
        <v>7664272</v>
      </c>
      <c r="T567" s="16">
        <v>980000</v>
      </c>
      <c r="U567" s="16">
        <v>21039179</v>
      </c>
      <c r="V567" s="16">
        <v>1</v>
      </c>
      <c r="W567" s="19">
        <v>4.5</v>
      </c>
      <c r="X567" s="19">
        <v>4.5</v>
      </c>
      <c r="Y567" s="16">
        <v>34489224</v>
      </c>
      <c r="Z567" s="16">
        <v>5292000</v>
      </c>
      <c r="AA567" s="16">
        <v>115715484</v>
      </c>
      <c r="AD567" s="16" t="s">
        <v>257</v>
      </c>
      <c r="AE567" s="16" t="s">
        <v>1127</v>
      </c>
      <c r="AF567" s="16" t="s">
        <v>313</v>
      </c>
      <c r="AG567" s="16">
        <v>5292000</v>
      </c>
      <c r="AH567" s="16" t="s">
        <v>260</v>
      </c>
      <c r="AI567" s="16" t="s">
        <v>314</v>
      </c>
      <c r="AJ567" s="16">
        <v>115715484</v>
      </c>
      <c r="AK567" s="16" t="s">
        <v>261</v>
      </c>
      <c r="AL567" s="24" t="s">
        <v>1128</v>
      </c>
    </row>
    <row r="568" spans="1:38" x14ac:dyDescent="0.15">
      <c r="A568" s="16">
        <v>563</v>
      </c>
      <c r="B568" s="16">
        <v>302</v>
      </c>
      <c r="C568" s="16">
        <v>10</v>
      </c>
      <c r="D568" s="16">
        <v>0</v>
      </c>
      <c r="E568" s="16">
        <v>1000</v>
      </c>
      <c r="F568" s="16">
        <v>0</v>
      </c>
      <c r="G568" s="34">
        <v>6000643</v>
      </c>
      <c r="H568" s="24" t="s">
        <v>365</v>
      </c>
      <c r="I568" s="42" t="s">
        <v>1169</v>
      </c>
      <c r="J568" s="16">
        <v>8661</v>
      </c>
      <c r="K568" s="30">
        <v>3240</v>
      </c>
      <c r="L568" s="16" t="s">
        <v>43</v>
      </c>
      <c r="M568" s="16" t="s">
        <v>43</v>
      </c>
      <c r="N568" s="16">
        <v>2</v>
      </c>
      <c r="O568" s="16">
        <v>4</v>
      </c>
      <c r="P568" s="16">
        <v>1.65</v>
      </c>
      <c r="Q568" s="16">
        <v>1.65</v>
      </c>
      <c r="R568" s="16">
        <v>0</v>
      </c>
      <c r="S568" s="16">
        <v>12022388</v>
      </c>
      <c r="T568" s="16">
        <v>1155000</v>
      </c>
      <c r="U568" s="16">
        <v>24796175</v>
      </c>
      <c r="V568" s="16">
        <v>2</v>
      </c>
      <c r="W568" s="19">
        <v>3.24</v>
      </c>
      <c r="X568" s="19">
        <v>3.24</v>
      </c>
      <c r="Y568" s="16">
        <v>38952537</v>
      </c>
      <c r="Z568" s="16">
        <v>4490640</v>
      </c>
      <c r="AA568" s="16">
        <v>98192853</v>
      </c>
      <c r="AD568" s="16" t="s">
        <v>257</v>
      </c>
      <c r="AE568" s="16" t="s">
        <v>1129</v>
      </c>
      <c r="AF568" s="16" t="s">
        <v>313</v>
      </c>
      <c r="AG568" s="16">
        <v>4490640</v>
      </c>
      <c r="AH568" s="16" t="s">
        <v>260</v>
      </c>
      <c r="AI568" s="16" t="s">
        <v>314</v>
      </c>
      <c r="AJ568" s="16">
        <v>98192853</v>
      </c>
      <c r="AK568" s="16" t="s">
        <v>261</v>
      </c>
      <c r="AL568" s="24" t="s">
        <v>1130</v>
      </c>
    </row>
    <row r="569" spans="1:38" x14ac:dyDescent="0.15">
      <c r="A569" s="16">
        <v>564</v>
      </c>
      <c r="B569" s="16">
        <v>303</v>
      </c>
      <c r="C569" s="16">
        <v>10</v>
      </c>
      <c r="D569" s="16">
        <v>0</v>
      </c>
      <c r="E569" s="16">
        <v>1000</v>
      </c>
      <c r="F569" s="16">
        <v>0</v>
      </c>
      <c r="G569" s="34">
        <v>6000644</v>
      </c>
      <c r="H569" s="24" t="s">
        <v>366</v>
      </c>
      <c r="I569" s="42" t="s">
        <v>1170</v>
      </c>
      <c r="J569" s="16">
        <v>8661</v>
      </c>
      <c r="K569" s="30">
        <v>2640</v>
      </c>
      <c r="L569" s="16" t="s">
        <v>44</v>
      </c>
      <c r="M569" s="16" t="s">
        <v>44</v>
      </c>
      <c r="N569" s="16">
        <v>3</v>
      </c>
      <c r="O569" s="16">
        <v>8</v>
      </c>
      <c r="P569" s="16">
        <v>2.9</v>
      </c>
      <c r="Q569" s="16">
        <v>2.9</v>
      </c>
      <c r="R569" s="16">
        <v>0</v>
      </c>
      <c r="S569" s="16">
        <v>24044776</v>
      </c>
      <c r="T569" s="16">
        <v>2030000</v>
      </c>
      <c r="U569" s="16">
        <v>43581156</v>
      </c>
      <c r="V569" s="16">
        <v>3</v>
      </c>
      <c r="W569" s="19">
        <v>2.64</v>
      </c>
      <c r="X569" s="19">
        <v>2.64</v>
      </c>
      <c r="Y569" s="16">
        <v>63478208</v>
      </c>
      <c r="Z569" s="16">
        <v>6431040</v>
      </c>
      <c r="AA569" s="16">
        <v>140621863</v>
      </c>
      <c r="AD569" s="16" t="s">
        <v>257</v>
      </c>
      <c r="AE569" s="16" t="s">
        <v>1131</v>
      </c>
      <c r="AF569" s="16" t="s">
        <v>313</v>
      </c>
      <c r="AG569" s="16">
        <v>6431040</v>
      </c>
      <c r="AH569" s="16" t="s">
        <v>260</v>
      </c>
      <c r="AI569" s="16" t="s">
        <v>314</v>
      </c>
      <c r="AJ569" s="16">
        <v>140621863</v>
      </c>
      <c r="AK569" s="16" t="s">
        <v>261</v>
      </c>
      <c r="AL569" s="24" t="s">
        <v>1132</v>
      </c>
    </row>
    <row r="570" spans="1:38" x14ac:dyDescent="0.15">
      <c r="A570" s="16">
        <v>565</v>
      </c>
      <c r="B570" s="16">
        <v>304</v>
      </c>
      <c r="C570" s="16">
        <v>10</v>
      </c>
      <c r="D570" s="16">
        <v>0</v>
      </c>
      <c r="E570" s="16">
        <v>1000</v>
      </c>
      <c r="F570" s="16">
        <v>0</v>
      </c>
      <c r="G570" s="34">
        <v>6000645</v>
      </c>
      <c r="H570" s="24" t="s">
        <v>367</v>
      </c>
      <c r="I570" s="42" t="s">
        <v>1171</v>
      </c>
      <c r="J570" s="16">
        <v>8661</v>
      </c>
      <c r="K570" s="30">
        <v>2240</v>
      </c>
      <c r="L570" s="16" t="s">
        <v>45</v>
      </c>
      <c r="M570" s="16" t="s">
        <v>45</v>
      </c>
      <c r="N570" s="16">
        <v>4</v>
      </c>
      <c r="O570" s="16">
        <v>11.75</v>
      </c>
      <c r="P570" s="16">
        <v>22.25</v>
      </c>
      <c r="Q570" s="16">
        <v>22.25</v>
      </c>
      <c r="R570" s="16">
        <v>0</v>
      </c>
      <c r="S570" s="16">
        <v>35315764</v>
      </c>
      <c r="T570" s="16">
        <v>15575000</v>
      </c>
      <c r="U570" s="16">
        <v>334372667</v>
      </c>
      <c r="V570" s="16">
        <v>4</v>
      </c>
      <c r="W570" s="19">
        <v>2.2400000000000002</v>
      </c>
      <c r="X570" s="19">
        <v>2.2400000000000002</v>
      </c>
      <c r="Y570" s="16">
        <v>79107311</v>
      </c>
      <c r="Z570" s="16">
        <v>41865600</v>
      </c>
      <c r="AA570" s="16">
        <v>915438057</v>
      </c>
      <c r="AD570" s="16" t="s">
        <v>257</v>
      </c>
      <c r="AE570" s="16" t="s">
        <v>1133</v>
      </c>
      <c r="AF570" s="16" t="s">
        <v>313</v>
      </c>
      <c r="AG570" s="16">
        <v>41865600</v>
      </c>
      <c r="AH570" s="16" t="s">
        <v>260</v>
      </c>
      <c r="AI570" s="16" t="s">
        <v>314</v>
      </c>
      <c r="AJ570" s="16">
        <v>915438057</v>
      </c>
      <c r="AK570" s="16" t="s">
        <v>261</v>
      </c>
      <c r="AL570" s="24" t="s">
        <v>1134</v>
      </c>
    </row>
    <row r="571" spans="1:38" x14ac:dyDescent="0.15">
      <c r="A571" s="16">
        <v>566</v>
      </c>
      <c r="B571" s="16">
        <v>305</v>
      </c>
      <c r="C571" s="16">
        <v>10</v>
      </c>
      <c r="D571" s="16">
        <v>0</v>
      </c>
      <c r="E571" s="16">
        <v>1000</v>
      </c>
      <c r="F571" s="16">
        <v>0</v>
      </c>
      <c r="G571" s="34">
        <v>6000646</v>
      </c>
      <c r="H571" s="24" t="s">
        <v>368</v>
      </c>
      <c r="I571" s="42" t="s">
        <v>1172</v>
      </c>
      <c r="J571" s="16">
        <v>8661</v>
      </c>
      <c r="K571" s="30">
        <v>2040</v>
      </c>
      <c r="L571" s="16" t="s">
        <v>46</v>
      </c>
      <c r="M571" s="16" t="s">
        <v>46</v>
      </c>
      <c r="N571" s="16">
        <v>5</v>
      </c>
      <c r="O571" s="16">
        <v>17.8</v>
      </c>
      <c r="P571" s="16">
        <v>26.25</v>
      </c>
      <c r="Q571" s="16">
        <v>26.25</v>
      </c>
      <c r="R571" s="16">
        <v>0</v>
      </c>
      <c r="S571" s="16">
        <v>53499626</v>
      </c>
      <c r="T571" s="16">
        <v>18375000</v>
      </c>
      <c r="U571" s="16">
        <v>394484608</v>
      </c>
      <c r="V571" s="16">
        <v>5</v>
      </c>
      <c r="W571" s="19">
        <v>2.04</v>
      </c>
      <c r="X571" s="19">
        <v>2.04</v>
      </c>
      <c r="Y571" s="16">
        <v>109139237</v>
      </c>
      <c r="Z571" s="16">
        <v>44982000</v>
      </c>
      <c r="AA571" s="16">
        <v>983581622</v>
      </c>
      <c r="AD571" s="16" t="s">
        <v>257</v>
      </c>
      <c r="AE571" s="16" t="s">
        <v>1135</v>
      </c>
      <c r="AF571" s="16" t="s">
        <v>313</v>
      </c>
      <c r="AG571" s="16">
        <v>44982000</v>
      </c>
      <c r="AH571" s="16" t="s">
        <v>260</v>
      </c>
      <c r="AI571" s="16" t="s">
        <v>314</v>
      </c>
      <c r="AJ571" s="16">
        <v>983581622</v>
      </c>
      <c r="AK571" s="16" t="s">
        <v>261</v>
      </c>
      <c r="AL571" s="24" t="s">
        <v>1136</v>
      </c>
    </row>
    <row r="572" spans="1:38" x14ac:dyDescent="0.15">
      <c r="A572" s="16">
        <v>567</v>
      </c>
      <c r="B572" s="16">
        <v>306</v>
      </c>
      <c r="C572" s="16">
        <v>10</v>
      </c>
      <c r="D572" s="16">
        <v>0</v>
      </c>
      <c r="E572" s="16">
        <v>1000</v>
      </c>
      <c r="F572" s="16">
        <v>0</v>
      </c>
      <c r="G572" s="34">
        <v>6000647</v>
      </c>
      <c r="H572" s="24" t="s">
        <v>369</v>
      </c>
      <c r="I572" s="42" t="s">
        <v>1173</v>
      </c>
      <c r="J572" s="16">
        <v>8661</v>
      </c>
      <c r="K572" s="30">
        <v>1980</v>
      </c>
      <c r="L572" s="16" t="s">
        <v>47</v>
      </c>
      <c r="M572" s="16" t="s">
        <v>47</v>
      </c>
      <c r="N572" s="16">
        <v>6</v>
      </c>
      <c r="O572" s="16">
        <v>41.95</v>
      </c>
      <c r="P572" s="16">
        <v>174</v>
      </c>
      <c r="Q572" s="16">
        <v>174</v>
      </c>
      <c r="R572" s="16">
        <v>0</v>
      </c>
      <c r="S572" s="16">
        <v>126084794</v>
      </c>
      <c r="T572" s="16">
        <v>121800000</v>
      </c>
      <c r="U572" s="16">
        <v>2614869402</v>
      </c>
      <c r="V572" s="16">
        <v>6</v>
      </c>
      <c r="W572" s="19">
        <v>1.98</v>
      </c>
      <c r="X572" s="19">
        <v>1.98</v>
      </c>
      <c r="Y572" s="16">
        <v>249647892</v>
      </c>
      <c r="Z572" s="16">
        <v>289396800</v>
      </c>
      <c r="AA572" s="16">
        <v>6327983952</v>
      </c>
      <c r="AD572" s="16" t="s">
        <v>257</v>
      </c>
      <c r="AE572" s="16" t="s">
        <v>1137</v>
      </c>
      <c r="AF572" s="16" t="s">
        <v>313</v>
      </c>
      <c r="AG572" s="16">
        <v>289396800</v>
      </c>
      <c r="AH572" s="16" t="s">
        <v>260</v>
      </c>
      <c r="AI572" s="16" t="s">
        <v>314</v>
      </c>
      <c r="AJ572" s="16">
        <v>6327983952</v>
      </c>
      <c r="AK572" s="16" t="s">
        <v>261</v>
      </c>
      <c r="AL572" s="24" t="s">
        <v>1138</v>
      </c>
    </row>
    <row r="573" spans="1:38" x14ac:dyDescent="0.15">
      <c r="A573" s="16">
        <v>568</v>
      </c>
      <c r="B573" s="16">
        <v>307</v>
      </c>
      <c r="C573" s="16">
        <v>10</v>
      </c>
      <c r="D573" s="16">
        <v>0</v>
      </c>
      <c r="E573" s="16">
        <v>1000</v>
      </c>
      <c r="F573" s="16">
        <v>0</v>
      </c>
      <c r="G573" s="34">
        <v>6000648</v>
      </c>
      <c r="H573" s="24" t="s">
        <v>370</v>
      </c>
      <c r="I573" s="42" t="s">
        <v>1174</v>
      </c>
      <c r="J573" s="16">
        <v>8661</v>
      </c>
      <c r="K573" s="30">
        <v>1780</v>
      </c>
      <c r="L573" s="16" t="s">
        <v>48</v>
      </c>
      <c r="M573" s="16" t="s">
        <v>48</v>
      </c>
      <c r="N573" s="16">
        <v>7</v>
      </c>
      <c r="O573" s="16">
        <v>48.35</v>
      </c>
      <c r="P573" s="16">
        <v>225</v>
      </c>
      <c r="Q573" s="16">
        <v>225</v>
      </c>
      <c r="R573" s="16">
        <v>0</v>
      </c>
      <c r="S573" s="16">
        <v>145320615</v>
      </c>
      <c r="T573" s="16">
        <v>157500000</v>
      </c>
      <c r="U573" s="16">
        <v>3381296641</v>
      </c>
      <c r="V573" s="16">
        <v>7</v>
      </c>
      <c r="W573" s="19">
        <v>1.78</v>
      </c>
      <c r="X573" s="19">
        <v>1.78</v>
      </c>
      <c r="Y573" s="16">
        <v>258670694</v>
      </c>
      <c r="Z573" s="16">
        <v>336420000</v>
      </c>
      <c r="AA573" s="16">
        <v>7356198692</v>
      </c>
      <c r="AD573" s="16" t="s">
        <v>257</v>
      </c>
      <c r="AE573" s="16" t="s">
        <v>1139</v>
      </c>
      <c r="AF573" s="16" t="s">
        <v>313</v>
      </c>
      <c r="AG573" s="16">
        <v>336420000</v>
      </c>
      <c r="AH573" s="16" t="s">
        <v>260</v>
      </c>
      <c r="AI573" s="16" t="s">
        <v>314</v>
      </c>
      <c r="AJ573" s="16">
        <v>7356198692</v>
      </c>
      <c r="AK573" s="16" t="s">
        <v>261</v>
      </c>
      <c r="AL573" s="24" t="s">
        <v>1140</v>
      </c>
    </row>
    <row r="574" spans="1:38" x14ac:dyDescent="0.15">
      <c r="A574" s="16">
        <v>569</v>
      </c>
      <c r="B574" s="16">
        <v>308</v>
      </c>
      <c r="C574" s="16">
        <v>10</v>
      </c>
      <c r="D574" s="16">
        <v>0</v>
      </c>
      <c r="E574" s="16">
        <v>1000</v>
      </c>
      <c r="F574" s="16">
        <v>0</v>
      </c>
      <c r="G574" s="34">
        <v>6000649</v>
      </c>
      <c r="H574" s="24" t="s">
        <v>371</v>
      </c>
      <c r="I574" s="42" t="s">
        <v>1175</v>
      </c>
      <c r="J574" s="16">
        <v>8661</v>
      </c>
      <c r="K574" s="30">
        <v>1580</v>
      </c>
      <c r="L574" s="16" t="s">
        <v>49</v>
      </c>
      <c r="M574" s="16" t="s">
        <v>49</v>
      </c>
      <c r="N574" s="16">
        <v>8</v>
      </c>
      <c r="O574" s="16">
        <v>53.35</v>
      </c>
      <c r="P574" s="16">
        <v>290.60000000000002</v>
      </c>
      <c r="Q574" s="16">
        <v>290.60000000000002</v>
      </c>
      <c r="R574" s="16">
        <v>0</v>
      </c>
      <c r="S574" s="16">
        <v>160348600</v>
      </c>
      <c r="T574" s="16">
        <v>203420000</v>
      </c>
      <c r="U574" s="16">
        <v>4367132462</v>
      </c>
      <c r="V574" s="16">
        <v>8</v>
      </c>
      <c r="W574" s="19">
        <v>1.58</v>
      </c>
      <c r="X574" s="19">
        <v>1.58</v>
      </c>
      <c r="Y574" s="16">
        <v>253350788</v>
      </c>
      <c r="Z574" s="16">
        <v>385684320</v>
      </c>
      <c r="AA574" s="16">
        <v>8433418021</v>
      </c>
      <c r="AD574" s="16" t="s">
        <v>257</v>
      </c>
      <c r="AE574" s="16" t="s">
        <v>1141</v>
      </c>
      <c r="AF574" s="16" t="s">
        <v>313</v>
      </c>
      <c r="AG574" s="16">
        <v>385684320</v>
      </c>
      <c r="AH574" s="16" t="s">
        <v>260</v>
      </c>
      <c r="AI574" s="16" t="s">
        <v>314</v>
      </c>
      <c r="AJ574" s="16">
        <v>8433418021</v>
      </c>
      <c r="AK574" s="16" t="s">
        <v>261</v>
      </c>
      <c r="AL574" s="24" t="s">
        <v>1142</v>
      </c>
    </row>
    <row r="575" spans="1:38" x14ac:dyDescent="0.15">
      <c r="A575" s="16">
        <v>570</v>
      </c>
      <c r="B575" s="16">
        <v>309</v>
      </c>
      <c r="C575" s="16">
        <v>10</v>
      </c>
      <c r="D575" s="16">
        <v>0</v>
      </c>
      <c r="E575" s="16">
        <v>1000</v>
      </c>
      <c r="F575" s="16">
        <v>0</v>
      </c>
      <c r="G575" s="34">
        <v>6000650</v>
      </c>
      <c r="H575" s="24" t="s">
        <v>372</v>
      </c>
      <c r="I575" s="42" t="s">
        <v>1176</v>
      </c>
      <c r="J575" s="16">
        <v>8661</v>
      </c>
      <c r="K575" s="30">
        <v>1480</v>
      </c>
      <c r="L575" s="16" t="s">
        <v>50</v>
      </c>
      <c r="M575" s="16" t="s">
        <v>50</v>
      </c>
      <c r="N575" s="16">
        <v>9</v>
      </c>
      <c r="O575" s="16">
        <v>92.3</v>
      </c>
      <c r="P575" s="16">
        <v>360</v>
      </c>
      <c r="Q575" s="16">
        <v>360</v>
      </c>
      <c r="R575" s="16">
        <v>0</v>
      </c>
      <c r="S575" s="16">
        <v>277416604</v>
      </c>
      <c r="T575" s="16">
        <v>252000000</v>
      </c>
      <c r="U575" s="16">
        <v>5410074626</v>
      </c>
      <c r="V575" s="16">
        <v>9</v>
      </c>
      <c r="W575" s="19">
        <v>1.48</v>
      </c>
      <c r="X575" s="19">
        <v>1.48</v>
      </c>
      <c r="Y575" s="16">
        <v>410576573</v>
      </c>
      <c r="Z575" s="16">
        <v>447552000</v>
      </c>
      <c r="AA575" s="16">
        <v>9786223879</v>
      </c>
      <c r="AD575" s="16" t="s">
        <v>257</v>
      </c>
      <c r="AE575" s="16" t="s">
        <v>1143</v>
      </c>
      <c r="AF575" s="16" t="s">
        <v>313</v>
      </c>
      <c r="AG575" s="16">
        <v>447552000</v>
      </c>
      <c r="AH575" s="16" t="s">
        <v>260</v>
      </c>
      <c r="AI575" s="16" t="s">
        <v>314</v>
      </c>
      <c r="AJ575" s="16">
        <v>9786223879</v>
      </c>
      <c r="AK575" s="16" t="s">
        <v>261</v>
      </c>
      <c r="AL575" s="24" t="s">
        <v>1144</v>
      </c>
    </row>
    <row r="576" spans="1:38" x14ac:dyDescent="0.15">
      <c r="A576" s="16">
        <v>571</v>
      </c>
      <c r="B576" s="16">
        <v>310</v>
      </c>
      <c r="C576" s="16">
        <v>10</v>
      </c>
      <c r="D576" s="16">
        <v>0</v>
      </c>
      <c r="E576" s="16">
        <v>1000</v>
      </c>
      <c r="F576" s="16">
        <v>0</v>
      </c>
      <c r="G576" s="34">
        <v>6000651</v>
      </c>
      <c r="H576" s="24" t="s">
        <v>373</v>
      </c>
      <c r="I576" s="42" t="s">
        <v>1177</v>
      </c>
      <c r="J576" s="16">
        <v>8661</v>
      </c>
      <c r="K576" s="30">
        <v>1320</v>
      </c>
      <c r="L576" s="16" t="s">
        <v>51</v>
      </c>
      <c r="M576" s="16" t="s">
        <v>51</v>
      </c>
      <c r="N576" s="16">
        <v>10</v>
      </c>
      <c r="O576" s="16">
        <v>108.65</v>
      </c>
      <c r="P576" s="16">
        <v>396</v>
      </c>
      <c r="Q576" s="16">
        <v>396</v>
      </c>
      <c r="R576" s="16">
        <v>0</v>
      </c>
      <c r="S576" s="16">
        <v>326558115</v>
      </c>
      <c r="T576" s="16">
        <v>277200000</v>
      </c>
      <c r="U576" s="16">
        <v>5951082089</v>
      </c>
      <c r="V576" s="16">
        <v>10</v>
      </c>
      <c r="W576" s="19">
        <v>1.32</v>
      </c>
      <c r="X576" s="19">
        <v>1.32</v>
      </c>
      <c r="Y576" s="16">
        <v>431056711</v>
      </c>
      <c r="Z576" s="16">
        <v>439084800</v>
      </c>
      <c r="AA576" s="16">
        <v>9601079103</v>
      </c>
      <c r="AD576" s="16" t="s">
        <v>257</v>
      </c>
      <c r="AE576" s="16" t="s">
        <v>1145</v>
      </c>
      <c r="AF576" s="16" t="s">
        <v>313</v>
      </c>
      <c r="AG576" s="16">
        <v>439084800</v>
      </c>
      <c r="AH576" s="16" t="s">
        <v>260</v>
      </c>
      <c r="AI576" s="16" t="s">
        <v>314</v>
      </c>
      <c r="AJ576" s="16">
        <v>9601079103</v>
      </c>
      <c r="AK576" s="16" t="s">
        <v>261</v>
      </c>
      <c r="AL576" s="24" t="s">
        <v>1146</v>
      </c>
    </row>
    <row r="577" spans="1:38" x14ac:dyDescent="0.15">
      <c r="A577" s="16">
        <v>572</v>
      </c>
      <c r="B577" s="16">
        <v>401</v>
      </c>
      <c r="C577" s="16">
        <v>10</v>
      </c>
      <c r="D577" s="16">
        <v>0</v>
      </c>
      <c r="E577" s="16">
        <v>0</v>
      </c>
      <c r="F577" s="16">
        <v>0</v>
      </c>
      <c r="G577" s="17">
        <v>6000672</v>
      </c>
      <c r="H577" s="24" t="s">
        <v>374</v>
      </c>
      <c r="I577" s="37" t="s">
        <v>315</v>
      </c>
      <c r="J577" s="16">
        <v>8661</v>
      </c>
      <c r="K577" s="30">
        <v>43.000000000000007</v>
      </c>
      <c r="L577" s="16" t="s">
        <v>52</v>
      </c>
      <c r="M577" s="16" t="s">
        <v>52</v>
      </c>
      <c r="N577" s="16">
        <v>3</v>
      </c>
      <c r="O577" s="16">
        <v>5</v>
      </c>
      <c r="P577" s="16">
        <v>2.5</v>
      </c>
      <c r="Q577" s="16">
        <v>2.5</v>
      </c>
      <c r="R577" s="16">
        <v>0</v>
      </c>
      <c r="S577" s="16">
        <v>15027985</v>
      </c>
      <c r="T577" s="16">
        <v>1750000</v>
      </c>
      <c r="U577" s="16">
        <v>37569962</v>
      </c>
      <c r="V577" s="16">
        <v>1</v>
      </c>
      <c r="W577" s="19">
        <v>4.5</v>
      </c>
      <c r="X577" s="19">
        <v>4.300000000000001E-2</v>
      </c>
      <c r="Y577" s="16">
        <v>646203</v>
      </c>
      <c r="Z577" s="16">
        <v>90300</v>
      </c>
      <c r="AA577" s="16">
        <v>1974510</v>
      </c>
      <c r="AD577" s="16" t="s">
        <v>257</v>
      </c>
      <c r="AE577" s="16" t="s">
        <v>1147</v>
      </c>
      <c r="AF577" s="16" t="s">
        <v>313</v>
      </c>
      <c r="AG577" s="16">
        <v>90300</v>
      </c>
      <c r="AH577" s="16" t="s">
        <v>260</v>
      </c>
      <c r="AI577" s="16" t="s">
        <v>314</v>
      </c>
      <c r="AJ577" s="16">
        <v>1974510</v>
      </c>
      <c r="AK577" s="16" t="s">
        <v>261</v>
      </c>
      <c r="AL577" s="24" t="s">
        <v>1148</v>
      </c>
    </row>
    <row r="578" spans="1:38" x14ac:dyDescent="0.15">
      <c r="A578" s="16">
        <v>573</v>
      </c>
      <c r="B578" s="16">
        <v>402</v>
      </c>
      <c r="C578" s="16">
        <v>10</v>
      </c>
      <c r="D578" s="16">
        <v>0</v>
      </c>
      <c r="E578" s="16">
        <v>0</v>
      </c>
      <c r="F578" s="16">
        <v>0</v>
      </c>
      <c r="G578" s="17">
        <v>6000673</v>
      </c>
      <c r="H578" s="24" t="s">
        <v>375</v>
      </c>
      <c r="I578" s="37" t="s">
        <v>1178</v>
      </c>
      <c r="J578" s="16">
        <v>8661</v>
      </c>
      <c r="K578" s="30">
        <v>43.000000000000007</v>
      </c>
      <c r="L578" s="16" t="s">
        <v>53</v>
      </c>
      <c r="M578" s="16" t="s">
        <v>53</v>
      </c>
      <c r="N578" s="16">
        <v>6</v>
      </c>
      <c r="O578" s="16">
        <v>26</v>
      </c>
      <c r="P578" s="16">
        <v>160</v>
      </c>
      <c r="Q578" s="16">
        <v>160</v>
      </c>
      <c r="R578" s="16">
        <v>0</v>
      </c>
      <c r="S578" s="16">
        <v>78145522</v>
      </c>
      <c r="T578" s="16">
        <v>112000000</v>
      </c>
      <c r="U578" s="16">
        <v>2404477611</v>
      </c>
      <c r="V578" s="16">
        <v>2</v>
      </c>
      <c r="W578" s="19">
        <v>3.24</v>
      </c>
      <c r="X578" s="19">
        <v>4.300000000000001E-2</v>
      </c>
      <c r="Y578" s="16">
        <v>3360257</v>
      </c>
      <c r="Z578" s="16">
        <v>5779200</v>
      </c>
      <c r="AA578" s="16">
        <v>126368656</v>
      </c>
      <c r="AD578" s="16" t="s">
        <v>257</v>
      </c>
      <c r="AE578" s="16" t="s">
        <v>1149</v>
      </c>
      <c r="AF578" s="16" t="s">
        <v>313</v>
      </c>
      <c r="AG578" s="16">
        <v>5779200</v>
      </c>
      <c r="AH578" s="16" t="s">
        <v>260</v>
      </c>
      <c r="AI578" s="16" t="s">
        <v>314</v>
      </c>
      <c r="AJ578" s="16">
        <v>126368656</v>
      </c>
      <c r="AK578" s="16" t="s">
        <v>261</v>
      </c>
      <c r="AL578" s="24" t="s">
        <v>1150</v>
      </c>
    </row>
    <row r="579" spans="1:38" x14ac:dyDescent="0.15">
      <c r="A579" s="16">
        <v>574</v>
      </c>
      <c r="B579" s="16">
        <v>403</v>
      </c>
      <c r="C579" s="16">
        <v>10</v>
      </c>
      <c r="D579" s="16">
        <v>0</v>
      </c>
      <c r="E579" s="16">
        <v>0</v>
      </c>
      <c r="F579" s="16">
        <v>0</v>
      </c>
      <c r="G579" s="17">
        <v>6000674</v>
      </c>
      <c r="H579" s="24" t="s">
        <v>376</v>
      </c>
      <c r="I579" s="37" t="s">
        <v>1179</v>
      </c>
      <c r="J579" s="16">
        <v>8661</v>
      </c>
      <c r="K579" s="30">
        <v>43.000000000000007</v>
      </c>
      <c r="L579" s="16" t="s">
        <v>54</v>
      </c>
      <c r="M579" s="16" t="s">
        <v>54</v>
      </c>
      <c r="N579" s="16">
        <v>9</v>
      </c>
      <c r="O579" s="16">
        <v>56</v>
      </c>
      <c r="P579" s="16">
        <v>300</v>
      </c>
      <c r="Q579" s="16">
        <v>300</v>
      </c>
      <c r="R579" s="16">
        <v>0</v>
      </c>
      <c r="S579" s="16">
        <v>168313432</v>
      </c>
      <c r="T579" s="16">
        <v>210000000</v>
      </c>
      <c r="U579" s="16">
        <v>4508395522</v>
      </c>
      <c r="V579" s="16">
        <v>3</v>
      </c>
      <c r="W579" s="19">
        <v>2.64</v>
      </c>
      <c r="X579" s="19">
        <v>4.300000000000001E-2</v>
      </c>
      <c r="Y579" s="16">
        <v>7237477</v>
      </c>
      <c r="Z579" s="16">
        <v>10836000</v>
      </c>
      <c r="AA579" s="16">
        <v>236941231</v>
      </c>
      <c r="AD579" s="16" t="s">
        <v>257</v>
      </c>
      <c r="AE579" s="16" t="s">
        <v>1151</v>
      </c>
      <c r="AF579" s="16" t="s">
        <v>313</v>
      </c>
      <c r="AG579" s="16">
        <v>10836000</v>
      </c>
      <c r="AH579" s="16" t="s">
        <v>260</v>
      </c>
      <c r="AI579" s="16" t="s">
        <v>314</v>
      </c>
      <c r="AJ579" s="16">
        <v>236941231</v>
      </c>
      <c r="AK579" s="16" t="s">
        <v>261</v>
      </c>
      <c r="AL579" s="24" t="s">
        <v>1152</v>
      </c>
    </row>
    <row r="580" spans="1:38" x14ac:dyDescent="0.15">
      <c r="A580" s="16">
        <v>575</v>
      </c>
      <c r="B580" s="16">
        <v>404</v>
      </c>
      <c r="C580" s="16">
        <v>10</v>
      </c>
      <c r="D580" s="16">
        <v>0</v>
      </c>
      <c r="E580" s="16">
        <v>0</v>
      </c>
      <c r="F580" s="16">
        <v>0</v>
      </c>
      <c r="G580" s="17">
        <v>6000675</v>
      </c>
      <c r="H580" s="24" t="s">
        <v>1181</v>
      </c>
      <c r="I580" s="37" t="s">
        <v>1180</v>
      </c>
      <c r="J580" s="16">
        <v>8661</v>
      </c>
      <c r="K580" s="30">
        <v>43.000000000000007</v>
      </c>
      <c r="L580" s="16" t="s">
        <v>55</v>
      </c>
      <c r="M580" s="16" t="s">
        <v>55</v>
      </c>
      <c r="N580" s="16">
        <v>10</v>
      </c>
      <c r="O580" s="16">
        <v>83</v>
      </c>
      <c r="P580" s="16">
        <v>401</v>
      </c>
      <c r="Q580" s="16">
        <v>401</v>
      </c>
      <c r="R580" s="16">
        <v>0</v>
      </c>
      <c r="S580" s="16">
        <v>249464552</v>
      </c>
      <c r="T580" s="16">
        <v>280700000</v>
      </c>
      <c r="U580" s="16">
        <v>6026222014</v>
      </c>
      <c r="V580" s="16">
        <v>4</v>
      </c>
      <c r="W580" s="19">
        <v>2.2400000000000002</v>
      </c>
      <c r="X580" s="19">
        <v>4.300000000000001E-2</v>
      </c>
      <c r="Y580" s="16">
        <v>10726975</v>
      </c>
      <c r="Z580" s="16">
        <v>14484120</v>
      </c>
      <c r="AA580" s="16">
        <v>316711445</v>
      </c>
      <c r="AD580" s="16" t="s">
        <v>257</v>
      </c>
      <c r="AE580" s="16" t="s">
        <v>1153</v>
      </c>
      <c r="AF580" s="16" t="s">
        <v>313</v>
      </c>
      <c r="AG580" s="16">
        <v>14484120</v>
      </c>
      <c r="AH580" s="16" t="s">
        <v>260</v>
      </c>
      <c r="AI580" s="16" t="s">
        <v>314</v>
      </c>
      <c r="AJ580" s="16">
        <v>316711445</v>
      </c>
      <c r="AK580" s="16" t="s">
        <v>261</v>
      </c>
      <c r="AL580" s="24" t="s">
        <v>1154</v>
      </c>
    </row>
    <row r="581" spans="1:38" x14ac:dyDescent="0.15">
      <c r="A581" s="16">
        <v>576</v>
      </c>
      <c r="B581" s="16">
        <v>500</v>
      </c>
      <c r="C581" s="16">
        <v>10</v>
      </c>
      <c r="D581" s="16">
        <v>0</v>
      </c>
      <c r="E581" s="16">
        <v>0</v>
      </c>
      <c r="F581" s="16">
        <v>0</v>
      </c>
      <c r="G581" s="16">
        <v>0</v>
      </c>
      <c r="H581" s="24" t="s">
        <v>316</v>
      </c>
      <c r="I581" s="24" t="s">
        <v>316</v>
      </c>
      <c r="J581" s="16">
        <v>8661</v>
      </c>
      <c r="K581" s="30">
        <v>0</v>
      </c>
      <c r="L581" s="16" t="s">
        <v>56</v>
      </c>
      <c r="M581" s="16" t="s">
        <v>56</v>
      </c>
      <c r="N581" s="16">
        <v>0</v>
      </c>
      <c r="O581" s="16">
        <v>1.5</v>
      </c>
      <c r="P581" s="16">
        <v>1.2</v>
      </c>
      <c r="Q581" s="16">
        <v>1.2</v>
      </c>
      <c r="R581" s="16">
        <v>0</v>
      </c>
      <c r="S581" s="16">
        <v>4508395</v>
      </c>
      <c r="T581" s="16">
        <v>840000</v>
      </c>
      <c r="U581" s="16">
        <v>18033582</v>
      </c>
      <c r="V581" s="16">
        <v>1</v>
      </c>
      <c r="W581" s="19">
        <v>4.5</v>
      </c>
      <c r="X581" s="19">
        <v>4.5</v>
      </c>
      <c r="Y581" s="16">
        <v>20287777</v>
      </c>
      <c r="Z581" s="16">
        <v>4536000</v>
      </c>
      <c r="AA581" s="16">
        <v>99184701</v>
      </c>
      <c r="AD581" s="16" t="s">
        <v>257</v>
      </c>
      <c r="AE581" s="16" t="s">
        <v>1155</v>
      </c>
      <c r="AF581" s="16" t="s">
        <v>313</v>
      </c>
      <c r="AG581" s="16">
        <v>4536000</v>
      </c>
      <c r="AH581" s="16" t="s">
        <v>260</v>
      </c>
      <c r="AI581" s="16" t="s">
        <v>314</v>
      </c>
      <c r="AJ581" s="16">
        <v>99184701</v>
      </c>
      <c r="AK581" s="16" t="s">
        <v>261</v>
      </c>
      <c r="AL581" s="24" t="s">
        <v>1156</v>
      </c>
    </row>
    <row r="582" spans="1:38" x14ac:dyDescent="0.15">
      <c r="A582" s="16">
        <v>577</v>
      </c>
      <c r="B582" s="16">
        <v>501</v>
      </c>
      <c r="C582" s="16">
        <v>10</v>
      </c>
      <c r="D582" s="16">
        <v>0</v>
      </c>
      <c r="E582" s="16">
        <v>0</v>
      </c>
      <c r="F582" s="16">
        <v>0</v>
      </c>
      <c r="G582" s="16">
        <v>0</v>
      </c>
      <c r="H582" s="24" t="s">
        <v>316</v>
      </c>
      <c r="I582" s="24" t="s">
        <v>316</v>
      </c>
      <c r="J582" s="16">
        <v>8661</v>
      </c>
      <c r="K582" s="30">
        <v>0</v>
      </c>
      <c r="L582" s="16" t="s">
        <v>57</v>
      </c>
      <c r="M582" s="16" t="s">
        <v>57</v>
      </c>
      <c r="N582" s="16">
        <v>1</v>
      </c>
      <c r="O582" s="16">
        <v>1.35</v>
      </c>
      <c r="P582" s="16">
        <v>1.2</v>
      </c>
      <c r="Q582" s="16">
        <v>1.2</v>
      </c>
      <c r="R582" s="16">
        <v>0</v>
      </c>
      <c r="S582" s="16">
        <v>4057555</v>
      </c>
      <c r="T582" s="16">
        <v>840000</v>
      </c>
      <c r="U582" s="16">
        <v>18033582</v>
      </c>
      <c r="V582" s="16">
        <v>1</v>
      </c>
      <c r="W582" s="19">
        <v>4.5</v>
      </c>
      <c r="X582" s="19">
        <v>4.5</v>
      </c>
      <c r="Y582" s="16">
        <v>18258997</v>
      </c>
      <c r="Z582" s="16">
        <v>4536000</v>
      </c>
      <c r="AA582" s="16">
        <v>99184701</v>
      </c>
      <c r="AD582" s="16" t="s">
        <v>257</v>
      </c>
      <c r="AE582" s="16" t="s">
        <v>1157</v>
      </c>
      <c r="AF582" s="16" t="s">
        <v>313</v>
      </c>
      <c r="AG582" s="16">
        <v>4536000</v>
      </c>
      <c r="AH582" s="16" t="s">
        <v>260</v>
      </c>
      <c r="AI582" s="16" t="s">
        <v>314</v>
      </c>
      <c r="AJ582" s="16">
        <v>99184701</v>
      </c>
      <c r="AK582" s="16" t="s">
        <v>261</v>
      </c>
      <c r="AL582" s="24" t="s">
        <v>1158</v>
      </c>
    </row>
    <row r="583" spans="1:38" x14ac:dyDescent="0.15">
      <c r="A583" s="16">
        <v>578</v>
      </c>
      <c r="B583" s="16">
        <v>502</v>
      </c>
      <c r="C583" s="16">
        <v>10</v>
      </c>
      <c r="D583" s="16">
        <v>0</v>
      </c>
      <c r="E583" s="16">
        <v>0</v>
      </c>
      <c r="F583" s="16">
        <v>0</v>
      </c>
      <c r="G583" s="16">
        <v>0</v>
      </c>
      <c r="H583" s="24" t="s">
        <v>316</v>
      </c>
      <c r="I583" s="24" t="s">
        <v>316</v>
      </c>
      <c r="J583" s="16">
        <v>8661</v>
      </c>
      <c r="K583" s="30">
        <v>0</v>
      </c>
      <c r="L583" s="16" t="s">
        <v>58</v>
      </c>
      <c r="M583" s="16" t="s">
        <v>58</v>
      </c>
      <c r="N583" s="16">
        <v>2</v>
      </c>
      <c r="O583" s="16">
        <v>2.8</v>
      </c>
      <c r="P583" s="16">
        <v>1.8</v>
      </c>
      <c r="Q583" s="16">
        <v>1.8</v>
      </c>
      <c r="R583" s="16">
        <v>0</v>
      </c>
      <c r="S583" s="16">
        <v>8415671</v>
      </c>
      <c r="T583" s="16">
        <v>1260000</v>
      </c>
      <c r="U583" s="16">
        <v>27050373</v>
      </c>
      <c r="V583" s="16">
        <v>2</v>
      </c>
      <c r="W583" s="19">
        <v>3.24</v>
      </c>
      <c r="X583" s="19">
        <v>3.24</v>
      </c>
      <c r="Y583" s="16">
        <v>27266774</v>
      </c>
      <c r="Z583" s="16">
        <v>4898880</v>
      </c>
      <c r="AA583" s="16">
        <v>107119477</v>
      </c>
      <c r="AD583" s="16" t="s">
        <v>257</v>
      </c>
      <c r="AE583" s="16" t="s">
        <v>1090</v>
      </c>
      <c r="AF583" s="16" t="s">
        <v>313</v>
      </c>
      <c r="AG583" s="16">
        <v>4898880</v>
      </c>
      <c r="AH583" s="16" t="s">
        <v>260</v>
      </c>
      <c r="AI583" s="16" t="s">
        <v>314</v>
      </c>
      <c r="AJ583" s="16">
        <v>107119477</v>
      </c>
      <c r="AK583" s="16" t="s">
        <v>261</v>
      </c>
      <c r="AL583" s="24" t="s">
        <v>1091</v>
      </c>
    </row>
    <row r="584" spans="1:38" x14ac:dyDescent="0.15">
      <c r="A584" s="16">
        <v>579</v>
      </c>
      <c r="B584" s="16">
        <v>503</v>
      </c>
      <c r="C584" s="16">
        <v>10</v>
      </c>
      <c r="D584" s="16">
        <v>0</v>
      </c>
      <c r="E584" s="16">
        <v>0</v>
      </c>
      <c r="F584" s="16">
        <v>0</v>
      </c>
      <c r="G584" s="16">
        <v>0</v>
      </c>
      <c r="H584" s="24" t="s">
        <v>316</v>
      </c>
      <c r="I584" s="24" t="s">
        <v>316</v>
      </c>
      <c r="J584" s="16">
        <v>8661</v>
      </c>
      <c r="K584" s="30">
        <v>0</v>
      </c>
      <c r="L584" s="16" t="s">
        <v>59</v>
      </c>
      <c r="M584" s="16" t="s">
        <v>59</v>
      </c>
      <c r="N584" s="16">
        <v>3</v>
      </c>
      <c r="O584" s="16">
        <v>5.5</v>
      </c>
      <c r="P584" s="16">
        <v>3</v>
      </c>
      <c r="Q584" s="16">
        <v>3</v>
      </c>
      <c r="R584" s="16">
        <v>0</v>
      </c>
      <c r="S584" s="16">
        <v>16530783</v>
      </c>
      <c r="T584" s="16">
        <v>2100000</v>
      </c>
      <c r="U584" s="16">
        <v>45083955</v>
      </c>
      <c r="V584" s="16">
        <v>3</v>
      </c>
      <c r="W584" s="19">
        <v>2.64</v>
      </c>
      <c r="X584" s="19">
        <v>2.64</v>
      </c>
      <c r="Y584" s="16">
        <v>43641267</v>
      </c>
      <c r="Z584" s="16">
        <v>6652800</v>
      </c>
      <c r="AA584" s="16">
        <v>145470894</v>
      </c>
      <c r="AD584" s="16" t="s">
        <v>257</v>
      </c>
      <c r="AE584" s="16" t="s">
        <v>1092</v>
      </c>
      <c r="AF584" s="16" t="s">
        <v>313</v>
      </c>
      <c r="AG584" s="16">
        <v>6652800</v>
      </c>
      <c r="AH584" s="16" t="s">
        <v>260</v>
      </c>
      <c r="AI584" s="16" t="s">
        <v>314</v>
      </c>
      <c r="AJ584" s="16">
        <v>145470894</v>
      </c>
      <c r="AK584" s="16" t="s">
        <v>261</v>
      </c>
      <c r="AL584" s="24" t="s">
        <v>1093</v>
      </c>
    </row>
    <row r="585" spans="1:38" x14ac:dyDescent="0.15">
      <c r="A585" s="16">
        <v>580</v>
      </c>
      <c r="B585" s="16">
        <v>504</v>
      </c>
      <c r="C585" s="16">
        <v>10</v>
      </c>
      <c r="D585" s="16">
        <v>0</v>
      </c>
      <c r="E585" s="16">
        <v>0</v>
      </c>
      <c r="F585" s="16">
        <v>0</v>
      </c>
      <c r="G585" s="16">
        <v>0</v>
      </c>
      <c r="H585" s="24" t="s">
        <v>316</v>
      </c>
      <c r="I585" s="24" t="s">
        <v>316</v>
      </c>
      <c r="J585" s="16">
        <v>8661</v>
      </c>
      <c r="K585" s="30">
        <v>0</v>
      </c>
      <c r="L585" s="16" t="s">
        <v>60</v>
      </c>
      <c r="M585" s="16" t="s">
        <v>60</v>
      </c>
      <c r="N585" s="16">
        <v>4</v>
      </c>
      <c r="O585" s="16">
        <v>8</v>
      </c>
      <c r="P585" s="16">
        <v>22</v>
      </c>
      <c r="Q585" s="16">
        <v>22</v>
      </c>
      <c r="R585" s="16">
        <v>0</v>
      </c>
      <c r="S585" s="16">
        <v>24044776</v>
      </c>
      <c r="T585" s="16">
        <v>15400000</v>
      </c>
      <c r="U585" s="16">
        <v>330615671</v>
      </c>
      <c r="V585" s="16">
        <v>4</v>
      </c>
      <c r="W585" s="19">
        <v>2.2400000000000002</v>
      </c>
      <c r="X585" s="19">
        <v>2.2400000000000002</v>
      </c>
      <c r="Y585" s="16">
        <v>53860298</v>
      </c>
      <c r="Z585" s="16">
        <v>41395200</v>
      </c>
      <c r="AA585" s="16">
        <v>905152237</v>
      </c>
      <c r="AD585" s="16" t="s">
        <v>257</v>
      </c>
      <c r="AE585" s="16" t="s">
        <v>784</v>
      </c>
      <c r="AF585" s="16" t="s">
        <v>313</v>
      </c>
      <c r="AG585" s="16">
        <v>41395200</v>
      </c>
      <c r="AH585" s="16" t="s">
        <v>260</v>
      </c>
      <c r="AI585" s="16" t="s">
        <v>314</v>
      </c>
      <c r="AJ585" s="16">
        <v>905152237</v>
      </c>
      <c r="AK585" s="16" t="s">
        <v>261</v>
      </c>
      <c r="AL585" s="24" t="s">
        <v>1094</v>
      </c>
    </row>
    <row r="586" spans="1:38" x14ac:dyDescent="0.15">
      <c r="A586" s="16">
        <v>581</v>
      </c>
      <c r="B586" s="16">
        <v>505</v>
      </c>
      <c r="C586" s="16">
        <v>10</v>
      </c>
      <c r="D586" s="16">
        <v>0</v>
      </c>
      <c r="E586" s="16">
        <v>0</v>
      </c>
      <c r="F586" s="16">
        <v>0</v>
      </c>
      <c r="G586" s="16">
        <v>0</v>
      </c>
      <c r="H586" s="24" t="s">
        <v>316</v>
      </c>
      <c r="I586" s="24" t="s">
        <v>316</v>
      </c>
      <c r="J586" s="16">
        <v>8661</v>
      </c>
      <c r="K586" s="30">
        <v>0</v>
      </c>
      <c r="L586" s="16" t="s">
        <v>61</v>
      </c>
      <c r="M586" s="16" t="s">
        <v>61</v>
      </c>
      <c r="N586" s="16">
        <v>5</v>
      </c>
      <c r="O586" s="16">
        <v>12</v>
      </c>
      <c r="P586" s="16">
        <v>25</v>
      </c>
      <c r="Q586" s="16">
        <v>25</v>
      </c>
      <c r="R586" s="16">
        <v>0</v>
      </c>
      <c r="S586" s="16">
        <v>36067164</v>
      </c>
      <c r="T586" s="16">
        <v>17500000</v>
      </c>
      <c r="U586" s="16">
        <v>375699626</v>
      </c>
      <c r="V586" s="16">
        <v>5</v>
      </c>
      <c r="W586" s="19">
        <v>2.04</v>
      </c>
      <c r="X586" s="19">
        <v>2.04</v>
      </c>
      <c r="Y586" s="16">
        <v>73577014</v>
      </c>
      <c r="Z586" s="16">
        <v>42840000</v>
      </c>
      <c r="AA586" s="16">
        <v>936744400</v>
      </c>
      <c r="AD586" s="16" t="s">
        <v>257</v>
      </c>
      <c r="AE586" s="16" t="s">
        <v>1095</v>
      </c>
      <c r="AF586" s="16" t="s">
        <v>313</v>
      </c>
      <c r="AG586" s="16">
        <v>42840000</v>
      </c>
      <c r="AH586" s="16" t="s">
        <v>260</v>
      </c>
      <c r="AI586" s="16" t="s">
        <v>314</v>
      </c>
      <c r="AJ586" s="16">
        <v>936744400</v>
      </c>
      <c r="AK586" s="16" t="s">
        <v>261</v>
      </c>
      <c r="AL586" s="24" t="s">
        <v>1096</v>
      </c>
    </row>
    <row r="587" spans="1:38" x14ac:dyDescent="0.15">
      <c r="A587" s="16">
        <v>582</v>
      </c>
      <c r="B587" s="16">
        <v>506</v>
      </c>
      <c r="C587" s="16">
        <v>10</v>
      </c>
      <c r="D587" s="16">
        <v>0</v>
      </c>
      <c r="E587" s="16">
        <v>0</v>
      </c>
      <c r="F587" s="16">
        <v>0</v>
      </c>
      <c r="G587" s="16">
        <v>0</v>
      </c>
      <c r="H587" s="24" t="s">
        <v>316</v>
      </c>
      <c r="I587" s="24" t="s">
        <v>316</v>
      </c>
      <c r="J587" s="16">
        <v>8661</v>
      </c>
      <c r="K587" s="30">
        <v>0</v>
      </c>
      <c r="L587" s="16" t="s">
        <v>62</v>
      </c>
      <c r="M587" s="16" t="s">
        <v>62</v>
      </c>
      <c r="N587" s="16">
        <v>6</v>
      </c>
      <c r="O587" s="16">
        <v>28</v>
      </c>
      <c r="P587" s="16">
        <v>160</v>
      </c>
      <c r="Q587" s="16">
        <v>160</v>
      </c>
      <c r="R587" s="16">
        <v>0</v>
      </c>
      <c r="S587" s="16">
        <v>84156716</v>
      </c>
      <c r="T587" s="16">
        <v>112000000</v>
      </c>
      <c r="U587" s="16">
        <v>2404477611</v>
      </c>
      <c r="V587" s="16">
        <v>6</v>
      </c>
      <c r="W587" s="19">
        <v>1.98</v>
      </c>
      <c r="X587" s="19">
        <v>1.98</v>
      </c>
      <c r="Y587" s="16">
        <v>166630297</v>
      </c>
      <c r="Z587" s="16">
        <v>266112000</v>
      </c>
      <c r="AA587" s="16">
        <v>5818835818</v>
      </c>
      <c r="AD587" s="16" t="s">
        <v>257</v>
      </c>
      <c r="AE587" s="16" t="s">
        <v>1097</v>
      </c>
      <c r="AF587" s="16" t="s">
        <v>313</v>
      </c>
      <c r="AG587" s="16">
        <v>266112000</v>
      </c>
      <c r="AH587" s="16" t="s">
        <v>260</v>
      </c>
      <c r="AI587" s="16" t="s">
        <v>314</v>
      </c>
      <c r="AJ587" s="16">
        <v>5818835818</v>
      </c>
      <c r="AK587" s="16" t="s">
        <v>261</v>
      </c>
      <c r="AL587" s="24" t="s">
        <v>1098</v>
      </c>
    </row>
    <row r="588" spans="1:38" x14ac:dyDescent="0.15">
      <c r="A588" s="16">
        <v>583</v>
      </c>
      <c r="B588" s="16">
        <v>507</v>
      </c>
      <c r="C588" s="16">
        <v>10</v>
      </c>
      <c r="D588" s="16">
        <v>0</v>
      </c>
      <c r="E588" s="16">
        <v>0</v>
      </c>
      <c r="F588" s="16">
        <v>0</v>
      </c>
      <c r="G588" s="16">
        <v>0</v>
      </c>
      <c r="H588" s="24" t="s">
        <v>316</v>
      </c>
      <c r="I588" s="24" t="s">
        <v>316</v>
      </c>
      <c r="J588" s="16">
        <v>8661</v>
      </c>
      <c r="K588" s="30">
        <v>0</v>
      </c>
      <c r="L588" s="16" t="s">
        <v>63</v>
      </c>
      <c r="M588" s="16" t="s">
        <v>63</v>
      </c>
      <c r="N588" s="16">
        <v>7</v>
      </c>
      <c r="O588" s="16">
        <v>32</v>
      </c>
      <c r="P588" s="16">
        <v>200</v>
      </c>
      <c r="Q588" s="16">
        <v>200</v>
      </c>
      <c r="R588" s="16">
        <v>0</v>
      </c>
      <c r="S588" s="16">
        <v>96179104</v>
      </c>
      <c r="T588" s="16">
        <v>140000000</v>
      </c>
      <c r="U588" s="16">
        <v>3005597014</v>
      </c>
      <c r="V588" s="16">
        <v>7</v>
      </c>
      <c r="W588" s="19">
        <v>1.78</v>
      </c>
      <c r="X588" s="19">
        <v>1.78</v>
      </c>
      <c r="Y588" s="16">
        <v>171198805</v>
      </c>
      <c r="Z588" s="16">
        <v>299040000</v>
      </c>
      <c r="AA588" s="16">
        <v>6538843281</v>
      </c>
      <c r="AD588" s="16" t="s">
        <v>257</v>
      </c>
      <c r="AE588" s="16" t="s">
        <v>1099</v>
      </c>
      <c r="AF588" s="16" t="s">
        <v>313</v>
      </c>
      <c r="AG588" s="16">
        <v>299040000</v>
      </c>
      <c r="AH588" s="16" t="s">
        <v>260</v>
      </c>
      <c r="AI588" s="16" t="s">
        <v>314</v>
      </c>
      <c r="AJ588" s="16">
        <v>6538843281</v>
      </c>
      <c r="AK588" s="16" t="s">
        <v>261</v>
      </c>
      <c r="AL588" s="24" t="s">
        <v>1100</v>
      </c>
    </row>
    <row r="589" spans="1:38" x14ac:dyDescent="0.15">
      <c r="A589" s="16">
        <v>584</v>
      </c>
      <c r="B589" s="16">
        <v>508</v>
      </c>
      <c r="C589" s="16">
        <v>10</v>
      </c>
      <c r="D589" s="16">
        <v>0</v>
      </c>
      <c r="E589" s="16">
        <v>0</v>
      </c>
      <c r="F589" s="16">
        <v>0</v>
      </c>
      <c r="G589" s="16">
        <v>0</v>
      </c>
      <c r="H589" s="24" t="s">
        <v>316</v>
      </c>
      <c r="I589" s="24" t="s">
        <v>316</v>
      </c>
      <c r="J589" s="16">
        <v>8661</v>
      </c>
      <c r="K589" s="30">
        <v>0</v>
      </c>
      <c r="L589" s="16" t="s">
        <v>64</v>
      </c>
      <c r="M589" s="16" t="s">
        <v>64</v>
      </c>
      <c r="N589" s="16">
        <v>8</v>
      </c>
      <c r="O589" s="16">
        <v>35</v>
      </c>
      <c r="P589" s="16">
        <v>250</v>
      </c>
      <c r="Q589" s="16">
        <v>250</v>
      </c>
      <c r="R589" s="16">
        <v>0</v>
      </c>
      <c r="S589" s="16">
        <v>105195895</v>
      </c>
      <c r="T589" s="16">
        <v>175000000</v>
      </c>
      <c r="U589" s="16">
        <v>3756996268</v>
      </c>
      <c r="V589" s="16">
        <v>8</v>
      </c>
      <c r="W589" s="19">
        <v>1.58</v>
      </c>
      <c r="X589" s="19">
        <v>1.58</v>
      </c>
      <c r="Y589" s="16">
        <v>166209514</v>
      </c>
      <c r="Z589" s="16">
        <v>331800000</v>
      </c>
      <c r="AA589" s="16">
        <v>7255177237</v>
      </c>
      <c r="AD589" s="16" t="s">
        <v>257</v>
      </c>
      <c r="AE589" s="16" t="s">
        <v>1101</v>
      </c>
      <c r="AF589" s="16" t="s">
        <v>313</v>
      </c>
      <c r="AG589" s="16">
        <v>331800000</v>
      </c>
      <c r="AH589" s="16" t="s">
        <v>260</v>
      </c>
      <c r="AI589" s="16" t="s">
        <v>314</v>
      </c>
      <c r="AJ589" s="16">
        <v>7255177237</v>
      </c>
      <c r="AK589" s="16" t="s">
        <v>261</v>
      </c>
      <c r="AL589" s="24" t="s">
        <v>1102</v>
      </c>
    </row>
    <row r="590" spans="1:38" x14ac:dyDescent="0.15">
      <c r="A590" s="16">
        <v>585</v>
      </c>
      <c r="B590" s="16">
        <v>509</v>
      </c>
      <c r="C590" s="16">
        <v>10</v>
      </c>
      <c r="D590" s="16">
        <v>0</v>
      </c>
      <c r="E590" s="16">
        <v>0</v>
      </c>
      <c r="F590" s="16">
        <v>0</v>
      </c>
      <c r="G590" s="16">
        <v>0</v>
      </c>
      <c r="H590" s="24" t="s">
        <v>316</v>
      </c>
      <c r="I590" s="24" t="s">
        <v>316</v>
      </c>
      <c r="J590" s="16">
        <v>8661</v>
      </c>
      <c r="K590" s="30">
        <v>0</v>
      </c>
      <c r="L590" s="16" t="s">
        <v>65</v>
      </c>
      <c r="M590" s="16" t="s">
        <v>65</v>
      </c>
      <c r="N590" s="16">
        <v>9</v>
      </c>
      <c r="O590" s="16">
        <v>60</v>
      </c>
      <c r="P590" s="16">
        <v>300</v>
      </c>
      <c r="Q590" s="16">
        <v>300</v>
      </c>
      <c r="R590" s="16">
        <v>0</v>
      </c>
      <c r="S590" s="16">
        <v>180335820</v>
      </c>
      <c r="T590" s="16">
        <v>210000000</v>
      </c>
      <c r="U590" s="16">
        <v>4508395522</v>
      </c>
      <c r="V590" s="16">
        <v>9</v>
      </c>
      <c r="W590" s="19">
        <v>1.48</v>
      </c>
      <c r="X590" s="19">
        <v>1.48</v>
      </c>
      <c r="Y590" s="16">
        <v>266897013</v>
      </c>
      <c r="Z590" s="16">
        <v>372960000</v>
      </c>
      <c r="AA590" s="16">
        <v>8155186566</v>
      </c>
      <c r="AD590" s="16" t="s">
        <v>257</v>
      </c>
      <c r="AE590" s="16" t="s">
        <v>1103</v>
      </c>
      <c r="AF590" s="16" t="s">
        <v>313</v>
      </c>
      <c r="AG590" s="16">
        <v>372960000</v>
      </c>
      <c r="AH590" s="16" t="s">
        <v>260</v>
      </c>
      <c r="AI590" s="16" t="s">
        <v>314</v>
      </c>
      <c r="AJ590" s="16">
        <v>8155186566</v>
      </c>
      <c r="AK590" s="16" t="s">
        <v>261</v>
      </c>
      <c r="AL590" s="24" t="s">
        <v>1104</v>
      </c>
    </row>
    <row r="591" spans="1:38" x14ac:dyDescent="0.15">
      <c r="A591" s="16">
        <v>586</v>
      </c>
      <c r="B591" s="16">
        <v>510</v>
      </c>
      <c r="C591" s="16">
        <v>10</v>
      </c>
      <c r="D591" s="16">
        <v>0</v>
      </c>
      <c r="E591" s="16">
        <v>0</v>
      </c>
      <c r="F591" s="16">
        <v>0</v>
      </c>
      <c r="G591" s="16">
        <v>0</v>
      </c>
      <c r="H591" s="24" t="s">
        <v>316</v>
      </c>
      <c r="I591" s="24" t="s">
        <v>316</v>
      </c>
      <c r="J591" s="16">
        <v>8661</v>
      </c>
      <c r="K591" s="30">
        <v>0</v>
      </c>
      <c r="L591" s="16" t="s">
        <v>66</v>
      </c>
      <c r="M591" s="16" t="s">
        <v>66</v>
      </c>
      <c r="N591" s="16">
        <v>10</v>
      </c>
      <c r="O591" s="16">
        <v>70</v>
      </c>
      <c r="P591" s="16">
        <v>320</v>
      </c>
      <c r="Q591" s="16">
        <v>320</v>
      </c>
      <c r="R591" s="16">
        <v>0</v>
      </c>
      <c r="S591" s="16">
        <v>210391791</v>
      </c>
      <c r="T591" s="16">
        <v>224000000</v>
      </c>
      <c r="U591" s="16">
        <v>4808955223</v>
      </c>
      <c r="V591" s="16">
        <v>10</v>
      </c>
      <c r="W591" s="19">
        <v>1.32</v>
      </c>
      <c r="X591" s="19">
        <v>1.32</v>
      </c>
      <c r="Y591" s="16">
        <v>277717164</v>
      </c>
      <c r="Z591" s="16">
        <v>354816000</v>
      </c>
      <c r="AA591" s="16">
        <v>7758447759</v>
      </c>
      <c r="AD591" s="16" t="s">
        <v>257</v>
      </c>
      <c r="AE591" s="16" t="s">
        <v>1105</v>
      </c>
      <c r="AF591" s="16" t="s">
        <v>313</v>
      </c>
      <c r="AG591" s="16">
        <v>354816000</v>
      </c>
      <c r="AH591" s="16" t="s">
        <v>260</v>
      </c>
      <c r="AI591" s="16" t="s">
        <v>314</v>
      </c>
      <c r="AJ591" s="16">
        <v>7758447759</v>
      </c>
      <c r="AK591" s="16" t="s">
        <v>261</v>
      </c>
      <c r="AL591" s="24" t="s">
        <v>1106</v>
      </c>
    </row>
    <row r="592" spans="1:38" x14ac:dyDescent="0.15">
      <c r="A592" s="16">
        <v>587</v>
      </c>
      <c r="B592" s="16">
        <v>601</v>
      </c>
      <c r="C592" s="16">
        <v>10</v>
      </c>
      <c r="D592" s="16">
        <v>0</v>
      </c>
      <c r="E592" s="16">
        <v>0</v>
      </c>
      <c r="F592" s="16">
        <v>1000</v>
      </c>
      <c r="G592" s="16">
        <v>0</v>
      </c>
      <c r="H592" s="24" t="s">
        <v>316</v>
      </c>
      <c r="I592" s="24" t="s">
        <v>316</v>
      </c>
      <c r="J592" s="16">
        <v>8661</v>
      </c>
      <c r="K592" s="30">
        <v>0</v>
      </c>
      <c r="L592" s="16" t="s">
        <v>67</v>
      </c>
      <c r="M592" s="16" t="s">
        <v>67</v>
      </c>
      <c r="N592" s="16">
        <v>1</v>
      </c>
      <c r="O592" s="16">
        <v>1.9</v>
      </c>
      <c r="P592" s="16">
        <v>1.9</v>
      </c>
      <c r="Q592" s="16">
        <v>1.9</v>
      </c>
      <c r="R592" s="16">
        <v>0</v>
      </c>
      <c r="S592" s="16">
        <v>5710634</v>
      </c>
      <c r="T592" s="16">
        <v>1330000</v>
      </c>
      <c r="U592" s="16">
        <v>28553171</v>
      </c>
      <c r="V592" s="16">
        <v>1</v>
      </c>
      <c r="W592" s="19">
        <v>4.5</v>
      </c>
      <c r="X592" s="19">
        <v>4.5</v>
      </c>
      <c r="Y592" s="16">
        <v>25697853</v>
      </c>
      <c r="Z592" s="16">
        <v>7182000</v>
      </c>
      <c r="AA592" s="16">
        <v>157042440</v>
      </c>
      <c r="AD592" s="16" t="s">
        <v>257</v>
      </c>
      <c r="AE592" s="16" t="s">
        <v>1107</v>
      </c>
      <c r="AF592" s="16" t="s">
        <v>313</v>
      </c>
      <c r="AG592" s="16">
        <v>7182000</v>
      </c>
      <c r="AH592" s="16" t="s">
        <v>260</v>
      </c>
      <c r="AI592" s="16" t="s">
        <v>314</v>
      </c>
      <c r="AJ592" s="16">
        <v>157042440</v>
      </c>
      <c r="AK592" s="16" t="s">
        <v>261</v>
      </c>
      <c r="AL592" s="24" t="s">
        <v>1108</v>
      </c>
    </row>
    <row r="593" spans="1:38" x14ac:dyDescent="0.15">
      <c r="A593" s="16">
        <v>588</v>
      </c>
      <c r="B593" s="16">
        <v>602</v>
      </c>
      <c r="C593" s="16">
        <v>10</v>
      </c>
      <c r="D593" s="16">
        <v>0</v>
      </c>
      <c r="E593" s="16">
        <v>0</v>
      </c>
      <c r="F593" s="16">
        <v>1000</v>
      </c>
      <c r="G593" s="16">
        <v>0</v>
      </c>
      <c r="H593" s="24" t="s">
        <v>316</v>
      </c>
      <c r="I593" s="24" t="s">
        <v>316</v>
      </c>
      <c r="J593" s="16">
        <v>8661</v>
      </c>
      <c r="K593" s="30">
        <v>0</v>
      </c>
      <c r="L593" s="16" t="s">
        <v>68</v>
      </c>
      <c r="M593" s="16" t="s">
        <v>68</v>
      </c>
      <c r="N593" s="16">
        <v>2</v>
      </c>
      <c r="O593" s="16">
        <v>2.95</v>
      </c>
      <c r="P593" s="16">
        <v>2.25</v>
      </c>
      <c r="Q593" s="16">
        <v>2.25</v>
      </c>
      <c r="R593" s="16">
        <v>0</v>
      </c>
      <c r="S593" s="16">
        <v>8866511</v>
      </c>
      <c r="T593" s="16">
        <v>1575000</v>
      </c>
      <c r="U593" s="16">
        <v>33812966</v>
      </c>
      <c r="V593" s="16">
        <v>2</v>
      </c>
      <c r="W593" s="19">
        <v>3.24</v>
      </c>
      <c r="X593" s="19">
        <v>3.24</v>
      </c>
      <c r="Y593" s="16">
        <v>28727495</v>
      </c>
      <c r="Z593" s="16">
        <v>6123600</v>
      </c>
      <c r="AA593" s="16">
        <v>133899345</v>
      </c>
      <c r="AD593" s="16" t="s">
        <v>257</v>
      </c>
      <c r="AE593" s="16" t="s">
        <v>1109</v>
      </c>
      <c r="AF593" s="16" t="s">
        <v>313</v>
      </c>
      <c r="AG593" s="16">
        <v>6123600</v>
      </c>
      <c r="AH593" s="16" t="s">
        <v>260</v>
      </c>
      <c r="AI593" s="16" t="s">
        <v>314</v>
      </c>
      <c r="AJ593" s="16">
        <v>133899345</v>
      </c>
      <c r="AK593" s="16" t="s">
        <v>261</v>
      </c>
      <c r="AL593" s="24" t="s">
        <v>1110</v>
      </c>
    </row>
    <row r="594" spans="1:38" x14ac:dyDescent="0.15">
      <c r="A594" s="16">
        <v>589</v>
      </c>
      <c r="B594" s="16">
        <v>603</v>
      </c>
      <c r="C594" s="16">
        <v>10</v>
      </c>
      <c r="D594" s="16">
        <v>0</v>
      </c>
      <c r="E594" s="16">
        <v>0</v>
      </c>
      <c r="F594" s="16">
        <v>1000</v>
      </c>
      <c r="G594" s="16">
        <v>0</v>
      </c>
      <c r="H594" s="24" t="s">
        <v>316</v>
      </c>
      <c r="I594" s="24" t="s">
        <v>316</v>
      </c>
      <c r="J594" s="16">
        <v>8661</v>
      </c>
      <c r="K594" s="30">
        <v>0</v>
      </c>
      <c r="L594" s="16" t="s">
        <v>69</v>
      </c>
      <c r="M594" s="16" t="s">
        <v>69</v>
      </c>
      <c r="N594" s="16">
        <v>3</v>
      </c>
      <c r="O594" s="16">
        <v>5.9</v>
      </c>
      <c r="P594" s="16">
        <v>3.9</v>
      </c>
      <c r="Q594" s="16">
        <v>3.9</v>
      </c>
      <c r="R594" s="16">
        <v>0</v>
      </c>
      <c r="S594" s="16">
        <v>17733022</v>
      </c>
      <c r="T594" s="16">
        <v>2730000</v>
      </c>
      <c r="U594" s="16">
        <v>58609141</v>
      </c>
      <c r="V594" s="16">
        <v>3</v>
      </c>
      <c r="W594" s="19">
        <v>2.64</v>
      </c>
      <c r="X594" s="19">
        <v>2.64</v>
      </c>
      <c r="Y594" s="16">
        <v>46815178</v>
      </c>
      <c r="Z594" s="16">
        <v>8648640</v>
      </c>
      <c r="AA594" s="16">
        <v>189112161</v>
      </c>
      <c r="AD594" s="16" t="s">
        <v>257</v>
      </c>
      <c r="AE594" s="16" t="s">
        <v>1111</v>
      </c>
      <c r="AF594" s="16" t="s">
        <v>313</v>
      </c>
      <c r="AG594" s="16">
        <v>8648640</v>
      </c>
      <c r="AH594" s="16" t="s">
        <v>260</v>
      </c>
      <c r="AI594" s="16" t="s">
        <v>314</v>
      </c>
      <c r="AJ594" s="16">
        <v>189112161</v>
      </c>
      <c r="AK594" s="16" t="s">
        <v>261</v>
      </c>
      <c r="AL594" s="24" t="s">
        <v>1112</v>
      </c>
    </row>
    <row r="595" spans="1:38" x14ac:dyDescent="0.15">
      <c r="A595" s="16">
        <v>590</v>
      </c>
      <c r="B595" s="16">
        <v>604</v>
      </c>
      <c r="C595" s="16">
        <v>10</v>
      </c>
      <c r="D595" s="16">
        <v>0</v>
      </c>
      <c r="E595" s="16">
        <v>0</v>
      </c>
      <c r="F595" s="16">
        <v>1000</v>
      </c>
      <c r="G595" s="16">
        <v>0</v>
      </c>
      <c r="H595" s="24" t="s">
        <v>316</v>
      </c>
      <c r="I595" s="24" t="s">
        <v>316</v>
      </c>
      <c r="J595" s="16">
        <v>8661</v>
      </c>
      <c r="K595" s="30">
        <v>0</v>
      </c>
      <c r="L595" s="16" t="s">
        <v>70</v>
      </c>
      <c r="M595" s="16" t="s">
        <v>70</v>
      </c>
      <c r="N595" s="16">
        <v>4</v>
      </c>
      <c r="O595" s="16">
        <v>8.6999999999999993</v>
      </c>
      <c r="P595" s="16">
        <v>29.7</v>
      </c>
      <c r="Q595" s="16">
        <v>29.7</v>
      </c>
      <c r="R595" s="16">
        <v>0</v>
      </c>
      <c r="S595" s="16">
        <v>26148694</v>
      </c>
      <c r="T595" s="16">
        <v>20790000</v>
      </c>
      <c r="U595" s="16">
        <v>446331156</v>
      </c>
      <c r="V595" s="16">
        <v>4</v>
      </c>
      <c r="W595" s="19">
        <v>2.2400000000000002</v>
      </c>
      <c r="X595" s="19">
        <v>2.2400000000000002</v>
      </c>
      <c r="Y595" s="16">
        <v>58573074</v>
      </c>
      <c r="Z595" s="16">
        <v>55883520</v>
      </c>
      <c r="AA595" s="16">
        <v>1221955520</v>
      </c>
      <c r="AD595" s="16" t="s">
        <v>257</v>
      </c>
      <c r="AE595" s="16" t="s">
        <v>1113</v>
      </c>
      <c r="AF595" s="16" t="s">
        <v>313</v>
      </c>
      <c r="AG595" s="16">
        <v>55883520</v>
      </c>
      <c r="AH595" s="16" t="s">
        <v>260</v>
      </c>
      <c r="AI595" s="16" t="s">
        <v>314</v>
      </c>
      <c r="AJ595" s="16">
        <v>1221955520</v>
      </c>
      <c r="AK595" s="16" t="s">
        <v>261</v>
      </c>
      <c r="AL595" s="24" t="s">
        <v>1114</v>
      </c>
    </row>
    <row r="596" spans="1:38" x14ac:dyDescent="0.15">
      <c r="A596" s="16">
        <v>591</v>
      </c>
      <c r="B596" s="16">
        <v>605</v>
      </c>
      <c r="C596" s="16">
        <v>10</v>
      </c>
      <c r="D596" s="16">
        <v>0</v>
      </c>
      <c r="E596" s="16">
        <v>0</v>
      </c>
      <c r="F596" s="16">
        <v>1000</v>
      </c>
      <c r="G596" s="16">
        <v>0</v>
      </c>
      <c r="H596" s="24" t="s">
        <v>316</v>
      </c>
      <c r="I596" s="24" t="s">
        <v>316</v>
      </c>
      <c r="J596" s="16">
        <v>8661</v>
      </c>
      <c r="K596" s="30">
        <v>0</v>
      </c>
      <c r="L596" s="16" t="s">
        <v>71</v>
      </c>
      <c r="M596" s="16" t="s">
        <v>71</v>
      </c>
      <c r="N596" s="16">
        <v>5</v>
      </c>
      <c r="O596" s="16">
        <v>13.2</v>
      </c>
      <c r="P596" s="16">
        <v>35</v>
      </c>
      <c r="Q596" s="16">
        <v>35</v>
      </c>
      <c r="R596" s="16">
        <v>0</v>
      </c>
      <c r="S596" s="16">
        <v>39673880</v>
      </c>
      <c r="T596" s="16">
        <v>24500000</v>
      </c>
      <c r="U596" s="16">
        <v>525979477</v>
      </c>
      <c r="V596" s="16">
        <v>5</v>
      </c>
      <c r="W596" s="19">
        <v>2.04</v>
      </c>
      <c r="X596" s="19">
        <v>2.04</v>
      </c>
      <c r="Y596" s="16">
        <v>80934715</v>
      </c>
      <c r="Z596" s="16">
        <v>59976000</v>
      </c>
      <c r="AA596" s="16">
        <v>1311442162</v>
      </c>
      <c r="AD596" s="16" t="s">
        <v>257</v>
      </c>
      <c r="AE596" s="16" t="s">
        <v>1115</v>
      </c>
      <c r="AF596" s="16" t="s">
        <v>313</v>
      </c>
      <c r="AG596" s="16">
        <v>59976000</v>
      </c>
      <c r="AH596" s="16" t="s">
        <v>260</v>
      </c>
      <c r="AI596" s="16" t="s">
        <v>314</v>
      </c>
      <c r="AJ596" s="16">
        <v>1311442162</v>
      </c>
      <c r="AK596" s="16" t="s">
        <v>261</v>
      </c>
      <c r="AL596" s="24" t="s">
        <v>1116</v>
      </c>
    </row>
    <row r="597" spans="1:38" x14ac:dyDescent="0.15">
      <c r="A597" s="16">
        <v>592</v>
      </c>
      <c r="B597" s="16">
        <v>606</v>
      </c>
      <c r="C597" s="16">
        <v>10</v>
      </c>
      <c r="D597" s="16">
        <v>0</v>
      </c>
      <c r="E597" s="16">
        <v>0</v>
      </c>
      <c r="F597" s="16">
        <v>1000</v>
      </c>
      <c r="G597" s="16">
        <v>0</v>
      </c>
      <c r="H597" s="24" t="s">
        <v>316</v>
      </c>
      <c r="I597" s="24" t="s">
        <v>316</v>
      </c>
      <c r="J597" s="16">
        <v>8661</v>
      </c>
      <c r="K597" s="30">
        <v>0</v>
      </c>
      <c r="L597" s="16" t="s">
        <v>72</v>
      </c>
      <c r="M597" s="16" t="s">
        <v>72</v>
      </c>
      <c r="N597" s="16">
        <v>6</v>
      </c>
      <c r="O597" s="16">
        <v>31.05</v>
      </c>
      <c r="P597" s="16">
        <v>232</v>
      </c>
      <c r="Q597" s="16">
        <v>232</v>
      </c>
      <c r="R597" s="16">
        <v>0</v>
      </c>
      <c r="S597" s="16">
        <v>93323787</v>
      </c>
      <c r="T597" s="16">
        <v>162400000</v>
      </c>
      <c r="U597" s="16">
        <v>3486492537</v>
      </c>
      <c r="V597" s="16">
        <v>6</v>
      </c>
      <c r="W597" s="19">
        <v>1.98</v>
      </c>
      <c r="X597" s="19">
        <v>1.98</v>
      </c>
      <c r="Y597" s="16">
        <v>184781098</v>
      </c>
      <c r="Z597" s="16">
        <v>385862400</v>
      </c>
      <c r="AA597" s="16">
        <v>8437311939</v>
      </c>
      <c r="AD597" s="16" t="s">
        <v>257</v>
      </c>
      <c r="AE597" s="16" t="s">
        <v>1117</v>
      </c>
      <c r="AF597" s="16" t="s">
        <v>313</v>
      </c>
      <c r="AG597" s="16">
        <v>385862400</v>
      </c>
      <c r="AH597" s="16" t="s">
        <v>260</v>
      </c>
      <c r="AI597" s="16" t="s">
        <v>314</v>
      </c>
      <c r="AJ597" s="16">
        <v>8437311939</v>
      </c>
      <c r="AK597" s="16" t="s">
        <v>261</v>
      </c>
      <c r="AL597" s="24" t="s">
        <v>1118</v>
      </c>
    </row>
    <row r="598" spans="1:38" x14ac:dyDescent="0.15">
      <c r="A598" s="16">
        <v>593</v>
      </c>
      <c r="B598" s="16">
        <v>607</v>
      </c>
      <c r="C598" s="16">
        <v>10</v>
      </c>
      <c r="D598" s="16">
        <v>0</v>
      </c>
      <c r="E598" s="16">
        <v>0</v>
      </c>
      <c r="F598" s="16">
        <v>1000</v>
      </c>
      <c r="G598" s="16">
        <v>0</v>
      </c>
      <c r="H598" s="24" t="s">
        <v>316</v>
      </c>
      <c r="I598" s="24" t="s">
        <v>316</v>
      </c>
      <c r="J598" s="16">
        <v>8661</v>
      </c>
      <c r="K598" s="30">
        <v>0</v>
      </c>
      <c r="L598" s="16" t="s">
        <v>73</v>
      </c>
      <c r="M598" s="16" t="s">
        <v>73</v>
      </c>
      <c r="N598" s="16">
        <v>7</v>
      </c>
      <c r="O598" s="16">
        <v>35.799999999999997</v>
      </c>
      <c r="P598" s="16">
        <v>300</v>
      </c>
      <c r="Q598" s="16">
        <v>300</v>
      </c>
      <c r="R598" s="16">
        <v>0</v>
      </c>
      <c r="S598" s="16">
        <v>107600373</v>
      </c>
      <c r="T598" s="16">
        <v>210000000</v>
      </c>
      <c r="U598" s="16">
        <v>4508395522</v>
      </c>
      <c r="V598" s="16">
        <v>7</v>
      </c>
      <c r="W598" s="19">
        <v>1.78</v>
      </c>
      <c r="X598" s="19">
        <v>1.78</v>
      </c>
      <c r="Y598" s="16">
        <v>191528663</v>
      </c>
      <c r="Z598" s="16">
        <v>448560000</v>
      </c>
      <c r="AA598" s="16">
        <v>9808264924</v>
      </c>
      <c r="AD598" s="16" t="s">
        <v>257</v>
      </c>
      <c r="AE598" s="16" t="s">
        <v>1119</v>
      </c>
      <c r="AF598" s="16" t="s">
        <v>313</v>
      </c>
      <c r="AG598" s="16">
        <v>448560000</v>
      </c>
      <c r="AH598" s="16" t="s">
        <v>260</v>
      </c>
      <c r="AI598" s="16" t="s">
        <v>314</v>
      </c>
      <c r="AJ598" s="16">
        <v>9808264924</v>
      </c>
      <c r="AK598" s="16" t="s">
        <v>261</v>
      </c>
      <c r="AL598" s="24" t="s">
        <v>1120</v>
      </c>
    </row>
    <row r="599" spans="1:38" x14ac:dyDescent="0.15">
      <c r="A599" s="16">
        <v>594</v>
      </c>
      <c r="B599" s="16">
        <v>608</v>
      </c>
      <c r="C599" s="16">
        <v>10</v>
      </c>
      <c r="D599" s="16">
        <v>0</v>
      </c>
      <c r="E599" s="16">
        <v>0</v>
      </c>
      <c r="F599" s="16">
        <v>1000</v>
      </c>
      <c r="G599" s="16">
        <v>0</v>
      </c>
      <c r="H599" s="24" t="s">
        <v>316</v>
      </c>
      <c r="I599" s="24" t="s">
        <v>316</v>
      </c>
      <c r="J599" s="16">
        <v>8661</v>
      </c>
      <c r="K599" s="30">
        <v>0</v>
      </c>
      <c r="L599" s="16" t="s">
        <v>74</v>
      </c>
      <c r="M599" s="16" t="s">
        <v>74</v>
      </c>
      <c r="N599" s="16">
        <v>8</v>
      </c>
      <c r="O599" s="16">
        <v>39.549999999999997</v>
      </c>
      <c r="P599" s="16">
        <v>387.5</v>
      </c>
      <c r="Q599" s="16">
        <v>387.5</v>
      </c>
      <c r="R599" s="16">
        <v>0</v>
      </c>
      <c r="S599" s="16">
        <v>118871361</v>
      </c>
      <c r="T599" s="16">
        <v>271250000</v>
      </c>
      <c r="U599" s="16">
        <v>5823344216</v>
      </c>
      <c r="V599" s="16">
        <v>8</v>
      </c>
      <c r="W599" s="19">
        <v>1.58</v>
      </c>
      <c r="X599" s="19">
        <v>1.58</v>
      </c>
      <c r="Y599" s="16">
        <v>187816750</v>
      </c>
      <c r="Z599" s="16">
        <v>514290000</v>
      </c>
      <c r="AA599" s="16">
        <v>11245524719</v>
      </c>
      <c r="AD599" s="16" t="s">
        <v>257</v>
      </c>
      <c r="AE599" s="16" t="s">
        <v>1121</v>
      </c>
      <c r="AF599" s="16" t="s">
        <v>313</v>
      </c>
      <c r="AG599" s="16">
        <v>514290000</v>
      </c>
      <c r="AH599" s="16" t="s">
        <v>260</v>
      </c>
      <c r="AI599" s="16" t="s">
        <v>314</v>
      </c>
      <c r="AJ599" s="16">
        <v>11245524719</v>
      </c>
      <c r="AK599" s="16" t="s">
        <v>261</v>
      </c>
      <c r="AL599" s="24" t="s">
        <v>1122</v>
      </c>
    </row>
    <row r="600" spans="1:38" x14ac:dyDescent="0.15">
      <c r="A600" s="16">
        <v>595</v>
      </c>
      <c r="B600" s="16">
        <v>609</v>
      </c>
      <c r="C600" s="16">
        <v>10</v>
      </c>
      <c r="D600" s="16">
        <v>0</v>
      </c>
      <c r="E600" s="16">
        <v>0</v>
      </c>
      <c r="F600" s="16">
        <v>1000</v>
      </c>
      <c r="G600" s="16">
        <v>0</v>
      </c>
      <c r="H600" s="24" t="s">
        <v>316</v>
      </c>
      <c r="I600" s="24" t="s">
        <v>316</v>
      </c>
      <c r="J600" s="16">
        <v>8661</v>
      </c>
      <c r="K600" s="30">
        <v>0</v>
      </c>
      <c r="L600" s="16" t="s">
        <v>75</v>
      </c>
      <c r="M600" s="16" t="s">
        <v>75</v>
      </c>
      <c r="N600" s="16">
        <v>9</v>
      </c>
      <c r="O600" s="16">
        <v>68.400000000000006</v>
      </c>
      <c r="P600" s="16">
        <v>480</v>
      </c>
      <c r="Q600" s="16">
        <v>480</v>
      </c>
      <c r="R600" s="16">
        <v>0</v>
      </c>
      <c r="S600" s="16">
        <v>205582835</v>
      </c>
      <c r="T600" s="16">
        <v>336000000</v>
      </c>
      <c r="U600" s="16">
        <v>7213432835</v>
      </c>
      <c r="V600" s="16">
        <v>9</v>
      </c>
      <c r="W600" s="19">
        <v>1.48</v>
      </c>
      <c r="X600" s="19">
        <v>1.48</v>
      </c>
      <c r="Y600" s="16">
        <v>304262595</v>
      </c>
      <c r="Z600" s="16">
        <v>596736000</v>
      </c>
      <c r="AA600" s="16">
        <v>13048298505</v>
      </c>
      <c r="AD600" s="16" t="s">
        <v>257</v>
      </c>
      <c r="AE600" s="16" t="s">
        <v>1123</v>
      </c>
      <c r="AF600" s="16" t="s">
        <v>313</v>
      </c>
      <c r="AG600" s="16">
        <v>596736000</v>
      </c>
      <c r="AH600" s="16" t="s">
        <v>260</v>
      </c>
      <c r="AI600" s="16" t="s">
        <v>314</v>
      </c>
      <c r="AJ600" s="16">
        <v>13048298505</v>
      </c>
      <c r="AK600" s="16" t="s">
        <v>261</v>
      </c>
      <c r="AL600" s="24" t="s">
        <v>1124</v>
      </c>
    </row>
    <row r="601" spans="1:38" x14ac:dyDescent="0.15">
      <c r="A601" s="16">
        <v>596</v>
      </c>
      <c r="B601" s="16">
        <v>701</v>
      </c>
      <c r="C601" s="16">
        <v>10</v>
      </c>
      <c r="D601" s="16">
        <v>0</v>
      </c>
      <c r="E601" s="16">
        <v>0</v>
      </c>
      <c r="F601" s="16">
        <v>0</v>
      </c>
      <c r="G601" s="16">
        <v>0</v>
      </c>
      <c r="H601" s="24" t="s">
        <v>316</v>
      </c>
      <c r="I601" s="24" t="s">
        <v>316</v>
      </c>
      <c r="J601" s="16">
        <v>8661</v>
      </c>
      <c r="K601" s="30">
        <v>0</v>
      </c>
      <c r="L601" s="16" t="s">
        <v>76</v>
      </c>
      <c r="M601" s="16" t="s">
        <v>76</v>
      </c>
      <c r="N601" s="16">
        <v>2</v>
      </c>
      <c r="O601" s="16">
        <v>3.2</v>
      </c>
      <c r="P601" s="16">
        <v>2</v>
      </c>
      <c r="Q601" s="16">
        <v>2</v>
      </c>
      <c r="R601" s="16">
        <v>0</v>
      </c>
      <c r="S601" s="16">
        <v>9617910</v>
      </c>
      <c r="T601" s="16">
        <v>1400000</v>
      </c>
      <c r="U601" s="16">
        <v>30055970</v>
      </c>
      <c r="V601" s="16">
        <v>1</v>
      </c>
      <c r="W601" s="19">
        <v>4.5</v>
      </c>
      <c r="X601" s="22">
        <v>4.300000000000001E-2</v>
      </c>
      <c r="Y601" s="16">
        <v>413570</v>
      </c>
      <c r="Z601" s="16">
        <v>72240</v>
      </c>
      <c r="AA601" s="16">
        <v>1579608</v>
      </c>
      <c r="AD601" s="16" t="s">
        <v>257</v>
      </c>
      <c r="AE601" s="16" t="s">
        <v>1159</v>
      </c>
      <c r="AF601" s="16" t="s">
        <v>313</v>
      </c>
      <c r="AG601" s="16">
        <v>72240</v>
      </c>
      <c r="AH601" s="16" t="s">
        <v>260</v>
      </c>
      <c r="AI601" s="16" t="s">
        <v>314</v>
      </c>
      <c r="AJ601" s="16">
        <v>1579608</v>
      </c>
      <c r="AK601" s="16" t="s">
        <v>261</v>
      </c>
      <c r="AL601" s="24" t="s">
        <v>1160</v>
      </c>
    </row>
    <row r="602" spans="1:38" x14ac:dyDescent="0.15">
      <c r="A602" s="16">
        <v>597</v>
      </c>
      <c r="B602" s="16">
        <v>702</v>
      </c>
      <c r="C602" s="16">
        <v>10</v>
      </c>
      <c r="D602" s="16">
        <v>0</v>
      </c>
      <c r="E602" s="16">
        <v>0</v>
      </c>
      <c r="F602" s="16">
        <v>0</v>
      </c>
      <c r="G602" s="16">
        <v>0</v>
      </c>
      <c r="H602" s="24" t="s">
        <v>316</v>
      </c>
      <c r="I602" s="24" t="s">
        <v>316</v>
      </c>
      <c r="J602" s="16">
        <v>8661</v>
      </c>
      <c r="K602" s="30">
        <v>0</v>
      </c>
      <c r="L602" s="16" t="s">
        <v>77</v>
      </c>
      <c r="M602" s="16" t="s">
        <v>77</v>
      </c>
      <c r="N602" s="16">
        <v>7</v>
      </c>
      <c r="O602" s="16">
        <v>26</v>
      </c>
      <c r="P602" s="16">
        <v>160</v>
      </c>
      <c r="Q602" s="16">
        <v>160</v>
      </c>
      <c r="R602" s="16">
        <v>0</v>
      </c>
      <c r="S602" s="16">
        <v>78145522</v>
      </c>
      <c r="T602" s="16">
        <v>112000000</v>
      </c>
      <c r="U602" s="16">
        <v>2404477611</v>
      </c>
      <c r="V602" s="16">
        <v>2</v>
      </c>
      <c r="W602" s="19">
        <v>3.24</v>
      </c>
      <c r="X602" s="22">
        <v>4.300000000000001E-2</v>
      </c>
      <c r="Y602" s="16">
        <v>3360257</v>
      </c>
      <c r="Z602" s="16">
        <v>5779200</v>
      </c>
      <c r="AA602" s="16">
        <v>126368656</v>
      </c>
      <c r="AD602" s="16" t="s">
        <v>257</v>
      </c>
      <c r="AE602" s="16" t="s">
        <v>1149</v>
      </c>
      <c r="AF602" s="16" t="s">
        <v>313</v>
      </c>
      <c r="AG602" s="16">
        <v>5779200</v>
      </c>
      <c r="AH602" s="16" t="s">
        <v>260</v>
      </c>
      <c r="AI602" s="16" t="s">
        <v>314</v>
      </c>
      <c r="AJ602" s="16">
        <v>126368656</v>
      </c>
      <c r="AK602" s="16" t="s">
        <v>261</v>
      </c>
      <c r="AL602" s="24" t="s">
        <v>1150</v>
      </c>
    </row>
    <row r="603" spans="1:38" x14ac:dyDescent="0.15">
      <c r="A603" s="16">
        <v>598</v>
      </c>
      <c r="B603" s="16">
        <v>703</v>
      </c>
      <c r="C603" s="16">
        <v>10</v>
      </c>
      <c r="D603" s="16">
        <v>0</v>
      </c>
      <c r="E603" s="16">
        <v>0</v>
      </c>
      <c r="F603" s="16">
        <v>0</v>
      </c>
      <c r="G603" s="16">
        <v>0</v>
      </c>
      <c r="H603" s="24" t="s">
        <v>316</v>
      </c>
      <c r="I603" s="24" t="s">
        <v>316</v>
      </c>
      <c r="J603" s="16">
        <v>8661</v>
      </c>
      <c r="K603" s="30">
        <v>0</v>
      </c>
      <c r="L603" s="16" t="s">
        <v>78</v>
      </c>
      <c r="M603" s="16" t="s">
        <v>78</v>
      </c>
      <c r="N603" s="16">
        <v>8</v>
      </c>
      <c r="O603" s="16">
        <v>31</v>
      </c>
      <c r="P603" s="16">
        <v>181</v>
      </c>
      <c r="Q603" s="16">
        <v>181</v>
      </c>
      <c r="R603" s="16">
        <v>0</v>
      </c>
      <c r="S603" s="16">
        <v>93173507</v>
      </c>
      <c r="T603" s="16">
        <v>126700000</v>
      </c>
      <c r="U603" s="16">
        <v>2720065298</v>
      </c>
      <c r="V603" s="16">
        <v>3</v>
      </c>
      <c r="W603" s="19">
        <v>2.64</v>
      </c>
      <c r="X603" s="22">
        <v>4.300000000000001E-2</v>
      </c>
      <c r="Y603" s="16">
        <v>4006460</v>
      </c>
      <c r="Z603" s="16">
        <v>6537720</v>
      </c>
      <c r="AA603" s="16">
        <v>142954542</v>
      </c>
      <c r="AD603" s="16" t="s">
        <v>257</v>
      </c>
      <c r="AE603" s="16" t="s">
        <v>1161</v>
      </c>
      <c r="AF603" s="16" t="s">
        <v>313</v>
      </c>
      <c r="AG603" s="16">
        <v>6537720</v>
      </c>
      <c r="AH603" s="16" t="s">
        <v>260</v>
      </c>
      <c r="AI603" s="16" t="s">
        <v>314</v>
      </c>
      <c r="AJ603" s="16">
        <v>142954542</v>
      </c>
      <c r="AK603" s="16" t="s">
        <v>261</v>
      </c>
      <c r="AL603" s="24" t="s">
        <v>1162</v>
      </c>
    </row>
    <row r="604" spans="1:38" x14ac:dyDescent="0.15">
      <c r="A604" s="16">
        <v>599</v>
      </c>
      <c r="B604" s="16">
        <v>704</v>
      </c>
      <c r="C604" s="16">
        <v>10</v>
      </c>
      <c r="D604" s="16">
        <v>0</v>
      </c>
      <c r="E604" s="16">
        <v>0</v>
      </c>
      <c r="F604" s="16">
        <v>0</v>
      </c>
      <c r="G604" s="16">
        <v>0</v>
      </c>
      <c r="H604" s="24" t="s">
        <v>316</v>
      </c>
      <c r="I604" s="24" t="s">
        <v>316</v>
      </c>
      <c r="J604" s="16">
        <v>8661</v>
      </c>
      <c r="K604" s="30">
        <v>0</v>
      </c>
      <c r="L604" s="16" t="s">
        <v>79</v>
      </c>
      <c r="M604" s="16" t="s">
        <v>79</v>
      </c>
      <c r="N604" s="16">
        <v>9</v>
      </c>
      <c r="O604" s="16">
        <v>51</v>
      </c>
      <c r="P604" s="16">
        <v>284</v>
      </c>
      <c r="Q604" s="16">
        <v>284</v>
      </c>
      <c r="R604" s="16">
        <v>0</v>
      </c>
      <c r="S604" s="16">
        <v>153285447</v>
      </c>
      <c r="T604" s="16">
        <v>198800000</v>
      </c>
      <c r="U604" s="16">
        <v>4267947761</v>
      </c>
      <c r="V604" s="16">
        <v>4</v>
      </c>
      <c r="W604" s="19">
        <v>2.2400000000000002</v>
      </c>
      <c r="X604" s="22">
        <v>4.300000000000001E-2</v>
      </c>
      <c r="Y604" s="16">
        <v>6591274</v>
      </c>
      <c r="Z604" s="16">
        <v>10258080</v>
      </c>
      <c r="AA604" s="16">
        <v>224304365</v>
      </c>
      <c r="AD604" s="16" t="s">
        <v>257</v>
      </c>
      <c r="AE604" s="16" t="s">
        <v>1163</v>
      </c>
      <c r="AF604" s="16" t="s">
        <v>313</v>
      </c>
      <c r="AG604" s="16">
        <v>10258080</v>
      </c>
      <c r="AH604" s="16" t="s">
        <v>260</v>
      </c>
      <c r="AI604" s="16" t="s">
        <v>314</v>
      </c>
      <c r="AJ604" s="16">
        <v>224304365</v>
      </c>
      <c r="AK604" s="16" t="s">
        <v>261</v>
      </c>
      <c r="AL604" s="24" t="s">
        <v>1164</v>
      </c>
    </row>
    <row r="605" spans="1:38" x14ac:dyDescent="0.15">
      <c r="A605" s="16">
        <v>600</v>
      </c>
      <c r="B605" s="16">
        <v>705</v>
      </c>
      <c r="C605" s="16">
        <v>10</v>
      </c>
      <c r="D605" s="16">
        <v>0</v>
      </c>
      <c r="E605" s="16">
        <v>0</v>
      </c>
      <c r="F605" s="16">
        <v>0</v>
      </c>
      <c r="G605" s="16">
        <v>0</v>
      </c>
      <c r="H605" s="24" t="s">
        <v>316</v>
      </c>
      <c r="I605" s="24" t="s">
        <v>316</v>
      </c>
      <c r="J605" s="16">
        <v>8661</v>
      </c>
      <c r="K605" s="30">
        <v>0</v>
      </c>
      <c r="L605" s="16" t="s">
        <v>80</v>
      </c>
      <c r="M605" s="16" t="s">
        <v>80</v>
      </c>
      <c r="N605" s="16">
        <v>10</v>
      </c>
      <c r="O605" s="16">
        <v>81</v>
      </c>
      <c r="P605" s="16">
        <v>382</v>
      </c>
      <c r="Q605" s="16">
        <v>382</v>
      </c>
      <c r="R605" s="16">
        <v>0</v>
      </c>
      <c r="S605" s="16">
        <v>243453358</v>
      </c>
      <c r="T605" s="16">
        <v>267400000</v>
      </c>
      <c r="U605" s="16">
        <v>5740690298</v>
      </c>
      <c r="V605" s="16">
        <v>5</v>
      </c>
      <c r="W605" s="19">
        <v>2.04</v>
      </c>
      <c r="X605" s="22">
        <v>4.300000000000001E-2</v>
      </c>
      <c r="Y605" s="16">
        <v>10468494</v>
      </c>
      <c r="Z605" s="16">
        <v>13797840</v>
      </c>
      <c r="AA605" s="16">
        <v>301705167</v>
      </c>
      <c r="AD605" s="16" t="s">
        <v>257</v>
      </c>
      <c r="AE605" s="16" t="s">
        <v>1165</v>
      </c>
      <c r="AF605" s="16" t="s">
        <v>313</v>
      </c>
      <c r="AG605" s="16">
        <v>13797840</v>
      </c>
      <c r="AH605" s="16" t="s">
        <v>260</v>
      </c>
      <c r="AI605" s="16" t="s">
        <v>314</v>
      </c>
      <c r="AJ605" s="16">
        <v>301705167</v>
      </c>
      <c r="AK605" s="16" t="s">
        <v>261</v>
      </c>
      <c r="AL605" s="24" t="s">
        <v>1166</v>
      </c>
    </row>
  </sheetData>
  <mergeCells count="3">
    <mergeCell ref="S3:U3"/>
    <mergeCell ref="W3:X3"/>
    <mergeCell ref="AB3:AC3"/>
  </mergeCells>
  <phoneticPr fontId="2" type="noConversion"/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1C7D6B-6C48-42CC-B93B-E1A1519C75B9}">
  <sheetPr codeName="Sheet10"/>
  <dimension ref="A1:AL605"/>
  <sheetViews>
    <sheetView zoomScale="80" zoomScaleNormal="80" workbookViewId="0">
      <pane xSplit="2" ySplit="4" topLeftCell="C5" activePane="bottomRight" state="frozen"/>
      <selection pane="topRight" activeCell="C1" sqref="C1"/>
      <selection pane="bottomLeft" activeCell="A5" sqref="A5"/>
      <selection pane="bottomRight" activeCell="N29" sqref="N29"/>
    </sheetView>
  </sheetViews>
  <sheetFormatPr defaultColWidth="9" defaultRowHeight="13.5" x14ac:dyDescent="0.15"/>
  <cols>
    <col min="1" max="1" width="9.125" style="16" bestFit="1" customWidth="1"/>
    <col min="2" max="2" width="27.25" style="16" customWidth="1"/>
    <col min="3" max="3" width="17.375" style="16" customWidth="1"/>
    <col min="4" max="4" width="23.75" style="16" customWidth="1"/>
    <col min="5" max="5" width="17.5" style="16" customWidth="1"/>
    <col min="6" max="6" width="19" style="16" customWidth="1"/>
    <col min="7" max="7" width="17.375" style="16" customWidth="1"/>
    <col min="8" max="8" width="63.375" style="24" bestFit="1" customWidth="1"/>
    <col min="9" max="9" width="37" style="16" hidden="1" customWidth="1"/>
    <col min="10" max="10" width="17.375" style="16" hidden="1" customWidth="1"/>
    <col min="11" max="11" width="27.25" style="16" hidden="1" customWidth="1"/>
    <col min="12" max="12" width="21.75" style="16" customWidth="1"/>
    <col min="13" max="13" width="15.25" style="16" customWidth="1"/>
    <col min="14" max="18" width="9" style="16" customWidth="1"/>
    <col min="19" max="20" width="12" style="16" bestFit="1" customWidth="1"/>
    <col min="21" max="21" width="13.25" style="16" bestFit="1" customWidth="1"/>
    <col min="22" max="22" width="9.125" style="16" bestFit="1" customWidth="1"/>
    <col min="23" max="23" width="10.125" style="16" bestFit="1" customWidth="1"/>
    <col min="24" max="24" width="9.125" style="16" bestFit="1" customWidth="1"/>
    <col min="25" max="26" width="12" style="16" bestFit="1" customWidth="1"/>
    <col min="27" max="27" width="14.5" style="16" bestFit="1" customWidth="1"/>
    <col min="28" max="29" width="9" style="16" customWidth="1"/>
    <col min="30" max="30" width="9.5" style="16" customWidth="1"/>
    <col min="31" max="37" width="9" style="16" customWidth="1"/>
    <col min="38" max="38" width="58.25" style="16" bestFit="1" customWidth="1"/>
    <col min="39" max="16384" width="9" style="16"/>
  </cols>
  <sheetData>
    <row r="1" spans="1:38" x14ac:dyDescent="0.15">
      <c r="A1" s="15" t="s">
        <v>3</v>
      </c>
      <c r="B1" s="15" t="s">
        <v>225</v>
      </c>
      <c r="C1" s="15" t="s">
        <v>5</v>
      </c>
      <c r="D1" s="15" t="s">
        <v>6</v>
      </c>
      <c r="E1" s="15" t="s">
        <v>7</v>
      </c>
      <c r="F1" s="15" t="s">
        <v>8</v>
      </c>
      <c r="G1" s="15" t="s">
        <v>9</v>
      </c>
      <c r="H1" s="38" t="s">
        <v>11</v>
      </c>
      <c r="I1" s="15" t="s">
        <v>14</v>
      </c>
      <c r="J1" s="15" t="s">
        <v>13</v>
      </c>
      <c r="K1" s="15" t="s">
        <v>17</v>
      </c>
    </row>
    <row r="2" spans="1:38" x14ac:dyDescent="0.15">
      <c r="A2" s="16" t="s">
        <v>1</v>
      </c>
      <c r="B2" s="16" t="s">
        <v>1</v>
      </c>
      <c r="C2" s="16" t="s">
        <v>1</v>
      </c>
      <c r="D2" s="16" t="s">
        <v>1</v>
      </c>
      <c r="E2" s="16" t="s">
        <v>1</v>
      </c>
      <c r="F2" s="16" t="s">
        <v>1</v>
      </c>
    </row>
    <row r="3" spans="1:38" x14ac:dyDescent="0.15">
      <c r="A3" s="16" t="s">
        <v>0</v>
      </c>
      <c r="B3" s="16" t="s">
        <v>226</v>
      </c>
      <c r="C3" s="16" t="s">
        <v>227</v>
      </c>
      <c r="D3" s="16" t="s">
        <v>228</v>
      </c>
      <c r="E3" s="16" t="s">
        <v>229</v>
      </c>
      <c r="F3" s="16" t="s">
        <v>230</v>
      </c>
      <c r="G3" s="16" t="s">
        <v>10</v>
      </c>
      <c r="H3" s="24" t="s">
        <v>231</v>
      </c>
      <c r="I3" s="16" t="s">
        <v>232</v>
      </c>
      <c r="J3" s="16" t="s">
        <v>15</v>
      </c>
      <c r="K3" s="16" t="s">
        <v>18</v>
      </c>
      <c r="S3" s="59" t="s">
        <v>84</v>
      </c>
      <c r="T3" s="59"/>
      <c r="U3" s="59"/>
      <c r="W3" s="60" t="s">
        <v>255</v>
      </c>
      <c r="X3" s="60"/>
      <c r="AB3" s="60" t="s">
        <v>256</v>
      </c>
      <c r="AC3" s="60"/>
    </row>
    <row r="4" spans="1:38" x14ac:dyDescent="0.15">
      <c r="A4" s="16" t="s">
        <v>233</v>
      </c>
      <c r="B4" s="16" t="s">
        <v>4</v>
      </c>
      <c r="C4" s="16" t="s">
        <v>4</v>
      </c>
      <c r="D4" s="16" t="s">
        <v>4</v>
      </c>
      <c r="E4" s="16" t="s">
        <v>4</v>
      </c>
      <c r="F4" s="16" t="s">
        <v>4</v>
      </c>
      <c r="G4" s="16" t="s">
        <v>12</v>
      </c>
      <c r="H4" s="24" t="s">
        <v>12</v>
      </c>
      <c r="I4" s="16" t="s">
        <v>16</v>
      </c>
      <c r="J4" s="16" t="s">
        <v>16</v>
      </c>
      <c r="K4" s="16" t="s">
        <v>16</v>
      </c>
      <c r="S4" s="16" t="s">
        <v>81</v>
      </c>
      <c r="T4" s="16" t="s">
        <v>82</v>
      </c>
      <c r="U4" s="16" t="s">
        <v>83</v>
      </c>
      <c r="V4" s="16" t="s">
        <v>85</v>
      </c>
      <c r="W4" s="16" t="s">
        <v>86</v>
      </c>
      <c r="X4" s="16" t="s">
        <v>86</v>
      </c>
      <c r="AB4" s="18"/>
      <c r="AC4" s="18"/>
    </row>
    <row r="5" spans="1:38" x14ac:dyDescent="0.15">
      <c r="A5" s="16" t="s">
        <v>2</v>
      </c>
      <c r="B5" s="16" t="s">
        <v>2</v>
      </c>
      <c r="C5" s="16" t="s">
        <v>19</v>
      </c>
      <c r="D5" s="16" t="s">
        <v>19</v>
      </c>
      <c r="E5" s="16" t="s">
        <v>2</v>
      </c>
      <c r="F5" s="16" t="s">
        <v>2</v>
      </c>
      <c r="G5" s="16" t="s">
        <v>19</v>
      </c>
      <c r="H5" s="24" t="s">
        <v>234</v>
      </c>
      <c r="I5" s="16" t="s">
        <v>234</v>
      </c>
      <c r="J5" s="16" t="s">
        <v>19</v>
      </c>
      <c r="K5" s="16" t="s">
        <v>19</v>
      </c>
    </row>
    <row r="6" spans="1:38" s="29" customFormat="1" x14ac:dyDescent="0.15">
      <c r="A6" s="29">
        <v>1</v>
      </c>
      <c r="B6" s="29">
        <v>100</v>
      </c>
      <c r="C6" s="29">
        <v>1</v>
      </c>
      <c r="D6" s="29">
        <v>0</v>
      </c>
      <c r="E6" s="29">
        <v>0</v>
      </c>
      <c r="F6" s="29">
        <v>0</v>
      </c>
      <c r="G6" s="29">
        <v>6000161</v>
      </c>
      <c r="H6" t="s">
        <v>317</v>
      </c>
      <c r="I6" s="35" t="s">
        <v>315</v>
      </c>
      <c r="J6" s="29">
        <v>8661</v>
      </c>
      <c r="K6" s="30">
        <v>50</v>
      </c>
      <c r="L6" s="29" t="s">
        <v>21</v>
      </c>
      <c r="M6" s="29" t="str" cm="1">
        <f t="array" ref="M6:U6">_xlfn._xlws.FILTER(领地怪物效果!$A$4:$I$64,L6=领地怪物效果!$A$4:$A$64)</f>
        <v>远征PVP-出生</v>
      </c>
      <c r="N6" s="29">
        <v>0</v>
      </c>
      <c r="O6" s="29">
        <v>0.5</v>
      </c>
      <c r="P6" s="29">
        <v>0.8</v>
      </c>
      <c r="Q6" s="29">
        <v>0.8</v>
      </c>
      <c r="R6" s="29">
        <v>0</v>
      </c>
      <c r="S6" s="29">
        <v>1502798</v>
      </c>
      <c r="T6" s="29">
        <v>560000</v>
      </c>
      <c r="U6" s="29">
        <v>12022388</v>
      </c>
      <c r="V6" s="29">
        <f t="shared" ref="V6:V36" si="0">IF(MID(B6,2,3)+0=0,1,MID(B6,2,3)+0)</f>
        <v>1</v>
      </c>
      <c r="W6" s="31" cm="1">
        <f t="array" ref="W6">SUMPRODUCT((V6=品质升级提升效果!$H$3:$H$102)*(品质升级提升效果!$I$3:$I$102=C6)*(品质升级提升效果!$J$3:$J$102))</f>
        <v>0.05</v>
      </c>
      <c r="X6" s="31" cm="1">
        <f t="array" ref="X6">IFERROR(LOOKUP(1,0/((L6=Sheet2!$A$1:$A$90)*(Sheet2!$B$1:$B$90=C6)),Sheet2!$C$1:$C$90),W6)</f>
        <v>0.05</v>
      </c>
      <c r="Y6" s="29">
        <f>INT(S6*$X6)</f>
        <v>75139</v>
      </c>
      <c r="Z6" s="29">
        <f t="shared" ref="Z6:Z69" si="1">INT(T6*$X6*(1+C6/50))</f>
        <v>28560</v>
      </c>
      <c r="AA6" s="29">
        <f t="shared" ref="AA6:AA69" si="2">INT(U6*$X6*(1+C6/45))</f>
        <v>614477</v>
      </c>
      <c r="AD6" s="29" t="s">
        <v>257</v>
      </c>
      <c r="AE6" s="29" t="str">
        <f>Y6&amp;",0}|"</f>
        <v>75139,0}|</v>
      </c>
      <c r="AF6" s="29" t="s">
        <v>313</v>
      </c>
      <c r="AG6" s="29">
        <f>Z6</f>
        <v>28560</v>
      </c>
      <c r="AH6" s="29" t="s">
        <v>260</v>
      </c>
      <c r="AI6" s="29" t="s">
        <v>314</v>
      </c>
      <c r="AJ6" s="29">
        <f>AA6</f>
        <v>614477</v>
      </c>
      <c r="AK6" s="29" t="s">
        <v>261</v>
      </c>
      <c r="AL6" s="32" t="str">
        <f>AD6&amp;AE6&amp;AF6&amp;AG6&amp;AH6&amp;AI6&amp;AJ6&amp;AK6</f>
        <v>{{5,1,1,75139,0}|{5,1,2,28560,0}|{5,1,3,614477,3}}</v>
      </c>
    </row>
    <row r="7" spans="1:38" s="39" customFormat="1" x14ac:dyDescent="0.15">
      <c r="A7" s="39">
        <v>2</v>
      </c>
      <c r="B7" s="39">
        <v>101</v>
      </c>
      <c r="C7" s="39">
        <v>1</v>
      </c>
      <c r="D7" s="39">
        <v>0</v>
      </c>
      <c r="E7" s="39">
        <v>0</v>
      </c>
      <c r="F7" s="39">
        <v>0</v>
      </c>
      <c r="G7" s="40">
        <v>6000162</v>
      </c>
      <c r="H7" t="s">
        <v>318</v>
      </c>
      <c r="I7" s="42" t="s">
        <v>315</v>
      </c>
      <c r="J7" s="40">
        <v>8661</v>
      </c>
      <c r="K7" s="43">
        <v>50</v>
      </c>
      <c r="L7" s="40" t="s">
        <v>22</v>
      </c>
      <c r="M7" s="39" t="str" cm="1">
        <f t="array" ref="M7:U7">_xlfn._xlws.FILTER(领地怪物效果!$A$4:$I$64,L7=领地怪物效果!$A$4:$A$64)</f>
        <v>远征PVP-1级普通</v>
      </c>
      <c r="N7" s="39">
        <v>1</v>
      </c>
      <c r="O7" s="39">
        <v>0.65</v>
      </c>
      <c r="P7" s="39">
        <v>0.8</v>
      </c>
      <c r="Q7" s="39">
        <v>0.8</v>
      </c>
      <c r="R7" s="39">
        <v>0</v>
      </c>
      <c r="S7" s="39">
        <v>1953638</v>
      </c>
      <c r="T7" s="39">
        <v>560000</v>
      </c>
      <c r="U7" s="39">
        <v>12022388</v>
      </c>
      <c r="V7" s="39">
        <f t="shared" si="0"/>
        <v>1</v>
      </c>
      <c r="W7" s="44" cm="1">
        <f t="array" ref="W7">SUMPRODUCT((V7=品质升级提升效果!$H$3:$H$102)*(品质升级提升效果!$I$3:$I$102=C7)*(品质升级提升效果!$J$3:$J$102))</f>
        <v>0.05</v>
      </c>
      <c r="X7" s="44" cm="1">
        <f t="array" ref="X7">IFERROR(LOOKUP(1,0/((L7=Sheet2!$A$1:$A$90)*(Sheet2!$B$1:$B$90=C7)),Sheet2!$C$1:$C$90),W7)</f>
        <v>0.05</v>
      </c>
      <c r="Y7" s="39">
        <f t="shared" ref="Y7:Y70" si="3">INT(S7*$X7)</f>
        <v>97681</v>
      </c>
      <c r="Z7" s="39">
        <f t="shared" si="1"/>
        <v>28560</v>
      </c>
      <c r="AA7" s="39">
        <f t="shared" si="2"/>
        <v>614477</v>
      </c>
      <c r="AD7" s="39" t="s">
        <v>257</v>
      </c>
      <c r="AE7" s="39" t="str">
        <f t="shared" ref="AE7:AE70" si="4">Y7&amp;",0}|"</f>
        <v>97681,0}|</v>
      </c>
      <c r="AF7" s="39" t="s">
        <v>313</v>
      </c>
      <c r="AG7" s="39">
        <f t="shared" ref="AG7:AG70" si="5">Z7</f>
        <v>28560</v>
      </c>
      <c r="AH7" s="39" t="s">
        <v>260</v>
      </c>
      <c r="AI7" s="39" t="s">
        <v>314</v>
      </c>
      <c r="AJ7" s="39">
        <f t="shared" ref="AJ7:AJ70" si="6">AA7</f>
        <v>614477</v>
      </c>
      <c r="AK7" s="39" t="s">
        <v>261</v>
      </c>
      <c r="AL7" s="45" t="str">
        <f t="shared" ref="AL7:AL70" si="7">AD7&amp;AE7&amp;AF7&amp;AG7&amp;AH7&amp;AI7&amp;AJ7&amp;AK7</f>
        <v>{{5,1,1,97681,0}|{5,1,2,28560,0}|{5,1,3,614477,3}}</v>
      </c>
    </row>
    <row r="8" spans="1:38" s="39" customFormat="1" x14ac:dyDescent="0.15">
      <c r="A8" s="39">
        <v>3</v>
      </c>
      <c r="B8" s="39">
        <v>102</v>
      </c>
      <c r="C8" s="39">
        <v>1</v>
      </c>
      <c r="D8" s="39">
        <v>0</v>
      </c>
      <c r="E8" s="39">
        <v>0</v>
      </c>
      <c r="F8" s="39">
        <v>0</v>
      </c>
      <c r="G8" s="40">
        <v>6000163</v>
      </c>
      <c r="H8" t="s">
        <v>319</v>
      </c>
      <c r="I8" s="42" t="s">
        <v>315</v>
      </c>
      <c r="J8" s="40">
        <v>8661</v>
      </c>
      <c r="K8" s="43">
        <v>50</v>
      </c>
      <c r="L8" s="40" t="s">
        <v>23</v>
      </c>
      <c r="M8" s="39" t="str" cm="1">
        <f t="array" ref="M8:U8">_xlfn._xlws.FILTER(领地怪物效果!$A$4:$I$64,L8=领地怪物效果!$A$4:$A$64)</f>
        <v>远征PVP-2级普通</v>
      </c>
      <c r="N8" s="39">
        <v>2</v>
      </c>
      <c r="O8" s="39">
        <v>2.8</v>
      </c>
      <c r="P8" s="39">
        <v>1.8</v>
      </c>
      <c r="Q8" s="39">
        <v>1.8</v>
      </c>
      <c r="R8" s="39">
        <v>0</v>
      </c>
      <c r="S8" s="39">
        <v>8415671</v>
      </c>
      <c r="T8" s="39">
        <v>1260000</v>
      </c>
      <c r="U8" s="39">
        <v>27050373</v>
      </c>
      <c r="V8" s="39">
        <f t="shared" si="0"/>
        <v>2</v>
      </c>
      <c r="W8" s="44" cm="1">
        <f t="array" ref="W8">SUMPRODUCT((V8=品质升级提升效果!$H$3:$H$102)*(品质升级提升效果!$I$3:$I$102=C8)*(品质升级提升效果!$J$3:$J$102))</f>
        <v>0.05</v>
      </c>
      <c r="X8" s="44" cm="1">
        <f t="array" ref="X8">IFERROR(LOOKUP(1,0/((L8=Sheet2!$A$1:$A$90)*(Sheet2!$B$1:$B$90=C8)),Sheet2!$C$1:$C$90),W8)</f>
        <v>0.05</v>
      </c>
      <c r="Y8" s="39">
        <f t="shared" si="3"/>
        <v>420783</v>
      </c>
      <c r="Z8" s="39">
        <f t="shared" si="1"/>
        <v>64260</v>
      </c>
      <c r="AA8" s="39">
        <f t="shared" si="2"/>
        <v>1382574</v>
      </c>
      <c r="AD8" s="39" t="s">
        <v>257</v>
      </c>
      <c r="AE8" s="39" t="str">
        <f t="shared" si="4"/>
        <v>420783,0}|</v>
      </c>
      <c r="AF8" s="39" t="s">
        <v>313</v>
      </c>
      <c r="AG8" s="39">
        <f t="shared" si="5"/>
        <v>64260</v>
      </c>
      <c r="AH8" s="39" t="s">
        <v>260</v>
      </c>
      <c r="AI8" s="39" t="s">
        <v>314</v>
      </c>
      <c r="AJ8" s="39">
        <f t="shared" si="6"/>
        <v>1382574</v>
      </c>
      <c r="AK8" s="39" t="s">
        <v>261</v>
      </c>
      <c r="AL8" s="45" t="str">
        <f t="shared" si="7"/>
        <v>{{5,1,1,420783,0}|{5,1,2,64260,0}|{5,1,3,1382574,3}}</v>
      </c>
    </row>
    <row r="9" spans="1:38" s="39" customFormat="1" x14ac:dyDescent="0.15">
      <c r="A9" s="39">
        <v>4</v>
      </c>
      <c r="B9" s="39">
        <v>103</v>
      </c>
      <c r="C9" s="39">
        <v>1</v>
      </c>
      <c r="D9" s="39">
        <v>0</v>
      </c>
      <c r="E9" s="39">
        <v>0</v>
      </c>
      <c r="F9" s="39">
        <v>0</v>
      </c>
      <c r="G9" s="40">
        <v>6000164</v>
      </c>
      <c r="H9" t="s">
        <v>320</v>
      </c>
      <c r="I9" s="42" t="s">
        <v>315</v>
      </c>
      <c r="J9" s="40">
        <v>8661</v>
      </c>
      <c r="K9" s="43">
        <v>50</v>
      </c>
      <c r="L9" s="40" t="s">
        <v>24</v>
      </c>
      <c r="M9" s="39" t="str" cm="1">
        <f t="array" ref="M9:U9">_xlfn._xlws.FILTER(领地怪物效果!$A$4:$I$64,L9=领地怪物效果!$A$4:$A$64)</f>
        <v>远征PVP-3级普通</v>
      </c>
      <c r="N9" s="39">
        <v>3</v>
      </c>
      <c r="O9" s="39">
        <v>5.5</v>
      </c>
      <c r="P9" s="39">
        <v>3</v>
      </c>
      <c r="Q9" s="39">
        <v>3</v>
      </c>
      <c r="R9" s="39">
        <v>0</v>
      </c>
      <c r="S9" s="39">
        <v>16530783</v>
      </c>
      <c r="T9" s="39">
        <v>2100000</v>
      </c>
      <c r="U9" s="39">
        <v>45083955</v>
      </c>
      <c r="V9" s="39">
        <f t="shared" si="0"/>
        <v>3</v>
      </c>
      <c r="W9" s="44" cm="1">
        <f t="array" ref="W9">SUMPRODUCT((V9=品质升级提升效果!$H$3:$H$102)*(品质升级提升效果!$I$3:$I$102=C9)*(品质升级提升效果!$J$3:$J$102))</f>
        <v>0.05</v>
      </c>
      <c r="X9" s="44" cm="1">
        <f t="array" ref="X9">IFERROR(LOOKUP(1,0/((L9=Sheet2!$A$1:$A$90)*(Sheet2!$B$1:$B$90=C9)),Sheet2!$C$1:$C$90),W9)</f>
        <v>0.05</v>
      </c>
      <c r="Y9" s="39">
        <f t="shared" si="3"/>
        <v>826539</v>
      </c>
      <c r="Z9" s="39">
        <f t="shared" si="1"/>
        <v>107100</v>
      </c>
      <c r="AA9" s="39">
        <f t="shared" si="2"/>
        <v>2304291</v>
      </c>
      <c r="AD9" s="39" t="s">
        <v>257</v>
      </c>
      <c r="AE9" s="39" t="str">
        <f t="shared" si="4"/>
        <v>826539,0}|</v>
      </c>
      <c r="AF9" s="39" t="s">
        <v>313</v>
      </c>
      <c r="AG9" s="39">
        <f t="shared" si="5"/>
        <v>107100</v>
      </c>
      <c r="AH9" s="39" t="s">
        <v>260</v>
      </c>
      <c r="AI9" s="39" t="s">
        <v>314</v>
      </c>
      <c r="AJ9" s="39">
        <f t="shared" si="6"/>
        <v>2304291</v>
      </c>
      <c r="AK9" s="39" t="s">
        <v>261</v>
      </c>
      <c r="AL9" s="45" t="str">
        <f t="shared" si="7"/>
        <v>{{5,1,1,826539,0}|{5,1,2,107100,0}|{5,1,3,2304291,3}}</v>
      </c>
    </row>
    <row r="10" spans="1:38" s="39" customFormat="1" x14ac:dyDescent="0.15">
      <c r="A10" s="39">
        <v>5</v>
      </c>
      <c r="B10" s="39">
        <v>104</v>
      </c>
      <c r="C10" s="39">
        <v>1</v>
      </c>
      <c r="D10" s="39">
        <v>0</v>
      </c>
      <c r="E10" s="39">
        <v>0</v>
      </c>
      <c r="F10" s="39">
        <v>0</v>
      </c>
      <c r="G10" s="40">
        <v>6000165</v>
      </c>
      <c r="H10" t="s">
        <v>321</v>
      </c>
      <c r="I10" s="42" t="s">
        <v>315</v>
      </c>
      <c r="J10" s="40">
        <v>8661</v>
      </c>
      <c r="K10" s="43">
        <v>40</v>
      </c>
      <c r="L10" s="40" t="s">
        <v>25</v>
      </c>
      <c r="M10" s="39" t="str" cm="1">
        <f t="array" ref="M10:U10">_xlfn._xlws.FILTER(领地怪物效果!$A$4:$I$64,L10=领地怪物效果!$A$4:$A$64)</f>
        <v>远征PVP-4级普通</v>
      </c>
      <c r="N10" s="39">
        <v>4</v>
      </c>
      <c r="O10" s="39">
        <v>8</v>
      </c>
      <c r="P10" s="39">
        <v>22</v>
      </c>
      <c r="Q10" s="39">
        <v>22</v>
      </c>
      <c r="R10" s="39">
        <v>0</v>
      </c>
      <c r="S10" s="39">
        <v>24044776</v>
      </c>
      <c r="T10" s="39">
        <v>15400000</v>
      </c>
      <c r="U10" s="39">
        <v>330615671</v>
      </c>
      <c r="V10" s="39">
        <f t="shared" si="0"/>
        <v>4</v>
      </c>
      <c r="W10" s="44" cm="1">
        <f t="array" ref="W10">SUMPRODUCT((V10=品质升级提升效果!$H$3:$H$102)*(品质升级提升效果!$I$3:$I$102=C10)*(品质升级提升效果!$J$3:$J$102))</f>
        <v>0.04</v>
      </c>
      <c r="X10" s="44" cm="1">
        <f t="array" ref="X10">IFERROR(LOOKUP(1,0/((L10=Sheet2!$A$1:$A$90)*(Sheet2!$B$1:$B$90=C10)),Sheet2!$C$1:$C$90),W10)</f>
        <v>0.04</v>
      </c>
      <c r="Y10" s="39">
        <f t="shared" si="3"/>
        <v>961791</v>
      </c>
      <c r="Z10" s="39">
        <f t="shared" si="1"/>
        <v>628320</v>
      </c>
      <c r="AA10" s="39">
        <f t="shared" si="2"/>
        <v>13518507</v>
      </c>
      <c r="AD10" s="39" t="s">
        <v>257</v>
      </c>
      <c r="AE10" s="39" t="str">
        <f t="shared" si="4"/>
        <v>961791,0}|</v>
      </c>
      <c r="AF10" s="39" t="s">
        <v>313</v>
      </c>
      <c r="AG10" s="39">
        <f t="shared" si="5"/>
        <v>628320</v>
      </c>
      <c r="AH10" s="39" t="s">
        <v>260</v>
      </c>
      <c r="AI10" s="39" t="s">
        <v>314</v>
      </c>
      <c r="AJ10" s="39">
        <f t="shared" si="6"/>
        <v>13518507</v>
      </c>
      <c r="AK10" s="39" t="s">
        <v>261</v>
      </c>
      <c r="AL10" s="45" t="str">
        <f t="shared" si="7"/>
        <v>{{5,1,1,961791,0}|{5,1,2,628320,0}|{5,1,3,13518507,3}}</v>
      </c>
    </row>
    <row r="11" spans="1:38" s="39" customFormat="1" x14ac:dyDescent="0.15">
      <c r="A11" s="39">
        <v>6</v>
      </c>
      <c r="B11" s="39">
        <v>105</v>
      </c>
      <c r="C11" s="39">
        <v>1</v>
      </c>
      <c r="D11" s="39">
        <v>0</v>
      </c>
      <c r="E11" s="39">
        <v>0</v>
      </c>
      <c r="F11" s="39">
        <v>0</v>
      </c>
      <c r="G11" s="40">
        <v>6000166</v>
      </c>
      <c r="H11" t="s">
        <v>322</v>
      </c>
      <c r="I11" s="42" t="s">
        <v>315</v>
      </c>
      <c r="J11" s="40">
        <v>8661</v>
      </c>
      <c r="K11" s="43">
        <v>40</v>
      </c>
      <c r="L11" s="40" t="s">
        <v>26</v>
      </c>
      <c r="M11" s="39" t="str" cm="1">
        <f t="array" ref="M11:U11">_xlfn._xlws.FILTER(领地怪物效果!$A$4:$I$64,L11=领地怪物效果!$A$4:$A$64)</f>
        <v>远征PVP-5级普通</v>
      </c>
      <c r="N11" s="39">
        <v>5</v>
      </c>
      <c r="O11" s="39">
        <v>12</v>
      </c>
      <c r="P11" s="39">
        <v>25</v>
      </c>
      <c r="Q11" s="39">
        <v>25</v>
      </c>
      <c r="R11" s="39">
        <v>0</v>
      </c>
      <c r="S11" s="39">
        <v>36067164</v>
      </c>
      <c r="T11" s="39">
        <v>17500000</v>
      </c>
      <c r="U11" s="39">
        <v>375699626</v>
      </c>
      <c r="V11" s="39">
        <f t="shared" si="0"/>
        <v>5</v>
      </c>
      <c r="W11" s="44" cm="1">
        <f t="array" ref="W11">SUMPRODUCT((V11=品质升级提升效果!$H$3:$H$102)*(品质升级提升效果!$I$3:$I$102=C11)*(品质升级提升效果!$J$3:$J$102))</f>
        <v>0.04</v>
      </c>
      <c r="X11" s="44" cm="1">
        <f t="array" ref="X11">IFERROR(LOOKUP(1,0/((L11=Sheet2!$A$1:$A$90)*(Sheet2!$B$1:$B$90=C11)),Sheet2!$C$1:$C$90),W11)</f>
        <v>0.04</v>
      </c>
      <c r="Y11" s="39">
        <f t="shared" si="3"/>
        <v>1442686</v>
      </c>
      <c r="Z11" s="39">
        <f t="shared" si="1"/>
        <v>714000</v>
      </c>
      <c r="AA11" s="39">
        <f t="shared" si="2"/>
        <v>15361940</v>
      </c>
      <c r="AD11" s="39" t="s">
        <v>257</v>
      </c>
      <c r="AE11" s="39" t="str">
        <f t="shared" si="4"/>
        <v>1442686,0}|</v>
      </c>
      <c r="AF11" s="39" t="s">
        <v>313</v>
      </c>
      <c r="AG11" s="39">
        <f t="shared" si="5"/>
        <v>714000</v>
      </c>
      <c r="AH11" s="39" t="s">
        <v>260</v>
      </c>
      <c r="AI11" s="39" t="s">
        <v>314</v>
      </c>
      <c r="AJ11" s="39">
        <f t="shared" si="6"/>
        <v>15361940</v>
      </c>
      <c r="AK11" s="39" t="s">
        <v>261</v>
      </c>
      <c r="AL11" s="45" t="str">
        <f t="shared" si="7"/>
        <v>{{5,1,1,1442686,0}|{5,1,2,714000,0}|{5,1,3,15361940,3}}</v>
      </c>
    </row>
    <row r="12" spans="1:38" s="39" customFormat="1" x14ac:dyDescent="0.15">
      <c r="A12" s="39">
        <v>7</v>
      </c>
      <c r="B12" s="39">
        <v>106</v>
      </c>
      <c r="C12" s="39">
        <v>1</v>
      </c>
      <c r="D12" s="39">
        <v>0</v>
      </c>
      <c r="E12" s="39">
        <v>0</v>
      </c>
      <c r="F12" s="39">
        <v>0</v>
      </c>
      <c r="G12" s="40">
        <v>6000167</v>
      </c>
      <c r="H12" t="s">
        <v>323</v>
      </c>
      <c r="I12" s="42" t="s">
        <v>315</v>
      </c>
      <c r="J12" s="40">
        <v>8661</v>
      </c>
      <c r="K12" s="43">
        <v>40</v>
      </c>
      <c r="L12" s="40" t="s">
        <v>27</v>
      </c>
      <c r="M12" s="39" t="str" cm="1">
        <f t="array" ref="M12:U12">_xlfn._xlws.FILTER(领地怪物效果!$A$4:$I$64,L12=领地怪物效果!$A$4:$A$64)</f>
        <v>远征PVP-6级普通</v>
      </c>
      <c r="N12" s="39">
        <v>6</v>
      </c>
      <c r="O12" s="39">
        <v>28</v>
      </c>
      <c r="P12" s="39">
        <v>160</v>
      </c>
      <c r="Q12" s="39">
        <v>160</v>
      </c>
      <c r="R12" s="39">
        <v>0</v>
      </c>
      <c r="S12" s="39">
        <v>84156716</v>
      </c>
      <c r="T12" s="39">
        <v>112000000</v>
      </c>
      <c r="U12" s="39">
        <v>2404477611</v>
      </c>
      <c r="V12" s="39">
        <f t="shared" si="0"/>
        <v>6</v>
      </c>
      <c r="W12" s="44" cm="1">
        <f t="array" ref="W12">SUMPRODUCT((V12=品质升级提升效果!$H$3:$H$102)*(品质升级提升效果!$I$3:$I$102=C12)*(品质升级提升效果!$J$3:$J$102))</f>
        <v>0.04</v>
      </c>
      <c r="X12" s="44" cm="1">
        <f t="array" ref="X12">IFERROR(LOOKUP(1,0/((L12=Sheet2!$A$1:$A$90)*(Sheet2!$B$1:$B$90=C12)),Sheet2!$C$1:$C$90),W12)</f>
        <v>0.04</v>
      </c>
      <c r="Y12" s="39">
        <f t="shared" si="3"/>
        <v>3366268</v>
      </c>
      <c r="Z12" s="39">
        <f t="shared" si="1"/>
        <v>4569600</v>
      </c>
      <c r="AA12" s="39">
        <f t="shared" si="2"/>
        <v>98316417</v>
      </c>
      <c r="AD12" s="39" t="s">
        <v>257</v>
      </c>
      <c r="AE12" s="39" t="str">
        <f t="shared" si="4"/>
        <v>3366268,0}|</v>
      </c>
      <c r="AF12" s="39" t="s">
        <v>313</v>
      </c>
      <c r="AG12" s="39">
        <f t="shared" si="5"/>
        <v>4569600</v>
      </c>
      <c r="AH12" s="39" t="s">
        <v>260</v>
      </c>
      <c r="AI12" s="39" t="s">
        <v>314</v>
      </c>
      <c r="AJ12" s="39">
        <f t="shared" si="6"/>
        <v>98316417</v>
      </c>
      <c r="AK12" s="39" t="s">
        <v>261</v>
      </c>
      <c r="AL12" s="45" t="str">
        <f t="shared" si="7"/>
        <v>{{5,1,1,3366268,0}|{5,1,2,4569600,0}|{5,1,3,98316417,3}}</v>
      </c>
    </row>
    <row r="13" spans="1:38" s="39" customFormat="1" x14ac:dyDescent="0.15">
      <c r="A13" s="39">
        <v>8</v>
      </c>
      <c r="B13" s="39">
        <v>107</v>
      </c>
      <c r="C13" s="39">
        <v>1</v>
      </c>
      <c r="D13" s="39">
        <v>0</v>
      </c>
      <c r="E13" s="39">
        <v>0</v>
      </c>
      <c r="F13" s="39">
        <v>0</v>
      </c>
      <c r="G13" s="40">
        <v>6000168</v>
      </c>
      <c r="H13" t="s">
        <v>324</v>
      </c>
      <c r="I13" s="42" t="s">
        <v>315</v>
      </c>
      <c r="J13" s="40">
        <v>8661</v>
      </c>
      <c r="K13" s="43">
        <v>40</v>
      </c>
      <c r="L13" s="40" t="s">
        <v>28</v>
      </c>
      <c r="M13" s="39" t="str" cm="1">
        <f t="array" ref="M13:U13">_xlfn._xlws.FILTER(领地怪物效果!$A$4:$I$64,L13=领地怪物效果!$A$4:$A$64)</f>
        <v>远征PVP-7级普通</v>
      </c>
      <c r="N13" s="39">
        <v>7</v>
      </c>
      <c r="O13" s="39">
        <v>32</v>
      </c>
      <c r="P13" s="39">
        <v>200</v>
      </c>
      <c r="Q13" s="39">
        <v>200</v>
      </c>
      <c r="R13" s="39">
        <v>0</v>
      </c>
      <c r="S13" s="39">
        <v>96179104</v>
      </c>
      <c r="T13" s="39">
        <v>140000000</v>
      </c>
      <c r="U13" s="39">
        <v>3005597014</v>
      </c>
      <c r="V13" s="39">
        <f t="shared" si="0"/>
        <v>7</v>
      </c>
      <c r="W13" s="44" cm="1">
        <f t="array" ref="W13">SUMPRODUCT((V13=品质升级提升效果!$H$3:$H$102)*(品质升级提升效果!$I$3:$I$102=C13)*(品质升级提升效果!$J$3:$J$102))</f>
        <v>0.04</v>
      </c>
      <c r="X13" s="44" cm="1">
        <f t="array" ref="X13">IFERROR(LOOKUP(1,0/((L13=Sheet2!$A$1:$A$90)*(Sheet2!$B$1:$B$90=C13)),Sheet2!$C$1:$C$90),W13)</f>
        <v>0.04</v>
      </c>
      <c r="Y13" s="39">
        <f t="shared" si="3"/>
        <v>3847164</v>
      </c>
      <c r="Z13" s="39">
        <f t="shared" si="1"/>
        <v>5712000</v>
      </c>
      <c r="AA13" s="39">
        <f t="shared" si="2"/>
        <v>122895522</v>
      </c>
      <c r="AD13" s="39" t="s">
        <v>257</v>
      </c>
      <c r="AE13" s="39" t="str">
        <f t="shared" si="4"/>
        <v>3847164,0}|</v>
      </c>
      <c r="AF13" s="39" t="s">
        <v>313</v>
      </c>
      <c r="AG13" s="39">
        <f t="shared" si="5"/>
        <v>5712000</v>
      </c>
      <c r="AH13" s="39" t="s">
        <v>260</v>
      </c>
      <c r="AI13" s="39" t="s">
        <v>314</v>
      </c>
      <c r="AJ13" s="39">
        <f t="shared" si="6"/>
        <v>122895522</v>
      </c>
      <c r="AK13" s="39" t="s">
        <v>261</v>
      </c>
      <c r="AL13" s="45" t="str">
        <f t="shared" si="7"/>
        <v>{{5,1,1,3847164,0}|{5,1,2,5712000,0}|{5,1,3,122895522,3}}</v>
      </c>
    </row>
    <row r="14" spans="1:38" s="39" customFormat="1" x14ac:dyDescent="0.15">
      <c r="A14" s="39">
        <v>9</v>
      </c>
      <c r="B14" s="39">
        <v>108</v>
      </c>
      <c r="C14" s="39">
        <v>1</v>
      </c>
      <c r="D14" s="39">
        <v>0</v>
      </c>
      <c r="E14" s="39">
        <v>0</v>
      </c>
      <c r="F14" s="39">
        <v>0</v>
      </c>
      <c r="G14" s="40">
        <v>6000169</v>
      </c>
      <c r="H14" t="s">
        <v>325</v>
      </c>
      <c r="I14" s="42" t="s">
        <v>315</v>
      </c>
      <c r="J14" s="40">
        <v>8661</v>
      </c>
      <c r="K14" s="43">
        <v>40</v>
      </c>
      <c r="L14" s="40" t="s">
        <v>29</v>
      </c>
      <c r="M14" s="39" t="str" cm="1">
        <f t="array" ref="M14:U14">_xlfn._xlws.FILTER(领地怪物效果!$A$4:$I$64,L14=领地怪物效果!$A$4:$A$64)</f>
        <v>远征PVP-8级普通</v>
      </c>
      <c r="N14" s="39">
        <v>8</v>
      </c>
      <c r="O14" s="39">
        <v>35</v>
      </c>
      <c r="P14" s="39">
        <v>250</v>
      </c>
      <c r="Q14" s="39">
        <v>250</v>
      </c>
      <c r="R14" s="39">
        <v>0</v>
      </c>
      <c r="S14" s="39">
        <v>105195895</v>
      </c>
      <c r="T14" s="39">
        <v>175000000</v>
      </c>
      <c r="U14" s="39">
        <v>3756996268</v>
      </c>
      <c r="V14" s="39">
        <f t="shared" si="0"/>
        <v>8</v>
      </c>
      <c r="W14" s="44" cm="1">
        <f t="array" ref="W14">SUMPRODUCT((V14=品质升级提升效果!$H$3:$H$102)*(品质升级提升效果!$I$3:$I$102=C14)*(品质升级提升效果!$J$3:$J$102))</f>
        <v>0.04</v>
      </c>
      <c r="X14" s="44" cm="1">
        <f t="array" ref="X14">IFERROR(LOOKUP(1,0/((L14=Sheet2!$A$1:$A$90)*(Sheet2!$B$1:$B$90=C14)),Sheet2!$C$1:$C$90),W14)</f>
        <v>0.04</v>
      </c>
      <c r="Y14" s="39">
        <f t="shared" si="3"/>
        <v>4207835</v>
      </c>
      <c r="Z14" s="39">
        <f t="shared" si="1"/>
        <v>7140000</v>
      </c>
      <c r="AA14" s="39">
        <f t="shared" si="2"/>
        <v>153619402</v>
      </c>
      <c r="AD14" s="39" t="s">
        <v>257</v>
      </c>
      <c r="AE14" s="39" t="str">
        <f t="shared" si="4"/>
        <v>4207835,0}|</v>
      </c>
      <c r="AF14" s="39" t="s">
        <v>313</v>
      </c>
      <c r="AG14" s="39">
        <f t="shared" si="5"/>
        <v>7140000</v>
      </c>
      <c r="AH14" s="39" t="s">
        <v>260</v>
      </c>
      <c r="AI14" s="39" t="s">
        <v>314</v>
      </c>
      <c r="AJ14" s="39">
        <f t="shared" si="6"/>
        <v>153619402</v>
      </c>
      <c r="AK14" s="39" t="s">
        <v>261</v>
      </c>
      <c r="AL14" s="45" t="str">
        <f t="shared" si="7"/>
        <v>{{5,1,1,4207835,0}|{5,1,2,7140000,0}|{5,1,3,153619402,3}}</v>
      </c>
    </row>
    <row r="15" spans="1:38" s="39" customFormat="1" x14ac:dyDescent="0.15">
      <c r="A15" s="39">
        <v>10</v>
      </c>
      <c r="B15" s="39">
        <v>109</v>
      </c>
      <c r="C15" s="39">
        <v>1</v>
      </c>
      <c r="D15" s="39">
        <v>0</v>
      </c>
      <c r="E15" s="39">
        <v>0</v>
      </c>
      <c r="F15" s="39">
        <v>0</v>
      </c>
      <c r="G15" s="40">
        <v>6000170</v>
      </c>
      <c r="H15" t="s">
        <v>326</v>
      </c>
      <c r="I15" s="42" t="s">
        <v>315</v>
      </c>
      <c r="J15" s="40">
        <v>8661</v>
      </c>
      <c r="K15" s="43">
        <v>40</v>
      </c>
      <c r="L15" s="40" t="s">
        <v>30</v>
      </c>
      <c r="M15" s="39" t="str" cm="1">
        <f t="array" ref="M15:U15">_xlfn._xlws.FILTER(领地怪物效果!$A$4:$I$64,L15=领地怪物效果!$A$4:$A$64)</f>
        <v>远征PVP-9级普通</v>
      </c>
      <c r="N15" s="39">
        <v>9</v>
      </c>
      <c r="O15" s="39">
        <v>60</v>
      </c>
      <c r="P15" s="39">
        <v>300</v>
      </c>
      <c r="Q15" s="39">
        <v>300</v>
      </c>
      <c r="R15" s="39">
        <v>0</v>
      </c>
      <c r="S15" s="39">
        <v>180335820</v>
      </c>
      <c r="T15" s="39">
        <v>210000000</v>
      </c>
      <c r="U15" s="39">
        <v>4508395522</v>
      </c>
      <c r="V15" s="39">
        <f t="shared" si="0"/>
        <v>9</v>
      </c>
      <c r="W15" s="44" cm="1">
        <f t="array" ref="W15">SUMPRODUCT((V15=品质升级提升效果!$H$3:$H$102)*(品质升级提升效果!$I$3:$I$102=C15)*(品质升级提升效果!$J$3:$J$102))</f>
        <v>0.04</v>
      </c>
      <c r="X15" s="44" cm="1">
        <f t="array" ref="X15">IFERROR(LOOKUP(1,0/((L15=Sheet2!$A$1:$A$90)*(Sheet2!$B$1:$B$90=C15)),Sheet2!$C$1:$C$90),W15)</f>
        <v>0.04</v>
      </c>
      <c r="Y15" s="39">
        <f t="shared" si="3"/>
        <v>7213432</v>
      </c>
      <c r="Z15" s="39">
        <f t="shared" si="1"/>
        <v>8568000</v>
      </c>
      <c r="AA15" s="39">
        <f t="shared" si="2"/>
        <v>184343283</v>
      </c>
      <c r="AD15" s="39" t="s">
        <v>257</v>
      </c>
      <c r="AE15" s="39" t="str">
        <f t="shared" si="4"/>
        <v>7213432,0}|</v>
      </c>
      <c r="AF15" s="39" t="s">
        <v>313</v>
      </c>
      <c r="AG15" s="39">
        <f t="shared" si="5"/>
        <v>8568000</v>
      </c>
      <c r="AH15" s="39" t="s">
        <v>260</v>
      </c>
      <c r="AI15" s="39" t="s">
        <v>314</v>
      </c>
      <c r="AJ15" s="39">
        <f t="shared" si="6"/>
        <v>184343283</v>
      </c>
      <c r="AK15" s="39" t="s">
        <v>261</v>
      </c>
      <c r="AL15" s="45" t="str">
        <f t="shared" si="7"/>
        <v>{{5,1,1,7213432,0}|{5,1,2,8568000,0}|{5,1,3,184343283,3}}</v>
      </c>
    </row>
    <row r="16" spans="1:38" s="39" customFormat="1" x14ac:dyDescent="0.15">
      <c r="A16" s="39">
        <v>11</v>
      </c>
      <c r="B16" s="39">
        <v>110</v>
      </c>
      <c r="C16" s="39">
        <v>1</v>
      </c>
      <c r="D16" s="39">
        <v>0</v>
      </c>
      <c r="E16" s="39">
        <v>0</v>
      </c>
      <c r="F16" s="39">
        <v>0</v>
      </c>
      <c r="G16" s="40">
        <v>6000171</v>
      </c>
      <c r="H16" t="s">
        <v>327</v>
      </c>
      <c r="I16" s="42" t="s">
        <v>315</v>
      </c>
      <c r="J16" s="40">
        <v>8661</v>
      </c>
      <c r="K16" s="43">
        <v>40</v>
      </c>
      <c r="L16" s="40" t="s">
        <v>31</v>
      </c>
      <c r="M16" s="39" t="str" cm="1">
        <f t="array" ref="M16:U16">_xlfn._xlws.FILTER(领地怪物效果!$A$4:$I$64,L16=领地怪物效果!$A$4:$A$64)</f>
        <v>远征PVP-10级普通</v>
      </c>
      <c r="N16" s="39">
        <v>10</v>
      </c>
      <c r="O16" s="39">
        <v>70</v>
      </c>
      <c r="P16" s="39">
        <v>320</v>
      </c>
      <c r="Q16" s="39">
        <v>320</v>
      </c>
      <c r="R16" s="39">
        <v>0</v>
      </c>
      <c r="S16" s="39">
        <v>210391791</v>
      </c>
      <c r="T16" s="39">
        <v>224000000</v>
      </c>
      <c r="U16" s="39">
        <v>4808955223</v>
      </c>
      <c r="V16" s="39">
        <f t="shared" si="0"/>
        <v>10</v>
      </c>
      <c r="W16" s="44" cm="1">
        <f t="array" ref="W16">SUMPRODUCT((V16=品质升级提升效果!$H$3:$H$102)*(品质升级提升效果!$I$3:$I$102=C16)*(品质升级提升效果!$J$3:$J$102))</f>
        <v>0.04</v>
      </c>
      <c r="X16" s="44" cm="1">
        <f t="array" ref="X16">IFERROR(LOOKUP(1,0/((L16=Sheet2!$A$1:$A$90)*(Sheet2!$B$1:$B$90=C16)),Sheet2!$C$1:$C$90),W16)</f>
        <v>0.04</v>
      </c>
      <c r="Y16" s="39">
        <f t="shared" si="3"/>
        <v>8415671</v>
      </c>
      <c r="Z16" s="39">
        <f t="shared" si="1"/>
        <v>9139200</v>
      </c>
      <c r="AA16" s="39">
        <f t="shared" si="2"/>
        <v>196632835</v>
      </c>
      <c r="AD16" s="39" t="s">
        <v>257</v>
      </c>
      <c r="AE16" s="39" t="str">
        <f t="shared" si="4"/>
        <v>8415671,0}|</v>
      </c>
      <c r="AF16" s="39" t="s">
        <v>313</v>
      </c>
      <c r="AG16" s="39">
        <f t="shared" si="5"/>
        <v>9139200</v>
      </c>
      <c r="AH16" s="39" t="s">
        <v>260</v>
      </c>
      <c r="AI16" s="39" t="s">
        <v>314</v>
      </c>
      <c r="AJ16" s="39">
        <f t="shared" si="6"/>
        <v>196632835</v>
      </c>
      <c r="AK16" s="39" t="s">
        <v>261</v>
      </c>
      <c r="AL16" s="45" t="str">
        <f t="shared" si="7"/>
        <v>{{5,1,1,8415671,0}|{5,1,2,9139200,0}|{5,1,3,196632835,3}}</v>
      </c>
    </row>
    <row r="17" spans="1:38" s="29" customFormat="1" x14ac:dyDescent="0.15">
      <c r="A17" s="29">
        <v>12</v>
      </c>
      <c r="B17" s="29">
        <v>201</v>
      </c>
      <c r="C17" s="29">
        <v>1</v>
      </c>
      <c r="D17" s="29">
        <v>100</v>
      </c>
      <c r="E17" s="29">
        <v>0</v>
      </c>
      <c r="F17" s="29">
        <v>0</v>
      </c>
      <c r="G17" s="33">
        <f>G7</f>
        <v>6000162</v>
      </c>
      <c r="H17" t="s">
        <v>318</v>
      </c>
      <c r="I17" s="37" t="s">
        <v>315</v>
      </c>
      <c r="J17" s="29">
        <v>8661</v>
      </c>
      <c r="K17" s="30">
        <v>50</v>
      </c>
      <c r="L17" s="29" t="s">
        <v>32</v>
      </c>
      <c r="M17" s="29" t="str" cm="1">
        <f t="array" ref="M17:U17">_xlfn._xlws.FILTER(领地怪物效果!$A$4:$I$64,L17=领地怪物效果!$A$4:$A$64)</f>
        <v>远征PVP-1级远征币矿井</v>
      </c>
      <c r="N17" s="29">
        <v>1</v>
      </c>
      <c r="O17" s="29">
        <v>1.9</v>
      </c>
      <c r="P17" s="29">
        <v>1.9</v>
      </c>
      <c r="Q17" s="29">
        <v>1.9</v>
      </c>
      <c r="R17" s="29">
        <v>0</v>
      </c>
      <c r="S17" s="29">
        <v>5710634</v>
      </c>
      <c r="T17" s="29">
        <v>1330000</v>
      </c>
      <c r="U17" s="29">
        <v>28553171</v>
      </c>
      <c r="V17" s="29">
        <f t="shared" si="0"/>
        <v>1</v>
      </c>
      <c r="W17" s="31" cm="1">
        <f t="array" ref="W17">SUMPRODUCT((V17=品质升级提升效果!$H$3:$H$102)*(品质升级提升效果!$I$3:$I$102=C17)*(品质升级提升效果!$J$3:$J$102))</f>
        <v>0.05</v>
      </c>
      <c r="X17" s="31" cm="1">
        <f t="array" ref="X17">IFERROR(LOOKUP(1,0/((L17=Sheet2!$A$1:$A$90)*(Sheet2!$B$1:$B$90=C17)),Sheet2!$C$1:$C$90),W17)</f>
        <v>0.05</v>
      </c>
      <c r="Y17" s="29">
        <f t="shared" si="3"/>
        <v>285531</v>
      </c>
      <c r="Z17" s="29">
        <f t="shared" si="1"/>
        <v>67830</v>
      </c>
      <c r="AA17" s="29">
        <f t="shared" si="2"/>
        <v>1459384</v>
      </c>
      <c r="AD17" s="29" t="s">
        <v>257</v>
      </c>
      <c r="AE17" s="29" t="str">
        <f t="shared" si="4"/>
        <v>285531,0}|</v>
      </c>
      <c r="AF17" s="29" t="s">
        <v>313</v>
      </c>
      <c r="AG17" s="29">
        <f t="shared" si="5"/>
        <v>67830</v>
      </c>
      <c r="AH17" s="29" t="s">
        <v>260</v>
      </c>
      <c r="AI17" s="29" t="s">
        <v>314</v>
      </c>
      <c r="AJ17" s="29">
        <f t="shared" si="6"/>
        <v>1459384</v>
      </c>
      <c r="AK17" s="29" t="s">
        <v>261</v>
      </c>
      <c r="AL17" s="32" t="str">
        <f t="shared" si="7"/>
        <v>{{5,1,1,285531,0}|{5,1,2,67830,0}|{5,1,3,1459384,3}}</v>
      </c>
    </row>
    <row r="18" spans="1:38" s="29" customFormat="1" x14ac:dyDescent="0.15">
      <c r="A18" s="29">
        <v>13</v>
      </c>
      <c r="B18" s="29">
        <v>202</v>
      </c>
      <c r="C18" s="29">
        <v>1</v>
      </c>
      <c r="D18" s="29">
        <v>100</v>
      </c>
      <c r="E18" s="29">
        <v>0</v>
      </c>
      <c r="F18" s="29">
        <v>0</v>
      </c>
      <c r="G18" s="33">
        <f t="shared" ref="G18:G36" si="8">G8</f>
        <v>6000163</v>
      </c>
      <c r="H18" t="s">
        <v>319</v>
      </c>
      <c r="I18" s="37" t="s">
        <v>315</v>
      </c>
      <c r="J18" s="29">
        <v>8661</v>
      </c>
      <c r="K18" s="30">
        <v>50</v>
      </c>
      <c r="L18" s="29" t="s">
        <v>33</v>
      </c>
      <c r="M18" s="29" t="str" cm="1">
        <f t="array" ref="M18:U18">_xlfn._xlws.FILTER(领地怪物效果!$A$4:$I$64,L18=领地怪物效果!$A$4:$A$64)</f>
        <v>远征PVP-2级远征币矿井</v>
      </c>
      <c r="N18" s="29">
        <v>2</v>
      </c>
      <c r="O18" s="29">
        <v>2.95</v>
      </c>
      <c r="P18" s="29">
        <v>2.25</v>
      </c>
      <c r="Q18" s="29">
        <v>2.25</v>
      </c>
      <c r="R18" s="29">
        <v>0</v>
      </c>
      <c r="S18" s="29">
        <v>8866511</v>
      </c>
      <c r="T18" s="29">
        <v>1575000</v>
      </c>
      <c r="U18" s="29">
        <v>33812966</v>
      </c>
      <c r="V18" s="29">
        <f t="shared" si="0"/>
        <v>2</v>
      </c>
      <c r="W18" s="31" cm="1">
        <f t="array" ref="W18">SUMPRODUCT((V18=品质升级提升效果!$H$3:$H$102)*(品质升级提升效果!$I$3:$I$102=C18)*(品质升级提升效果!$J$3:$J$102))</f>
        <v>0.05</v>
      </c>
      <c r="X18" s="31" cm="1">
        <f t="array" ref="X18">IFERROR(LOOKUP(1,0/((L18=Sheet2!$A$1:$A$90)*(Sheet2!$B$1:$B$90=C18)),Sheet2!$C$1:$C$90),W18)</f>
        <v>0.05</v>
      </c>
      <c r="Y18" s="29">
        <f t="shared" si="3"/>
        <v>443325</v>
      </c>
      <c r="Z18" s="29">
        <f t="shared" si="1"/>
        <v>80325</v>
      </c>
      <c r="AA18" s="29">
        <f t="shared" si="2"/>
        <v>1728218</v>
      </c>
      <c r="AD18" s="29" t="s">
        <v>257</v>
      </c>
      <c r="AE18" s="29" t="str">
        <f t="shared" si="4"/>
        <v>443325,0}|</v>
      </c>
      <c r="AF18" s="29" t="s">
        <v>313</v>
      </c>
      <c r="AG18" s="29">
        <f t="shared" si="5"/>
        <v>80325</v>
      </c>
      <c r="AH18" s="29" t="s">
        <v>260</v>
      </c>
      <c r="AI18" s="29" t="s">
        <v>314</v>
      </c>
      <c r="AJ18" s="29">
        <f t="shared" si="6"/>
        <v>1728218</v>
      </c>
      <c r="AK18" s="29" t="s">
        <v>261</v>
      </c>
      <c r="AL18" s="32" t="str">
        <f t="shared" si="7"/>
        <v>{{5,1,1,443325,0}|{5,1,2,80325,0}|{5,1,3,1728218,3}}</v>
      </c>
    </row>
    <row r="19" spans="1:38" s="29" customFormat="1" x14ac:dyDescent="0.15">
      <c r="A19" s="29">
        <v>14</v>
      </c>
      <c r="B19" s="29">
        <v>203</v>
      </c>
      <c r="C19" s="29">
        <v>1</v>
      </c>
      <c r="D19" s="29">
        <v>100</v>
      </c>
      <c r="E19" s="29">
        <v>0</v>
      </c>
      <c r="F19" s="29">
        <v>0</v>
      </c>
      <c r="G19" s="33">
        <f t="shared" si="8"/>
        <v>6000164</v>
      </c>
      <c r="H19" t="s">
        <v>320</v>
      </c>
      <c r="I19" s="37" t="s">
        <v>315</v>
      </c>
      <c r="J19" s="29">
        <v>8661</v>
      </c>
      <c r="K19" s="30">
        <v>50</v>
      </c>
      <c r="L19" s="29" t="s">
        <v>34</v>
      </c>
      <c r="M19" s="29" t="str" cm="1">
        <f t="array" ref="M19:U19">_xlfn._xlws.FILTER(领地怪物效果!$A$4:$I$64,L19=领地怪物效果!$A$4:$A$64)</f>
        <v>远征PVP-3级远征币矿井</v>
      </c>
      <c r="N19" s="29">
        <v>3</v>
      </c>
      <c r="O19" s="29">
        <v>5.9</v>
      </c>
      <c r="P19" s="29">
        <v>3.9</v>
      </c>
      <c r="Q19" s="29">
        <v>3.9</v>
      </c>
      <c r="R19" s="29">
        <v>0</v>
      </c>
      <c r="S19" s="29">
        <v>17733022</v>
      </c>
      <c r="T19" s="29">
        <v>2730000</v>
      </c>
      <c r="U19" s="29">
        <v>58609141</v>
      </c>
      <c r="V19" s="29">
        <f t="shared" si="0"/>
        <v>3</v>
      </c>
      <c r="W19" s="31" cm="1">
        <f t="array" ref="W19">SUMPRODUCT((V19=品质升级提升效果!$H$3:$H$102)*(品质升级提升效果!$I$3:$I$102=C19)*(品质升级提升效果!$J$3:$J$102))</f>
        <v>0.05</v>
      </c>
      <c r="X19" s="31" cm="1">
        <f t="array" ref="X19">IFERROR(LOOKUP(1,0/((L19=Sheet2!$A$1:$A$90)*(Sheet2!$B$1:$B$90=C19)),Sheet2!$C$1:$C$90),W19)</f>
        <v>0.05</v>
      </c>
      <c r="Y19" s="29">
        <f t="shared" si="3"/>
        <v>886651</v>
      </c>
      <c r="Z19" s="29">
        <f t="shared" si="1"/>
        <v>139230</v>
      </c>
      <c r="AA19" s="29">
        <f t="shared" si="2"/>
        <v>2995578</v>
      </c>
      <c r="AD19" s="29" t="s">
        <v>257</v>
      </c>
      <c r="AE19" s="29" t="str">
        <f t="shared" si="4"/>
        <v>886651,0}|</v>
      </c>
      <c r="AF19" s="29" t="s">
        <v>313</v>
      </c>
      <c r="AG19" s="29">
        <f t="shared" si="5"/>
        <v>139230</v>
      </c>
      <c r="AH19" s="29" t="s">
        <v>260</v>
      </c>
      <c r="AI19" s="29" t="s">
        <v>314</v>
      </c>
      <c r="AJ19" s="29">
        <f t="shared" si="6"/>
        <v>2995578</v>
      </c>
      <c r="AK19" s="29" t="s">
        <v>261</v>
      </c>
      <c r="AL19" s="32" t="str">
        <f t="shared" si="7"/>
        <v>{{5,1,1,886651,0}|{5,1,2,139230,0}|{5,1,3,2995578,3}}</v>
      </c>
    </row>
    <row r="20" spans="1:38" s="29" customFormat="1" x14ac:dyDescent="0.15">
      <c r="A20" s="29">
        <v>15</v>
      </c>
      <c r="B20" s="29">
        <v>204</v>
      </c>
      <c r="C20" s="29">
        <v>1</v>
      </c>
      <c r="D20" s="29">
        <v>100</v>
      </c>
      <c r="E20" s="29">
        <v>0</v>
      </c>
      <c r="F20" s="29">
        <v>0</v>
      </c>
      <c r="G20" s="33">
        <f t="shared" si="8"/>
        <v>6000165</v>
      </c>
      <c r="H20" t="s">
        <v>321</v>
      </c>
      <c r="I20" s="37" t="s">
        <v>315</v>
      </c>
      <c r="J20" s="29">
        <v>8661</v>
      </c>
      <c r="K20" s="30">
        <v>40</v>
      </c>
      <c r="L20" s="29" t="s">
        <v>35</v>
      </c>
      <c r="M20" s="29" t="str" cm="1">
        <f t="array" ref="M20:U20">_xlfn._xlws.FILTER(领地怪物效果!$A$4:$I$64,L20=领地怪物效果!$A$4:$A$64)</f>
        <v>远征PVP-4级远征币矿井</v>
      </c>
      <c r="N20" s="29">
        <v>4</v>
      </c>
      <c r="O20" s="29">
        <v>8.6999999999999993</v>
      </c>
      <c r="P20" s="29">
        <v>29.7</v>
      </c>
      <c r="Q20" s="29">
        <v>29.7</v>
      </c>
      <c r="R20" s="29">
        <v>0</v>
      </c>
      <c r="S20" s="29">
        <v>26148694</v>
      </c>
      <c r="T20" s="29">
        <v>20790000</v>
      </c>
      <c r="U20" s="29">
        <v>446331156</v>
      </c>
      <c r="V20" s="29">
        <f t="shared" si="0"/>
        <v>4</v>
      </c>
      <c r="W20" s="31" cm="1">
        <f t="array" ref="W20">SUMPRODUCT((V20=品质升级提升效果!$H$3:$H$102)*(品质升级提升效果!$I$3:$I$102=C20)*(品质升级提升效果!$J$3:$J$102))</f>
        <v>0.04</v>
      </c>
      <c r="X20" s="31" cm="1">
        <f t="array" ref="X20">IFERROR(LOOKUP(1,0/((L20=Sheet2!$A$1:$A$90)*(Sheet2!$B$1:$B$90=C20)),Sheet2!$C$1:$C$90),W20)</f>
        <v>0.04</v>
      </c>
      <c r="Y20" s="29">
        <f t="shared" si="3"/>
        <v>1045947</v>
      </c>
      <c r="Z20" s="29">
        <f t="shared" si="1"/>
        <v>848232</v>
      </c>
      <c r="AA20" s="29">
        <f t="shared" si="2"/>
        <v>18249985</v>
      </c>
      <c r="AD20" s="29" t="s">
        <v>257</v>
      </c>
      <c r="AE20" s="29" t="str">
        <f t="shared" si="4"/>
        <v>1045947,0}|</v>
      </c>
      <c r="AF20" s="29" t="s">
        <v>313</v>
      </c>
      <c r="AG20" s="29">
        <f t="shared" si="5"/>
        <v>848232</v>
      </c>
      <c r="AH20" s="29" t="s">
        <v>260</v>
      </c>
      <c r="AI20" s="29" t="s">
        <v>314</v>
      </c>
      <c r="AJ20" s="29">
        <f t="shared" si="6"/>
        <v>18249985</v>
      </c>
      <c r="AK20" s="29" t="s">
        <v>261</v>
      </c>
      <c r="AL20" s="32" t="str">
        <f t="shared" si="7"/>
        <v>{{5,1,1,1045947,0}|{5,1,2,848232,0}|{5,1,3,18249985,3}}</v>
      </c>
    </row>
    <row r="21" spans="1:38" s="29" customFormat="1" x14ac:dyDescent="0.15">
      <c r="A21" s="29">
        <v>16</v>
      </c>
      <c r="B21" s="29">
        <v>205</v>
      </c>
      <c r="C21" s="29">
        <v>1</v>
      </c>
      <c r="D21" s="29">
        <v>100</v>
      </c>
      <c r="E21" s="29">
        <v>0</v>
      </c>
      <c r="F21" s="29">
        <v>0</v>
      </c>
      <c r="G21" s="33">
        <f t="shared" si="8"/>
        <v>6000166</v>
      </c>
      <c r="H21" t="s">
        <v>322</v>
      </c>
      <c r="I21" s="37" t="s">
        <v>315</v>
      </c>
      <c r="J21" s="29">
        <v>8661</v>
      </c>
      <c r="K21" s="30">
        <v>40</v>
      </c>
      <c r="L21" s="29" t="s">
        <v>36</v>
      </c>
      <c r="M21" s="29" t="str" cm="1">
        <f t="array" ref="M21:U21">_xlfn._xlws.FILTER(领地怪物效果!$A$4:$I$64,L21=领地怪物效果!$A$4:$A$64)</f>
        <v>远征PVP-5级远征币矿井</v>
      </c>
      <c r="N21" s="29">
        <v>5</v>
      </c>
      <c r="O21" s="29">
        <v>13.2</v>
      </c>
      <c r="P21" s="29">
        <v>35</v>
      </c>
      <c r="Q21" s="29">
        <v>35</v>
      </c>
      <c r="R21" s="29">
        <v>0</v>
      </c>
      <c r="S21" s="29">
        <v>39673880</v>
      </c>
      <c r="T21" s="29">
        <v>24500000</v>
      </c>
      <c r="U21" s="29">
        <v>525979477</v>
      </c>
      <c r="V21" s="29">
        <f t="shared" si="0"/>
        <v>5</v>
      </c>
      <c r="W21" s="31" cm="1">
        <f t="array" ref="W21">SUMPRODUCT((V21=品质升级提升效果!$H$3:$H$102)*(品质升级提升效果!$I$3:$I$102=C21)*(品质升级提升效果!$J$3:$J$102))</f>
        <v>0.04</v>
      </c>
      <c r="X21" s="31" cm="1">
        <f t="array" ref="X21">IFERROR(LOOKUP(1,0/((L21=Sheet2!$A$1:$A$90)*(Sheet2!$B$1:$B$90=C21)),Sheet2!$C$1:$C$90),W21)</f>
        <v>0.04</v>
      </c>
      <c r="Y21" s="29">
        <f t="shared" si="3"/>
        <v>1586955</v>
      </c>
      <c r="Z21" s="29">
        <f t="shared" si="1"/>
        <v>999600</v>
      </c>
      <c r="AA21" s="29">
        <f t="shared" si="2"/>
        <v>21506716</v>
      </c>
      <c r="AD21" s="29" t="s">
        <v>257</v>
      </c>
      <c r="AE21" s="29" t="str">
        <f t="shared" si="4"/>
        <v>1586955,0}|</v>
      </c>
      <c r="AF21" s="29" t="s">
        <v>313</v>
      </c>
      <c r="AG21" s="29">
        <f t="shared" si="5"/>
        <v>999600</v>
      </c>
      <c r="AH21" s="29" t="s">
        <v>260</v>
      </c>
      <c r="AI21" s="29" t="s">
        <v>314</v>
      </c>
      <c r="AJ21" s="29">
        <f t="shared" si="6"/>
        <v>21506716</v>
      </c>
      <c r="AK21" s="29" t="s">
        <v>261</v>
      </c>
      <c r="AL21" s="32" t="str">
        <f t="shared" si="7"/>
        <v>{{5,1,1,1586955,0}|{5,1,2,999600,0}|{5,1,3,21506716,3}}</v>
      </c>
    </row>
    <row r="22" spans="1:38" s="29" customFormat="1" x14ac:dyDescent="0.15">
      <c r="A22" s="29">
        <v>17</v>
      </c>
      <c r="B22" s="29">
        <v>206</v>
      </c>
      <c r="C22" s="29">
        <v>1</v>
      </c>
      <c r="D22" s="29">
        <v>100</v>
      </c>
      <c r="E22" s="29">
        <v>0</v>
      </c>
      <c r="F22" s="29">
        <v>0</v>
      </c>
      <c r="G22" s="33">
        <f t="shared" si="8"/>
        <v>6000167</v>
      </c>
      <c r="H22" t="s">
        <v>323</v>
      </c>
      <c r="I22" s="37" t="s">
        <v>315</v>
      </c>
      <c r="J22" s="29">
        <v>8661</v>
      </c>
      <c r="K22" s="30">
        <v>40</v>
      </c>
      <c r="L22" s="29" t="s">
        <v>37</v>
      </c>
      <c r="M22" s="29" t="str" cm="1">
        <f t="array" ref="M22:U22">_xlfn._xlws.FILTER(领地怪物效果!$A$4:$I$64,L22=领地怪物效果!$A$4:$A$64)</f>
        <v>远征PVP-6级远征币矿井</v>
      </c>
      <c r="N22" s="29">
        <v>6</v>
      </c>
      <c r="O22" s="29">
        <v>31.05</v>
      </c>
      <c r="P22" s="29">
        <v>232</v>
      </c>
      <c r="Q22" s="29">
        <v>232</v>
      </c>
      <c r="R22" s="29">
        <v>0</v>
      </c>
      <c r="S22" s="29">
        <v>93323787</v>
      </c>
      <c r="T22" s="29">
        <v>162400000</v>
      </c>
      <c r="U22" s="29">
        <v>3486492537</v>
      </c>
      <c r="V22" s="29">
        <f t="shared" si="0"/>
        <v>6</v>
      </c>
      <c r="W22" s="31" cm="1">
        <f t="array" ref="W22">SUMPRODUCT((V22=品质升级提升效果!$H$3:$H$102)*(品质升级提升效果!$I$3:$I$102=C22)*(品质升级提升效果!$J$3:$J$102))</f>
        <v>0.04</v>
      </c>
      <c r="X22" s="31" cm="1">
        <f t="array" ref="X22">IFERROR(LOOKUP(1,0/((L22=Sheet2!$A$1:$A$90)*(Sheet2!$B$1:$B$90=C22)),Sheet2!$C$1:$C$90),W22)</f>
        <v>0.04</v>
      </c>
      <c r="Y22" s="29">
        <f t="shared" si="3"/>
        <v>3732951</v>
      </c>
      <c r="Z22" s="29">
        <f t="shared" si="1"/>
        <v>6625920</v>
      </c>
      <c r="AA22" s="29">
        <f t="shared" si="2"/>
        <v>142558805</v>
      </c>
      <c r="AD22" s="29" t="s">
        <v>257</v>
      </c>
      <c r="AE22" s="29" t="str">
        <f t="shared" si="4"/>
        <v>3732951,0}|</v>
      </c>
      <c r="AF22" s="29" t="s">
        <v>313</v>
      </c>
      <c r="AG22" s="29">
        <f t="shared" si="5"/>
        <v>6625920</v>
      </c>
      <c r="AH22" s="29" t="s">
        <v>260</v>
      </c>
      <c r="AI22" s="29" t="s">
        <v>314</v>
      </c>
      <c r="AJ22" s="29">
        <f t="shared" si="6"/>
        <v>142558805</v>
      </c>
      <c r="AK22" s="29" t="s">
        <v>261</v>
      </c>
      <c r="AL22" s="32" t="str">
        <f t="shared" si="7"/>
        <v>{{5,1,1,3732951,0}|{5,1,2,6625920,0}|{5,1,3,142558805,3}}</v>
      </c>
    </row>
    <row r="23" spans="1:38" s="29" customFormat="1" x14ac:dyDescent="0.15">
      <c r="A23" s="29">
        <v>18</v>
      </c>
      <c r="B23" s="29">
        <v>207</v>
      </c>
      <c r="C23" s="29">
        <v>1</v>
      </c>
      <c r="D23" s="29">
        <v>100</v>
      </c>
      <c r="E23" s="29">
        <v>0</v>
      </c>
      <c r="F23" s="29">
        <v>0</v>
      </c>
      <c r="G23" s="33">
        <f t="shared" si="8"/>
        <v>6000168</v>
      </c>
      <c r="H23" t="s">
        <v>324</v>
      </c>
      <c r="I23" s="37" t="s">
        <v>315</v>
      </c>
      <c r="J23" s="29">
        <v>8661</v>
      </c>
      <c r="K23" s="30">
        <v>40</v>
      </c>
      <c r="L23" s="29" t="s">
        <v>38</v>
      </c>
      <c r="M23" s="29" t="str" cm="1">
        <f t="array" ref="M23:U23">_xlfn._xlws.FILTER(领地怪物效果!$A$4:$I$64,L23=领地怪物效果!$A$4:$A$64)</f>
        <v>远征PVP-7级远征币矿井</v>
      </c>
      <c r="N23" s="29">
        <v>7</v>
      </c>
      <c r="O23" s="29">
        <v>35.799999999999997</v>
      </c>
      <c r="P23" s="29">
        <v>300</v>
      </c>
      <c r="Q23" s="29">
        <v>300</v>
      </c>
      <c r="R23" s="29">
        <v>0</v>
      </c>
      <c r="S23" s="29">
        <v>107600373</v>
      </c>
      <c r="T23" s="29">
        <v>210000000</v>
      </c>
      <c r="U23" s="29">
        <v>4508395522</v>
      </c>
      <c r="V23" s="29">
        <f t="shared" si="0"/>
        <v>7</v>
      </c>
      <c r="W23" s="31" cm="1">
        <f t="array" ref="W23">SUMPRODUCT((V23=品质升级提升效果!$H$3:$H$102)*(品质升级提升效果!$I$3:$I$102=C23)*(品质升级提升效果!$J$3:$J$102))</f>
        <v>0.04</v>
      </c>
      <c r="X23" s="31" cm="1">
        <f t="array" ref="X23">IFERROR(LOOKUP(1,0/((L23=Sheet2!$A$1:$A$90)*(Sheet2!$B$1:$B$90=C23)),Sheet2!$C$1:$C$90),W23)</f>
        <v>0.04</v>
      </c>
      <c r="Y23" s="29">
        <f t="shared" si="3"/>
        <v>4304014</v>
      </c>
      <c r="Z23" s="29">
        <f t="shared" si="1"/>
        <v>8568000</v>
      </c>
      <c r="AA23" s="29">
        <f t="shared" si="2"/>
        <v>184343283</v>
      </c>
      <c r="AD23" s="29" t="s">
        <v>257</v>
      </c>
      <c r="AE23" s="29" t="str">
        <f t="shared" si="4"/>
        <v>4304014,0}|</v>
      </c>
      <c r="AF23" s="29" t="s">
        <v>313</v>
      </c>
      <c r="AG23" s="29">
        <f t="shared" si="5"/>
        <v>8568000</v>
      </c>
      <c r="AH23" s="29" t="s">
        <v>260</v>
      </c>
      <c r="AI23" s="29" t="s">
        <v>314</v>
      </c>
      <c r="AJ23" s="29">
        <f t="shared" si="6"/>
        <v>184343283</v>
      </c>
      <c r="AK23" s="29" t="s">
        <v>261</v>
      </c>
      <c r="AL23" s="32" t="str">
        <f t="shared" si="7"/>
        <v>{{5,1,1,4304014,0}|{5,1,2,8568000,0}|{5,1,3,184343283,3}}</v>
      </c>
    </row>
    <row r="24" spans="1:38" s="29" customFormat="1" x14ac:dyDescent="0.15">
      <c r="A24" s="29">
        <v>19</v>
      </c>
      <c r="B24" s="29">
        <v>208</v>
      </c>
      <c r="C24" s="29">
        <v>1</v>
      </c>
      <c r="D24" s="29">
        <v>100</v>
      </c>
      <c r="E24" s="29">
        <v>0</v>
      </c>
      <c r="F24" s="29">
        <v>0</v>
      </c>
      <c r="G24" s="33">
        <f t="shared" si="8"/>
        <v>6000169</v>
      </c>
      <c r="H24" t="s">
        <v>325</v>
      </c>
      <c r="I24" s="37" t="s">
        <v>315</v>
      </c>
      <c r="J24" s="29">
        <v>8661</v>
      </c>
      <c r="K24" s="30">
        <v>40</v>
      </c>
      <c r="L24" s="29" t="s">
        <v>39</v>
      </c>
      <c r="M24" s="29" t="str" cm="1">
        <f t="array" ref="M24:U24">_xlfn._xlws.FILTER(领地怪物效果!$A$4:$I$64,L24=领地怪物效果!$A$4:$A$64)</f>
        <v>远征PVP-8级远征币矿井</v>
      </c>
      <c r="N24" s="29">
        <v>8</v>
      </c>
      <c r="O24" s="29">
        <v>39.549999999999997</v>
      </c>
      <c r="P24" s="29">
        <v>387.5</v>
      </c>
      <c r="Q24" s="29">
        <v>387.5</v>
      </c>
      <c r="R24" s="29">
        <v>0</v>
      </c>
      <c r="S24" s="29">
        <v>118871361</v>
      </c>
      <c r="T24" s="29">
        <v>271250000</v>
      </c>
      <c r="U24" s="29">
        <v>5823344216</v>
      </c>
      <c r="V24" s="29">
        <f t="shared" si="0"/>
        <v>8</v>
      </c>
      <c r="W24" s="31" cm="1">
        <f t="array" ref="W24">SUMPRODUCT((V24=品质升级提升效果!$H$3:$H$102)*(品质升级提升效果!$I$3:$I$102=C24)*(品质升级提升效果!$J$3:$J$102))</f>
        <v>0.04</v>
      </c>
      <c r="X24" s="31" cm="1">
        <f t="array" ref="X24">IFERROR(LOOKUP(1,0/((L24=Sheet2!$A$1:$A$90)*(Sheet2!$B$1:$B$90=C24)),Sheet2!$C$1:$C$90),W24)</f>
        <v>0.04</v>
      </c>
      <c r="Y24" s="29">
        <f t="shared" si="3"/>
        <v>4754854</v>
      </c>
      <c r="Z24" s="29">
        <f t="shared" si="1"/>
        <v>11067000</v>
      </c>
      <c r="AA24" s="29">
        <f t="shared" si="2"/>
        <v>238110074</v>
      </c>
      <c r="AD24" s="29" t="s">
        <v>257</v>
      </c>
      <c r="AE24" s="29" t="str">
        <f t="shared" si="4"/>
        <v>4754854,0}|</v>
      </c>
      <c r="AF24" s="29" t="s">
        <v>313</v>
      </c>
      <c r="AG24" s="29">
        <f t="shared" si="5"/>
        <v>11067000</v>
      </c>
      <c r="AH24" s="29" t="s">
        <v>260</v>
      </c>
      <c r="AI24" s="29" t="s">
        <v>314</v>
      </c>
      <c r="AJ24" s="29">
        <f t="shared" si="6"/>
        <v>238110074</v>
      </c>
      <c r="AK24" s="29" t="s">
        <v>261</v>
      </c>
      <c r="AL24" s="32" t="str">
        <f t="shared" si="7"/>
        <v>{{5,1,1,4754854,0}|{5,1,2,11067000,0}|{5,1,3,238110074,3}}</v>
      </c>
    </row>
    <row r="25" spans="1:38" s="29" customFormat="1" x14ac:dyDescent="0.15">
      <c r="A25" s="29">
        <v>20</v>
      </c>
      <c r="B25" s="29">
        <v>209</v>
      </c>
      <c r="C25" s="29">
        <v>1</v>
      </c>
      <c r="D25" s="29">
        <v>100</v>
      </c>
      <c r="E25" s="29">
        <v>0</v>
      </c>
      <c r="F25" s="29">
        <v>0</v>
      </c>
      <c r="G25" s="33">
        <f t="shared" si="8"/>
        <v>6000170</v>
      </c>
      <c r="H25" t="s">
        <v>326</v>
      </c>
      <c r="I25" s="37" t="s">
        <v>315</v>
      </c>
      <c r="J25" s="29">
        <v>8661</v>
      </c>
      <c r="K25" s="30">
        <v>40</v>
      </c>
      <c r="L25" s="29" t="s">
        <v>40</v>
      </c>
      <c r="M25" s="29" t="str" cm="1">
        <f t="array" ref="M25:U25">_xlfn._xlws.FILTER(领地怪物效果!$A$4:$I$64,L25=领地怪物效果!$A$4:$A$64)</f>
        <v>远征PVP-9级远征币矿井</v>
      </c>
      <c r="N25" s="29">
        <v>9</v>
      </c>
      <c r="O25" s="29">
        <v>68.400000000000006</v>
      </c>
      <c r="P25" s="29">
        <v>480</v>
      </c>
      <c r="Q25" s="29">
        <v>480</v>
      </c>
      <c r="R25" s="29">
        <v>0</v>
      </c>
      <c r="S25" s="29">
        <v>205582835</v>
      </c>
      <c r="T25" s="29">
        <v>336000000</v>
      </c>
      <c r="U25" s="29">
        <v>7213432835</v>
      </c>
      <c r="V25" s="29">
        <f t="shared" si="0"/>
        <v>9</v>
      </c>
      <c r="W25" s="31" cm="1">
        <f t="array" ref="W25">SUMPRODUCT((V25=品质升级提升效果!$H$3:$H$102)*(品质升级提升效果!$I$3:$I$102=C25)*(品质升级提升效果!$J$3:$J$102))</f>
        <v>0.04</v>
      </c>
      <c r="X25" s="31" cm="1">
        <f t="array" ref="X25">IFERROR(LOOKUP(1,0/((L25=Sheet2!$A$1:$A$90)*(Sheet2!$B$1:$B$90=C25)),Sheet2!$C$1:$C$90),W25)</f>
        <v>0.04</v>
      </c>
      <c r="Y25" s="29">
        <f t="shared" si="3"/>
        <v>8223313</v>
      </c>
      <c r="Z25" s="29">
        <f t="shared" si="1"/>
        <v>13708800</v>
      </c>
      <c r="AA25" s="29">
        <f t="shared" si="2"/>
        <v>294949253</v>
      </c>
      <c r="AD25" s="29" t="s">
        <v>257</v>
      </c>
      <c r="AE25" s="29" t="str">
        <f t="shared" si="4"/>
        <v>8223313,0}|</v>
      </c>
      <c r="AF25" s="29" t="s">
        <v>313</v>
      </c>
      <c r="AG25" s="29">
        <f t="shared" si="5"/>
        <v>13708800</v>
      </c>
      <c r="AH25" s="29" t="s">
        <v>260</v>
      </c>
      <c r="AI25" s="29" t="s">
        <v>314</v>
      </c>
      <c r="AJ25" s="29">
        <f t="shared" si="6"/>
        <v>294949253</v>
      </c>
      <c r="AK25" s="29" t="s">
        <v>261</v>
      </c>
      <c r="AL25" s="32" t="str">
        <f t="shared" si="7"/>
        <v>{{5,1,1,8223313,0}|{5,1,2,13708800,0}|{5,1,3,294949253,3}}</v>
      </c>
    </row>
    <row r="26" spans="1:38" s="29" customFormat="1" x14ac:dyDescent="0.15">
      <c r="A26" s="29">
        <v>21</v>
      </c>
      <c r="B26" s="29">
        <v>210</v>
      </c>
      <c r="C26" s="29">
        <v>1</v>
      </c>
      <c r="D26" s="29">
        <v>100</v>
      </c>
      <c r="E26" s="29">
        <v>0</v>
      </c>
      <c r="F26" s="29">
        <v>0</v>
      </c>
      <c r="G26" s="33">
        <f t="shared" si="8"/>
        <v>6000171</v>
      </c>
      <c r="H26" t="s">
        <v>327</v>
      </c>
      <c r="I26" s="37" t="s">
        <v>315</v>
      </c>
      <c r="J26" s="29">
        <v>8661</v>
      </c>
      <c r="K26" s="30">
        <v>40</v>
      </c>
      <c r="L26" s="29" t="s">
        <v>41</v>
      </c>
      <c r="M26" s="29" t="str" cm="1">
        <f t="array" ref="M26:U26">_xlfn._xlws.FILTER(领地怪物效果!$A$4:$I$64,L26=领地怪物效果!$A$4:$A$64)</f>
        <v>远征PVP-10级远征币矿井</v>
      </c>
      <c r="N26" s="29">
        <v>10</v>
      </c>
      <c r="O26" s="29">
        <v>80.5</v>
      </c>
      <c r="P26" s="29">
        <v>528</v>
      </c>
      <c r="Q26" s="29">
        <v>528</v>
      </c>
      <c r="R26" s="29">
        <v>0</v>
      </c>
      <c r="S26" s="29">
        <v>241950559</v>
      </c>
      <c r="T26" s="29">
        <v>369600000</v>
      </c>
      <c r="U26" s="29">
        <v>7934776119</v>
      </c>
      <c r="V26" s="29">
        <f t="shared" si="0"/>
        <v>10</v>
      </c>
      <c r="W26" s="31" cm="1">
        <f t="array" ref="W26">SUMPRODUCT((V26=品质升级提升效果!$H$3:$H$102)*(品质升级提升效果!$I$3:$I$102=C26)*(品质升级提升效果!$J$3:$J$102))</f>
        <v>0.04</v>
      </c>
      <c r="X26" s="31" cm="1">
        <f t="array" ref="X26">IFERROR(LOOKUP(1,0/((L26=Sheet2!$A$1:$A$90)*(Sheet2!$B$1:$B$90=C26)),Sheet2!$C$1:$C$90),W26)</f>
        <v>0.04</v>
      </c>
      <c r="Y26" s="29">
        <f t="shared" si="3"/>
        <v>9678022</v>
      </c>
      <c r="Z26" s="29">
        <f t="shared" si="1"/>
        <v>15079680</v>
      </c>
      <c r="AA26" s="29">
        <f t="shared" si="2"/>
        <v>324444179</v>
      </c>
      <c r="AD26" s="29" t="s">
        <v>257</v>
      </c>
      <c r="AE26" s="29" t="str">
        <f t="shared" si="4"/>
        <v>9678022,0}|</v>
      </c>
      <c r="AF26" s="29" t="s">
        <v>313</v>
      </c>
      <c r="AG26" s="29">
        <f t="shared" si="5"/>
        <v>15079680</v>
      </c>
      <c r="AH26" s="29" t="s">
        <v>260</v>
      </c>
      <c r="AI26" s="29" t="s">
        <v>314</v>
      </c>
      <c r="AJ26" s="29">
        <f t="shared" si="6"/>
        <v>324444179</v>
      </c>
      <c r="AK26" s="29" t="s">
        <v>261</v>
      </c>
      <c r="AL26" s="32" t="str">
        <f t="shared" si="7"/>
        <v>{{5,1,1,9678022,0}|{5,1,2,15079680,0}|{5,1,3,324444179,3}}</v>
      </c>
    </row>
    <row r="27" spans="1:38" s="29" customFormat="1" x14ac:dyDescent="0.15">
      <c r="A27" s="29">
        <v>22</v>
      </c>
      <c r="B27" s="29">
        <v>301</v>
      </c>
      <c r="C27" s="29">
        <v>1</v>
      </c>
      <c r="D27" s="29">
        <v>0</v>
      </c>
      <c r="E27" s="29">
        <v>100</v>
      </c>
      <c r="F27" s="29">
        <v>0</v>
      </c>
      <c r="G27" s="33">
        <f t="shared" si="8"/>
        <v>6000162</v>
      </c>
      <c r="H27" t="s">
        <v>318</v>
      </c>
      <c r="I27" s="37" t="s">
        <v>315</v>
      </c>
      <c r="J27" s="29">
        <v>8661</v>
      </c>
      <c r="K27" s="30">
        <v>50</v>
      </c>
      <c r="L27" s="29" t="s">
        <v>42</v>
      </c>
      <c r="M27" s="29" t="str" cm="1">
        <f t="array" ref="M27:U27">_xlfn._xlws.FILTER(领地怪物效果!$A$4:$I$64,L27=领地怪物效果!$A$4:$A$64)</f>
        <v>远征PVP-1级圣水矿井</v>
      </c>
      <c r="N27" s="29">
        <v>1</v>
      </c>
      <c r="O27" s="29">
        <v>2.5499999999999998</v>
      </c>
      <c r="P27" s="29">
        <v>1.4</v>
      </c>
      <c r="Q27" s="29">
        <v>1.4</v>
      </c>
      <c r="R27" s="29">
        <v>0</v>
      </c>
      <c r="S27" s="29">
        <v>7664272</v>
      </c>
      <c r="T27" s="29">
        <v>980000</v>
      </c>
      <c r="U27" s="29">
        <v>21039179</v>
      </c>
      <c r="V27" s="29">
        <f t="shared" si="0"/>
        <v>1</v>
      </c>
      <c r="W27" s="31" cm="1">
        <f t="array" ref="W27">SUMPRODUCT((V27=品质升级提升效果!$H$3:$H$102)*(品质升级提升效果!$I$3:$I$102=C27)*(品质升级提升效果!$J$3:$J$102))</f>
        <v>0.05</v>
      </c>
      <c r="X27" s="31" cm="1">
        <f t="array" ref="X27">IFERROR(LOOKUP(1,0/((L27=Sheet2!$A$1:$A$90)*(Sheet2!$B$1:$B$90=C27)),Sheet2!$C$1:$C$90),W27)</f>
        <v>0.05</v>
      </c>
      <c r="Y27" s="29">
        <f t="shared" si="3"/>
        <v>383213</v>
      </c>
      <c r="Z27" s="29">
        <f t="shared" si="1"/>
        <v>49980</v>
      </c>
      <c r="AA27" s="29">
        <f t="shared" si="2"/>
        <v>1075335</v>
      </c>
      <c r="AD27" s="29" t="s">
        <v>257</v>
      </c>
      <c r="AE27" s="29" t="str">
        <f t="shared" si="4"/>
        <v>383213,0}|</v>
      </c>
      <c r="AF27" s="29" t="s">
        <v>313</v>
      </c>
      <c r="AG27" s="29">
        <f t="shared" si="5"/>
        <v>49980</v>
      </c>
      <c r="AH27" s="29" t="s">
        <v>260</v>
      </c>
      <c r="AI27" s="29" t="s">
        <v>314</v>
      </c>
      <c r="AJ27" s="29">
        <f t="shared" si="6"/>
        <v>1075335</v>
      </c>
      <c r="AK27" s="29" t="s">
        <v>261</v>
      </c>
      <c r="AL27" s="32" t="str">
        <f t="shared" si="7"/>
        <v>{{5,1,1,383213,0}|{5,1,2,49980,0}|{5,1,3,1075335,3}}</v>
      </c>
    </row>
    <row r="28" spans="1:38" s="29" customFormat="1" x14ac:dyDescent="0.15">
      <c r="A28" s="29">
        <v>23</v>
      </c>
      <c r="B28" s="29">
        <v>302</v>
      </c>
      <c r="C28" s="29">
        <v>1</v>
      </c>
      <c r="D28" s="29">
        <v>0</v>
      </c>
      <c r="E28" s="29">
        <v>100</v>
      </c>
      <c r="F28" s="29">
        <v>0</v>
      </c>
      <c r="G28" s="33">
        <f t="shared" si="8"/>
        <v>6000163</v>
      </c>
      <c r="H28" t="s">
        <v>319</v>
      </c>
      <c r="I28" s="37" t="s">
        <v>315</v>
      </c>
      <c r="J28" s="29">
        <v>8661</v>
      </c>
      <c r="K28" s="30">
        <v>50</v>
      </c>
      <c r="L28" s="29" t="s">
        <v>43</v>
      </c>
      <c r="M28" s="29" t="str" cm="1">
        <f t="array" ref="M28:U28">_xlfn._xlws.FILTER(领地怪物效果!$A$4:$I$64,L28=领地怪物效果!$A$4:$A$64)</f>
        <v>远征PVP-2级圣水矿井</v>
      </c>
      <c r="N28" s="29">
        <v>2</v>
      </c>
      <c r="O28" s="29">
        <v>4</v>
      </c>
      <c r="P28" s="29">
        <v>1.65</v>
      </c>
      <c r="Q28" s="29">
        <v>1.65</v>
      </c>
      <c r="R28" s="29">
        <v>0</v>
      </c>
      <c r="S28" s="29">
        <v>12022388</v>
      </c>
      <c r="T28" s="29">
        <v>1155000</v>
      </c>
      <c r="U28" s="29">
        <v>24796175</v>
      </c>
      <c r="V28" s="29">
        <f t="shared" si="0"/>
        <v>2</v>
      </c>
      <c r="W28" s="31" cm="1">
        <f t="array" ref="W28">SUMPRODUCT((V28=品质升级提升效果!$H$3:$H$102)*(品质升级提升效果!$I$3:$I$102=C28)*(品质升级提升效果!$J$3:$J$102))</f>
        <v>0.05</v>
      </c>
      <c r="X28" s="31" cm="1">
        <f t="array" ref="X28">IFERROR(LOOKUP(1,0/((L28=Sheet2!$A$1:$A$90)*(Sheet2!$B$1:$B$90=C28)),Sheet2!$C$1:$C$90),W28)</f>
        <v>0.05</v>
      </c>
      <c r="Y28" s="29">
        <f t="shared" si="3"/>
        <v>601119</v>
      </c>
      <c r="Z28" s="29">
        <f t="shared" si="1"/>
        <v>58905</v>
      </c>
      <c r="AA28" s="29">
        <f t="shared" si="2"/>
        <v>1267360</v>
      </c>
      <c r="AD28" s="29" t="s">
        <v>257</v>
      </c>
      <c r="AE28" s="29" t="str">
        <f t="shared" si="4"/>
        <v>601119,0}|</v>
      </c>
      <c r="AF28" s="29" t="s">
        <v>313</v>
      </c>
      <c r="AG28" s="29">
        <f t="shared" si="5"/>
        <v>58905</v>
      </c>
      <c r="AH28" s="29" t="s">
        <v>260</v>
      </c>
      <c r="AI28" s="29" t="s">
        <v>314</v>
      </c>
      <c r="AJ28" s="29">
        <f t="shared" si="6"/>
        <v>1267360</v>
      </c>
      <c r="AK28" s="29" t="s">
        <v>261</v>
      </c>
      <c r="AL28" s="32" t="str">
        <f t="shared" si="7"/>
        <v>{{5,1,1,601119,0}|{5,1,2,58905,0}|{5,1,3,1267360,3}}</v>
      </c>
    </row>
    <row r="29" spans="1:38" s="29" customFormat="1" x14ac:dyDescent="0.15">
      <c r="A29" s="29">
        <v>24</v>
      </c>
      <c r="B29" s="29">
        <v>303</v>
      </c>
      <c r="C29" s="29">
        <v>1</v>
      </c>
      <c r="D29" s="29">
        <v>0</v>
      </c>
      <c r="E29" s="29">
        <v>100</v>
      </c>
      <c r="F29" s="29">
        <v>0</v>
      </c>
      <c r="G29" s="33">
        <f t="shared" si="8"/>
        <v>6000164</v>
      </c>
      <c r="H29" t="s">
        <v>320</v>
      </c>
      <c r="I29" s="37" t="s">
        <v>315</v>
      </c>
      <c r="J29" s="29">
        <v>8661</v>
      </c>
      <c r="K29" s="30">
        <v>50</v>
      </c>
      <c r="L29" s="29" t="s">
        <v>44</v>
      </c>
      <c r="M29" s="29" t="str" cm="1">
        <f t="array" ref="M29:U29">_xlfn._xlws.FILTER(领地怪物效果!$A$4:$I$64,L29=领地怪物效果!$A$4:$A$64)</f>
        <v>远征PVP-3级圣水矿井</v>
      </c>
      <c r="N29" s="29">
        <v>3</v>
      </c>
      <c r="O29" s="29">
        <v>8</v>
      </c>
      <c r="P29" s="29">
        <v>2.9</v>
      </c>
      <c r="Q29" s="29">
        <v>2.9</v>
      </c>
      <c r="R29" s="29">
        <v>0</v>
      </c>
      <c r="S29" s="29">
        <v>24044776</v>
      </c>
      <c r="T29" s="29">
        <v>2030000</v>
      </c>
      <c r="U29" s="29">
        <v>43581156</v>
      </c>
      <c r="V29" s="29">
        <f t="shared" si="0"/>
        <v>3</v>
      </c>
      <c r="W29" s="31" cm="1">
        <f t="array" ref="W29">SUMPRODUCT((V29=品质升级提升效果!$H$3:$H$102)*(品质升级提升效果!$I$3:$I$102=C29)*(品质升级提升效果!$J$3:$J$102))</f>
        <v>0.05</v>
      </c>
      <c r="X29" s="31" cm="1">
        <f t="array" ref="X29">IFERROR(LOOKUP(1,0/((L29=Sheet2!$A$1:$A$90)*(Sheet2!$B$1:$B$90=C29)),Sheet2!$C$1:$C$90),W29)</f>
        <v>0.05</v>
      </c>
      <c r="Y29" s="29">
        <f t="shared" si="3"/>
        <v>1202238</v>
      </c>
      <c r="Z29" s="29">
        <f t="shared" si="1"/>
        <v>103530</v>
      </c>
      <c r="AA29" s="29">
        <f t="shared" si="2"/>
        <v>2227481</v>
      </c>
      <c r="AD29" s="29" t="s">
        <v>257</v>
      </c>
      <c r="AE29" s="29" t="str">
        <f t="shared" si="4"/>
        <v>1202238,0}|</v>
      </c>
      <c r="AF29" s="29" t="s">
        <v>313</v>
      </c>
      <c r="AG29" s="29">
        <f t="shared" si="5"/>
        <v>103530</v>
      </c>
      <c r="AH29" s="29" t="s">
        <v>260</v>
      </c>
      <c r="AI29" s="29" t="s">
        <v>314</v>
      </c>
      <c r="AJ29" s="29">
        <f t="shared" si="6"/>
        <v>2227481</v>
      </c>
      <c r="AK29" s="29" t="s">
        <v>261</v>
      </c>
      <c r="AL29" s="32" t="str">
        <f t="shared" si="7"/>
        <v>{{5,1,1,1202238,0}|{5,1,2,103530,0}|{5,1,3,2227481,3}}</v>
      </c>
    </row>
    <row r="30" spans="1:38" s="29" customFormat="1" x14ac:dyDescent="0.15">
      <c r="A30" s="29">
        <v>25</v>
      </c>
      <c r="B30" s="29">
        <v>304</v>
      </c>
      <c r="C30" s="29">
        <v>1</v>
      </c>
      <c r="D30" s="29">
        <v>0</v>
      </c>
      <c r="E30" s="29">
        <v>100</v>
      </c>
      <c r="F30" s="29">
        <v>0</v>
      </c>
      <c r="G30" s="33">
        <f t="shared" si="8"/>
        <v>6000165</v>
      </c>
      <c r="H30" t="s">
        <v>321</v>
      </c>
      <c r="I30" s="37" t="s">
        <v>315</v>
      </c>
      <c r="J30" s="29">
        <v>8661</v>
      </c>
      <c r="K30" s="30">
        <v>40</v>
      </c>
      <c r="L30" s="29" t="s">
        <v>45</v>
      </c>
      <c r="M30" s="29" t="str" cm="1">
        <f t="array" ref="M30:U30">_xlfn._xlws.FILTER(领地怪物效果!$A$4:$I$64,L30=领地怪物效果!$A$4:$A$64)</f>
        <v>远征PVP-4级圣水矿井</v>
      </c>
      <c r="N30" s="29">
        <v>4</v>
      </c>
      <c r="O30" s="29">
        <v>11.75</v>
      </c>
      <c r="P30" s="29">
        <v>22.25</v>
      </c>
      <c r="Q30" s="29">
        <v>22.25</v>
      </c>
      <c r="R30" s="29">
        <v>0</v>
      </c>
      <c r="S30" s="29">
        <v>35315764</v>
      </c>
      <c r="T30" s="29">
        <v>15575000</v>
      </c>
      <c r="U30" s="29">
        <v>334372667</v>
      </c>
      <c r="V30" s="29">
        <f t="shared" si="0"/>
        <v>4</v>
      </c>
      <c r="W30" s="31" cm="1">
        <f t="array" ref="W30">SUMPRODUCT((V30=品质升级提升效果!$H$3:$H$102)*(品质升级提升效果!$I$3:$I$102=C30)*(品质升级提升效果!$J$3:$J$102))</f>
        <v>0.04</v>
      </c>
      <c r="X30" s="31" cm="1">
        <f t="array" ref="X30">IFERROR(LOOKUP(1,0/((L30=Sheet2!$A$1:$A$90)*(Sheet2!$B$1:$B$90=C30)),Sheet2!$C$1:$C$90),W30)</f>
        <v>0.04</v>
      </c>
      <c r="Y30" s="29">
        <f t="shared" si="3"/>
        <v>1412630</v>
      </c>
      <c r="Z30" s="29">
        <f t="shared" si="1"/>
        <v>635460</v>
      </c>
      <c r="AA30" s="29">
        <f t="shared" si="2"/>
        <v>13672126</v>
      </c>
      <c r="AD30" s="29" t="s">
        <v>257</v>
      </c>
      <c r="AE30" s="29" t="str">
        <f t="shared" si="4"/>
        <v>1412630,0}|</v>
      </c>
      <c r="AF30" s="29" t="s">
        <v>313</v>
      </c>
      <c r="AG30" s="29">
        <f t="shared" si="5"/>
        <v>635460</v>
      </c>
      <c r="AH30" s="29" t="s">
        <v>260</v>
      </c>
      <c r="AI30" s="29" t="s">
        <v>314</v>
      </c>
      <c r="AJ30" s="29">
        <f t="shared" si="6"/>
        <v>13672126</v>
      </c>
      <c r="AK30" s="29" t="s">
        <v>261</v>
      </c>
      <c r="AL30" s="32" t="str">
        <f t="shared" si="7"/>
        <v>{{5,1,1,1412630,0}|{5,1,2,635460,0}|{5,1,3,13672126,3}}</v>
      </c>
    </row>
    <row r="31" spans="1:38" s="29" customFormat="1" x14ac:dyDescent="0.15">
      <c r="A31" s="29">
        <v>26</v>
      </c>
      <c r="B31" s="29">
        <v>305</v>
      </c>
      <c r="C31" s="29">
        <v>1</v>
      </c>
      <c r="D31" s="29">
        <v>0</v>
      </c>
      <c r="E31" s="29">
        <v>100</v>
      </c>
      <c r="F31" s="29">
        <v>0</v>
      </c>
      <c r="G31" s="33">
        <f t="shared" si="8"/>
        <v>6000166</v>
      </c>
      <c r="H31" t="s">
        <v>322</v>
      </c>
      <c r="I31" s="37" t="s">
        <v>315</v>
      </c>
      <c r="J31" s="29">
        <v>8661</v>
      </c>
      <c r="K31" s="30">
        <v>40</v>
      </c>
      <c r="L31" s="29" t="s">
        <v>46</v>
      </c>
      <c r="M31" s="29" t="str" cm="1">
        <f t="array" ref="M31:U31">_xlfn._xlws.FILTER(领地怪物效果!$A$4:$I$64,L31=领地怪物效果!$A$4:$A$64)</f>
        <v>远征PVP-5级圣水矿井</v>
      </c>
      <c r="N31" s="29">
        <v>5</v>
      </c>
      <c r="O31" s="29">
        <v>17.8</v>
      </c>
      <c r="P31" s="29">
        <v>26.25</v>
      </c>
      <c r="Q31" s="29">
        <v>26.25</v>
      </c>
      <c r="R31" s="29">
        <v>0</v>
      </c>
      <c r="S31" s="29">
        <v>53499626</v>
      </c>
      <c r="T31" s="29">
        <v>18375000</v>
      </c>
      <c r="U31" s="29">
        <v>394484608</v>
      </c>
      <c r="V31" s="29">
        <f t="shared" si="0"/>
        <v>5</v>
      </c>
      <c r="W31" s="31" cm="1">
        <f t="array" ref="W31">SUMPRODUCT((V31=品质升级提升效果!$H$3:$H$102)*(品质升级提升效果!$I$3:$I$102=C31)*(品质升级提升效果!$J$3:$J$102))</f>
        <v>0.04</v>
      </c>
      <c r="X31" s="31" cm="1">
        <f t="array" ref="X31">IFERROR(LOOKUP(1,0/((L31=Sheet2!$A$1:$A$90)*(Sheet2!$B$1:$B$90=C31)),Sheet2!$C$1:$C$90),W31)</f>
        <v>0.04</v>
      </c>
      <c r="Y31" s="29">
        <f t="shared" si="3"/>
        <v>2139985</v>
      </c>
      <c r="Z31" s="29">
        <f t="shared" si="1"/>
        <v>749700</v>
      </c>
      <c r="AA31" s="29">
        <f t="shared" si="2"/>
        <v>16130037</v>
      </c>
      <c r="AD31" s="29" t="s">
        <v>257</v>
      </c>
      <c r="AE31" s="29" t="str">
        <f t="shared" si="4"/>
        <v>2139985,0}|</v>
      </c>
      <c r="AF31" s="29" t="s">
        <v>313</v>
      </c>
      <c r="AG31" s="29">
        <f t="shared" si="5"/>
        <v>749700</v>
      </c>
      <c r="AH31" s="29" t="s">
        <v>260</v>
      </c>
      <c r="AI31" s="29" t="s">
        <v>314</v>
      </c>
      <c r="AJ31" s="29">
        <f t="shared" si="6"/>
        <v>16130037</v>
      </c>
      <c r="AK31" s="29" t="s">
        <v>261</v>
      </c>
      <c r="AL31" s="32" t="str">
        <f t="shared" si="7"/>
        <v>{{5,1,1,2139985,0}|{5,1,2,749700,0}|{5,1,3,16130037,3}}</v>
      </c>
    </row>
    <row r="32" spans="1:38" s="29" customFormat="1" x14ac:dyDescent="0.15">
      <c r="A32" s="29">
        <v>27</v>
      </c>
      <c r="B32" s="29">
        <v>306</v>
      </c>
      <c r="C32" s="29">
        <v>1</v>
      </c>
      <c r="D32" s="29">
        <v>0</v>
      </c>
      <c r="E32" s="29">
        <v>100</v>
      </c>
      <c r="F32" s="29">
        <v>0</v>
      </c>
      <c r="G32" s="33">
        <f t="shared" si="8"/>
        <v>6000167</v>
      </c>
      <c r="H32" t="s">
        <v>323</v>
      </c>
      <c r="I32" s="37" t="s">
        <v>315</v>
      </c>
      <c r="J32" s="29">
        <v>8661</v>
      </c>
      <c r="K32" s="30">
        <v>40</v>
      </c>
      <c r="L32" s="29" t="s">
        <v>47</v>
      </c>
      <c r="M32" s="29" t="str" cm="1">
        <f t="array" ref="M32:U32">_xlfn._xlws.FILTER(领地怪物效果!$A$4:$I$64,L32=领地怪物效果!$A$4:$A$64)</f>
        <v>远征PVP-6级圣水矿井</v>
      </c>
      <c r="N32" s="29">
        <v>6</v>
      </c>
      <c r="O32" s="29">
        <v>41.95</v>
      </c>
      <c r="P32" s="29">
        <v>174</v>
      </c>
      <c r="Q32" s="29">
        <v>174</v>
      </c>
      <c r="R32" s="29">
        <v>0</v>
      </c>
      <c r="S32" s="29">
        <v>126084794</v>
      </c>
      <c r="T32" s="29">
        <v>121800000</v>
      </c>
      <c r="U32" s="29">
        <v>2614869402</v>
      </c>
      <c r="V32" s="29">
        <f t="shared" si="0"/>
        <v>6</v>
      </c>
      <c r="W32" s="31" cm="1">
        <f t="array" ref="W32">SUMPRODUCT((V32=品质升级提升效果!$H$3:$H$102)*(品质升级提升效果!$I$3:$I$102=C32)*(品质升级提升效果!$J$3:$J$102))</f>
        <v>0.04</v>
      </c>
      <c r="X32" s="31" cm="1">
        <f t="array" ref="X32">IFERROR(LOOKUP(1,0/((L32=Sheet2!$A$1:$A$90)*(Sheet2!$B$1:$B$90=C32)),Sheet2!$C$1:$C$90),W32)</f>
        <v>0.04</v>
      </c>
      <c r="Y32" s="29">
        <f t="shared" si="3"/>
        <v>5043391</v>
      </c>
      <c r="Z32" s="29">
        <f t="shared" si="1"/>
        <v>4969440</v>
      </c>
      <c r="AA32" s="29">
        <f t="shared" si="2"/>
        <v>106919104</v>
      </c>
      <c r="AD32" s="29" t="s">
        <v>257</v>
      </c>
      <c r="AE32" s="29" t="str">
        <f t="shared" si="4"/>
        <v>5043391,0}|</v>
      </c>
      <c r="AF32" s="29" t="s">
        <v>313</v>
      </c>
      <c r="AG32" s="29">
        <f t="shared" si="5"/>
        <v>4969440</v>
      </c>
      <c r="AH32" s="29" t="s">
        <v>260</v>
      </c>
      <c r="AI32" s="29" t="s">
        <v>314</v>
      </c>
      <c r="AJ32" s="29">
        <f t="shared" si="6"/>
        <v>106919104</v>
      </c>
      <c r="AK32" s="29" t="s">
        <v>261</v>
      </c>
      <c r="AL32" s="32" t="str">
        <f t="shared" si="7"/>
        <v>{{5,1,1,5043391,0}|{5,1,2,4969440,0}|{5,1,3,106919104,3}}</v>
      </c>
    </row>
    <row r="33" spans="1:38" s="29" customFormat="1" x14ac:dyDescent="0.15">
      <c r="A33" s="29">
        <v>28</v>
      </c>
      <c r="B33" s="29">
        <v>307</v>
      </c>
      <c r="C33" s="29">
        <v>1</v>
      </c>
      <c r="D33" s="29">
        <v>0</v>
      </c>
      <c r="E33" s="29">
        <v>100</v>
      </c>
      <c r="F33" s="29">
        <v>0</v>
      </c>
      <c r="G33" s="33">
        <f t="shared" si="8"/>
        <v>6000168</v>
      </c>
      <c r="H33" t="s">
        <v>324</v>
      </c>
      <c r="I33" s="37" t="s">
        <v>315</v>
      </c>
      <c r="J33" s="29">
        <v>8661</v>
      </c>
      <c r="K33" s="30">
        <v>40</v>
      </c>
      <c r="L33" s="29" t="s">
        <v>48</v>
      </c>
      <c r="M33" s="29" t="str" cm="1">
        <f t="array" ref="M33:U33">_xlfn._xlws.FILTER(领地怪物效果!$A$4:$I$64,L33=领地怪物效果!$A$4:$A$64)</f>
        <v>远征PVP-7级圣水矿井</v>
      </c>
      <c r="N33" s="29">
        <v>7</v>
      </c>
      <c r="O33" s="29">
        <v>48.35</v>
      </c>
      <c r="P33" s="29">
        <v>225</v>
      </c>
      <c r="Q33" s="29">
        <v>225</v>
      </c>
      <c r="R33" s="29">
        <v>0</v>
      </c>
      <c r="S33" s="29">
        <v>145320615</v>
      </c>
      <c r="T33" s="29">
        <v>157500000</v>
      </c>
      <c r="U33" s="29">
        <v>3381296641</v>
      </c>
      <c r="V33" s="29">
        <f t="shared" si="0"/>
        <v>7</v>
      </c>
      <c r="W33" s="31" cm="1">
        <f t="array" ref="W33">SUMPRODUCT((V33=品质升级提升效果!$H$3:$H$102)*(品质升级提升效果!$I$3:$I$102=C33)*(品质升级提升效果!$J$3:$J$102))</f>
        <v>0.04</v>
      </c>
      <c r="X33" s="31" cm="1">
        <f t="array" ref="X33">IFERROR(LOOKUP(1,0/((L33=Sheet2!$A$1:$A$90)*(Sheet2!$B$1:$B$90=C33)),Sheet2!$C$1:$C$90),W33)</f>
        <v>0.04</v>
      </c>
      <c r="Y33" s="29">
        <f t="shared" si="3"/>
        <v>5812824</v>
      </c>
      <c r="Z33" s="29">
        <f t="shared" si="1"/>
        <v>6426000</v>
      </c>
      <c r="AA33" s="29">
        <f t="shared" si="2"/>
        <v>138257462</v>
      </c>
      <c r="AD33" s="29" t="s">
        <v>257</v>
      </c>
      <c r="AE33" s="29" t="str">
        <f t="shared" si="4"/>
        <v>5812824,0}|</v>
      </c>
      <c r="AF33" s="29" t="s">
        <v>313</v>
      </c>
      <c r="AG33" s="29">
        <f t="shared" si="5"/>
        <v>6426000</v>
      </c>
      <c r="AH33" s="29" t="s">
        <v>260</v>
      </c>
      <c r="AI33" s="29" t="s">
        <v>314</v>
      </c>
      <c r="AJ33" s="29">
        <f t="shared" si="6"/>
        <v>138257462</v>
      </c>
      <c r="AK33" s="29" t="s">
        <v>261</v>
      </c>
      <c r="AL33" s="32" t="str">
        <f t="shared" si="7"/>
        <v>{{5,1,1,5812824,0}|{5,1,2,6426000,0}|{5,1,3,138257462,3}}</v>
      </c>
    </row>
    <row r="34" spans="1:38" s="29" customFormat="1" x14ac:dyDescent="0.15">
      <c r="A34" s="29">
        <v>29</v>
      </c>
      <c r="B34" s="29">
        <v>308</v>
      </c>
      <c r="C34" s="29">
        <v>1</v>
      </c>
      <c r="D34" s="29">
        <v>0</v>
      </c>
      <c r="E34" s="29">
        <v>100</v>
      </c>
      <c r="F34" s="29">
        <v>0</v>
      </c>
      <c r="G34" s="33">
        <f t="shared" si="8"/>
        <v>6000169</v>
      </c>
      <c r="H34" t="s">
        <v>325</v>
      </c>
      <c r="I34" s="37" t="s">
        <v>315</v>
      </c>
      <c r="J34" s="29">
        <v>8661</v>
      </c>
      <c r="K34" s="30">
        <v>40</v>
      </c>
      <c r="L34" s="29" t="s">
        <v>49</v>
      </c>
      <c r="M34" s="29" t="str" cm="1">
        <f t="array" ref="M34:U34">_xlfn._xlws.FILTER(领地怪物效果!$A$4:$I$64,L34=领地怪物效果!$A$4:$A$64)</f>
        <v>远征PVP-8级圣水矿井</v>
      </c>
      <c r="N34" s="29">
        <v>8</v>
      </c>
      <c r="O34" s="29">
        <v>53.35</v>
      </c>
      <c r="P34" s="29">
        <v>290.60000000000002</v>
      </c>
      <c r="Q34" s="29">
        <v>290.60000000000002</v>
      </c>
      <c r="R34" s="29">
        <v>0</v>
      </c>
      <c r="S34" s="29">
        <v>160348600</v>
      </c>
      <c r="T34" s="29">
        <v>203420000</v>
      </c>
      <c r="U34" s="29">
        <v>4367132462</v>
      </c>
      <c r="V34" s="29">
        <f t="shared" si="0"/>
        <v>8</v>
      </c>
      <c r="W34" s="31" cm="1">
        <f t="array" ref="W34">SUMPRODUCT((V34=品质升级提升效果!$H$3:$H$102)*(品质升级提升效果!$I$3:$I$102=C34)*(品质升级提升效果!$J$3:$J$102))</f>
        <v>0.04</v>
      </c>
      <c r="X34" s="31" cm="1">
        <f t="array" ref="X34">IFERROR(LOOKUP(1,0/((L34=Sheet2!$A$1:$A$90)*(Sheet2!$B$1:$B$90=C34)),Sheet2!$C$1:$C$90),W34)</f>
        <v>0.04</v>
      </c>
      <c r="Y34" s="29">
        <f t="shared" si="3"/>
        <v>6413944</v>
      </c>
      <c r="Z34" s="29">
        <f t="shared" si="1"/>
        <v>8299536</v>
      </c>
      <c r="AA34" s="29">
        <f t="shared" si="2"/>
        <v>178567194</v>
      </c>
      <c r="AD34" s="29" t="s">
        <v>257</v>
      </c>
      <c r="AE34" s="29" t="str">
        <f t="shared" si="4"/>
        <v>6413944,0}|</v>
      </c>
      <c r="AF34" s="29" t="s">
        <v>313</v>
      </c>
      <c r="AG34" s="29">
        <f t="shared" si="5"/>
        <v>8299536</v>
      </c>
      <c r="AH34" s="29" t="s">
        <v>260</v>
      </c>
      <c r="AI34" s="29" t="s">
        <v>314</v>
      </c>
      <c r="AJ34" s="29">
        <f t="shared" si="6"/>
        <v>178567194</v>
      </c>
      <c r="AK34" s="29" t="s">
        <v>261</v>
      </c>
      <c r="AL34" s="32" t="str">
        <f t="shared" si="7"/>
        <v>{{5,1,1,6413944,0}|{5,1,2,8299536,0}|{5,1,3,178567194,3}}</v>
      </c>
    </row>
    <row r="35" spans="1:38" s="29" customFormat="1" x14ac:dyDescent="0.15">
      <c r="A35" s="29">
        <v>30</v>
      </c>
      <c r="B35" s="29">
        <v>309</v>
      </c>
      <c r="C35" s="29">
        <v>1</v>
      </c>
      <c r="D35" s="29">
        <v>0</v>
      </c>
      <c r="E35" s="29">
        <v>100</v>
      </c>
      <c r="F35" s="29">
        <v>0</v>
      </c>
      <c r="G35" s="33">
        <f t="shared" si="8"/>
        <v>6000170</v>
      </c>
      <c r="H35" t="s">
        <v>326</v>
      </c>
      <c r="I35" s="37" t="s">
        <v>315</v>
      </c>
      <c r="J35" s="29">
        <v>8661</v>
      </c>
      <c r="K35" s="30">
        <v>40</v>
      </c>
      <c r="L35" s="29" t="s">
        <v>50</v>
      </c>
      <c r="M35" s="29" t="str" cm="1">
        <f t="array" ref="M35:U35">_xlfn._xlws.FILTER(领地怪物效果!$A$4:$I$64,L35=领地怪物效果!$A$4:$A$64)</f>
        <v>远征PVP-9级圣水矿井</v>
      </c>
      <c r="N35" s="29">
        <v>9</v>
      </c>
      <c r="O35" s="29">
        <v>92.3</v>
      </c>
      <c r="P35" s="29">
        <v>360</v>
      </c>
      <c r="Q35" s="29">
        <v>360</v>
      </c>
      <c r="R35" s="29">
        <v>0</v>
      </c>
      <c r="S35" s="29">
        <v>277416604</v>
      </c>
      <c r="T35" s="29">
        <v>252000000</v>
      </c>
      <c r="U35" s="29">
        <v>5410074626</v>
      </c>
      <c r="V35" s="29">
        <f t="shared" si="0"/>
        <v>9</v>
      </c>
      <c r="W35" s="31" cm="1">
        <f t="array" ref="W35">SUMPRODUCT((V35=品质升级提升效果!$H$3:$H$102)*(品质升级提升效果!$I$3:$I$102=C35)*(品质升级提升效果!$J$3:$J$102))</f>
        <v>0.04</v>
      </c>
      <c r="X35" s="31" cm="1">
        <f t="array" ref="X35">IFERROR(LOOKUP(1,0/((L35=Sheet2!$A$1:$A$90)*(Sheet2!$B$1:$B$90=C35)),Sheet2!$C$1:$C$90),W35)</f>
        <v>0.04</v>
      </c>
      <c r="Y35" s="29">
        <f t="shared" si="3"/>
        <v>11096664</v>
      </c>
      <c r="Z35" s="29">
        <f t="shared" si="1"/>
        <v>10281600</v>
      </c>
      <c r="AA35" s="29">
        <f t="shared" si="2"/>
        <v>221211940</v>
      </c>
      <c r="AD35" s="29" t="s">
        <v>257</v>
      </c>
      <c r="AE35" s="29" t="str">
        <f t="shared" si="4"/>
        <v>11096664,0}|</v>
      </c>
      <c r="AF35" s="29" t="s">
        <v>313</v>
      </c>
      <c r="AG35" s="29">
        <f t="shared" si="5"/>
        <v>10281600</v>
      </c>
      <c r="AH35" s="29" t="s">
        <v>260</v>
      </c>
      <c r="AI35" s="29" t="s">
        <v>314</v>
      </c>
      <c r="AJ35" s="29">
        <f t="shared" si="6"/>
        <v>221211940</v>
      </c>
      <c r="AK35" s="29" t="s">
        <v>261</v>
      </c>
      <c r="AL35" s="32" t="str">
        <f t="shared" si="7"/>
        <v>{{5,1,1,11096664,0}|{5,1,2,10281600,0}|{5,1,3,221211940,3}}</v>
      </c>
    </row>
    <row r="36" spans="1:38" s="29" customFormat="1" x14ac:dyDescent="0.15">
      <c r="A36" s="29">
        <v>31</v>
      </c>
      <c r="B36" s="29">
        <v>310</v>
      </c>
      <c r="C36" s="29">
        <v>1</v>
      </c>
      <c r="D36" s="29">
        <v>0</v>
      </c>
      <c r="E36" s="29">
        <v>100</v>
      </c>
      <c r="F36" s="29">
        <v>0</v>
      </c>
      <c r="G36" s="33">
        <f t="shared" si="8"/>
        <v>6000171</v>
      </c>
      <c r="H36" t="s">
        <v>327</v>
      </c>
      <c r="I36" s="37" t="s">
        <v>315</v>
      </c>
      <c r="J36" s="29">
        <v>8661</v>
      </c>
      <c r="K36" s="30">
        <v>40</v>
      </c>
      <c r="L36" s="29" t="s">
        <v>51</v>
      </c>
      <c r="M36" s="29" t="str" cm="1">
        <f t="array" ref="M36:U36">_xlfn._xlws.FILTER(领地怪物效果!$A$4:$I$64,L36=领地怪物效果!$A$4:$A$64)</f>
        <v>远征PVP-10级圣水矿井</v>
      </c>
      <c r="N36" s="29">
        <v>10</v>
      </c>
      <c r="O36" s="29">
        <v>108.65</v>
      </c>
      <c r="P36" s="29">
        <v>396</v>
      </c>
      <c r="Q36" s="29">
        <v>396</v>
      </c>
      <c r="R36" s="29">
        <v>0</v>
      </c>
      <c r="S36" s="29">
        <v>326558115</v>
      </c>
      <c r="T36" s="29">
        <v>277200000</v>
      </c>
      <c r="U36" s="29">
        <v>5951082089</v>
      </c>
      <c r="V36" s="29">
        <f t="shared" si="0"/>
        <v>10</v>
      </c>
      <c r="W36" s="31" cm="1">
        <f t="array" ref="W36">SUMPRODUCT((V36=品质升级提升效果!$H$3:$H$102)*(品质升级提升效果!$I$3:$I$102=C36)*(品质升级提升效果!$J$3:$J$102))</f>
        <v>0.04</v>
      </c>
      <c r="X36" s="31" cm="1">
        <f t="array" ref="X36">IFERROR(LOOKUP(1,0/((L36=Sheet2!$A$1:$A$90)*(Sheet2!$B$1:$B$90=C36)),Sheet2!$C$1:$C$90),W36)</f>
        <v>0.04</v>
      </c>
      <c r="Y36" s="29">
        <f t="shared" si="3"/>
        <v>13062324</v>
      </c>
      <c r="Z36" s="29">
        <f t="shared" si="1"/>
        <v>11309760</v>
      </c>
      <c r="AA36" s="29">
        <f t="shared" si="2"/>
        <v>243333134</v>
      </c>
      <c r="AD36" s="29" t="s">
        <v>257</v>
      </c>
      <c r="AE36" s="29" t="str">
        <f t="shared" si="4"/>
        <v>13062324,0}|</v>
      </c>
      <c r="AF36" s="29" t="s">
        <v>313</v>
      </c>
      <c r="AG36" s="29">
        <f t="shared" si="5"/>
        <v>11309760</v>
      </c>
      <c r="AH36" s="29" t="s">
        <v>260</v>
      </c>
      <c r="AI36" s="29" t="s">
        <v>314</v>
      </c>
      <c r="AJ36" s="29">
        <f t="shared" si="6"/>
        <v>243333134</v>
      </c>
      <c r="AK36" s="29" t="s">
        <v>261</v>
      </c>
      <c r="AL36" s="32" t="str">
        <f t="shared" si="7"/>
        <v>{{5,1,1,13062324,0}|{5,1,2,11309760,0}|{5,1,3,243333134,3}}</v>
      </c>
    </row>
    <row r="37" spans="1:38" s="29" customFormat="1" x14ac:dyDescent="0.15">
      <c r="A37" s="29">
        <v>32</v>
      </c>
      <c r="B37" s="29">
        <v>401</v>
      </c>
      <c r="C37" s="29">
        <v>1</v>
      </c>
      <c r="D37" s="29">
        <v>0</v>
      </c>
      <c r="E37" s="29">
        <v>0</v>
      </c>
      <c r="F37" s="29">
        <v>0</v>
      </c>
      <c r="G37" s="29">
        <v>6000192</v>
      </c>
      <c r="H37" t="s">
        <v>328</v>
      </c>
      <c r="I37" s="37" t="s">
        <v>315</v>
      </c>
      <c r="J37" s="29">
        <v>8661</v>
      </c>
      <c r="K37" s="30">
        <v>10</v>
      </c>
      <c r="L37" s="29" t="s">
        <v>52</v>
      </c>
      <c r="M37" s="29" t="str" cm="1">
        <f t="array" ref="M37:U37">_xlfn._xlws.FILTER(领地怪物效果!$A$4:$I$64,L37=领地怪物效果!$A$4:$A$64)</f>
        <v>远征PVP-3级要塞</v>
      </c>
      <c r="N37" s="29">
        <v>3</v>
      </c>
      <c r="O37" s="29">
        <v>5</v>
      </c>
      <c r="P37" s="29">
        <v>2.5</v>
      </c>
      <c r="Q37" s="29">
        <v>2.5</v>
      </c>
      <c r="R37" s="29">
        <v>0</v>
      </c>
      <c r="S37" s="29">
        <v>15027985</v>
      </c>
      <c r="T37" s="29">
        <v>1750000</v>
      </c>
      <c r="U37" s="29">
        <v>37569962</v>
      </c>
      <c r="V37" s="29">
        <v>1</v>
      </c>
      <c r="W37" s="31" cm="1">
        <f t="array" ref="W37">SUMPRODUCT((V37=品质升级提升效果!$H$3:$H$102)*(品质升级提升效果!$I$3:$I$102=C37)*(品质升级提升效果!$J$3:$J$102))</f>
        <v>0.05</v>
      </c>
      <c r="X37" s="31" cm="1">
        <f t="array" ref="X37">IFERROR(LOOKUP(1,0/((L37=Sheet2!$A$1:$A$90)*(Sheet2!$B$1:$B$90=C37)),Sheet2!$C$1:$C$90),W37)</f>
        <v>0.01</v>
      </c>
      <c r="Y37" s="29">
        <f t="shared" si="3"/>
        <v>150279</v>
      </c>
      <c r="Z37" s="29">
        <f t="shared" si="1"/>
        <v>17850</v>
      </c>
      <c r="AA37" s="29">
        <f t="shared" si="2"/>
        <v>384048</v>
      </c>
      <c r="AD37" s="29" t="s">
        <v>257</v>
      </c>
      <c r="AE37" s="29" t="str">
        <f t="shared" si="4"/>
        <v>150279,0}|</v>
      </c>
      <c r="AF37" s="29" t="s">
        <v>313</v>
      </c>
      <c r="AG37" s="29">
        <f t="shared" si="5"/>
        <v>17850</v>
      </c>
      <c r="AH37" s="29" t="s">
        <v>260</v>
      </c>
      <c r="AI37" s="29" t="s">
        <v>314</v>
      </c>
      <c r="AJ37" s="29">
        <f t="shared" si="6"/>
        <v>384048</v>
      </c>
      <c r="AK37" s="29" t="s">
        <v>261</v>
      </c>
      <c r="AL37" s="32" t="str">
        <f t="shared" si="7"/>
        <v>{{5,1,1,150279,0}|{5,1,2,17850,0}|{5,1,3,384048,3}}</v>
      </c>
    </row>
    <row r="38" spans="1:38" s="29" customFormat="1" x14ac:dyDescent="0.15">
      <c r="A38" s="29">
        <v>33</v>
      </c>
      <c r="B38" s="29">
        <v>402</v>
      </c>
      <c r="C38" s="29">
        <v>1</v>
      </c>
      <c r="D38" s="29">
        <v>0</v>
      </c>
      <c r="E38" s="29">
        <v>0</v>
      </c>
      <c r="F38" s="29">
        <v>0</v>
      </c>
      <c r="G38" s="29">
        <v>6000193</v>
      </c>
      <c r="H38" t="s">
        <v>329</v>
      </c>
      <c r="I38" s="37" t="s">
        <v>315</v>
      </c>
      <c r="J38" s="29">
        <v>8661</v>
      </c>
      <c r="K38" s="30">
        <v>10</v>
      </c>
      <c r="L38" s="29" t="s">
        <v>53</v>
      </c>
      <c r="M38" s="29" t="str" cm="1">
        <f t="array" ref="M38:U38">_xlfn._xlws.FILTER(领地怪物效果!$A$4:$I$64,L38=领地怪物效果!$A$4:$A$64)</f>
        <v>远征PVP-6级要塞</v>
      </c>
      <c r="N38" s="29">
        <v>6</v>
      </c>
      <c r="O38" s="29">
        <v>26</v>
      </c>
      <c r="P38" s="29">
        <v>160</v>
      </c>
      <c r="Q38" s="29">
        <v>160</v>
      </c>
      <c r="R38" s="29">
        <v>0</v>
      </c>
      <c r="S38" s="29">
        <v>78145522</v>
      </c>
      <c r="T38" s="29">
        <v>112000000</v>
      </c>
      <c r="U38" s="29">
        <v>2404477611</v>
      </c>
      <c r="V38" s="29">
        <v>1</v>
      </c>
      <c r="W38" s="31" cm="1">
        <f t="array" ref="W38">SUMPRODUCT((V38=品质升级提升效果!$H$3:$H$102)*(品质升级提升效果!$I$3:$I$102=C38)*(品质升级提升效果!$J$3:$J$102))</f>
        <v>0.05</v>
      </c>
      <c r="X38" s="31" cm="1">
        <f t="array" ref="X38">IFERROR(LOOKUP(1,0/((L38=Sheet2!$A$1:$A$90)*(Sheet2!$B$1:$B$90=C38)),Sheet2!$C$1:$C$90),W38)</f>
        <v>0.01</v>
      </c>
      <c r="Y38" s="29">
        <f t="shared" si="3"/>
        <v>781455</v>
      </c>
      <c r="Z38" s="29">
        <f t="shared" si="1"/>
        <v>1142400</v>
      </c>
      <c r="AA38" s="29">
        <f t="shared" si="2"/>
        <v>24579104</v>
      </c>
      <c r="AD38" s="29" t="s">
        <v>257</v>
      </c>
      <c r="AE38" s="29" t="str">
        <f t="shared" si="4"/>
        <v>781455,0}|</v>
      </c>
      <c r="AF38" s="29" t="s">
        <v>313</v>
      </c>
      <c r="AG38" s="29">
        <f t="shared" si="5"/>
        <v>1142400</v>
      </c>
      <c r="AH38" s="29" t="s">
        <v>260</v>
      </c>
      <c r="AI38" s="29" t="s">
        <v>314</v>
      </c>
      <c r="AJ38" s="29">
        <f t="shared" si="6"/>
        <v>24579104</v>
      </c>
      <c r="AK38" s="29" t="s">
        <v>261</v>
      </c>
      <c r="AL38" s="32" t="str">
        <f t="shared" si="7"/>
        <v>{{5,1,1,781455,0}|{5,1,2,1142400,0}|{5,1,3,24579104,3}}</v>
      </c>
    </row>
    <row r="39" spans="1:38" s="29" customFormat="1" x14ac:dyDescent="0.15">
      <c r="A39" s="29">
        <v>34</v>
      </c>
      <c r="B39" s="29">
        <v>403</v>
      </c>
      <c r="C39" s="29">
        <v>1</v>
      </c>
      <c r="D39" s="29">
        <v>0</v>
      </c>
      <c r="E39" s="29">
        <v>0</v>
      </c>
      <c r="F39" s="29">
        <v>0</v>
      </c>
      <c r="G39" s="29">
        <v>6000194</v>
      </c>
      <c r="H39" t="s">
        <v>330</v>
      </c>
      <c r="I39" s="37" t="s">
        <v>315</v>
      </c>
      <c r="J39" s="29">
        <v>8661</v>
      </c>
      <c r="K39" s="30">
        <v>10</v>
      </c>
      <c r="L39" s="29" t="s">
        <v>54</v>
      </c>
      <c r="M39" s="29" t="str" cm="1">
        <f t="array" ref="M39:U39">_xlfn._xlws.FILTER(领地怪物效果!$A$4:$I$64,L39=领地怪物效果!$A$4:$A$64)</f>
        <v>远征PVP-9级要塞</v>
      </c>
      <c r="N39" s="29">
        <v>9</v>
      </c>
      <c r="O39" s="29">
        <v>56</v>
      </c>
      <c r="P39" s="29">
        <v>300</v>
      </c>
      <c r="Q39" s="29">
        <v>300</v>
      </c>
      <c r="R39" s="29">
        <v>0</v>
      </c>
      <c r="S39" s="29">
        <v>168313432</v>
      </c>
      <c r="T39" s="29">
        <v>210000000</v>
      </c>
      <c r="U39" s="29">
        <v>4508395522</v>
      </c>
      <c r="V39" s="29">
        <v>1</v>
      </c>
      <c r="W39" s="31" cm="1">
        <f t="array" ref="W39">SUMPRODUCT((V39=品质升级提升效果!$H$3:$H$102)*(品质升级提升效果!$I$3:$I$102=C39)*(品质升级提升效果!$J$3:$J$102))</f>
        <v>0.05</v>
      </c>
      <c r="X39" s="31" cm="1">
        <f t="array" ref="X39">IFERROR(LOOKUP(1,0/((L39=Sheet2!$A$1:$A$90)*(Sheet2!$B$1:$B$90=C39)),Sheet2!$C$1:$C$90),W39)</f>
        <v>0.01</v>
      </c>
      <c r="Y39" s="29">
        <f t="shared" si="3"/>
        <v>1683134</v>
      </c>
      <c r="Z39" s="29">
        <f t="shared" si="1"/>
        <v>2142000</v>
      </c>
      <c r="AA39" s="29">
        <f t="shared" si="2"/>
        <v>46085820</v>
      </c>
      <c r="AD39" s="29" t="s">
        <v>257</v>
      </c>
      <c r="AE39" s="29" t="str">
        <f t="shared" si="4"/>
        <v>1683134,0}|</v>
      </c>
      <c r="AF39" s="29" t="s">
        <v>313</v>
      </c>
      <c r="AG39" s="29">
        <f t="shared" si="5"/>
        <v>2142000</v>
      </c>
      <c r="AH39" s="29" t="s">
        <v>260</v>
      </c>
      <c r="AI39" s="29" t="s">
        <v>314</v>
      </c>
      <c r="AJ39" s="29">
        <f t="shared" si="6"/>
        <v>46085820</v>
      </c>
      <c r="AK39" s="29" t="s">
        <v>261</v>
      </c>
      <c r="AL39" s="32" t="str">
        <f t="shared" si="7"/>
        <v>{{5,1,1,1683134,0}|{5,1,2,2142000,0}|{5,1,3,46085820,3}}</v>
      </c>
    </row>
    <row r="40" spans="1:38" s="29" customFormat="1" x14ac:dyDescent="0.15">
      <c r="A40" s="29">
        <v>35</v>
      </c>
      <c r="B40" s="29">
        <v>404</v>
      </c>
      <c r="C40" s="29">
        <v>1</v>
      </c>
      <c r="D40" s="29">
        <v>0</v>
      </c>
      <c r="E40" s="29">
        <v>0</v>
      </c>
      <c r="F40" s="29">
        <v>0</v>
      </c>
      <c r="G40" s="29">
        <v>6000195</v>
      </c>
      <c r="H40" t="s">
        <v>331</v>
      </c>
      <c r="I40" s="37" t="s">
        <v>315</v>
      </c>
      <c r="J40" s="29">
        <v>8661</v>
      </c>
      <c r="K40" s="30">
        <v>10</v>
      </c>
      <c r="L40" s="29" t="s">
        <v>55</v>
      </c>
      <c r="M40" s="29" t="str" cm="1">
        <f t="array" ref="M40:U40">_xlfn._xlws.FILTER(领地怪物效果!$A$4:$I$64,L40=领地怪物效果!$A$4:$A$64)</f>
        <v>远征PVP-10级中心城邦</v>
      </c>
      <c r="N40" s="29">
        <v>10</v>
      </c>
      <c r="O40" s="29">
        <v>83</v>
      </c>
      <c r="P40" s="29">
        <v>401</v>
      </c>
      <c r="Q40" s="29">
        <v>401</v>
      </c>
      <c r="R40" s="29">
        <v>0</v>
      </c>
      <c r="S40" s="29">
        <v>249464552</v>
      </c>
      <c r="T40" s="29">
        <v>280700000</v>
      </c>
      <c r="U40" s="29">
        <v>6026222014</v>
      </c>
      <c r="V40" s="29">
        <v>1</v>
      </c>
      <c r="W40" s="31" cm="1">
        <f t="array" ref="W40">SUMPRODUCT((V40=品质升级提升效果!$H$3:$H$102)*(品质升级提升效果!$I$3:$I$102=C40)*(品质升级提升效果!$J$3:$J$102))</f>
        <v>0.05</v>
      </c>
      <c r="X40" s="31" cm="1">
        <f t="array" ref="X40">IFERROR(LOOKUP(1,0/((L40=Sheet2!$A$1:$A$90)*(Sheet2!$B$1:$B$90=C40)),Sheet2!$C$1:$C$90),W40)</f>
        <v>0.01</v>
      </c>
      <c r="Y40" s="29">
        <f t="shared" si="3"/>
        <v>2494645</v>
      </c>
      <c r="Z40" s="29">
        <f t="shared" si="1"/>
        <v>2863140</v>
      </c>
      <c r="AA40" s="29">
        <f t="shared" si="2"/>
        <v>61601380</v>
      </c>
      <c r="AD40" s="29" t="s">
        <v>257</v>
      </c>
      <c r="AE40" s="29" t="str">
        <f t="shared" si="4"/>
        <v>2494645,0}|</v>
      </c>
      <c r="AF40" s="29" t="s">
        <v>313</v>
      </c>
      <c r="AG40" s="29">
        <f t="shared" si="5"/>
        <v>2863140</v>
      </c>
      <c r="AH40" s="29" t="s">
        <v>260</v>
      </c>
      <c r="AI40" s="29" t="s">
        <v>314</v>
      </c>
      <c r="AJ40" s="29">
        <f t="shared" si="6"/>
        <v>61601380</v>
      </c>
      <c r="AK40" s="29" t="s">
        <v>261</v>
      </c>
      <c r="AL40" s="32" t="str">
        <f t="shared" si="7"/>
        <v>{{5,1,1,2494645,0}|{5,1,2,2863140,0}|{5,1,3,61601380,3}}</v>
      </c>
    </row>
    <row r="41" spans="1:38" x14ac:dyDescent="0.15">
      <c r="A41" s="16">
        <v>36</v>
      </c>
      <c r="B41" s="16">
        <v>500</v>
      </c>
      <c r="C41" s="16">
        <v>1</v>
      </c>
      <c r="D41" s="16">
        <v>0</v>
      </c>
      <c r="E41" s="16">
        <v>0</v>
      </c>
      <c r="F41" s="16">
        <v>0</v>
      </c>
      <c r="G41" s="16">
        <v>0</v>
      </c>
      <c r="H41" s="24" t="s">
        <v>316</v>
      </c>
      <c r="I41" s="24" t="s">
        <v>316</v>
      </c>
      <c r="J41" s="16">
        <v>8661</v>
      </c>
      <c r="K41" s="30">
        <v>0</v>
      </c>
      <c r="L41" s="16" t="s">
        <v>56</v>
      </c>
      <c r="M41" s="16" t="str" cm="1">
        <f t="array" ref="M41:U41">_xlfn._xlws.FILTER(领地怪物效果!$A$4:$I$64,L41=领地怪物效果!$A$4:$A$64)</f>
        <v>远征PVE-出生</v>
      </c>
      <c r="N41" s="16">
        <v>0</v>
      </c>
      <c r="O41" s="16">
        <v>1.5</v>
      </c>
      <c r="P41" s="16">
        <v>1.2</v>
      </c>
      <c r="Q41" s="16">
        <v>1.2</v>
      </c>
      <c r="R41" s="16">
        <v>0</v>
      </c>
      <c r="S41" s="16">
        <v>4508395</v>
      </c>
      <c r="T41" s="16">
        <v>840000</v>
      </c>
      <c r="U41" s="16">
        <v>18033582</v>
      </c>
      <c r="V41" s="16">
        <f t="shared" ref="V41:V104" si="9">IF(MID(B41,2,3)+0=0,1,MID(B41,2,3)+0)</f>
        <v>1</v>
      </c>
      <c r="W41" s="19" cm="1">
        <f t="array" ref="W41">SUMPRODUCT((V41=品质升级提升效果!$H$3:$H$102)*(品质升级提升效果!$I$3:$I$102=C41)*(品质升级提升效果!$J$3:$J$102))</f>
        <v>0.05</v>
      </c>
      <c r="X41" s="19" cm="1">
        <f t="array" ref="X41">IFERROR(LOOKUP(1,0/((L41=Sheet2!$A$1:$A$90)*(Sheet2!$B$1:$B$90=C41)),Sheet2!$C$1:$C$90),W41)</f>
        <v>0.05</v>
      </c>
      <c r="Y41" s="16">
        <f t="shared" si="3"/>
        <v>225419</v>
      </c>
      <c r="Z41" s="16">
        <f t="shared" si="1"/>
        <v>42840</v>
      </c>
      <c r="AA41" s="16">
        <f t="shared" si="2"/>
        <v>921716</v>
      </c>
      <c r="AD41" s="16" t="s">
        <v>257</v>
      </c>
      <c r="AE41" s="16" t="str">
        <f t="shared" si="4"/>
        <v>225419,0}|</v>
      </c>
      <c r="AF41" s="16" t="s">
        <v>313</v>
      </c>
      <c r="AG41" s="16">
        <f t="shared" si="5"/>
        <v>42840</v>
      </c>
      <c r="AH41" s="16" t="s">
        <v>260</v>
      </c>
      <c r="AI41" s="16" t="s">
        <v>314</v>
      </c>
      <c r="AJ41" s="16">
        <f t="shared" si="6"/>
        <v>921716</v>
      </c>
      <c r="AK41" s="16" t="s">
        <v>261</v>
      </c>
      <c r="AL41" s="24" t="str">
        <f t="shared" si="7"/>
        <v>{{5,1,1,225419,0}|{5,1,2,42840,0}|{5,1,3,921716,3}}</v>
      </c>
    </row>
    <row r="42" spans="1:38" x14ac:dyDescent="0.15">
      <c r="A42" s="16">
        <v>37</v>
      </c>
      <c r="B42" s="16">
        <v>501</v>
      </c>
      <c r="C42" s="16">
        <v>1</v>
      </c>
      <c r="D42" s="16">
        <v>0</v>
      </c>
      <c r="E42" s="16">
        <v>0</v>
      </c>
      <c r="F42" s="16">
        <v>0</v>
      </c>
      <c r="G42" s="16">
        <v>0</v>
      </c>
      <c r="H42" s="24" t="s">
        <v>316</v>
      </c>
      <c r="I42" s="24" t="s">
        <v>316</v>
      </c>
      <c r="J42" s="16">
        <v>8661</v>
      </c>
      <c r="K42" s="30">
        <v>0</v>
      </c>
      <c r="L42" s="16" t="s">
        <v>57</v>
      </c>
      <c r="M42" s="16" t="str" cm="1">
        <f t="array" ref="M42:U42">_xlfn._xlws.FILTER(领地怪物效果!$A$4:$I$64,L42=领地怪物效果!$A$4:$A$64)</f>
        <v>远征PVE-1级普通</v>
      </c>
      <c r="N42" s="16">
        <v>1</v>
      </c>
      <c r="O42" s="16">
        <v>1.35</v>
      </c>
      <c r="P42" s="16">
        <v>1.2</v>
      </c>
      <c r="Q42" s="16">
        <v>1.2</v>
      </c>
      <c r="R42" s="16">
        <v>0</v>
      </c>
      <c r="S42" s="16">
        <v>4057555</v>
      </c>
      <c r="T42" s="16">
        <v>840000</v>
      </c>
      <c r="U42" s="16">
        <v>18033582</v>
      </c>
      <c r="V42" s="16">
        <f t="shared" si="9"/>
        <v>1</v>
      </c>
      <c r="W42" s="19" cm="1">
        <f t="array" ref="W42">SUMPRODUCT((V42=品质升级提升效果!$H$3:$H$102)*(品质升级提升效果!$I$3:$I$102=C42)*(品质升级提升效果!$J$3:$J$102))</f>
        <v>0.05</v>
      </c>
      <c r="X42" s="19" cm="1">
        <f t="array" ref="X42">IFERROR(LOOKUP(1,0/((L42=Sheet2!$A$1:$A$90)*(Sheet2!$B$1:$B$90=C42)),Sheet2!$C$1:$C$90),W42)</f>
        <v>0.05</v>
      </c>
      <c r="Y42" s="16">
        <f t="shared" si="3"/>
        <v>202877</v>
      </c>
      <c r="Z42" s="16">
        <f t="shared" si="1"/>
        <v>42840</v>
      </c>
      <c r="AA42" s="16">
        <f t="shared" si="2"/>
        <v>921716</v>
      </c>
      <c r="AD42" s="16" t="s">
        <v>257</v>
      </c>
      <c r="AE42" s="16" t="str">
        <f t="shared" si="4"/>
        <v>202877,0}|</v>
      </c>
      <c r="AF42" s="16" t="s">
        <v>313</v>
      </c>
      <c r="AG42" s="16">
        <f t="shared" si="5"/>
        <v>42840</v>
      </c>
      <c r="AH42" s="16" t="s">
        <v>260</v>
      </c>
      <c r="AI42" s="16" t="s">
        <v>314</v>
      </c>
      <c r="AJ42" s="16">
        <f t="shared" si="6"/>
        <v>921716</v>
      </c>
      <c r="AK42" s="16" t="s">
        <v>261</v>
      </c>
      <c r="AL42" s="24" t="str">
        <f t="shared" si="7"/>
        <v>{{5,1,1,202877,0}|{5,1,2,42840,0}|{5,1,3,921716,3}}</v>
      </c>
    </row>
    <row r="43" spans="1:38" x14ac:dyDescent="0.15">
      <c r="A43" s="16">
        <v>38</v>
      </c>
      <c r="B43" s="16">
        <v>502</v>
      </c>
      <c r="C43" s="16">
        <v>1</v>
      </c>
      <c r="D43" s="16">
        <v>0</v>
      </c>
      <c r="E43" s="16">
        <v>0</v>
      </c>
      <c r="F43" s="16">
        <v>0</v>
      </c>
      <c r="G43" s="16">
        <v>0</v>
      </c>
      <c r="H43" s="24" t="s">
        <v>316</v>
      </c>
      <c r="I43" s="24" t="s">
        <v>316</v>
      </c>
      <c r="J43" s="16">
        <v>8661</v>
      </c>
      <c r="K43" s="30">
        <v>0</v>
      </c>
      <c r="L43" s="16" t="s">
        <v>58</v>
      </c>
      <c r="M43" s="16" t="str" cm="1">
        <f t="array" ref="M43:U43">_xlfn._xlws.FILTER(领地怪物效果!$A$4:$I$64,L43=领地怪物效果!$A$4:$A$64)</f>
        <v>远征PVE-2级普通</v>
      </c>
      <c r="N43" s="16">
        <v>2</v>
      </c>
      <c r="O43" s="16">
        <v>2.8</v>
      </c>
      <c r="P43" s="16">
        <v>1.8</v>
      </c>
      <c r="Q43" s="16">
        <v>1.8</v>
      </c>
      <c r="R43" s="16">
        <v>0</v>
      </c>
      <c r="S43" s="16">
        <v>8415671</v>
      </c>
      <c r="T43" s="16">
        <v>1260000</v>
      </c>
      <c r="U43" s="16">
        <v>27050373</v>
      </c>
      <c r="V43" s="16">
        <f t="shared" si="9"/>
        <v>2</v>
      </c>
      <c r="W43" s="19" cm="1">
        <f t="array" ref="W43">SUMPRODUCT((V43=品质升级提升效果!$H$3:$H$102)*(品质升级提升效果!$I$3:$I$102=C43)*(品质升级提升效果!$J$3:$J$102))</f>
        <v>0.05</v>
      </c>
      <c r="X43" s="19" cm="1">
        <f t="array" ref="X43">IFERROR(LOOKUP(1,0/((L43=Sheet2!$A$1:$A$90)*(Sheet2!$B$1:$B$90=C43)),Sheet2!$C$1:$C$90),W43)</f>
        <v>0.05</v>
      </c>
      <c r="Y43" s="16">
        <f t="shared" si="3"/>
        <v>420783</v>
      </c>
      <c r="Z43" s="16">
        <f t="shared" si="1"/>
        <v>64260</v>
      </c>
      <c r="AA43" s="16">
        <f t="shared" si="2"/>
        <v>1382574</v>
      </c>
      <c r="AD43" s="16" t="s">
        <v>257</v>
      </c>
      <c r="AE43" s="16" t="str">
        <f t="shared" si="4"/>
        <v>420783,0}|</v>
      </c>
      <c r="AF43" s="16" t="s">
        <v>313</v>
      </c>
      <c r="AG43" s="16">
        <f t="shared" si="5"/>
        <v>64260</v>
      </c>
      <c r="AH43" s="16" t="s">
        <v>260</v>
      </c>
      <c r="AI43" s="16" t="s">
        <v>314</v>
      </c>
      <c r="AJ43" s="16">
        <f t="shared" si="6"/>
        <v>1382574</v>
      </c>
      <c r="AK43" s="16" t="s">
        <v>261</v>
      </c>
      <c r="AL43" s="24" t="str">
        <f t="shared" si="7"/>
        <v>{{5,1,1,420783,0}|{5,1,2,64260,0}|{5,1,3,1382574,3}}</v>
      </c>
    </row>
    <row r="44" spans="1:38" x14ac:dyDescent="0.15">
      <c r="A44" s="16">
        <v>39</v>
      </c>
      <c r="B44" s="16">
        <v>503</v>
      </c>
      <c r="C44" s="16">
        <v>1</v>
      </c>
      <c r="D44" s="16">
        <v>0</v>
      </c>
      <c r="E44" s="16">
        <v>0</v>
      </c>
      <c r="F44" s="16">
        <v>0</v>
      </c>
      <c r="G44" s="16">
        <v>0</v>
      </c>
      <c r="H44" s="24" t="s">
        <v>316</v>
      </c>
      <c r="I44" s="24" t="s">
        <v>316</v>
      </c>
      <c r="J44" s="16">
        <v>8661</v>
      </c>
      <c r="K44" s="30">
        <v>0</v>
      </c>
      <c r="L44" s="16" t="s">
        <v>59</v>
      </c>
      <c r="M44" s="16" t="str" cm="1">
        <f t="array" ref="M44:U44">_xlfn._xlws.FILTER(领地怪物效果!$A$4:$I$64,L44=领地怪物效果!$A$4:$A$64)</f>
        <v>远征PVE-3级普通</v>
      </c>
      <c r="N44" s="16">
        <v>3</v>
      </c>
      <c r="O44" s="16">
        <v>5.5</v>
      </c>
      <c r="P44" s="16">
        <v>3</v>
      </c>
      <c r="Q44" s="16">
        <v>3</v>
      </c>
      <c r="R44" s="16">
        <v>0</v>
      </c>
      <c r="S44" s="16">
        <v>16530783</v>
      </c>
      <c r="T44" s="16">
        <v>2100000</v>
      </c>
      <c r="U44" s="16">
        <v>45083955</v>
      </c>
      <c r="V44" s="16">
        <f t="shared" si="9"/>
        <v>3</v>
      </c>
      <c r="W44" s="19" cm="1">
        <f t="array" ref="W44">SUMPRODUCT((V44=品质升级提升效果!$H$3:$H$102)*(品质升级提升效果!$I$3:$I$102=C44)*(品质升级提升效果!$J$3:$J$102))</f>
        <v>0.05</v>
      </c>
      <c r="X44" s="19" cm="1">
        <f t="array" ref="X44">IFERROR(LOOKUP(1,0/((L44=Sheet2!$A$1:$A$90)*(Sheet2!$B$1:$B$90=C44)),Sheet2!$C$1:$C$90),W44)</f>
        <v>0.05</v>
      </c>
      <c r="Y44" s="16">
        <f t="shared" si="3"/>
        <v>826539</v>
      </c>
      <c r="Z44" s="16">
        <f t="shared" si="1"/>
        <v>107100</v>
      </c>
      <c r="AA44" s="16">
        <f t="shared" si="2"/>
        <v>2304291</v>
      </c>
      <c r="AD44" s="16" t="s">
        <v>257</v>
      </c>
      <c r="AE44" s="16" t="str">
        <f t="shared" si="4"/>
        <v>826539,0}|</v>
      </c>
      <c r="AF44" s="16" t="s">
        <v>313</v>
      </c>
      <c r="AG44" s="16">
        <f t="shared" si="5"/>
        <v>107100</v>
      </c>
      <c r="AH44" s="16" t="s">
        <v>260</v>
      </c>
      <c r="AI44" s="16" t="s">
        <v>314</v>
      </c>
      <c r="AJ44" s="16">
        <f t="shared" si="6"/>
        <v>2304291</v>
      </c>
      <c r="AK44" s="16" t="s">
        <v>261</v>
      </c>
      <c r="AL44" s="24" t="str">
        <f t="shared" si="7"/>
        <v>{{5,1,1,826539,0}|{5,1,2,107100,0}|{5,1,3,2304291,3}}</v>
      </c>
    </row>
    <row r="45" spans="1:38" x14ac:dyDescent="0.15">
      <c r="A45" s="16">
        <v>40</v>
      </c>
      <c r="B45" s="16">
        <v>504</v>
      </c>
      <c r="C45" s="16">
        <v>1</v>
      </c>
      <c r="D45" s="16">
        <v>0</v>
      </c>
      <c r="E45" s="16">
        <v>0</v>
      </c>
      <c r="F45" s="16">
        <v>0</v>
      </c>
      <c r="G45" s="16">
        <v>0</v>
      </c>
      <c r="H45" s="24" t="s">
        <v>316</v>
      </c>
      <c r="I45" s="24" t="s">
        <v>316</v>
      </c>
      <c r="J45" s="16">
        <v>8661</v>
      </c>
      <c r="K45" s="30">
        <v>0</v>
      </c>
      <c r="L45" s="16" t="s">
        <v>60</v>
      </c>
      <c r="M45" s="16" t="str" cm="1">
        <f t="array" ref="M45:U45">_xlfn._xlws.FILTER(领地怪物效果!$A$4:$I$64,L45=领地怪物效果!$A$4:$A$64)</f>
        <v>远征PVE-4级普通</v>
      </c>
      <c r="N45" s="16">
        <v>4</v>
      </c>
      <c r="O45" s="16">
        <v>8</v>
      </c>
      <c r="P45" s="16">
        <v>22</v>
      </c>
      <c r="Q45" s="16">
        <v>22</v>
      </c>
      <c r="R45" s="16">
        <v>0</v>
      </c>
      <c r="S45" s="16">
        <v>24044776</v>
      </c>
      <c r="T45" s="16">
        <v>15400000</v>
      </c>
      <c r="U45" s="16">
        <v>330615671</v>
      </c>
      <c r="V45" s="16">
        <f t="shared" si="9"/>
        <v>4</v>
      </c>
      <c r="W45" s="19" cm="1">
        <f t="array" ref="W45">SUMPRODUCT((V45=品质升级提升效果!$H$3:$H$102)*(品质升级提升效果!$I$3:$I$102=C45)*(品质升级提升效果!$J$3:$J$102))</f>
        <v>0.04</v>
      </c>
      <c r="X45" s="19" cm="1">
        <f t="array" ref="X45">IFERROR(LOOKUP(1,0/((L45=Sheet2!$A$1:$A$90)*(Sheet2!$B$1:$B$90=C45)),Sheet2!$C$1:$C$90),W45)</f>
        <v>0.04</v>
      </c>
      <c r="Y45" s="16">
        <f t="shared" si="3"/>
        <v>961791</v>
      </c>
      <c r="Z45" s="16">
        <f t="shared" si="1"/>
        <v>628320</v>
      </c>
      <c r="AA45" s="16">
        <f t="shared" si="2"/>
        <v>13518507</v>
      </c>
      <c r="AD45" s="16" t="s">
        <v>257</v>
      </c>
      <c r="AE45" s="16" t="str">
        <f t="shared" si="4"/>
        <v>961791,0}|</v>
      </c>
      <c r="AF45" s="16" t="s">
        <v>313</v>
      </c>
      <c r="AG45" s="16">
        <f t="shared" si="5"/>
        <v>628320</v>
      </c>
      <c r="AH45" s="16" t="s">
        <v>260</v>
      </c>
      <c r="AI45" s="16" t="s">
        <v>314</v>
      </c>
      <c r="AJ45" s="16">
        <f t="shared" si="6"/>
        <v>13518507</v>
      </c>
      <c r="AK45" s="16" t="s">
        <v>261</v>
      </c>
      <c r="AL45" s="24" t="str">
        <f t="shared" si="7"/>
        <v>{{5,1,1,961791,0}|{5,1,2,628320,0}|{5,1,3,13518507,3}}</v>
      </c>
    </row>
    <row r="46" spans="1:38" x14ac:dyDescent="0.15">
      <c r="A46" s="16">
        <v>41</v>
      </c>
      <c r="B46" s="16">
        <v>505</v>
      </c>
      <c r="C46" s="16">
        <v>1</v>
      </c>
      <c r="D46" s="16">
        <v>0</v>
      </c>
      <c r="E46" s="16">
        <v>0</v>
      </c>
      <c r="F46" s="16">
        <v>0</v>
      </c>
      <c r="G46" s="16">
        <v>0</v>
      </c>
      <c r="H46" s="24" t="s">
        <v>316</v>
      </c>
      <c r="I46" s="24" t="s">
        <v>316</v>
      </c>
      <c r="J46" s="16">
        <v>8661</v>
      </c>
      <c r="K46" s="30">
        <v>0</v>
      </c>
      <c r="L46" s="16" t="s">
        <v>61</v>
      </c>
      <c r="M46" s="16" t="str" cm="1">
        <f t="array" ref="M46:U46">_xlfn._xlws.FILTER(领地怪物效果!$A$4:$I$64,L46=领地怪物效果!$A$4:$A$64)</f>
        <v>远征PVE-5级普通</v>
      </c>
      <c r="N46" s="16">
        <v>5</v>
      </c>
      <c r="O46" s="16">
        <v>12</v>
      </c>
      <c r="P46" s="16">
        <v>25</v>
      </c>
      <c r="Q46" s="16">
        <v>25</v>
      </c>
      <c r="R46" s="16">
        <v>0</v>
      </c>
      <c r="S46" s="16">
        <v>36067164</v>
      </c>
      <c r="T46" s="16">
        <v>17500000</v>
      </c>
      <c r="U46" s="16">
        <v>375699626</v>
      </c>
      <c r="V46" s="16">
        <f t="shared" si="9"/>
        <v>5</v>
      </c>
      <c r="W46" s="19" cm="1">
        <f t="array" ref="W46">SUMPRODUCT((V46=品质升级提升效果!$H$3:$H$102)*(品质升级提升效果!$I$3:$I$102=C46)*(品质升级提升效果!$J$3:$J$102))</f>
        <v>0.04</v>
      </c>
      <c r="X46" s="19" cm="1">
        <f t="array" ref="X46">IFERROR(LOOKUP(1,0/((L46=Sheet2!$A$1:$A$90)*(Sheet2!$B$1:$B$90=C46)),Sheet2!$C$1:$C$90),W46)</f>
        <v>0.04</v>
      </c>
      <c r="Y46" s="16">
        <f t="shared" si="3"/>
        <v>1442686</v>
      </c>
      <c r="Z46" s="16">
        <f t="shared" si="1"/>
        <v>714000</v>
      </c>
      <c r="AA46" s="16">
        <f t="shared" si="2"/>
        <v>15361940</v>
      </c>
      <c r="AD46" s="16" t="s">
        <v>257</v>
      </c>
      <c r="AE46" s="16" t="str">
        <f t="shared" si="4"/>
        <v>1442686,0}|</v>
      </c>
      <c r="AF46" s="16" t="s">
        <v>313</v>
      </c>
      <c r="AG46" s="16">
        <f t="shared" si="5"/>
        <v>714000</v>
      </c>
      <c r="AH46" s="16" t="s">
        <v>260</v>
      </c>
      <c r="AI46" s="16" t="s">
        <v>314</v>
      </c>
      <c r="AJ46" s="16">
        <f t="shared" si="6"/>
        <v>15361940</v>
      </c>
      <c r="AK46" s="16" t="s">
        <v>261</v>
      </c>
      <c r="AL46" s="24" t="str">
        <f t="shared" si="7"/>
        <v>{{5,1,1,1442686,0}|{5,1,2,714000,0}|{5,1,3,15361940,3}}</v>
      </c>
    </row>
    <row r="47" spans="1:38" x14ac:dyDescent="0.15">
      <c r="A47" s="16">
        <v>42</v>
      </c>
      <c r="B47" s="16">
        <v>506</v>
      </c>
      <c r="C47" s="16">
        <v>1</v>
      </c>
      <c r="D47" s="16">
        <v>0</v>
      </c>
      <c r="E47" s="16">
        <v>0</v>
      </c>
      <c r="F47" s="16">
        <v>0</v>
      </c>
      <c r="G47" s="16">
        <v>0</v>
      </c>
      <c r="H47" s="24" t="s">
        <v>316</v>
      </c>
      <c r="I47" s="24" t="s">
        <v>316</v>
      </c>
      <c r="J47" s="16">
        <v>8661</v>
      </c>
      <c r="K47" s="30">
        <v>0</v>
      </c>
      <c r="L47" s="16" t="s">
        <v>62</v>
      </c>
      <c r="M47" s="16" t="str" cm="1">
        <f t="array" ref="M47:U47">_xlfn._xlws.FILTER(领地怪物效果!$A$4:$I$64,L47=领地怪物效果!$A$4:$A$64)</f>
        <v>远征PVE-6级普通</v>
      </c>
      <c r="N47" s="16">
        <v>6</v>
      </c>
      <c r="O47" s="16">
        <v>28</v>
      </c>
      <c r="P47" s="16">
        <v>160</v>
      </c>
      <c r="Q47" s="16">
        <v>160</v>
      </c>
      <c r="R47" s="16">
        <v>0</v>
      </c>
      <c r="S47" s="16">
        <v>84156716</v>
      </c>
      <c r="T47" s="16">
        <v>112000000</v>
      </c>
      <c r="U47" s="16">
        <v>2404477611</v>
      </c>
      <c r="V47" s="16">
        <f t="shared" si="9"/>
        <v>6</v>
      </c>
      <c r="W47" s="19" cm="1">
        <f t="array" ref="W47">SUMPRODUCT((V47=品质升级提升效果!$H$3:$H$102)*(品质升级提升效果!$I$3:$I$102=C47)*(品质升级提升效果!$J$3:$J$102))</f>
        <v>0.04</v>
      </c>
      <c r="X47" s="19" cm="1">
        <f t="array" ref="X47">IFERROR(LOOKUP(1,0/((L47=Sheet2!$A$1:$A$90)*(Sheet2!$B$1:$B$90=C47)),Sheet2!$C$1:$C$90),W47)</f>
        <v>0.04</v>
      </c>
      <c r="Y47" s="16">
        <f t="shared" si="3"/>
        <v>3366268</v>
      </c>
      <c r="Z47" s="16">
        <f t="shared" si="1"/>
        <v>4569600</v>
      </c>
      <c r="AA47" s="16">
        <f t="shared" si="2"/>
        <v>98316417</v>
      </c>
      <c r="AD47" s="16" t="s">
        <v>257</v>
      </c>
      <c r="AE47" s="16" t="str">
        <f t="shared" si="4"/>
        <v>3366268,0}|</v>
      </c>
      <c r="AF47" s="16" t="s">
        <v>313</v>
      </c>
      <c r="AG47" s="16">
        <f t="shared" si="5"/>
        <v>4569600</v>
      </c>
      <c r="AH47" s="16" t="s">
        <v>260</v>
      </c>
      <c r="AI47" s="16" t="s">
        <v>314</v>
      </c>
      <c r="AJ47" s="16">
        <f t="shared" si="6"/>
        <v>98316417</v>
      </c>
      <c r="AK47" s="16" t="s">
        <v>261</v>
      </c>
      <c r="AL47" s="24" t="str">
        <f t="shared" si="7"/>
        <v>{{5,1,1,3366268,0}|{5,1,2,4569600,0}|{5,1,3,98316417,3}}</v>
      </c>
    </row>
    <row r="48" spans="1:38" x14ac:dyDescent="0.15">
      <c r="A48" s="16">
        <v>43</v>
      </c>
      <c r="B48" s="16">
        <v>507</v>
      </c>
      <c r="C48" s="16">
        <v>1</v>
      </c>
      <c r="D48" s="16">
        <v>0</v>
      </c>
      <c r="E48" s="16">
        <v>0</v>
      </c>
      <c r="F48" s="16">
        <v>0</v>
      </c>
      <c r="G48" s="16">
        <v>0</v>
      </c>
      <c r="H48" s="24" t="s">
        <v>316</v>
      </c>
      <c r="I48" s="24" t="s">
        <v>316</v>
      </c>
      <c r="J48" s="16">
        <v>8661</v>
      </c>
      <c r="K48" s="30">
        <v>0</v>
      </c>
      <c r="L48" s="16" t="s">
        <v>63</v>
      </c>
      <c r="M48" s="16" t="str" cm="1">
        <f t="array" ref="M48:U48">_xlfn._xlws.FILTER(领地怪物效果!$A$4:$I$64,L48=领地怪物效果!$A$4:$A$64)</f>
        <v>远征PVE-7级普通</v>
      </c>
      <c r="N48" s="16">
        <v>7</v>
      </c>
      <c r="O48" s="16">
        <v>32</v>
      </c>
      <c r="P48" s="16">
        <v>200</v>
      </c>
      <c r="Q48" s="16">
        <v>200</v>
      </c>
      <c r="R48" s="16">
        <v>0</v>
      </c>
      <c r="S48" s="16">
        <v>96179104</v>
      </c>
      <c r="T48" s="16">
        <v>140000000</v>
      </c>
      <c r="U48" s="16">
        <v>3005597014</v>
      </c>
      <c r="V48" s="16">
        <f t="shared" si="9"/>
        <v>7</v>
      </c>
      <c r="W48" s="19" cm="1">
        <f t="array" ref="W48">SUMPRODUCT((V48=品质升级提升效果!$H$3:$H$102)*(品质升级提升效果!$I$3:$I$102=C48)*(品质升级提升效果!$J$3:$J$102))</f>
        <v>0.04</v>
      </c>
      <c r="X48" s="19" cm="1">
        <f t="array" ref="X48">IFERROR(LOOKUP(1,0/((L48=Sheet2!$A$1:$A$90)*(Sheet2!$B$1:$B$90=C48)),Sheet2!$C$1:$C$90),W48)</f>
        <v>0.04</v>
      </c>
      <c r="Y48" s="16">
        <f t="shared" si="3"/>
        <v>3847164</v>
      </c>
      <c r="Z48" s="16">
        <f t="shared" si="1"/>
        <v>5712000</v>
      </c>
      <c r="AA48" s="16">
        <f t="shared" si="2"/>
        <v>122895522</v>
      </c>
      <c r="AD48" s="16" t="s">
        <v>257</v>
      </c>
      <c r="AE48" s="16" t="str">
        <f t="shared" si="4"/>
        <v>3847164,0}|</v>
      </c>
      <c r="AF48" s="16" t="s">
        <v>313</v>
      </c>
      <c r="AG48" s="16">
        <f t="shared" si="5"/>
        <v>5712000</v>
      </c>
      <c r="AH48" s="16" t="s">
        <v>260</v>
      </c>
      <c r="AI48" s="16" t="s">
        <v>314</v>
      </c>
      <c r="AJ48" s="16">
        <f t="shared" si="6"/>
        <v>122895522</v>
      </c>
      <c r="AK48" s="16" t="s">
        <v>261</v>
      </c>
      <c r="AL48" s="24" t="str">
        <f t="shared" si="7"/>
        <v>{{5,1,1,3847164,0}|{5,1,2,5712000,0}|{5,1,3,122895522,3}}</v>
      </c>
    </row>
    <row r="49" spans="1:38" x14ac:dyDescent="0.15">
      <c r="A49" s="16">
        <v>44</v>
      </c>
      <c r="B49" s="16">
        <v>508</v>
      </c>
      <c r="C49" s="16">
        <v>1</v>
      </c>
      <c r="D49" s="16">
        <v>0</v>
      </c>
      <c r="E49" s="16">
        <v>0</v>
      </c>
      <c r="F49" s="16">
        <v>0</v>
      </c>
      <c r="G49" s="16">
        <v>0</v>
      </c>
      <c r="H49" s="24" t="s">
        <v>316</v>
      </c>
      <c r="I49" s="24" t="s">
        <v>316</v>
      </c>
      <c r="J49" s="16">
        <v>8661</v>
      </c>
      <c r="K49" s="30">
        <v>0</v>
      </c>
      <c r="L49" s="16" t="s">
        <v>64</v>
      </c>
      <c r="M49" s="16" t="str" cm="1">
        <f t="array" ref="M49:U49">_xlfn._xlws.FILTER(领地怪物效果!$A$4:$I$64,L49=领地怪物效果!$A$4:$A$64)</f>
        <v>远征PVE-8级普通</v>
      </c>
      <c r="N49" s="16">
        <v>8</v>
      </c>
      <c r="O49" s="16">
        <v>35</v>
      </c>
      <c r="P49" s="16">
        <v>250</v>
      </c>
      <c r="Q49" s="16">
        <v>250</v>
      </c>
      <c r="R49" s="16">
        <v>0</v>
      </c>
      <c r="S49" s="16">
        <v>105195895</v>
      </c>
      <c r="T49" s="16">
        <v>175000000</v>
      </c>
      <c r="U49" s="16">
        <v>3756996268</v>
      </c>
      <c r="V49" s="16">
        <f t="shared" si="9"/>
        <v>8</v>
      </c>
      <c r="W49" s="19" cm="1">
        <f t="array" ref="W49">SUMPRODUCT((V49=品质升级提升效果!$H$3:$H$102)*(品质升级提升效果!$I$3:$I$102=C49)*(品质升级提升效果!$J$3:$J$102))</f>
        <v>0.04</v>
      </c>
      <c r="X49" s="19" cm="1">
        <f t="array" ref="X49">IFERROR(LOOKUP(1,0/((L49=Sheet2!$A$1:$A$90)*(Sheet2!$B$1:$B$90=C49)),Sheet2!$C$1:$C$90),W49)</f>
        <v>0.04</v>
      </c>
      <c r="Y49" s="16">
        <f t="shared" si="3"/>
        <v>4207835</v>
      </c>
      <c r="Z49" s="16">
        <f t="shared" si="1"/>
        <v>7140000</v>
      </c>
      <c r="AA49" s="16">
        <f t="shared" si="2"/>
        <v>153619402</v>
      </c>
      <c r="AD49" s="16" t="s">
        <v>257</v>
      </c>
      <c r="AE49" s="16" t="str">
        <f t="shared" si="4"/>
        <v>4207835,0}|</v>
      </c>
      <c r="AF49" s="16" t="s">
        <v>313</v>
      </c>
      <c r="AG49" s="16">
        <f t="shared" si="5"/>
        <v>7140000</v>
      </c>
      <c r="AH49" s="16" t="s">
        <v>260</v>
      </c>
      <c r="AI49" s="16" t="s">
        <v>314</v>
      </c>
      <c r="AJ49" s="16">
        <f t="shared" si="6"/>
        <v>153619402</v>
      </c>
      <c r="AK49" s="16" t="s">
        <v>261</v>
      </c>
      <c r="AL49" s="24" t="str">
        <f t="shared" si="7"/>
        <v>{{5,1,1,4207835,0}|{5,1,2,7140000,0}|{5,1,3,153619402,3}}</v>
      </c>
    </row>
    <row r="50" spans="1:38" x14ac:dyDescent="0.15">
      <c r="A50" s="16">
        <v>45</v>
      </c>
      <c r="B50" s="16">
        <v>509</v>
      </c>
      <c r="C50" s="16">
        <v>1</v>
      </c>
      <c r="D50" s="16">
        <v>0</v>
      </c>
      <c r="E50" s="16">
        <v>0</v>
      </c>
      <c r="F50" s="16">
        <v>0</v>
      </c>
      <c r="G50" s="16">
        <v>0</v>
      </c>
      <c r="H50" s="24" t="s">
        <v>316</v>
      </c>
      <c r="I50" s="24" t="s">
        <v>316</v>
      </c>
      <c r="J50" s="16">
        <v>8661</v>
      </c>
      <c r="K50" s="30">
        <v>0</v>
      </c>
      <c r="L50" s="16" t="s">
        <v>65</v>
      </c>
      <c r="M50" s="16" t="str" cm="1">
        <f t="array" ref="M50:U50">_xlfn._xlws.FILTER(领地怪物效果!$A$4:$I$64,L50=领地怪物效果!$A$4:$A$64)</f>
        <v>远征PVE-9级普通</v>
      </c>
      <c r="N50" s="16">
        <v>9</v>
      </c>
      <c r="O50" s="16">
        <v>60</v>
      </c>
      <c r="P50" s="16">
        <v>300</v>
      </c>
      <c r="Q50" s="16">
        <v>300</v>
      </c>
      <c r="R50" s="16">
        <v>0</v>
      </c>
      <c r="S50" s="16">
        <v>180335820</v>
      </c>
      <c r="T50" s="16">
        <v>210000000</v>
      </c>
      <c r="U50" s="16">
        <v>4508395522</v>
      </c>
      <c r="V50" s="16">
        <f t="shared" si="9"/>
        <v>9</v>
      </c>
      <c r="W50" s="19" cm="1">
        <f t="array" ref="W50">SUMPRODUCT((V50=品质升级提升效果!$H$3:$H$102)*(品质升级提升效果!$I$3:$I$102=C50)*(品质升级提升效果!$J$3:$J$102))</f>
        <v>0.04</v>
      </c>
      <c r="X50" s="19" cm="1">
        <f t="array" ref="X50">IFERROR(LOOKUP(1,0/((L50=Sheet2!$A$1:$A$90)*(Sheet2!$B$1:$B$90=C50)),Sheet2!$C$1:$C$90),W50)</f>
        <v>0.04</v>
      </c>
      <c r="Y50" s="16">
        <f t="shared" si="3"/>
        <v>7213432</v>
      </c>
      <c r="Z50" s="16">
        <f t="shared" si="1"/>
        <v>8568000</v>
      </c>
      <c r="AA50" s="16">
        <f t="shared" si="2"/>
        <v>184343283</v>
      </c>
      <c r="AD50" s="16" t="s">
        <v>257</v>
      </c>
      <c r="AE50" s="16" t="str">
        <f t="shared" si="4"/>
        <v>7213432,0}|</v>
      </c>
      <c r="AF50" s="16" t="s">
        <v>313</v>
      </c>
      <c r="AG50" s="16">
        <f t="shared" si="5"/>
        <v>8568000</v>
      </c>
      <c r="AH50" s="16" t="s">
        <v>260</v>
      </c>
      <c r="AI50" s="16" t="s">
        <v>314</v>
      </c>
      <c r="AJ50" s="16">
        <f t="shared" si="6"/>
        <v>184343283</v>
      </c>
      <c r="AK50" s="16" t="s">
        <v>261</v>
      </c>
      <c r="AL50" s="24" t="str">
        <f t="shared" si="7"/>
        <v>{{5,1,1,7213432,0}|{5,1,2,8568000,0}|{5,1,3,184343283,3}}</v>
      </c>
    </row>
    <row r="51" spans="1:38" x14ac:dyDescent="0.15">
      <c r="A51" s="16">
        <v>46</v>
      </c>
      <c r="B51" s="16">
        <v>510</v>
      </c>
      <c r="C51" s="16">
        <v>1</v>
      </c>
      <c r="D51" s="16">
        <v>0</v>
      </c>
      <c r="E51" s="16">
        <v>0</v>
      </c>
      <c r="F51" s="16">
        <v>0</v>
      </c>
      <c r="G51" s="16">
        <v>0</v>
      </c>
      <c r="H51" s="24" t="s">
        <v>316</v>
      </c>
      <c r="I51" s="24" t="s">
        <v>316</v>
      </c>
      <c r="J51" s="16">
        <v>8661</v>
      </c>
      <c r="K51" s="30">
        <v>0</v>
      </c>
      <c r="L51" s="16" t="s">
        <v>66</v>
      </c>
      <c r="M51" s="16" t="str" cm="1">
        <f t="array" ref="M51:U51">_xlfn._xlws.FILTER(领地怪物效果!$A$4:$I$64,L51=领地怪物效果!$A$4:$A$64)</f>
        <v>远征PVE-10级普通</v>
      </c>
      <c r="N51" s="16">
        <v>10</v>
      </c>
      <c r="O51" s="16">
        <v>70</v>
      </c>
      <c r="P51" s="16">
        <v>320</v>
      </c>
      <c r="Q51" s="16">
        <v>320</v>
      </c>
      <c r="R51" s="16">
        <v>0</v>
      </c>
      <c r="S51" s="16">
        <v>210391791</v>
      </c>
      <c r="T51" s="16">
        <v>224000000</v>
      </c>
      <c r="U51" s="16">
        <v>4808955223</v>
      </c>
      <c r="V51" s="16">
        <f t="shared" si="9"/>
        <v>10</v>
      </c>
      <c r="W51" s="19" cm="1">
        <f t="array" ref="W51">SUMPRODUCT((V51=品质升级提升效果!$H$3:$H$102)*(品质升级提升效果!$I$3:$I$102=C51)*(品质升级提升效果!$J$3:$J$102))</f>
        <v>0.04</v>
      </c>
      <c r="X51" s="19" cm="1">
        <f t="array" ref="X51">IFERROR(LOOKUP(1,0/((L51=Sheet2!$A$1:$A$90)*(Sheet2!$B$1:$B$90=C51)),Sheet2!$C$1:$C$90),W51)</f>
        <v>0.04</v>
      </c>
      <c r="Y51" s="16">
        <f t="shared" si="3"/>
        <v>8415671</v>
      </c>
      <c r="Z51" s="16">
        <f t="shared" si="1"/>
        <v>9139200</v>
      </c>
      <c r="AA51" s="16">
        <f t="shared" si="2"/>
        <v>196632835</v>
      </c>
      <c r="AD51" s="16" t="s">
        <v>257</v>
      </c>
      <c r="AE51" s="16" t="str">
        <f t="shared" si="4"/>
        <v>8415671,0}|</v>
      </c>
      <c r="AF51" s="16" t="s">
        <v>313</v>
      </c>
      <c r="AG51" s="16">
        <f t="shared" si="5"/>
        <v>9139200</v>
      </c>
      <c r="AH51" s="16" t="s">
        <v>260</v>
      </c>
      <c r="AI51" s="16" t="s">
        <v>314</v>
      </c>
      <c r="AJ51" s="16">
        <f t="shared" si="6"/>
        <v>196632835</v>
      </c>
      <c r="AK51" s="16" t="s">
        <v>261</v>
      </c>
      <c r="AL51" s="24" t="str">
        <f t="shared" si="7"/>
        <v>{{5,1,1,8415671,0}|{5,1,2,9139200,0}|{5,1,3,196632835,3}}</v>
      </c>
    </row>
    <row r="52" spans="1:38" x14ac:dyDescent="0.15">
      <c r="A52" s="21">
        <v>47</v>
      </c>
      <c r="B52" s="21">
        <v>601</v>
      </c>
      <c r="C52" s="21">
        <v>1</v>
      </c>
      <c r="D52" s="16">
        <v>0</v>
      </c>
      <c r="E52" s="21">
        <v>0</v>
      </c>
      <c r="F52" s="16">
        <v>100</v>
      </c>
      <c r="G52" s="16">
        <v>0</v>
      </c>
      <c r="H52" s="24" t="s">
        <v>316</v>
      </c>
      <c r="I52" s="24" t="s">
        <v>316</v>
      </c>
      <c r="J52" s="16">
        <v>8661</v>
      </c>
      <c r="K52" s="30">
        <v>0</v>
      </c>
      <c r="L52" s="21" t="s">
        <v>67</v>
      </c>
      <c r="M52" s="16" t="str" cm="1">
        <f t="array" ref="M52:U52">_xlfn._xlws.FILTER(领地怪物效果!$A$4:$I$64,L52=领地怪物效果!$A$4:$A$64)</f>
        <v>远征PVE-1级远古矿井</v>
      </c>
      <c r="N52" s="16">
        <v>1</v>
      </c>
      <c r="O52" s="16">
        <v>1.9</v>
      </c>
      <c r="P52" s="16">
        <v>1.9</v>
      </c>
      <c r="Q52" s="16">
        <v>1.9</v>
      </c>
      <c r="R52" s="16">
        <v>0</v>
      </c>
      <c r="S52" s="16">
        <v>5710634</v>
      </c>
      <c r="T52" s="16">
        <v>1330000</v>
      </c>
      <c r="U52" s="16">
        <v>28553171</v>
      </c>
      <c r="V52" s="16">
        <f t="shared" si="9"/>
        <v>1</v>
      </c>
      <c r="W52" s="19" cm="1">
        <f t="array" ref="W52">SUMPRODUCT((V52=品质升级提升效果!$H$3:$H$102)*(品质升级提升效果!$I$3:$I$102=C52)*(品质升级提升效果!$J$3:$J$102))</f>
        <v>0.05</v>
      </c>
      <c r="X52" s="19" cm="1">
        <f t="array" ref="X52">IFERROR(LOOKUP(1,0/((L52=Sheet2!$A$1:$A$90)*(Sheet2!$B$1:$B$90=C52)),Sheet2!$C$1:$C$90),W52)</f>
        <v>0.05</v>
      </c>
      <c r="Y52" s="16">
        <f t="shared" si="3"/>
        <v>285531</v>
      </c>
      <c r="Z52" s="16">
        <f t="shared" si="1"/>
        <v>67830</v>
      </c>
      <c r="AA52" s="16">
        <f t="shared" si="2"/>
        <v>1459384</v>
      </c>
      <c r="AD52" s="16" t="s">
        <v>257</v>
      </c>
      <c r="AE52" s="16" t="str">
        <f t="shared" si="4"/>
        <v>285531,0}|</v>
      </c>
      <c r="AF52" s="16" t="s">
        <v>313</v>
      </c>
      <c r="AG52" s="16">
        <f t="shared" si="5"/>
        <v>67830</v>
      </c>
      <c r="AH52" s="16" t="s">
        <v>260</v>
      </c>
      <c r="AI52" s="16" t="s">
        <v>314</v>
      </c>
      <c r="AJ52" s="16">
        <f t="shared" si="6"/>
        <v>1459384</v>
      </c>
      <c r="AK52" s="16" t="s">
        <v>261</v>
      </c>
      <c r="AL52" s="24" t="str">
        <f t="shared" si="7"/>
        <v>{{5,1,1,285531,0}|{5,1,2,67830,0}|{5,1,3,1459384,3}}</v>
      </c>
    </row>
    <row r="53" spans="1:38" x14ac:dyDescent="0.15">
      <c r="A53" s="21">
        <v>48</v>
      </c>
      <c r="B53" s="21">
        <v>602</v>
      </c>
      <c r="C53" s="21">
        <v>1</v>
      </c>
      <c r="D53" s="16">
        <v>0</v>
      </c>
      <c r="E53" s="21">
        <v>0</v>
      </c>
      <c r="F53" s="16">
        <v>100</v>
      </c>
      <c r="G53" s="16">
        <v>0</v>
      </c>
      <c r="H53" s="24" t="s">
        <v>316</v>
      </c>
      <c r="I53" s="24" t="s">
        <v>316</v>
      </c>
      <c r="J53" s="16">
        <v>8661</v>
      </c>
      <c r="K53" s="30">
        <v>0</v>
      </c>
      <c r="L53" s="21" t="s">
        <v>68</v>
      </c>
      <c r="M53" s="16" t="str" cm="1">
        <f t="array" ref="M53:U53">_xlfn._xlws.FILTER(领地怪物效果!$A$4:$I$64,L53=领地怪物效果!$A$4:$A$64)</f>
        <v>远征PVE-2级远古矿井</v>
      </c>
      <c r="N53" s="16">
        <v>2</v>
      </c>
      <c r="O53" s="16">
        <v>2.95</v>
      </c>
      <c r="P53" s="16">
        <v>2.25</v>
      </c>
      <c r="Q53" s="16">
        <v>2.25</v>
      </c>
      <c r="R53" s="16">
        <v>0</v>
      </c>
      <c r="S53" s="16">
        <v>8866511</v>
      </c>
      <c r="T53" s="16">
        <v>1575000</v>
      </c>
      <c r="U53" s="16">
        <v>33812966</v>
      </c>
      <c r="V53" s="16">
        <f t="shared" si="9"/>
        <v>2</v>
      </c>
      <c r="W53" s="19" cm="1">
        <f t="array" ref="W53">SUMPRODUCT((V53=品质升级提升效果!$H$3:$H$102)*(品质升级提升效果!$I$3:$I$102=C53)*(品质升级提升效果!$J$3:$J$102))</f>
        <v>0.05</v>
      </c>
      <c r="X53" s="19" cm="1">
        <f t="array" ref="X53">IFERROR(LOOKUP(1,0/((L53=Sheet2!$A$1:$A$90)*(Sheet2!$B$1:$B$90=C53)),Sheet2!$C$1:$C$90),W53)</f>
        <v>0.05</v>
      </c>
      <c r="Y53" s="16">
        <f t="shared" si="3"/>
        <v>443325</v>
      </c>
      <c r="Z53" s="16">
        <f t="shared" si="1"/>
        <v>80325</v>
      </c>
      <c r="AA53" s="16">
        <f t="shared" si="2"/>
        <v>1728218</v>
      </c>
      <c r="AD53" s="16" t="s">
        <v>257</v>
      </c>
      <c r="AE53" s="16" t="str">
        <f t="shared" si="4"/>
        <v>443325,0}|</v>
      </c>
      <c r="AF53" s="16" t="s">
        <v>313</v>
      </c>
      <c r="AG53" s="16">
        <f t="shared" si="5"/>
        <v>80325</v>
      </c>
      <c r="AH53" s="16" t="s">
        <v>260</v>
      </c>
      <c r="AI53" s="16" t="s">
        <v>314</v>
      </c>
      <c r="AJ53" s="16">
        <f t="shared" si="6"/>
        <v>1728218</v>
      </c>
      <c r="AK53" s="16" t="s">
        <v>261</v>
      </c>
      <c r="AL53" s="24" t="str">
        <f t="shared" si="7"/>
        <v>{{5,1,1,443325,0}|{5,1,2,80325,0}|{5,1,3,1728218,3}}</v>
      </c>
    </row>
    <row r="54" spans="1:38" x14ac:dyDescent="0.15">
      <c r="A54" s="21">
        <v>49</v>
      </c>
      <c r="B54" s="21">
        <v>603</v>
      </c>
      <c r="C54" s="21">
        <v>1</v>
      </c>
      <c r="D54" s="16">
        <v>0</v>
      </c>
      <c r="E54" s="21">
        <v>0</v>
      </c>
      <c r="F54" s="16">
        <v>100</v>
      </c>
      <c r="G54" s="16">
        <v>0</v>
      </c>
      <c r="H54" s="24" t="s">
        <v>316</v>
      </c>
      <c r="I54" s="24" t="s">
        <v>316</v>
      </c>
      <c r="J54" s="16">
        <v>8661</v>
      </c>
      <c r="K54" s="30">
        <v>0</v>
      </c>
      <c r="L54" s="21" t="s">
        <v>69</v>
      </c>
      <c r="M54" s="16" t="str" cm="1">
        <f t="array" ref="M54:U54">_xlfn._xlws.FILTER(领地怪物效果!$A$4:$I$64,L54=领地怪物效果!$A$4:$A$64)</f>
        <v>远征PVE-3级远古矿井</v>
      </c>
      <c r="N54" s="16">
        <v>3</v>
      </c>
      <c r="O54" s="16">
        <v>5.9</v>
      </c>
      <c r="P54" s="16">
        <v>3.9</v>
      </c>
      <c r="Q54" s="16">
        <v>3.9</v>
      </c>
      <c r="R54" s="16">
        <v>0</v>
      </c>
      <c r="S54" s="16">
        <v>17733022</v>
      </c>
      <c r="T54" s="16">
        <v>2730000</v>
      </c>
      <c r="U54" s="16">
        <v>58609141</v>
      </c>
      <c r="V54" s="16">
        <f t="shared" si="9"/>
        <v>3</v>
      </c>
      <c r="W54" s="19" cm="1">
        <f t="array" ref="W54">SUMPRODUCT((V54=品质升级提升效果!$H$3:$H$102)*(品质升级提升效果!$I$3:$I$102=C54)*(品质升级提升效果!$J$3:$J$102))</f>
        <v>0.05</v>
      </c>
      <c r="X54" s="19" cm="1">
        <f t="array" ref="X54">IFERROR(LOOKUP(1,0/((L54=Sheet2!$A$1:$A$90)*(Sheet2!$B$1:$B$90=C54)),Sheet2!$C$1:$C$90),W54)</f>
        <v>0.05</v>
      </c>
      <c r="Y54" s="16">
        <f t="shared" si="3"/>
        <v>886651</v>
      </c>
      <c r="Z54" s="16">
        <f t="shared" si="1"/>
        <v>139230</v>
      </c>
      <c r="AA54" s="16">
        <f t="shared" si="2"/>
        <v>2995578</v>
      </c>
      <c r="AD54" s="16" t="s">
        <v>257</v>
      </c>
      <c r="AE54" s="16" t="str">
        <f t="shared" si="4"/>
        <v>886651,0}|</v>
      </c>
      <c r="AF54" s="16" t="s">
        <v>313</v>
      </c>
      <c r="AG54" s="16">
        <f t="shared" si="5"/>
        <v>139230</v>
      </c>
      <c r="AH54" s="16" t="s">
        <v>260</v>
      </c>
      <c r="AI54" s="16" t="s">
        <v>314</v>
      </c>
      <c r="AJ54" s="16">
        <f t="shared" si="6"/>
        <v>2995578</v>
      </c>
      <c r="AK54" s="16" t="s">
        <v>261</v>
      </c>
      <c r="AL54" s="24" t="str">
        <f t="shared" si="7"/>
        <v>{{5,1,1,886651,0}|{5,1,2,139230,0}|{5,1,3,2995578,3}}</v>
      </c>
    </row>
    <row r="55" spans="1:38" x14ac:dyDescent="0.15">
      <c r="A55" s="21">
        <v>50</v>
      </c>
      <c r="B55" s="21">
        <v>604</v>
      </c>
      <c r="C55" s="21">
        <v>1</v>
      </c>
      <c r="D55" s="16">
        <v>0</v>
      </c>
      <c r="E55" s="21">
        <v>0</v>
      </c>
      <c r="F55" s="16">
        <v>100</v>
      </c>
      <c r="G55" s="16">
        <v>0</v>
      </c>
      <c r="H55" s="24" t="s">
        <v>316</v>
      </c>
      <c r="I55" s="24" t="s">
        <v>316</v>
      </c>
      <c r="J55" s="16">
        <v>8661</v>
      </c>
      <c r="K55" s="30">
        <v>0</v>
      </c>
      <c r="L55" s="21" t="s">
        <v>70</v>
      </c>
      <c r="M55" s="16" t="str" cm="1">
        <f t="array" ref="M55:U55">_xlfn._xlws.FILTER(领地怪物效果!$A$4:$I$64,L55=领地怪物效果!$A$4:$A$64)</f>
        <v>远征PVE-4级远古矿井</v>
      </c>
      <c r="N55" s="16">
        <v>4</v>
      </c>
      <c r="O55" s="16">
        <v>8.6999999999999993</v>
      </c>
      <c r="P55" s="16">
        <v>29.7</v>
      </c>
      <c r="Q55" s="16">
        <v>29.7</v>
      </c>
      <c r="R55" s="16">
        <v>0</v>
      </c>
      <c r="S55" s="16">
        <v>26148694</v>
      </c>
      <c r="T55" s="16">
        <v>20790000</v>
      </c>
      <c r="U55" s="16">
        <v>446331156</v>
      </c>
      <c r="V55" s="16">
        <f t="shared" si="9"/>
        <v>4</v>
      </c>
      <c r="W55" s="19" cm="1">
        <f t="array" ref="W55">SUMPRODUCT((V55=品质升级提升效果!$H$3:$H$102)*(品质升级提升效果!$I$3:$I$102=C55)*(品质升级提升效果!$J$3:$J$102))</f>
        <v>0.04</v>
      </c>
      <c r="X55" s="19" cm="1">
        <f t="array" ref="X55">IFERROR(LOOKUP(1,0/((L55=Sheet2!$A$1:$A$90)*(Sheet2!$B$1:$B$90=C55)),Sheet2!$C$1:$C$90),W55)</f>
        <v>0.04</v>
      </c>
      <c r="Y55" s="16">
        <f t="shared" si="3"/>
        <v>1045947</v>
      </c>
      <c r="Z55" s="16">
        <f t="shared" si="1"/>
        <v>848232</v>
      </c>
      <c r="AA55" s="16">
        <f t="shared" si="2"/>
        <v>18249985</v>
      </c>
      <c r="AD55" s="16" t="s">
        <v>257</v>
      </c>
      <c r="AE55" s="16" t="str">
        <f t="shared" si="4"/>
        <v>1045947,0}|</v>
      </c>
      <c r="AF55" s="16" t="s">
        <v>313</v>
      </c>
      <c r="AG55" s="16">
        <f t="shared" si="5"/>
        <v>848232</v>
      </c>
      <c r="AH55" s="16" t="s">
        <v>260</v>
      </c>
      <c r="AI55" s="16" t="s">
        <v>314</v>
      </c>
      <c r="AJ55" s="16">
        <f t="shared" si="6"/>
        <v>18249985</v>
      </c>
      <c r="AK55" s="16" t="s">
        <v>261</v>
      </c>
      <c r="AL55" s="24" t="str">
        <f t="shared" si="7"/>
        <v>{{5,1,1,1045947,0}|{5,1,2,848232,0}|{5,1,3,18249985,3}}</v>
      </c>
    </row>
    <row r="56" spans="1:38" x14ac:dyDescent="0.15">
      <c r="A56" s="21">
        <v>51</v>
      </c>
      <c r="B56" s="21">
        <v>605</v>
      </c>
      <c r="C56" s="21">
        <v>1</v>
      </c>
      <c r="D56" s="16">
        <v>0</v>
      </c>
      <c r="E56" s="21">
        <v>0</v>
      </c>
      <c r="F56" s="16">
        <v>100</v>
      </c>
      <c r="G56" s="16">
        <v>0</v>
      </c>
      <c r="H56" s="24" t="s">
        <v>316</v>
      </c>
      <c r="I56" s="24" t="s">
        <v>316</v>
      </c>
      <c r="J56" s="16">
        <v>8661</v>
      </c>
      <c r="K56" s="30">
        <v>0</v>
      </c>
      <c r="L56" s="21" t="s">
        <v>71</v>
      </c>
      <c r="M56" s="16" t="str" cm="1">
        <f t="array" ref="M56:U56">_xlfn._xlws.FILTER(领地怪物效果!$A$4:$I$64,L56=领地怪物效果!$A$4:$A$64)</f>
        <v>远征PVE-5级远古矿井</v>
      </c>
      <c r="N56" s="16">
        <v>5</v>
      </c>
      <c r="O56" s="16">
        <v>13.2</v>
      </c>
      <c r="P56" s="16">
        <v>35</v>
      </c>
      <c r="Q56" s="16">
        <v>35</v>
      </c>
      <c r="R56" s="16">
        <v>0</v>
      </c>
      <c r="S56" s="16">
        <v>39673880</v>
      </c>
      <c r="T56" s="16">
        <v>24500000</v>
      </c>
      <c r="U56" s="16">
        <v>525979477</v>
      </c>
      <c r="V56" s="16">
        <f t="shared" si="9"/>
        <v>5</v>
      </c>
      <c r="W56" s="19" cm="1">
        <f t="array" ref="W56">SUMPRODUCT((V56=品质升级提升效果!$H$3:$H$102)*(品质升级提升效果!$I$3:$I$102=C56)*(品质升级提升效果!$J$3:$J$102))</f>
        <v>0.04</v>
      </c>
      <c r="X56" s="19" cm="1">
        <f t="array" ref="X56">IFERROR(LOOKUP(1,0/((L56=Sheet2!$A$1:$A$90)*(Sheet2!$B$1:$B$90=C56)),Sheet2!$C$1:$C$90),W56)</f>
        <v>0.04</v>
      </c>
      <c r="Y56" s="16">
        <f t="shared" si="3"/>
        <v>1586955</v>
      </c>
      <c r="Z56" s="16">
        <f t="shared" si="1"/>
        <v>999600</v>
      </c>
      <c r="AA56" s="16">
        <f t="shared" si="2"/>
        <v>21506716</v>
      </c>
      <c r="AD56" s="16" t="s">
        <v>257</v>
      </c>
      <c r="AE56" s="16" t="str">
        <f t="shared" si="4"/>
        <v>1586955,0}|</v>
      </c>
      <c r="AF56" s="16" t="s">
        <v>313</v>
      </c>
      <c r="AG56" s="16">
        <f t="shared" si="5"/>
        <v>999600</v>
      </c>
      <c r="AH56" s="16" t="s">
        <v>260</v>
      </c>
      <c r="AI56" s="16" t="s">
        <v>314</v>
      </c>
      <c r="AJ56" s="16">
        <f t="shared" si="6"/>
        <v>21506716</v>
      </c>
      <c r="AK56" s="16" t="s">
        <v>261</v>
      </c>
      <c r="AL56" s="24" t="str">
        <f t="shared" si="7"/>
        <v>{{5,1,1,1586955,0}|{5,1,2,999600,0}|{5,1,3,21506716,3}}</v>
      </c>
    </row>
    <row r="57" spans="1:38" x14ac:dyDescent="0.15">
      <c r="A57" s="21">
        <v>52</v>
      </c>
      <c r="B57" s="21">
        <v>606</v>
      </c>
      <c r="C57" s="21">
        <v>1</v>
      </c>
      <c r="D57" s="16">
        <v>0</v>
      </c>
      <c r="E57" s="21">
        <v>0</v>
      </c>
      <c r="F57" s="16">
        <v>100</v>
      </c>
      <c r="G57" s="16">
        <v>0</v>
      </c>
      <c r="H57" s="24" t="s">
        <v>316</v>
      </c>
      <c r="I57" s="24" t="s">
        <v>316</v>
      </c>
      <c r="J57" s="16">
        <v>8661</v>
      </c>
      <c r="K57" s="30">
        <v>0</v>
      </c>
      <c r="L57" s="21" t="s">
        <v>72</v>
      </c>
      <c r="M57" s="16" t="str" cm="1">
        <f t="array" ref="M57:U57">_xlfn._xlws.FILTER(领地怪物效果!$A$4:$I$64,L57=领地怪物效果!$A$4:$A$64)</f>
        <v>远征PVE-6级远古矿井</v>
      </c>
      <c r="N57" s="16">
        <v>6</v>
      </c>
      <c r="O57" s="16">
        <v>31.05</v>
      </c>
      <c r="P57" s="16">
        <v>232</v>
      </c>
      <c r="Q57" s="16">
        <v>232</v>
      </c>
      <c r="R57" s="16">
        <v>0</v>
      </c>
      <c r="S57" s="16">
        <v>93323787</v>
      </c>
      <c r="T57" s="16">
        <v>162400000</v>
      </c>
      <c r="U57" s="16">
        <v>3486492537</v>
      </c>
      <c r="V57" s="16">
        <f t="shared" si="9"/>
        <v>6</v>
      </c>
      <c r="W57" s="19" cm="1">
        <f t="array" ref="W57">SUMPRODUCT((V57=品质升级提升效果!$H$3:$H$102)*(品质升级提升效果!$I$3:$I$102=C57)*(品质升级提升效果!$J$3:$J$102))</f>
        <v>0.04</v>
      </c>
      <c r="X57" s="19" cm="1">
        <f t="array" ref="X57">IFERROR(LOOKUP(1,0/((L57=Sheet2!$A$1:$A$90)*(Sheet2!$B$1:$B$90=C57)),Sheet2!$C$1:$C$90),W57)</f>
        <v>0.04</v>
      </c>
      <c r="Y57" s="16">
        <f t="shared" si="3"/>
        <v>3732951</v>
      </c>
      <c r="Z57" s="16">
        <f t="shared" si="1"/>
        <v>6625920</v>
      </c>
      <c r="AA57" s="16">
        <f t="shared" si="2"/>
        <v>142558805</v>
      </c>
      <c r="AD57" s="16" t="s">
        <v>257</v>
      </c>
      <c r="AE57" s="16" t="str">
        <f t="shared" si="4"/>
        <v>3732951,0}|</v>
      </c>
      <c r="AF57" s="16" t="s">
        <v>313</v>
      </c>
      <c r="AG57" s="16">
        <f t="shared" si="5"/>
        <v>6625920</v>
      </c>
      <c r="AH57" s="16" t="s">
        <v>260</v>
      </c>
      <c r="AI57" s="16" t="s">
        <v>314</v>
      </c>
      <c r="AJ57" s="16">
        <f t="shared" si="6"/>
        <v>142558805</v>
      </c>
      <c r="AK57" s="16" t="s">
        <v>261</v>
      </c>
      <c r="AL57" s="24" t="str">
        <f t="shared" si="7"/>
        <v>{{5,1,1,3732951,0}|{5,1,2,6625920,0}|{5,1,3,142558805,3}}</v>
      </c>
    </row>
    <row r="58" spans="1:38" x14ac:dyDescent="0.15">
      <c r="A58" s="21">
        <v>53</v>
      </c>
      <c r="B58" s="21">
        <v>607</v>
      </c>
      <c r="C58" s="21">
        <v>1</v>
      </c>
      <c r="D58" s="16">
        <v>0</v>
      </c>
      <c r="E58" s="21">
        <v>0</v>
      </c>
      <c r="F58" s="16">
        <v>100</v>
      </c>
      <c r="G58" s="16">
        <v>0</v>
      </c>
      <c r="H58" s="24" t="s">
        <v>316</v>
      </c>
      <c r="I58" s="24" t="s">
        <v>316</v>
      </c>
      <c r="J58" s="16">
        <v>8661</v>
      </c>
      <c r="K58" s="30">
        <v>0</v>
      </c>
      <c r="L58" s="21" t="s">
        <v>73</v>
      </c>
      <c r="M58" s="16" t="str" cm="1">
        <f t="array" ref="M58:U58">_xlfn._xlws.FILTER(领地怪物效果!$A$4:$I$64,L58=领地怪物效果!$A$4:$A$64)</f>
        <v>远征PVE-7级远古矿井</v>
      </c>
      <c r="N58" s="16">
        <v>7</v>
      </c>
      <c r="O58" s="16">
        <v>35.799999999999997</v>
      </c>
      <c r="P58" s="16">
        <v>300</v>
      </c>
      <c r="Q58" s="16">
        <v>300</v>
      </c>
      <c r="R58" s="16">
        <v>0</v>
      </c>
      <c r="S58" s="16">
        <v>107600373</v>
      </c>
      <c r="T58" s="16">
        <v>210000000</v>
      </c>
      <c r="U58" s="16">
        <v>4508395522</v>
      </c>
      <c r="V58" s="16">
        <f t="shared" si="9"/>
        <v>7</v>
      </c>
      <c r="W58" s="19" cm="1">
        <f t="array" ref="W58">SUMPRODUCT((V58=品质升级提升效果!$H$3:$H$102)*(品质升级提升效果!$I$3:$I$102=C58)*(品质升级提升效果!$J$3:$J$102))</f>
        <v>0.04</v>
      </c>
      <c r="X58" s="19" cm="1">
        <f t="array" ref="X58">IFERROR(LOOKUP(1,0/((L58=Sheet2!$A$1:$A$90)*(Sheet2!$B$1:$B$90=C58)),Sheet2!$C$1:$C$90),W58)</f>
        <v>0.04</v>
      </c>
      <c r="Y58" s="16">
        <f t="shared" si="3"/>
        <v>4304014</v>
      </c>
      <c r="Z58" s="16">
        <f t="shared" si="1"/>
        <v>8568000</v>
      </c>
      <c r="AA58" s="16">
        <f t="shared" si="2"/>
        <v>184343283</v>
      </c>
      <c r="AD58" s="16" t="s">
        <v>257</v>
      </c>
      <c r="AE58" s="16" t="str">
        <f t="shared" si="4"/>
        <v>4304014,0}|</v>
      </c>
      <c r="AF58" s="16" t="s">
        <v>313</v>
      </c>
      <c r="AG58" s="16">
        <f t="shared" si="5"/>
        <v>8568000</v>
      </c>
      <c r="AH58" s="16" t="s">
        <v>260</v>
      </c>
      <c r="AI58" s="16" t="s">
        <v>314</v>
      </c>
      <c r="AJ58" s="16">
        <f t="shared" si="6"/>
        <v>184343283</v>
      </c>
      <c r="AK58" s="16" t="s">
        <v>261</v>
      </c>
      <c r="AL58" s="24" t="str">
        <f t="shared" si="7"/>
        <v>{{5,1,1,4304014,0}|{5,1,2,8568000,0}|{5,1,3,184343283,3}}</v>
      </c>
    </row>
    <row r="59" spans="1:38" x14ac:dyDescent="0.15">
      <c r="A59" s="21">
        <v>54</v>
      </c>
      <c r="B59" s="21">
        <v>608</v>
      </c>
      <c r="C59" s="21">
        <v>1</v>
      </c>
      <c r="D59" s="16">
        <v>0</v>
      </c>
      <c r="E59" s="21">
        <v>0</v>
      </c>
      <c r="F59" s="16">
        <v>100</v>
      </c>
      <c r="G59" s="16">
        <v>0</v>
      </c>
      <c r="H59" s="24" t="s">
        <v>316</v>
      </c>
      <c r="I59" s="24" t="s">
        <v>316</v>
      </c>
      <c r="J59" s="16">
        <v>8661</v>
      </c>
      <c r="K59" s="30">
        <v>0</v>
      </c>
      <c r="L59" s="21" t="s">
        <v>74</v>
      </c>
      <c r="M59" s="16" t="str" cm="1">
        <f t="array" ref="M59:U59">_xlfn._xlws.FILTER(领地怪物效果!$A$4:$I$64,L59=领地怪物效果!$A$4:$A$64)</f>
        <v>远征PVE-8级远古矿井</v>
      </c>
      <c r="N59" s="16">
        <v>8</v>
      </c>
      <c r="O59" s="16">
        <v>39.549999999999997</v>
      </c>
      <c r="P59" s="16">
        <v>387.5</v>
      </c>
      <c r="Q59" s="16">
        <v>387.5</v>
      </c>
      <c r="R59" s="16">
        <v>0</v>
      </c>
      <c r="S59" s="16">
        <v>118871361</v>
      </c>
      <c r="T59" s="16">
        <v>271250000</v>
      </c>
      <c r="U59" s="16">
        <v>5823344216</v>
      </c>
      <c r="V59" s="16">
        <f t="shared" si="9"/>
        <v>8</v>
      </c>
      <c r="W59" s="19" cm="1">
        <f t="array" ref="W59">SUMPRODUCT((V59=品质升级提升效果!$H$3:$H$102)*(品质升级提升效果!$I$3:$I$102=C59)*(品质升级提升效果!$J$3:$J$102))</f>
        <v>0.04</v>
      </c>
      <c r="X59" s="19" cm="1">
        <f t="array" ref="X59">IFERROR(LOOKUP(1,0/((L59=Sheet2!$A$1:$A$90)*(Sheet2!$B$1:$B$90=C59)),Sheet2!$C$1:$C$90),W59)</f>
        <v>0.04</v>
      </c>
      <c r="Y59" s="16">
        <f t="shared" si="3"/>
        <v>4754854</v>
      </c>
      <c r="Z59" s="16">
        <f t="shared" si="1"/>
        <v>11067000</v>
      </c>
      <c r="AA59" s="16">
        <f t="shared" si="2"/>
        <v>238110074</v>
      </c>
      <c r="AD59" s="16" t="s">
        <v>257</v>
      </c>
      <c r="AE59" s="16" t="str">
        <f t="shared" si="4"/>
        <v>4754854,0}|</v>
      </c>
      <c r="AF59" s="16" t="s">
        <v>313</v>
      </c>
      <c r="AG59" s="16">
        <f t="shared" si="5"/>
        <v>11067000</v>
      </c>
      <c r="AH59" s="16" t="s">
        <v>260</v>
      </c>
      <c r="AI59" s="16" t="s">
        <v>314</v>
      </c>
      <c r="AJ59" s="16">
        <f t="shared" si="6"/>
        <v>238110074</v>
      </c>
      <c r="AK59" s="16" t="s">
        <v>261</v>
      </c>
      <c r="AL59" s="24" t="str">
        <f t="shared" si="7"/>
        <v>{{5,1,1,4754854,0}|{5,1,2,11067000,0}|{5,1,3,238110074,3}}</v>
      </c>
    </row>
    <row r="60" spans="1:38" x14ac:dyDescent="0.15">
      <c r="A60" s="21">
        <v>55</v>
      </c>
      <c r="B60" s="21">
        <v>609</v>
      </c>
      <c r="C60" s="21">
        <v>1</v>
      </c>
      <c r="D60" s="16">
        <v>0</v>
      </c>
      <c r="E60" s="21">
        <v>0</v>
      </c>
      <c r="F60" s="16">
        <v>100</v>
      </c>
      <c r="G60" s="16">
        <v>0</v>
      </c>
      <c r="H60" s="24" t="s">
        <v>316</v>
      </c>
      <c r="I60" s="24" t="s">
        <v>316</v>
      </c>
      <c r="J60" s="16">
        <v>8661</v>
      </c>
      <c r="K60" s="30">
        <v>0</v>
      </c>
      <c r="L60" s="21" t="s">
        <v>75</v>
      </c>
      <c r="M60" s="16" t="str" cm="1">
        <f t="array" ref="M60:U60">_xlfn._xlws.FILTER(领地怪物效果!$A$4:$I$64,L60=领地怪物效果!$A$4:$A$64)</f>
        <v>远征PVE-9级远古矿井</v>
      </c>
      <c r="N60" s="16">
        <v>9</v>
      </c>
      <c r="O60" s="16">
        <v>68.400000000000006</v>
      </c>
      <c r="P60" s="16">
        <v>480</v>
      </c>
      <c r="Q60" s="16">
        <v>480</v>
      </c>
      <c r="R60" s="16">
        <v>0</v>
      </c>
      <c r="S60" s="16">
        <v>205582835</v>
      </c>
      <c r="T60" s="16">
        <v>336000000</v>
      </c>
      <c r="U60" s="16">
        <v>7213432835</v>
      </c>
      <c r="V60" s="16">
        <f t="shared" si="9"/>
        <v>9</v>
      </c>
      <c r="W60" s="19" cm="1">
        <f t="array" ref="W60">SUMPRODUCT((V60=品质升级提升效果!$H$3:$H$102)*(品质升级提升效果!$I$3:$I$102=C60)*(品质升级提升效果!$J$3:$J$102))</f>
        <v>0.04</v>
      </c>
      <c r="X60" s="19" cm="1">
        <f t="array" ref="X60">IFERROR(LOOKUP(1,0/((L60=Sheet2!$A$1:$A$90)*(Sheet2!$B$1:$B$90=C60)),Sheet2!$C$1:$C$90),W60)</f>
        <v>0.04</v>
      </c>
      <c r="Y60" s="16">
        <f t="shared" si="3"/>
        <v>8223313</v>
      </c>
      <c r="Z60" s="16">
        <f t="shared" si="1"/>
        <v>13708800</v>
      </c>
      <c r="AA60" s="16">
        <f t="shared" si="2"/>
        <v>294949253</v>
      </c>
      <c r="AD60" s="16" t="s">
        <v>257</v>
      </c>
      <c r="AE60" s="16" t="str">
        <f t="shared" si="4"/>
        <v>8223313,0}|</v>
      </c>
      <c r="AF60" s="16" t="s">
        <v>313</v>
      </c>
      <c r="AG60" s="16">
        <f t="shared" si="5"/>
        <v>13708800</v>
      </c>
      <c r="AH60" s="16" t="s">
        <v>260</v>
      </c>
      <c r="AI60" s="16" t="s">
        <v>314</v>
      </c>
      <c r="AJ60" s="16">
        <f t="shared" si="6"/>
        <v>294949253</v>
      </c>
      <c r="AK60" s="16" t="s">
        <v>261</v>
      </c>
      <c r="AL60" s="24" t="str">
        <f t="shared" si="7"/>
        <v>{{5,1,1,8223313,0}|{5,1,2,13708800,0}|{5,1,3,294949253,3}}</v>
      </c>
    </row>
    <row r="61" spans="1:38" x14ac:dyDescent="0.15">
      <c r="A61" s="16">
        <v>56</v>
      </c>
      <c r="B61" s="16">
        <v>701</v>
      </c>
      <c r="C61" s="16">
        <v>1</v>
      </c>
      <c r="D61" s="16">
        <v>0</v>
      </c>
      <c r="E61" s="16">
        <v>0</v>
      </c>
      <c r="F61" s="16">
        <v>0</v>
      </c>
      <c r="G61" s="16">
        <v>0</v>
      </c>
      <c r="H61" s="24" t="s">
        <v>316</v>
      </c>
      <c r="I61" s="24" t="s">
        <v>316</v>
      </c>
      <c r="J61" s="16">
        <v>8661</v>
      </c>
      <c r="K61" s="30">
        <v>0</v>
      </c>
      <c r="L61" s="16" t="s">
        <v>76</v>
      </c>
      <c r="M61" s="16" t="str" cm="1">
        <f t="array" ref="M61:U61">_xlfn._xlws.FILTER(领地怪物效果!$A$4:$I$64,L61=领地怪物效果!$A$4:$A$64)</f>
        <v>远征PVE-2级BOSS据点</v>
      </c>
      <c r="N61" s="16">
        <v>2</v>
      </c>
      <c r="O61" s="16">
        <v>3.2</v>
      </c>
      <c r="P61" s="16">
        <v>2</v>
      </c>
      <c r="Q61" s="16">
        <v>2</v>
      </c>
      <c r="R61" s="16">
        <v>0</v>
      </c>
      <c r="S61" s="16">
        <v>9617910</v>
      </c>
      <c r="T61" s="16">
        <v>1400000</v>
      </c>
      <c r="U61" s="16">
        <v>30055970</v>
      </c>
      <c r="V61" s="16">
        <f t="shared" si="9"/>
        <v>1</v>
      </c>
      <c r="W61" s="19" cm="1">
        <f t="array" ref="W61">SUMPRODUCT((V61=品质升级提升效果!$H$3:$H$102)*(品质升级提升效果!$I$3:$I$102=C61)*(品质升级提升效果!$J$3:$J$102))</f>
        <v>0.05</v>
      </c>
      <c r="X61" s="19" cm="1">
        <f t="array" ref="X61">IFERROR(LOOKUP(1,0/((L61=Sheet2!$A$1:$A$90)*(Sheet2!$B$1:$B$90=C61)),Sheet2!$C$1:$C$90),W61)</f>
        <v>0.01</v>
      </c>
      <c r="Y61" s="16">
        <f t="shared" si="3"/>
        <v>96179</v>
      </c>
      <c r="Z61" s="16">
        <f t="shared" si="1"/>
        <v>14280</v>
      </c>
      <c r="AA61" s="16">
        <f t="shared" si="2"/>
        <v>307238</v>
      </c>
      <c r="AD61" s="16" t="s">
        <v>257</v>
      </c>
      <c r="AE61" s="16" t="str">
        <f t="shared" si="4"/>
        <v>96179,0}|</v>
      </c>
      <c r="AF61" s="16" t="s">
        <v>313</v>
      </c>
      <c r="AG61" s="16">
        <f t="shared" si="5"/>
        <v>14280</v>
      </c>
      <c r="AH61" s="16" t="s">
        <v>260</v>
      </c>
      <c r="AI61" s="16" t="s">
        <v>314</v>
      </c>
      <c r="AJ61" s="16">
        <f t="shared" si="6"/>
        <v>307238</v>
      </c>
      <c r="AK61" s="16" t="s">
        <v>261</v>
      </c>
      <c r="AL61" s="24" t="str">
        <f t="shared" si="7"/>
        <v>{{5,1,1,96179,0}|{5,1,2,14280,0}|{5,1,3,307238,3}}</v>
      </c>
    </row>
    <row r="62" spans="1:38" x14ac:dyDescent="0.15">
      <c r="A62" s="16">
        <v>57</v>
      </c>
      <c r="B62" s="16">
        <v>702</v>
      </c>
      <c r="C62" s="16">
        <v>1</v>
      </c>
      <c r="D62" s="16">
        <v>0</v>
      </c>
      <c r="E62" s="16">
        <v>0</v>
      </c>
      <c r="F62" s="16">
        <v>0</v>
      </c>
      <c r="G62" s="16">
        <v>0</v>
      </c>
      <c r="H62" s="24" t="s">
        <v>316</v>
      </c>
      <c r="I62" s="24" t="s">
        <v>316</v>
      </c>
      <c r="J62" s="16">
        <v>8661</v>
      </c>
      <c r="K62" s="30">
        <v>0</v>
      </c>
      <c r="L62" s="16" t="s">
        <v>77</v>
      </c>
      <c r="M62" s="16" t="str" cm="1">
        <f t="array" ref="M62:U62">_xlfn._xlws.FILTER(领地怪物效果!$A$4:$I$64,L62=领地怪物效果!$A$4:$A$64)</f>
        <v>远征PVE-7级BOSS据点</v>
      </c>
      <c r="N62" s="16">
        <v>7</v>
      </c>
      <c r="O62" s="16">
        <v>26</v>
      </c>
      <c r="P62" s="16">
        <v>160</v>
      </c>
      <c r="Q62" s="16">
        <v>160</v>
      </c>
      <c r="R62" s="16">
        <v>0</v>
      </c>
      <c r="S62" s="16">
        <v>78145522</v>
      </c>
      <c r="T62" s="16">
        <v>112000000</v>
      </c>
      <c r="U62" s="16">
        <v>2404477611</v>
      </c>
      <c r="V62" s="16">
        <f t="shared" si="9"/>
        <v>2</v>
      </c>
      <c r="W62" s="19" cm="1">
        <f t="array" ref="W62">SUMPRODUCT((V62=品质升级提升效果!$H$3:$H$102)*(品质升级提升效果!$I$3:$I$102=C62)*(品质升级提升效果!$J$3:$J$102))</f>
        <v>0.05</v>
      </c>
      <c r="X62" s="19" cm="1">
        <f t="array" ref="X62">IFERROR(LOOKUP(1,0/((L62=Sheet2!$A$1:$A$90)*(Sheet2!$B$1:$B$90=C62)),Sheet2!$C$1:$C$90),W62)</f>
        <v>0.01</v>
      </c>
      <c r="Y62" s="16">
        <f t="shared" si="3"/>
        <v>781455</v>
      </c>
      <c r="Z62" s="16">
        <f t="shared" si="1"/>
        <v>1142400</v>
      </c>
      <c r="AA62" s="16">
        <f t="shared" si="2"/>
        <v>24579104</v>
      </c>
      <c r="AD62" s="16" t="s">
        <v>257</v>
      </c>
      <c r="AE62" s="16" t="str">
        <f t="shared" si="4"/>
        <v>781455,0}|</v>
      </c>
      <c r="AF62" s="16" t="s">
        <v>313</v>
      </c>
      <c r="AG62" s="16">
        <f t="shared" si="5"/>
        <v>1142400</v>
      </c>
      <c r="AH62" s="16" t="s">
        <v>260</v>
      </c>
      <c r="AI62" s="16" t="s">
        <v>314</v>
      </c>
      <c r="AJ62" s="16">
        <f t="shared" si="6"/>
        <v>24579104</v>
      </c>
      <c r="AK62" s="16" t="s">
        <v>261</v>
      </c>
      <c r="AL62" s="24" t="str">
        <f t="shared" si="7"/>
        <v>{{5,1,1,781455,0}|{5,1,2,1142400,0}|{5,1,3,24579104,3}}</v>
      </c>
    </row>
    <row r="63" spans="1:38" x14ac:dyDescent="0.15">
      <c r="A63" s="16">
        <v>58</v>
      </c>
      <c r="B63" s="16">
        <v>703</v>
      </c>
      <c r="C63" s="16">
        <v>1</v>
      </c>
      <c r="D63" s="16">
        <v>0</v>
      </c>
      <c r="E63" s="16">
        <v>0</v>
      </c>
      <c r="F63" s="16">
        <v>0</v>
      </c>
      <c r="G63" s="16">
        <v>0</v>
      </c>
      <c r="H63" s="24" t="s">
        <v>316</v>
      </c>
      <c r="I63" s="24" t="s">
        <v>316</v>
      </c>
      <c r="J63" s="16">
        <v>8661</v>
      </c>
      <c r="K63" s="30">
        <v>0</v>
      </c>
      <c r="L63" s="16" t="s">
        <v>78</v>
      </c>
      <c r="M63" s="16" t="str" cm="1">
        <f t="array" ref="M63:U63">_xlfn._xlws.FILTER(领地怪物效果!$A$4:$I$64,L63=领地怪物效果!$A$4:$A$64)</f>
        <v>远征PVE-8级BOSS据点</v>
      </c>
      <c r="N63" s="16">
        <v>8</v>
      </c>
      <c r="O63" s="16">
        <v>31</v>
      </c>
      <c r="P63" s="16">
        <v>181</v>
      </c>
      <c r="Q63" s="16">
        <v>181</v>
      </c>
      <c r="R63" s="16">
        <v>0</v>
      </c>
      <c r="S63" s="16">
        <v>93173507</v>
      </c>
      <c r="T63" s="16">
        <v>126700000</v>
      </c>
      <c r="U63" s="16">
        <v>2720065298</v>
      </c>
      <c r="V63" s="16">
        <f t="shared" si="9"/>
        <v>3</v>
      </c>
      <c r="W63" s="19" cm="1">
        <f t="array" ref="W63">SUMPRODUCT((V63=品质升级提升效果!$H$3:$H$102)*(品质升级提升效果!$I$3:$I$102=C63)*(品质升级提升效果!$J$3:$J$102))</f>
        <v>0.05</v>
      </c>
      <c r="X63" s="19" cm="1">
        <f t="array" ref="X63">IFERROR(LOOKUP(1,0/((L63=Sheet2!$A$1:$A$90)*(Sheet2!$B$1:$B$90=C63)),Sheet2!$C$1:$C$90),W63)</f>
        <v>0.01</v>
      </c>
      <c r="Y63" s="16">
        <f t="shared" si="3"/>
        <v>931735</v>
      </c>
      <c r="Z63" s="16">
        <f t="shared" si="1"/>
        <v>1292340</v>
      </c>
      <c r="AA63" s="16">
        <f t="shared" si="2"/>
        <v>27805111</v>
      </c>
      <c r="AD63" s="16" t="s">
        <v>257</v>
      </c>
      <c r="AE63" s="16" t="str">
        <f t="shared" si="4"/>
        <v>931735,0}|</v>
      </c>
      <c r="AF63" s="16" t="s">
        <v>313</v>
      </c>
      <c r="AG63" s="16">
        <f t="shared" si="5"/>
        <v>1292340</v>
      </c>
      <c r="AH63" s="16" t="s">
        <v>260</v>
      </c>
      <c r="AI63" s="16" t="s">
        <v>314</v>
      </c>
      <c r="AJ63" s="16">
        <f t="shared" si="6"/>
        <v>27805111</v>
      </c>
      <c r="AK63" s="16" t="s">
        <v>261</v>
      </c>
      <c r="AL63" s="24" t="str">
        <f t="shared" si="7"/>
        <v>{{5,1,1,931735,0}|{5,1,2,1292340,0}|{5,1,3,27805111,3}}</v>
      </c>
    </row>
    <row r="64" spans="1:38" x14ac:dyDescent="0.15">
      <c r="A64" s="16">
        <v>59</v>
      </c>
      <c r="B64" s="16">
        <v>704</v>
      </c>
      <c r="C64" s="16">
        <v>1</v>
      </c>
      <c r="D64" s="16">
        <v>0</v>
      </c>
      <c r="E64" s="16">
        <v>0</v>
      </c>
      <c r="F64" s="16">
        <v>0</v>
      </c>
      <c r="G64" s="16">
        <v>0</v>
      </c>
      <c r="H64" s="24" t="s">
        <v>316</v>
      </c>
      <c r="I64" s="24" t="s">
        <v>316</v>
      </c>
      <c r="J64" s="16">
        <v>8661</v>
      </c>
      <c r="K64" s="30">
        <v>0</v>
      </c>
      <c r="L64" s="16" t="s">
        <v>79</v>
      </c>
      <c r="M64" s="16" t="str" cm="1">
        <f t="array" ref="M64:U64">_xlfn._xlws.FILTER(领地怪物效果!$A$4:$I$64,L64=领地怪物效果!$A$4:$A$64)</f>
        <v>远征PVE-9级BOSS据点</v>
      </c>
      <c r="N64" s="16">
        <v>9</v>
      </c>
      <c r="O64" s="16">
        <v>51</v>
      </c>
      <c r="P64" s="16">
        <v>284</v>
      </c>
      <c r="Q64" s="16">
        <v>284</v>
      </c>
      <c r="R64" s="16">
        <v>0</v>
      </c>
      <c r="S64" s="16">
        <v>153285447</v>
      </c>
      <c r="T64" s="16">
        <v>198800000</v>
      </c>
      <c r="U64" s="16">
        <v>4267947761</v>
      </c>
      <c r="V64" s="16">
        <f t="shared" si="9"/>
        <v>4</v>
      </c>
      <c r="W64" s="19" cm="1">
        <f t="array" ref="W64">SUMPRODUCT((V64=品质升级提升效果!$H$3:$H$102)*(品质升级提升效果!$I$3:$I$102=C64)*(品质升级提升效果!$J$3:$J$102))</f>
        <v>0.04</v>
      </c>
      <c r="X64" s="19" cm="1">
        <f t="array" ref="X64">IFERROR(LOOKUP(1,0/((L64=Sheet2!$A$1:$A$90)*(Sheet2!$B$1:$B$90=C64)),Sheet2!$C$1:$C$90),W64)</f>
        <v>0.01</v>
      </c>
      <c r="Y64" s="16">
        <f t="shared" si="3"/>
        <v>1532854</v>
      </c>
      <c r="Z64" s="16">
        <f t="shared" si="1"/>
        <v>2027760</v>
      </c>
      <c r="AA64" s="16">
        <f t="shared" si="2"/>
        <v>43627910</v>
      </c>
      <c r="AD64" s="16" t="s">
        <v>257</v>
      </c>
      <c r="AE64" s="16" t="str">
        <f t="shared" si="4"/>
        <v>1532854,0}|</v>
      </c>
      <c r="AF64" s="16" t="s">
        <v>313</v>
      </c>
      <c r="AG64" s="16">
        <f t="shared" si="5"/>
        <v>2027760</v>
      </c>
      <c r="AH64" s="16" t="s">
        <v>260</v>
      </c>
      <c r="AI64" s="16" t="s">
        <v>314</v>
      </c>
      <c r="AJ64" s="16">
        <f t="shared" si="6"/>
        <v>43627910</v>
      </c>
      <c r="AK64" s="16" t="s">
        <v>261</v>
      </c>
      <c r="AL64" s="24" t="str">
        <f t="shared" si="7"/>
        <v>{{5,1,1,1532854,0}|{5,1,2,2027760,0}|{5,1,3,43627910,3}}</v>
      </c>
    </row>
    <row r="65" spans="1:38" x14ac:dyDescent="0.15">
      <c r="A65" s="16">
        <v>60</v>
      </c>
      <c r="B65" s="16">
        <v>705</v>
      </c>
      <c r="C65" s="16">
        <v>1</v>
      </c>
      <c r="D65" s="16">
        <v>0</v>
      </c>
      <c r="E65" s="16">
        <v>0</v>
      </c>
      <c r="F65" s="16">
        <v>0</v>
      </c>
      <c r="G65" s="16">
        <v>0</v>
      </c>
      <c r="H65" s="24" t="s">
        <v>316</v>
      </c>
      <c r="I65" s="24" t="s">
        <v>316</v>
      </c>
      <c r="J65" s="16">
        <v>8661</v>
      </c>
      <c r="K65" s="30">
        <v>0</v>
      </c>
      <c r="L65" s="16" t="s">
        <v>80</v>
      </c>
      <c r="M65" s="16" t="str" cm="1">
        <f t="array" ref="M65:U65">_xlfn._xlws.FILTER(领地怪物效果!$A$4:$I$64,L65=领地怪物效果!$A$4:$A$64)</f>
        <v>远征PVE-10级BOSS据点</v>
      </c>
      <c r="N65" s="16">
        <v>10</v>
      </c>
      <c r="O65" s="16">
        <v>81</v>
      </c>
      <c r="P65" s="16">
        <v>382</v>
      </c>
      <c r="Q65" s="16">
        <v>382</v>
      </c>
      <c r="R65" s="16">
        <v>0</v>
      </c>
      <c r="S65" s="16">
        <v>243453358</v>
      </c>
      <c r="T65" s="16">
        <v>267400000</v>
      </c>
      <c r="U65" s="16">
        <v>5740690298</v>
      </c>
      <c r="V65" s="16">
        <f t="shared" si="9"/>
        <v>5</v>
      </c>
      <c r="W65" s="19" cm="1">
        <f t="array" ref="W65">SUMPRODUCT((V65=品质升级提升效果!$H$3:$H$102)*(品质升级提升效果!$I$3:$I$102=C65)*(品质升级提升效果!$J$3:$J$102))</f>
        <v>0.04</v>
      </c>
      <c r="X65" s="19" cm="1">
        <f t="array" ref="X65">IFERROR(LOOKUP(1,0/((L65=Sheet2!$A$1:$A$90)*(Sheet2!$B$1:$B$90=C65)),Sheet2!$C$1:$C$90),W65)</f>
        <v>0.01</v>
      </c>
      <c r="Y65" s="16">
        <f t="shared" si="3"/>
        <v>2434533</v>
      </c>
      <c r="Z65" s="16">
        <f t="shared" si="1"/>
        <v>2727480</v>
      </c>
      <c r="AA65" s="16">
        <f t="shared" si="2"/>
        <v>58682611</v>
      </c>
      <c r="AD65" s="16" t="s">
        <v>257</v>
      </c>
      <c r="AE65" s="16" t="str">
        <f t="shared" si="4"/>
        <v>2434533,0}|</v>
      </c>
      <c r="AF65" s="16" t="s">
        <v>313</v>
      </c>
      <c r="AG65" s="16">
        <f t="shared" si="5"/>
        <v>2727480</v>
      </c>
      <c r="AH65" s="16" t="s">
        <v>260</v>
      </c>
      <c r="AI65" s="16" t="s">
        <v>314</v>
      </c>
      <c r="AJ65" s="16">
        <f t="shared" si="6"/>
        <v>58682611</v>
      </c>
      <c r="AK65" s="16" t="s">
        <v>261</v>
      </c>
      <c r="AL65" s="24" t="str">
        <f t="shared" si="7"/>
        <v>{{5,1,1,2434533,0}|{5,1,2,2727480,0}|{5,1,3,58682611,3}}</v>
      </c>
    </row>
    <row r="66" spans="1:38" x14ac:dyDescent="0.15">
      <c r="A66" s="16">
        <v>61</v>
      </c>
      <c r="B66" s="16">
        <v>100</v>
      </c>
      <c r="C66" s="16">
        <v>2</v>
      </c>
      <c r="D66" s="16">
        <v>0</v>
      </c>
      <c r="E66" s="16">
        <v>0</v>
      </c>
      <c r="F66" s="16">
        <v>0</v>
      </c>
      <c r="G66" s="29">
        <v>6000161</v>
      </c>
      <c r="H66" s="32" t="s">
        <v>317</v>
      </c>
      <c r="I66" s="35" t="s">
        <v>315</v>
      </c>
      <c r="J66" s="16">
        <v>8661</v>
      </c>
      <c r="K66" s="30">
        <v>100</v>
      </c>
      <c r="L66" s="16" t="s">
        <v>21</v>
      </c>
      <c r="M66" s="16" t="str" cm="1">
        <f t="array" ref="M66:U66">_xlfn._xlws.FILTER(领地怪物效果!$A$4:$I$64,L66=领地怪物效果!$A$4:$A$64)</f>
        <v>远征PVP-出生</v>
      </c>
      <c r="N66" s="16">
        <v>0</v>
      </c>
      <c r="O66" s="16">
        <v>0.5</v>
      </c>
      <c r="P66" s="16">
        <v>0.8</v>
      </c>
      <c r="Q66" s="16">
        <v>0.8</v>
      </c>
      <c r="R66" s="16">
        <v>0</v>
      </c>
      <c r="S66" s="16">
        <v>1502798</v>
      </c>
      <c r="T66" s="16">
        <v>560000</v>
      </c>
      <c r="U66" s="16">
        <v>12022388</v>
      </c>
      <c r="V66" s="16">
        <f t="shared" si="9"/>
        <v>1</v>
      </c>
      <c r="W66" s="19" cm="1">
        <f t="array" ref="W66">SUMPRODUCT((V66=品质升级提升效果!$H$3:$H$102)*(品质升级提升效果!$I$3:$I$102=C66)*(品质升级提升效果!$J$3:$J$102))</f>
        <v>0.1</v>
      </c>
      <c r="X66" s="19" cm="1">
        <f t="array" ref="X66">IFERROR(LOOKUP(1,0/((L66=Sheet2!$A$1:$A$90)*(Sheet2!$B$1:$B$90=C66)),Sheet2!$C$1:$C$90),W66)</f>
        <v>0.1</v>
      </c>
      <c r="Y66" s="16">
        <f t="shared" si="3"/>
        <v>150279</v>
      </c>
      <c r="Z66" s="16">
        <f t="shared" si="1"/>
        <v>58240</v>
      </c>
      <c r="AA66" s="16">
        <f t="shared" si="2"/>
        <v>1255671</v>
      </c>
      <c r="AD66" s="16" t="s">
        <v>257</v>
      </c>
      <c r="AE66" s="16" t="str">
        <f t="shared" si="4"/>
        <v>150279,0}|</v>
      </c>
      <c r="AF66" s="16" t="s">
        <v>313</v>
      </c>
      <c r="AG66" s="16">
        <f t="shared" si="5"/>
        <v>58240</v>
      </c>
      <c r="AH66" s="16" t="s">
        <v>260</v>
      </c>
      <c r="AI66" s="16" t="s">
        <v>314</v>
      </c>
      <c r="AJ66" s="16">
        <f t="shared" si="6"/>
        <v>1255671</v>
      </c>
      <c r="AK66" s="16" t="s">
        <v>261</v>
      </c>
      <c r="AL66" s="24" t="str">
        <f t="shared" si="7"/>
        <v>{{5,1,1,150279,0}|{5,1,2,58240,0}|{5,1,3,1255671,3}}</v>
      </c>
    </row>
    <row r="67" spans="1:38" x14ac:dyDescent="0.15">
      <c r="A67" s="16">
        <v>62</v>
      </c>
      <c r="B67" s="16">
        <v>101</v>
      </c>
      <c r="C67" s="16">
        <v>2</v>
      </c>
      <c r="D67" s="16">
        <v>0</v>
      </c>
      <c r="E67" s="16">
        <v>0</v>
      </c>
      <c r="F67" s="16">
        <v>0</v>
      </c>
      <c r="G67" s="40">
        <v>6000162</v>
      </c>
      <c r="H67" s="41" t="s">
        <v>318</v>
      </c>
      <c r="I67" s="36" t="s">
        <v>315</v>
      </c>
      <c r="J67" s="16">
        <v>8661</v>
      </c>
      <c r="K67" s="30">
        <v>100</v>
      </c>
      <c r="L67" s="16" t="s">
        <v>22</v>
      </c>
      <c r="M67" s="16" t="str" cm="1">
        <f t="array" ref="M67:U67">_xlfn._xlws.FILTER(领地怪物效果!$A$4:$I$64,L67=领地怪物效果!$A$4:$A$64)</f>
        <v>远征PVP-1级普通</v>
      </c>
      <c r="N67" s="16">
        <v>1</v>
      </c>
      <c r="O67" s="16">
        <v>0.65</v>
      </c>
      <c r="P67" s="16">
        <v>0.8</v>
      </c>
      <c r="Q67" s="16">
        <v>0.8</v>
      </c>
      <c r="R67" s="16">
        <v>0</v>
      </c>
      <c r="S67" s="16">
        <v>1953638</v>
      </c>
      <c r="T67" s="16">
        <v>560000</v>
      </c>
      <c r="U67" s="16">
        <v>12022388</v>
      </c>
      <c r="V67" s="16">
        <f t="shared" si="9"/>
        <v>1</v>
      </c>
      <c r="W67" s="19" cm="1">
        <f t="array" ref="W67">SUMPRODUCT((V67=品质升级提升效果!$H$3:$H$102)*(品质升级提升效果!$I$3:$I$102=C67)*(品质升级提升效果!$J$3:$J$102))</f>
        <v>0.1</v>
      </c>
      <c r="X67" s="19" cm="1">
        <f t="array" ref="X67">IFERROR(LOOKUP(1,0/((L67=Sheet2!$A$1:$A$90)*(Sheet2!$B$1:$B$90=C67)),Sheet2!$C$1:$C$90),W67)</f>
        <v>0.1</v>
      </c>
      <c r="Y67" s="16">
        <f t="shared" si="3"/>
        <v>195363</v>
      </c>
      <c r="Z67" s="16">
        <f t="shared" si="1"/>
        <v>58240</v>
      </c>
      <c r="AA67" s="16">
        <f t="shared" si="2"/>
        <v>1255671</v>
      </c>
      <c r="AD67" s="16" t="s">
        <v>257</v>
      </c>
      <c r="AE67" s="16" t="str">
        <f t="shared" si="4"/>
        <v>195363,0}|</v>
      </c>
      <c r="AF67" s="16" t="s">
        <v>313</v>
      </c>
      <c r="AG67" s="16">
        <f t="shared" si="5"/>
        <v>58240</v>
      </c>
      <c r="AH67" s="16" t="s">
        <v>260</v>
      </c>
      <c r="AI67" s="16" t="s">
        <v>314</v>
      </c>
      <c r="AJ67" s="16">
        <f t="shared" si="6"/>
        <v>1255671</v>
      </c>
      <c r="AK67" s="16" t="s">
        <v>261</v>
      </c>
      <c r="AL67" s="24" t="str">
        <f t="shared" si="7"/>
        <v>{{5,1,1,195363,0}|{5,1,2,58240,0}|{5,1,3,1255671,3}}</v>
      </c>
    </row>
    <row r="68" spans="1:38" x14ac:dyDescent="0.15">
      <c r="A68" s="16">
        <v>63</v>
      </c>
      <c r="B68" s="16">
        <v>102</v>
      </c>
      <c r="C68" s="16">
        <v>2</v>
      </c>
      <c r="D68" s="16">
        <v>0</v>
      </c>
      <c r="E68" s="16">
        <v>0</v>
      </c>
      <c r="F68" s="16">
        <v>0</v>
      </c>
      <c r="G68" s="40">
        <v>6000163</v>
      </c>
      <c r="H68" s="41" t="s">
        <v>319</v>
      </c>
      <c r="I68" s="36" t="s">
        <v>315</v>
      </c>
      <c r="J68" s="16">
        <v>8661</v>
      </c>
      <c r="K68" s="30">
        <v>100</v>
      </c>
      <c r="L68" s="16" t="s">
        <v>23</v>
      </c>
      <c r="M68" s="16" t="str" cm="1">
        <f t="array" ref="M68:U68">_xlfn._xlws.FILTER(领地怪物效果!$A$4:$I$64,L68=领地怪物效果!$A$4:$A$64)</f>
        <v>远征PVP-2级普通</v>
      </c>
      <c r="N68" s="16">
        <v>2</v>
      </c>
      <c r="O68" s="16">
        <v>2.8</v>
      </c>
      <c r="P68" s="16">
        <v>1.8</v>
      </c>
      <c r="Q68" s="16">
        <v>1.8</v>
      </c>
      <c r="R68" s="16">
        <v>0</v>
      </c>
      <c r="S68" s="16">
        <v>8415671</v>
      </c>
      <c r="T68" s="16">
        <v>1260000</v>
      </c>
      <c r="U68" s="16">
        <v>27050373</v>
      </c>
      <c r="V68" s="16">
        <f t="shared" si="9"/>
        <v>2</v>
      </c>
      <c r="W68" s="19" cm="1">
        <f t="array" ref="W68">SUMPRODUCT((V68=品质升级提升效果!$H$3:$H$102)*(品质升级提升效果!$I$3:$I$102=C68)*(品质升级提升效果!$J$3:$J$102))</f>
        <v>0.1</v>
      </c>
      <c r="X68" s="19" cm="1">
        <f t="array" ref="X68">IFERROR(LOOKUP(1,0/((L68=Sheet2!$A$1:$A$90)*(Sheet2!$B$1:$B$90=C68)),Sheet2!$C$1:$C$90),W68)</f>
        <v>0.1</v>
      </c>
      <c r="Y68" s="16">
        <f t="shared" si="3"/>
        <v>841567</v>
      </c>
      <c r="Z68" s="16">
        <f t="shared" si="1"/>
        <v>131040</v>
      </c>
      <c r="AA68" s="16">
        <f t="shared" si="2"/>
        <v>2825261</v>
      </c>
      <c r="AD68" s="16" t="s">
        <v>257</v>
      </c>
      <c r="AE68" s="16" t="str">
        <f t="shared" si="4"/>
        <v>841567,0}|</v>
      </c>
      <c r="AF68" s="16" t="s">
        <v>313</v>
      </c>
      <c r="AG68" s="16">
        <f t="shared" si="5"/>
        <v>131040</v>
      </c>
      <c r="AH68" s="16" t="s">
        <v>260</v>
      </c>
      <c r="AI68" s="16" t="s">
        <v>314</v>
      </c>
      <c r="AJ68" s="16">
        <f t="shared" si="6"/>
        <v>2825261</v>
      </c>
      <c r="AK68" s="16" t="s">
        <v>261</v>
      </c>
      <c r="AL68" s="24" t="str">
        <f t="shared" si="7"/>
        <v>{{5,1,1,841567,0}|{5,1,2,131040,0}|{5,1,3,2825261,3}}</v>
      </c>
    </row>
    <row r="69" spans="1:38" x14ac:dyDescent="0.15">
      <c r="A69" s="16">
        <v>64</v>
      </c>
      <c r="B69" s="16">
        <v>103</v>
      </c>
      <c r="C69" s="16">
        <v>2</v>
      </c>
      <c r="D69" s="16">
        <v>0</v>
      </c>
      <c r="E69" s="16">
        <v>0</v>
      </c>
      <c r="F69" s="16">
        <v>0</v>
      </c>
      <c r="G69" s="40">
        <v>6000164</v>
      </c>
      <c r="H69" s="41" t="s">
        <v>320</v>
      </c>
      <c r="I69" s="36" t="s">
        <v>315</v>
      </c>
      <c r="J69" s="16">
        <v>8661</v>
      </c>
      <c r="K69" s="30">
        <v>100</v>
      </c>
      <c r="L69" s="16" t="s">
        <v>24</v>
      </c>
      <c r="M69" s="16" t="str" cm="1">
        <f t="array" ref="M69:U69">_xlfn._xlws.FILTER(领地怪物效果!$A$4:$I$64,L69=领地怪物效果!$A$4:$A$64)</f>
        <v>远征PVP-3级普通</v>
      </c>
      <c r="N69" s="16">
        <v>3</v>
      </c>
      <c r="O69" s="16">
        <v>5.5</v>
      </c>
      <c r="P69" s="16">
        <v>3</v>
      </c>
      <c r="Q69" s="16">
        <v>3</v>
      </c>
      <c r="R69" s="16">
        <v>0</v>
      </c>
      <c r="S69" s="16">
        <v>16530783</v>
      </c>
      <c r="T69" s="16">
        <v>2100000</v>
      </c>
      <c r="U69" s="16">
        <v>45083955</v>
      </c>
      <c r="V69" s="16">
        <f t="shared" si="9"/>
        <v>3</v>
      </c>
      <c r="W69" s="19" cm="1">
        <f t="array" ref="W69">SUMPRODUCT((V69=品质升级提升效果!$H$3:$H$102)*(品质升级提升效果!$I$3:$I$102=C69)*(品质升级提升效果!$J$3:$J$102))</f>
        <v>0.1</v>
      </c>
      <c r="X69" s="19" cm="1">
        <f t="array" ref="X69">IFERROR(LOOKUP(1,0/((L69=Sheet2!$A$1:$A$90)*(Sheet2!$B$1:$B$90=C69)),Sheet2!$C$1:$C$90),W69)</f>
        <v>0.1</v>
      </c>
      <c r="Y69" s="16">
        <f t="shared" si="3"/>
        <v>1653078</v>
      </c>
      <c r="Z69" s="16">
        <f t="shared" si="1"/>
        <v>218400</v>
      </c>
      <c r="AA69" s="16">
        <f t="shared" si="2"/>
        <v>4708768</v>
      </c>
      <c r="AD69" s="16" t="s">
        <v>257</v>
      </c>
      <c r="AE69" s="16" t="str">
        <f t="shared" si="4"/>
        <v>1653078,0}|</v>
      </c>
      <c r="AF69" s="16" t="s">
        <v>313</v>
      </c>
      <c r="AG69" s="16">
        <f t="shared" si="5"/>
        <v>218400</v>
      </c>
      <c r="AH69" s="16" t="s">
        <v>260</v>
      </c>
      <c r="AI69" s="16" t="s">
        <v>314</v>
      </c>
      <c r="AJ69" s="16">
        <f t="shared" si="6"/>
        <v>4708768</v>
      </c>
      <c r="AK69" s="16" t="s">
        <v>261</v>
      </c>
      <c r="AL69" s="24" t="str">
        <f t="shared" si="7"/>
        <v>{{5,1,1,1653078,0}|{5,1,2,218400,0}|{5,1,3,4708768,3}}</v>
      </c>
    </row>
    <row r="70" spans="1:38" x14ac:dyDescent="0.15">
      <c r="A70" s="16">
        <v>65</v>
      </c>
      <c r="B70" s="16">
        <v>104</v>
      </c>
      <c r="C70" s="16">
        <v>2</v>
      </c>
      <c r="D70" s="16">
        <v>0</v>
      </c>
      <c r="E70" s="16">
        <v>0</v>
      </c>
      <c r="F70" s="16">
        <v>0</v>
      </c>
      <c r="G70" s="40">
        <v>6000165</v>
      </c>
      <c r="H70" s="41" t="s">
        <v>321</v>
      </c>
      <c r="I70" s="36" t="s">
        <v>315</v>
      </c>
      <c r="J70" s="16">
        <v>8661</v>
      </c>
      <c r="K70" s="30">
        <v>80</v>
      </c>
      <c r="L70" s="16" t="s">
        <v>25</v>
      </c>
      <c r="M70" s="16" t="str" cm="1">
        <f t="array" ref="M70:U70">_xlfn._xlws.FILTER(领地怪物效果!$A$4:$I$64,L70=领地怪物效果!$A$4:$A$64)</f>
        <v>远征PVP-4级普通</v>
      </c>
      <c r="N70" s="16">
        <v>4</v>
      </c>
      <c r="O70" s="16">
        <v>8</v>
      </c>
      <c r="P70" s="16">
        <v>22</v>
      </c>
      <c r="Q70" s="16">
        <v>22</v>
      </c>
      <c r="R70" s="16">
        <v>0</v>
      </c>
      <c r="S70" s="16">
        <v>24044776</v>
      </c>
      <c r="T70" s="16">
        <v>15400000</v>
      </c>
      <c r="U70" s="16">
        <v>330615671</v>
      </c>
      <c r="V70" s="16">
        <f t="shared" si="9"/>
        <v>4</v>
      </c>
      <c r="W70" s="19" cm="1">
        <f t="array" ref="W70">SUMPRODUCT((V70=品质升级提升效果!$H$3:$H$102)*(品质升级提升效果!$I$3:$I$102=C70)*(品质升级提升效果!$J$3:$J$102))</f>
        <v>0.08</v>
      </c>
      <c r="X70" s="19" cm="1">
        <f t="array" ref="X70">IFERROR(LOOKUP(1,0/((L70=Sheet2!$A$1:$A$90)*(Sheet2!$B$1:$B$90=C70)),Sheet2!$C$1:$C$90),W70)</f>
        <v>0.08</v>
      </c>
      <c r="Y70" s="16">
        <f t="shared" si="3"/>
        <v>1923582</v>
      </c>
      <c r="Z70" s="16">
        <f t="shared" ref="Z70:Z133" si="10">INT(T70*$X70*(1+C70/50))</f>
        <v>1281280</v>
      </c>
      <c r="AA70" s="16">
        <f t="shared" ref="AA70:AA133" si="11">INT(U70*$X70*(1+C70/45))</f>
        <v>27624776</v>
      </c>
      <c r="AD70" s="16" t="s">
        <v>257</v>
      </c>
      <c r="AE70" s="16" t="str">
        <f t="shared" si="4"/>
        <v>1923582,0}|</v>
      </c>
      <c r="AF70" s="16" t="s">
        <v>313</v>
      </c>
      <c r="AG70" s="16">
        <f t="shared" si="5"/>
        <v>1281280</v>
      </c>
      <c r="AH70" s="16" t="s">
        <v>260</v>
      </c>
      <c r="AI70" s="16" t="s">
        <v>314</v>
      </c>
      <c r="AJ70" s="16">
        <f t="shared" si="6"/>
        <v>27624776</v>
      </c>
      <c r="AK70" s="16" t="s">
        <v>261</v>
      </c>
      <c r="AL70" s="24" t="str">
        <f t="shared" si="7"/>
        <v>{{5,1,1,1923582,0}|{5,1,2,1281280,0}|{5,1,3,27624776,3}}</v>
      </c>
    </row>
    <row r="71" spans="1:38" x14ac:dyDescent="0.15">
      <c r="A71" s="16">
        <v>66</v>
      </c>
      <c r="B71" s="16">
        <v>105</v>
      </c>
      <c r="C71" s="16">
        <v>2</v>
      </c>
      <c r="D71" s="16">
        <v>0</v>
      </c>
      <c r="E71" s="16">
        <v>0</v>
      </c>
      <c r="F71" s="16">
        <v>0</v>
      </c>
      <c r="G71" s="40">
        <v>6000166</v>
      </c>
      <c r="H71" s="41" t="s">
        <v>322</v>
      </c>
      <c r="I71" s="36" t="s">
        <v>315</v>
      </c>
      <c r="J71" s="16">
        <v>8661</v>
      </c>
      <c r="K71" s="30">
        <v>80</v>
      </c>
      <c r="L71" s="16" t="s">
        <v>26</v>
      </c>
      <c r="M71" s="16" t="str" cm="1">
        <f t="array" ref="M71:U71">_xlfn._xlws.FILTER(领地怪物效果!$A$4:$I$64,L71=领地怪物效果!$A$4:$A$64)</f>
        <v>远征PVP-5级普通</v>
      </c>
      <c r="N71" s="16">
        <v>5</v>
      </c>
      <c r="O71" s="16">
        <v>12</v>
      </c>
      <c r="P71" s="16">
        <v>25</v>
      </c>
      <c r="Q71" s="16">
        <v>25</v>
      </c>
      <c r="R71" s="16">
        <v>0</v>
      </c>
      <c r="S71" s="16">
        <v>36067164</v>
      </c>
      <c r="T71" s="16">
        <v>17500000</v>
      </c>
      <c r="U71" s="16">
        <v>375699626</v>
      </c>
      <c r="V71" s="16">
        <f t="shared" si="9"/>
        <v>5</v>
      </c>
      <c r="W71" s="19" cm="1">
        <f t="array" ref="W71">SUMPRODUCT((V71=品质升级提升效果!$H$3:$H$102)*(品质升级提升效果!$I$3:$I$102=C71)*(品质升级提升效果!$J$3:$J$102))</f>
        <v>0.08</v>
      </c>
      <c r="X71" s="19" cm="1">
        <f t="array" ref="X71">IFERROR(LOOKUP(1,0/((L71=Sheet2!$A$1:$A$90)*(Sheet2!$B$1:$B$90=C71)),Sheet2!$C$1:$C$90),W71)</f>
        <v>0.08</v>
      </c>
      <c r="Y71" s="16">
        <f t="shared" ref="Y71:Y134" si="12">INT(S71*$X71)</f>
        <v>2885373</v>
      </c>
      <c r="Z71" s="16">
        <f t="shared" si="10"/>
        <v>1456000</v>
      </c>
      <c r="AA71" s="16">
        <f t="shared" si="11"/>
        <v>31391790</v>
      </c>
      <c r="AD71" s="16" t="s">
        <v>257</v>
      </c>
      <c r="AE71" s="16" t="str">
        <f t="shared" ref="AE71:AE134" si="13">Y71&amp;",0}|"</f>
        <v>2885373,0}|</v>
      </c>
      <c r="AF71" s="16" t="s">
        <v>313</v>
      </c>
      <c r="AG71" s="16">
        <f t="shared" ref="AG71:AG134" si="14">Z71</f>
        <v>1456000</v>
      </c>
      <c r="AH71" s="16" t="s">
        <v>260</v>
      </c>
      <c r="AI71" s="16" t="s">
        <v>314</v>
      </c>
      <c r="AJ71" s="16">
        <f t="shared" ref="AJ71:AJ134" si="15">AA71</f>
        <v>31391790</v>
      </c>
      <c r="AK71" s="16" t="s">
        <v>261</v>
      </c>
      <c r="AL71" s="24" t="str">
        <f t="shared" ref="AL71:AL134" si="16">AD71&amp;AE71&amp;AF71&amp;AG71&amp;AH71&amp;AI71&amp;AJ71&amp;AK71</f>
        <v>{{5,1,1,2885373,0}|{5,1,2,1456000,0}|{5,1,3,31391790,3}}</v>
      </c>
    </row>
    <row r="72" spans="1:38" x14ac:dyDescent="0.15">
      <c r="A72" s="16">
        <v>67</v>
      </c>
      <c r="B72" s="16">
        <v>106</v>
      </c>
      <c r="C72" s="16">
        <v>2</v>
      </c>
      <c r="D72" s="16">
        <v>0</v>
      </c>
      <c r="E72" s="16">
        <v>0</v>
      </c>
      <c r="F72" s="16">
        <v>0</v>
      </c>
      <c r="G72" s="40">
        <v>6000167</v>
      </c>
      <c r="H72" s="41" t="s">
        <v>323</v>
      </c>
      <c r="I72" s="36" t="s">
        <v>315</v>
      </c>
      <c r="J72" s="16">
        <v>8661</v>
      </c>
      <c r="K72" s="30">
        <v>80</v>
      </c>
      <c r="L72" s="16" t="s">
        <v>27</v>
      </c>
      <c r="M72" s="16" t="str" cm="1">
        <f t="array" ref="M72:U72">_xlfn._xlws.FILTER(领地怪物效果!$A$4:$I$64,L72=领地怪物效果!$A$4:$A$64)</f>
        <v>远征PVP-6级普通</v>
      </c>
      <c r="N72" s="16">
        <v>6</v>
      </c>
      <c r="O72" s="16">
        <v>28</v>
      </c>
      <c r="P72" s="16">
        <v>160</v>
      </c>
      <c r="Q72" s="16">
        <v>160</v>
      </c>
      <c r="R72" s="16">
        <v>0</v>
      </c>
      <c r="S72" s="16">
        <v>84156716</v>
      </c>
      <c r="T72" s="16">
        <v>112000000</v>
      </c>
      <c r="U72" s="16">
        <v>2404477611</v>
      </c>
      <c r="V72" s="16">
        <f t="shared" si="9"/>
        <v>6</v>
      </c>
      <c r="W72" s="19" cm="1">
        <f t="array" ref="W72">SUMPRODUCT((V72=品质升级提升效果!$H$3:$H$102)*(品质升级提升效果!$I$3:$I$102=C72)*(品质升级提升效果!$J$3:$J$102))</f>
        <v>0.08</v>
      </c>
      <c r="X72" s="19" cm="1">
        <f t="array" ref="X72">IFERROR(LOOKUP(1,0/((L72=Sheet2!$A$1:$A$90)*(Sheet2!$B$1:$B$90=C72)),Sheet2!$C$1:$C$90),W72)</f>
        <v>0.08</v>
      </c>
      <c r="Y72" s="16">
        <f t="shared" si="12"/>
        <v>6732537</v>
      </c>
      <c r="Z72" s="16">
        <f t="shared" si="10"/>
        <v>9318400</v>
      </c>
      <c r="AA72" s="16">
        <f t="shared" si="11"/>
        <v>200907462</v>
      </c>
      <c r="AD72" s="16" t="s">
        <v>257</v>
      </c>
      <c r="AE72" s="16" t="str">
        <f t="shared" si="13"/>
        <v>6732537,0}|</v>
      </c>
      <c r="AF72" s="16" t="s">
        <v>313</v>
      </c>
      <c r="AG72" s="16">
        <f t="shared" si="14"/>
        <v>9318400</v>
      </c>
      <c r="AH72" s="16" t="s">
        <v>260</v>
      </c>
      <c r="AI72" s="16" t="s">
        <v>314</v>
      </c>
      <c r="AJ72" s="16">
        <f t="shared" si="15"/>
        <v>200907462</v>
      </c>
      <c r="AK72" s="16" t="s">
        <v>261</v>
      </c>
      <c r="AL72" s="24" t="str">
        <f t="shared" si="16"/>
        <v>{{5,1,1,6732537,0}|{5,1,2,9318400,0}|{5,1,3,200907462,3}}</v>
      </c>
    </row>
    <row r="73" spans="1:38" x14ac:dyDescent="0.15">
      <c r="A73" s="16">
        <v>68</v>
      </c>
      <c r="B73" s="16">
        <v>107</v>
      </c>
      <c r="C73" s="16">
        <v>2</v>
      </c>
      <c r="D73" s="16">
        <v>0</v>
      </c>
      <c r="E73" s="16">
        <v>0</v>
      </c>
      <c r="F73" s="16">
        <v>0</v>
      </c>
      <c r="G73" s="40">
        <v>6000168</v>
      </c>
      <c r="H73" s="41" t="s">
        <v>324</v>
      </c>
      <c r="I73" s="36" t="s">
        <v>315</v>
      </c>
      <c r="J73" s="16">
        <v>8661</v>
      </c>
      <c r="K73" s="30">
        <v>80</v>
      </c>
      <c r="L73" s="16" t="s">
        <v>28</v>
      </c>
      <c r="M73" s="16" t="str" cm="1">
        <f t="array" ref="M73:U73">_xlfn._xlws.FILTER(领地怪物效果!$A$4:$I$64,L73=领地怪物效果!$A$4:$A$64)</f>
        <v>远征PVP-7级普通</v>
      </c>
      <c r="N73" s="16">
        <v>7</v>
      </c>
      <c r="O73" s="16">
        <v>32</v>
      </c>
      <c r="P73" s="16">
        <v>200</v>
      </c>
      <c r="Q73" s="16">
        <v>200</v>
      </c>
      <c r="R73" s="16">
        <v>0</v>
      </c>
      <c r="S73" s="16">
        <v>96179104</v>
      </c>
      <c r="T73" s="16">
        <v>140000000</v>
      </c>
      <c r="U73" s="16">
        <v>3005597014</v>
      </c>
      <c r="V73" s="16">
        <f t="shared" si="9"/>
        <v>7</v>
      </c>
      <c r="W73" s="19" cm="1">
        <f t="array" ref="W73">SUMPRODUCT((V73=品质升级提升效果!$H$3:$H$102)*(品质升级提升效果!$I$3:$I$102=C73)*(品质升级提升效果!$J$3:$J$102))</f>
        <v>0.08</v>
      </c>
      <c r="X73" s="19" cm="1">
        <f t="array" ref="X73">IFERROR(LOOKUP(1,0/((L73=Sheet2!$A$1:$A$90)*(Sheet2!$B$1:$B$90=C73)),Sheet2!$C$1:$C$90),W73)</f>
        <v>0.08</v>
      </c>
      <c r="Y73" s="16">
        <f t="shared" si="12"/>
        <v>7694328</v>
      </c>
      <c r="Z73" s="16">
        <f t="shared" si="10"/>
        <v>11648000</v>
      </c>
      <c r="AA73" s="16">
        <f t="shared" si="11"/>
        <v>251134328</v>
      </c>
      <c r="AD73" s="16" t="s">
        <v>257</v>
      </c>
      <c r="AE73" s="16" t="str">
        <f t="shared" si="13"/>
        <v>7694328,0}|</v>
      </c>
      <c r="AF73" s="16" t="s">
        <v>313</v>
      </c>
      <c r="AG73" s="16">
        <f t="shared" si="14"/>
        <v>11648000</v>
      </c>
      <c r="AH73" s="16" t="s">
        <v>260</v>
      </c>
      <c r="AI73" s="16" t="s">
        <v>314</v>
      </c>
      <c r="AJ73" s="16">
        <f t="shared" si="15"/>
        <v>251134328</v>
      </c>
      <c r="AK73" s="16" t="s">
        <v>261</v>
      </c>
      <c r="AL73" s="24" t="str">
        <f t="shared" si="16"/>
        <v>{{5,1,1,7694328,0}|{5,1,2,11648000,0}|{5,1,3,251134328,3}}</v>
      </c>
    </row>
    <row r="74" spans="1:38" x14ac:dyDescent="0.15">
      <c r="A74" s="16">
        <v>69</v>
      </c>
      <c r="B74" s="16">
        <v>108</v>
      </c>
      <c r="C74" s="16">
        <v>2</v>
      </c>
      <c r="D74" s="16">
        <v>0</v>
      </c>
      <c r="E74" s="16">
        <v>0</v>
      </c>
      <c r="F74" s="16">
        <v>0</v>
      </c>
      <c r="G74" s="40">
        <v>6000169</v>
      </c>
      <c r="H74" s="41" t="s">
        <v>325</v>
      </c>
      <c r="I74" s="36" t="s">
        <v>315</v>
      </c>
      <c r="J74" s="16">
        <v>8661</v>
      </c>
      <c r="K74" s="30">
        <v>60</v>
      </c>
      <c r="L74" s="16" t="s">
        <v>29</v>
      </c>
      <c r="M74" s="16" t="str" cm="1">
        <f t="array" ref="M74:U74">_xlfn._xlws.FILTER(领地怪物效果!$A$4:$I$64,L74=领地怪物效果!$A$4:$A$64)</f>
        <v>远征PVP-8级普通</v>
      </c>
      <c r="N74" s="16">
        <v>8</v>
      </c>
      <c r="O74" s="16">
        <v>35</v>
      </c>
      <c r="P74" s="16">
        <v>250</v>
      </c>
      <c r="Q74" s="16">
        <v>250</v>
      </c>
      <c r="R74" s="16">
        <v>0</v>
      </c>
      <c r="S74" s="16">
        <v>105195895</v>
      </c>
      <c r="T74" s="16">
        <v>175000000</v>
      </c>
      <c r="U74" s="16">
        <v>3756996268</v>
      </c>
      <c r="V74" s="16">
        <f t="shared" si="9"/>
        <v>8</v>
      </c>
      <c r="W74" s="19" cm="1">
        <f t="array" ref="W74">SUMPRODUCT((V74=品质升级提升效果!$H$3:$H$102)*(品质升级提升效果!$I$3:$I$102=C74)*(品质升级提升效果!$J$3:$J$102))</f>
        <v>0.06</v>
      </c>
      <c r="X74" s="19" cm="1">
        <f t="array" ref="X74">IFERROR(LOOKUP(1,0/((L74=Sheet2!$A$1:$A$90)*(Sheet2!$B$1:$B$90=C74)),Sheet2!$C$1:$C$90),W74)</f>
        <v>0.06</v>
      </c>
      <c r="Y74" s="16">
        <f t="shared" si="12"/>
        <v>6311753</v>
      </c>
      <c r="Z74" s="16">
        <f t="shared" si="10"/>
        <v>10920000</v>
      </c>
      <c r="AA74" s="16">
        <f t="shared" si="11"/>
        <v>235438432</v>
      </c>
      <c r="AD74" s="16" t="s">
        <v>257</v>
      </c>
      <c r="AE74" s="16" t="str">
        <f t="shared" si="13"/>
        <v>6311753,0}|</v>
      </c>
      <c r="AF74" s="16" t="s">
        <v>313</v>
      </c>
      <c r="AG74" s="16">
        <f t="shared" si="14"/>
        <v>10920000</v>
      </c>
      <c r="AH74" s="16" t="s">
        <v>260</v>
      </c>
      <c r="AI74" s="16" t="s">
        <v>314</v>
      </c>
      <c r="AJ74" s="16">
        <f t="shared" si="15"/>
        <v>235438432</v>
      </c>
      <c r="AK74" s="16" t="s">
        <v>261</v>
      </c>
      <c r="AL74" s="24" t="str">
        <f t="shared" si="16"/>
        <v>{{5,1,1,6311753,0}|{5,1,2,10920000,0}|{5,1,3,235438432,3}}</v>
      </c>
    </row>
    <row r="75" spans="1:38" x14ac:dyDescent="0.15">
      <c r="A75" s="16">
        <v>70</v>
      </c>
      <c r="B75" s="16">
        <v>109</v>
      </c>
      <c r="C75" s="16">
        <v>2</v>
      </c>
      <c r="D75" s="16">
        <v>0</v>
      </c>
      <c r="E75" s="16">
        <v>0</v>
      </c>
      <c r="F75" s="16">
        <v>0</v>
      </c>
      <c r="G75" s="40">
        <v>6000170</v>
      </c>
      <c r="H75" s="41" t="s">
        <v>326</v>
      </c>
      <c r="I75" s="36" t="s">
        <v>315</v>
      </c>
      <c r="J75" s="16">
        <v>8661</v>
      </c>
      <c r="K75" s="30">
        <v>60</v>
      </c>
      <c r="L75" s="16" t="s">
        <v>30</v>
      </c>
      <c r="M75" s="16" t="str" cm="1">
        <f t="array" ref="M75:U75">_xlfn._xlws.FILTER(领地怪物效果!$A$4:$I$64,L75=领地怪物效果!$A$4:$A$64)</f>
        <v>远征PVP-9级普通</v>
      </c>
      <c r="N75" s="16">
        <v>9</v>
      </c>
      <c r="O75" s="16">
        <v>60</v>
      </c>
      <c r="P75" s="16">
        <v>300</v>
      </c>
      <c r="Q75" s="16">
        <v>300</v>
      </c>
      <c r="R75" s="16">
        <v>0</v>
      </c>
      <c r="S75" s="16">
        <v>180335820</v>
      </c>
      <c r="T75" s="16">
        <v>210000000</v>
      </c>
      <c r="U75" s="16">
        <v>4508395522</v>
      </c>
      <c r="V75" s="16">
        <f t="shared" si="9"/>
        <v>9</v>
      </c>
      <c r="W75" s="19" cm="1">
        <f t="array" ref="W75">SUMPRODUCT((V75=品质升级提升效果!$H$3:$H$102)*(品质升级提升效果!$I$3:$I$102=C75)*(品质升级提升效果!$J$3:$J$102))</f>
        <v>0.06</v>
      </c>
      <c r="X75" s="19" cm="1">
        <f t="array" ref="X75">IFERROR(LOOKUP(1,0/((L75=Sheet2!$A$1:$A$90)*(Sheet2!$B$1:$B$90=C75)),Sheet2!$C$1:$C$90),W75)</f>
        <v>0.06</v>
      </c>
      <c r="Y75" s="16">
        <f t="shared" si="12"/>
        <v>10820149</v>
      </c>
      <c r="Z75" s="16">
        <f t="shared" si="10"/>
        <v>13104000</v>
      </c>
      <c r="AA75" s="16">
        <f t="shared" si="11"/>
        <v>282526119</v>
      </c>
      <c r="AD75" s="16" t="s">
        <v>257</v>
      </c>
      <c r="AE75" s="16" t="str">
        <f t="shared" si="13"/>
        <v>10820149,0}|</v>
      </c>
      <c r="AF75" s="16" t="s">
        <v>313</v>
      </c>
      <c r="AG75" s="16">
        <f t="shared" si="14"/>
        <v>13104000</v>
      </c>
      <c r="AH75" s="16" t="s">
        <v>260</v>
      </c>
      <c r="AI75" s="16" t="s">
        <v>314</v>
      </c>
      <c r="AJ75" s="16">
        <f t="shared" si="15"/>
        <v>282526119</v>
      </c>
      <c r="AK75" s="16" t="s">
        <v>261</v>
      </c>
      <c r="AL75" s="24" t="str">
        <f t="shared" si="16"/>
        <v>{{5,1,1,10820149,0}|{5,1,2,13104000,0}|{5,1,3,282526119,3}}</v>
      </c>
    </row>
    <row r="76" spans="1:38" x14ac:dyDescent="0.15">
      <c r="A76" s="16">
        <v>71</v>
      </c>
      <c r="B76" s="16">
        <v>110</v>
      </c>
      <c r="C76" s="16">
        <v>2</v>
      </c>
      <c r="D76" s="16">
        <v>0</v>
      </c>
      <c r="E76" s="16">
        <v>0</v>
      </c>
      <c r="F76" s="16">
        <v>0</v>
      </c>
      <c r="G76" s="40">
        <v>6000171</v>
      </c>
      <c r="H76" s="41" t="s">
        <v>327</v>
      </c>
      <c r="I76" s="36" t="s">
        <v>315</v>
      </c>
      <c r="J76" s="16">
        <v>8661</v>
      </c>
      <c r="K76" s="30">
        <v>60</v>
      </c>
      <c r="L76" s="16" t="s">
        <v>31</v>
      </c>
      <c r="M76" s="16" t="str" cm="1">
        <f t="array" ref="M76:U76">_xlfn._xlws.FILTER(领地怪物效果!$A$4:$I$64,L76=领地怪物效果!$A$4:$A$64)</f>
        <v>远征PVP-10级普通</v>
      </c>
      <c r="N76" s="16">
        <v>10</v>
      </c>
      <c r="O76" s="16">
        <v>70</v>
      </c>
      <c r="P76" s="16">
        <v>320</v>
      </c>
      <c r="Q76" s="16">
        <v>320</v>
      </c>
      <c r="R76" s="16">
        <v>0</v>
      </c>
      <c r="S76" s="16">
        <v>210391791</v>
      </c>
      <c r="T76" s="16">
        <v>224000000</v>
      </c>
      <c r="U76" s="16">
        <v>4808955223</v>
      </c>
      <c r="V76" s="16">
        <f t="shared" si="9"/>
        <v>10</v>
      </c>
      <c r="W76" s="19" cm="1">
        <f t="array" ref="W76">SUMPRODUCT((V76=品质升级提升效果!$H$3:$H$102)*(品质升级提升效果!$I$3:$I$102=C76)*(品质升级提升效果!$J$3:$J$102))</f>
        <v>0.06</v>
      </c>
      <c r="X76" s="19" cm="1">
        <f t="array" ref="X76">IFERROR(LOOKUP(1,0/((L76=Sheet2!$A$1:$A$90)*(Sheet2!$B$1:$B$90=C76)),Sheet2!$C$1:$C$90),W76)</f>
        <v>0.06</v>
      </c>
      <c r="Y76" s="16">
        <f t="shared" si="12"/>
        <v>12623507</v>
      </c>
      <c r="Z76" s="16">
        <f t="shared" si="10"/>
        <v>13977600</v>
      </c>
      <c r="AA76" s="16">
        <f t="shared" si="11"/>
        <v>301361193</v>
      </c>
      <c r="AD76" s="16" t="s">
        <v>257</v>
      </c>
      <c r="AE76" s="16" t="str">
        <f t="shared" si="13"/>
        <v>12623507,0}|</v>
      </c>
      <c r="AF76" s="16" t="s">
        <v>313</v>
      </c>
      <c r="AG76" s="16">
        <f t="shared" si="14"/>
        <v>13977600</v>
      </c>
      <c r="AH76" s="16" t="s">
        <v>260</v>
      </c>
      <c r="AI76" s="16" t="s">
        <v>314</v>
      </c>
      <c r="AJ76" s="16">
        <f t="shared" si="15"/>
        <v>301361193</v>
      </c>
      <c r="AK76" s="16" t="s">
        <v>261</v>
      </c>
      <c r="AL76" s="24" t="str">
        <f t="shared" si="16"/>
        <v>{{5,1,1,12623507,0}|{5,1,2,13977600,0}|{5,1,3,301361193,3}}</v>
      </c>
    </row>
    <row r="77" spans="1:38" x14ac:dyDescent="0.15">
      <c r="A77" s="16">
        <v>72</v>
      </c>
      <c r="B77" s="16">
        <v>201</v>
      </c>
      <c r="C77" s="16">
        <v>2</v>
      </c>
      <c r="D77" s="16">
        <v>200</v>
      </c>
      <c r="E77" s="16">
        <v>0</v>
      </c>
      <c r="F77" s="16">
        <v>0</v>
      </c>
      <c r="G77" s="33">
        <f>G67</f>
        <v>6000162</v>
      </c>
      <c r="H77" s="32" t="s">
        <v>318</v>
      </c>
      <c r="I77" s="37" t="s">
        <v>315</v>
      </c>
      <c r="J77" s="16">
        <v>8661</v>
      </c>
      <c r="K77" s="30">
        <v>100</v>
      </c>
      <c r="L77" s="16" t="s">
        <v>32</v>
      </c>
      <c r="M77" s="16" t="str" cm="1">
        <f t="array" ref="M77:U77">_xlfn._xlws.FILTER(领地怪物效果!$A$4:$I$64,L77=领地怪物效果!$A$4:$A$64)</f>
        <v>远征PVP-1级远征币矿井</v>
      </c>
      <c r="N77" s="16">
        <v>1</v>
      </c>
      <c r="O77" s="16">
        <v>1.9</v>
      </c>
      <c r="P77" s="16">
        <v>1.9</v>
      </c>
      <c r="Q77" s="16">
        <v>1.9</v>
      </c>
      <c r="R77" s="16">
        <v>0</v>
      </c>
      <c r="S77" s="16">
        <v>5710634</v>
      </c>
      <c r="T77" s="16">
        <v>1330000</v>
      </c>
      <c r="U77" s="16">
        <v>28553171</v>
      </c>
      <c r="V77" s="16">
        <f t="shared" si="9"/>
        <v>1</v>
      </c>
      <c r="W77" s="19" cm="1">
        <f t="array" ref="W77">SUMPRODUCT((V77=品质升级提升效果!$H$3:$H$102)*(品质升级提升效果!$I$3:$I$102=C77)*(品质升级提升效果!$J$3:$J$102))</f>
        <v>0.1</v>
      </c>
      <c r="X77" s="19" cm="1">
        <f t="array" ref="X77">IFERROR(LOOKUP(1,0/((L77=Sheet2!$A$1:$A$90)*(Sheet2!$B$1:$B$90=C77)),Sheet2!$C$1:$C$90),W77)</f>
        <v>0.1</v>
      </c>
      <c r="Y77" s="16">
        <f t="shared" si="12"/>
        <v>571063</v>
      </c>
      <c r="Z77" s="16">
        <f t="shared" si="10"/>
        <v>138320</v>
      </c>
      <c r="AA77" s="16">
        <f t="shared" si="11"/>
        <v>2982220</v>
      </c>
      <c r="AD77" s="16" t="s">
        <v>257</v>
      </c>
      <c r="AE77" s="16" t="str">
        <f t="shared" si="13"/>
        <v>571063,0}|</v>
      </c>
      <c r="AF77" s="16" t="s">
        <v>313</v>
      </c>
      <c r="AG77" s="16">
        <f t="shared" si="14"/>
        <v>138320</v>
      </c>
      <c r="AH77" s="16" t="s">
        <v>260</v>
      </c>
      <c r="AI77" s="16" t="s">
        <v>314</v>
      </c>
      <c r="AJ77" s="16">
        <f t="shared" si="15"/>
        <v>2982220</v>
      </c>
      <c r="AK77" s="16" t="s">
        <v>261</v>
      </c>
      <c r="AL77" s="24" t="str">
        <f t="shared" si="16"/>
        <v>{{5,1,1,571063,0}|{5,1,2,138320,0}|{5,1,3,2982220,3}}</v>
      </c>
    </row>
    <row r="78" spans="1:38" x14ac:dyDescent="0.15">
      <c r="A78" s="16">
        <v>73</v>
      </c>
      <c r="B78" s="16">
        <v>202</v>
      </c>
      <c r="C78" s="16">
        <v>2</v>
      </c>
      <c r="D78" s="16">
        <v>200</v>
      </c>
      <c r="E78" s="16">
        <v>0</v>
      </c>
      <c r="F78" s="16">
        <v>0</v>
      </c>
      <c r="G78" s="33">
        <f t="shared" ref="G78:G96" si="17">G68</f>
        <v>6000163</v>
      </c>
      <c r="H78" s="32" t="s">
        <v>319</v>
      </c>
      <c r="I78" s="37" t="s">
        <v>315</v>
      </c>
      <c r="J78" s="16">
        <v>8661</v>
      </c>
      <c r="K78" s="30">
        <v>100</v>
      </c>
      <c r="L78" s="16" t="s">
        <v>33</v>
      </c>
      <c r="M78" s="16" t="str" cm="1">
        <f t="array" ref="M78:U78">_xlfn._xlws.FILTER(领地怪物效果!$A$4:$I$64,L78=领地怪物效果!$A$4:$A$64)</f>
        <v>远征PVP-2级远征币矿井</v>
      </c>
      <c r="N78" s="16">
        <v>2</v>
      </c>
      <c r="O78" s="16">
        <v>2.95</v>
      </c>
      <c r="P78" s="16">
        <v>2.25</v>
      </c>
      <c r="Q78" s="16">
        <v>2.25</v>
      </c>
      <c r="R78" s="16">
        <v>0</v>
      </c>
      <c r="S78" s="16">
        <v>8866511</v>
      </c>
      <c r="T78" s="16">
        <v>1575000</v>
      </c>
      <c r="U78" s="16">
        <v>33812966</v>
      </c>
      <c r="V78" s="16">
        <f t="shared" si="9"/>
        <v>2</v>
      </c>
      <c r="W78" s="19" cm="1">
        <f t="array" ref="W78">SUMPRODUCT((V78=品质升级提升效果!$H$3:$H$102)*(品质升级提升效果!$I$3:$I$102=C78)*(品质升级提升效果!$J$3:$J$102))</f>
        <v>0.1</v>
      </c>
      <c r="X78" s="19" cm="1">
        <f t="array" ref="X78">IFERROR(LOOKUP(1,0/((L78=Sheet2!$A$1:$A$90)*(Sheet2!$B$1:$B$90=C78)),Sheet2!$C$1:$C$90),W78)</f>
        <v>0.1</v>
      </c>
      <c r="Y78" s="16">
        <f t="shared" si="12"/>
        <v>886651</v>
      </c>
      <c r="Z78" s="16">
        <f t="shared" si="10"/>
        <v>163800</v>
      </c>
      <c r="AA78" s="16">
        <f t="shared" si="11"/>
        <v>3531576</v>
      </c>
      <c r="AD78" s="16" t="s">
        <v>257</v>
      </c>
      <c r="AE78" s="16" t="str">
        <f t="shared" si="13"/>
        <v>886651,0}|</v>
      </c>
      <c r="AF78" s="16" t="s">
        <v>313</v>
      </c>
      <c r="AG78" s="16">
        <f t="shared" si="14"/>
        <v>163800</v>
      </c>
      <c r="AH78" s="16" t="s">
        <v>260</v>
      </c>
      <c r="AI78" s="16" t="s">
        <v>314</v>
      </c>
      <c r="AJ78" s="16">
        <f t="shared" si="15"/>
        <v>3531576</v>
      </c>
      <c r="AK78" s="16" t="s">
        <v>261</v>
      </c>
      <c r="AL78" s="24" t="str">
        <f t="shared" si="16"/>
        <v>{{5,1,1,886651,0}|{5,1,2,163800,0}|{5,1,3,3531576,3}}</v>
      </c>
    </row>
    <row r="79" spans="1:38" x14ac:dyDescent="0.15">
      <c r="A79" s="16">
        <v>74</v>
      </c>
      <c r="B79" s="16">
        <v>203</v>
      </c>
      <c r="C79" s="16">
        <v>2</v>
      </c>
      <c r="D79" s="16">
        <v>200</v>
      </c>
      <c r="E79" s="16">
        <v>0</v>
      </c>
      <c r="F79" s="16">
        <v>0</v>
      </c>
      <c r="G79" s="33">
        <f t="shared" si="17"/>
        <v>6000164</v>
      </c>
      <c r="H79" s="32" t="s">
        <v>320</v>
      </c>
      <c r="I79" s="37" t="s">
        <v>315</v>
      </c>
      <c r="J79" s="16">
        <v>8661</v>
      </c>
      <c r="K79" s="30">
        <v>100</v>
      </c>
      <c r="L79" s="16" t="s">
        <v>34</v>
      </c>
      <c r="M79" s="16" t="str" cm="1">
        <f t="array" ref="M79:U79">_xlfn._xlws.FILTER(领地怪物效果!$A$4:$I$64,L79=领地怪物效果!$A$4:$A$64)</f>
        <v>远征PVP-3级远征币矿井</v>
      </c>
      <c r="N79" s="16">
        <v>3</v>
      </c>
      <c r="O79" s="16">
        <v>5.9</v>
      </c>
      <c r="P79" s="16">
        <v>3.9</v>
      </c>
      <c r="Q79" s="16">
        <v>3.9</v>
      </c>
      <c r="R79" s="16">
        <v>0</v>
      </c>
      <c r="S79" s="16">
        <v>17733022</v>
      </c>
      <c r="T79" s="16">
        <v>2730000</v>
      </c>
      <c r="U79" s="16">
        <v>58609141</v>
      </c>
      <c r="V79" s="16">
        <f t="shared" si="9"/>
        <v>3</v>
      </c>
      <c r="W79" s="19" cm="1">
        <f t="array" ref="W79">SUMPRODUCT((V79=品质升级提升效果!$H$3:$H$102)*(品质升级提升效果!$I$3:$I$102=C79)*(品质升级提升效果!$J$3:$J$102))</f>
        <v>0.1</v>
      </c>
      <c r="X79" s="19" cm="1">
        <f t="array" ref="X79">IFERROR(LOOKUP(1,0/((L79=Sheet2!$A$1:$A$90)*(Sheet2!$B$1:$B$90=C79)),Sheet2!$C$1:$C$90),W79)</f>
        <v>0.1</v>
      </c>
      <c r="Y79" s="16">
        <f t="shared" si="12"/>
        <v>1773302</v>
      </c>
      <c r="Z79" s="16">
        <f t="shared" si="10"/>
        <v>283920</v>
      </c>
      <c r="AA79" s="16">
        <f t="shared" si="11"/>
        <v>6121399</v>
      </c>
      <c r="AD79" s="16" t="s">
        <v>257</v>
      </c>
      <c r="AE79" s="16" t="str">
        <f t="shared" si="13"/>
        <v>1773302,0}|</v>
      </c>
      <c r="AF79" s="16" t="s">
        <v>313</v>
      </c>
      <c r="AG79" s="16">
        <f t="shared" si="14"/>
        <v>283920</v>
      </c>
      <c r="AH79" s="16" t="s">
        <v>260</v>
      </c>
      <c r="AI79" s="16" t="s">
        <v>314</v>
      </c>
      <c r="AJ79" s="16">
        <f t="shared" si="15"/>
        <v>6121399</v>
      </c>
      <c r="AK79" s="16" t="s">
        <v>261</v>
      </c>
      <c r="AL79" s="24" t="str">
        <f t="shared" si="16"/>
        <v>{{5,1,1,1773302,0}|{5,1,2,283920,0}|{5,1,3,6121399,3}}</v>
      </c>
    </row>
    <row r="80" spans="1:38" x14ac:dyDescent="0.15">
      <c r="A80" s="16">
        <v>75</v>
      </c>
      <c r="B80" s="16">
        <v>204</v>
      </c>
      <c r="C80" s="16">
        <v>2</v>
      </c>
      <c r="D80" s="16">
        <v>200</v>
      </c>
      <c r="E80" s="16">
        <v>0</v>
      </c>
      <c r="F80" s="16">
        <v>0</v>
      </c>
      <c r="G80" s="33">
        <f t="shared" si="17"/>
        <v>6000165</v>
      </c>
      <c r="H80" s="32" t="s">
        <v>321</v>
      </c>
      <c r="I80" s="37" t="s">
        <v>315</v>
      </c>
      <c r="J80" s="16">
        <v>8661</v>
      </c>
      <c r="K80" s="30">
        <v>80</v>
      </c>
      <c r="L80" s="16" t="s">
        <v>35</v>
      </c>
      <c r="M80" s="16" t="str" cm="1">
        <f t="array" ref="M80:U80">_xlfn._xlws.FILTER(领地怪物效果!$A$4:$I$64,L80=领地怪物效果!$A$4:$A$64)</f>
        <v>远征PVP-4级远征币矿井</v>
      </c>
      <c r="N80" s="16">
        <v>4</v>
      </c>
      <c r="O80" s="16">
        <v>8.6999999999999993</v>
      </c>
      <c r="P80" s="16">
        <v>29.7</v>
      </c>
      <c r="Q80" s="16">
        <v>29.7</v>
      </c>
      <c r="R80" s="16">
        <v>0</v>
      </c>
      <c r="S80" s="16">
        <v>26148694</v>
      </c>
      <c r="T80" s="16">
        <v>20790000</v>
      </c>
      <c r="U80" s="16">
        <v>446331156</v>
      </c>
      <c r="V80" s="16">
        <f t="shared" si="9"/>
        <v>4</v>
      </c>
      <c r="W80" s="19" cm="1">
        <f t="array" ref="W80">SUMPRODUCT((V80=品质升级提升效果!$H$3:$H$102)*(品质升级提升效果!$I$3:$I$102=C80)*(品质升级提升效果!$J$3:$J$102))</f>
        <v>0.08</v>
      </c>
      <c r="X80" s="19" cm="1">
        <f t="array" ref="X80">IFERROR(LOOKUP(1,0/((L80=Sheet2!$A$1:$A$90)*(Sheet2!$B$1:$B$90=C80)),Sheet2!$C$1:$C$90),W80)</f>
        <v>0.08</v>
      </c>
      <c r="Y80" s="16">
        <f t="shared" si="12"/>
        <v>2091895</v>
      </c>
      <c r="Z80" s="16">
        <f t="shared" si="10"/>
        <v>1729728</v>
      </c>
      <c r="AA80" s="16">
        <f t="shared" si="11"/>
        <v>37293447</v>
      </c>
      <c r="AD80" s="16" t="s">
        <v>257</v>
      </c>
      <c r="AE80" s="16" t="str">
        <f t="shared" si="13"/>
        <v>2091895,0}|</v>
      </c>
      <c r="AF80" s="16" t="s">
        <v>313</v>
      </c>
      <c r="AG80" s="16">
        <f t="shared" si="14"/>
        <v>1729728</v>
      </c>
      <c r="AH80" s="16" t="s">
        <v>260</v>
      </c>
      <c r="AI80" s="16" t="s">
        <v>314</v>
      </c>
      <c r="AJ80" s="16">
        <f t="shared" si="15"/>
        <v>37293447</v>
      </c>
      <c r="AK80" s="16" t="s">
        <v>261</v>
      </c>
      <c r="AL80" s="24" t="str">
        <f t="shared" si="16"/>
        <v>{{5,1,1,2091895,0}|{5,1,2,1729728,0}|{5,1,3,37293447,3}}</v>
      </c>
    </row>
    <row r="81" spans="1:38" x14ac:dyDescent="0.15">
      <c r="A81" s="16">
        <v>76</v>
      </c>
      <c r="B81" s="16">
        <v>205</v>
      </c>
      <c r="C81" s="16">
        <v>2</v>
      </c>
      <c r="D81" s="16">
        <v>200</v>
      </c>
      <c r="E81" s="16">
        <v>0</v>
      </c>
      <c r="F81" s="16">
        <v>0</v>
      </c>
      <c r="G81" s="33">
        <f t="shared" si="17"/>
        <v>6000166</v>
      </c>
      <c r="H81" s="32" t="s">
        <v>322</v>
      </c>
      <c r="I81" s="37" t="s">
        <v>315</v>
      </c>
      <c r="J81" s="16">
        <v>8661</v>
      </c>
      <c r="K81" s="30">
        <v>80</v>
      </c>
      <c r="L81" s="16" t="s">
        <v>36</v>
      </c>
      <c r="M81" s="16" t="str" cm="1">
        <f t="array" ref="M81:U81">_xlfn._xlws.FILTER(领地怪物效果!$A$4:$I$64,L81=领地怪物效果!$A$4:$A$64)</f>
        <v>远征PVP-5级远征币矿井</v>
      </c>
      <c r="N81" s="16">
        <v>5</v>
      </c>
      <c r="O81" s="16">
        <v>13.2</v>
      </c>
      <c r="P81" s="16">
        <v>35</v>
      </c>
      <c r="Q81" s="16">
        <v>35</v>
      </c>
      <c r="R81" s="16">
        <v>0</v>
      </c>
      <c r="S81" s="16">
        <v>39673880</v>
      </c>
      <c r="T81" s="16">
        <v>24500000</v>
      </c>
      <c r="U81" s="16">
        <v>525979477</v>
      </c>
      <c r="V81" s="16">
        <f t="shared" si="9"/>
        <v>5</v>
      </c>
      <c r="W81" s="19" cm="1">
        <f t="array" ref="W81">SUMPRODUCT((V81=品质升级提升效果!$H$3:$H$102)*(品质升级提升效果!$I$3:$I$102=C81)*(品质升级提升效果!$J$3:$J$102))</f>
        <v>0.08</v>
      </c>
      <c r="X81" s="19" cm="1">
        <f t="array" ref="X81">IFERROR(LOOKUP(1,0/((L81=Sheet2!$A$1:$A$90)*(Sheet2!$B$1:$B$90=C81)),Sheet2!$C$1:$C$90),W81)</f>
        <v>0.08</v>
      </c>
      <c r="Y81" s="16">
        <f t="shared" si="12"/>
        <v>3173910</v>
      </c>
      <c r="Z81" s="16">
        <f t="shared" si="10"/>
        <v>2038400</v>
      </c>
      <c r="AA81" s="16">
        <f t="shared" si="11"/>
        <v>43948507</v>
      </c>
      <c r="AD81" s="16" t="s">
        <v>257</v>
      </c>
      <c r="AE81" s="16" t="str">
        <f t="shared" si="13"/>
        <v>3173910,0}|</v>
      </c>
      <c r="AF81" s="16" t="s">
        <v>313</v>
      </c>
      <c r="AG81" s="16">
        <f t="shared" si="14"/>
        <v>2038400</v>
      </c>
      <c r="AH81" s="16" t="s">
        <v>260</v>
      </c>
      <c r="AI81" s="16" t="s">
        <v>314</v>
      </c>
      <c r="AJ81" s="16">
        <f t="shared" si="15"/>
        <v>43948507</v>
      </c>
      <c r="AK81" s="16" t="s">
        <v>261</v>
      </c>
      <c r="AL81" s="24" t="str">
        <f t="shared" si="16"/>
        <v>{{5,1,1,3173910,0}|{5,1,2,2038400,0}|{5,1,3,43948507,3}}</v>
      </c>
    </row>
    <row r="82" spans="1:38" x14ac:dyDescent="0.15">
      <c r="A82" s="16">
        <v>77</v>
      </c>
      <c r="B82" s="16">
        <v>206</v>
      </c>
      <c r="C82" s="16">
        <v>2</v>
      </c>
      <c r="D82" s="16">
        <v>200</v>
      </c>
      <c r="E82" s="16">
        <v>0</v>
      </c>
      <c r="F82" s="16">
        <v>0</v>
      </c>
      <c r="G82" s="33">
        <f t="shared" si="17"/>
        <v>6000167</v>
      </c>
      <c r="H82" s="32" t="s">
        <v>323</v>
      </c>
      <c r="I82" s="37" t="s">
        <v>315</v>
      </c>
      <c r="J82" s="16">
        <v>8661</v>
      </c>
      <c r="K82" s="30">
        <v>80</v>
      </c>
      <c r="L82" s="16" t="s">
        <v>37</v>
      </c>
      <c r="M82" s="16" t="str" cm="1">
        <f t="array" ref="M82:U82">_xlfn._xlws.FILTER(领地怪物效果!$A$4:$I$64,L82=领地怪物效果!$A$4:$A$64)</f>
        <v>远征PVP-6级远征币矿井</v>
      </c>
      <c r="N82" s="16">
        <v>6</v>
      </c>
      <c r="O82" s="16">
        <v>31.05</v>
      </c>
      <c r="P82" s="16">
        <v>232</v>
      </c>
      <c r="Q82" s="16">
        <v>232</v>
      </c>
      <c r="R82" s="16">
        <v>0</v>
      </c>
      <c r="S82" s="16">
        <v>93323787</v>
      </c>
      <c r="T82" s="16">
        <v>162400000</v>
      </c>
      <c r="U82" s="16">
        <v>3486492537</v>
      </c>
      <c r="V82" s="16">
        <f t="shared" si="9"/>
        <v>6</v>
      </c>
      <c r="W82" s="19" cm="1">
        <f t="array" ref="W82">SUMPRODUCT((V82=品质升级提升效果!$H$3:$H$102)*(品质升级提升效果!$I$3:$I$102=C82)*(品质升级提升效果!$J$3:$J$102))</f>
        <v>0.08</v>
      </c>
      <c r="X82" s="19" cm="1">
        <f t="array" ref="X82">IFERROR(LOOKUP(1,0/((L82=Sheet2!$A$1:$A$90)*(Sheet2!$B$1:$B$90=C82)),Sheet2!$C$1:$C$90),W82)</f>
        <v>0.08</v>
      </c>
      <c r="Y82" s="16">
        <f t="shared" si="12"/>
        <v>7465902</v>
      </c>
      <c r="Z82" s="16">
        <f t="shared" si="10"/>
        <v>13511680</v>
      </c>
      <c r="AA82" s="16">
        <f t="shared" si="11"/>
        <v>291315820</v>
      </c>
      <c r="AD82" s="16" t="s">
        <v>257</v>
      </c>
      <c r="AE82" s="16" t="str">
        <f t="shared" si="13"/>
        <v>7465902,0}|</v>
      </c>
      <c r="AF82" s="16" t="s">
        <v>313</v>
      </c>
      <c r="AG82" s="16">
        <f t="shared" si="14"/>
        <v>13511680</v>
      </c>
      <c r="AH82" s="16" t="s">
        <v>260</v>
      </c>
      <c r="AI82" s="16" t="s">
        <v>314</v>
      </c>
      <c r="AJ82" s="16">
        <f t="shared" si="15"/>
        <v>291315820</v>
      </c>
      <c r="AK82" s="16" t="s">
        <v>261</v>
      </c>
      <c r="AL82" s="24" t="str">
        <f t="shared" si="16"/>
        <v>{{5,1,1,7465902,0}|{5,1,2,13511680,0}|{5,1,3,291315820,3}}</v>
      </c>
    </row>
    <row r="83" spans="1:38" x14ac:dyDescent="0.15">
      <c r="A83" s="16">
        <v>78</v>
      </c>
      <c r="B83" s="16">
        <v>207</v>
      </c>
      <c r="C83" s="16">
        <v>2</v>
      </c>
      <c r="D83" s="16">
        <v>200</v>
      </c>
      <c r="E83" s="16">
        <v>0</v>
      </c>
      <c r="F83" s="16">
        <v>0</v>
      </c>
      <c r="G83" s="33">
        <f t="shared" si="17"/>
        <v>6000168</v>
      </c>
      <c r="H83" s="32" t="s">
        <v>324</v>
      </c>
      <c r="I83" s="37" t="s">
        <v>315</v>
      </c>
      <c r="J83" s="16">
        <v>8661</v>
      </c>
      <c r="K83" s="30">
        <v>80</v>
      </c>
      <c r="L83" s="16" t="s">
        <v>38</v>
      </c>
      <c r="M83" s="16" t="str" cm="1">
        <f t="array" ref="M83:U83">_xlfn._xlws.FILTER(领地怪物效果!$A$4:$I$64,L83=领地怪物效果!$A$4:$A$64)</f>
        <v>远征PVP-7级远征币矿井</v>
      </c>
      <c r="N83" s="16">
        <v>7</v>
      </c>
      <c r="O83" s="16">
        <v>35.799999999999997</v>
      </c>
      <c r="P83" s="16">
        <v>300</v>
      </c>
      <c r="Q83" s="16">
        <v>300</v>
      </c>
      <c r="R83" s="16">
        <v>0</v>
      </c>
      <c r="S83" s="16">
        <v>107600373</v>
      </c>
      <c r="T83" s="16">
        <v>210000000</v>
      </c>
      <c r="U83" s="16">
        <v>4508395522</v>
      </c>
      <c r="V83" s="16">
        <f t="shared" si="9"/>
        <v>7</v>
      </c>
      <c r="W83" s="19" cm="1">
        <f t="array" ref="W83">SUMPRODUCT((V83=品质升级提升效果!$H$3:$H$102)*(品质升级提升效果!$I$3:$I$102=C83)*(品质升级提升效果!$J$3:$J$102))</f>
        <v>0.08</v>
      </c>
      <c r="X83" s="19" cm="1">
        <f t="array" ref="X83">IFERROR(LOOKUP(1,0/((L83=Sheet2!$A$1:$A$90)*(Sheet2!$B$1:$B$90=C83)),Sheet2!$C$1:$C$90),W83)</f>
        <v>0.08</v>
      </c>
      <c r="Y83" s="16">
        <f t="shared" si="12"/>
        <v>8608029</v>
      </c>
      <c r="Z83" s="16">
        <f t="shared" si="10"/>
        <v>17472000</v>
      </c>
      <c r="AA83" s="16">
        <f t="shared" si="11"/>
        <v>376701492</v>
      </c>
      <c r="AD83" s="16" t="s">
        <v>257</v>
      </c>
      <c r="AE83" s="16" t="str">
        <f t="shared" si="13"/>
        <v>8608029,0}|</v>
      </c>
      <c r="AF83" s="16" t="s">
        <v>313</v>
      </c>
      <c r="AG83" s="16">
        <f t="shared" si="14"/>
        <v>17472000</v>
      </c>
      <c r="AH83" s="16" t="s">
        <v>260</v>
      </c>
      <c r="AI83" s="16" t="s">
        <v>314</v>
      </c>
      <c r="AJ83" s="16">
        <f t="shared" si="15"/>
        <v>376701492</v>
      </c>
      <c r="AK83" s="16" t="s">
        <v>261</v>
      </c>
      <c r="AL83" s="24" t="str">
        <f t="shared" si="16"/>
        <v>{{5,1,1,8608029,0}|{5,1,2,17472000,0}|{5,1,3,376701492,3}}</v>
      </c>
    </row>
    <row r="84" spans="1:38" x14ac:dyDescent="0.15">
      <c r="A84" s="16">
        <v>79</v>
      </c>
      <c r="B84" s="16">
        <v>208</v>
      </c>
      <c r="C84" s="16">
        <v>2</v>
      </c>
      <c r="D84" s="16">
        <v>200</v>
      </c>
      <c r="E84" s="16">
        <v>0</v>
      </c>
      <c r="F84" s="16">
        <v>0</v>
      </c>
      <c r="G84" s="33">
        <f t="shared" si="17"/>
        <v>6000169</v>
      </c>
      <c r="H84" s="32" t="s">
        <v>325</v>
      </c>
      <c r="I84" s="37" t="s">
        <v>315</v>
      </c>
      <c r="J84" s="16">
        <v>8661</v>
      </c>
      <c r="K84" s="30">
        <v>60</v>
      </c>
      <c r="L84" s="16" t="s">
        <v>39</v>
      </c>
      <c r="M84" s="16" t="str" cm="1">
        <f t="array" ref="M84:U84">_xlfn._xlws.FILTER(领地怪物效果!$A$4:$I$64,L84=领地怪物效果!$A$4:$A$64)</f>
        <v>远征PVP-8级远征币矿井</v>
      </c>
      <c r="N84" s="16">
        <v>8</v>
      </c>
      <c r="O84" s="16">
        <v>39.549999999999997</v>
      </c>
      <c r="P84" s="16">
        <v>387.5</v>
      </c>
      <c r="Q84" s="16">
        <v>387.5</v>
      </c>
      <c r="R84" s="16">
        <v>0</v>
      </c>
      <c r="S84" s="16">
        <v>118871361</v>
      </c>
      <c r="T84" s="16">
        <v>271250000</v>
      </c>
      <c r="U84" s="16">
        <v>5823344216</v>
      </c>
      <c r="V84" s="16">
        <f t="shared" si="9"/>
        <v>8</v>
      </c>
      <c r="W84" s="19" cm="1">
        <f t="array" ref="W84">SUMPRODUCT((V84=品质升级提升效果!$H$3:$H$102)*(品质升级提升效果!$I$3:$I$102=C84)*(品质升级提升效果!$J$3:$J$102))</f>
        <v>0.06</v>
      </c>
      <c r="X84" s="19" cm="1">
        <f t="array" ref="X84">IFERROR(LOOKUP(1,0/((L84=Sheet2!$A$1:$A$90)*(Sheet2!$B$1:$B$90=C84)),Sheet2!$C$1:$C$90),W84)</f>
        <v>0.06</v>
      </c>
      <c r="Y84" s="16">
        <f t="shared" si="12"/>
        <v>7132281</v>
      </c>
      <c r="Z84" s="16">
        <f t="shared" si="10"/>
        <v>16926000</v>
      </c>
      <c r="AA84" s="16">
        <f t="shared" si="11"/>
        <v>364929570</v>
      </c>
      <c r="AD84" s="16" t="s">
        <v>257</v>
      </c>
      <c r="AE84" s="16" t="str">
        <f t="shared" si="13"/>
        <v>7132281,0}|</v>
      </c>
      <c r="AF84" s="16" t="s">
        <v>313</v>
      </c>
      <c r="AG84" s="16">
        <f t="shared" si="14"/>
        <v>16926000</v>
      </c>
      <c r="AH84" s="16" t="s">
        <v>260</v>
      </c>
      <c r="AI84" s="16" t="s">
        <v>314</v>
      </c>
      <c r="AJ84" s="16">
        <f t="shared" si="15"/>
        <v>364929570</v>
      </c>
      <c r="AK84" s="16" t="s">
        <v>261</v>
      </c>
      <c r="AL84" s="24" t="str">
        <f t="shared" si="16"/>
        <v>{{5,1,1,7132281,0}|{5,1,2,16926000,0}|{5,1,3,364929570,3}}</v>
      </c>
    </row>
    <row r="85" spans="1:38" x14ac:dyDescent="0.15">
      <c r="A85" s="16">
        <v>80</v>
      </c>
      <c r="B85" s="16">
        <v>209</v>
      </c>
      <c r="C85" s="16">
        <v>2</v>
      </c>
      <c r="D85" s="16">
        <v>200</v>
      </c>
      <c r="E85" s="16">
        <v>0</v>
      </c>
      <c r="F85" s="16">
        <v>0</v>
      </c>
      <c r="G85" s="33">
        <f t="shared" si="17"/>
        <v>6000170</v>
      </c>
      <c r="H85" s="32" t="s">
        <v>326</v>
      </c>
      <c r="I85" s="37" t="s">
        <v>315</v>
      </c>
      <c r="J85" s="16">
        <v>8661</v>
      </c>
      <c r="K85" s="30">
        <v>60</v>
      </c>
      <c r="L85" s="16" t="s">
        <v>40</v>
      </c>
      <c r="M85" s="16" t="str" cm="1">
        <f t="array" ref="M85:U85">_xlfn._xlws.FILTER(领地怪物效果!$A$4:$I$64,L85=领地怪物效果!$A$4:$A$64)</f>
        <v>远征PVP-9级远征币矿井</v>
      </c>
      <c r="N85" s="16">
        <v>9</v>
      </c>
      <c r="O85" s="16">
        <v>68.400000000000006</v>
      </c>
      <c r="P85" s="16">
        <v>480</v>
      </c>
      <c r="Q85" s="16">
        <v>480</v>
      </c>
      <c r="R85" s="16">
        <v>0</v>
      </c>
      <c r="S85" s="16">
        <v>205582835</v>
      </c>
      <c r="T85" s="16">
        <v>336000000</v>
      </c>
      <c r="U85" s="16">
        <v>7213432835</v>
      </c>
      <c r="V85" s="16">
        <f t="shared" si="9"/>
        <v>9</v>
      </c>
      <c r="W85" s="19" cm="1">
        <f t="array" ref="W85">SUMPRODUCT((V85=品质升级提升效果!$H$3:$H$102)*(品质升级提升效果!$I$3:$I$102=C85)*(品质升级提升效果!$J$3:$J$102))</f>
        <v>0.06</v>
      </c>
      <c r="X85" s="19" cm="1">
        <f t="array" ref="X85">IFERROR(LOOKUP(1,0/((L85=Sheet2!$A$1:$A$90)*(Sheet2!$B$1:$B$90=C85)),Sheet2!$C$1:$C$90),W85)</f>
        <v>0.06</v>
      </c>
      <c r="Y85" s="16">
        <f t="shared" si="12"/>
        <v>12334970</v>
      </c>
      <c r="Z85" s="16">
        <f t="shared" si="10"/>
        <v>20966400</v>
      </c>
      <c r="AA85" s="16">
        <f t="shared" si="11"/>
        <v>452041790</v>
      </c>
      <c r="AD85" s="16" t="s">
        <v>257</v>
      </c>
      <c r="AE85" s="16" t="str">
        <f t="shared" si="13"/>
        <v>12334970,0}|</v>
      </c>
      <c r="AF85" s="16" t="s">
        <v>313</v>
      </c>
      <c r="AG85" s="16">
        <f t="shared" si="14"/>
        <v>20966400</v>
      </c>
      <c r="AH85" s="16" t="s">
        <v>260</v>
      </c>
      <c r="AI85" s="16" t="s">
        <v>314</v>
      </c>
      <c r="AJ85" s="16">
        <f t="shared" si="15"/>
        <v>452041790</v>
      </c>
      <c r="AK85" s="16" t="s">
        <v>261</v>
      </c>
      <c r="AL85" s="24" t="str">
        <f t="shared" si="16"/>
        <v>{{5,1,1,12334970,0}|{5,1,2,20966400,0}|{5,1,3,452041790,3}}</v>
      </c>
    </row>
    <row r="86" spans="1:38" x14ac:dyDescent="0.15">
      <c r="A86" s="16">
        <v>81</v>
      </c>
      <c r="B86" s="16">
        <v>210</v>
      </c>
      <c r="C86" s="16">
        <v>2</v>
      </c>
      <c r="D86" s="16">
        <v>200</v>
      </c>
      <c r="E86" s="16">
        <v>0</v>
      </c>
      <c r="F86" s="16">
        <v>0</v>
      </c>
      <c r="G86" s="33">
        <f t="shared" si="17"/>
        <v>6000171</v>
      </c>
      <c r="H86" s="32" t="s">
        <v>327</v>
      </c>
      <c r="I86" s="37" t="s">
        <v>315</v>
      </c>
      <c r="J86" s="16">
        <v>8661</v>
      </c>
      <c r="K86" s="30">
        <v>60</v>
      </c>
      <c r="L86" s="16" t="s">
        <v>41</v>
      </c>
      <c r="M86" s="16" t="str" cm="1">
        <f t="array" ref="M86:U86">_xlfn._xlws.FILTER(领地怪物效果!$A$4:$I$64,L86=领地怪物效果!$A$4:$A$64)</f>
        <v>远征PVP-10级远征币矿井</v>
      </c>
      <c r="N86" s="16">
        <v>10</v>
      </c>
      <c r="O86" s="16">
        <v>80.5</v>
      </c>
      <c r="P86" s="16">
        <v>528</v>
      </c>
      <c r="Q86" s="16">
        <v>528</v>
      </c>
      <c r="R86" s="16">
        <v>0</v>
      </c>
      <c r="S86" s="16">
        <v>241950559</v>
      </c>
      <c r="T86" s="16">
        <v>369600000</v>
      </c>
      <c r="U86" s="16">
        <v>7934776119</v>
      </c>
      <c r="V86" s="16">
        <f t="shared" si="9"/>
        <v>10</v>
      </c>
      <c r="W86" s="19" cm="1">
        <f t="array" ref="W86">SUMPRODUCT((V86=品质升级提升效果!$H$3:$H$102)*(品质升级提升效果!$I$3:$I$102=C86)*(品质升级提升效果!$J$3:$J$102))</f>
        <v>0.06</v>
      </c>
      <c r="X86" s="19" cm="1">
        <f t="array" ref="X86">IFERROR(LOOKUP(1,0/((L86=Sheet2!$A$1:$A$90)*(Sheet2!$B$1:$B$90=C86)),Sheet2!$C$1:$C$90),W86)</f>
        <v>0.06</v>
      </c>
      <c r="Y86" s="16">
        <f t="shared" si="12"/>
        <v>14517033</v>
      </c>
      <c r="Z86" s="16">
        <f t="shared" si="10"/>
        <v>23063040</v>
      </c>
      <c r="AA86" s="16">
        <f t="shared" si="11"/>
        <v>497245970</v>
      </c>
      <c r="AD86" s="16" t="s">
        <v>257</v>
      </c>
      <c r="AE86" s="16" t="str">
        <f t="shared" si="13"/>
        <v>14517033,0}|</v>
      </c>
      <c r="AF86" s="16" t="s">
        <v>313</v>
      </c>
      <c r="AG86" s="16">
        <f t="shared" si="14"/>
        <v>23063040</v>
      </c>
      <c r="AH86" s="16" t="s">
        <v>260</v>
      </c>
      <c r="AI86" s="16" t="s">
        <v>314</v>
      </c>
      <c r="AJ86" s="16">
        <f t="shared" si="15"/>
        <v>497245970</v>
      </c>
      <c r="AK86" s="16" t="s">
        <v>261</v>
      </c>
      <c r="AL86" s="24" t="str">
        <f t="shared" si="16"/>
        <v>{{5,1,1,14517033,0}|{5,1,2,23063040,0}|{5,1,3,497245970,3}}</v>
      </c>
    </row>
    <row r="87" spans="1:38" x14ac:dyDescent="0.15">
      <c r="A87" s="16">
        <v>82</v>
      </c>
      <c r="B87" s="16">
        <v>301</v>
      </c>
      <c r="C87" s="16">
        <v>2</v>
      </c>
      <c r="D87" s="16">
        <v>0</v>
      </c>
      <c r="E87" s="16">
        <v>200</v>
      </c>
      <c r="F87" s="16">
        <v>0</v>
      </c>
      <c r="G87" s="33">
        <f t="shared" si="17"/>
        <v>6000162</v>
      </c>
      <c r="H87" s="32" t="s">
        <v>318</v>
      </c>
      <c r="I87" s="37" t="s">
        <v>315</v>
      </c>
      <c r="J87" s="16">
        <v>8661</v>
      </c>
      <c r="K87" s="30">
        <v>100</v>
      </c>
      <c r="L87" s="16" t="s">
        <v>42</v>
      </c>
      <c r="M87" s="16" t="str" cm="1">
        <f t="array" ref="M87:U87">_xlfn._xlws.FILTER(领地怪物效果!$A$4:$I$64,L87=领地怪物效果!$A$4:$A$64)</f>
        <v>远征PVP-1级圣水矿井</v>
      </c>
      <c r="N87" s="16">
        <v>1</v>
      </c>
      <c r="O87" s="16">
        <v>2.5499999999999998</v>
      </c>
      <c r="P87" s="16">
        <v>1.4</v>
      </c>
      <c r="Q87" s="16">
        <v>1.4</v>
      </c>
      <c r="R87" s="16">
        <v>0</v>
      </c>
      <c r="S87" s="16">
        <v>7664272</v>
      </c>
      <c r="T87" s="16">
        <v>980000</v>
      </c>
      <c r="U87" s="16">
        <v>21039179</v>
      </c>
      <c r="V87" s="16">
        <f t="shared" si="9"/>
        <v>1</v>
      </c>
      <c r="W87" s="19" cm="1">
        <f t="array" ref="W87">SUMPRODUCT((V87=品质升级提升效果!$H$3:$H$102)*(品质升级提升效果!$I$3:$I$102=C87)*(品质升级提升效果!$J$3:$J$102))</f>
        <v>0.1</v>
      </c>
      <c r="X87" s="19" cm="1">
        <f t="array" ref="X87">IFERROR(LOOKUP(1,0/((L87=Sheet2!$A$1:$A$90)*(Sheet2!$B$1:$B$90=C87)),Sheet2!$C$1:$C$90),W87)</f>
        <v>0.1</v>
      </c>
      <c r="Y87" s="16">
        <f t="shared" si="12"/>
        <v>766427</v>
      </c>
      <c r="Z87" s="16">
        <f t="shared" si="10"/>
        <v>101920</v>
      </c>
      <c r="AA87" s="16">
        <f t="shared" si="11"/>
        <v>2197425</v>
      </c>
      <c r="AD87" s="16" t="s">
        <v>257</v>
      </c>
      <c r="AE87" s="16" t="str">
        <f t="shared" si="13"/>
        <v>766427,0}|</v>
      </c>
      <c r="AF87" s="16" t="s">
        <v>313</v>
      </c>
      <c r="AG87" s="16">
        <f t="shared" si="14"/>
        <v>101920</v>
      </c>
      <c r="AH87" s="16" t="s">
        <v>260</v>
      </c>
      <c r="AI87" s="16" t="s">
        <v>314</v>
      </c>
      <c r="AJ87" s="16">
        <f t="shared" si="15"/>
        <v>2197425</v>
      </c>
      <c r="AK87" s="16" t="s">
        <v>261</v>
      </c>
      <c r="AL87" s="24" t="str">
        <f t="shared" si="16"/>
        <v>{{5,1,1,766427,0}|{5,1,2,101920,0}|{5,1,3,2197425,3}}</v>
      </c>
    </row>
    <row r="88" spans="1:38" x14ac:dyDescent="0.15">
      <c r="A88" s="16">
        <v>83</v>
      </c>
      <c r="B88" s="16">
        <v>302</v>
      </c>
      <c r="C88" s="16">
        <v>2</v>
      </c>
      <c r="D88" s="16">
        <v>0</v>
      </c>
      <c r="E88" s="16">
        <v>200</v>
      </c>
      <c r="F88" s="16">
        <v>0</v>
      </c>
      <c r="G88" s="33">
        <f t="shared" si="17"/>
        <v>6000163</v>
      </c>
      <c r="H88" s="32" t="s">
        <v>319</v>
      </c>
      <c r="I88" s="37" t="s">
        <v>315</v>
      </c>
      <c r="J88" s="16">
        <v>8661</v>
      </c>
      <c r="K88" s="30">
        <v>100</v>
      </c>
      <c r="L88" s="16" t="s">
        <v>43</v>
      </c>
      <c r="M88" s="16" t="str" cm="1">
        <f t="array" ref="M88:U88">_xlfn._xlws.FILTER(领地怪物效果!$A$4:$I$64,L88=领地怪物效果!$A$4:$A$64)</f>
        <v>远征PVP-2级圣水矿井</v>
      </c>
      <c r="N88" s="16">
        <v>2</v>
      </c>
      <c r="O88" s="16">
        <v>4</v>
      </c>
      <c r="P88" s="16">
        <v>1.65</v>
      </c>
      <c r="Q88" s="16">
        <v>1.65</v>
      </c>
      <c r="R88" s="16">
        <v>0</v>
      </c>
      <c r="S88" s="16">
        <v>12022388</v>
      </c>
      <c r="T88" s="16">
        <v>1155000</v>
      </c>
      <c r="U88" s="16">
        <v>24796175</v>
      </c>
      <c r="V88" s="16">
        <f t="shared" si="9"/>
        <v>2</v>
      </c>
      <c r="W88" s="19" cm="1">
        <f t="array" ref="W88">SUMPRODUCT((V88=品质升级提升效果!$H$3:$H$102)*(品质升级提升效果!$I$3:$I$102=C88)*(品质升级提升效果!$J$3:$J$102))</f>
        <v>0.1</v>
      </c>
      <c r="X88" s="19" cm="1">
        <f t="array" ref="X88">IFERROR(LOOKUP(1,0/((L88=Sheet2!$A$1:$A$90)*(Sheet2!$B$1:$B$90=C88)),Sheet2!$C$1:$C$90),W88)</f>
        <v>0.1</v>
      </c>
      <c r="Y88" s="16">
        <f t="shared" si="12"/>
        <v>1202238</v>
      </c>
      <c r="Z88" s="16">
        <f t="shared" si="10"/>
        <v>120120</v>
      </c>
      <c r="AA88" s="16">
        <f t="shared" si="11"/>
        <v>2589822</v>
      </c>
      <c r="AD88" s="16" t="s">
        <v>257</v>
      </c>
      <c r="AE88" s="16" t="str">
        <f t="shared" si="13"/>
        <v>1202238,0}|</v>
      </c>
      <c r="AF88" s="16" t="s">
        <v>313</v>
      </c>
      <c r="AG88" s="16">
        <f t="shared" si="14"/>
        <v>120120</v>
      </c>
      <c r="AH88" s="16" t="s">
        <v>260</v>
      </c>
      <c r="AI88" s="16" t="s">
        <v>314</v>
      </c>
      <c r="AJ88" s="16">
        <f t="shared" si="15"/>
        <v>2589822</v>
      </c>
      <c r="AK88" s="16" t="s">
        <v>261</v>
      </c>
      <c r="AL88" s="24" t="str">
        <f t="shared" si="16"/>
        <v>{{5,1,1,1202238,0}|{5,1,2,120120,0}|{5,1,3,2589822,3}}</v>
      </c>
    </row>
    <row r="89" spans="1:38" x14ac:dyDescent="0.15">
      <c r="A89" s="16">
        <v>84</v>
      </c>
      <c r="B89" s="16">
        <v>303</v>
      </c>
      <c r="C89" s="16">
        <v>2</v>
      </c>
      <c r="D89" s="16">
        <v>0</v>
      </c>
      <c r="E89" s="16">
        <v>200</v>
      </c>
      <c r="F89" s="16">
        <v>0</v>
      </c>
      <c r="G89" s="33">
        <f t="shared" si="17"/>
        <v>6000164</v>
      </c>
      <c r="H89" s="32" t="s">
        <v>320</v>
      </c>
      <c r="I89" s="37" t="s">
        <v>315</v>
      </c>
      <c r="J89" s="16">
        <v>8661</v>
      </c>
      <c r="K89" s="30">
        <v>100</v>
      </c>
      <c r="L89" s="16" t="s">
        <v>44</v>
      </c>
      <c r="M89" s="16" t="str" cm="1">
        <f t="array" ref="M89:U89">_xlfn._xlws.FILTER(领地怪物效果!$A$4:$I$64,L89=领地怪物效果!$A$4:$A$64)</f>
        <v>远征PVP-3级圣水矿井</v>
      </c>
      <c r="N89" s="16">
        <v>3</v>
      </c>
      <c r="O89" s="16">
        <v>8</v>
      </c>
      <c r="P89" s="16">
        <v>2.9</v>
      </c>
      <c r="Q89" s="16">
        <v>2.9</v>
      </c>
      <c r="R89" s="16">
        <v>0</v>
      </c>
      <c r="S89" s="16">
        <v>24044776</v>
      </c>
      <c r="T89" s="16">
        <v>2030000</v>
      </c>
      <c r="U89" s="16">
        <v>43581156</v>
      </c>
      <c r="V89" s="16">
        <f t="shared" si="9"/>
        <v>3</v>
      </c>
      <c r="W89" s="19" cm="1">
        <f t="array" ref="W89">SUMPRODUCT((V89=品质升级提升效果!$H$3:$H$102)*(品质升级提升效果!$I$3:$I$102=C89)*(品质升级提升效果!$J$3:$J$102))</f>
        <v>0.1</v>
      </c>
      <c r="X89" s="19" cm="1">
        <f t="array" ref="X89">IFERROR(LOOKUP(1,0/((L89=Sheet2!$A$1:$A$90)*(Sheet2!$B$1:$B$90=C89)),Sheet2!$C$1:$C$90),W89)</f>
        <v>0.1</v>
      </c>
      <c r="Y89" s="16">
        <f t="shared" si="12"/>
        <v>2404477</v>
      </c>
      <c r="Z89" s="16">
        <f t="shared" si="10"/>
        <v>211120</v>
      </c>
      <c r="AA89" s="16">
        <f t="shared" si="11"/>
        <v>4551809</v>
      </c>
      <c r="AD89" s="16" t="s">
        <v>257</v>
      </c>
      <c r="AE89" s="16" t="str">
        <f t="shared" si="13"/>
        <v>2404477,0}|</v>
      </c>
      <c r="AF89" s="16" t="s">
        <v>313</v>
      </c>
      <c r="AG89" s="16">
        <f t="shared" si="14"/>
        <v>211120</v>
      </c>
      <c r="AH89" s="16" t="s">
        <v>260</v>
      </c>
      <c r="AI89" s="16" t="s">
        <v>314</v>
      </c>
      <c r="AJ89" s="16">
        <f t="shared" si="15"/>
        <v>4551809</v>
      </c>
      <c r="AK89" s="16" t="s">
        <v>261</v>
      </c>
      <c r="AL89" s="24" t="str">
        <f t="shared" si="16"/>
        <v>{{5,1,1,2404477,0}|{5,1,2,211120,0}|{5,1,3,4551809,3}}</v>
      </c>
    </row>
    <row r="90" spans="1:38" x14ac:dyDescent="0.15">
      <c r="A90" s="16">
        <v>85</v>
      </c>
      <c r="B90" s="16">
        <v>304</v>
      </c>
      <c r="C90" s="16">
        <v>2</v>
      </c>
      <c r="D90" s="16">
        <v>0</v>
      </c>
      <c r="E90" s="16">
        <v>200</v>
      </c>
      <c r="F90" s="16">
        <v>0</v>
      </c>
      <c r="G90" s="33">
        <f t="shared" si="17"/>
        <v>6000165</v>
      </c>
      <c r="H90" s="32" t="s">
        <v>321</v>
      </c>
      <c r="I90" s="37" t="s">
        <v>315</v>
      </c>
      <c r="J90" s="16">
        <v>8661</v>
      </c>
      <c r="K90" s="30">
        <v>80</v>
      </c>
      <c r="L90" s="16" t="s">
        <v>45</v>
      </c>
      <c r="M90" s="16" t="str" cm="1">
        <f t="array" ref="M90:U90">_xlfn._xlws.FILTER(领地怪物效果!$A$4:$I$64,L90=领地怪物效果!$A$4:$A$64)</f>
        <v>远征PVP-4级圣水矿井</v>
      </c>
      <c r="N90" s="16">
        <v>4</v>
      </c>
      <c r="O90" s="16">
        <v>11.75</v>
      </c>
      <c r="P90" s="16">
        <v>22.25</v>
      </c>
      <c r="Q90" s="16">
        <v>22.25</v>
      </c>
      <c r="R90" s="16">
        <v>0</v>
      </c>
      <c r="S90" s="16">
        <v>35315764</v>
      </c>
      <c r="T90" s="16">
        <v>15575000</v>
      </c>
      <c r="U90" s="16">
        <v>334372667</v>
      </c>
      <c r="V90" s="16">
        <f t="shared" si="9"/>
        <v>4</v>
      </c>
      <c r="W90" s="19" cm="1">
        <f t="array" ref="W90">SUMPRODUCT((V90=品质升级提升效果!$H$3:$H$102)*(品质升级提升效果!$I$3:$I$102=C90)*(品质升级提升效果!$J$3:$J$102))</f>
        <v>0.08</v>
      </c>
      <c r="X90" s="19" cm="1">
        <f t="array" ref="X90">IFERROR(LOOKUP(1,0/((L90=Sheet2!$A$1:$A$90)*(Sheet2!$B$1:$B$90=C90)),Sheet2!$C$1:$C$90),W90)</f>
        <v>0.08</v>
      </c>
      <c r="Y90" s="16">
        <f t="shared" si="12"/>
        <v>2825261</v>
      </c>
      <c r="Z90" s="16">
        <f t="shared" si="10"/>
        <v>1295840</v>
      </c>
      <c r="AA90" s="16">
        <f t="shared" si="11"/>
        <v>27938693</v>
      </c>
      <c r="AD90" s="16" t="s">
        <v>257</v>
      </c>
      <c r="AE90" s="16" t="str">
        <f t="shared" si="13"/>
        <v>2825261,0}|</v>
      </c>
      <c r="AF90" s="16" t="s">
        <v>313</v>
      </c>
      <c r="AG90" s="16">
        <f t="shared" si="14"/>
        <v>1295840</v>
      </c>
      <c r="AH90" s="16" t="s">
        <v>260</v>
      </c>
      <c r="AI90" s="16" t="s">
        <v>314</v>
      </c>
      <c r="AJ90" s="16">
        <f t="shared" si="15"/>
        <v>27938693</v>
      </c>
      <c r="AK90" s="16" t="s">
        <v>261</v>
      </c>
      <c r="AL90" s="24" t="str">
        <f t="shared" si="16"/>
        <v>{{5,1,1,2825261,0}|{5,1,2,1295840,0}|{5,1,3,27938693,3}}</v>
      </c>
    </row>
    <row r="91" spans="1:38" x14ac:dyDescent="0.15">
      <c r="A91" s="16">
        <v>86</v>
      </c>
      <c r="B91" s="16">
        <v>305</v>
      </c>
      <c r="C91" s="16">
        <v>2</v>
      </c>
      <c r="D91" s="16">
        <v>0</v>
      </c>
      <c r="E91" s="16">
        <v>200</v>
      </c>
      <c r="F91" s="16">
        <v>0</v>
      </c>
      <c r="G91" s="33">
        <f t="shared" si="17"/>
        <v>6000166</v>
      </c>
      <c r="H91" s="32" t="s">
        <v>322</v>
      </c>
      <c r="I91" s="37" t="s">
        <v>315</v>
      </c>
      <c r="J91" s="16">
        <v>8661</v>
      </c>
      <c r="K91" s="30">
        <v>80</v>
      </c>
      <c r="L91" s="16" t="s">
        <v>46</v>
      </c>
      <c r="M91" s="16" t="str" cm="1">
        <f t="array" ref="M91:U91">_xlfn._xlws.FILTER(领地怪物效果!$A$4:$I$64,L91=领地怪物效果!$A$4:$A$64)</f>
        <v>远征PVP-5级圣水矿井</v>
      </c>
      <c r="N91" s="16">
        <v>5</v>
      </c>
      <c r="O91" s="16">
        <v>17.8</v>
      </c>
      <c r="P91" s="16">
        <v>26.25</v>
      </c>
      <c r="Q91" s="16">
        <v>26.25</v>
      </c>
      <c r="R91" s="16">
        <v>0</v>
      </c>
      <c r="S91" s="16">
        <v>53499626</v>
      </c>
      <c r="T91" s="16">
        <v>18375000</v>
      </c>
      <c r="U91" s="16">
        <v>394484608</v>
      </c>
      <c r="V91" s="16">
        <f t="shared" si="9"/>
        <v>5</v>
      </c>
      <c r="W91" s="19" cm="1">
        <f t="array" ref="W91">SUMPRODUCT((V91=品质升级提升效果!$H$3:$H$102)*(品质升级提升效果!$I$3:$I$102=C91)*(品质升级提升效果!$J$3:$J$102))</f>
        <v>0.08</v>
      </c>
      <c r="X91" s="19" cm="1">
        <f t="array" ref="X91">IFERROR(LOOKUP(1,0/((L91=Sheet2!$A$1:$A$90)*(Sheet2!$B$1:$B$90=C91)),Sheet2!$C$1:$C$90),W91)</f>
        <v>0.08</v>
      </c>
      <c r="Y91" s="16">
        <f t="shared" si="12"/>
        <v>4279970</v>
      </c>
      <c r="Z91" s="16">
        <f t="shared" si="10"/>
        <v>1528800</v>
      </c>
      <c r="AA91" s="16">
        <f t="shared" si="11"/>
        <v>32961380</v>
      </c>
      <c r="AD91" s="16" t="s">
        <v>257</v>
      </c>
      <c r="AE91" s="16" t="str">
        <f t="shared" si="13"/>
        <v>4279970,0}|</v>
      </c>
      <c r="AF91" s="16" t="s">
        <v>313</v>
      </c>
      <c r="AG91" s="16">
        <f t="shared" si="14"/>
        <v>1528800</v>
      </c>
      <c r="AH91" s="16" t="s">
        <v>260</v>
      </c>
      <c r="AI91" s="16" t="s">
        <v>314</v>
      </c>
      <c r="AJ91" s="16">
        <f t="shared" si="15"/>
        <v>32961380</v>
      </c>
      <c r="AK91" s="16" t="s">
        <v>261</v>
      </c>
      <c r="AL91" s="24" t="str">
        <f t="shared" si="16"/>
        <v>{{5,1,1,4279970,0}|{5,1,2,1528800,0}|{5,1,3,32961380,3}}</v>
      </c>
    </row>
    <row r="92" spans="1:38" x14ac:dyDescent="0.15">
      <c r="A92" s="16">
        <v>87</v>
      </c>
      <c r="B92" s="16">
        <v>306</v>
      </c>
      <c r="C92" s="16">
        <v>2</v>
      </c>
      <c r="D92" s="16">
        <v>0</v>
      </c>
      <c r="E92" s="16">
        <v>200</v>
      </c>
      <c r="F92" s="16">
        <v>0</v>
      </c>
      <c r="G92" s="33">
        <f t="shared" si="17"/>
        <v>6000167</v>
      </c>
      <c r="H92" s="32" t="s">
        <v>323</v>
      </c>
      <c r="I92" s="37" t="s">
        <v>315</v>
      </c>
      <c r="J92" s="16">
        <v>8661</v>
      </c>
      <c r="K92" s="30">
        <v>80</v>
      </c>
      <c r="L92" s="16" t="s">
        <v>47</v>
      </c>
      <c r="M92" s="16" t="str" cm="1">
        <f t="array" ref="M92:U92">_xlfn._xlws.FILTER(领地怪物效果!$A$4:$I$64,L92=领地怪物效果!$A$4:$A$64)</f>
        <v>远征PVP-6级圣水矿井</v>
      </c>
      <c r="N92" s="16">
        <v>6</v>
      </c>
      <c r="O92" s="16">
        <v>41.95</v>
      </c>
      <c r="P92" s="16">
        <v>174</v>
      </c>
      <c r="Q92" s="16">
        <v>174</v>
      </c>
      <c r="R92" s="16">
        <v>0</v>
      </c>
      <c r="S92" s="16">
        <v>126084794</v>
      </c>
      <c r="T92" s="16">
        <v>121800000</v>
      </c>
      <c r="U92" s="16">
        <v>2614869402</v>
      </c>
      <c r="V92" s="16">
        <f t="shared" si="9"/>
        <v>6</v>
      </c>
      <c r="W92" s="19" cm="1">
        <f t="array" ref="W92">SUMPRODUCT((V92=品质升级提升效果!$H$3:$H$102)*(品质升级提升效果!$I$3:$I$102=C92)*(品质升级提升效果!$J$3:$J$102))</f>
        <v>0.08</v>
      </c>
      <c r="X92" s="19" cm="1">
        <f t="array" ref="X92">IFERROR(LOOKUP(1,0/((L92=Sheet2!$A$1:$A$90)*(Sheet2!$B$1:$B$90=C92)),Sheet2!$C$1:$C$90),W92)</f>
        <v>0.08</v>
      </c>
      <c r="Y92" s="16">
        <f t="shared" si="12"/>
        <v>10086783</v>
      </c>
      <c r="Z92" s="16">
        <f t="shared" si="10"/>
        <v>10133760</v>
      </c>
      <c r="AA92" s="16">
        <f t="shared" si="11"/>
        <v>218486865</v>
      </c>
      <c r="AD92" s="16" t="s">
        <v>257</v>
      </c>
      <c r="AE92" s="16" t="str">
        <f t="shared" si="13"/>
        <v>10086783,0}|</v>
      </c>
      <c r="AF92" s="16" t="s">
        <v>313</v>
      </c>
      <c r="AG92" s="16">
        <f t="shared" si="14"/>
        <v>10133760</v>
      </c>
      <c r="AH92" s="16" t="s">
        <v>260</v>
      </c>
      <c r="AI92" s="16" t="s">
        <v>314</v>
      </c>
      <c r="AJ92" s="16">
        <f t="shared" si="15"/>
        <v>218486865</v>
      </c>
      <c r="AK92" s="16" t="s">
        <v>261</v>
      </c>
      <c r="AL92" s="24" t="str">
        <f t="shared" si="16"/>
        <v>{{5,1,1,10086783,0}|{5,1,2,10133760,0}|{5,1,3,218486865,3}}</v>
      </c>
    </row>
    <row r="93" spans="1:38" x14ac:dyDescent="0.15">
      <c r="A93" s="16">
        <v>88</v>
      </c>
      <c r="B93" s="16">
        <v>307</v>
      </c>
      <c r="C93" s="16">
        <v>2</v>
      </c>
      <c r="D93" s="16">
        <v>0</v>
      </c>
      <c r="E93" s="16">
        <v>200</v>
      </c>
      <c r="F93" s="16">
        <v>0</v>
      </c>
      <c r="G93" s="33">
        <f t="shared" si="17"/>
        <v>6000168</v>
      </c>
      <c r="H93" s="32" t="s">
        <v>324</v>
      </c>
      <c r="I93" s="37" t="s">
        <v>315</v>
      </c>
      <c r="J93" s="16">
        <v>8661</v>
      </c>
      <c r="K93" s="30">
        <v>80</v>
      </c>
      <c r="L93" s="16" t="s">
        <v>48</v>
      </c>
      <c r="M93" s="16" t="str" cm="1">
        <f t="array" ref="M93:U93">_xlfn._xlws.FILTER(领地怪物效果!$A$4:$I$64,L93=领地怪物效果!$A$4:$A$64)</f>
        <v>远征PVP-7级圣水矿井</v>
      </c>
      <c r="N93" s="16">
        <v>7</v>
      </c>
      <c r="O93" s="16">
        <v>48.35</v>
      </c>
      <c r="P93" s="16">
        <v>225</v>
      </c>
      <c r="Q93" s="16">
        <v>225</v>
      </c>
      <c r="R93" s="16">
        <v>0</v>
      </c>
      <c r="S93" s="16">
        <v>145320615</v>
      </c>
      <c r="T93" s="16">
        <v>157500000</v>
      </c>
      <c r="U93" s="16">
        <v>3381296641</v>
      </c>
      <c r="V93" s="16">
        <f t="shared" si="9"/>
        <v>7</v>
      </c>
      <c r="W93" s="19" cm="1">
        <f t="array" ref="W93">SUMPRODUCT((V93=品质升级提升效果!$H$3:$H$102)*(品质升级提升效果!$I$3:$I$102=C93)*(品质升级提升效果!$J$3:$J$102))</f>
        <v>0.08</v>
      </c>
      <c r="X93" s="19" cm="1">
        <f t="array" ref="X93">IFERROR(LOOKUP(1,0/((L93=Sheet2!$A$1:$A$90)*(Sheet2!$B$1:$B$90=C93)),Sheet2!$C$1:$C$90),W93)</f>
        <v>0.08</v>
      </c>
      <c r="Y93" s="16">
        <f t="shared" si="12"/>
        <v>11625649</v>
      </c>
      <c r="Z93" s="16">
        <f t="shared" si="10"/>
        <v>13104000</v>
      </c>
      <c r="AA93" s="16">
        <f t="shared" si="11"/>
        <v>282526119</v>
      </c>
      <c r="AD93" s="16" t="s">
        <v>257</v>
      </c>
      <c r="AE93" s="16" t="str">
        <f t="shared" si="13"/>
        <v>11625649,0}|</v>
      </c>
      <c r="AF93" s="16" t="s">
        <v>313</v>
      </c>
      <c r="AG93" s="16">
        <f t="shared" si="14"/>
        <v>13104000</v>
      </c>
      <c r="AH93" s="16" t="s">
        <v>260</v>
      </c>
      <c r="AI93" s="16" t="s">
        <v>314</v>
      </c>
      <c r="AJ93" s="16">
        <f t="shared" si="15"/>
        <v>282526119</v>
      </c>
      <c r="AK93" s="16" t="s">
        <v>261</v>
      </c>
      <c r="AL93" s="24" t="str">
        <f t="shared" si="16"/>
        <v>{{5,1,1,11625649,0}|{5,1,2,13104000,0}|{5,1,3,282526119,3}}</v>
      </c>
    </row>
    <row r="94" spans="1:38" x14ac:dyDescent="0.15">
      <c r="A94" s="16">
        <v>89</v>
      </c>
      <c r="B94" s="16">
        <v>308</v>
      </c>
      <c r="C94" s="16">
        <v>2</v>
      </c>
      <c r="D94" s="16">
        <v>0</v>
      </c>
      <c r="E94" s="16">
        <v>200</v>
      </c>
      <c r="F94" s="16">
        <v>0</v>
      </c>
      <c r="G94" s="33">
        <f t="shared" si="17"/>
        <v>6000169</v>
      </c>
      <c r="H94" s="32" t="s">
        <v>325</v>
      </c>
      <c r="I94" s="37" t="s">
        <v>315</v>
      </c>
      <c r="J94" s="16">
        <v>8661</v>
      </c>
      <c r="K94" s="30">
        <v>60</v>
      </c>
      <c r="L94" s="16" t="s">
        <v>49</v>
      </c>
      <c r="M94" s="16" t="str" cm="1">
        <f t="array" ref="M94:U94">_xlfn._xlws.FILTER(领地怪物效果!$A$4:$I$64,L94=领地怪物效果!$A$4:$A$64)</f>
        <v>远征PVP-8级圣水矿井</v>
      </c>
      <c r="N94" s="16">
        <v>8</v>
      </c>
      <c r="O94" s="16">
        <v>53.35</v>
      </c>
      <c r="P94" s="16">
        <v>290.60000000000002</v>
      </c>
      <c r="Q94" s="16">
        <v>290.60000000000002</v>
      </c>
      <c r="R94" s="16">
        <v>0</v>
      </c>
      <c r="S94" s="16">
        <v>160348600</v>
      </c>
      <c r="T94" s="16">
        <v>203420000</v>
      </c>
      <c r="U94" s="16">
        <v>4367132462</v>
      </c>
      <c r="V94" s="16">
        <f t="shared" si="9"/>
        <v>8</v>
      </c>
      <c r="W94" s="19" cm="1">
        <f t="array" ref="W94">SUMPRODUCT((V94=品质升级提升效果!$H$3:$H$102)*(品质升级提升效果!$I$3:$I$102=C94)*(品质升级提升效果!$J$3:$J$102))</f>
        <v>0.06</v>
      </c>
      <c r="X94" s="19" cm="1">
        <f t="array" ref="X94">IFERROR(LOOKUP(1,0/((L94=Sheet2!$A$1:$A$90)*(Sheet2!$B$1:$B$90=C94)),Sheet2!$C$1:$C$90),W94)</f>
        <v>0.06</v>
      </c>
      <c r="Y94" s="16">
        <f t="shared" si="12"/>
        <v>9620916</v>
      </c>
      <c r="Z94" s="16">
        <f t="shared" si="10"/>
        <v>12693408</v>
      </c>
      <c r="AA94" s="16">
        <f t="shared" si="11"/>
        <v>273673634</v>
      </c>
      <c r="AD94" s="16" t="s">
        <v>257</v>
      </c>
      <c r="AE94" s="16" t="str">
        <f t="shared" si="13"/>
        <v>9620916,0}|</v>
      </c>
      <c r="AF94" s="16" t="s">
        <v>313</v>
      </c>
      <c r="AG94" s="16">
        <f t="shared" si="14"/>
        <v>12693408</v>
      </c>
      <c r="AH94" s="16" t="s">
        <v>260</v>
      </c>
      <c r="AI94" s="16" t="s">
        <v>314</v>
      </c>
      <c r="AJ94" s="16">
        <f t="shared" si="15"/>
        <v>273673634</v>
      </c>
      <c r="AK94" s="16" t="s">
        <v>261</v>
      </c>
      <c r="AL94" s="24" t="str">
        <f t="shared" si="16"/>
        <v>{{5,1,1,9620916,0}|{5,1,2,12693408,0}|{5,1,3,273673634,3}}</v>
      </c>
    </row>
    <row r="95" spans="1:38" x14ac:dyDescent="0.15">
      <c r="A95" s="16">
        <v>90</v>
      </c>
      <c r="B95" s="16">
        <v>309</v>
      </c>
      <c r="C95" s="16">
        <v>2</v>
      </c>
      <c r="D95" s="16">
        <v>0</v>
      </c>
      <c r="E95" s="16">
        <v>200</v>
      </c>
      <c r="F95" s="16">
        <v>0</v>
      </c>
      <c r="G95" s="33">
        <f t="shared" si="17"/>
        <v>6000170</v>
      </c>
      <c r="H95" s="32" t="s">
        <v>326</v>
      </c>
      <c r="I95" s="37" t="s">
        <v>315</v>
      </c>
      <c r="J95" s="16">
        <v>8661</v>
      </c>
      <c r="K95" s="30">
        <v>60</v>
      </c>
      <c r="L95" s="16" t="s">
        <v>50</v>
      </c>
      <c r="M95" s="16" t="str" cm="1">
        <f t="array" ref="M95:U95">_xlfn._xlws.FILTER(领地怪物效果!$A$4:$I$64,L95=领地怪物效果!$A$4:$A$64)</f>
        <v>远征PVP-9级圣水矿井</v>
      </c>
      <c r="N95" s="16">
        <v>9</v>
      </c>
      <c r="O95" s="16">
        <v>92.3</v>
      </c>
      <c r="P95" s="16">
        <v>360</v>
      </c>
      <c r="Q95" s="16">
        <v>360</v>
      </c>
      <c r="R95" s="16">
        <v>0</v>
      </c>
      <c r="S95" s="16">
        <v>277416604</v>
      </c>
      <c r="T95" s="16">
        <v>252000000</v>
      </c>
      <c r="U95" s="16">
        <v>5410074626</v>
      </c>
      <c r="V95" s="16">
        <f t="shared" si="9"/>
        <v>9</v>
      </c>
      <c r="W95" s="19" cm="1">
        <f t="array" ref="W95">SUMPRODUCT((V95=品质升级提升效果!$H$3:$H$102)*(品质升级提升效果!$I$3:$I$102=C95)*(品质升级提升效果!$J$3:$J$102))</f>
        <v>0.06</v>
      </c>
      <c r="X95" s="19" cm="1">
        <f t="array" ref="X95">IFERROR(LOOKUP(1,0/((L95=Sheet2!$A$1:$A$90)*(Sheet2!$B$1:$B$90=C95)),Sheet2!$C$1:$C$90),W95)</f>
        <v>0.06</v>
      </c>
      <c r="Y95" s="16">
        <f t="shared" si="12"/>
        <v>16644996</v>
      </c>
      <c r="Z95" s="16">
        <f t="shared" si="10"/>
        <v>15724800</v>
      </c>
      <c r="AA95" s="16">
        <f t="shared" si="11"/>
        <v>339031343</v>
      </c>
      <c r="AD95" s="16" t="s">
        <v>257</v>
      </c>
      <c r="AE95" s="16" t="str">
        <f t="shared" si="13"/>
        <v>16644996,0}|</v>
      </c>
      <c r="AF95" s="16" t="s">
        <v>313</v>
      </c>
      <c r="AG95" s="16">
        <f t="shared" si="14"/>
        <v>15724800</v>
      </c>
      <c r="AH95" s="16" t="s">
        <v>260</v>
      </c>
      <c r="AI95" s="16" t="s">
        <v>314</v>
      </c>
      <c r="AJ95" s="16">
        <f t="shared" si="15"/>
        <v>339031343</v>
      </c>
      <c r="AK95" s="16" t="s">
        <v>261</v>
      </c>
      <c r="AL95" s="24" t="str">
        <f t="shared" si="16"/>
        <v>{{5,1,1,16644996,0}|{5,1,2,15724800,0}|{5,1,3,339031343,3}}</v>
      </c>
    </row>
    <row r="96" spans="1:38" x14ac:dyDescent="0.15">
      <c r="A96" s="16">
        <v>91</v>
      </c>
      <c r="B96" s="16">
        <v>310</v>
      </c>
      <c r="C96" s="16">
        <v>2</v>
      </c>
      <c r="D96" s="16">
        <v>0</v>
      </c>
      <c r="E96" s="16">
        <v>200</v>
      </c>
      <c r="F96" s="16">
        <v>0</v>
      </c>
      <c r="G96" s="33">
        <f t="shared" si="17"/>
        <v>6000171</v>
      </c>
      <c r="H96" s="32" t="s">
        <v>327</v>
      </c>
      <c r="I96" s="37" t="s">
        <v>315</v>
      </c>
      <c r="J96" s="16">
        <v>8661</v>
      </c>
      <c r="K96" s="30">
        <v>60</v>
      </c>
      <c r="L96" s="16" t="s">
        <v>51</v>
      </c>
      <c r="M96" s="16" t="str" cm="1">
        <f t="array" ref="M96:U96">_xlfn._xlws.FILTER(领地怪物效果!$A$4:$I$64,L96=领地怪物效果!$A$4:$A$64)</f>
        <v>远征PVP-10级圣水矿井</v>
      </c>
      <c r="N96" s="16">
        <v>10</v>
      </c>
      <c r="O96" s="16">
        <v>108.65</v>
      </c>
      <c r="P96" s="16">
        <v>396</v>
      </c>
      <c r="Q96" s="16">
        <v>396</v>
      </c>
      <c r="R96" s="16">
        <v>0</v>
      </c>
      <c r="S96" s="16">
        <v>326558115</v>
      </c>
      <c r="T96" s="16">
        <v>277200000</v>
      </c>
      <c r="U96" s="16">
        <v>5951082089</v>
      </c>
      <c r="V96" s="16">
        <f t="shared" si="9"/>
        <v>10</v>
      </c>
      <c r="W96" s="19" cm="1">
        <f t="array" ref="W96">SUMPRODUCT((V96=品质升级提升效果!$H$3:$H$102)*(品质升级提升效果!$I$3:$I$102=C96)*(品质升级提升效果!$J$3:$J$102))</f>
        <v>0.06</v>
      </c>
      <c r="X96" s="19" cm="1">
        <f t="array" ref="X96">IFERROR(LOOKUP(1,0/((L96=Sheet2!$A$1:$A$90)*(Sheet2!$B$1:$B$90=C96)),Sheet2!$C$1:$C$90),W96)</f>
        <v>0.06</v>
      </c>
      <c r="Y96" s="16">
        <f t="shared" si="12"/>
        <v>19593486</v>
      </c>
      <c r="Z96" s="16">
        <f t="shared" si="10"/>
        <v>17297280</v>
      </c>
      <c r="AA96" s="16">
        <f t="shared" si="11"/>
        <v>372934477</v>
      </c>
      <c r="AD96" s="16" t="s">
        <v>257</v>
      </c>
      <c r="AE96" s="16" t="str">
        <f t="shared" si="13"/>
        <v>19593486,0}|</v>
      </c>
      <c r="AF96" s="16" t="s">
        <v>313</v>
      </c>
      <c r="AG96" s="16">
        <f t="shared" si="14"/>
        <v>17297280</v>
      </c>
      <c r="AH96" s="16" t="s">
        <v>260</v>
      </c>
      <c r="AI96" s="16" t="s">
        <v>314</v>
      </c>
      <c r="AJ96" s="16">
        <f t="shared" si="15"/>
        <v>372934477</v>
      </c>
      <c r="AK96" s="16" t="s">
        <v>261</v>
      </c>
      <c r="AL96" s="24" t="str">
        <f t="shared" si="16"/>
        <v>{{5,1,1,19593486,0}|{5,1,2,17297280,0}|{5,1,3,372934477,3}}</v>
      </c>
    </row>
    <row r="97" spans="1:38" x14ac:dyDescent="0.15">
      <c r="A97" s="16">
        <v>92</v>
      </c>
      <c r="B97" s="16">
        <v>401</v>
      </c>
      <c r="C97" s="16">
        <v>2</v>
      </c>
      <c r="D97" s="16">
        <v>0</v>
      </c>
      <c r="E97" s="16">
        <v>0</v>
      </c>
      <c r="F97" s="16">
        <v>0</v>
      </c>
      <c r="G97" s="29">
        <v>6000192</v>
      </c>
      <c r="H97" s="32" t="s">
        <v>328</v>
      </c>
      <c r="I97" s="37" t="s">
        <v>315</v>
      </c>
      <c r="J97" s="16">
        <v>8661</v>
      </c>
      <c r="K97" s="30">
        <v>15</v>
      </c>
      <c r="L97" s="16" t="s">
        <v>52</v>
      </c>
      <c r="M97" s="16" t="str" cm="1">
        <f t="array" ref="M97:U97">_xlfn._xlws.FILTER(领地怪物效果!$A$4:$I$64,L97=领地怪物效果!$A$4:$A$64)</f>
        <v>远征PVP-3级要塞</v>
      </c>
      <c r="N97" s="16">
        <v>3</v>
      </c>
      <c r="O97" s="16">
        <v>5</v>
      </c>
      <c r="P97" s="16">
        <v>2.5</v>
      </c>
      <c r="Q97" s="16">
        <v>2.5</v>
      </c>
      <c r="R97" s="16">
        <v>0</v>
      </c>
      <c r="S97" s="16">
        <v>15027985</v>
      </c>
      <c r="T97" s="16">
        <v>1750000</v>
      </c>
      <c r="U97" s="16">
        <v>37569962</v>
      </c>
      <c r="V97" s="16">
        <f t="shared" si="9"/>
        <v>1</v>
      </c>
      <c r="W97" s="19" cm="1">
        <f t="array" ref="W97">SUMPRODUCT((V97=品质升级提升效果!$H$3:$H$102)*(品质升级提升效果!$I$3:$I$102=C97)*(品质升级提升效果!$J$3:$J$102))</f>
        <v>0.1</v>
      </c>
      <c r="X97" s="19" cm="1">
        <f t="array" ref="X97">IFERROR(LOOKUP(1,0/((L97=Sheet2!$A$1:$A$90)*(Sheet2!$B$1:$B$90=C97)),Sheet2!$C$1:$C$90),W97)</f>
        <v>1.4999999999999999E-2</v>
      </c>
      <c r="Y97" s="16">
        <f t="shared" si="12"/>
        <v>225419</v>
      </c>
      <c r="Z97" s="16">
        <f t="shared" si="10"/>
        <v>27300</v>
      </c>
      <c r="AA97" s="16">
        <f t="shared" si="11"/>
        <v>588596</v>
      </c>
      <c r="AD97" s="16" t="s">
        <v>257</v>
      </c>
      <c r="AE97" s="16" t="str">
        <f t="shared" si="13"/>
        <v>225419,0}|</v>
      </c>
      <c r="AF97" s="16" t="s">
        <v>313</v>
      </c>
      <c r="AG97" s="16">
        <f t="shared" si="14"/>
        <v>27300</v>
      </c>
      <c r="AH97" s="16" t="s">
        <v>260</v>
      </c>
      <c r="AI97" s="16" t="s">
        <v>314</v>
      </c>
      <c r="AJ97" s="16">
        <f t="shared" si="15"/>
        <v>588596</v>
      </c>
      <c r="AK97" s="16" t="s">
        <v>261</v>
      </c>
      <c r="AL97" s="24" t="str">
        <f t="shared" si="16"/>
        <v>{{5,1,1,225419,0}|{5,1,2,27300,0}|{5,1,3,588596,3}}</v>
      </c>
    </row>
    <row r="98" spans="1:38" x14ac:dyDescent="0.15">
      <c r="A98" s="16">
        <v>93</v>
      </c>
      <c r="B98" s="16">
        <v>402</v>
      </c>
      <c r="C98" s="16">
        <v>2</v>
      </c>
      <c r="D98" s="16">
        <v>0</v>
      </c>
      <c r="E98" s="16">
        <v>0</v>
      </c>
      <c r="F98" s="16">
        <v>0</v>
      </c>
      <c r="G98" s="29">
        <v>6000193</v>
      </c>
      <c r="H98" s="32" t="s">
        <v>329</v>
      </c>
      <c r="I98" s="37" t="s">
        <v>315</v>
      </c>
      <c r="J98" s="16">
        <v>8661</v>
      </c>
      <c r="K98" s="30">
        <v>15</v>
      </c>
      <c r="L98" s="16" t="s">
        <v>53</v>
      </c>
      <c r="M98" s="16" t="str" cm="1">
        <f t="array" ref="M98:U98">_xlfn._xlws.FILTER(领地怪物效果!$A$4:$I$64,L98=领地怪物效果!$A$4:$A$64)</f>
        <v>远征PVP-6级要塞</v>
      </c>
      <c r="N98" s="16">
        <v>6</v>
      </c>
      <c r="O98" s="16">
        <v>26</v>
      </c>
      <c r="P98" s="16">
        <v>160</v>
      </c>
      <c r="Q98" s="16">
        <v>160</v>
      </c>
      <c r="R98" s="16">
        <v>0</v>
      </c>
      <c r="S98" s="16">
        <v>78145522</v>
      </c>
      <c r="T98" s="16">
        <v>112000000</v>
      </c>
      <c r="U98" s="16">
        <v>2404477611</v>
      </c>
      <c r="V98" s="16">
        <f t="shared" si="9"/>
        <v>2</v>
      </c>
      <c r="W98" s="19" cm="1">
        <f t="array" ref="W98">SUMPRODUCT((V98=品质升级提升效果!$H$3:$H$102)*(品质升级提升效果!$I$3:$I$102=C98)*(品质升级提升效果!$J$3:$J$102))</f>
        <v>0.1</v>
      </c>
      <c r="X98" s="19" cm="1">
        <f t="array" ref="X98">IFERROR(LOOKUP(1,0/((L98=Sheet2!$A$1:$A$90)*(Sheet2!$B$1:$B$90=C98)),Sheet2!$C$1:$C$90),W98)</f>
        <v>1.4999999999999999E-2</v>
      </c>
      <c r="Y98" s="16">
        <f t="shared" si="12"/>
        <v>1172182</v>
      </c>
      <c r="Z98" s="16">
        <f t="shared" si="10"/>
        <v>1747200</v>
      </c>
      <c r="AA98" s="16">
        <f t="shared" si="11"/>
        <v>37670149</v>
      </c>
      <c r="AD98" s="16" t="s">
        <v>257</v>
      </c>
      <c r="AE98" s="16" t="str">
        <f t="shared" si="13"/>
        <v>1172182,0}|</v>
      </c>
      <c r="AF98" s="16" t="s">
        <v>313</v>
      </c>
      <c r="AG98" s="16">
        <f t="shared" si="14"/>
        <v>1747200</v>
      </c>
      <c r="AH98" s="16" t="s">
        <v>260</v>
      </c>
      <c r="AI98" s="16" t="s">
        <v>314</v>
      </c>
      <c r="AJ98" s="16">
        <f t="shared" si="15"/>
        <v>37670149</v>
      </c>
      <c r="AK98" s="16" t="s">
        <v>261</v>
      </c>
      <c r="AL98" s="24" t="str">
        <f t="shared" si="16"/>
        <v>{{5,1,1,1172182,0}|{5,1,2,1747200,0}|{5,1,3,37670149,3}}</v>
      </c>
    </row>
    <row r="99" spans="1:38" x14ac:dyDescent="0.15">
      <c r="A99" s="16">
        <v>94</v>
      </c>
      <c r="B99" s="16">
        <v>403</v>
      </c>
      <c r="C99" s="16">
        <v>2</v>
      </c>
      <c r="D99" s="16">
        <v>0</v>
      </c>
      <c r="E99" s="16">
        <v>0</v>
      </c>
      <c r="F99" s="16">
        <v>0</v>
      </c>
      <c r="G99" s="29">
        <v>6000194</v>
      </c>
      <c r="H99" s="32" t="s">
        <v>330</v>
      </c>
      <c r="I99" s="37" t="s">
        <v>315</v>
      </c>
      <c r="J99" s="16">
        <v>8661</v>
      </c>
      <c r="K99" s="30">
        <v>15</v>
      </c>
      <c r="L99" s="16" t="s">
        <v>54</v>
      </c>
      <c r="M99" s="16" t="str" cm="1">
        <f t="array" ref="M99:U99">_xlfn._xlws.FILTER(领地怪物效果!$A$4:$I$64,L99=领地怪物效果!$A$4:$A$64)</f>
        <v>远征PVP-9级要塞</v>
      </c>
      <c r="N99" s="16">
        <v>9</v>
      </c>
      <c r="O99" s="16">
        <v>56</v>
      </c>
      <c r="P99" s="16">
        <v>300</v>
      </c>
      <c r="Q99" s="16">
        <v>300</v>
      </c>
      <c r="R99" s="16">
        <v>0</v>
      </c>
      <c r="S99" s="16">
        <v>168313432</v>
      </c>
      <c r="T99" s="16">
        <v>210000000</v>
      </c>
      <c r="U99" s="16">
        <v>4508395522</v>
      </c>
      <c r="V99" s="16">
        <f t="shared" si="9"/>
        <v>3</v>
      </c>
      <c r="W99" s="19" cm="1">
        <f t="array" ref="W99">SUMPRODUCT((V99=品质升级提升效果!$H$3:$H$102)*(品质升级提升效果!$I$3:$I$102=C99)*(品质升级提升效果!$J$3:$J$102))</f>
        <v>0.1</v>
      </c>
      <c r="X99" s="19" cm="1">
        <f t="array" ref="X99">IFERROR(LOOKUP(1,0/((L99=Sheet2!$A$1:$A$90)*(Sheet2!$B$1:$B$90=C99)),Sheet2!$C$1:$C$90),W99)</f>
        <v>1.4999999999999999E-2</v>
      </c>
      <c r="Y99" s="16">
        <f t="shared" si="12"/>
        <v>2524701</v>
      </c>
      <c r="Z99" s="16">
        <f t="shared" si="10"/>
        <v>3276000</v>
      </c>
      <c r="AA99" s="16">
        <f t="shared" si="11"/>
        <v>70631529</v>
      </c>
      <c r="AD99" s="16" t="s">
        <v>257</v>
      </c>
      <c r="AE99" s="16" t="str">
        <f t="shared" si="13"/>
        <v>2524701,0}|</v>
      </c>
      <c r="AF99" s="16" t="s">
        <v>313</v>
      </c>
      <c r="AG99" s="16">
        <f t="shared" si="14"/>
        <v>3276000</v>
      </c>
      <c r="AH99" s="16" t="s">
        <v>260</v>
      </c>
      <c r="AI99" s="16" t="s">
        <v>314</v>
      </c>
      <c r="AJ99" s="16">
        <f t="shared" si="15"/>
        <v>70631529</v>
      </c>
      <c r="AK99" s="16" t="s">
        <v>261</v>
      </c>
      <c r="AL99" s="24" t="str">
        <f t="shared" si="16"/>
        <v>{{5,1,1,2524701,0}|{5,1,2,3276000,0}|{5,1,3,70631529,3}}</v>
      </c>
    </row>
    <row r="100" spans="1:38" x14ac:dyDescent="0.15">
      <c r="A100" s="16">
        <v>95</v>
      </c>
      <c r="B100" s="16">
        <v>404</v>
      </c>
      <c r="C100" s="16">
        <v>2</v>
      </c>
      <c r="D100" s="16">
        <v>0</v>
      </c>
      <c r="E100" s="16">
        <v>0</v>
      </c>
      <c r="F100" s="16">
        <v>0</v>
      </c>
      <c r="G100" s="29">
        <v>6000195</v>
      </c>
      <c r="H100" s="32" t="s">
        <v>331</v>
      </c>
      <c r="I100" s="37" t="s">
        <v>315</v>
      </c>
      <c r="J100" s="16">
        <v>8661</v>
      </c>
      <c r="K100" s="30">
        <v>15</v>
      </c>
      <c r="L100" s="16" t="s">
        <v>55</v>
      </c>
      <c r="M100" s="16" t="str" cm="1">
        <f t="array" ref="M100:U100">_xlfn._xlws.FILTER(领地怪物效果!$A$4:$I$64,L100=领地怪物效果!$A$4:$A$64)</f>
        <v>远征PVP-10级中心城邦</v>
      </c>
      <c r="N100" s="16">
        <v>10</v>
      </c>
      <c r="O100" s="16">
        <v>83</v>
      </c>
      <c r="P100" s="16">
        <v>401</v>
      </c>
      <c r="Q100" s="16">
        <v>401</v>
      </c>
      <c r="R100" s="16">
        <v>0</v>
      </c>
      <c r="S100" s="16">
        <v>249464552</v>
      </c>
      <c r="T100" s="16">
        <v>280700000</v>
      </c>
      <c r="U100" s="16">
        <v>6026222014</v>
      </c>
      <c r="V100" s="16">
        <f t="shared" si="9"/>
        <v>4</v>
      </c>
      <c r="W100" s="19" cm="1">
        <f t="array" ref="W100">SUMPRODUCT((V100=品质升级提升效果!$H$3:$H$102)*(品质升级提升效果!$I$3:$I$102=C100)*(品质升级提升效果!$J$3:$J$102))</f>
        <v>0.08</v>
      </c>
      <c r="X100" s="19" cm="1">
        <f t="array" ref="X100">IFERROR(LOOKUP(1,0/((L100=Sheet2!$A$1:$A$90)*(Sheet2!$B$1:$B$90=C100)),Sheet2!$C$1:$C$90),W100)</f>
        <v>1.4999999999999999E-2</v>
      </c>
      <c r="Y100" s="16">
        <f t="shared" si="12"/>
        <v>3741968</v>
      </c>
      <c r="Z100" s="16">
        <f t="shared" si="10"/>
        <v>4378920</v>
      </c>
      <c r="AA100" s="16">
        <f t="shared" si="11"/>
        <v>94410811</v>
      </c>
      <c r="AD100" s="16" t="s">
        <v>257</v>
      </c>
      <c r="AE100" s="16" t="str">
        <f t="shared" si="13"/>
        <v>3741968,0}|</v>
      </c>
      <c r="AF100" s="16" t="s">
        <v>313</v>
      </c>
      <c r="AG100" s="16">
        <f t="shared" si="14"/>
        <v>4378920</v>
      </c>
      <c r="AH100" s="16" t="s">
        <v>260</v>
      </c>
      <c r="AI100" s="16" t="s">
        <v>314</v>
      </c>
      <c r="AJ100" s="16">
        <f t="shared" si="15"/>
        <v>94410811</v>
      </c>
      <c r="AK100" s="16" t="s">
        <v>261</v>
      </c>
      <c r="AL100" s="24" t="str">
        <f t="shared" si="16"/>
        <v>{{5,1,1,3741968,0}|{5,1,2,4378920,0}|{5,1,3,94410811,3}}</v>
      </c>
    </row>
    <row r="101" spans="1:38" x14ac:dyDescent="0.15">
      <c r="A101" s="16">
        <v>96</v>
      </c>
      <c r="B101" s="16">
        <v>500</v>
      </c>
      <c r="C101" s="16">
        <v>2</v>
      </c>
      <c r="D101" s="16">
        <v>0</v>
      </c>
      <c r="E101" s="16">
        <v>0</v>
      </c>
      <c r="F101" s="16">
        <v>0</v>
      </c>
      <c r="G101" s="16">
        <v>0</v>
      </c>
      <c r="H101" s="24" t="s">
        <v>316</v>
      </c>
      <c r="I101" s="24" t="s">
        <v>316</v>
      </c>
      <c r="J101" s="16">
        <v>8661</v>
      </c>
      <c r="K101" s="30">
        <v>0</v>
      </c>
      <c r="L101" s="16" t="s">
        <v>56</v>
      </c>
      <c r="M101" s="16" t="str" cm="1">
        <f t="array" ref="M101:U101">_xlfn._xlws.FILTER(领地怪物效果!$A$4:$I$64,L101=领地怪物效果!$A$4:$A$64)</f>
        <v>远征PVE-出生</v>
      </c>
      <c r="N101" s="16">
        <v>0</v>
      </c>
      <c r="O101" s="16">
        <v>1.5</v>
      </c>
      <c r="P101" s="16">
        <v>1.2</v>
      </c>
      <c r="Q101" s="16">
        <v>1.2</v>
      </c>
      <c r="R101" s="16">
        <v>0</v>
      </c>
      <c r="S101" s="16">
        <v>4508395</v>
      </c>
      <c r="T101" s="16">
        <v>840000</v>
      </c>
      <c r="U101" s="16">
        <v>18033582</v>
      </c>
      <c r="V101" s="16">
        <f t="shared" si="9"/>
        <v>1</v>
      </c>
      <c r="W101" s="19" cm="1">
        <f t="array" ref="W101">SUMPRODUCT((V101=品质升级提升效果!$H$3:$H$102)*(品质升级提升效果!$I$3:$I$102=C101)*(品质升级提升效果!$J$3:$J$102))</f>
        <v>0.1</v>
      </c>
      <c r="X101" s="19" cm="1">
        <f t="array" ref="X101">IFERROR(LOOKUP(1,0/((L101=Sheet2!$A$1:$A$90)*(Sheet2!$B$1:$B$90=C101)),Sheet2!$C$1:$C$90),W101)</f>
        <v>0.1</v>
      </c>
      <c r="Y101" s="16">
        <f t="shared" si="12"/>
        <v>450839</v>
      </c>
      <c r="Z101" s="16">
        <f t="shared" si="10"/>
        <v>87360</v>
      </c>
      <c r="AA101" s="16">
        <f t="shared" si="11"/>
        <v>1883507</v>
      </c>
      <c r="AD101" s="16" t="s">
        <v>257</v>
      </c>
      <c r="AE101" s="16" t="str">
        <f t="shared" si="13"/>
        <v>450839,0}|</v>
      </c>
      <c r="AF101" s="16" t="s">
        <v>313</v>
      </c>
      <c r="AG101" s="16">
        <f t="shared" si="14"/>
        <v>87360</v>
      </c>
      <c r="AH101" s="16" t="s">
        <v>260</v>
      </c>
      <c r="AI101" s="16" t="s">
        <v>314</v>
      </c>
      <c r="AJ101" s="16">
        <f t="shared" si="15"/>
        <v>1883507</v>
      </c>
      <c r="AK101" s="16" t="s">
        <v>261</v>
      </c>
      <c r="AL101" s="24" t="str">
        <f t="shared" si="16"/>
        <v>{{5,1,1,450839,0}|{5,1,2,87360,0}|{5,1,3,1883507,3}}</v>
      </c>
    </row>
    <row r="102" spans="1:38" x14ac:dyDescent="0.15">
      <c r="A102" s="16">
        <v>97</v>
      </c>
      <c r="B102" s="16">
        <v>501</v>
      </c>
      <c r="C102" s="16">
        <v>2</v>
      </c>
      <c r="D102" s="16">
        <v>0</v>
      </c>
      <c r="E102" s="16">
        <v>0</v>
      </c>
      <c r="F102" s="16">
        <v>0</v>
      </c>
      <c r="G102" s="16">
        <v>0</v>
      </c>
      <c r="H102" s="24" t="s">
        <v>316</v>
      </c>
      <c r="I102" s="24" t="s">
        <v>316</v>
      </c>
      <c r="J102" s="16">
        <v>8661</v>
      </c>
      <c r="K102" s="30">
        <v>0</v>
      </c>
      <c r="L102" s="16" t="s">
        <v>57</v>
      </c>
      <c r="M102" s="16" t="str" cm="1">
        <f t="array" ref="M102:U102">_xlfn._xlws.FILTER(领地怪物效果!$A$4:$I$64,L102=领地怪物效果!$A$4:$A$64)</f>
        <v>远征PVE-1级普通</v>
      </c>
      <c r="N102" s="16">
        <v>1</v>
      </c>
      <c r="O102" s="16">
        <v>1.35</v>
      </c>
      <c r="P102" s="16">
        <v>1.2</v>
      </c>
      <c r="Q102" s="16">
        <v>1.2</v>
      </c>
      <c r="R102" s="16">
        <v>0</v>
      </c>
      <c r="S102" s="16">
        <v>4057555</v>
      </c>
      <c r="T102" s="16">
        <v>840000</v>
      </c>
      <c r="U102" s="16">
        <v>18033582</v>
      </c>
      <c r="V102" s="16">
        <f t="shared" si="9"/>
        <v>1</v>
      </c>
      <c r="W102" s="19" cm="1">
        <f t="array" ref="W102">SUMPRODUCT((V102=品质升级提升效果!$H$3:$H$102)*(品质升级提升效果!$I$3:$I$102=C102)*(品质升级提升效果!$J$3:$J$102))</f>
        <v>0.1</v>
      </c>
      <c r="X102" s="19" cm="1">
        <f t="array" ref="X102">IFERROR(LOOKUP(1,0/((L102=Sheet2!$A$1:$A$90)*(Sheet2!$B$1:$B$90=C102)),Sheet2!$C$1:$C$90),W102)</f>
        <v>0.1</v>
      </c>
      <c r="Y102" s="16">
        <f t="shared" si="12"/>
        <v>405755</v>
      </c>
      <c r="Z102" s="16">
        <f t="shared" si="10"/>
        <v>87360</v>
      </c>
      <c r="AA102" s="16">
        <f t="shared" si="11"/>
        <v>1883507</v>
      </c>
      <c r="AD102" s="16" t="s">
        <v>257</v>
      </c>
      <c r="AE102" s="16" t="str">
        <f t="shared" si="13"/>
        <v>405755,0}|</v>
      </c>
      <c r="AF102" s="16" t="s">
        <v>313</v>
      </c>
      <c r="AG102" s="16">
        <f t="shared" si="14"/>
        <v>87360</v>
      </c>
      <c r="AH102" s="16" t="s">
        <v>260</v>
      </c>
      <c r="AI102" s="16" t="s">
        <v>314</v>
      </c>
      <c r="AJ102" s="16">
        <f t="shared" si="15"/>
        <v>1883507</v>
      </c>
      <c r="AK102" s="16" t="s">
        <v>261</v>
      </c>
      <c r="AL102" s="24" t="str">
        <f t="shared" si="16"/>
        <v>{{5,1,1,405755,0}|{5,1,2,87360,0}|{5,1,3,1883507,3}}</v>
      </c>
    </row>
    <row r="103" spans="1:38" x14ac:dyDescent="0.15">
      <c r="A103" s="16">
        <v>98</v>
      </c>
      <c r="B103" s="16">
        <v>502</v>
      </c>
      <c r="C103" s="16">
        <v>2</v>
      </c>
      <c r="D103" s="16">
        <v>0</v>
      </c>
      <c r="E103" s="16">
        <v>0</v>
      </c>
      <c r="F103" s="16">
        <v>0</v>
      </c>
      <c r="G103" s="16">
        <v>0</v>
      </c>
      <c r="H103" s="24" t="s">
        <v>316</v>
      </c>
      <c r="I103" s="24" t="s">
        <v>316</v>
      </c>
      <c r="J103" s="16">
        <v>8661</v>
      </c>
      <c r="K103" s="30">
        <v>0</v>
      </c>
      <c r="L103" s="16" t="s">
        <v>58</v>
      </c>
      <c r="M103" s="16" t="str" cm="1">
        <f t="array" ref="M103:U103">_xlfn._xlws.FILTER(领地怪物效果!$A$4:$I$64,L103=领地怪物效果!$A$4:$A$64)</f>
        <v>远征PVE-2级普通</v>
      </c>
      <c r="N103" s="16">
        <v>2</v>
      </c>
      <c r="O103" s="16">
        <v>2.8</v>
      </c>
      <c r="P103" s="16">
        <v>1.8</v>
      </c>
      <c r="Q103" s="16">
        <v>1.8</v>
      </c>
      <c r="R103" s="16">
        <v>0</v>
      </c>
      <c r="S103" s="16">
        <v>8415671</v>
      </c>
      <c r="T103" s="16">
        <v>1260000</v>
      </c>
      <c r="U103" s="16">
        <v>27050373</v>
      </c>
      <c r="V103" s="16">
        <f t="shared" si="9"/>
        <v>2</v>
      </c>
      <c r="W103" s="19" cm="1">
        <f t="array" ref="W103">SUMPRODUCT((V103=品质升级提升效果!$H$3:$H$102)*(品质升级提升效果!$I$3:$I$102=C103)*(品质升级提升效果!$J$3:$J$102))</f>
        <v>0.1</v>
      </c>
      <c r="X103" s="19" cm="1">
        <f t="array" ref="X103">IFERROR(LOOKUP(1,0/((L103=Sheet2!$A$1:$A$90)*(Sheet2!$B$1:$B$90=C103)),Sheet2!$C$1:$C$90),W103)</f>
        <v>0.1</v>
      </c>
      <c r="Y103" s="16">
        <f t="shared" si="12"/>
        <v>841567</v>
      </c>
      <c r="Z103" s="16">
        <f t="shared" si="10"/>
        <v>131040</v>
      </c>
      <c r="AA103" s="16">
        <f t="shared" si="11"/>
        <v>2825261</v>
      </c>
      <c r="AD103" s="16" t="s">
        <v>257</v>
      </c>
      <c r="AE103" s="16" t="str">
        <f t="shared" si="13"/>
        <v>841567,0}|</v>
      </c>
      <c r="AF103" s="16" t="s">
        <v>313</v>
      </c>
      <c r="AG103" s="16">
        <f t="shared" si="14"/>
        <v>131040</v>
      </c>
      <c r="AH103" s="16" t="s">
        <v>260</v>
      </c>
      <c r="AI103" s="16" t="s">
        <v>314</v>
      </c>
      <c r="AJ103" s="16">
        <f t="shared" si="15"/>
        <v>2825261</v>
      </c>
      <c r="AK103" s="16" t="s">
        <v>261</v>
      </c>
      <c r="AL103" s="24" t="str">
        <f t="shared" si="16"/>
        <v>{{5,1,1,841567,0}|{5,1,2,131040,0}|{5,1,3,2825261,3}}</v>
      </c>
    </row>
    <row r="104" spans="1:38" x14ac:dyDescent="0.15">
      <c r="A104" s="16">
        <v>99</v>
      </c>
      <c r="B104" s="16">
        <v>503</v>
      </c>
      <c r="C104" s="16">
        <v>2</v>
      </c>
      <c r="D104" s="16">
        <v>0</v>
      </c>
      <c r="E104" s="16">
        <v>0</v>
      </c>
      <c r="F104" s="16">
        <v>0</v>
      </c>
      <c r="G104" s="16">
        <v>0</v>
      </c>
      <c r="H104" s="24" t="s">
        <v>316</v>
      </c>
      <c r="I104" s="24" t="s">
        <v>316</v>
      </c>
      <c r="J104" s="16">
        <v>8661</v>
      </c>
      <c r="K104" s="30">
        <v>0</v>
      </c>
      <c r="L104" s="16" t="s">
        <v>59</v>
      </c>
      <c r="M104" s="16" t="str" cm="1">
        <f t="array" ref="M104:U104">_xlfn._xlws.FILTER(领地怪物效果!$A$4:$I$64,L104=领地怪物效果!$A$4:$A$64)</f>
        <v>远征PVE-3级普通</v>
      </c>
      <c r="N104" s="16">
        <v>3</v>
      </c>
      <c r="O104" s="16">
        <v>5.5</v>
      </c>
      <c r="P104" s="16">
        <v>3</v>
      </c>
      <c r="Q104" s="16">
        <v>3</v>
      </c>
      <c r="R104" s="16">
        <v>0</v>
      </c>
      <c r="S104" s="16">
        <v>16530783</v>
      </c>
      <c r="T104" s="16">
        <v>2100000</v>
      </c>
      <c r="U104" s="16">
        <v>45083955</v>
      </c>
      <c r="V104" s="16">
        <f t="shared" si="9"/>
        <v>3</v>
      </c>
      <c r="W104" s="19" cm="1">
        <f t="array" ref="W104">SUMPRODUCT((V104=品质升级提升效果!$H$3:$H$102)*(品质升级提升效果!$I$3:$I$102=C104)*(品质升级提升效果!$J$3:$J$102))</f>
        <v>0.1</v>
      </c>
      <c r="X104" s="19" cm="1">
        <f t="array" ref="X104">IFERROR(LOOKUP(1,0/((L104=Sheet2!$A$1:$A$90)*(Sheet2!$B$1:$B$90=C104)),Sheet2!$C$1:$C$90),W104)</f>
        <v>0.1</v>
      </c>
      <c r="Y104" s="16">
        <f t="shared" si="12"/>
        <v>1653078</v>
      </c>
      <c r="Z104" s="16">
        <f t="shared" si="10"/>
        <v>218400</v>
      </c>
      <c r="AA104" s="16">
        <f t="shared" si="11"/>
        <v>4708768</v>
      </c>
      <c r="AD104" s="16" t="s">
        <v>257</v>
      </c>
      <c r="AE104" s="16" t="str">
        <f t="shared" si="13"/>
        <v>1653078,0}|</v>
      </c>
      <c r="AF104" s="16" t="s">
        <v>313</v>
      </c>
      <c r="AG104" s="16">
        <f t="shared" si="14"/>
        <v>218400</v>
      </c>
      <c r="AH104" s="16" t="s">
        <v>260</v>
      </c>
      <c r="AI104" s="16" t="s">
        <v>314</v>
      </c>
      <c r="AJ104" s="16">
        <f t="shared" si="15"/>
        <v>4708768</v>
      </c>
      <c r="AK104" s="16" t="s">
        <v>261</v>
      </c>
      <c r="AL104" s="24" t="str">
        <f t="shared" si="16"/>
        <v>{{5,1,1,1653078,0}|{5,1,2,218400,0}|{5,1,3,4708768,3}}</v>
      </c>
    </row>
    <row r="105" spans="1:38" x14ac:dyDescent="0.15">
      <c r="A105" s="16">
        <v>100</v>
      </c>
      <c r="B105" s="16">
        <v>504</v>
      </c>
      <c r="C105" s="16">
        <v>2</v>
      </c>
      <c r="D105" s="16">
        <v>0</v>
      </c>
      <c r="E105" s="16">
        <v>0</v>
      </c>
      <c r="F105" s="16">
        <v>0</v>
      </c>
      <c r="G105" s="16">
        <v>0</v>
      </c>
      <c r="H105" s="24" t="s">
        <v>316</v>
      </c>
      <c r="I105" s="24" t="s">
        <v>316</v>
      </c>
      <c r="J105" s="16">
        <v>8661</v>
      </c>
      <c r="K105" s="30">
        <v>0</v>
      </c>
      <c r="L105" s="16" t="s">
        <v>60</v>
      </c>
      <c r="M105" s="16" t="str" cm="1">
        <f t="array" ref="M105:U105">_xlfn._xlws.FILTER(领地怪物效果!$A$4:$I$64,L105=领地怪物效果!$A$4:$A$64)</f>
        <v>远征PVE-4级普通</v>
      </c>
      <c r="N105" s="16">
        <v>4</v>
      </c>
      <c r="O105" s="16">
        <v>8</v>
      </c>
      <c r="P105" s="16">
        <v>22</v>
      </c>
      <c r="Q105" s="16">
        <v>22</v>
      </c>
      <c r="R105" s="16">
        <v>0</v>
      </c>
      <c r="S105" s="16">
        <v>24044776</v>
      </c>
      <c r="T105" s="16">
        <v>15400000</v>
      </c>
      <c r="U105" s="16">
        <v>330615671</v>
      </c>
      <c r="V105" s="16">
        <f t="shared" ref="V105:V168" si="18">IF(MID(B105,2,3)+0=0,1,MID(B105,2,3)+0)</f>
        <v>4</v>
      </c>
      <c r="W105" s="19" cm="1">
        <f t="array" ref="W105">SUMPRODUCT((V105=品质升级提升效果!$H$3:$H$102)*(品质升级提升效果!$I$3:$I$102=C105)*(品质升级提升效果!$J$3:$J$102))</f>
        <v>0.08</v>
      </c>
      <c r="X105" s="19" cm="1">
        <f t="array" ref="X105">IFERROR(LOOKUP(1,0/((L105=Sheet2!$A$1:$A$90)*(Sheet2!$B$1:$B$90=C105)),Sheet2!$C$1:$C$90),W105)</f>
        <v>0.08</v>
      </c>
      <c r="Y105" s="16">
        <f t="shared" si="12"/>
        <v>1923582</v>
      </c>
      <c r="Z105" s="16">
        <f t="shared" si="10"/>
        <v>1281280</v>
      </c>
      <c r="AA105" s="16">
        <f t="shared" si="11"/>
        <v>27624776</v>
      </c>
      <c r="AD105" s="16" t="s">
        <v>257</v>
      </c>
      <c r="AE105" s="16" t="str">
        <f t="shared" si="13"/>
        <v>1923582,0}|</v>
      </c>
      <c r="AF105" s="16" t="s">
        <v>313</v>
      </c>
      <c r="AG105" s="16">
        <f t="shared" si="14"/>
        <v>1281280</v>
      </c>
      <c r="AH105" s="16" t="s">
        <v>260</v>
      </c>
      <c r="AI105" s="16" t="s">
        <v>314</v>
      </c>
      <c r="AJ105" s="16">
        <f t="shared" si="15"/>
        <v>27624776</v>
      </c>
      <c r="AK105" s="16" t="s">
        <v>261</v>
      </c>
      <c r="AL105" s="24" t="str">
        <f t="shared" si="16"/>
        <v>{{5,1,1,1923582,0}|{5,1,2,1281280,0}|{5,1,3,27624776,3}}</v>
      </c>
    </row>
    <row r="106" spans="1:38" x14ac:dyDescent="0.15">
      <c r="A106" s="16">
        <v>101</v>
      </c>
      <c r="B106" s="16">
        <v>505</v>
      </c>
      <c r="C106" s="16">
        <v>2</v>
      </c>
      <c r="D106" s="16">
        <v>0</v>
      </c>
      <c r="E106" s="16">
        <v>0</v>
      </c>
      <c r="F106" s="16">
        <v>0</v>
      </c>
      <c r="G106" s="16">
        <v>0</v>
      </c>
      <c r="H106" s="24" t="s">
        <v>316</v>
      </c>
      <c r="I106" s="24" t="s">
        <v>316</v>
      </c>
      <c r="J106" s="16">
        <v>8661</v>
      </c>
      <c r="K106" s="30">
        <v>0</v>
      </c>
      <c r="L106" s="16" t="s">
        <v>61</v>
      </c>
      <c r="M106" s="16" t="str" cm="1">
        <f t="array" ref="M106:U106">_xlfn._xlws.FILTER(领地怪物效果!$A$4:$I$64,L106=领地怪物效果!$A$4:$A$64)</f>
        <v>远征PVE-5级普通</v>
      </c>
      <c r="N106" s="16">
        <v>5</v>
      </c>
      <c r="O106" s="16">
        <v>12</v>
      </c>
      <c r="P106" s="16">
        <v>25</v>
      </c>
      <c r="Q106" s="16">
        <v>25</v>
      </c>
      <c r="R106" s="16">
        <v>0</v>
      </c>
      <c r="S106" s="16">
        <v>36067164</v>
      </c>
      <c r="T106" s="16">
        <v>17500000</v>
      </c>
      <c r="U106" s="16">
        <v>375699626</v>
      </c>
      <c r="V106" s="16">
        <f t="shared" si="18"/>
        <v>5</v>
      </c>
      <c r="W106" s="19" cm="1">
        <f t="array" ref="W106">SUMPRODUCT((V106=品质升级提升效果!$H$3:$H$102)*(品质升级提升效果!$I$3:$I$102=C106)*(品质升级提升效果!$J$3:$J$102))</f>
        <v>0.08</v>
      </c>
      <c r="X106" s="19" cm="1">
        <f t="array" ref="X106">IFERROR(LOOKUP(1,0/((L106=Sheet2!$A$1:$A$90)*(Sheet2!$B$1:$B$90=C106)),Sheet2!$C$1:$C$90),W106)</f>
        <v>0.08</v>
      </c>
      <c r="Y106" s="16">
        <f t="shared" si="12"/>
        <v>2885373</v>
      </c>
      <c r="Z106" s="16">
        <f t="shared" si="10"/>
        <v>1456000</v>
      </c>
      <c r="AA106" s="16">
        <f t="shared" si="11"/>
        <v>31391790</v>
      </c>
      <c r="AD106" s="16" t="s">
        <v>257</v>
      </c>
      <c r="AE106" s="16" t="str">
        <f t="shared" si="13"/>
        <v>2885373,0}|</v>
      </c>
      <c r="AF106" s="16" t="s">
        <v>313</v>
      </c>
      <c r="AG106" s="16">
        <f t="shared" si="14"/>
        <v>1456000</v>
      </c>
      <c r="AH106" s="16" t="s">
        <v>260</v>
      </c>
      <c r="AI106" s="16" t="s">
        <v>314</v>
      </c>
      <c r="AJ106" s="16">
        <f t="shared" si="15"/>
        <v>31391790</v>
      </c>
      <c r="AK106" s="16" t="s">
        <v>261</v>
      </c>
      <c r="AL106" s="24" t="str">
        <f t="shared" si="16"/>
        <v>{{5,1,1,2885373,0}|{5,1,2,1456000,0}|{5,1,3,31391790,3}}</v>
      </c>
    </row>
    <row r="107" spans="1:38" x14ac:dyDescent="0.15">
      <c r="A107" s="16">
        <v>102</v>
      </c>
      <c r="B107" s="16">
        <v>506</v>
      </c>
      <c r="C107" s="16">
        <v>2</v>
      </c>
      <c r="D107" s="16">
        <v>0</v>
      </c>
      <c r="E107" s="16">
        <v>0</v>
      </c>
      <c r="F107" s="16">
        <v>0</v>
      </c>
      <c r="G107" s="16">
        <v>0</v>
      </c>
      <c r="H107" s="24" t="s">
        <v>316</v>
      </c>
      <c r="I107" s="24" t="s">
        <v>316</v>
      </c>
      <c r="J107" s="16">
        <v>8661</v>
      </c>
      <c r="K107" s="30">
        <v>0</v>
      </c>
      <c r="L107" s="16" t="s">
        <v>62</v>
      </c>
      <c r="M107" s="16" t="str" cm="1">
        <f t="array" ref="M107:U107">_xlfn._xlws.FILTER(领地怪物效果!$A$4:$I$64,L107=领地怪物效果!$A$4:$A$64)</f>
        <v>远征PVE-6级普通</v>
      </c>
      <c r="N107" s="16">
        <v>6</v>
      </c>
      <c r="O107" s="16">
        <v>28</v>
      </c>
      <c r="P107" s="16">
        <v>160</v>
      </c>
      <c r="Q107" s="16">
        <v>160</v>
      </c>
      <c r="R107" s="16">
        <v>0</v>
      </c>
      <c r="S107" s="16">
        <v>84156716</v>
      </c>
      <c r="T107" s="16">
        <v>112000000</v>
      </c>
      <c r="U107" s="16">
        <v>2404477611</v>
      </c>
      <c r="V107" s="16">
        <f t="shared" si="18"/>
        <v>6</v>
      </c>
      <c r="W107" s="19" cm="1">
        <f t="array" ref="W107">SUMPRODUCT((V107=品质升级提升效果!$H$3:$H$102)*(品质升级提升效果!$I$3:$I$102=C107)*(品质升级提升效果!$J$3:$J$102))</f>
        <v>0.08</v>
      </c>
      <c r="X107" s="19" cm="1">
        <f t="array" ref="X107">IFERROR(LOOKUP(1,0/((L107=Sheet2!$A$1:$A$90)*(Sheet2!$B$1:$B$90=C107)),Sheet2!$C$1:$C$90),W107)</f>
        <v>0.08</v>
      </c>
      <c r="Y107" s="16">
        <f t="shared" si="12"/>
        <v>6732537</v>
      </c>
      <c r="Z107" s="16">
        <f t="shared" si="10"/>
        <v>9318400</v>
      </c>
      <c r="AA107" s="16">
        <f t="shared" si="11"/>
        <v>200907462</v>
      </c>
      <c r="AD107" s="16" t="s">
        <v>257</v>
      </c>
      <c r="AE107" s="16" t="str">
        <f t="shared" si="13"/>
        <v>6732537,0}|</v>
      </c>
      <c r="AF107" s="16" t="s">
        <v>313</v>
      </c>
      <c r="AG107" s="16">
        <f t="shared" si="14"/>
        <v>9318400</v>
      </c>
      <c r="AH107" s="16" t="s">
        <v>260</v>
      </c>
      <c r="AI107" s="16" t="s">
        <v>314</v>
      </c>
      <c r="AJ107" s="16">
        <f t="shared" si="15"/>
        <v>200907462</v>
      </c>
      <c r="AK107" s="16" t="s">
        <v>261</v>
      </c>
      <c r="AL107" s="24" t="str">
        <f t="shared" si="16"/>
        <v>{{5,1,1,6732537,0}|{5,1,2,9318400,0}|{5,1,3,200907462,3}}</v>
      </c>
    </row>
    <row r="108" spans="1:38" x14ac:dyDescent="0.15">
      <c r="A108" s="16">
        <v>103</v>
      </c>
      <c r="B108" s="16">
        <v>507</v>
      </c>
      <c r="C108" s="16">
        <v>2</v>
      </c>
      <c r="D108" s="16">
        <v>0</v>
      </c>
      <c r="E108" s="16">
        <v>0</v>
      </c>
      <c r="F108" s="16">
        <v>0</v>
      </c>
      <c r="G108" s="16">
        <v>0</v>
      </c>
      <c r="H108" s="24" t="s">
        <v>316</v>
      </c>
      <c r="I108" s="24" t="s">
        <v>316</v>
      </c>
      <c r="J108" s="16">
        <v>8661</v>
      </c>
      <c r="K108" s="30">
        <v>0</v>
      </c>
      <c r="L108" s="16" t="s">
        <v>63</v>
      </c>
      <c r="M108" s="16" t="str" cm="1">
        <f t="array" ref="M108:U108">_xlfn._xlws.FILTER(领地怪物效果!$A$4:$I$64,L108=领地怪物效果!$A$4:$A$64)</f>
        <v>远征PVE-7级普通</v>
      </c>
      <c r="N108" s="16">
        <v>7</v>
      </c>
      <c r="O108" s="16">
        <v>32</v>
      </c>
      <c r="P108" s="16">
        <v>200</v>
      </c>
      <c r="Q108" s="16">
        <v>200</v>
      </c>
      <c r="R108" s="16">
        <v>0</v>
      </c>
      <c r="S108" s="16">
        <v>96179104</v>
      </c>
      <c r="T108" s="16">
        <v>140000000</v>
      </c>
      <c r="U108" s="16">
        <v>3005597014</v>
      </c>
      <c r="V108" s="16">
        <f t="shared" si="18"/>
        <v>7</v>
      </c>
      <c r="W108" s="19" cm="1">
        <f t="array" ref="W108">SUMPRODUCT((V108=品质升级提升效果!$H$3:$H$102)*(品质升级提升效果!$I$3:$I$102=C108)*(品质升级提升效果!$J$3:$J$102))</f>
        <v>0.08</v>
      </c>
      <c r="X108" s="19" cm="1">
        <f t="array" ref="X108">IFERROR(LOOKUP(1,0/((L108=Sheet2!$A$1:$A$90)*(Sheet2!$B$1:$B$90=C108)),Sheet2!$C$1:$C$90),W108)</f>
        <v>0.08</v>
      </c>
      <c r="Y108" s="16">
        <f t="shared" si="12"/>
        <v>7694328</v>
      </c>
      <c r="Z108" s="16">
        <f t="shared" si="10"/>
        <v>11648000</v>
      </c>
      <c r="AA108" s="16">
        <f t="shared" si="11"/>
        <v>251134328</v>
      </c>
      <c r="AD108" s="16" t="s">
        <v>257</v>
      </c>
      <c r="AE108" s="16" t="str">
        <f t="shared" si="13"/>
        <v>7694328,0}|</v>
      </c>
      <c r="AF108" s="16" t="s">
        <v>313</v>
      </c>
      <c r="AG108" s="16">
        <f t="shared" si="14"/>
        <v>11648000</v>
      </c>
      <c r="AH108" s="16" t="s">
        <v>260</v>
      </c>
      <c r="AI108" s="16" t="s">
        <v>314</v>
      </c>
      <c r="AJ108" s="16">
        <f t="shared" si="15"/>
        <v>251134328</v>
      </c>
      <c r="AK108" s="16" t="s">
        <v>261</v>
      </c>
      <c r="AL108" s="24" t="str">
        <f t="shared" si="16"/>
        <v>{{5,1,1,7694328,0}|{5,1,2,11648000,0}|{5,1,3,251134328,3}}</v>
      </c>
    </row>
    <row r="109" spans="1:38" x14ac:dyDescent="0.15">
      <c r="A109" s="16">
        <v>104</v>
      </c>
      <c r="B109" s="16">
        <v>508</v>
      </c>
      <c r="C109" s="16">
        <v>2</v>
      </c>
      <c r="D109" s="16">
        <v>0</v>
      </c>
      <c r="E109" s="16">
        <v>0</v>
      </c>
      <c r="F109" s="16">
        <v>0</v>
      </c>
      <c r="G109" s="16">
        <v>0</v>
      </c>
      <c r="H109" s="24" t="s">
        <v>316</v>
      </c>
      <c r="I109" s="24" t="s">
        <v>316</v>
      </c>
      <c r="J109" s="16">
        <v>8661</v>
      </c>
      <c r="K109" s="30">
        <v>0</v>
      </c>
      <c r="L109" s="16" t="s">
        <v>64</v>
      </c>
      <c r="M109" s="16" t="str" cm="1">
        <f t="array" ref="M109:U109">_xlfn._xlws.FILTER(领地怪物效果!$A$4:$I$64,L109=领地怪物效果!$A$4:$A$64)</f>
        <v>远征PVE-8级普通</v>
      </c>
      <c r="N109" s="16">
        <v>8</v>
      </c>
      <c r="O109" s="16">
        <v>35</v>
      </c>
      <c r="P109" s="16">
        <v>250</v>
      </c>
      <c r="Q109" s="16">
        <v>250</v>
      </c>
      <c r="R109" s="16">
        <v>0</v>
      </c>
      <c r="S109" s="16">
        <v>105195895</v>
      </c>
      <c r="T109" s="16">
        <v>175000000</v>
      </c>
      <c r="U109" s="16">
        <v>3756996268</v>
      </c>
      <c r="V109" s="16">
        <f t="shared" si="18"/>
        <v>8</v>
      </c>
      <c r="W109" s="19" cm="1">
        <f t="array" ref="W109">SUMPRODUCT((V109=品质升级提升效果!$H$3:$H$102)*(品质升级提升效果!$I$3:$I$102=C109)*(品质升级提升效果!$J$3:$J$102))</f>
        <v>0.06</v>
      </c>
      <c r="X109" s="19" cm="1">
        <f t="array" ref="X109">IFERROR(LOOKUP(1,0/((L109=Sheet2!$A$1:$A$90)*(Sheet2!$B$1:$B$90=C109)),Sheet2!$C$1:$C$90),W109)</f>
        <v>0.06</v>
      </c>
      <c r="Y109" s="16">
        <f t="shared" si="12"/>
        <v>6311753</v>
      </c>
      <c r="Z109" s="16">
        <f t="shared" si="10"/>
        <v>10920000</v>
      </c>
      <c r="AA109" s="16">
        <f t="shared" si="11"/>
        <v>235438432</v>
      </c>
      <c r="AD109" s="16" t="s">
        <v>257</v>
      </c>
      <c r="AE109" s="16" t="str">
        <f t="shared" si="13"/>
        <v>6311753,0}|</v>
      </c>
      <c r="AF109" s="16" t="s">
        <v>313</v>
      </c>
      <c r="AG109" s="16">
        <f t="shared" si="14"/>
        <v>10920000</v>
      </c>
      <c r="AH109" s="16" t="s">
        <v>260</v>
      </c>
      <c r="AI109" s="16" t="s">
        <v>314</v>
      </c>
      <c r="AJ109" s="16">
        <f t="shared" si="15"/>
        <v>235438432</v>
      </c>
      <c r="AK109" s="16" t="s">
        <v>261</v>
      </c>
      <c r="AL109" s="24" t="str">
        <f t="shared" si="16"/>
        <v>{{5,1,1,6311753,0}|{5,1,2,10920000,0}|{5,1,3,235438432,3}}</v>
      </c>
    </row>
    <row r="110" spans="1:38" x14ac:dyDescent="0.15">
      <c r="A110" s="16">
        <v>105</v>
      </c>
      <c r="B110" s="16">
        <v>509</v>
      </c>
      <c r="C110" s="16">
        <v>2</v>
      </c>
      <c r="D110" s="16">
        <v>0</v>
      </c>
      <c r="E110" s="16">
        <v>0</v>
      </c>
      <c r="F110" s="16">
        <v>0</v>
      </c>
      <c r="G110" s="16">
        <v>0</v>
      </c>
      <c r="H110" s="24" t="s">
        <v>316</v>
      </c>
      <c r="I110" s="24" t="s">
        <v>316</v>
      </c>
      <c r="J110" s="16">
        <v>8661</v>
      </c>
      <c r="K110" s="30">
        <v>0</v>
      </c>
      <c r="L110" s="16" t="s">
        <v>65</v>
      </c>
      <c r="M110" s="16" t="str" cm="1">
        <f t="array" ref="M110:U110">_xlfn._xlws.FILTER(领地怪物效果!$A$4:$I$64,L110=领地怪物效果!$A$4:$A$64)</f>
        <v>远征PVE-9级普通</v>
      </c>
      <c r="N110" s="16">
        <v>9</v>
      </c>
      <c r="O110" s="16">
        <v>60</v>
      </c>
      <c r="P110" s="16">
        <v>300</v>
      </c>
      <c r="Q110" s="16">
        <v>300</v>
      </c>
      <c r="R110" s="16">
        <v>0</v>
      </c>
      <c r="S110" s="16">
        <v>180335820</v>
      </c>
      <c r="T110" s="16">
        <v>210000000</v>
      </c>
      <c r="U110" s="16">
        <v>4508395522</v>
      </c>
      <c r="V110" s="16">
        <f t="shared" si="18"/>
        <v>9</v>
      </c>
      <c r="W110" s="19" cm="1">
        <f t="array" ref="W110">SUMPRODUCT((V110=品质升级提升效果!$H$3:$H$102)*(品质升级提升效果!$I$3:$I$102=C110)*(品质升级提升效果!$J$3:$J$102))</f>
        <v>0.06</v>
      </c>
      <c r="X110" s="19" cm="1">
        <f t="array" ref="X110">IFERROR(LOOKUP(1,0/((L110=Sheet2!$A$1:$A$90)*(Sheet2!$B$1:$B$90=C110)),Sheet2!$C$1:$C$90),W110)</f>
        <v>0.06</v>
      </c>
      <c r="Y110" s="16">
        <f t="shared" si="12"/>
        <v>10820149</v>
      </c>
      <c r="Z110" s="16">
        <f t="shared" si="10"/>
        <v>13104000</v>
      </c>
      <c r="AA110" s="16">
        <f t="shared" si="11"/>
        <v>282526119</v>
      </c>
      <c r="AD110" s="16" t="s">
        <v>257</v>
      </c>
      <c r="AE110" s="16" t="str">
        <f t="shared" si="13"/>
        <v>10820149,0}|</v>
      </c>
      <c r="AF110" s="16" t="s">
        <v>313</v>
      </c>
      <c r="AG110" s="16">
        <f t="shared" si="14"/>
        <v>13104000</v>
      </c>
      <c r="AH110" s="16" t="s">
        <v>260</v>
      </c>
      <c r="AI110" s="16" t="s">
        <v>314</v>
      </c>
      <c r="AJ110" s="16">
        <f t="shared" si="15"/>
        <v>282526119</v>
      </c>
      <c r="AK110" s="16" t="s">
        <v>261</v>
      </c>
      <c r="AL110" s="24" t="str">
        <f t="shared" si="16"/>
        <v>{{5,1,1,10820149,0}|{5,1,2,13104000,0}|{5,1,3,282526119,3}}</v>
      </c>
    </row>
    <row r="111" spans="1:38" x14ac:dyDescent="0.15">
      <c r="A111" s="16">
        <v>106</v>
      </c>
      <c r="B111" s="16">
        <v>510</v>
      </c>
      <c r="C111" s="16">
        <v>2</v>
      </c>
      <c r="D111" s="16">
        <v>0</v>
      </c>
      <c r="E111" s="16">
        <v>0</v>
      </c>
      <c r="F111" s="16">
        <v>0</v>
      </c>
      <c r="G111" s="16">
        <v>0</v>
      </c>
      <c r="H111" s="24" t="s">
        <v>316</v>
      </c>
      <c r="I111" s="24" t="s">
        <v>316</v>
      </c>
      <c r="J111" s="16">
        <v>8661</v>
      </c>
      <c r="K111" s="30">
        <v>0</v>
      </c>
      <c r="L111" s="16" t="s">
        <v>66</v>
      </c>
      <c r="M111" s="16" t="str" cm="1">
        <f t="array" ref="M111:U111">_xlfn._xlws.FILTER(领地怪物效果!$A$4:$I$64,L111=领地怪物效果!$A$4:$A$64)</f>
        <v>远征PVE-10级普通</v>
      </c>
      <c r="N111" s="16">
        <v>10</v>
      </c>
      <c r="O111" s="16">
        <v>70</v>
      </c>
      <c r="P111" s="16">
        <v>320</v>
      </c>
      <c r="Q111" s="16">
        <v>320</v>
      </c>
      <c r="R111" s="16">
        <v>0</v>
      </c>
      <c r="S111" s="16">
        <v>210391791</v>
      </c>
      <c r="T111" s="16">
        <v>224000000</v>
      </c>
      <c r="U111" s="16">
        <v>4808955223</v>
      </c>
      <c r="V111" s="16">
        <f t="shared" si="18"/>
        <v>10</v>
      </c>
      <c r="W111" s="19" cm="1">
        <f t="array" ref="W111">SUMPRODUCT((V111=品质升级提升效果!$H$3:$H$102)*(品质升级提升效果!$I$3:$I$102=C111)*(品质升级提升效果!$J$3:$J$102))</f>
        <v>0.06</v>
      </c>
      <c r="X111" s="19" cm="1">
        <f t="array" ref="X111">IFERROR(LOOKUP(1,0/((L111=Sheet2!$A$1:$A$90)*(Sheet2!$B$1:$B$90=C111)),Sheet2!$C$1:$C$90),W111)</f>
        <v>0.06</v>
      </c>
      <c r="Y111" s="16">
        <f t="shared" si="12"/>
        <v>12623507</v>
      </c>
      <c r="Z111" s="16">
        <f t="shared" si="10"/>
        <v>13977600</v>
      </c>
      <c r="AA111" s="16">
        <f t="shared" si="11"/>
        <v>301361193</v>
      </c>
      <c r="AD111" s="16" t="s">
        <v>257</v>
      </c>
      <c r="AE111" s="16" t="str">
        <f t="shared" si="13"/>
        <v>12623507,0}|</v>
      </c>
      <c r="AF111" s="16" t="s">
        <v>313</v>
      </c>
      <c r="AG111" s="16">
        <f t="shared" si="14"/>
        <v>13977600</v>
      </c>
      <c r="AH111" s="16" t="s">
        <v>260</v>
      </c>
      <c r="AI111" s="16" t="s">
        <v>314</v>
      </c>
      <c r="AJ111" s="16">
        <f t="shared" si="15"/>
        <v>301361193</v>
      </c>
      <c r="AK111" s="16" t="s">
        <v>261</v>
      </c>
      <c r="AL111" s="24" t="str">
        <f t="shared" si="16"/>
        <v>{{5,1,1,12623507,0}|{5,1,2,13977600,0}|{5,1,3,301361193,3}}</v>
      </c>
    </row>
    <row r="112" spans="1:38" x14ac:dyDescent="0.15">
      <c r="A112" s="16">
        <v>107</v>
      </c>
      <c r="B112" s="16">
        <v>601</v>
      </c>
      <c r="C112" s="16">
        <v>2</v>
      </c>
      <c r="D112" s="16">
        <v>0</v>
      </c>
      <c r="E112" s="16">
        <v>0</v>
      </c>
      <c r="F112" s="16">
        <v>200</v>
      </c>
      <c r="G112" s="16">
        <v>0</v>
      </c>
      <c r="H112" s="24" t="s">
        <v>316</v>
      </c>
      <c r="I112" s="24" t="s">
        <v>316</v>
      </c>
      <c r="J112" s="16">
        <v>8661</v>
      </c>
      <c r="K112" s="30">
        <v>0</v>
      </c>
      <c r="L112" s="16" t="s">
        <v>67</v>
      </c>
      <c r="M112" s="16" t="str" cm="1">
        <f t="array" ref="M112:U112">_xlfn._xlws.FILTER(领地怪物效果!$A$4:$I$64,L112=领地怪物效果!$A$4:$A$64)</f>
        <v>远征PVE-1级远古矿井</v>
      </c>
      <c r="N112" s="16">
        <v>1</v>
      </c>
      <c r="O112" s="16">
        <v>1.9</v>
      </c>
      <c r="P112" s="16">
        <v>1.9</v>
      </c>
      <c r="Q112" s="16">
        <v>1.9</v>
      </c>
      <c r="R112" s="16">
        <v>0</v>
      </c>
      <c r="S112" s="16">
        <v>5710634</v>
      </c>
      <c r="T112" s="16">
        <v>1330000</v>
      </c>
      <c r="U112" s="16">
        <v>28553171</v>
      </c>
      <c r="V112" s="16">
        <f t="shared" si="18"/>
        <v>1</v>
      </c>
      <c r="W112" s="19" cm="1">
        <f t="array" ref="W112">SUMPRODUCT((V112=品质升级提升效果!$H$3:$H$102)*(品质升级提升效果!$I$3:$I$102=C112)*(品质升级提升效果!$J$3:$J$102))</f>
        <v>0.1</v>
      </c>
      <c r="X112" s="19" cm="1">
        <f t="array" ref="X112">IFERROR(LOOKUP(1,0/((L112=Sheet2!$A$1:$A$90)*(Sheet2!$B$1:$B$90=C112)),Sheet2!$C$1:$C$90),W112)</f>
        <v>0.1</v>
      </c>
      <c r="Y112" s="16">
        <f t="shared" si="12"/>
        <v>571063</v>
      </c>
      <c r="Z112" s="16">
        <f t="shared" si="10"/>
        <v>138320</v>
      </c>
      <c r="AA112" s="16">
        <f t="shared" si="11"/>
        <v>2982220</v>
      </c>
      <c r="AD112" s="16" t="s">
        <v>257</v>
      </c>
      <c r="AE112" s="16" t="str">
        <f t="shared" si="13"/>
        <v>571063,0}|</v>
      </c>
      <c r="AF112" s="16" t="s">
        <v>313</v>
      </c>
      <c r="AG112" s="16">
        <f t="shared" si="14"/>
        <v>138320</v>
      </c>
      <c r="AH112" s="16" t="s">
        <v>260</v>
      </c>
      <c r="AI112" s="16" t="s">
        <v>314</v>
      </c>
      <c r="AJ112" s="16">
        <f t="shared" si="15"/>
        <v>2982220</v>
      </c>
      <c r="AK112" s="16" t="s">
        <v>261</v>
      </c>
      <c r="AL112" s="24" t="str">
        <f t="shared" si="16"/>
        <v>{{5,1,1,571063,0}|{5,1,2,138320,0}|{5,1,3,2982220,3}}</v>
      </c>
    </row>
    <row r="113" spans="1:38" x14ac:dyDescent="0.15">
      <c r="A113" s="16">
        <v>108</v>
      </c>
      <c r="B113" s="16">
        <v>602</v>
      </c>
      <c r="C113" s="16">
        <v>2</v>
      </c>
      <c r="D113" s="16">
        <v>0</v>
      </c>
      <c r="E113" s="16">
        <v>0</v>
      </c>
      <c r="F113" s="16">
        <v>200</v>
      </c>
      <c r="G113" s="16">
        <v>0</v>
      </c>
      <c r="H113" s="24" t="s">
        <v>316</v>
      </c>
      <c r="I113" s="24" t="s">
        <v>316</v>
      </c>
      <c r="J113" s="16">
        <v>8661</v>
      </c>
      <c r="K113" s="30">
        <v>0</v>
      </c>
      <c r="L113" s="16" t="s">
        <v>68</v>
      </c>
      <c r="M113" s="16" t="str" cm="1">
        <f t="array" ref="M113:U113">_xlfn._xlws.FILTER(领地怪物效果!$A$4:$I$64,L113=领地怪物效果!$A$4:$A$64)</f>
        <v>远征PVE-2级远古矿井</v>
      </c>
      <c r="N113" s="16">
        <v>2</v>
      </c>
      <c r="O113" s="16">
        <v>2.95</v>
      </c>
      <c r="P113" s="16">
        <v>2.25</v>
      </c>
      <c r="Q113" s="16">
        <v>2.25</v>
      </c>
      <c r="R113" s="16">
        <v>0</v>
      </c>
      <c r="S113" s="16">
        <v>8866511</v>
      </c>
      <c r="T113" s="16">
        <v>1575000</v>
      </c>
      <c r="U113" s="16">
        <v>33812966</v>
      </c>
      <c r="V113" s="16">
        <f t="shared" si="18"/>
        <v>2</v>
      </c>
      <c r="W113" s="19" cm="1">
        <f t="array" ref="W113">SUMPRODUCT((V113=品质升级提升效果!$H$3:$H$102)*(品质升级提升效果!$I$3:$I$102=C113)*(品质升级提升效果!$J$3:$J$102))</f>
        <v>0.1</v>
      </c>
      <c r="X113" s="19" cm="1">
        <f t="array" ref="X113">IFERROR(LOOKUP(1,0/((L113=Sheet2!$A$1:$A$90)*(Sheet2!$B$1:$B$90=C113)),Sheet2!$C$1:$C$90),W113)</f>
        <v>0.1</v>
      </c>
      <c r="Y113" s="16">
        <f t="shared" si="12"/>
        <v>886651</v>
      </c>
      <c r="Z113" s="16">
        <f t="shared" si="10"/>
        <v>163800</v>
      </c>
      <c r="AA113" s="16">
        <f t="shared" si="11"/>
        <v>3531576</v>
      </c>
      <c r="AD113" s="16" t="s">
        <v>257</v>
      </c>
      <c r="AE113" s="16" t="str">
        <f t="shared" si="13"/>
        <v>886651,0}|</v>
      </c>
      <c r="AF113" s="16" t="s">
        <v>313</v>
      </c>
      <c r="AG113" s="16">
        <f t="shared" si="14"/>
        <v>163800</v>
      </c>
      <c r="AH113" s="16" t="s">
        <v>260</v>
      </c>
      <c r="AI113" s="16" t="s">
        <v>314</v>
      </c>
      <c r="AJ113" s="16">
        <f t="shared" si="15"/>
        <v>3531576</v>
      </c>
      <c r="AK113" s="16" t="s">
        <v>261</v>
      </c>
      <c r="AL113" s="24" t="str">
        <f t="shared" si="16"/>
        <v>{{5,1,1,886651,0}|{5,1,2,163800,0}|{5,1,3,3531576,3}}</v>
      </c>
    </row>
    <row r="114" spans="1:38" x14ac:dyDescent="0.15">
      <c r="A114" s="16">
        <v>109</v>
      </c>
      <c r="B114" s="16">
        <v>603</v>
      </c>
      <c r="C114" s="16">
        <v>2</v>
      </c>
      <c r="D114" s="16">
        <v>0</v>
      </c>
      <c r="E114" s="16">
        <v>0</v>
      </c>
      <c r="F114" s="16">
        <v>200</v>
      </c>
      <c r="G114" s="16">
        <v>0</v>
      </c>
      <c r="H114" s="24" t="s">
        <v>316</v>
      </c>
      <c r="I114" s="24" t="s">
        <v>316</v>
      </c>
      <c r="J114" s="16">
        <v>8661</v>
      </c>
      <c r="K114" s="30">
        <v>0</v>
      </c>
      <c r="L114" s="16" t="s">
        <v>69</v>
      </c>
      <c r="M114" s="16" t="str" cm="1">
        <f t="array" ref="M114:U114">_xlfn._xlws.FILTER(领地怪物效果!$A$4:$I$64,L114=领地怪物效果!$A$4:$A$64)</f>
        <v>远征PVE-3级远古矿井</v>
      </c>
      <c r="N114" s="16">
        <v>3</v>
      </c>
      <c r="O114" s="16">
        <v>5.9</v>
      </c>
      <c r="P114" s="16">
        <v>3.9</v>
      </c>
      <c r="Q114" s="16">
        <v>3.9</v>
      </c>
      <c r="R114" s="16">
        <v>0</v>
      </c>
      <c r="S114" s="16">
        <v>17733022</v>
      </c>
      <c r="T114" s="16">
        <v>2730000</v>
      </c>
      <c r="U114" s="16">
        <v>58609141</v>
      </c>
      <c r="V114" s="16">
        <f t="shared" si="18"/>
        <v>3</v>
      </c>
      <c r="W114" s="19" cm="1">
        <f t="array" ref="W114">SUMPRODUCT((V114=品质升级提升效果!$H$3:$H$102)*(品质升级提升效果!$I$3:$I$102=C114)*(品质升级提升效果!$J$3:$J$102))</f>
        <v>0.1</v>
      </c>
      <c r="X114" s="19" cm="1">
        <f t="array" ref="X114">IFERROR(LOOKUP(1,0/((L114=Sheet2!$A$1:$A$90)*(Sheet2!$B$1:$B$90=C114)),Sheet2!$C$1:$C$90),W114)</f>
        <v>0.1</v>
      </c>
      <c r="Y114" s="16">
        <f t="shared" si="12"/>
        <v>1773302</v>
      </c>
      <c r="Z114" s="16">
        <f t="shared" si="10"/>
        <v>283920</v>
      </c>
      <c r="AA114" s="16">
        <f t="shared" si="11"/>
        <v>6121399</v>
      </c>
      <c r="AD114" s="16" t="s">
        <v>257</v>
      </c>
      <c r="AE114" s="16" t="str">
        <f t="shared" si="13"/>
        <v>1773302,0}|</v>
      </c>
      <c r="AF114" s="16" t="s">
        <v>313</v>
      </c>
      <c r="AG114" s="16">
        <f t="shared" si="14"/>
        <v>283920</v>
      </c>
      <c r="AH114" s="16" t="s">
        <v>260</v>
      </c>
      <c r="AI114" s="16" t="s">
        <v>314</v>
      </c>
      <c r="AJ114" s="16">
        <f t="shared" si="15"/>
        <v>6121399</v>
      </c>
      <c r="AK114" s="16" t="s">
        <v>261</v>
      </c>
      <c r="AL114" s="24" t="str">
        <f t="shared" si="16"/>
        <v>{{5,1,1,1773302,0}|{5,1,2,283920,0}|{5,1,3,6121399,3}}</v>
      </c>
    </row>
    <row r="115" spans="1:38" x14ac:dyDescent="0.15">
      <c r="A115" s="16">
        <v>110</v>
      </c>
      <c r="B115" s="16">
        <v>604</v>
      </c>
      <c r="C115" s="16">
        <v>2</v>
      </c>
      <c r="D115" s="16">
        <v>0</v>
      </c>
      <c r="E115" s="16">
        <v>0</v>
      </c>
      <c r="F115" s="16">
        <v>200</v>
      </c>
      <c r="G115" s="16">
        <v>0</v>
      </c>
      <c r="H115" s="24" t="s">
        <v>316</v>
      </c>
      <c r="I115" s="24" t="s">
        <v>316</v>
      </c>
      <c r="J115" s="16">
        <v>8661</v>
      </c>
      <c r="K115" s="30">
        <v>0</v>
      </c>
      <c r="L115" s="16" t="s">
        <v>70</v>
      </c>
      <c r="M115" s="16" t="str" cm="1">
        <f t="array" ref="M115:U115">_xlfn._xlws.FILTER(领地怪物效果!$A$4:$I$64,L115=领地怪物效果!$A$4:$A$64)</f>
        <v>远征PVE-4级远古矿井</v>
      </c>
      <c r="N115" s="16">
        <v>4</v>
      </c>
      <c r="O115" s="16">
        <v>8.6999999999999993</v>
      </c>
      <c r="P115" s="16">
        <v>29.7</v>
      </c>
      <c r="Q115" s="16">
        <v>29.7</v>
      </c>
      <c r="R115" s="16">
        <v>0</v>
      </c>
      <c r="S115" s="16">
        <v>26148694</v>
      </c>
      <c r="T115" s="16">
        <v>20790000</v>
      </c>
      <c r="U115" s="16">
        <v>446331156</v>
      </c>
      <c r="V115" s="16">
        <f t="shared" si="18"/>
        <v>4</v>
      </c>
      <c r="W115" s="19" cm="1">
        <f t="array" ref="W115">SUMPRODUCT((V115=品质升级提升效果!$H$3:$H$102)*(品质升级提升效果!$I$3:$I$102=C115)*(品质升级提升效果!$J$3:$J$102))</f>
        <v>0.08</v>
      </c>
      <c r="X115" s="19" cm="1">
        <f t="array" ref="X115">IFERROR(LOOKUP(1,0/((L115=Sheet2!$A$1:$A$90)*(Sheet2!$B$1:$B$90=C115)),Sheet2!$C$1:$C$90),W115)</f>
        <v>0.08</v>
      </c>
      <c r="Y115" s="16">
        <f t="shared" si="12"/>
        <v>2091895</v>
      </c>
      <c r="Z115" s="16">
        <f t="shared" si="10"/>
        <v>1729728</v>
      </c>
      <c r="AA115" s="16">
        <f t="shared" si="11"/>
        <v>37293447</v>
      </c>
      <c r="AD115" s="16" t="s">
        <v>257</v>
      </c>
      <c r="AE115" s="16" t="str">
        <f t="shared" si="13"/>
        <v>2091895,0}|</v>
      </c>
      <c r="AF115" s="16" t="s">
        <v>313</v>
      </c>
      <c r="AG115" s="16">
        <f t="shared" si="14"/>
        <v>1729728</v>
      </c>
      <c r="AH115" s="16" t="s">
        <v>260</v>
      </c>
      <c r="AI115" s="16" t="s">
        <v>314</v>
      </c>
      <c r="AJ115" s="16">
        <f t="shared" si="15"/>
        <v>37293447</v>
      </c>
      <c r="AK115" s="16" t="s">
        <v>261</v>
      </c>
      <c r="AL115" s="24" t="str">
        <f t="shared" si="16"/>
        <v>{{5,1,1,2091895,0}|{5,1,2,1729728,0}|{5,1,3,37293447,3}}</v>
      </c>
    </row>
    <row r="116" spans="1:38" x14ac:dyDescent="0.15">
      <c r="A116" s="16">
        <v>111</v>
      </c>
      <c r="B116" s="16">
        <v>605</v>
      </c>
      <c r="C116" s="16">
        <v>2</v>
      </c>
      <c r="D116" s="16">
        <v>0</v>
      </c>
      <c r="E116" s="16">
        <v>0</v>
      </c>
      <c r="F116" s="16">
        <v>200</v>
      </c>
      <c r="G116" s="16">
        <v>0</v>
      </c>
      <c r="H116" s="24" t="s">
        <v>316</v>
      </c>
      <c r="I116" s="24" t="s">
        <v>316</v>
      </c>
      <c r="J116" s="16">
        <v>8661</v>
      </c>
      <c r="K116" s="30">
        <v>0</v>
      </c>
      <c r="L116" s="16" t="s">
        <v>71</v>
      </c>
      <c r="M116" s="16" t="str" cm="1">
        <f t="array" ref="M116:U116">_xlfn._xlws.FILTER(领地怪物效果!$A$4:$I$64,L116=领地怪物效果!$A$4:$A$64)</f>
        <v>远征PVE-5级远古矿井</v>
      </c>
      <c r="N116" s="16">
        <v>5</v>
      </c>
      <c r="O116" s="16">
        <v>13.2</v>
      </c>
      <c r="P116" s="16">
        <v>35</v>
      </c>
      <c r="Q116" s="16">
        <v>35</v>
      </c>
      <c r="R116" s="16">
        <v>0</v>
      </c>
      <c r="S116" s="16">
        <v>39673880</v>
      </c>
      <c r="T116" s="16">
        <v>24500000</v>
      </c>
      <c r="U116" s="16">
        <v>525979477</v>
      </c>
      <c r="V116" s="16">
        <f t="shared" si="18"/>
        <v>5</v>
      </c>
      <c r="W116" s="19" cm="1">
        <f t="array" ref="W116">SUMPRODUCT((V116=品质升级提升效果!$H$3:$H$102)*(品质升级提升效果!$I$3:$I$102=C116)*(品质升级提升效果!$J$3:$J$102))</f>
        <v>0.08</v>
      </c>
      <c r="X116" s="19" cm="1">
        <f t="array" ref="X116">IFERROR(LOOKUP(1,0/((L116=Sheet2!$A$1:$A$90)*(Sheet2!$B$1:$B$90=C116)),Sheet2!$C$1:$C$90),W116)</f>
        <v>0.08</v>
      </c>
      <c r="Y116" s="16">
        <f t="shared" si="12"/>
        <v>3173910</v>
      </c>
      <c r="Z116" s="16">
        <f t="shared" si="10"/>
        <v>2038400</v>
      </c>
      <c r="AA116" s="16">
        <f t="shared" si="11"/>
        <v>43948507</v>
      </c>
      <c r="AD116" s="16" t="s">
        <v>257</v>
      </c>
      <c r="AE116" s="16" t="str">
        <f t="shared" si="13"/>
        <v>3173910,0}|</v>
      </c>
      <c r="AF116" s="16" t="s">
        <v>313</v>
      </c>
      <c r="AG116" s="16">
        <f t="shared" si="14"/>
        <v>2038400</v>
      </c>
      <c r="AH116" s="16" t="s">
        <v>260</v>
      </c>
      <c r="AI116" s="16" t="s">
        <v>314</v>
      </c>
      <c r="AJ116" s="16">
        <f t="shared" si="15"/>
        <v>43948507</v>
      </c>
      <c r="AK116" s="16" t="s">
        <v>261</v>
      </c>
      <c r="AL116" s="24" t="str">
        <f t="shared" si="16"/>
        <v>{{5,1,1,3173910,0}|{5,1,2,2038400,0}|{5,1,3,43948507,3}}</v>
      </c>
    </row>
    <row r="117" spans="1:38" x14ac:dyDescent="0.15">
      <c r="A117" s="16">
        <v>112</v>
      </c>
      <c r="B117" s="16">
        <v>606</v>
      </c>
      <c r="C117" s="16">
        <v>2</v>
      </c>
      <c r="D117" s="16">
        <v>0</v>
      </c>
      <c r="E117" s="16">
        <v>0</v>
      </c>
      <c r="F117" s="16">
        <v>200</v>
      </c>
      <c r="G117" s="16">
        <v>0</v>
      </c>
      <c r="H117" s="24" t="s">
        <v>316</v>
      </c>
      <c r="I117" s="24" t="s">
        <v>316</v>
      </c>
      <c r="J117" s="16">
        <v>8661</v>
      </c>
      <c r="K117" s="30">
        <v>0</v>
      </c>
      <c r="L117" s="16" t="s">
        <v>72</v>
      </c>
      <c r="M117" s="16" t="str" cm="1">
        <f t="array" ref="M117:U117">_xlfn._xlws.FILTER(领地怪物效果!$A$4:$I$64,L117=领地怪物效果!$A$4:$A$64)</f>
        <v>远征PVE-6级远古矿井</v>
      </c>
      <c r="N117" s="16">
        <v>6</v>
      </c>
      <c r="O117" s="16">
        <v>31.05</v>
      </c>
      <c r="P117" s="16">
        <v>232</v>
      </c>
      <c r="Q117" s="16">
        <v>232</v>
      </c>
      <c r="R117" s="16">
        <v>0</v>
      </c>
      <c r="S117" s="16">
        <v>93323787</v>
      </c>
      <c r="T117" s="16">
        <v>162400000</v>
      </c>
      <c r="U117" s="16">
        <v>3486492537</v>
      </c>
      <c r="V117" s="16">
        <f t="shared" si="18"/>
        <v>6</v>
      </c>
      <c r="W117" s="19" cm="1">
        <f t="array" ref="W117">SUMPRODUCT((V117=品质升级提升效果!$H$3:$H$102)*(品质升级提升效果!$I$3:$I$102=C117)*(品质升级提升效果!$J$3:$J$102))</f>
        <v>0.08</v>
      </c>
      <c r="X117" s="19" cm="1">
        <f t="array" ref="X117">IFERROR(LOOKUP(1,0/((L117=Sheet2!$A$1:$A$90)*(Sheet2!$B$1:$B$90=C117)),Sheet2!$C$1:$C$90),W117)</f>
        <v>0.08</v>
      </c>
      <c r="Y117" s="16">
        <f t="shared" si="12"/>
        <v>7465902</v>
      </c>
      <c r="Z117" s="16">
        <f t="shared" si="10"/>
        <v>13511680</v>
      </c>
      <c r="AA117" s="16">
        <f t="shared" si="11"/>
        <v>291315820</v>
      </c>
      <c r="AD117" s="16" t="s">
        <v>257</v>
      </c>
      <c r="AE117" s="16" t="str">
        <f t="shared" si="13"/>
        <v>7465902,0}|</v>
      </c>
      <c r="AF117" s="16" t="s">
        <v>313</v>
      </c>
      <c r="AG117" s="16">
        <f t="shared" si="14"/>
        <v>13511680</v>
      </c>
      <c r="AH117" s="16" t="s">
        <v>260</v>
      </c>
      <c r="AI117" s="16" t="s">
        <v>314</v>
      </c>
      <c r="AJ117" s="16">
        <f t="shared" si="15"/>
        <v>291315820</v>
      </c>
      <c r="AK117" s="16" t="s">
        <v>261</v>
      </c>
      <c r="AL117" s="24" t="str">
        <f t="shared" si="16"/>
        <v>{{5,1,1,7465902,0}|{5,1,2,13511680,0}|{5,1,3,291315820,3}}</v>
      </c>
    </row>
    <row r="118" spans="1:38" x14ac:dyDescent="0.15">
      <c r="A118" s="16">
        <v>113</v>
      </c>
      <c r="B118" s="16">
        <v>607</v>
      </c>
      <c r="C118" s="16">
        <v>2</v>
      </c>
      <c r="D118" s="16">
        <v>0</v>
      </c>
      <c r="E118" s="16">
        <v>0</v>
      </c>
      <c r="F118" s="16">
        <v>200</v>
      </c>
      <c r="G118" s="16">
        <v>0</v>
      </c>
      <c r="H118" s="24" t="s">
        <v>316</v>
      </c>
      <c r="I118" s="24" t="s">
        <v>316</v>
      </c>
      <c r="J118" s="16">
        <v>8661</v>
      </c>
      <c r="K118" s="30">
        <v>0</v>
      </c>
      <c r="L118" s="16" t="s">
        <v>73</v>
      </c>
      <c r="M118" s="16" t="str" cm="1">
        <f t="array" ref="M118:U118">_xlfn._xlws.FILTER(领地怪物效果!$A$4:$I$64,L118=领地怪物效果!$A$4:$A$64)</f>
        <v>远征PVE-7级远古矿井</v>
      </c>
      <c r="N118" s="16">
        <v>7</v>
      </c>
      <c r="O118" s="16">
        <v>35.799999999999997</v>
      </c>
      <c r="P118" s="16">
        <v>300</v>
      </c>
      <c r="Q118" s="16">
        <v>300</v>
      </c>
      <c r="R118" s="16">
        <v>0</v>
      </c>
      <c r="S118" s="16">
        <v>107600373</v>
      </c>
      <c r="T118" s="16">
        <v>210000000</v>
      </c>
      <c r="U118" s="16">
        <v>4508395522</v>
      </c>
      <c r="V118" s="16">
        <f t="shared" si="18"/>
        <v>7</v>
      </c>
      <c r="W118" s="19" cm="1">
        <f t="array" ref="W118">SUMPRODUCT((V118=品质升级提升效果!$H$3:$H$102)*(品质升级提升效果!$I$3:$I$102=C118)*(品质升级提升效果!$J$3:$J$102))</f>
        <v>0.08</v>
      </c>
      <c r="X118" s="19" cm="1">
        <f t="array" ref="X118">IFERROR(LOOKUP(1,0/((L118=Sheet2!$A$1:$A$90)*(Sheet2!$B$1:$B$90=C118)),Sheet2!$C$1:$C$90),W118)</f>
        <v>0.08</v>
      </c>
      <c r="Y118" s="16">
        <f t="shared" si="12"/>
        <v>8608029</v>
      </c>
      <c r="Z118" s="16">
        <f t="shared" si="10"/>
        <v>17472000</v>
      </c>
      <c r="AA118" s="16">
        <f t="shared" si="11"/>
        <v>376701492</v>
      </c>
      <c r="AD118" s="16" t="s">
        <v>257</v>
      </c>
      <c r="AE118" s="16" t="str">
        <f t="shared" si="13"/>
        <v>8608029,0}|</v>
      </c>
      <c r="AF118" s="16" t="s">
        <v>313</v>
      </c>
      <c r="AG118" s="16">
        <f t="shared" si="14"/>
        <v>17472000</v>
      </c>
      <c r="AH118" s="16" t="s">
        <v>260</v>
      </c>
      <c r="AI118" s="16" t="s">
        <v>314</v>
      </c>
      <c r="AJ118" s="16">
        <f t="shared" si="15"/>
        <v>376701492</v>
      </c>
      <c r="AK118" s="16" t="s">
        <v>261</v>
      </c>
      <c r="AL118" s="24" t="str">
        <f t="shared" si="16"/>
        <v>{{5,1,1,8608029,0}|{5,1,2,17472000,0}|{5,1,3,376701492,3}}</v>
      </c>
    </row>
    <row r="119" spans="1:38" x14ac:dyDescent="0.15">
      <c r="A119" s="16">
        <v>114</v>
      </c>
      <c r="B119" s="16">
        <v>608</v>
      </c>
      <c r="C119" s="16">
        <v>2</v>
      </c>
      <c r="D119" s="16">
        <v>0</v>
      </c>
      <c r="E119" s="16">
        <v>0</v>
      </c>
      <c r="F119" s="16">
        <v>200</v>
      </c>
      <c r="G119" s="16">
        <v>0</v>
      </c>
      <c r="H119" s="24" t="s">
        <v>316</v>
      </c>
      <c r="I119" s="24" t="s">
        <v>316</v>
      </c>
      <c r="J119" s="16">
        <v>8661</v>
      </c>
      <c r="K119" s="30">
        <v>0</v>
      </c>
      <c r="L119" s="16" t="s">
        <v>74</v>
      </c>
      <c r="M119" s="16" t="str" cm="1">
        <f t="array" ref="M119:U119">_xlfn._xlws.FILTER(领地怪物效果!$A$4:$I$64,L119=领地怪物效果!$A$4:$A$64)</f>
        <v>远征PVE-8级远古矿井</v>
      </c>
      <c r="N119" s="16">
        <v>8</v>
      </c>
      <c r="O119" s="16">
        <v>39.549999999999997</v>
      </c>
      <c r="P119" s="16">
        <v>387.5</v>
      </c>
      <c r="Q119" s="16">
        <v>387.5</v>
      </c>
      <c r="R119" s="16">
        <v>0</v>
      </c>
      <c r="S119" s="16">
        <v>118871361</v>
      </c>
      <c r="T119" s="16">
        <v>271250000</v>
      </c>
      <c r="U119" s="16">
        <v>5823344216</v>
      </c>
      <c r="V119" s="16">
        <f t="shared" si="18"/>
        <v>8</v>
      </c>
      <c r="W119" s="19" cm="1">
        <f t="array" ref="W119">SUMPRODUCT((V119=品质升级提升效果!$H$3:$H$102)*(品质升级提升效果!$I$3:$I$102=C119)*(品质升级提升效果!$J$3:$J$102))</f>
        <v>0.06</v>
      </c>
      <c r="X119" s="19" cm="1">
        <f t="array" ref="X119">IFERROR(LOOKUP(1,0/((L119=Sheet2!$A$1:$A$90)*(Sheet2!$B$1:$B$90=C119)),Sheet2!$C$1:$C$90),W119)</f>
        <v>0.06</v>
      </c>
      <c r="Y119" s="16">
        <f t="shared" si="12"/>
        <v>7132281</v>
      </c>
      <c r="Z119" s="16">
        <f t="shared" si="10"/>
        <v>16926000</v>
      </c>
      <c r="AA119" s="16">
        <f t="shared" si="11"/>
        <v>364929570</v>
      </c>
      <c r="AD119" s="16" t="s">
        <v>257</v>
      </c>
      <c r="AE119" s="16" t="str">
        <f t="shared" si="13"/>
        <v>7132281,0}|</v>
      </c>
      <c r="AF119" s="16" t="s">
        <v>313</v>
      </c>
      <c r="AG119" s="16">
        <f t="shared" si="14"/>
        <v>16926000</v>
      </c>
      <c r="AH119" s="16" t="s">
        <v>260</v>
      </c>
      <c r="AI119" s="16" t="s">
        <v>314</v>
      </c>
      <c r="AJ119" s="16">
        <f t="shared" si="15"/>
        <v>364929570</v>
      </c>
      <c r="AK119" s="16" t="s">
        <v>261</v>
      </c>
      <c r="AL119" s="24" t="str">
        <f t="shared" si="16"/>
        <v>{{5,1,1,7132281,0}|{5,1,2,16926000,0}|{5,1,3,364929570,3}}</v>
      </c>
    </row>
    <row r="120" spans="1:38" x14ac:dyDescent="0.15">
      <c r="A120" s="16">
        <v>115</v>
      </c>
      <c r="B120" s="16">
        <v>609</v>
      </c>
      <c r="C120" s="16">
        <v>2</v>
      </c>
      <c r="D120" s="16">
        <v>0</v>
      </c>
      <c r="E120" s="16">
        <v>0</v>
      </c>
      <c r="F120" s="16">
        <v>200</v>
      </c>
      <c r="G120" s="16">
        <v>0</v>
      </c>
      <c r="H120" s="24" t="s">
        <v>316</v>
      </c>
      <c r="I120" s="24" t="s">
        <v>316</v>
      </c>
      <c r="J120" s="16">
        <v>8661</v>
      </c>
      <c r="K120" s="30">
        <v>0</v>
      </c>
      <c r="L120" s="16" t="s">
        <v>75</v>
      </c>
      <c r="M120" s="16" t="str" cm="1">
        <f t="array" ref="M120:U120">_xlfn._xlws.FILTER(领地怪物效果!$A$4:$I$64,L120=领地怪物效果!$A$4:$A$64)</f>
        <v>远征PVE-9级远古矿井</v>
      </c>
      <c r="N120" s="16">
        <v>9</v>
      </c>
      <c r="O120" s="16">
        <v>68.400000000000006</v>
      </c>
      <c r="P120" s="16">
        <v>480</v>
      </c>
      <c r="Q120" s="16">
        <v>480</v>
      </c>
      <c r="R120" s="16">
        <v>0</v>
      </c>
      <c r="S120" s="16">
        <v>205582835</v>
      </c>
      <c r="T120" s="16">
        <v>336000000</v>
      </c>
      <c r="U120" s="16">
        <v>7213432835</v>
      </c>
      <c r="V120" s="16">
        <f t="shared" si="18"/>
        <v>9</v>
      </c>
      <c r="W120" s="19" cm="1">
        <f t="array" ref="W120">SUMPRODUCT((V120=品质升级提升效果!$H$3:$H$102)*(品质升级提升效果!$I$3:$I$102=C120)*(品质升级提升效果!$J$3:$J$102))</f>
        <v>0.06</v>
      </c>
      <c r="X120" s="19" cm="1">
        <f t="array" ref="X120">IFERROR(LOOKUP(1,0/((L120=Sheet2!$A$1:$A$90)*(Sheet2!$B$1:$B$90=C120)),Sheet2!$C$1:$C$90),W120)</f>
        <v>0.06</v>
      </c>
      <c r="Y120" s="16">
        <f t="shared" si="12"/>
        <v>12334970</v>
      </c>
      <c r="Z120" s="16">
        <f t="shared" si="10"/>
        <v>20966400</v>
      </c>
      <c r="AA120" s="16">
        <f t="shared" si="11"/>
        <v>452041790</v>
      </c>
      <c r="AD120" s="16" t="s">
        <v>257</v>
      </c>
      <c r="AE120" s="16" t="str">
        <f t="shared" si="13"/>
        <v>12334970,0}|</v>
      </c>
      <c r="AF120" s="16" t="s">
        <v>313</v>
      </c>
      <c r="AG120" s="16">
        <f t="shared" si="14"/>
        <v>20966400</v>
      </c>
      <c r="AH120" s="16" t="s">
        <v>260</v>
      </c>
      <c r="AI120" s="16" t="s">
        <v>314</v>
      </c>
      <c r="AJ120" s="16">
        <f t="shared" si="15"/>
        <v>452041790</v>
      </c>
      <c r="AK120" s="16" t="s">
        <v>261</v>
      </c>
      <c r="AL120" s="24" t="str">
        <f t="shared" si="16"/>
        <v>{{5,1,1,12334970,0}|{5,1,2,20966400,0}|{5,1,3,452041790,3}}</v>
      </c>
    </row>
    <row r="121" spans="1:38" x14ac:dyDescent="0.15">
      <c r="A121" s="16">
        <v>116</v>
      </c>
      <c r="B121" s="16">
        <v>701</v>
      </c>
      <c r="C121" s="16">
        <v>2</v>
      </c>
      <c r="D121" s="16">
        <v>0</v>
      </c>
      <c r="E121" s="16">
        <v>0</v>
      </c>
      <c r="F121" s="16">
        <v>0</v>
      </c>
      <c r="G121" s="16">
        <v>0</v>
      </c>
      <c r="H121" s="24" t="s">
        <v>316</v>
      </c>
      <c r="I121" s="24" t="s">
        <v>316</v>
      </c>
      <c r="J121" s="16">
        <v>8661</v>
      </c>
      <c r="K121" s="30">
        <v>0</v>
      </c>
      <c r="L121" s="16" t="s">
        <v>76</v>
      </c>
      <c r="M121" s="16" t="str" cm="1">
        <f t="array" ref="M121:U121">_xlfn._xlws.FILTER(领地怪物效果!$A$4:$I$64,L121=领地怪物效果!$A$4:$A$64)</f>
        <v>远征PVE-2级BOSS据点</v>
      </c>
      <c r="N121" s="16">
        <v>2</v>
      </c>
      <c r="O121" s="16">
        <v>3.2</v>
      </c>
      <c r="P121" s="16">
        <v>2</v>
      </c>
      <c r="Q121" s="16">
        <v>2</v>
      </c>
      <c r="R121" s="16">
        <v>0</v>
      </c>
      <c r="S121" s="16">
        <v>9617910</v>
      </c>
      <c r="T121" s="16">
        <v>1400000</v>
      </c>
      <c r="U121" s="16">
        <v>30055970</v>
      </c>
      <c r="V121" s="16">
        <f t="shared" si="18"/>
        <v>1</v>
      </c>
      <c r="W121" s="19" cm="1">
        <f t="array" ref="W121">SUMPRODUCT((V121=品质升级提升效果!$H$3:$H$102)*(品质升级提升效果!$I$3:$I$102=C121)*(品质升级提升效果!$J$3:$J$102))</f>
        <v>0.1</v>
      </c>
      <c r="X121" s="19" cm="1">
        <f t="array" ref="X121">IFERROR(LOOKUP(1,0/((L121=Sheet2!$A$1:$A$90)*(Sheet2!$B$1:$B$90=C121)),Sheet2!$C$1:$C$90),W121)</f>
        <v>1.4999999999999999E-2</v>
      </c>
      <c r="Y121" s="16">
        <f t="shared" si="12"/>
        <v>144268</v>
      </c>
      <c r="Z121" s="16">
        <f t="shared" si="10"/>
        <v>21840</v>
      </c>
      <c r="AA121" s="16">
        <f t="shared" si="11"/>
        <v>470876</v>
      </c>
      <c r="AD121" s="16" t="s">
        <v>257</v>
      </c>
      <c r="AE121" s="16" t="str">
        <f t="shared" si="13"/>
        <v>144268,0}|</v>
      </c>
      <c r="AF121" s="16" t="s">
        <v>313</v>
      </c>
      <c r="AG121" s="16">
        <f t="shared" si="14"/>
        <v>21840</v>
      </c>
      <c r="AH121" s="16" t="s">
        <v>260</v>
      </c>
      <c r="AI121" s="16" t="s">
        <v>314</v>
      </c>
      <c r="AJ121" s="16">
        <f t="shared" si="15"/>
        <v>470876</v>
      </c>
      <c r="AK121" s="16" t="s">
        <v>261</v>
      </c>
      <c r="AL121" s="24" t="str">
        <f t="shared" si="16"/>
        <v>{{5,1,1,144268,0}|{5,1,2,21840,0}|{5,1,3,470876,3}}</v>
      </c>
    </row>
    <row r="122" spans="1:38" x14ac:dyDescent="0.15">
      <c r="A122" s="16">
        <v>117</v>
      </c>
      <c r="B122" s="16">
        <v>702</v>
      </c>
      <c r="C122" s="16">
        <v>2</v>
      </c>
      <c r="D122" s="16">
        <v>0</v>
      </c>
      <c r="E122" s="16">
        <v>0</v>
      </c>
      <c r="F122" s="16">
        <v>0</v>
      </c>
      <c r="G122" s="16">
        <v>0</v>
      </c>
      <c r="H122" s="24" t="s">
        <v>316</v>
      </c>
      <c r="I122" s="24" t="s">
        <v>316</v>
      </c>
      <c r="J122" s="16">
        <v>8661</v>
      </c>
      <c r="K122" s="30">
        <v>0</v>
      </c>
      <c r="L122" s="16" t="s">
        <v>77</v>
      </c>
      <c r="M122" s="16" t="str" cm="1">
        <f t="array" ref="M122:U122">_xlfn._xlws.FILTER(领地怪物效果!$A$4:$I$64,L122=领地怪物效果!$A$4:$A$64)</f>
        <v>远征PVE-7级BOSS据点</v>
      </c>
      <c r="N122" s="16">
        <v>7</v>
      </c>
      <c r="O122" s="16">
        <v>26</v>
      </c>
      <c r="P122" s="16">
        <v>160</v>
      </c>
      <c r="Q122" s="16">
        <v>160</v>
      </c>
      <c r="R122" s="16">
        <v>0</v>
      </c>
      <c r="S122" s="16">
        <v>78145522</v>
      </c>
      <c r="T122" s="16">
        <v>112000000</v>
      </c>
      <c r="U122" s="16">
        <v>2404477611</v>
      </c>
      <c r="V122" s="16">
        <f t="shared" si="18"/>
        <v>2</v>
      </c>
      <c r="W122" s="19" cm="1">
        <f t="array" ref="W122">SUMPRODUCT((V122=品质升级提升效果!$H$3:$H$102)*(品质升级提升效果!$I$3:$I$102=C122)*(品质升级提升效果!$J$3:$J$102))</f>
        <v>0.1</v>
      </c>
      <c r="X122" s="19" cm="1">
        <f t="array" ref="X122">IFERROR(LOOKUP(1,0/((L122=Sheet2!$A$1:$A$90)*(Sheet2!$B$1:$B$90=C122)),Sheet2!$C$1:$C$90),W122)</f>
        <v>1.4999999999999999E-2</v>
      </c>
      <c r="Y122" s="16">
        <f t="shared" si="12"/>
        <v>1172182</v>
      </c>
      <c r="Z122" s="16">
        <f t="shared" si="10"/>
        <v>1747200</v>
      </c>
      <c r="AA122" s="16">
        <f t="shared" si="11"/>
        <v>37670149</v>
      </c>
      <c r="AD122" s="16" t="s">
        <v>257</v>
      </c>
      <c r="AE122" s="16" t="str">
        <f t="shared" si="13"/>
        <v>1172182,0}|</v>
      </c>
      <c r="AF122" s="16" t="s">
        <v>313</v>
      </c>
      <c r="AG122" s="16">
        <f t="shared" si="14"/>
        <v>1747200</v>
      </c>
      <c r="AH122" s="16" t="s">
        <v>260</v>
      </c>
      <c r="AI122" s="16" t="s">
        <v>314</v>
      </c>
      <c r="AJ122" s="16">
        <f t="shared" si="15"/>
        <v>37670149</v>
      </c>
      <c r="AK122" s="16" t="s">
        <v>261</v>
      </c>
      <c r="AL122" s="24" t="str">
        <f t="shared" si="16"/>
        <v>{{5,1,1,1172182,0}|{5,1,2,1747200,0}|{5,1,3,37670149,3}}</v>
      </c>
    </row>
    <row r="123" spans="1:38" x14ac:dyDescent="0.15">
      <c r="A123" s="16">
        <v>118</v>
      </c>
      <c r="B123" s="16">
        <v>703</v>
      </c>
      <c r="C123" s="16">
        <v>2</v>
      </c>
      <c r="D123" s="16">
        <v>0</v>
      </c>
      <c r="E123" s="16">
        <v>0</v>
      </c>
      <c r="F123" s="16">
        <v>0</v>
      </c>
      <c r="G123" s="16">
        <v>0</v>
      </c>
      <c r="H123" s="24" t="s">
        <v>316</v>
      </c>
      <c r="I123" s="24" t="s">
        <v>316</v>
      </c>
      <c r="J123" s="16">
        <v>8661</v>
      </c>
      <c r="K123" s="30">
        <v>0</v>
      </c>
      <c r="L123" s="16" t="s">
        <v>78</v>
      </c>
      <c r="M123" s="16" t="str" cm="1">
        <f t="array" ref="M123:U123">_xlfn._xlws.FILTER(领地怪物效果!$A$4:$I$64,L123=领地怪物效果!$A$4:$A$64)</f>
        <v>远征PVE-8级BOSS据点</v>
      </c>
      <c r="N123" s="16">
        <v>8</v>
      </c>
      <c r="O123" s="16">
        <v>31</v>
      </c>
      <c r="P123" s="16">
        <v>181</v>
      </c>
      <c r="Q123" s="16">
        <v>181</v>
      </c>
      <c r="R123" s="16">
        <v>0</v>
      </c>
      <c r="S123" s="16">
        <v>93173507</v>
      </c>
      <c r="T123" s="16">
        <v>126700000</v>
      </c>
      <c r="U123" s="16">
        <v>2720065298</v>
      </c>
      <c r="V123" s="16">
        <f t="shared" si="18"/>
        <v>3</v>
      </c>
      <c r="W123" s="19" cm="1">
        <f t="array" ref="W123">SUMPRODUCT((V123=品质升级提升效果!$H$3:$H$102)*(品质升级提升效果!$I$3:$I$102=C123)*(品质升级提升效果!$J$3:$J$102))</f>
        <v>0.1</v>
      </c>
      <c r="X123" s="19" cm="1">
        <f t="array" ref="X123">IFERROR(LOOKUP(1,0/((L123=Sheet2!$A$1:$A$90)*(Sheet2!$B$1:$B$90=C123)),Sheet2!$C$1:$C$90),W123)</f>
        <v>1.4999999999999999E-2</v>
      </c>
      <c r="Y123" s="16">
        <f t="shared" si="12"/>
        <v>1397602</v>
      </c>
      <c r="Z123" s="16">
        <f t="shared" si="10"/>
        <v>1976520</v>
      </c>
      <c r="AA123" s="16">
        <f t="shared" si="11"/>
        <v>42614356</v>
      </c>
      <c r="AD123" s="16" t="s">
        <v>257</v>
      </c>
      <c r="AE123" s="16" t="str">
        <f t="shared" si="13"/>
        <v>1397602,0}|</v>
      </c>
      <c r="AF123" s="16" t="s">
        <v>313</v>
      </c>
      <c r="AG123" s="16">
        <f t="shared" si="14"/>
        <v>1976520</v>
      </c>
      <c r="AH123" s="16" t="s">
        <v>260</v>
      </c>
      <c r="AI123" s="16" t="s">
        <v>314</v>
      </c>
      <c r="AJ123" s="16">
        <f t="shared" si="15"/>
        <v>42614356</v>
      </c>
      <c r="AK123" s="16" t="s">
        <v>261</v>
      </c>
      <c r="AL123" s="24" t="str">
        <f t="shared" si="16"/>
        <v>{{5,1,1,1397602,0}|{5,1,2,1976520,0}|{5,1,3,42614356,3}}</v>
      </c>
    </row>
    <row r="124" spans="1:38" x14ac:dyDescent="0.15">
      <c r="A124" s="16">
        <v>119</v>
      </c>
      <c r="B124" s="16">
        <v>704</v>
      </c>
      <c r="C124" s="16">
        <v>2</v>
      </c>
      <c r="D124" s="16">
        <v>0</v>
      </c>
      <c r="E124" s="16">
        <v>0</v>
      </c>
      <c r="F124" s="16">
        <v>0</v>
      </c>
      <c r="G124" s="16">
        <v>0</v>
      </c>
      <c r="H124" s="24" t="s">
        <v>316</v>
      </c>
      <c r="I124" s="24" t="s">
        <v>316</v>
      </c>
      <c r="J124" s="16">
        <v>8661</v>
      </c>
      <c r="K124" s="30">
        <v>0</v>
      </c>
      <c r="L124" s="16" t="s">
        <v>79</v>
      </c>
      <c r="M124" s="16" t="str" cm="1">
        <f t="array" ref="M124:U124">_xlfn._xlws.FILTER(领地怪物效果!$A$4:$I$64,L124=领地怪物效果!$A$4:$A$64)</f>
        <v>远征PVE-9级BOSS据点</v>
      </c>
      <c r="N124" s="16">
        <v>9</v>
      </c>
      <c r="O124" s="16">
        <v>51</v>
      </c>
      <c r="P124" s="16">
        <v>284</v>
      </c>
      <c r="Q124" s="16">
        <v>284</v>
      </c>
      <c r="R124" s="16">
        <v>0</v>
      </c>
      <c r="S124" s="16">
        <v>153285447</v>
      </c>
      <c r="T124" s="16">
        <v>198800000</v>
      </c>
      <c r="U124" s="16">
        <v>4267947761</v>
      </c>
      <c r="V124" s="16">
        <f t="shared" si="18"/>
        <v>4</v>
      </c>
      <c r="W124" s="19" cm="1">
        <f t="array" ref="W124">SUMPRODUCT((V124=品质升级提升效果!$H$3:$H$102)*(品质升级提升效果!$I$3:$I$102=C124)*(品质升级提升效果!$J$3:$J$102))</f>
        <v>0.08</v>
      </c>
      <c r="X124" s="19" cm="1">
        <f t="array" ref="X124">IFERROR(LOOKUP(1,0/((L124=Sheet2!$A$1:$A$90)*(Sheet2!$B$1:$B$90=C124)),Sheet2!$C$1:$C$90),W124)</f>
        <v>1.4999999999999999E-2</v>
      </c>
      <c r="Y124" s="16">
        <f t="shared" si="12"/>
        <v>2299281</v>
      </c>
      <c r="Z124" s="16">
        <f t="shared" si="10"/>
        <v>3101280</v>
      </c>
      <c r="AA124" s="16">
        <f t="shared" si="11"/>
        <v>66864514</v>
      </c>
      <c r="AD124" s="16" t="s">
        <v>257</v>
      </c>
      <c r="AE124" s="16" t="str">
        <f t="shared" si="13"/>
        <v>2299281,0}|</v>
      </c>
      <c r="AF124" s="16" t="s">
        <v>313</v>
      </c>
      <c r="AG124" s="16">
        <f t="shared" si="14"/>
        <v>3101280</v>
      </c>
      <c r="AH124" s="16" t="s">
        <v>260</v>
      </c>
      <c r="AI124" s="16" t="s">
        <v>314</v>
      </c>
      <c r="AJ124" s="16">
        <f t="shared" si="15"/>
        <v>66864514</v>
      </c>
      <c r="AK124" s="16" t="s">
        <v>261</v>
      </c>
      <c r="AL124" s="24" t="str">
        <f t="shared" si="16"/>
        <v>{{5,1,1,2299281,0}|{5,1,2,3101280,0}|{5,1,3,66864514,3}}</v>
      </c>
    </row>
    <row r="125" spans="1:38" x14ac:dyDescent="0.15">
      <c r="A125" s="16">
        <v>120</v>
      </c>
      <c r="B125" s="16">
        <v>705</v>
      </c>
      <c r="C125" s="16">
        <v>2</v>
      </c>
      <c r="D125" s="16">
        <v>0</v>
      </c>
      <c r="E125" s="16">
        <v>0</v>
      </c>
      <c r="F125" s="16">
        <v>0</v>
      </c>
      <c r="G125" s="16">
        <v>0</v>
      </c>
      <c r="H125" s="24" t="s">
        <v>316</v>
      </c>
      <c r="I125" s="24" t="s">
        <v>316</v>
      </c>
      <c r="J125" s="16">
        <v>8661</v>
      </c>
      <c r="K125" s="30">
        <v>0</v>
      </c>
      <c r="L125" s="16" t="s">
        <v>80</v>
      </c>
      <c r="M125" s="16" t="str" cm="1">
        <f t="array" ref="M125:U125">_xlfn._xlws.FILTER(领地怪物效果!$A$4:$I$64,L125=领地怪物效果!$A$4:$A$64)</f>
        <v>远征PVE-10级BOSS据点</v>
      </c>
      <c r="N125" s="16">
        <v>10</v>
      </c>
      <c r="O125" s="16">
        <v>81</v>
      </c>
      <c r="P125" s="16">
        <v>382</v>
      </c>
      <c r="Q125" s="16">
        <v>382</v>
      </c>
      <c r="R125" s="16">
        <v>0</v>
      </c>
      <c r="S125" s="16">
        <v>243453358</v>
      </c>
      <c r="T125" s="16">
        <v>267400000</v>
      </c>
      <c r="U125" s="16">
        <v>5740690298</v>
      </c>
      <c r="V125" s="16">
        <f t="shared" si="18"/>
        <v>5</v>
      </c>
      <c r="W125" s="19" cm="1">
        <f t="array" ref="W125">SUMPRODUCT((V125=品质升级提升效果!$H$3:$H$102)*(品质升级提升效果!$I$3:$I$102=C125)*(品质升级提升效果!$J$3:$J$102))</f>
        <v>0.08</v>
      </c>
      <c r="X125" s="19" cm="1">
        <f t="array" ref="X125">IFERROR(LOOKUP(1,0/((L125=Sheet2!$A$1:$A$90)*(Sheet2!$B$1:$B$90=C125)),Sheet2!$C$1:$C$90),W125)</f>
        <v>1.4999999999999999E-2</v>
      </c>
      <c r="Y125" s="16">
        <f t="shared" si="12"/>
        <v>3651800</v>
      </c>
      <c r="Z125" s="16">
        <f t="shared" si="10"/>
        <v>4171440</v>
      </c>
      <c r="AA125" s="16">
        <f t="shared" si="11"/>
        <v>89937481</v>
      </c>
      <c r="AD125" s="16" t="s">
        <v>257</v>
      </c>
      <c r="AE125" s="16" t="str">
        <f t="shared" si="13"/>
        <v>3651800,0}|</v>
      </c>
      <c r="AF125" s="16" t="s">
        <v>313</v>
      </c>
      <c r="AG125" s="16">
        <f t="shared" si="14"/>
        <v>4171440</v>
      </c>
      <c r="AH125" s="16" t="s">
        <v>260</v>
      </c>
      <c r="AI125" s="16" t="s">
        <v>314</v>
      </c>
      <c r="AJ125" s="16">
        <f t="shared" si="15"/>
        <v>89937481</v>
      </c>
      <c r="AK125" s="16" t="s">
        <v>261</v>
      </c>
      <c r="AL125" s="24" t="str">
        <f t="shared" si="16"/>
        <v>{{5,1,1,3651800,0}|{5,1,2,4171440,0}|{5,1,3,89937481,3}}</v>
      </c>
    </row>
    <row r="126" spans="1:38" x14ac:dyDescent="0.15">
      <c r="A126" s="16">
        <v>121</v>
      </c>
      <c r="B126" s="16">
        <v>100</v>
      </c>
      <c r="C126" s="16">
        <v>3</v>
      </c>
      <c r="D126" s="16">
        <v>0</v>
      </c>
      <c r="E126" s="16">
        <v>0</v>
      </c>
      <c r="F126" s="16">
        <v>0</v>
      </c>
      <c r="G126" s="29">
        <v>6000161</v>
      </c>
      <c r="H126" s="32" t="s">
        <v>317</v>
      </c>
      <c r="I126" s="35" t="s">
        <v>315</v>
      </c>
      <c r="J126" s="16">
        <v>8661</v>
      </c>
      <c r="K126" s="30">
        <v>200</v>
      </c>
      <c r="L126" s="16" t="s">
        <v>21</v>
      </c>
      <c r="M126" s="16" t="str" cm="1">
        <f t="array" ref="M126:U126">_xlfn._xlws.FILTER(领地怪物效果!$A$4:$I$64,L126=领地怪物效果!$A$4:$A$64)</f>
        <v>远征PVP-出生</v>
      </c>
      <c r="N126" s="16">
        <v>0</v>
      </c>
      <c r="O126" s="16">
        <v>0.5</v>
      </c>
      <c r="P126" s="16">
        <v>0.8</v>
      </c>
      <c r="Q126" s="16">
        <v>0.8</v>
      </c>
      <c r="R126" s="16">
        <v>0</v>
      </c>
      <c r="S126" s="16">
        <v>1502798</v>
      </c>
      <c r="T126" s="16">
        <v>560000</v>
      </c>
      <c r="U126" s="16">
        <v>12022388</v>
      </c>
      <c r="V126" s="16">
        <f t="shared" si="18"/>
        <v>1</v>
      </c>
      <c r="W126" s="19" cm="1">
        <f t="array" ref="W126">SUMPRODUCT((V126=品质升级提升效果!$H$3:$H$102)*(品质升级提升效果!$I$3:$I$102=C126)*(品质升级提升效果!$J$3:$J$102))</f>
        <v>0.2</v>
      </c>
      <c r="X126" s="19" cm="1">
        <f t="array" ref="X126">IFERROR(LOOKUP(1,0/((L126=Sheet2!$A$1:$A$90)*(Sheet2!$B$1:$B$90=C126)),Sheet2!$C$1:$C$90),W126)</f>
        <v>0.2</v>
      </c>
      <c r="Y126" s="16">
        <f t="shared" si="12"/>
        <v>300559</v>
      </c>
      <c r="Z126" s="16">
        <f t="shared" si="10"/>
        <v>118720</v>
      </c>
      <c r="AA126" s="16">
        <f t="shared" si="11"/>
        <v>2564776</v>
      </c>
      <c r="AD126" s="16" t="s">
        <v>257</v>
      </c>
      <c r="AE126" s="16" t="str">
        <f t="shared" si="13"/>
        <v>300559,0}|</v>
      </c>
      <c r="AF126" s="16" t="s">
        <v>313</v>
      </c>
      <c r="AG126" s="16">
        <f t="shared" si="14"/>
        <v>118720</v>
      </c>
      <c r="AH126" s="16" t="s">
        <v>260</v>
      </c>
      <c r="AI126" s="16" t="s">
        <v>314</v>
      </c>
      <c r="AJ126" s="16">
        <f t="shared" si="15"/>
        <v>2564776</v>
      </c>
      <c r="AK126" s="16" t="s">
        <v>261</v>
      </c>
      <c r="AL126" s="24" t="str">
        <f t="shared" si="16"/>
        <v>{{5,1,1,300559,0}|{5,1,2,118720,0}|{5,1,3,2564776,3}}</v>
      </c>
    </row>
    <row r="127" spans="1:38" x14ac:dyDescent="0.15">
      <c r="A127" s="16">
        <v>122</v>
      </c>
      <c r="B127" s="16">
        <v>101</v>
      </c>
      <c r="C127" s="16">
        <v>3</v>
      </c>
      <c r="D127" s="16">
        <v>0</v>
      </c>
      <c r="E127" s="16">
        <v>0</v>
      </c>
      <c r="F127" s="16">
        <v>0</v>
      </c>
      <c r="G127" s="40">
        <v>6000162</v>
      </c>
      <c r="H127" s="41" t="s">
        <v>318</v>
      </c>
      <c r="I127" s="36" t="s">
        <v>315</v>
      </c>
      <c r="J127" s="16">
        <v>8661</v>
      </c>
      <c r="K127" s="30">
        <v>200</v>
      </c>
      <c r="L127" s="16" t="s">
        <v>22</v>
      </c>
      <c r="M127" s="16" t="str" cm="1">
        <f t="array" ref="M127:U127">_xlfn._xlws.FILTER(领地怪物效果!$A$4:$I$64,L127=领地怪物效果!$A$4:$A$64)</f>
        <v>远征PVP-1级普通</v>
      </c>
      <c r="N127" s="16">
        <v>1</v>
      </c>
      <c r="O127" s="16">
        <v>0.65</v>
      </c>
      <c r="P127" s="16">
        <v>0.8</v>
      </c>
      <c r="Q127" s="16">
        <v>0.8</v>
      </c>
      <c r="R127" s="16">
        <v>0</v>
      </c>
      <c r="S127" s="16">
        <v>1953638</v>
      </c>
      <c r="T127" s="16">
        <v>560000</v>
      </c>
      <c r="U127" s="16">
        <v>12022388</v>
      </c>
      <c r="V127" s="16">
        <f t="shared" si="18"/>
        <v>1</v>
      </c>
      <c r="W127" s="19" cm="1">
        <f t="array" ref="W127">SUMPRODUCT((V127=品质升级提升效果!$H$3:$H$102)*(品质升级提升效果!$I$3:$I$102=C127)*(品质升级提升效果!$J$3:$J$102))</f>
        <v>0.2</v>
      </c>
      <c r="X127" s="19" cm="1">
        <f t="array" ref="X127">IFERROR(LOOKUP(1,0/((L127=Sheet2!$A$1:$A$90)*(Sheet2!$B$1:$B$90=C127)),Sheet2!$C$1:$C$90),W127)</f>
        <v>0.2</v>
      </c>
      <c r="Y127" s="16">
        <f t="shared" si="12"/>
        <v>390727</v>
      </c>
      <c r="Z127" s="16">
        <f t="shared" si="10"/>
        <v>118720</v>
      </c>
      <c r="AA127" s="16">
        <f t="shared" si="11"/>
        <v>2564776</v>
      </c>
      <c r="AD127" s="16" t="s">
        <v>257</v>
      </c>
      <c r="AE127" s="16" t="str">
        <f t="shared" si="13"/>
        <v>390727,0}|</v>
      </c>
      <c r="AF127" s="16" t="s">
        <v>313</v>
      </c>
      <c r="AG127" s="16">
        <f t="shared" si="14"/>
        <v>118720</v>
      </c>
      <c r="AH127" s="16" t="s">
        <v>260</v>
      </c>
      <c r="AI127" s="16" t="s">
        <v>314</v>
      </c>
      <c r="AJ127" s="16">
        <f t="shared" si="15"/>
        <v>2564776</v>
      </c>
      <c r="AK127" s="16" t="s">
        <v>261</v>
      </c>
      <c r="AL127" s="24" t="str">
        <f t="shared" si="16"/>
        <v>{{5,1,1,390727,0}|{5,1,2,118720,0}|{5,1,3,2564776,3}}</v>
      </c>
    </row>
    <row r="128" spans="1:38" x14ac:dyDescent="0.15">
      <c r="A128" s="16">
        <v>123</v>
      </c>
      <c r="B128" s="16">
        <v>102</v>
      </c>
      <c r="C128" s="16">
        <v>3</v>
      </c>
      <c r="D128" s="16">
        <v>0</v>
      </c>
      <c r="E128" s="16">
        <v>0</v>
      </c>
      <c r="F128" s="16">
        <v>0</v>
      </c>
      <c r="G128" s="40">
        <v>6000163</v>
      </c>
      <c r="H128" s="41" t="s">
        <v>319</v>
      </c>
      <c r="I128" s="36" t="s">
        <v>315</v>
      </c>
      <c r="J128" s="16">
        <v>8661</v>
      </c>
      <c r="K128" s="30">
        <v>200</v>
      </c>
      <c r="L128" s="16" t="s">
        <v>23</v>
      </c>
      <c r="M128" s="16" t="str" cm="1">
        <f t="array" ref="M128:U128">_xlfn._xlws.FILTER(领地怪物效果!$A$4:$I$64,L128=领地怪物效果!$A$4:$A$64)</f>
        <v>远征PVP-2级普通</v>
      </c>
      <c r="N128" s="16">
        <v>2</v>
      </c>
      <c r="O128" s="16">
        <v>2.8</v>
      </c>
      <c r="P128" s="16">
        <v>1.8</v>
      </c>
      <c r="Q128" s="16">
        <v>1.8</v>
      </c>
      <c r="R128" s="16">
        <v>0</v>
      </c>
      <c r="S128" s="16">
        <v>8415671</v>
      </c>
      <c r="T128" s="16">
        <v>1260000</v>
      </c>
      <c r="U128" s="16">
        <v>27050373</v>
      </c>
      <c r="V128" s="16">
        <f t="shared" si="18"/>
        <v>2</v>
      </c>
      <c r="W128" s="19" cm="1">
        <f t="array" ref="W128">SUMPRODUCT((V128=品质升级提升效果!$H$3:$H$102)*(品质升级提升效果!$I$3:$I$102=C128)*(品质升级提升效果!$J$3:$J$102))</f>
        <v>0.2</v>
      </c>
      <c r="X128" s="19" cm="1">
        <f t="array" ref="X128">IFERROR(LOOKUP(1,0/((L128=Sheet2!$A$1:$A$90)*(Sheet2!$B$1:$B$90=C128)),Sheet2!$C$1:$C$90),W128)</f>
        <v>0.2</v>
      </c>
      <c r="Y128" s="16">
        <f t="shared" si="12"/>
        <v>1683134</v>
      </c>
      <c r="Z128" s="16">
        <f t="shared" si="10"/>
        <v>267120</v>
      </c>
      <c r="AA128" s="16">
        <f t="shared" si="11"/>
        <v>5770746</v>
      </c>
      <c r="AD128" s="16" t="s">
        <v>257</v>
      </c>
      <c r="AE128" s="16" t="str">
        <f t="shared" si="13"/>
        <v>1683134,0}|</v>
      </c>
      <c r="AF128" s="16" t="s">
        <v>313</v>
      </c>
      <c r="AG128" s="16">
        <f t="shared" si="14"/>
        <v>267120</v>
      </c>
      <c r="AH128" s="16" t="s">
        <v>260</v>
      </c>
      <c r="AI128" s="16" t="s">
        <v>314</v>
      </c>
      <c r="AJ128" s="16">
        <f t="shared" si="15"/>
        <v>5770746</v>
      </c>
      <c r="AK128" s="16" t="s">
        <v>261</v>
      </c>
      <c r="AL128" s="24" t="str">
        <f t="shared" si="16"/>
        <v>{{5,1,1,1683134,0}|{5,1,2,267120,0}|{5,1,3,5770746,3}}</v>
      </c>
    </row>
    <row r="129" spans="1:38" x14ac:dyDescent="0.15">
      <c r="A129" s="16">
        <v>124</v>
      </c>
      <c r="B129" s="16">
        <v>103</v>
      </c>
      <c r="C129" s="16">
        <v>3</v>
      </c>
      <c r="D129" s="16">
        <v>0</v>
      </c>
      <c r="E129" s="16">
        <v>0</v>
      </c>
      <c r="F129" s="16">
        <v>0</v>
      </c>
      <c r="G129" s="40">
        <v>6000164</v>
      </c>
      <c r="H129" s="41" t="s">
        <v>320</v>
      </c>
      <c r="I129" s="36" t="s">
        <v>315</v>
      </c>
      <c r="J129" s="16">
        <v>8661</v>
      </c>
      <c r="K129" s="30">
        <v>200</v>
      </c>
      <c r="L129" s="16" t="s">
        <v>24</v>
      </c>
      <c r="M129" s="16" t="str" cm="1">
        <f t="array" ref="M129:U129">_xlfn._xlws.FILTER(领地怪物效果!$A$4:$I$64,L129=领地怪物效果!$A$4:$A$64)</f>
        <v>远征PVP-3级普通</v>
      </c>
      <c r="N129" s="16">
        <v>3</v>
      </c>
      <c r="O129" s="16">
        <v>5.5</v>
      </c>
      <c r="P129" s="16">
        <v>3</v>
      </c>
      <c r="Q129" s="16">
        <v>3</v>
      </c>
      <c r="R129" s="16">
        <v>0</v>
      </c>
      <c r="S129" s="16">
        <v>16530783</v>
      </c>
      <c r="T129" s="16">
        <v>2100000</v>
      </c>
      <c r="U129" s="16">
        <v>45083955</v>
      </c>
      <c r="V129" s="16">
        <f t="shared" si="18"/>
        <v>3</v>
      </c>
      <c r="W129" s="19" cm="1">
        <f t="array" ref="W129">SUMPRODUCT((V129=品质升级提升效果!$H$3:$H$102)*(品质升级提升效果!$I$3:$I$102=C129)*(品质升级提升效果!$J$3:$J$102))</f>
        <v>0.2</v>
      </c>
      <c r="X129" s="19" cm="1">
        <f t="array" ref="X129">IFERROR(LOOKUP(1,0/((L129=Sheet2!$A$1:$A$90)*(Sheet2!$B$1:$B$90=C129)),Sheet2!$C$1:$C$90),W129)</f>
        <v>0.2</v>
      </c>
      <c r="Y129" s="16">
        <f t="shared" si="12"/>
        <v>3306156</v>
      </c>
      <c r="Z129" s="16">
        <f t="shared" si="10"/>
        <v>445200</v>
      </c>
      <c r="AA129" s="16">
        <f t="shared" si="11"/>
        <v>9617910</v>
      </c>
      <c r="AD129" s="16" t="s">
        <v>257</v>
      </c>
      <c r="AE129" s="16" t="str">
        <f t="shared" si="13"/>
        <v>3306156,0}|</v>
      </c>
      <c r="AF129" s="16" t="s">
        <v>313</v>
      </c>
      <c r="AG129" s="16">
        <f t="shared" si="14"/>
        <v>445200</v>
      </c>
      <c r="AH129" s="16" t="s">
        <v>260</v>
      </c>
      <c r="AI129" s="16" t="s">
        <v>314</v>
      </c>
      <c r="AJ129" s="16">
        <f t="shared" si="15"/>
        <v>9617910</v>
      </c>
      <c r="AK129" s="16" t="s">
        <v>261</v>
      </c>
      <c r="AL129" s="24" t="str">
        <f t="shared" si="16"/>
        <v>{{5,1,1,3306156,0}|{5,1,2,445200,0}|{5,1,3,9617910,3}}</v>
      </c>
    </row>
    <row r="130" spans="1:38" x14ac:dyDescent="0.15">
      <c r="A130" s="16">
        <v>125</v>
      </c>
      <c r="B130" s="16">
        <v>104</v>
      </c>
      <c r="C130" s="16">
        <v>3</v>
      </c>
      <c r="D130" s="16">
        <v>0</v>
      </c>
      <c r="E130" s="16">
        <v>0</v>
      </c>
      <c r="F130" s="16">
        <v>0</v>
      </c>
      <c r="G130" s="40">
        <v>6000165</v>
      </c>
      <c r="H130" s="41" t="s">
        <v>321</v>
      </c>
      <c r="I130" s="36" t="s">
        <v>315</v>
      </c>
      <c r="J130" s="16">
        <v>8661</v>
      </c>
      <c r="K130" s="30">
        <v>160</v>
      </c>
      <c r="L130" s="16" t="s">
        <v>25</v>
      </c>
      <c r="M130" s="16" t="str" cm="1">
        <f t="array" ref="M130:U130">_xlfn._xlws.FILTER(领地怪物效果!$A$4:$I$64,L130=领地怪物效果!$A$4:$A$64)</f>
        <v>远征PVP-4级普通</v>
      </c>
      <c r="N130" s="16">
        <v>4</v>
      </c>
      <c r="O130" s="16">
        <v>8</v>
      </c>
      <c r="P130" s="16">
        <v>22</v>
      </c>
      <c r="Q130" s="16">
        <v>22</v>
      </c>
      <c r="R130" s="16">
        <v>0</v>
      </c>
      <c r="S130" s="16">
        <v>24044776</v>
      </c>
      <c r="T130" s="16">
        <v>15400000</v>
      </c>
      <c r="U130" s="16">
        <v>330615671</v>
      </c>
      <c r="V130" s="16">
        <f t="shared" si="18"/>
        <v>4</v>
      </c>
      <c r="W130" s="19" cm="1">
        <f t="array" ref="W130">SUMPRODUCT((V130=品质升级提升效果!$H$3:$H$102)*(品质升级提升效果!$I$3:$I$102=C130)*(品质升级提升效果!$J$3:$J$102))</f>
        <v>0.16</v>
      </c>
      <c r="X130" s="19" cm="1">
        <f t="array" ref="X130">IFERROR(LOOKUP(1,0/((L130=Sheet2!$A$1:$A$90)*(Sheet2!$B$1:$B$90=C130)),Sheet2!$C$1:$C$90),W130)</f>
        <v>0.16</v>
      </c>
      <c r="Y130" s="16">
        <f t="shared" si="12"/>
        <v>3847164</v>
      </c>
      <c r="Z130" s="16">
        <f t="shared" si="10"/>
        <v>2611840</v>
      </c>
      <c r="AA130" s="16">
        <f t="shared" si="11"/>
        <v>56425074</v>
      </c>
      <c r="AD130" s="16" t="s">
        <v>257</v>
      </c>
      <c r="AE130" s="16" t="str">
        <f t="shared" si="13"/>
        <v>3847164,0}|</v>
      </c>
      <c r="AF130" s="16" t="s">
        <v>313</v>
      </c>
      <c r="AG130" s="16">
        <f t="shared" si="14"/>
        <v>2611840</v>
      </c>
      <c r="AH130" s="16" t="s">
        <v>260</v>
      </c>
      <c r="AI130" s="16" t="s">
        <v>314</v>
      </c>
      <c r="AJ130" s="16">
        <f t="shared" si="15"/>
        <v>56425074</v>
      </c>
      <c r="AK130" s="16" t="s">
        <v>261</v>
      </c>
      <c r="AL130" s="24" t="str">
        <f t="shared" si="16"/>
        <v>{{5,1,1,3847164,0}|{5,1,2,2611840,0}|{5,1,3,56425074,3}}</v>
      </c>
    </row>
    <row r="131" spans="1:38" x14ac:dyDescent="0.15">
      <c r="A131" s="16">
        <v>126</v>
      </c>
      <c r="B131" s="16">
        <v>105</v>
      </c>
      <c r="C131" s="16">
        <v>3</v>
      </c>
      <c r="D131" s="16">
        <v>0</v>
      </c>
      <c r="E131" s="16">
        <v>0</v>
      </c>
      <c r="F131" s="16">
        <v>0</v>
      </c>
      <c r="G131" s="40">
        <v>6000166</v>
      </c>
      <c r="H131" s="41" t="s">
        <v>322</v>
      </c>
      <c r="I131" s="36" t="s">
        <v>315</v>
      </c>
      <c r="J131" s="16">
        <v>8661</v>
      </c>
      <c r="K131" s="30">
        <v>160</v>
      </c>
      <c r="L131" s="16" t="s">
        <v>26</v>
      </c>
      <c r="M131" s="16" t="str" cm="1">
        <f t="array" ref="M131:U131">_xlfn._xlws.FILTER(领地怪物效果!$A$4:$I$64,L131=领地怪物效果!$A$4:$A$64)</f>
        <v>远征PVP-5级普通</v>
      </c>
      <c r="N131" s="16">
        <v>5</v>
      </c>
      <c r="O131" s="16">
        <v>12</v>
      </c>
      <c r="P131" s="16">
        <v>25</v>
      </c>
      <c r="Q131" s="16">
        <v>25</v>
      </c>
      <c r="R131" s="16">
        <v>0</v>
      </c>
      <c r="S131" s="16">
        <v>36067164</v>
      </c>
      <c r="T131" s="16">
        <v>17500000</v>
      </c>
      <c r="U131" s="16">
        <v>375699626</v>
      </c>
      <c r="V131" s="16">
        <f t="shared" si="18"/>
        <v>5</v>
      </c>
      <c r="W131" s="19" cm="1">
        <f t="array" ref="W131">SUMPRODUCT((V131=品质升级提升效果!$H$3:$H$102)*(品质升级提升效果!$I$3:$I$102=C131)*(品质升级提升效果!$J$3:$J$102))</f>
        <v>0.16</v>
      </c>
      <c r="X131" s="19" cm="1">
        <f t="array" ref="X131">IFERROR(LOOKUP(1,0/((L131=Sheet2!$A$1:$A$90)*(Sheet2!$B$1:$B$90=C131)),Sheet2!$C$1:$C$90),W131)</f>
        <v>0.16</v>
      </c>
      <c r="Y131" s="16">
        <f t="shared" si="12"/>
        <v>5770746</v>
      </c>
      <c r="Z131" s="16">
        <f t="shared" si="10"/>
        <v>2968000</v>
      </c>
      <c r="AA131" s="16">
        <f t="shared" si="11"/>
        <v>64119402</v>
      </c>
      <c r="AD131" s="16" t="s">
        <v>257</v>
      </c>
      <c r="AE131" s="16" t="str">
        <f t="shared" si="13"/>
        <v>5770746,0}|</v>
      </c>
      <c r="AF131" s="16" t="s">
        <v>313</v>
      </c>
      <c r="AG131" s="16">
        <f t="shared" si="14"/>
        <v>2968000</v>
      </c>
      <c r="AH131" s="16" t="s">
        <v>260</v>
      </c>
      <c r="AI131" s="16" t="s">
        <v>314</v>
      </c>
      <c r="AJ131" s="16">
        <f t="shared" si="15"/>
        <v>64119402</v>
      </c>
      <c r="AK131" s="16" t="s">
        <v>261</v>
      </c>
      <c r="AL131" s="24" t="str">
        <f t="shared" si="16"/>
        <v>{{5,1,1,5770746,0}|{5,1,2,2968000,0}|{5,1,3,64119402,3}}</v>
      </c>
    </row>
    <row r="132" spans="1:38" x14ac:dyDescent="0.15">
      <c r="A132" s="16">
        <v>127</v>
      </c>
      <c r="B132" s="16">
        <v>106</v>
      </c>
      <c r="C132" s="16">
        <v>3</v>
      </c>
      <c r="D132" s="16">
        <v>0</v>
      </c>
      <c r="E132" s="16">
        <v>0</v>
      </c>
      <c r="F132" s="16">
        <v>0</v>
      </c>
      <c r="G132" s="40">
        <v>6000167</v>
      </c>
      <c r="H132" s="41" t="s">
        <v>323</v>
      </c>
      <c r="I132" s="36" t="s">
        <v>315</v>
      </c>
      <c r="J132" s="16">
        <v>8661</v>
      </c>
      <c r="K132" s="30">
        <v>160</v>
      </c>
      <c r="L132" s="16" t="s">
        <v>27</v>
      </c>
      <c r="M132" s="16" t="str" cm="1">
        <f t="array" ref="M132:U132">_xlfn._xlws.FILTER(领地怪物效果!$A$4:$I$64,L132=领地怪物效果!$A$4:$A$64)</f>
        <v>远征PVP-6级普通</v>
      </c>
      <c r="N132" s="16">
        <v>6</v>
      </c>
      <c r="O132" s="16">
        <v>28</v>
      </c>
      <c r="P132" s="16">
        <v>160</v>
      </c>
      <c r="Q132" s="16">
        <v>160</v>
      </c>
      <c r="R132" s="16">
        <v>0</v>
      </c>
      <c r="S132" s="16">
        <v>84156716</v>
      </c>
      <c r="T132" s="16">
        <v>112000000</v>
      </c>
      <c r="U132" s="16">
        <v>2404477611</v>
      </c>
      <c r="V132" s="16">
        <f t="shared" si="18"/>
        <v>6</v>
      </c>
      <c r="W132" s="19" cm="1">
        <f t="array" ref="W132">SUMPRODUCT((V132=品质升级提升效果!$H$3:$H$102)*(品质升级提升效果!$I$3:$I$102=C132)*(品质升级提升效果!$J$3:$J$102))</f>
        <v>0.16</v>
      </c>
      <c r="X132" s="19" cm="1">
        <f t="array" ref="X132">IFERROR(LOOKUP(1,0/((L132=Sheet2!$A$1:$A$90)*(Sheet2!$B$1:$B$90=C132)),Sheet2!$C$1:$C$90),W132)</f>
        <v>0.16</v>
      </c>
      <c r="Y132" s="16">
        <f t="shared" si="12"/>
        <v>13465074</v>
      </c>
      <c r="Z132" s="16">
        <f t="shared" si="10"/>
        <v>18995200</v>
      </c>
      <c r="AA132" s="16">
        <f t="shared" si="11"/>
        <v>410364178</v>
      </c>
      <c r="AD132" s="16" t="s">
        <v>257</v>
      </c>
      <c r="AE132" s="16" t="str">
        <f t="shared" si="13"/>
        <v>13465074,0}|</v>
      </c>
      <c r="AF132" s="16" t="s">
        <v>313</v>
      </c>
      <c r="AG132" s="16">
        <f t="shared" si="14"/>
        <v>18995200</v>
      </c>
      <c r="AH132" s="16" t="s">
        <v>260</v>
      </c>
      <c r="AI132" s="16" t="s">
        <v>314</v>
      </c>
      <c r="AJ132" s="16">
        <f t="shared" si="15"/>
        <v>410364178</v>
      </c>
      <c r="AK132" s="16" t="s">
        <v>261</v>
      </c>
      <c r="AL132" s="24" t="str">
        <f t="shared" si="16"/>
        <v>{{5,1,1,13465074,0}|{5,1,2,18995200,0}|{5,1,3,410364178,3}}</v>
      </c>
    </row>
    <row r="133" spans="1:38" x14ac:dyDescent="0.15">
      <c r="A133" s="16">
        <v>128</v>
      </c>
      <c r="B133" s="16">
        <v>107</v>
      </c>
      <c r="C133" s="16">
        <v>3</v>
      </c>
      <c r="D133" s="16">
        <v>0</v>
      </c>
      <c r="E133" s="16">
        <v>0</v>
      </c>
      <c r="F133" s="16">
        <v>0</v>
      </c>
      <c r="G133" s="40">
        <v>6000168</v>
      </c>
      <c r="H133" s="41" t="s">
        <v>324</v>
      </c>
      <c r="I133" s="36" t="s">
        <v>315</v>
      </c>
      <c r="J133" s="16">
        <v>8661</v>
      </c>
      <c r="K133" s="30">
        <v>160</v>
      </c>
      <c r="L133" s="16" t="s">
        <v>28</v>
      </c>
      <c r="M133" s="16" t="str" cm="1">
        <f t="array" ref="M133:U133">_xlfn._xlws.FILTER(领地怪物效果!$A$4:$I$64,L133=领地怪物效果!$A$4:$A$64)</f>
        <v>远征PVP-7级普通</v>
      </c>
      <c r="N133" s="16">
        <v>7</v>
      </c>
      <c r="O133" s="16">
        <v>32</v>
      </c>
      <c r="P133" s="16">
        <v>200</v>
      </c>
      <c r="Q133" s="16">
        <v>200</v>
      </c>
      <c r="R133" s="16">
        <v>0</v>
      </c>
      <c r="S133" s="16">
        <v>96179104</v>
      </c>
      <c r="T133" s="16">
        <v>140000000</v>
      </c>
      <c r="U133" s="16">
        <v>3005597014</v>
      </c>
      <c r="V133" s="16">
        <f t="shared" si="18"/>
        <v>7</v>
      </c>
      <c r="W133" s="19" cm="1">
        <f t="array" ref="W133">SUMPRODUCT((V133=品质升级提升效果!$H$3:$H$102)*(品质升级提升效果!$I$3:$I$102=C133)*(品质升级提升效果!$J$3:$J$102))</f>
        <v>0.16</v>
      </c>
      <c r="X133" s="19" cm="1">
        <f t="array" ref="X133">IFERROR(LOOKUP(1,0/((L133=Sheet2!$A$1:$A$90)*(Sheet2!$B$1:$B$90=C133)),Sheet2!$C$1:$C$90),W133)</f>
        <v>0.16</v>
      </c>
      <c r="Y133" s="16">
        <f t="shared" si="12"/>
        <v>15388656</v>
      </c>
      <c r="Z133" s="16">
        <f t="shared" si="10"/>
        <v>23744000</v>
      </c>
      <c r="AA133" s="16">
        <f t="shared" si="11"/>
        <v>512955223</v>
      </c>
      <c r="AD133" s="16" t="s">
        <v>257</v>
      </c>
      <c r="AE133" s="16" t="str">
        <f t="shared" si="13"/>
        <v>15388656,0}|</v>
      </c>
      <c r="AF133" s="16" t="s">
        <v>313</v>
      </c>
      <c r="AG133" s="16">
        <f t="shared" si="14"/>
        <v>23744000</v>
      </c>
      <c r="AH133" s="16" t="s">
        <v>260</v>
      </c>
      <c r="AI133" s="16" t="s">
        <v>314</v>
      </c>
      <c r="AJ133" s="16">
        <f t="shared" si="15"/>
        <v>512955223</v>
      </c>
      <c r="AK133" s="16" t="s">
        <v>261</v>
      </c>
      <c r="AL133" s="24" t="str">
        <f t="shared" si="16"/>
        <v>{{5,1,1,15388656,0}|{5,1,2,23744000,0}|{5,1,3,512955223,3}}</v>
      </c>
    </row>
    <row r="134" spans="1:38" x14ac:dyDescent="0.15">
      <c r="A134" s="16">
        <v>129</v>
      </c>
      <c r="B134" s="16">
        <v>108</v>
      </c>
      <c r="C134" s="16">
        <v>3</v>
      </c>
      <c r="D134" s="16">
        <v>0</v>
      </c>
      <c r="E134" s="16">
        <v>0</v>
      </c>
      <c r="F134" s="16">
        <v>0</v>
      </c>
      <c r="G134" s="40">
        <v>6000169</v>
      </c>
      <c r="H134" s="41" t="s">
        <v>325</v>
      </c>
      <c r="I134" s="36" t="s">
        <v>315</v>
      </c>
      <c r="J134" s="16">
        <v>8661</v>
      </c>
      <c r="K134" s="30">
        <v>140</v>
      </c>
      <c r="L134" s="16" t="s">
        <v>29</v>
      </c>
      <c r="M134" s="16" t="str" cm="1">
        <f t="array" ref="M134:U134">_xlfn._xlws.FILTER(领地怪物效果!$A$4:$I$64,L134=领地怪物效果!$A$4:$A$64)</f>
        <v>远征PVP-8级普通</v>
      </c>
      <c r="N134" s="16">
        <v>8</v>
      </c>
      <c r="O134" s="16">
        <v>35</v>
      </c>
      <c r="P134" s="16">
        <v>250</v>
      </c>
      <c r="Q134" s="16">
        <v>250</v>
      </c>
      <c r="R134" s="16">
        <v>0</v>
      </c>
      <c r="S134" s="16">
        <v>105195895</v>
      </c>
      <c r="T134" s="16">
        <v>175000000</v>
      </c>
      <c r="U134" s="16">
        <v>3756996268</v>
      </c>
      <c r="V134" s="16">
        <f t="shared" si="18"/>
        <v>8</v>
      </c>
      <c r="W134" s="19" cm="1">
        <f t="array" ref="W134">SUMPRODUCT((V134=品质升级提升效果!$H$3:$H$102)*(品质升级提升效果!$I$3:$I$102=C134)*(品质升级提升效果!$J$3:$J$102))</f>
        <v>0.14000000000000001</v>
      </c>
      <c r="X134" s="19" cm="1">
        <f t="array" ref="X134">IFERROR(LOOKUP(1,0/((L134=Sheet2!$A$1:$A$90)*(Sheet2!$B$1:$B$90=C134)),Sheet2!$C$1:$C$90),W134)</f>
        <v>0.14000000000000001</v>
      </c>
      <c r="Y134" s="16">
        <f t="shared" si="12"/>
        <v>14727425</v>
      </c>
      <c r="Z134" s="16">
        <f t="shared" ref="Z134:Z197" si="19">INT(T134*$X134*(1+C134/50))</f>
        <v>25970000</v>
      </c>
      <c r="AA134" s="16">
        <f t="shared" ref="AA134:AA197" si="20">INT(U134*$X134*(1+C134/45))</f>
        <v>561044776</v>
      </c>
      <c r="AD134" s="16" t="s">
        <v>257</v>
      </c>
      <c r="AE134" s="16" t="str">
        <f t="shared" si="13"/>
        <v>14727425,0}|</v>
      </c>
      <c r="AF134" s="16" t="s">
        <v>313</v>
      </c>
      <c r="AG134" s="16">
        <f t="shared" si="14"/>
        <v>25970000</v>
      </c>
      <c r="AH134" s="16" t="s">
        <v>260</v>
      </c>
      <c r="AI134" s="16" t="s">
        <v>314</v>
      </c>
      <c r="AJ134" s="16">
        <f t="shared" si="15"/>
        <v>561044776</v>
      </c>
      <c r="AK134" s="16" t="s">
        <v>261</v>
      </c>
      <c r="AL134" s="24" t="str">
        <f t="shared" si="16"/>
        <v>{{5,1,1,14727425,0}|{5,1,2,25970000,0}|{5,1,3,561044776,3}}</v>
      </c>
    </row>
    <row r="135" spans="1:38" x14ac:dyDescent="0.15">
      <c r="A135" s="16">
        <v>130</v>
      </c>
      <c r="B135" s="16">
        <v>109</v>
      </c>
      <c r="C135" s="16">
        <v>3</v>
      </c>
      <c r="D135" s="16">
        <v>0</v>
      </c>
      <c r="E135" s="16">
        <v>0</v>
      </c>
      <c r="F135" s="16">
        <v>0</v>
      </c>
      <c r="G135" s="40">
        <v>6000170</v>
      </c>
      <c r="H135" s="41" t="s">
        <v>326</v>
      </c>
      <c r="I135" s="36" t="s">
        <v>315</v>
      </c>
      <c r="J135" s="16">
        <v>8661</v>
      </c>
      <c r="K135" s="30">
        <v>120</v>
      </c>
      <c r="L135" s="16" t="s">
        <v>30</v>
      </c>
      <c r="M135" s="16" t="str" cm="1">
        <f t="array" ref="M135:U135">_xlfn._xlws.FILTER(领地怪物效果!$A$4:$I$64,L135=领地怪物效果!$A$4:$A$64)</f>
        <v>远征PVP-9级普通</v>
      </c>
      <c r="N135" s="16">
        <v>9</v>
      </c>
      <c r="O135" s="16">
        <v>60</v>
      </c>
      <c r="P135" s="16">
        <v>300</v>
      </c>
      <c r="Q135" s="16">
        <v>300</v>
      </c>
      <c r="R135" s="16">
        <v>0</v>
      </c>
      <c r="S135" s="16">
        <v>180335820</v>
      </c>
      <c r="T135" s="16">
        <v>210000000</v>
      </c>
      <c r="U135" s="16">
        <v>4508395522</v>
      </c>
      <c r="V135" s="16">
        <f t="shared" si="18"/>
        <v>9</v>
      </c>
      <c r="W135" s="19" cm="1">
        <f t="array" ref="W135">SUMPRODUCT((V135=品质升级提升效果!$H$3:$H$102)*(品质升级提升效果!$I$3:$I$102=C135)*(品质升级提升效果!$J$3:$J$102))</f>
        <v>0.12</v>
      </c>
      <c r="X135" s="19" cm="1">
        <f t="array" ref="X135">IFERROR(LOOKUP(1,0/((L135=Sheet2!$A$1:$A$90)*(Sheet2!$B$1:$B$90=C135)),Sheet2!$C$1:$C$90),W135)</f>
        <v>0.12</v>
      </c>
      <c r="Y135" s="16">
        <f t="shared" ref="Y135:Y198" si="21">INT(S135*$X135)</f>
        <v>21640298</v>
      </c>
      <c r="Z135" s="16">
        <f t="shared" si="19"/>
        <v>26712000</v>
      </c>
      <c r="AA135" s="16">
        <f t="shared" si="20"/>
        <v>577074626</v>
      </c>
      <c r="AD135" s="16" t="s">
        <v>257</v>
      </c>
      <c r="AE135" s="16" t="str">
        <f t="shared" ref="AE135:AE198" si="22">Y135&amp;",0}|"</f>
        <v>21640298,0}|</v>
      </c>
      <c r="AF135" s="16" t="s">
        <v>313</v>
      </c>
      <c r="AG135" s="16">
        <f t="shared" ref="AG135:AG198" si="23">Z135</f>
        <v>26712000</v>
      </c>
      <c r="AH135" s="16" t="s">
        <v>260</v>
      </c>
      <c r="AI135" s="16" t="s">
        <v>314</v>
      </c>
      <c r="AJ135" s="16">
        <f t="shared" ref="AJ135:AJ198" si="24">AA135</f>
        <v>577074626</v>
      </c>
      <c r="AK135" s="16" t="s">
        <v>261</v>
      </c>
      <c r="AL135" s="24" t="str">
        <f t="shared" ref="AL135:AL198" si="25">AD135&amp;AE135&amp;AF135&amp;AG135&amp;AH135&amp;AI135&amp;AJ135&amp;AK135</f>
        <v>{{5,1,1,21640298,0}|{5,1,2,26712000,0}|{5,1,3,577074626,3}}</v>
      </c>
    </row>
    <row r="136" spans="1:38" x14ac:dyDescent="0.15">
      <c r="A136" s="16">
        <v>131</v>
      </c>
      <c r="B136" s="16">
        <v>110</v>
      </c>
      <c r="C136" s="16">
        <v>3</v>
      </c>
      <c r="D136" s="16">
        <v>0</v>
      </c>
      <c r="E136" s="16">
        <v>0</v>
      </c>
      <c r="F136" s="16">
        <v>0</v>
      </c>
      <c r="G136" s="40">
        <v>6000171</v>
      </c>
      <c r="H136" s="41" t="s">
        <v>327</v>
      </c>
      <c r="I136" s="36" t="s">
        <v>315</v>
      </c>
      <c r="J136" s="16">
        <v>8661</v>
      </c>
      <c r="K136" s="30">
        <v>120</v>
      </c>
      <c r="L136" s="16" t="s">
        <v>31</v>
      </c>
      <c r="M136" s="16" t="str" cm="1">
        <f t="array" ref="M136:U136">_xlfn._xlws.FILTER(领地怪物效果!$A$4:$I$64,L136=领地怪物效果!$A$4:$A$64)</f>
        <v>远征PVP-10级普通</v>
      </c>
      <c r="N136" s="16">
        <v>10</v>
      </c>
      <c r="O136" s="16">
        <v>70</v>
      </c>
      <c r="P136" s="16">
        <v>320</v>
      </c>
      <c r="Q136" s="16">
        <v>320</v>
      </c>
      <c r="R136" s="16">
        <v>0</v>
      </c>
      <c r="S136" s="16">
        <v>210391791</v>
      </c>
      <c r="T136" s="16">
        <v>224000000</v>
      </c>
      <c r="U136" s="16">
        <v>4808955223</v>
      </c>
      <c r="V136" s="16">
        <f t="shared" si="18"/>
        <v>10</v>
      </c>
      <c r="W136" s="19" cm="1">
        <f t="array" ref="W136">SUMPRODUCT((V136=品质升级提升效果!$H$3:$H$102)*(品质升级提升效果!$I$3:$I$102=C136)*(品质升级提升效果!$J$3:$J$102))</f>
        <v>0.12</v>
      </c>
      <c r="X136" s="19" cm="1">
        <f t="array" ref="X136">IFERROR(LOOKUP(1,0/((L136=Sheet2!$A$1:$A$90)*(Sheet2!$B$1:$B$90=C136)),Sheet2!$C$1:$C$90),W136)</f>
        <v>0.12</v>
      </c>
      <c r="Y136" s="16">
        <f t="shared" si="21"/>
        <v>25247014</v>
      </c>
      <c r="Z136" s="16">
        <f t="shared" si="19"/>
        <v>28492800</v>
      </c>
      <c r="AA136" s="16">
        <f t="shared" si="20"/>
        <v>615546268</v>
      </c>
      <c r="AD136" s="16" t="s">
        <v>257</v>
      </c>
      <c r="AE136" s="16" t="str">
        <f t="shared" si="22"/>
        <v>25247014,0}|</v>
      </c>
      <c r="AF136" s="16" t="s">
        <v>313</v>
      </c>
      <c r="AG136" s="16">
        <f t="shared" si="23"/>
        <v>28492800</v>
      </c>
      <c r="AH136" s="16" t="s">
        <v>260</v>
      </c>
      <c r="AI136" s="16" t="s">
        <v>314</v>
      </c>
      <c r="AJ136" s="16">
        <f t="shared" si="24"/>
        <v>615546268</v>
      </c>
      <c r="AK136" s="16" t="s">
        <v>261</v>
      </c>
      <c r="AL136" s="24" t="str">
        <f t="shared" si="25"/>
        <v>{{5,1,1,25247014,0}|{5,1,2,28492800,0}|{5,1,3,615546268,3}}</v>
      </c>
    </row>
    <row r="137" spans="1:38" x14ac:dyDescent="0.15">
      <c r="A137" s="16">
        <v>132</v>
      </c>
      <c r="B137" s="16">
        <v>201</v>
      </c>
      <c r="C137" s="16">
        <v>3</v>
      </c>
      <c r="D137" s="16">
        <v>300</v>
      </c>
      <c r="E137" s="16">
        <v>0</v>
      </c>
      <c r="F137" s="16">
        <v>0</v>
      </c>
      <c r="G137" s="33">
        <f>G127</f>
        <v>6000162</v>
      </c>
      <c r="H137" s="32" t="s">
        <v>318</v>
      </c>
      <c r="I137" s="37" t="s">
        <v>315</v>
      </c>
      <c r="J137" s="16">
        <v>8661</v>
      </c>
      <c r="K137" s="30">
        <v>200</v>
      </c>
      <c r="L137" s="16" t="s">
        <v>32</v>
      </c>
      <c r="M137" s="16" t="str" cm="1">
        <f t="array" ref="M137:U137">_xlfn._xlws.FILTER(领地怪物效果!$A$4:$I$64,L137=领地怪物效果!$A$4:$A$64)</f>
        <v>远征PVP-1级远征币矿井</v>
      </c>
      <c r="N137" s="16">
        <v>1</v>
      </c>
      <c r="O137" s="16">
        <v>1.9</v>
      </c>
      <c r="P137" s="16">
        <v>1.9</v>
      </c>
      <c r="Q137" s="16">
        <v>1.9</v>
      </c>
      <c r="R137" s="16">
        <v>0</v>
      </c>
      <c r="S137" s="16">
        <v>5710634</v>
      </c>
      <c r="T137" s="16">
        <v>1330000</v>
      </c>
      <c r="U137" s="16">
        <v>28553171</v>
      </c>
      <c r="V137" s="16">
        <f t="shared" si="18"/>
        <v>1</v>
      </c>
      <c r="W137" s="19" cm="1">
        <f t="array" ref="W137">SUMPRODUCT((V137=品质升级提升效果!$H$3:$H$102)*(品质升级提升效果!$I$3:$I$102=C137)*(品质升级提升效果!$J$3:$J$102))</f>
        <v>0.2</v>
      </c>
      <c r="X137" s="19" cm="1">
        <f t="array" ref="X137">IFERROR(LOOKUP(1,0/((L137=Sheet2!$A$1:$A$90)*(Sheet2!$B$1:$B$90=C137)),Sheet2!$C$1:$C$90),W137)</f>
        <v>0.2</v>
      </c>
      <c r="Y137" s="16">
        <f t="shared" si="21"/>
        <v>1142126</v>
      </c>
      <c r="Z137" s="16">
        <f t="shared" si="19"/>
        <v>281960</v>
      </c>
      <c r="AA137" s="16">
        <f t="shared" si="20"/>
        <v>6091343</v>
      </c>
      <c r="AD137" s="16" t="s">
        <v>257</v>
      </c>
      <c r="AE137" s="16" t="str">
        <f t="shared" si="22"/>
        <v>1142126,0}|</v>
      </c>
      <c r="AF137" s="16" t="s">
        <v>313</v>
      </c>
      <c r="AG137" s="16">
        <f t="shared" si="23"/>
        <v>281960</v>
      </c>
      <c r="AH137" s="16" t="s">
        <v>260</v>
      </c>
      <c r="AI137" s="16" t="s">
        <v>314</v>
      </c>
      <c r="AJ137" s="16">
        <f t="shared" si="24"/>
        <v>6091343</v>
      </c>
      <c r="AK137" s="16" t="s">
        <v>261</v>
      </c>
      <c r="AL137" s="24" t="str">
        <f t="shared" si="25"/>
        <v>{{5,1,1,1142126,0}|{5,1,2,281960,0}|{5,1,3,6091343,3}}</v>
      </c>
    </row>
    <row r="138" spans="1:38" x14ac:dyDescent="0.15">
      <c r="A138" s="16">
        <v>133</v>
      </c>
      <c r="B138" s="16">
        <v>202</v>
      </c>
      <c r="C138" s="16">
        <v>3</v>
      </c>
      <c r="D138" s="16">
        <v>300</v>
      </c>
      <c r="E138" s="16">
        <v>0</v>
      </c>
      <c r="F138" s="16">
        <v>0</v>
      </c>
      <c r="G138" s="33">
        <f t="shared" ref="G138:G156" si="26">G128</f>
        <v>6000163</v>
      </c>
      <c r="H138" s="32" t="s">
        <v>319</v>
      </c>
      <c r="I138" s="37" t="s">
        <v>315</v>
      </c>
      <c r="J138" s="16">
        <v>8661</v>
      </c>
      <c r="K138" s="30">
        <v>200</v>
      </c>
      <c r="L138" s="16" t="s">
        <v>33</v>
      </c>
      <c r="M138" s="16" t="str" cm="1">
        <f t="array" ref="M138:U138">_xlfn._xlws.FILTER(领地怪物效果!$A$4:$I$64,L138=领地怪物效果!$A$4:$A$64)</f>
        <v>远征PVP-2级远征币矿井</v>
      </c>
      <c r="N138" s="16">
        <v>2</v>
      </c>
      <c r="O138" s="16">
        <v>2.95</v>
      </c>
      <c r="P138" s="16">
        <v>2.25</v>
      </c>
      <c r="Q138" s="16">
        <v>2.25</v>
      </c>
      <c r="R138" s="16">
        <v>0</v>
      </c>
      <c r="S138" s="16">
        <v>8866511</v>
      </c>
      <c r="T138" s="16">
        <v>1575000</v>
      </c>
      <c r="U138" s="16">
        <v>33812966</v>
      </c>
      <c r="V138" s="16">
        <f t="shared" si="18"/>
        <v>2</v>
      </c>
      <c r="W138" s="19" cm="1">
        <f t="array" ref="W138">SUMPRODUCT((V138=品质升级提升效果!$H$3:$H$102)*(品质升级提升效果!$I$3:$I$102=C138)*(品质升级提升效果!$J$3:$J$102))</f>
        <v>0.2</v>
      </c>
      <c r="X138" s="19" cm="1">
        <f t="array" ref="X138">IFERROR(LOOKUP(1,0/((L138=Sheet2!$A$1:$A$90)*(Sheet2!$B$1:$B$90=C138)),Sheet2!$C$1:$C$90),W138)</f>
        <v>0.2</v>
      </c>
      <c r="Y138" s="16">
        <f t="shared" si="21"/>
        <v>1773302</v>
      </c>
      <c r="Z138" s="16">
        <f t="shared" si="19"/>
        <v>333900</v>
      </c>
      <c r="AA138" s="16">
        <f t="shared" si="20"/>
        <v>7213432</v>
      </c>
      <c r="AD138" s="16" t="s">
        <v>257</v>
      </c>
      <c r="AE138" s="16" t="str">
        <f t="shared" si="22"/>
        <v>1773302,0}|</v>
      </c>
      <c r="AF138" s="16" t="s">
        <v>313</v>
      </c>
      <c r="AG138" s="16">
        <f t="shared" si="23"/>
        <v>333900</v>
      </c>
      <c r="AH138" s="16" t="s">
        <v>260</v>
      </c>
      <c r="AI138" s="16" t="s">
        <v>314</v>
      </c>
      <c r="AJ138" s="16">
        <f t="shared" si="24"/>
        <v>7213432</v>
      </c>
      <c r="AK138" s="16" t="s">
        <v>261</v>
      </c>
      <c r="AL138" s="24" t="str">
        <f t="shared" si="25"/>
        <v>{{5,1,1,1773302,0}|{5,1,2,333900,0}|{5,1,3,7213432,3}}</v>
      </c>
    </row>
    <row r="139" spans="1:38" x14ac:dyDescent="0.15">
      <c r="A139" s="16">
        <v>134</v>
      </c>
      <c r="B139" s="16">
        <v>203</v>
      </c>
      <c r="C139" s="16">
        <v>3</v>
      </c>
      <c r="D139" s="16">
        <v>300</v>
      </c>
      <c r="E139" s="16">
        <v>0</v>
      </c>
      <c r="F139" s="16">
        <v>0</v>
      </c>
      <c r="G139" s="33">
        <f t="shared" si="26"/>
        <v>6000164</v>
      </c>
      <c r="H139" s="32" t="s">
        <v>320</v>
      </c>
      <c r="I139" s="37" t="s">
        <v>315</v>
      </c>
      <c r="J139" s="16">
        <v>8661</v>
      </c>
      <c r="K139" s="30">
        <v>200</v>
      </c>
      <c r="L139" s="16" t="s">
        <v>34</v>
      </c>
      <c r="M139" s="16" t="str" cm="1">
        <f t="array" ref="M139:U139">_xlfn._xlws.FILTER(领地怪物效果!$A$4:$I$64,L139=领地怪物效果!$A$4:$A$64)</f>
        <v>远征PVP-3级远征币矿井</v>
      </c>
      <c r="N139" s="16">
        <v>3</v>
      </c>
      <c r="O139" s="16">
        <v>5.9</v>
      </c>
      <c r="P139" s="16">
        <v>3.9</v>
      </c>
      <c r="Q139" s="16">
        <v>3.9</v>
      </c>
      <c r="R139" s="16">
        <v>0</v>
      </c>
      <c r="S139" s="16">
        <v>17733022</v>
      </c>
      <c r="T139" s="16">
        <v>2730000</v>
      </c>
      <c r="U139" s="16">
        <v>58609141</v>
      </c>
      <c r="V139" s="16">
        <f t="shared" si="18"/>
        <v>3</v>
      </c>
      <c r="W139" s="19" cm="1">
        <f t="array" ref="W139">SUMPRODUCT((V139=品质升级提升效果!$H$3:$H$102)*(品质升级提升效果!$I$3:$I$102=C139)*(品质升级提升效果!$J$3:$J$102))</f>
        <v>0.2</v>
      </c>
      <c r="X139" s="19" cm="1">
        <f t="array" ref="X139">IFERROR(LOOKUP(1,0/((L139=Sheet2!$A$1:$A$90)*(Sheet2!$B$1:$B$90=C139)),Sheet2!$C$1:$C$90),W139)</f>
        <v>0.2</v>
      </c>
      <c r="Y139" s="16">
        <f t="shared" si="21"/>
        <v>3546604</v>
      </c>
      <c r="Z139" s="16">
        <f t="shared" si="19"/>
        <v>578760</v>
      </c>
      <c r="AA139" s="16">
        <f t="shared" si="20"/>
        <v>12503283</v>
      </c>
      <c r="AD139" s="16" t="s">
        <v>257</v>
      </c>
      <c r="AE139" s="16" t="str">
        <f t="shared" si="22"/>
        <v>3546604,0}|</v>
      </c>
      <c r="AF139" s="16" t="s">
        <v>313</v>
      </c>
      <c r="AG139" s="16">
        <f t="shared" si="23"/>
        <v>578760</v>
      </c>
      <c r="AH139" s="16" t="s">
        <v>260</v>
      </c>
      <c r="AI139" s="16" t="s">
        <v>314</v>
      </c>
      <c r="AJ139" s="16">
        <f t="shared" si="24"/>
        <v>12503283</v>
      </c>
      <c r="AK139" s="16" t="s">
        <v>261</v>
      </c>
      <c r="AL139" s="24" t="str">
        <f t="shared" si="25"/>
        <v>{{5,1,1,3546604,0}|{5,1,2,578760,0}|{5,1,3,12503283,3}}</v>
      </c>
    </row>
    <row r="140" spans="1:38" x14ac:dyDescent="0.15">
      <c r="A140" s="16">
        <v>135</v>
      </c>
      <c r="B140" s="16">
        <v>204</v>
      </c>
      <c r="C140" s="16">
        <v>3</v>
      </c>
      <c r="D140" s="16">
        <v>300</v>
      </c>
      <c r="E140" s="16">
        <v>0</v>
      </c>
      <c r="F140" s="16">
        <v>0</v>
      </c>
      <c r="G140" s="33">
        <f t="shared" si="26"/>
        <v>6000165</v>
      </c>
      <c r="H140" s="32" t="s">
        <v>321</v>
      </c>
      <c r="I140" s="37" t="s">
        <v>315</v>
      </c>
      <c r="J140" s="16">
        <v>8661</v>
      </c>
      <c r="K140" s="30">
        <v>160</v>
      </c>
      <c r="L140" s="16" t="s">
        <v>35</v>
      </c>
      <c r="M140" s="16" t="str" cm="1">
        <f t="array" ref="M140:U140">_xlfn._xlws.FILTER(领地怪物效果!$A$4:$I$64,L140=领地怪物效果!$A$4:$A$64)</f>
        <v>远征PVP-4级远征币矿井</v>
      </c>
      <c r="N140" s="16">
        <v>4</v>
      </c>
      <c r="O140" s="16">
        <v>8.6999999999999993</v>
      </c>
      <c r="P140" s="16">
        <v>29.7</v>
      </c>
      <c r="Q140" s="16">
        <v>29.7</v>
      </c>
      <c r="R140" s="16">
        <v>0</v>
      </c>
      <c r="S140" s="16">
        <v>26148694</v>
      </c>
      <c r="T140" s="16">
        <v>20790000</v>
      </c>
      <c r="U140" s="16">
        <v>446331156</v>
      </c>
      <c r="V140" s="16">
        <f t="shared" si="18"/>
        <v>4</v>
      </c>
      <c r="W140" s="19" cm="1">
        <f t="array" ref="W140">SUMPRODUCT((V140=品质升级提升效果!$H$3:$H$102)*(品质升级提升效果!$I$3:$I$102=C140)*(品质升级提升效果!$J$3:$J$102))</f>
        <v>0.16</v>
      </c>
      <c r="X140" s="19" cm="1">
        <f t="array" ref="X140">IFERROR(LOOKUP(1,0/((L140=Sheet2!$A$1:$A$90)*(Sheet2!$B$1:$B$90=C140)),Sheet2!$C$1:$C$90),W140)</f>
        <v>0.16</v>
      </c>
      <c r="Y140" s="16">
        <f t="shared" si="21"/>
        <v>4183791</v>
      </c>
      <c r="Z140" s="16">
        <f t="shared" si="19"/>
        <v>3525984</v>
      </c>
      <c r="AA140" s="16">
        <f t="shared" si="20"/>
        <v>76173850</v>
      </c>
      <c r="AD140" s="16" t="s">
        <v>257</v>
      </c>
      <c r="AE140" s="16" t="str">
        <f t="shared" si="22"/>
        <v>4183791,0}|</v>
      </c>
      <c r="AF140" s="16" t="s">
        <v>313</v>
      </c>
      <c r="AG140" s="16">
        <f t="shared" si="23"/>
        <v>3525984</v>
      </c>
      <c r="AH140" s="16" t="s">
        <v>260</v>
      </c>
      <c r="AI140" s="16" t="s">
        <v>314</v>
      </c>
      <c r="AJ140" s="16">
        <f t="shared" si="24"/>
        <v>76173850</v>
      </c>
      <c r="AK140" s="16" t="s">
        <v>261</v>
      </c>
      <c r="AL140" s="24" t="str">
        <f t="shared" si="25"/>
        <v>{{5,1,1,4183791,0}|{5,1,2,3525984,0}|{5,1,3,76173850,3}}</v>
      </c>
    </row>
    <row r="141" spans="1:38" x14ac:dyDescent="0.15">
      <c r="A141" s="16">
        <v>136</v>
      </c>
      <c r="B141" s="16">
        <v>205</v>
      </c>
      <c r="C141" s="16">
        <v>3</v>
      </c>
      <c r="D141" s="16">
        <v>300</v>
      </c>
      <c r="E141" s="16">
        <v>0</v>
      </c>
      <c r="F141" s="16">
        <v>0</v>
      </c>
      <c r="G141" s="33">
        <f t="shared" si="26"/>
        <v>6000166</v>
      </c>
      <c r="H141" s="32" t="s">
        <v>322</v>
      </c>
      <c r="I141" s="37" t="s">
        <v>315</v>
      </c>
      <c r="J141" s="16">
        <v>8661</v>
      </c>
      <c r="K141" s="30">
        <v>160</v>
      </c>
      <c r="L141" s="16" t="s">
        <v>36</v>
      </c>
      <c r="M141" s="16" t="str" cm="1">
        <f t="array" ref="M141:U141">_xlfn._xlws.FILTER(领地怪物效果!$A$4:$I$64,L141=领地怪物效果!$A$4:$A$64)</f>
        <v>远征PVP-5级远征币矿井</v>
      </c>
      <c r="N141" s="16">
        <v>5</v>
      </c>
      <c r="O141" s="16">
        <v>13.2</v>
      </c>
      <c r="P141" s="16">
        <v>35</v>
      </c>
      <c r="Q141" s="16">
        <v>35</v>
      </c>
      <c r="R141" s="16">
        <v>0</v>
      </c>
      <c r="S141" s="16">
        <v>39673880</v>
      </c>
      <c r="T141" s="16">
        <v>24500000</v>
      </c>
      <c r="U141" s="16">
        <v>525979477</v>
      </c>
      <c r="V141" s="16">
        <f t="shared" si="18"/>
        <v>5</v>
      </c>
      <c r="W141" s="19" cm="1">
        <f t="array" ref="W141">SUMPRODUCT((V141=品质升级提升效果!$H$3:$H$102)*(品质升级提升效果!$I$3:$I$102=C141)*(品质升级提升效果!$J$3:$J$102))</f>
        <v>0.16</v>
      </c>
      <c r="X141" s="19" cm="1">
        <f t="array" ref="X141">IFERROR(LOOKUP(1,0/((L141=Sheet2!$A$1:$A$90)*(Sheet2!$B$1:$B$90=C141)),Sheet2!$C$1:$C$90),W141)</f>
        <v>0.16</v>
      </c>
      <c r="Y141" s="16">
        <f t="shared" si="21"/>
        <v>6347820</v>
      </c>
      <c r="Z141" s="16">
        <f t="shared" si="19"/>
        <v>4155200</v>
      </c>
      <c r="AA141" s="16">
        <f t="shared" si="20"/>
        <v>89767164</v>
      </c>
      <c r="AD141" s="16" t="s">
        <v>257</v>
      </c>
      <c r="AE141" s="16" t="str">
        <f t="shared" si="22"/>
        <v>6347820,0}|</v>
      </c>
      <c r="AF141" s="16" t="s">
        <v>313</v>
      </c>
      <c r="AG141" s="16">
        <f t="shared" si="23"/>
        <v>4155200</v>
      </c>
      <c r="AH141" s="16" t="s">
        <v>260</v>
      </c>
      <c r="AI141" s="16" t="s">
        <v>314</v>
      </c>
      <c r="AJ141" s="16">
        <f t="shared" si="24"/>
        <v>89767164</v>
      </c>
      <c r="AK141" s="16" t="s">
        <v>261</v>
      </c>
      <c r="AL141" s="24" t="str">
        <f t="shared" si="25"/>
        <v>{{5,1,1,6347820,0}|{5,1,2,4155200,0}|{5,1,3,89767164,3}}</v>
      </c>
    </row>
    <row r="142" spans="1:38" x14ac:dyDescent="0.15">
      <c r="A142" s="16">
        <v>137</v>
      </c>
      <c r="B142" s="16">
        <v>206</v>
      </c>
      <c r="C142" s="16">
        <v>3</v>
      </c>
      <c r="D142" s="16">
        <v>300</v>
      </c>
      <c r="E142" s="16">
        <v>0</v>
      </c>
      <c r="F142" s="16">
        <v>0</v>
      </c>
      <c r="G142" s="33">
        <f t="shared" si="26"/>
        <v>6000167</v>
      </c>
      <c r="H142" s="32" t="s">
        <v>323</v>
      </c>
      <c r="I142" s="37" t="s">
        <v>315</v>
      </c>
      <c r="J142" s="16">
        <v>8661</v>
      </c>
      <c r="K142" s="30">
        <v>160</v>
      </c>
      <c r="L142" s="16" t="s">
        <v>37</v>
      </c>
      <c r="M142" s="16" t="str" cm="1">
        <f t="array" ref="M142:U142">_xlfn._xlws.FILTER(领地怪物效果!$A$4:$I$64,L142=领地怪物效果!$A$4:$A$64)</f>
        <v>远征PVP-6级远征币矿井</v>
      </c>
      <c r="N142" s="16">
        <v>6</v>
      </c>
      <c r="O142" s="16">
        <v>31.05</v>
      </c>
      <c r="P142" s="16">
        <v>232</v>
      </c>
      <c r="Q142" s="16">
        <v>232</v>
      </c>
      <c r="R142" s="16">
        <v>0</v>
      </c>
      <c r="S142" s="16">
        <v>93323787</v>
      </c>
      <c r="T142" s="16">
        <v>162400000</v>
      </c>
      <c r="U142" s="16">
        <v>3486492537</v>
      </c>
      <c r="V142" s="16">
        <f t="shared" si="18"/>
        <v>6</v>
      </c>
      <c r="W142" s="19" cm="1">
        <f t="array" ref="W142">SUMPRODUCT((V142=品质升级提升效果!$H$3:$H$102)*(品质升级提升效果!$I$3:$I$102=C142)*(品质升级提升效果!$J$3:$J$102))</f>
        <v>0.16</v>
      </c>
      <c r="X142" s="19" cm="1">
        <f t="array" ref="X142">IFERROR(LOOKUP(1,0/((L142=Sheet2!$A$1:$A$90)*(Sheet2!$B$1:$B$90=C142)),Sheet2!$C$1:$C$90),W142)</f>
        <v>0.16</v>
      </c>
      <c r="Y142" s="16">
        <f t="shared" si="21"/>
        <v>14931805</v>
      </c>
      <c r="Z142" s="16">
        <f t="shared" si="19"/>
        <v>27543040</v>
      </c>
      <c r="AA142" s="16">
        <f t="shared" si="20"/>
        <v>595028059</v>
      </c>
      <c r="AD142" s="16" t="s">
        <v>257</v>
      </c>
      <c r="AE142" s="16" t="str">
        <f t="shared" si="22"/>
        <v>14931805,0}|</v>
      </c>
      <c r="AF142" s="16" t="s">
        <v>313</v>
      </c>
      <c r="AG142" s="16">
        <f t="shared" si="23"/>
        <v>27543040</v>
      </c>
      <c r="AH142" s="16" t="s">
        <v>260</v>
      </c>
      <c r="AI142" s="16" t="s">
        <v>314</v>
      </c>
      <c r="AJ142" s="16">
        <f t="shared" si="24"/>
        <v>595028059</v>
      </c>
      <c r="AK142" s="16" t="s">
        <v>261</v>
      </c>
      <c r="AL142" s="24" t="str">
        <f t="shared" si="25"/>
        <v>{{5,1,1,14931805,0}|{5,1,2,27543040,0}|{5,1,3,595028059,3}}</v>
      </c>
    </row>
    <row r="143" spans="1:38" x14ac:dyDescent="0.15">
      <c r="A143" s="16">
        <v>138</v>
      </c>
      <c r="B143" s="16">
        <v>207</v>
      </c>
      <c r="C143" s="16">
        <v>3</v>
      </c>
      <c r="D143" s="16">
        <v>300</v>
      </c>
      <c r="E143" s="16">
        <v>0</v>
      </c>
      <c r="F143" s="16">
        <v>0</v>
      </c>
      <c r="G143" s="33">
        <f t="shared" si="26"/>
        <v>6000168</v>
      </c>
      <c r="H143" s="32" t="s">
        <v>324</v>
      </c>
      <c r="I143" s="37" t="s">
        <v>315</v>
      </c>
      <c r="J143" s="16">
        <v>8661</v>
      </c>
      <c r="K143" s="30">
        <v>160</v>
      </c>
      <c r="L143" s="16" t="s">
        <v>38</v>
      </c>
      <c r="M143" s="16" t="str" cm="1">
        <f t="array" ref="M143:U143">_xlfn._xlws.FILTER(领地怪物效果!$A$4:$I$64,L143=领地怪物效果!$A$4:$A$64)</f>
        <v>远征PVP-7级远征币矿井</v>
      </c>
      <c r="N143" s="16">
        <v>7</v>
      </c>
      <c r="O143" s="16">
        <v>35.799999999999997</v>
      </c>
      <c r="P143" s="16">
        <v>300</v>
      </c>
      <c r="Q143" s="16">
        <v>300</v>
      </c>
      <c r="R143" s="16">
        <v>0</v>
      </c>
      <c r="S143" s="16">
        <v>107600373</v>
      </c>
      <c r="T143" s="16">
        <v>210000000</v>
      </c>
      <c r="U143" s="16">
        <v>4508395522</v>
      </c>
      <c r="V143" s="16">
        <f t="shared" si="18"/>
        <v>7</v>
      </c>
      <c r="W143" s="19" cm="1">
        <f t="array" ref="W143">SUMPRODUCT((V143=品质升级提升效果!$H$3:$H$102)*(品质升级提升效果!$I$3:$I$102=C143)*(品质升级提升效果!$J$3:$J$102))</f>
        <v>0.16</v>
      </c>
      <c r="X143" s="19" cm="1">
        <f t="array" ref="X143">IFERROR(LOOKUP(1,0/((L143=Sheet2!$A$1:$A$90)*(Sheet2!$B$1:$B$90=C143)),Sheet2!$C$1:$C$90),W143)</f>
        <v>0.16</v>
      </c>
      <c r="Y143" s="16">
        <f t="shared" si="21"/>
        <v>17216059</v>
      </c>
      <c r="Z143" s="16">
        <f t="shared" si="19"/>
        <v>35616000</v>
      </c>
      <c r="AA143" s="16">
        <f t="shared" si="20"/>
        <v>769432835</v>
      </c>
      <c r="AD143" s="16" t="s">
        <v>257</v>
      </c>
      <c r="AE143" s="16" t="str">
        <f t="shared" si="22"/>
        <v>17216059,0}|</v>
      </c>
      <c r="AF143" s="16" t="s">
        <v>313</v>
      </c>
      <c r="AG143" s="16">
        <f t="shared" si="23"/>
        <v>35616000</v>
      </c>
      <c r="AH143" s="16" t="s">
        <v>260</v>
      </c>
      <c r="AI143" s="16" t="s">
        <v>314</v>
      </c>
      <c r="AJ143" s="16">
        <f t="shared" si="24"/>
        <v>769432835</v>
      </c>
      <c r="AK143" s="16" t="s">
        <v>261</v>
      </c>
      <c r="AL143" s="24" t="str">
        <f t="shared" si="25"/>
        <v>{{5,1,1,17216059,0}|{5,1,2,35616000,0}|{5,1,3,769432835,3}}</v>
      </c>
    </row>
    <row r="144" spans="1:38" x14ac:dyDescent="0.15">
      <c r="A144" s="16">
        <v>139</v>
      </c>
      <c r="B144" s="16">
        <v>208</v>
      </c>
      <c r="C144" s="16">
        <v>3</v>
      </c>
      <c r="D144" s="16">
        <v>300</v>
      </c>
      <c r="E144" s="16">
        <v>0</v>
      </c>
      <c r="F144" s="16">
        <v>0</v>
      </c>
      <c r="G144" s="33">
        <f t="shared" si="26"/>
        <v>6000169</v>
      </c>
      <c r="H144" s="32" t="s">
        <v>325</v>
      </c>
      <c r="I144" s="37" t="s">
        <v>315</v>
      </c>
      <c r="J144" s="16">
        <v>8661</v>
      </c>
      <c r="K144" s="30">
        <v>140</v>
      </c>
      <c r="L144" s="16" t="s">
        <v>39</v>
      </c>
      <c r="M144" s="16" t="str" cm="1">
        <f t="array" ref="M144:U144">_xlfn._xlws.FILTER(领地怪物效果!$A$4:$I$64,L144=领地怪物效果!$A$4:$A$64)</f>
        <v>远征PVP-8级远征币矿井</v>
      </c>
      <c r="N144" s="16">
        <v>8</v>
      </c>
      <c r="O144" s="16">
        <v>39.549999999999997</v>
      </c>
      <c r="P144" s="16">
        <v>387.5</v>
      </c>
      <c r="Q144" s="16">
        <v>387.5</v>
      </c>
      <c r="R144" s="16">
        <v>0</v>
      </c>
      <c r="S144" s="16">
        <v>118871361</v>
      </c>
      <c r="T144" s="16">
        <v>271250000</v>
      </c>
      <c r="U144" s="16">
        <v>5823344216</v>
      </c>
      <c r="V144" s="16">
        <f t="shared" si="18"/>
        <v>8</v>
      </c>
      <c r="W144" s="19" cm="1">
        <f t="array" ref="W144">SUMPRODUCT((V144=品质升级提升效果!$H$3:$H$102)*(品质升级提升效果!$I$3:$I$102=C144)*(品质升级提升效果!$J$3:$J$102))</f>
        <v>0.14000000000000001</v>
      </c>
      <c r="X144" s="19" cm="1">
        <f t="array" ref="X144">IFERROR(LOOKUP(1,0/((L144=Sheet2!$A$1:$A$90)*(Sheet2!$B$1:$B$90=C144)),Sheet2!$C$1:$C$90),W144)</f>
        <v>0.14000000000000001</v>
      </c>
      <c r="Y144" s="16">
        <f t="shared" si="21"/>
        <v>16641990</v>
      </c>
      <c r="Z144" s="16">
        <f t="shared" si="19"/>
        <v>40253500</v>
      </c>
      <c r="AA144" s="16">
        <f t="shared" si="20"/>
        <v>869619402</v>
      </c>
      <c r="AD144" s="16" t="s">
        <v>257</v>
      </c>
      <c r="AE144" s="16" t="str">
        <f t="shared" si="22"/>
        <v>16641990,0}|</v>
      </c>
      <c r="AF144" s="16" t="s">
        <v>313</v>
      </c>
      <c r="AG144" s="16">
        <f t="shared" si="23"/>
        <v>40253500</v>
      </c>
      <c r="AH144" s="16" t="s">
        <v>260</v>
      </c>
      <c r="AI144" s="16" t="s">
        <v>314</v>
      </c>
      <c r="AJ144" s="16">
        <f t="shared" si="24"/>
        <v>869619402</v>
      </c>
      <c r="AK144" s="16" t="s">
        <v>261</v>
      </c>
      <c r="AL144" s="24" t="str">
        <f t="shared" si="25"/>
        <v>{{5,1,1,16641990,0}|{5,1,2,40253500,0}|{5,1,3,869619402,3}}</v>
      </c>
    </row>
    <row r="145" spans="1:38" x14ac:dyDescent="0.15">
      <c r="A145" s="16">
        <v>140</v>
      </c>
      <c r="B145" s="16">
        <v>209</v>
      </c>
      <c r="C145" s="16">
        <v>3</v>
      </c>
      <c r="D145" s="16">
        <v>300</v>
      </c>
      <c r="E145" s="16">
        <v>0</v>
      </c>
      <c r="F145" s="16">
        <v>0</v>
      </c>
      <c r="G145" s="33">
        <f t="shared" si="26"/>
        <v>6000170</v>
      </c>
      <c r="H145" s="32" t="s">
        <v>326</v>
      </c>
      <c r="I145" s="37" t="s">
        <v>315</v>
      </c>
      <c r="J145" s="16">
        <v>8661</v>
      </c>
      <c r="K145" s="30">
        <v>120</v>
      </c>
      <c r="L145" s="16" t="s">
        <v>40</v>
      </c>
      <c r="M145" s="16" t="str" cm="1">
        <f t="array" ref="M145:U145">_xlfn._xlws.FILTER(领地怪物效果!$A$4:$I$64,L145=领地怪物效果!$A$4:$A$64)</f>
        <v>远征PVP-9级远征币矿井</v>
      </c>
      <c r="N145" s="16">
        <v>9</v>
      </c>
      <c r="O145" s="16">
        <v>68.400000000000006</v>
      </c>
      <c r="P145" s="16">
        <v>480</v>
      </c>
      <c r="Q145" s="16">
        <v>480</v>
      </c>
      <c r="R145" s="16">
        <v>0</v>
      </c>
      <c r="S145" s="16">
        <v>205582835</v>
      </c>
      <c r="T145" s="16">
        <v>336000000</v>
      </c>
      <c r="U145" s="16">
        <v>7213432835</v>
      </c>
      <c r="V145" s="16">
        <f t="shared" si="18"/>
        <v>9</v>
      </c>
      <c r="W145" s="19" cm="1">
        <f t="array" ref="W145">SUMPRODUCT((V145=品质升级提升效果!$H$3:$H$102)*(品质升级提升效果!$I$3:$I$102=C145)*(品质升级提升效果!$J$3:$J$102))</f>
        <v>0.12</v>
      </c>
      <c r="X145" s="19" cm="1">
        <f t="array" ref="X145">IFERROR(LOOKUP(1,0/((L145=Sheet2!$A$1:$A$90)*(Sheet2!$B$1:$B$90=C145)),Sheet2!$C$1:$C$90),W145)</f>
        <v>0.12</v>
      </c>
      <c r="Y145" s="16">
        <f t="shared" si="21"/>
        <v>24669940</v>
      </c>
      <c r="Z145" s="16">
        <f t="shared" si="19"/>
        <v>42739200</v>
      </c>
      <c r="AA145" s="16">
        <f t="shared" si="20"/>
        <v>923319402</v>
      </c>
      <c r="AD145" s="16" t="s">
        <v>257</v>
      </c>
      <c r="AE145" s="16" t="str">
        <f t="shared" si="22"/>
        <v>24669940,0}|</v>
      </c>
      <c r="AF145" s="16" t="s">
        <v>313</v>
      </c>
      <c r="AG145" s="16">
        <f t="shared" si="23"/>
        <v>42739200</v>
      </c>
      <c r="AH145" s="16" t="s">
        <v>260</v>
      </c>
      <c r="AI145" s="16" t="s">
        <v>314</v>
      </c>
      <c r="AJ145" s="16">
        <f t="shared" si="24"/>
        <v>923319402</v>
      </c>
      <c r="AK145" s="16" t="s">
        <v>261</v>
      </c>
      <c r="AL145" s="24" t="str">
        <f t="shared" si="25"/>
        <v>{{5,1,1,24669940,0}|{5,1,2,42739200,0}|{5,1,3,923319402,3}}</v>
      </c>
    </row>
    <row r="146" spans="1:38" x14ac:dyDescent="0.15">
      <c r="A146" s="16">
        <v>141</v>
      </c>
      <c r="B146" s="16">
        <v>210</v>
      </c>
      <c r="C146" s="16">
        <v>3</v>
      </c>
      <c r="D146" s="16">
        <v>300</v>
      </c>
      <c r="E146" s="16">
        <v>0</v>
      </c>
      <c r="F146" s="16">
        <v>0</v>
      </c>
      <c r="G146" s="33">
        <f t="shared" si="26"/>
        <v>6000171</v>
      </c>
      <c r="H146" s="32" t="s">
        <v>327</v>
      </c>
      <c r="I146" s="37" t="s">
        <v>315</v>
      </c>
      <c r="J146" s="16">
        <v>8661</v>
      </c>
      <c r="K146" s="30">
        <v>120</v>
      </c>
      <c r="L146" s="16" t="s">
        <v>41</v>
      </c>
      <c r="M146" s="16" t="str" cm="1">
        <f t="array" ref="M146:U146">_xlfn._xlws.FILTER(领地怪物效果!$A$4:$I$64,L146=领地怪物效果!$A$4:$A$64)</f>
        <v>远征PVP-10级远征币矿井</v>
      </c>
      <c r="N146" s="16">
        <v>10</v>
      </c>
      <c r="O146" s="16">
        <v>80.5</v>
      </c>
      <c r="P146" s="16">
        <v>528</v>
      </c>
      <c r="Q146" s="16">
        <v>528</v>
      </c>
      <c r="R146" s="16">
        <v>0</v>
      </c>
      <c r="S146" s="16">
        <v>241950559</v>
      </c>
      <c r="T146" s="16">
        <v>369600000</v>
      </c>
      <c r="U146" s="16">
        <v>7934776119</v>
      </c>
      <c r="V146" s="16">
        <f t="shared" si="18"/>
        <v>10</v>
      </c>
      <c r="W146" s="19" cm="1">
        <f t="array" ref="W146">SUMPRODUCT((V146=品质升级提升效果!$H$3:$H$102)*(品质升级提升效果!$I$3:$I$102=C146)*(品质升级提升效果!$J$3:$J$102))</f>
        <v>0.12</v>
      </c>
      <c r="X146" s="19" cm="1">
        <f t="array" ref="X146">IFERROR(LOOKUP(1,0/((L146=Sheet2!$A$1:$A$90)*(Sheet2!$B$1:$B$90=C146)),Sheet2!$C$1:$C$90),W146)</f>
        <v>0.12</v>
      </c>
      <c r="Y146" s="16">
        <f t="shared" si="21"/>
        <v>29034067</v>
      </c>
      <c r="Z146" s="16">
        <f t="shared" si="19"/>
        <v>47013120</v>
      </c>
      <c r="AA146" s="16">
        <f t="shared" si="20"/>
        <v>1015651343</v>
      </c>
      <c r="AD146" s="16" t="s">
        <v>257</v>
      </c>
      <c r="AE146" s="16" t="str">
        <f t="shared" si="22"/>
        <v>29034067,0}|</v>
      </c>
      <c r="AF146" s="16" t="s">
        <v>313</v>
      </c>
      <c r="AG146" s="16">
        <f t="shared" si="23"/>
        <v>47013120</v>
      </c>
      <c r="AH146" s="16" t="s">
        <v>260</v>
      </c>
      <c r="AI146" s="16" t="s">
        <v>314</v>
      </c>
      <c r="AJ146" s="16">
        <f t="shared" si="24"/>
        <v>1015651343</v>
      </c>
      <c r="AK146" s="16" t="s">
        <v>261</v>
      </c>
      <c r="AL146" s="24" t="str">
        <f t="shared" si="25"/>
        <v>{{5,1,1,29034067,0}|{5,1,2,47013120,0}|{5,1,3,1015651343,3}}</v>
      </c>
    </row>
    <row r="147" spans="1:38" x14ac:dyDescent="0.15">
      <c r="A147" s="16">
        <v>142</v>
      </c>
      <c r="B147" s="16">
        <v>301</v>
      </c>
      <c r="C147" s="16">
        <v>3</v>
      </c>
      <c r="D147" s="16">
        <v>0</v>
      </c>
      <c r="E147" s="16">
        <v>300</v>
      </c>
      <c r="F147" s="16">
        <v>0</v>
      </c>
      <c r="G147" s="33">
        <f t="shared" si="26"/>
        <v>6000162</v>
      </c>
      <c r="H147" s="32" t="s">
        <v>318</v>
      </c>
      <c r="I147" s="37" t="s">
        <v>315</v>
      </c>
      <c r="J147" s="16">
        <v>8661</v>
      </c>
      <c r="K147" s="30">
        <v>200</v>
      </c>
      <c r="L147" s="16" t="s">
        <v>42</v>
      </c>
      <c r="M147" s="16" t="str" cm="1">
        <f t="array" ref="M147:U147">_xlfn._xlws.FILTER(领地怪物效果!$A$4:$I$64,L147=领地怪物效果!$A$4:$A$64)</f>
        <v>远征PVP-1级圣水矿井</v>
      </c>
      <c r="N147" s="16">
        <v>1</v>
      </c>
      <c r="O147" s="16">
        <v>2.5499999999999998</v>
      </c>
      <c r="P147" s="16">
        <v>1.4</v>
      </c>
      <c r="Q147" s="16">
        <v>1.4</v>
      </c>
      <c r="R147" s="16">
        <v>0</v>
      </c>
      <c r="S147" s="16">
        <v>7664272</v>
      </c>
      <c r="T147" s="16">
        <v>980000</v>
      </c>
      <c r="U147" s="16">
        <v>21039179</v>
      </c>
      <c r="V147" s="16">
        <f t="shared" si="18"/>
        <v>1</v>
      </c>
      <c r="W147" s="19" cm="1">
        <f t="array" ref="W147">SUMPRODUCT((V147=品质升级提升效果!$H$3:$H$102)*(品质升级提升效果!$I$3:$I$102=C147)*(品质升级提升效果!$J$3:$J$102))</f>
        <v>0.2</v>
      </c>
      <c r="X147" s="19" cm="1">
        <f t="array" ref="X147">IFERROR(LOOKUP(1,0/((L147=Sheet2!$A$1:$A$90)*(Sheet2!$B$1:$B$90=C147)),Sheet2!$C$1:$C$90),W147)</f>
        <v>0.2</v>
      </c>
      <c r="Y147" s="16">
        <f t="shared" si="21"/>
        <v>1532854</v>
      </c>
      <c r="Z147" s="16">
        <f t="shared" si="19"/>
        <v>207760</v>
      </c>
      <c r="AA147" s="16">
        <f t="shared" si="20"/>
        <v>4488358</v>
      </c>
      <c r="AD147" s="16" t="s">
        <v>257</v>
      </c>
      <c r="AE147" s="16" t="str">
        <f t="shared" si="22"/>
        <v>1532854,0}|</v>
      </c>
      <c r="AF147" s="16" t="s">
        <v>313</v>
      </c>
      <c r="AG147" s="16">
        <f t="shared" si="23"/>
        <v>207760</v>
      </c>
      <c r="AH147" s="16" t="s">
        <v>260</v>
      </c>
      <c r="AI147" s="16" t="s">
        <v>314</v>
      </c>
      <c r="AJ147" s="16">
        <f t="shared" si="24"/>
        <v>4488358</v>
      </c>
      <c r="AK147" s="16" t="s">
        <v>261</v>
      </c>
      <c r="AL147" s="24" t="str">
        <f t="shared" si="25"/>
        <v>{{5,1,1,1532854,0}|{5,1,2,207760,0}|{5,1,3,4488358,3}}</v>
      </c>
    </row>
    <row r="148" spans="1:38" x14ac:dyDescent="0.15">
      <c r="A148" s="16">
        <v>143</v>
      </c>
      <c r="B148" s="16">
        <v>302</v>
      </c>
      <c r="C148" s="16">
        <v>3</v>
      </c>
      <c r="D148" s="16">
        <v>0</v>
      </c>
      <c r="E148" s="16">
        <v>300</v>
      </c>
      <c r="F148" s="16">
        <v>0</v>
      </c>
      <c r="G148" s="33">
        <f t="shared" si="26"/>
        <v>6000163</v>
      </c>
      <c r="H148" s="32" t="s">
        <v>319</v>
      </c>
      <c r="I148" s="37" t="s">
        <v>315</v>
      </c>
      <c r="J148" s="16">
        <v>8661</v>
      </c>
      <c r="K148" s="30">
        <v>200</v>
      </c>
      <c r="L148" s="16" t="s">
        <v>43</v>
      </c>
      <c r="M148" s="16" t="str" cm="1">
        <f t="array" ref="M148:U148">_xlfn._xlws.FILTER(领地怪物效果!$A$4:$I$64,L148=领地怪物效果!$A$4:$A$64)</f>
        <v>远征PVP-2级圣水矿井</v>
      </c>
      <c r="N148" s="16">
        <v>2</v>
      </c>
      <c r="O148" s="16">
        <v>4</v>
      </c>
      <c r="P148" s="16">
        <v>1.65</v>
      </c>
      <c r="Q148" s="16">
        <v>1.65</v>
      </c>
      <c r="R148" s="16">
        <v>0</v>
      </c>
      <c r="S148" s="16">
        <v>12022388</v>
      </c>
      <c r="T148" s="16">
        <v>1155000</v>
      </c>
      <c r="U148" s="16">
        <v>24796175</v>
      </c>
      <c r="V148" s="16">
        <f t="shared" si="18"/>
        <v>2</v>
      </c>
      <c r="W148" s="19" cm="1">
        <f t="array" ref="W148">SUMPRODUCT((V148=品质升级提升效果!$H$3:$H$102)*(品质升级提升效果!$I$3:$I$102=C148)*(品质升级提升效果!$J$3:$J$102))</f>
        <v>0.2</v>
      </c>
      <c r="X148" s="19" cm="1">
        <f t="array" ref="X148">IFERROR(LOOKUP(1,0/((L148=Sheet2!$A$1:$A$90)*(Sheet2!$B$1:$B$90=C148)),Sheet2!$C$1:$C$90),W148)</f>
        <v>0.2</v>
      </c>
      <c r="Y148" s="16">
        <f t="shared" si="21"/>
        <v>2404477</v>
      </c>
      <c r="Z148" s="16">
        <f t="shared" si="19"/>
        <v>244860</v>
      </c>
      <c r="AA148" s="16">
        <f t="shared" si="20"/>
        <v>5289850</v>
      </c>
      <c r="AD148" s="16" t="s">
        <v>257</v>
      </c>
      <c r="AE148" s="16" t="str">
        <f t="shared" si="22"/>
        <v>2404477,0}|</v>
      </c>
      <c r="AF148" s="16" t="s">
        <v>313</v>
      </c>
      <c r="AG148" s="16">
        <f t="shared" si="23"/>
        <v>244860</v>
      </c>
      <c r="AH148" s="16" t="s">
        <v>260</v>
      </c>
      <c r="AI148" s="16" t="s">
        <v>314</v>
      </c>
      <c r="AJ148" s="16">
        <f t="shared" si="24"/>
        <v>5289850</v>
      </c>
      <c r="AK148" s="16" t="s">
        <v>261</v>
      </c>
      <c r="AL148" s="24" t="str">
        <f t="shared" si="25"/>
        <v>{{5,1,1,2404477,0}|{5,1,2,244860,0}|{5,1,3,5289850,3}}</v>
      </c>
    </row>
    <row r="149" spans="1:38" x14ac:dyDescent="0.15">
      <c r="A149" s="16">
        <v>144</v>
      </c>
      <c r="B149" s="16">
        <v>303</v>
      </c>
      <c r="C149" s="16">
        <v>3</v>
      </c>
      <c r="D149" s="16">
        <v>0</v>
      </c>
      <c r="E149" s="16">
        <v>300</v>
      </c>
      <c r="F149" s="16">
        <v>0</v>
      </c>
      <c r="G149" s="33">
        <f t="shared" si="26"/>
        <v>6000164</v>
      </c>
      <c r="H149" s="32" t="s">
        <v>320</v>
      </c>
      <c r="I149" s="37" t="s">
        <v>315</v>
      </c>
      <c r="J149" s="16">
        <v>8661</v>
      </c>
      <c r="K149" s="30">
        <v>200</v>
      </c>
      <c r="L149" s="16" t="s">
        <v>44</v>
      </c>
      <c r="M149" s="16" t="str" cm="1">
        <f t="array" ref="M149:U149">_xlfn._xlws.FILTER(领地怪物效果!$A$4:$I$64,L149=领地怪物效果!$A$4:$A$64)</f>
        <v>远征PVP-3级圣水矿井</v>
      </c>
      <c r="N149" s="16">
        <v>3</v>
      </c>
      <c r="O149" s="16">
        <v>8</v>
      </c>
      <c r="P149" s="16">
        <v>2.9</v>
      </c>
      <c r="Q149" s="16">
        <v>2.9</v>
      </c>
      <c r="R149" s="16">
        <v>0</v>
      </c>
      <c r="S149" s="16">
        <v>24044776</v>
      </c>
      <c r="T149" s="16">
        <v>2030000</v>
      </c>
      <c r="U149" s="16">
        <v>43581156</v>
      </c>
      <c r="V149" s="16">
        <f t="shared" si="18"/>
        <v>3</v>
      </c>
      <c r="W149" s="19" cm="1">
        <f t="array" ref="W149">SUMPRODUCT((V149=品质升级提升效果!$H$3:$H$102)*(品质升级提升效果!$I$3:$I$102=C149)*(品质升级提升效果!$J$3:$J$102))</f>
        <v>0.2</v>
      </c>
      <c r="X149" s="19" cm="1">
        <f t="array" ref="X149">IFERROR(LOOKUP(1,0/((L149=Sheet2!$A$1:$A$90)*(Sheet2!$B$1:$B$90=C149)),Sheet2!$C$1:$C$90),W149)</f>
        <v>0.2</v>
      </c>
      <c r="Y149" s="16">
        <f t="shared" si="21"/>
        <v>4808955</v>
      </c>
      <c r="Z149" s="16">
        <f t="shared" si="19"/>
        <v>430360</v>
      </c>
      <c r="AA149" s="16">
        <f t="shared" si="20"/>
        <v>9297313</v>
      </c>
      <c r="AD149" s="16" t="s">
        <v>257</v>
      </c>
      <c r="AE149" s="16" t="str">
        <f t="shared" si="22"/>
        <v>4808955,0}|</v>
      </c>
      <c r="AF149" s="16" t="s">
        <v>313</v>
      </c>
      <c r="AG149" s="16">
        <f t="shared" si="23"/>
        <v>430360</v>
      </c>
      <c r="AH149" s="16" t="s">
        <v>260</v>
      </c>
      <c r="AI149" s="16" t="s">
        <v>314</v>
      </c>
      <c r="AJ149" s="16">
        <f t="shared" si="24"/>
        <v>9297313</v>
      </c>
      <c r="AK149" s="16" t="s">
        <v>261</v>
      </c>
      <c r="AL149" s="24" t="str">
        <f t="shared" si="25"/>
        <v>{{5,1,1,4808955,0}|{5,1,2,430360,0}|{5,1,3,9297313,3}}</v>
      </c>
    </row>
    <row r="150" spans="1:38" x14ac:dyDescent="0.15">
      <c r="A150" s="16">
        <v>145</v>
      </c>
      <c r="B150" s="16">
        <v>304</v>
      </c>
      <c r="C150" s="16">
        <v>3</v>
      </c>
      <c r="D150" s="16">
        <v>0</v>
      </c>
      <c r="E150" s="16">
        <v>300</v>
      </c>
      <c r="F150" s="16">
        <v>0</v>
      </c>
      <c r="G150" s="33">
        <f t="shared" si="26"/>
        <v>6000165</v>
      </c>
      <c r="H150" s="32" t="s">
        <v>321</v>
      </c>
      <c r="I150" s="37" t="s">
        <v>315</v>
      </c>
      <c r="J150" s="16">
        <v>8661</v>
      </c>
      <c r="K150" s="30">
        <v>160</v>
      </c>
      <c r="L150" s="16" t="s">
        <v>45</v>
      </c>
      <c r="M150" s="16" t="str" cm="1">
        <f t="array" ref="M150:U150">_xlfn._xlws.FILTER(领地怪物效果!$A$4:$I$64,L150=领地怪物效果!$A$4:$A$64)</f>
        <v>远征PVP-4级圣水矿井</v>
      </c>
      <c r="N150" s="16">
        <v>4</v>
      </c>
      <c r="O150" s="16">
        <v>11.75</v>
      </c>
      <c r="P150" s="16">
        <v>22.25</v>
      </c>
      <c r="Q150" s="16">
        <v>22.25</v>
      </c>
      <c r="R150" s="16">
        <v>0</v>
      </c>
      <c r="S150" s="16">
        <v>35315764</v>
      </c>
      <c r="T150" s="16">
        <v>15575000</v>
      </c>
      <c r="U150" s="16">
        <v>334372667</v>
      </c>
      <c r="V150" s="16">
        <f t="shared" si="18"/>
        <v>4</v>
      </c>
      <c r="W150" s="19" cm="1">
        <f t="array" ref="W150">SUMPRODUCT((V150=品质升级提升效果!$H$3:$H$102)*(品质升级提升效果!$I$3:$I$102=C150)*(品质升级提升效果!$J$3:$J$102))</f>
        <v>0.16</v>
      </c>
      <c r="X150" s="19" cm="1">
        <f t="array" ref="X150">IFERROR(LOOKUP(1,0/((L150=Sheet2!$A$1:$A$90)*(Sheet2!$B$1:$B$90=C150)),Sheet2!$C$1:$C$90),W150)</f>
        <v>0.16</v>
      </c>
      <c r="Y150" s="16">
        <f t="shared" si="21"/>
        <v>5650522</v>
      </c>
      <c r="Z150" s="16">
        <f t="shared" si="19"/>
        <v>2641520</v>
      </c>
      <c r="AA150" s="16">
        <f t="shared" si="20"/>
        <v>57066268</v>
      </c>
      <c r="AD150" s="16" t="s">
        <v>257</v>
      </c>
      <c r="AE150" s="16" t="str">
        <f t="shared" si="22"/>
        <v>5650522,0}|</v>
      </c>
      <c r="AF150" s="16" t="s">
        <v>313</v>
      </c>
      <c r="AG150" s="16">
        <f t="shared" si="23"/>
        <v>2641520</v>
      </c>
      <c r="AH150" s="16" t="s">
        <v>260</v>
      </c>
      <c r="AI150" s="16" t="s">
        <v>314</v>
      </c>
      <c r="AJ150" s="16">
        <f t="shared" si="24"/>
        <v>57066268</v>
      </c>
      <c r="AK150" s="16" t="s">
        <v>261</v>
      </c>
      <c r="AL150" s="24" t="str">
        <f t="shared" si="25"/>
        <v>{{5,1,1,5650522,0}|{5,1,2,2641520,0}|{5,1,3,57066268,3}}</v>
      </c>
    </row>
    <row r="151" spans="1:38" x14ac:dyDescent="0.15">
      <c r="A151" s="16">
        <v>146</v>
      </c>
      <c r="B151" s="16">
        <v>305</v>
      </c>
      <c r="C151" s="16">
        <v>3</v>
      </c>
      <c r="D151" s="16">
        <v>0</v>
      </c>
      <c r="E151" s="16">
        <v>300</v>
      </c>
      <c r="F151" s="16">
        <v>0</v>
      </c>
      <c r="G151" s="33">
        <f t="shared" si="26"/>
        <v>6000166</v>
      </c>
      <c r="H151" s="32" t="s">
        <v>322</v>
      </c>
      <c r="I151" s="37" t="s">
        <v>315</v>
      </c>
      <c r="J151" s="16">
        <v>8661</v>
      </c>
      <c r="K151" s="30">
        <v>160</v>
      </c>
      <c r="L151" s="16" t="s">
        <v>46</v>
      </c>
      <c r="M151" s="16" t="str" cm="1">
        <f t="array" ref="M151:U151">_xlfn._xlws.FILTER(领地怪物效果!$A$4:$I$64,L151=领地怪物效果!$A$4:$A$64)</f>
        <v>远征PVP-5级圣水矿井</v>
      </c>
      <c r="N151" s="16">
        <v>5</v>
      </c>
      <c r="O151" s="16">
        <v>17.8</v>
      </c>
      <c r="P151" s="16">
        <v>26.25</v>
      </c>
      <c r="Q151" s="16">
        <v>26.25</v>
      </c>
      <c r="R151" s="16">
        <v>0</v>
      </c>
      <c r="S151" s="16">
        <v>53499626</v>
      </c>
      <c r="T151" s="16">
        <v>18375000</v>
      </c>
      <c r="U151" s="16">
        <v>394484608</v>
      </c>
      <c r="V151" s="16">
        <f t="shared" si="18"/>
        <v>5</v>
      </c>
      <c r="W151" s="19" cm="1">
        <f t="array" ref="W151">SUMPRODUCT((V151=品质升级提升效果!$H$3:$H$102)*(品质升级提升效果!$I$3:$I$102=C151)*(品质升级提升效果!$J$3:$J$102))</f>
        <v>0.16</v>
      </c>
      <c r="X151" s="19" cm="1">
        <f t="array" ref="X151">IFERROR(LOOKUP(1,0/((L151=Sheet2!$A$1:$A$90)*(Sheet2!$B$1:$B$90=C151)),Sheet2!$C$1:$C$90),W151)</f>
        <v>0.16</v>
      </c>
      <c r="Y151" s="16">
        <f t="shared" si="21"/>
        <v>8559940</v>
      </c>
      <c r="Z151" s="16">
        <f t="shared" si="19"/>
        <v>3116400</v>
      </c>
      <c r="AA151" s="16">
        <f t="shared" si="20"/>
        <v>67325373</v>
      </c>
      <c r="AD151" s="16" t="s">
        <v>257</v>
      </c>
      <c r="AE151" s="16" t="str">
        <f t="shared" si="22"/>
        <v>8559940,0}|</v>
      </c>
      <c r="AF151" s="16" t="s">
        <v>313</v>
      </c>
      <c r="AG151" s="16">
        <f t="shared" si="23"/>
        <v>3116400</v>
      </c>
      <c r="AH151" s="16" t="s">
        <v>260</v>
      </c>
      <c r="AI151" s="16" t="s">
        <v>314</v>
      </c>
      <c r="AJ151" s="16">
        <f t="shared" si="24"/>
        <v>67325373</v>
      </c>
      <c r="AK151" s="16" t="s">
        <v>261</v>
      </c>
      <c r="AL151" s="24" t="str">
        <f t="shared" si="25"/>
        <v>{{5,1,1,8559940,0}|{5,1,2,3116400,0}|{5,1,3,67325373,3}}</v>
      </c>
    </row>
    <row r="152" spans="1:38" x14ac:dyDescent="0.15">
      <c r="A152" s="16">
        <v>147</v>
      </c>
      <c r="B152" s="16">
        <v>306</v>
      </c>
      <c r="C152" s="16">
        <v>3</v>
      </c>
      <c r="D152" s="16">
        <v>0</v>
      </c>
      <c r="E152" s="16">
        <v>300</v>
      </c>
      <c r="F152" s="16">
        <v>0</v>
      </c>
      <c r="G152" s="33">
        <f t="shared" si="26"/>
        <v>6000167</v>
      </c>
      <c r="H152" s="32" t="s">
        <v>323</v>
      </c>
      <c r="I152" s="37" t="s">
        <v>315</v>
      </c>
      <c r="J152" s="16">
        <v>8661</v>
      </c>
      <c r="K152" s="30">
        <v>160</v>
      </c>
      <c r="L152" s="16" t="s">
        <v>47</v>
      </c>
      <c r="M152" s="16" t="str" cm="1">
        <f t="array" ref="M152:U152">_xlfn._xlws.FILTER(领地怪物效果!$A$4:$I$64,L152=领地怪物效果!$A$4:$A$64)</f>
        <v>远征PVP-6级圣水矿井</v>
      </c>
      <c r="N152" s="16">
        <v>6</v>
      </c>
      <c r="O152" s="16">
        <v>41.95</v>
      </c>
      <c r="P152" s="16">
        <v>174</v>
      </c>
      <c r="Q152" s="16">
        <v>174</v>
      </c>
      <c r="R152" s="16">
        <v>0</v>
      </c>
      <c r="S152" s="16">
        <v>126084794</v>
      </c>
      <c r="T152" s="16">
        <v>121800000</v>
      </c>
      <c r="U152" s="16">
        <v>2614869402</v>
      </c>
      <c r="V152" s="16">
        <f t="shared" si="18"/>
        <v>6</v>
      </c>
      <c r="W152" s="19" cm="1">
        <f t="array" ref="W152">SUMPRODUCT((V152=品质升级提升效果!$H$3:$H$102)*(品质升级提升效果!$I$3:$I$102=C152)*(品质升级提升效果!$J$3:$J$102))</f>
        <v>0.16</v>
      </c>
      <c r="X152" s="19" cm="1">
        <f t="array" ref="X152">IFERROR(LOOKUP(1,0/((L152=Sheet2!$A$1:$A$90)*(Sheet2!$B$1:$B$90=C152)),Sheet2!$C$1:$C$90),W152)</f>
        <v>0.16</v>
      </c>
      <c r="Y152" s="16">
        <f t="shared" si="21"/>
        <v>20173567</v>
      </c>
      <c r="Z152" s="16">
        <f t="shared" si="19"/>
        <v>20657280</v>
      </c>
      <c r="AA152" s="16">
        <f t="shared" si="20"/>
        <v>446271044</v>
      </c>
      <c r="AD152" s="16" t="s">
        <v>257</v>
      </c>
      <c r="AE152" s="16" t="str">
        <f t="shared" si="22"/>
        <v>20173567,0}|</v>
      </c>
      <c r="AF152" s="16" t="s">
        <v>313</v>
      </c>
      <c r="AG152" s="16">
        <f t="shared" si="23"/>
        <v>20657280</v>
      </c>
      <c r="AH152" s="16" t="s">
        <v>260</v>
      </c>
      <c r="AI152" s="16" t="s">
        <v>314</v>
      </c>
      <c r="AJ152" s="16">
        <f t="shared" si="24"/>
        <v>446271044</v>
      </c>
      <c r="AK152" s="16" t="s">
        <v>261</v>
      </c>
      <c r="AL152" s="24" t="str">
        <f t="shared" si="25"/>
        <v>{{5,1,1,20173567,0}|{5,1,2,20657280,0}|{5,1,3,446271044,3}}</v>
      </c>
    </row>
    <row r="153" spans="1:38" x14ac:dyDescent="0.15">
      <c r="A153" s="16">
        <v>148</v>
      </c>
      <c r="B153" s="16">
        <v>307</v>
      </c>
      <c r="C153" s="16">
        <v>3</v>
      </c>
      <c r="D153" s="16">
        <v>0</v>
      </c>
      <c r="E153" s="16">
        <v>300</v>
      </c>
      <c r="F153" s="16">
        <v>0</v>
      </c>
      <c r="G153" s="33">
        <f t="shared" si="26"/>
        <v>6000168</v>
      </c>
      <c r="H153" s="32" t="s">
        <v>324</v>
      </c>
      <c r="I153" s="37" t="s">
        <v>315</v>
      </c>
      <c r="J153" s="16">
        <v>8661</v>
      </c>
      <c r="K153" s="30">
        <v>160</v>
      </c>
      <c r="L153" s="16" t="s">
        <v>48</v>
      </c>
      <c r="M153" s="16" t="str" cm="1">
        <f t="array" ref="M153:U153">_xlfn._xlws.FILTER(领地怪物效果!$A$4:$I$64,L153=领地怪物效果!$A$4:$A$64)</f>
        <v>远征PVP-7级圣水矿井</v>
      </c>
      <c r="N153" s="16">
        <v>7</v>
      </c>
      <c r="O153" s="16">
        <v>48.35</v>
      </c>
      <c r="P153" s="16">
        <v>225</v>
      </c>
      <c r="Q153" s="16">
        <v>225</v>
      </c>
      <c r="R153" s="16">
        <v>0</v>
      </c>
      <c r="S153" s="16">
        <v>145320615</v>
      </c>
      <c r="T153" s="16">
        <v>157500000</v>
      </c>
      <c r="U153" s="16">
        <v>3381296641</v>
      </c>
      <c r="V153" s="16">
        <f t="shared" si="18"/>
        <v>7</v>
      </c>
      <c r="W153" s="19" cm="1">
        <f t="array" ref="W153">SUMPRODUCT((V153=品质升级提升效果!$H$3:$H$102)*(品质升级提升效果!$I$3:$I$102=C153)*(品质升级提升效果!$J$3:$J$102))</f>
        <v>0.16</v>
      </c>
      <c r="X153" s="19" cm="1">
        <f t="array" ref="X153">IFERROR(LOOKUP(1,0/((L153=Sheet2!$A$1:$A$90)*(Sheet2!$B$1:$B$90=C153)),Sheet2!$C$1:$C$90),W153)</f>
        <v>0.16</v>
      </c>
      <c r="Y153" s="16">
        <f t="shared" si="21"/>
        <v>23251298</v>
      </c>
      <c r="Z153" s="16">
        <f t="shared" si="19"/>
        <v>26712000</v>
      </c>
      <c r="AA153" s="16">
        <f t="shared" si="20"/>
        <v>577074626</v>
      </c>
      <c r="AD153" s="16" t="s">
        <v>257</v>
      </c>
      <c r="AE153" s="16" t="str">
        <f t="shared" si="22"/>
        <v>23251298,0}|</v>
      </c>
      <c r="AF153" s="16" t="s">
        <v>313</v>
      </c>
      <c r="AG153" s="16">
        <f t="shared" si="23"/>
        <v>26712000</v>
      </c>
      <c r="AH153" s="16" t="s">
        <v>260</v>
      </c>
      <c r="AI153" s="16" t="s">
        <v>314</v>
      </c>
      <c r="AJ153" s="16">
        <f t="shared" si="24"/>
        <v>577074626</v>
      </c>
      <c r="AK153" s="16" t="s">
        <v>261</v>
      </c>
      <c r="AL153" s="24" t="str">
        <f t="shared" si="25"/>
        <v>{{5,1,1,23251298,0}|{5,1,2,26712000,0}|{5,1,3,577074626,3}}</v>
      </c>
    </row>
    <row r="154" spans="1:38" x14ac:dyDescent="0.15">
      <c r="A154" s="16">
        <v>149</v>
      </c>
      <c r="B154" s="16">
        <v>308</v>
      </c>
      <c r="C154" s="16">
        <v>3</v>
      </c>
      <c r="D154" s="16">
        <v>0</v>
      </c>
      <c r="E154" s="16">
        <v>300</v>
      </c>
      <c r="F154" s="16">
        <v>0</v>
      </c>
      <c r="G154" s="33">
        <f t="shared" si="26"/>
        <v>6000169</v>
      </c>
      <c r="H154" s="32" t="s">
        <v>325</v>
      </c>
      <c r="I154" s="37" t="s">
        <v>315</v>
      </c>
      <c r="J154" s="16">
        <v>8661</v>
      </c>
      <c r="K154" s="30">
        <v>140</v>
      </c>
      <c r="L154" s="16" t="s">
        <v>49</v>
      </c>
      <c r="M154" s="16" t="str" cm="1">
        <f t="array" ref="M154:U154">_xlfn._xlws.FILTER(领地怪物效果!$A$4:$I$64,L154=领地怪物效果!$A$4:$A$64)</f>
        <v>远征PVP-8级圣水矿井</v>
      </c>
      <c r="N154" s="16">
        <v>8</v>
      </c>
      <c r="O154" s="16">
        <v>53.35</v>
      </c>
      <c r="P154" s="16">
        <v>290.60000000000002</v>
      </c>
      <c r="Q154" s="16">
        <v>290.60000000000002</v>
      </c>
      <c r="R154" s="16">
        <v>0</v>
      </c>
      <c r="S154" s="16">
        <v>160348600</v>
      </c>
      <c r="T154" s="16">
        <v>203420000</v>
      </c>
      <c r="U154" s="16">
        <v>4367132462</v>
      </c>
      <c r="V154" s="16">
        <f t="shared" si="18"/>
        <v>8</v>
      </c>
      <c r="W154" s="19" cm="1">
        <f t="array" ref="W154">SUMPRODUCT((V154=品质升级提升效果!$H$3:$H$102)*(品质升级提升效果!$I$3:$I$102=C154)*(品质升级提升效果!$J$3:$J$102))</f>
        <v>0.14000000000000001</v>
      </c>
      <c r="X154" s="19" cm="1">
        <f t="array" ref="X154">IFERROR(LOOKUP(1,0/((L154=Sheet2!$A$1:$A$90)*(Sheet2!$B$1:$B$90=C154)),Sheet2!$C$1:$C$90),W154)</f>
        <v>0.14000000000000001</v>
      </c>
      <c r="Y154" s="16">
        <f t="shared" si="21"/>
        <v>22448804</v>
      </c>
      <c r="Z154" s="16">
        <f t="shared" si="19"/>
        <v>30187528</v>
      </c>
      <c r="AA154" s="16">
        <f t="shared" si="20"/>
        <v>652158447</v>
      </c>
      <c r="AD154" s="16" t="s">
        <v>257</v>
      </c>
      <c r="AE154" s="16" t="str">
        <f t="shared" si="22"/>
        <v>22448804,0}|</v>
      </c>
      <c r="AF154" s="16" t="s">
        <v>313</v>
      </c>
      <c r="AG154" s="16">
        <f t="shared" si="23"/>
        <v>30187528</v>
      </c>
      <c r="AH154" s="16" t="s">
        <v>260</v>
      </c>
      <c r="AI154" s="16" t="s">
        <v>314</v>
      </c>
      <c r="AJ154" s="16">
        <f t="shared" si="24"/>
        <v>652158447</v>
      </c>
      <c r="AK154" s="16" t="s">
        <v>261</v>
      </c>
      <c r="AL154" s="24" t="str">
        <f t="shared" si="25"/>
        <v>{{5,1,1,22448804,0}|{5,1,2,30187528,0}|{5,1,3,652158447,3}}</v>
      </c>
    </row>
    <row r="155" spans="1:38" x14ac:dyDescent="0.15">
      <c r="A155" s="16">
        <v>150</v>
      </c>
      <c r="B155" s="16">
        <v>309</v>
      </c>
      <c r="C155" s="16">
        <v>3</v>
      </c>
      <c r="D155" s="16">
        <v>0</v>
      </c>
      <c r="E155" s="16">
        <v>300</v>
      </c>
      <c r="F155" s="16">
        <v>0</v>
      </c>
      <c r="G155" s="33">
        <f t="shared" si="26"/>
        <v>6000170</v>
      </c>
      <c r="H155" s="32" t="s">
        <v>326</v>
      </c>
      <c r="I155" s="37" t="s">
        <v>315</v>
      </c>
      <c r="J155" s="16">
        <v>8661</v>
      </c>
      <c r="K155" s="30">
        <v>120</v>
      </c>
      <c r="L155" s="16" t="s">
        <v>50</v>
      </c>
      <c r="M155" s="16" t="str" cm="1">
        <f t="array" ref="M155:U155">_xlfn._xlws.FILTER(领地怪物效果!$A$4:$I$64,L155=领地怪物效果!$A$4:$A$64)</f>
        <v>远征PVP-9级圣水矿井</v>
      </c>
      <c r="N155" s="16">
        <v>9</v>
      </c>
      <c r="O155" s="16">
        <v>92.3</v>
      </c>
      <c r="P155" s="16">
        <v>360</v>
      </c>
      <c r="Q155" s="16">
        <v>360</v>
      </c>
      <c r="R155" s="16">
        <v>0</v>
      </c>
      <c r="S155" s="16">
        <v>277416604</v>
      </c>
      <c r="T155" s="16">
        <v>252000000</v>
      </c>
      <c r="U155" s="16">
        <v>5410074626</v>
      </c>
      <c r="V155" s="16">
        <f t="shared" si="18"/>
        <v>9</v>
      </c>
      <c r="W155" s="19" cm="1">
        <f t="array" ref="W155">SUMPRODUCT((V155=品质升级提升效果!$H$3:$H$102)*(品质升级提升效果!$I$3:$I$102=C155)*(品质升级提升效果!$J$3:$J$102))</f>
        <v>0.12</v>
      </c>
      <c r="X155" s="19" cm="1">
        <f t="array" ref="X155">IFERROR(LOOKUP(1,0/((L155=Sheet2!$A$1:$A$90)*(Sheet2!$B$1:$B$90=C155)),Sheet2!$C$1:$C$90),W155)</f>
        <v>0.12</v>
      </c>
      <c r="Y155" s="16">
        <f t="shared" si="21"/>
        <v>33289992</v>
      </c>
      <c r="Z155" s="16">
        <f t="shared" si="19"/>
        <v>32054400</v>
      </c>
      <c r="AA155" s="16">
        <f t="shared" si="20"/>
        <v>692489552</v>
      </c>
      <c r="AD155" s="16" t="s">
        <v>257</v>
      </c>
      <c r="AE155" s="16" t="str">
        <f t="shared" si="22"/>
        <v>33289992,0}|</v>
      </c>
      <c r="AF155" s="16" t="s">
        <v>313</v>
      </c>
      <c r="AG155" s="16">
        <f t="shared" si="23"/>
        <v>32054400</v>
      </c>
      <c r="AH155" s="16" t="s">
        <v>260</v>
      </c>
      <c r="AI155" s="16" t="s">
        <v>314</v>
      </c>
      <c r="AJ155" s="16">
        <f t="shared" si="24"/>
        <v>692489552</v>
      </c>
      <c r="AK155" s="16" t="s">
        <v>261</v>
      </c>
      <c r="AL155" s="24" t="str">
        <f t="shared" si="25"/>
        <v>{{5,1,1,33289992,0}|{5,1,2,32054400,0}|{5,1,3,692489552,3}}</v>
      </c>
    </row>
    <row r="156" spans="1:38" x14ac:dyDescent="0.15">
      <c r="A156" s="16">
        <v>151</v>
      </c>
      <c r="B156" s="16">
        <v>310</v>
      </c>
      <c r="C156" s="16">
        <v>3</v>
      </c>
      <c r="D156" s="16">
        <v>0</v>
      </c>
      <c r="E156" s="16">
        <v>300</v>
      </c>
      <c r="F156" s="16">
        <v>0</v>
      </c>
      <c r="G156" s="33">
        <f t="shared" si="26"/>
        <v>6000171</v>
      </c>
      <c r="H156" s="32" t="s">
        <v>327</v>
      </c>
      <c r="I156" s="37" t="s">
        <v>315</v>
      </c>
      <c r="J156" s="16">
        <v>8661</v>
      </c>
      <c r="K156" s="30">
        <v>120</v>
      </c>
      <c r="L156" s="16" t="s">
        <v>51</v>
      </c>
      <c r="M156" s="16" t="str" cm="1">
        <f t="array" ref="M156:U156">_xlfn._xlws.FILTER(领地怪物效果!$A$4:$I$64,L156=领地怪物效果!$A$4:$A$64)</f>
        <v>远征PVP-10级圣水矿井</v>
      </c>
      <c r="N156" s="16">
        <v>10</v>
      </c>
      <c r="O156" s="16">
        <v>108.65</v>
      </c>
      <c r="P156" s="16">
        <v>396</v>
      </c>
      <c r="Q156" s="16">
        <v>396</v>
      </c>
      <c r="R156" s="16">
        <v>0</v>
      </c>
      <c r="S156" s="16">
        <v>326558115</v>
      </c>
      <c r="T156" s="16">
        <v>277200000</v>
      </c>
      <c r="U156" s="16">
        <v>5951082089</v>
      </c>
      <c r="V156" s="16">
        <f t="shared" si="18"/>
        <v>10</v>
      </c>
      <c r="W156" s="19" cm="1">
        <f t="array" ref="W156">SUMPRODUCT((V156=品质升级提升效果!$H$3:$H$102)*(品质升级提升效果!$I$3:$I$102=C156)*(品质升级提升效果!$J$3:$J$102))</f>
        <v>0.12</v>
      </c>
      <c r="X156" s="19" cm="1">
        <f t="array" ref="X156">IFERROR(LOOKUP(1,0/((L156=Sheet2!$A$1:$A$90)*(Sheet2!$B$1:$B$90=C156)),Sheet2!$C$1:$C$90),W156)</f>
        <v>0.12</v>
      </c>
      <c r="Y156" s="16">
        <f t="shared" si="21"/>
        <v>39186973</v>
      </c>
      <c r="Z156" s="16">
        <f t="shared" si="19"/>
        <v>35259840</v>
      </c>
      <c r="AA156" s="16">
        <f t="shared" si="20"/>
        <v>761738507</v>
      </c>
      <c r="AD156" s="16" t="s">
        <v>257</v>
      </c>
      <c r="AE156" s="16" t="str">
        <f t="shared" si="22"/>
        <v>39186973,0}|</v>
      </c>
      <c r="AF156" s="16" t="s">
        <v>313</v>
      </c>
      <c r="AG156" s="16">
        <f t="shared" si="23"/>
        <v>35259840</v>
      </c>
      <c r="AH156" s="16" t="s">
        <v>260</v>
      </c>
      <c r="AI156" s="16" t="s">
        <v>314</v>
      </c>
      <c r="AJ156" s="16">
        <f t="shared" si="24"/>
        <v>761738507</v>
      </c>
      <c r="AK156" s="16" t="s">
        <v>261</v>
      </c>
      <c r="AL156" s="24" t="str">
        <f t="shared" si="25"/>
        <v>{{5,1,1,39186973,0}|{5,1,2,35259840,0}|{5,1,3,761738507,3}}</v>
      </c>
    </row>
    <row r="157" spans="1:38" x14ac:dyDescent="0.15">
      <c r="A157" s="16">
        <v>152</v>
      </c>
      <c r="B157" s="16">
        <v>401</v>
      </c>
      <c r="C157" s="16">
        <v>3</v>
      </c>
      <c r="D157" s="16">
        <v>0</v>
      </c>
      <c r="E157" s="16">
        <v>0</v>
      </c>
      <c r="F157" s="16">
        <v>0</v>
      </c>
      <c r="G157" s="29">
        <v>6000192</v>
      </c>
      <c r="H157" s="32" t="s">
        <v>328</v>
      </c>
      <c r="I157" s="37" t="s">
        <v>315</v>
      </c>
      <c r="J157" s="16">
        <v>8661</v>
      </c>
      <c r="K157" s="30">
        <v>20</v>
      </c>
      <c r="L157" s="16" t="s">
        <v>52</v>
      </c>
      <c r="M157" s="16" t="str" cm="1">
        <f t="array" ref="M157:U157">_xlfn._xlws.FILTER(领地怪物效果!$A$4:$I$64,L157=领地怪物效果!$A$4:$A$64)</f>
        <v>远征PVP-3级要塞</v>
      </c>
      <c r="N157" s="16">
        <v>3</v>
      </c>
      <c r="O157" s="16">
        <v>5</v>
      </c>
      <c r="P157" s="16">
        <v>2.5</v>
      </c>
      <c r="Q157" s="16">
        <v>2.5</v>
      </c>
      <c r="R157" s="16">
        <v>0</v>
      </c>
      <c r="S157" s="16">
        <v>15027985</v>
      </c>
      <c r="T157" s="16">
        <v>1750000</v>
      </c>
      <c r="U157" s="16">
        <v>37569962</v>
      </c>
      <c r="V157" s="16">
        <f t="shared" si="18"/>
        <v>1</v>
      </c>
      <c r="W157" s="19" cm="1">
        <f t="array" ref="W157">SUMPRODUCT((V157=品质升级提升效果!$H$3:$H$102)*(品质升级提升效果!$I$3:$I$102=C157)*(品质升级提升效果!$J$3:$J$102))</f>
        <v>0.2</v>
      </c>
      <c r="X157" s="19" cm="1">
        <f t="array" ref="X157">IFERROR(LOOKUP(1,0/((L157=Sheet2!$A$1:$A$90)*(Sheet2!$B$1:$B$90=C157)),Sheet2!$C$1:$C$90),W157)</f>
        <v>0.02</v>
      </c>
      <c r="Y157" s="16">
        <f t="shared" si="21"/>
        <v>300559</v>
      </c>
      <c r="Z157" s="16">
        <f t="shared" si="19"/>
        <v>37100</v>
      </c>
      <c r="AA157" s="16">
        <f t="shared" si="20"/>
        <v>801492</v>
      </c>
      <c r="AD157" s="16" t="s">
        <v>257</v>
      </c>
      <c r="AE157" s="16" t="str">
        <f t="shared" si="22"/>
        <v>300559,0}|</v>
      </c>
      <c r="AF157" s="16" t="s">
        <v>313</v>
      </c>
      <c r="AG157" s="16">
        <f t="shared" si="23"/>
        <v>37100</v>
      </c>
      <c r="AH157" s="16" t="s">
        <v>260</v>
      </c>
      <c r="AI157" s="16" t="s">
        <v>314</v>
      </c>
      <c r="AJ157" s="16">
        <f t="shared" si="24"/>
        <v>801492</v>
      </c>
      <c r="AK157" s="16" t="s">
        <v>261</v>
      </c>
      <c r="AL157" s="24" t="str">
        <f t="shared" si="25"/>
        <v>{{5,1,1,300559,0}|{5,1,2,37100,0}|{5,1,3,801492,3}}</v>
      </c>
    </row>
    <row r="158" spans="1:38" x14ac:dyDescent="0.15">
      <c r="A158" s="16">
        <v>153</v>
      </c>
      <c r="B158" s="16">
        <v>402</v>
      </c>
      <c r="C158" s="16">
        <v>3</v>
      </c>
      <c r="D158" s="16">
        <v>0</v>
      </c>
      <c r="E158" s="16">
        <v>0</v>
      </c>
      <c r="F158" s="16">
        <v>0</v>
      </c>
      <c r="G158" s="29">
        <v>6000193</v>
      </c>
      <c r="H158" s="32" t="s">
        <v>329</v>
      </c>
      <c r="I158" s="37" t="s">
        <v>315</v>
      </c>
      <c r="J158" s="16">
        <v>8661</v>
      </c>
      <c r="K158" s="30">
        <v>20</v>
      </c>
      <c r="L158" s="16" t="s">
        <v>53</v>
      </c>
      <c r="M158" s="16" t="str" cm="1">
        <f t="array" ref="M158:U158">_xlfn._xlws.FILTER(领地怪物效果!$A$4:$I$64,L158=领地怪物效果!$A$4:$A$64)</f>
        <v>远征PVP-6级要塞</v>
      </c>
      <c r="N158" s="16">
        <v>6</v>
      </c>
      <c r="O158" s="16">
        <v>26</v>
      </c>
      <c r="P158" s="16">
        <v>160</v>
      </c>
      <c r="Q158" s="16">
        <v>160</v>
      </c>
      <c r="R158" s="16">
        <v>0</v>
      </c>
      <c r="S158" s="16">
        <v>78145522</v>
      </c>
      <c r="T158" s="16">
        <v>112000000</v>
      </c>
      <c r="U158" s="16">
        <v>2404477611</v>
      </c>
      <c r="V158" s="16">
        <f t="shared" si="18"/>
        <v>2</v>
      </c>
      <c r="W158" s="19" cm="1">
        <f t="array" ref="W158">SUMPRODUCT((V158=品质升级提升效果!$H$3:$H$102)*(品质升级提升效果!$I$3:$I$102=C158)*(品质升级提升效果!$J$3:$J$102))</f>
        <v>0.2</v>
      </c>
      <c r="X158" s="19" cm="1">
        <f t="array" ref="X158">IFERROR(LOOKUP(1,0/((L158=Sheet2!$A$1:$A$90)*(Sheet2!$B$1:$B$90=C158)),Sheet2!$C$1:$C$90),W158)</f>
        <v>0.02</v>
      </c>
      <c r="Y158" s="16">
        <f t="shared" si="21"/>
        <v>1562910</v>
      </c>
      <c r="Z158" s="16">
        <f t="shared" si="19"/>
        <v>2374400</v>
      </c>
      <c r="AA158" s="16">
        <f t="shared" si="20"/>
        <v>51295522</v>
      </c>
      <c r="AD158" s="16" t="s">
        <v>257</v>
      </c>
      <c r="AE158" s="16" t="str">
        <f t="shared" si="22"/>
        <v>1562910,0}|</v>
      </c>
      <c r="AF158" s="16" t="s">
        <v>313</v>
      </c>
      <c r="AG158" s="16">
        <f t="shared" si="23"/>
        <v>2374400</v>
      </c>
      <c r="AH158" s="16" t="s">
        <v>260</v>
      </c>
      <c r="AI158" s="16" t="s">
        <v>314</v>
      </c>
      <c r="AJ158" s="16">
        <f t="shared" si="24"/>
        <v>51295522</v>
      </c>
      <c r="AK158" s="16" t="s">
        <v>261</v>
      </c>
      <c r="AL158" s="24" t="str">
        <f t="shared" si="25"/>
        <v>{{5,1,1,1562910,0}|{5,1,2,2374400,0}|{5,1,3,51295522,3}}</v>
      </c>
    </row>
    <row r="159" spans="1:38" x14ac:dyDescent="0.15">
      <c r="A159" s="16">
        <v>154</v>
      </c>
      <c r="B159" s="16">
        <v>403</v>
      </c>
      <c r="C159" s="16">
        <v>3</v>
      </c>
      <c r="D159" s="16">
        <v>0</v>
      </c>
      <c r="E159" s="16">
        <v>0</v>
      </c>
      <c r="F159" s="16">
        <v>0</v>
      </c>
      <c r="G159" s="29">
        <v>6000194</v>
      </c>
      <c r="H159" s="32" t="s">
        <v>330</v>
      </c>
      <c r="I159" s="37" t="s">
        <v>315</v>
      </c>
      <c r="J159" s="16">
        <v>8661</v>
      </c>
      <c r="K159" s="30">
        <v>20</v>
      </c>
      <c r="L159" s="16" t="s">
        <v>54</v>
      </c>
      <c r="M159" s="16" t="str" cm="1">
        <f t="array" ref="M159:U159">_xlfn._xlws.FILTER(领地怪物效果!$A$4:$I$64,L159=领地怪物效果!$A$4:$A$64)</f>
        <v>远征PVP-9级要塞</v>
      </c>
      <c r="N159" s="16">
        <v>9</v>
      </c>
      <c r="O159" s="16">
        <v>56</v>
      </c>
      <c r="P159" s="16">
        <v>300</v>
      </c>
      <c r="Q159" s="16">
        <v>300</v>
      </c>
      <c r="R159" s="16">
        <v>0</v>
      </c>
      <c r="S159" s="16">
        <v>168313432</v>
      </c>
      <c r="T159" s="16">
        <v>210000000</v>
      </c>
      <c r="U159" s="16">
        <v>4508395522</v>
      </c>
      <c r="V159" s="16">
        <f t="shared" si="18"/>
        <v>3</v>
      </c>
      <c r="W159" s="19" cm="1">
        <f t="array" ref="W159">SUMPRODUCT((V159=品质升级提升效果!$H$3:$H$102)*(品质升级提升效果!$I$3:$I$102=C159)*(品质升级提升效果!$J$3:$J$102))</f>
        <v>0.2</v>
      </c>
      <c r="X159" s="19" cm="1">
        <f t="array" ref="X159">IFERROR(LOOKUP(1,0/((L159=Sheet2!$A$1:$A$90)*(Sheet2!$B$1:$B$90=C159)),Sheet2!$C$1:$C$90),W159)</f>
        <v>0.02</v>
      </c>
      <c r="Y159" s="16">
        <f t="shared" si="21"/>
        <v>3366268</v>
      </c>
      <c r="Z159" s="16">
        <f t="shared" si="19"/>
        <v>4452000</v>
      </c>
      <c r="AA159" s="16">
        <f t="shared" si="20"/>
        <v>96179104</v>
      </c>
      <c r="AD159" s="16" t="s">
        <v>257</v>
      </c>
      <c r="AE159" s="16" t="str">
        <f t="shared" si="22"/>
        <v>3366268,0}|</v>
      </c>
      <c r="AF159" s="16" t="s">
        <v>313</v>
      </c>
      <c r="AG159" s="16">
        <f t="shared" si="23"/>
        <v>4452000</v>
      </c>
      <c r="AH159" s="16" t="s">
        <v>260</v>
      </c>
      <c r="AI159" s="16" t="s">
        <v>314</v>
      </c>
      <c r="AJ159" s="16">
        <f t="shared" si="24"/>
        <v>96179104</v>
      </c>
      <c r="AK159" s="16" t="s">
        <v>261</v>
      </c>
      <c r="AL159" s="24" t="str">
        <f t="shared" si="25"/>
        <v>{{5,1,1,3366268,0}|{5,1,2,4452000,0}|{5,1,3,96179104,3}}</v>
      </c>
    </row>
    <row r="160" spans="1:38" x14ac:dyDescent="0.15">
      <c r="A160" s="16">
        <v>155</v>
      </c>
      <c r="B160" s="16">
        <v>404</v>
      </c>
      <c r="C160" s="16">
        <v>3</v>
      </c>
      <c r="D160" s="16">
        <v>0</v>
      </c>
      <c r="E160" s="16">
        <v>0</v>
      </c>
      <c r="F160" s="16">
        <v>0</v>
      </c>
      <c r="G160" s="29">
        <v>6000195</v>
      </c>
      <c r="H160" s="32" t="s">
        <v>331</v>
      </c>
      <c r="I160" s="37" t="s">
        <v>315</v>
      </c>
      <c r="J160" s="16">
        <v>8661</v>
      </c>
      <c r="K160" s="30">
        <v>20</v>
      </c>
      <c r="L160" s="16" t="s">
        <v>55</v>
      </c>
      <c r="M160" s="16" t="str" cm="1">
        <f t="array" ref="M160:U160">_xlfn._xlws.FILTER(领地怪物效果!$A$4:$I$64,L160=领地怪物效果!$A$4:$A$64)</f>
        <v>远征PVP-10级中心城邦</v>
      </c>
      <c r="N160" s="16">
        <v>10</v>
      </c>
      <c r="O160" s="16">
        <v>83</v>
      </c>
      <c r="P160" s="16">
        <v>401</v>
      </c>
      <c r="Q160" s="16">
        <v>401</v>
      </c>
      <c r="R160" s="16">
        <v>0</v>
      </c>
      <c r="S160" s="16">
        <v>249464552</v>
      </c>
      <c r="T160" s="16">
        <v>280700000</v>
      </c>
      <c r="U160" s="16">
        <v>6026222014</v>
      </c>
      <c r="V160" s="16">
        <f t="shared" si="18"/>
        <v>4</v>
      </c>
      <c r="W160" s="19" cm="1">
        <f t="array" ref="W160">SUMPRODUCT((V160=品质升级提升效果!$H$3:$H$102)*(品质升级提升效果!$I$3:$I$102=C160)*(品质升级提升效果!$J$3:$J$102))</f>
        <v>0.16</v>
      </c>
      <c r="X160" s="19" cm="1">
        <f t="array" ref="X160">IFERROR(LOOKUP(1,0/((L160=Sheet2!$A$1:$A$90)*(Sheet2!$B$1:$B$90=C160)),Sheet2!$C$1:$C$90),W160)</f>
        <v>0.02</v>
      </c>
      <c r="Y160" s="16">
        <f t="shared" si="21"/>
        <v>4989291</v>
      </c>
      <c r="Z160" s="16">
        <f t="shared" si="19"/>
        <v>5950840</v>
      </c>
      <c r="AA160" s="16">
        <f t="shared" si="20"/>
        <v>128559402</v>
      </c>
      <c r="AD160" s="16" t="s">
        <v>257</v>
      </c>
      <c r="AE160" s="16" t="str">
        <f t="shared" si="22"/>
        <v>4989291,0}|</v>
      </c>
      <c r="AF160" s="16" t="s">
        <v>313</v>
      </c>
      <c r="AG160" s="16">
        <f t="shared" si="23"/>
        <v>5950840</v>
      </c>
      <c r="AH160" s="16" t="s">
        <v>260</v>
      </c>
      <c r="AI160" s="16" t="s">
        <v>314</v>
      </c>
      <c r="AJ160" s="16">
        <f t="shared" si="24"/>
        <v>128559402</v>
      </c>
      <c r="AK160" s="16" t="s">
        <v>261</v>
      </c>
      <c r="AL160" s="24" t="str">
        <f t="shared" si="25"/>
        <v>{{5,1,1,4989291,0}|{5,1,2,5950840,0}|{5,1,3,128559402,3}}</v>
      </c>
    </row>
    <row r="161" spans="1:38" x14ac:dyDescent="0.15">
      <c r="A161" s="16">
        <v>156</v>
      </c>
      <c r="B161" s="16">
        <v>500</v>
      </c>
      <c r="C161" s="16">
        <v>3</v>
      </c>
      <c r="D161" s="16">
        <v>0</v>
      </c>
      <c r="E161" s="16">
        <v>0</v>
      </c>
      <c r="F161" s="16">
        <v>0</v>
      </c>
      <c r="G161" s="16">
        <v>0</v>
      </c>
      <c r="H161" s="24" t="s">
        <v>316</v>
      </c>
      <c r="I161" s="24" t="s">
        <v>316</v>
      </c>
      <c r="J161" s="16">
        <v>8661</v>
      </c>
      <c r="K161" s="30">
        <v>0</v>
      </c>
      <c r="L161" s="16" t="s">
        <v>56</v>
      </c>
      <c r="M161" s="16" t="str" cm="1">
        <f t="array" ref="M161:U161">_xlfn._xlws.FILTER(领地怪物效果!$A$4:$I$64,L161=领地怪物效果!$A$4:$A$64)</f>
        <v>远征PVE-出生</v>
      </c>
      <c r="N161" s="16">
        <v>0</v>
      </c>
      <c r="O161" s="16">
        <v>1.5</v>
      </c>
      <c r="P161" s="16">
        <v>1.2</v>
      </c>
      <c r="Q161" s="16">
        <v>1.2</v>
      </c>
      <c r="R161" s="16">
        <v>0</v>
      </c>
      <c r="S161" s="16">
        <v>4508395</v>
      </c>
      <c r="T161" s="16">
        <v>840000</v>
      </c>
      <c r="U161" s="16">
        <v>18033582</v>
      </c>
      <c r="V161" s="16">
        <f t="shared" si="18"/>
        <v>1</v>
      </c>
      <c r="W161" s="19" cm="1">
        <f t="array" ref="W161">SUMPRODUCT((V161=品质升级提升效果!$H$3:$H$102)*(品质升级提升效果!$I$3:$I$102=C161)*(品质升级提升效果!$J$3:$J$102))</f>
        <v>0.2</v>
      </c>
      <c r="X161" s="19" cm="1">
        <f t="array" ref="X161">IFERROR(LOOKUP(1,0/((L161=Sheet2!$A$1:$A$90)*(Sheet2!$B$1:$B$90=C161)),Sheet2!$C$1:$C$90),W161)</f>
        <v>0.2</v>
      </c>
      <c r="Y161" s="16">
        <f t="shared" si="21"/>
        <v>901679</v>
      </c>
      <c r="Z161" s="16">
        <f t="shared" si="19"/>
        <v>178080</v>
      </c>
      <c r="AA161" s="16">
        <f t="shared" si="20"/>
        <v>3847164</v>
      </c>
      <c r="AD161" s="16" t="s">
        <v>257</v>
      </c>
      <c r="AE161" s="16" t="str">
        <f t="shared" si="22"/>
        <v>901679,0}|</v>
      </c>
      <c r="AF161" s="16" t="s">
        <v>313</v>
      </c>
      <c r="AG161" s="16">
        <f t="shared" si="23"/>
        <v>178080</v>
      </c>
      <c r="AH161" s="16" t="s">
        <v>260</v>
      </c>
      <c r="AI161" s="16" t="s">
        <v>314</v>
      </c>
      <c r="AJ161" s="16">
        <f t="shared" si="24"/>
        <v>3847164</v>
      </c>
      <c r="AK161" s="16" t="s">
        <v>261</v>
      </c>
      <c r="AL161" s="24" t="str">
        <f t="shared" si="25"/>
        <v>{{5,1,1,901679,0}|{5,1,2,178080,0}|{5,1,3,3847164,3}}</v>
      </c>
    </row>
    <row r="162" spans="1:38" x14ac:dyDescent="0.15">
      <c r="A162" s="16">
        <v>157</v>
      </c>
      <c r="B162" s="16">
        <v>501</v>
      </c>
      <c r="C162" s="16">
        <v>3</v>
      </c>
      <c r="D162" s="16">
        <v>0</v>
      </c>
      <c r="E162" s="16">
        <v>0</v>
      </c>
      <c r="F162" s="16">
        <v>0</v>
      </c>
      <c r="G162" s="16">
        <v>0</v>
      </c>
      <c r="H162" s="24" t="s">
        <v>316</v>
      </c>
      <c r="I162" s="24" t="s">
        <v>316</v>
      </c>
      <c r="J162" s="16">
        <v>8661</v>
      </c>
      <c r="K162" s="30">
        <v>0</v>
      </c>
      <c r="L162" s="16" t="s">
        <v>57</v>
      </c>
      <c r="M162" s="16" t="str" cm="1">
        <f t="array" ref="M162:U162">_xlfn._xlws.FILTER(领地怪物效果!$A$4:$I$64,L162=领地怪物效果!$A$4:$A$64)</f>
        <v>远征PVE-1级普通</v>
      </c>
      <c r="N162" s="16">
        <v>1</v>
      </c>
      <c r="O162" s="16">
        <v>1.35</v>
      </c>
      <c r="P162" s="16">
        <v>1.2</v>
      </c>
      <c r="Q162" s="16">
        <v>1.2</v>
      </c>
      <c r="R162" s="16">
        <v>0</v>
      </c>
      <c r="S162" s="16">
        <v>4057555</v>
      </c>
      <c r="T162" s="16">
        <v>840000</v>
      </c>
      <c r="U162" s="16">
        <v>18033582</v>
      </c>
      <c r="V162" s="16">
        <f t="shared" si="18"/>
        <v>1</v>
      </c>
      <c r="W162" s="19" cm="1">
        <f t="array" ref="W162">SUMPRODUCT((V162=品质升级提升效果!$H$3:$H$102)*(品质升级提升效果!$I$3:$I$102=C162)*(品质升级提升效果!$J$3:$J$102))</f>
        <v>0.2</v>
      </c>
      <c r="X162" s="19" cm="1">
        <f t="array" ref="X162">IFERROR(LOOKUP(1,0/((L162=Sheet2!$A$1:$A$90)*(Sheet2!$B$1:$B$90=C162)),Sheet2!$C$1:$C$90),W162)</f>
        <v>0.2</v>
      </c>
      <c r="Y162" s="16">
        <f t="shared" si="21"/>
        <v>811511</v>
      </c>
      <c r="Z162" s="16">
        <f t="shared" si="19"/>
        <v>178080</v>
      </c>
      <c r="AA162" s="16">
        <f t="shared" si="20"/>
        <v>3847164</v>
      </c>
      <c r="AD162" s="16" t="s">
        <v>257</v>
      </c>
      <c r="AE162" s="16" t="str">
        <f t="shared" si="22"/>
        <v>811511,0}|</v>
      </c>
      <c r="AF162" s="16" t="s">
        <v>313</v>
      </c>
      <c r="AG162" s="16">
        <f t="shared" si="23"/>
        <v>178080</v>
      </c>
      <c r="AH162" s="16" t="s">
        <v>260</v>
      </c>
      <c r="AI162" s="16" t="s">
        <v>314</v>
      </c>
      <c r="AJ162" s="16">
        <f t="shared" si="24"/>
        <v>3847164</v>
      </c>
      <c r="AK162" s="16" t="s">
        <v>261</v>
      </c>
      <c r="AL162" s="24" t="str">
        <f t="shared" si="25"/>
        <v>{{5,1,1,811511,0}|{5,1,2,178080,0}|{5,1,3,3847164,3}}</v>
      </c>
    </row>
    <row r="163" spans="1:38" x14ac:dyDescent="0.15">
      <c r="A163" s="16">
        <v>158</v>
      </c>
      <c r="B163" s="16">
        <v>502</v>
      </c>
      <c r="C163" s="16">
        <v>3</v>
      </c>
      <c r="D163" s="16">
        <v>0</v>
      </c>
      <c r="E163" s="16">
        <v>0</v>
      </c>
      <c r="F163" s="16">
        <v>0</v>
      </c>
      <c r="G163" s="16">
        <v>0</v>
      </c>
      <c r="H163" s="24" t="s">
        <v>316</v>
      </c>
      <c r="I163" s="24" t="s">
        <v>316</v>
      </c>
      <c r="J163" s="16">
        <v>8661</v>
      </c>
      <c r="K163" s="30">
        <v>0</v>
      </c>
      <c r="L163" s="16" t="s">
        <v>58</v>
      </c>
      <c r="M163" s="16" t="str" cm="1">
        <f t="array" ref="M163:U163">_xlfn._xlws.FILTER(领地怪物效果!$A$4:$I$64,L163=领地怪物效果!$A$4:$A$64)</f>
        <v>远征PVE-2级普通</v>
      </c>
      <c r="N163" s="16">
        <v>2</v>
      </c>
      <c r="O163" s="16">
        <v>2.8</v>
      </c>
      <c r="P163" s="16">
        <v>1.8</v>
      </c>
      <c r="Q163" s="16">
        <v>1.8</v>
      </c>
      <c r="R163" s="16">
        <v>0</v>
      </c>
      <c r="S163" s="16">
        <v>8415671</v>
      </c>
      <c r="T163" s="16">
        <v>1260000</v>
      </c>
      <c r="U163" s="16">
        <v>27050373</v>
      </c>
      <c r="V163" s="16">
        <f t="shared" si="18"/>
        <v>2</v>
      </c>
      <c r="W163" s="19" cm="1">
        <f t="array" ref="W163">SUMPRODUCT((V163=品质升级提升效果!$H$3:$H$102)*(品质升级提升效果!$I$3:$I$102=C163)*(品质升级提升效果!$J$3:$J$102))</f>
        <v>0.2</v>
      </c>
      <c r="X163" s="19" cm="1">
        <f t="array" ref="X163">IFERROR(LOOKUP(1,0/((L163=Sheet2!$A$1:$A$90)*(Sheet2!$B$1:$B$90=C163)),Sheet2!$C$1:$C$90),W163)</f>
        <v>0.2</v>
      </c>
      <c r="Y163" s="16">
        <f t="shared" si="21"/>
        <v>1683134</v>
      </c>
      <c r="Z163" s="16">
        <f t="shared" si="19"/>
        <v>267120</v>
      </c>
      <c r="AA163" s="16">
        <f t="shared" si="20"/>
        <v>5770746</v>
      </c>
      <c r="AD163" s="16" t="s">
        <v>257</v>
      </c>
      <c r="AE163" s="16" t="str">
        <f t="shared" si="22"/>
        <v>1683134,0}|</v>
      </c>
      <c r="AF163" s="16" t="s">
        <v>313</v>
      </c>
      <c r="AG163" s="16">
        <f t="shared" si="23"/>
        <v>267120</v>
      </c>
      <c r="AH163" s="16" t="s">
        <v>260</v>
      </c>
      <c r="AI163" s="16" t="s">
        <v>314</v>
      </c>
      <c r="AJ163" s="16">
        <f t="shared" si="24"/>
        <v>5770746</v>
      </c>
      <c r="AK163" s="16" t="s">
        <v>261</v>
      </c>
      <c r="AL163" s="24" t="str">
        <f t="shared" si="25"/>
        <v>{{5,1,1,1683134,0}|{5,1,2,267120,0}|{5,1,3,5770746,3}}</v>
      </c>
    </row>
    <row r="164" spans="1:38" x14ac:dyDescent="0.15">
      <c r="A164" s="16">
        <v>159</v>
      </c>
      <c r="B164" s="16">
        <v>503</v>
      </c>
      <c r="C164" s="16">
        <v>3</v>
      </c>
      <c r="D164" s="16">
        <v>0</v>
      </c>
      <c r="E164" s="16">
        <v>0</v>
      </c>
      <c r="F164" s="16">
        <v>0</v>
      </c>
      <c r="G164" s="16">
        <v>0</v>
      </c>
      <c r="H164" s="24" t="s">
        <v>316</v>
      </c>
      <c r="I164" s="24" t="s">
        <v>316</v>
      </c>
      <c r="J164" s="16">
        <v>8661</v>
      </c>
      <c r="K164" s="30">
        <v>0</v>
      </c>
      <c r="L164" s="16" t="s">
        <v>59</v>
      </c>
      <c r="M164" s="16" t="str" cm="1">
        <f t="array" ref="M164:U164">_xlfn._xlws.FILTER(领地怪物效果!$A$4:$I$64,L164=领地怪物效果!$A$4:$A$64)</f>
        <v>远征PVE-3级普通</v>
      </c>
      <c r="N164" s="16">
        <v>3</v>
      </c>
      <c r="O164" s="16">
        <v>5.5</v>
      </c>
      <c r="P164" s="16">
        <v>3</v>
      </c>
      <c r="Q164" s="16">
        <v>3</v>
      </c>
      <c r="R164" s="16">
        <v>0</v>
      </c>
      <c r="S164" s="16">
        <v>16530783</v>
      </c>
      <c r="T164" s="16">
        <v>2100000</v>
      </c>
      <c r="U164" s="16">
        <v>45083955</v>
      </c>
      <c r="V164" s="16">
        <f t="shared" si="18"/>
        <v>3</v>
      </c>
      <c r="W164" s="19" cm="1">
        <f t="array" ref="W164">SUMPRODUCT((V164=品质升级提升效果!$H$3:$H$102)*(品质升级提升效果!$I$3:$I$102=C164)*(品质升级提升效果!$J$3:$J$102))</f>
        <v>0.2</v>
      </c>
      <c r="X164" s="19" cm="1">
        <f t="array" ref="X164">IFERROR(LOOKUP(1,0/((L164=Sheet2!$A$1:$A$90)*(Sheet2!$B$1:$B$90=C164)),Sheet2!$C$1:$C$90),W164)</f>
        <v>0.2</v>
      </c>
      <c r="Y164" s="16">
        <f t="shared" si="21"/>
        <v>3306156</v>
      </c>
      <c r="Z164" s="16">
        <f t="shared" si="19"/>
        <v>445200</v>
      </c>
      <c r="AA164" s="16">
        <f t="shared" si="20"/>
        <v>9617910</v>
      </c>
      <c r="AD164" s="16" t="s">
        <v>257</v>
      </c>
      <c r="AE164" s="16" t="str">
        <f t="shared" si="22"/>
        <v>3306156,0}|</v>
      </c>
      <c r="AF164" s="16" t="s">
        <v>313</v>
      </c>
      <c r="AG164" s="16">
        <f t="shared" si="23"/>
        <v>445200</v>
      </c>
      <c r="AH164" s="16" t="s">
        <v>260</v>
      </c>
      <c r="AI164" s="16" t="s">
        <v>314</v>
      </c>
      <c r="AJ164" s="16">
        <f t="shared" si="24"/>
        <v>9617910</v>
      </c>
      <c r="AK164" s="16" t="s">
        <v>261</v>
      </c>
      <c r="AL164" s="24" t="str">
        <f t="shared" si="25"/>
        <v>{{5,1,1,3306156,0}|{5,1,2,445200,0}|{5,1,3,9617910,3}}</v>
      </c>
    </row>
    <row r="165" spans="1:38" x14ac:dyDescent="0.15">
      <c r="A165" s="16">
        <v>160</v>
      </c>
      <c r="B165" s="16">
        <v>504</v>
      </c>
      <c r="C165" s="16">
        <v>3</v>
      </c>
      <c r="D165" s="16">
        <v>0</v>
      </c>
      <c r="E165" s="16">
        <v>0</v>
      </c>
      <c r="F165" s="16">
        <v>0</v>
      </c>
      <c r="G165" s="16">
        <v>0</v>
      </c>
      <c r="H165" s="24" t="s">
        <v>316</v>
      </c>
      <c r="I165" s="24" t="s">
        <v>316</v>
      </c>
      <c r="J165" s="16">
        <v>8661</v>
      </c>
      <c r="K165" s="30">
        <v>0</v>
      </c>
      <c r="L165" s="16" t="s">
        <v>60</v>
      </c>
      <c r="M165" s="16" t="str" cm="1">
        <f t="array" ref="M165:U165">_xlfn._xlws.FILTER(领地怪物效果!$A$4:$I$64,L165=领地怪物效果!$A$4:$A$64)</f>
        <v>远征PVE-4级普通</v>
      </c>
      <c r="N165" s="16">
        <v>4</v>
      </c>
      <c r="O165" s="16">
        <v>8</v>
      </c>
      <c r="P165" s="16">
        <v>22</v>
      </c>
      <c r="Q165" s="16">
        <v>22</v>
      </c>
      <c r="R165" s="16">
        <v>0</v>
      </c>
      <c r="S165" s="16">
        <v>24044776</v>
      </c>
      <c r="T165" s="16">
        <v>15400000</v>
      </c>
      <c r="U165" s="16">
        <v>330615671</v>
      </c>
      <c r="V165" s="16">
        <f t="shared" si="18"/>
        <v>4</v>
      </c>
      <c r="W165" s="19" cm="1">
        <f t="array" ref="W165">SUMPRODUCT((V165=品质升级提升效果!$H$3:$H$102)*(品质升级提升效果!$I$3:$I$102=C165)*(品质升级提升效果!$J$3:$J$102))</f>
        <v>0.16</v>
      </c>
      <c r="X165" s="19" cm="1">
        <f t="array" ref="X165">IFERROR(LOOKUP(1,0/((L165=Sheet2!$A$1:$A$90)*(Sheet2!$B$1:$B$90=C165)),Sheet2!$C$1:$C$90),W165)</f>
        <v>0.16</v>
      </c>
      <c r="Y165" s="16">
        <f t="shared" si="21"/>
        <v>3847164</v>
      </c>
      <c r="Z165" s="16">
        <f t="shared" si="19"/>
        <v>2611840</v>
      </c>
      <c r="AA165" s="16">
        <f t="shared" si="20"/>
        <v>56425074</v>
      </c>
      <c r="AD165" s="16" t="s">
        <v>257</v>
      </c>
      <c r="AE165" s="16" t="str">
        <f t="shared" si="22"/>
        <v>3847164,0}|</v>
      </c>
      <c r="AF165" s="16" t="s">
        <v>313</v>
      </c>
      <c r="AG165" s="16">
        <f t="shared" si="23"/>
        <v>2611840</v>
      </c>
      <c r="AH165" s="16" t="s">
        <v>260</v>
      </c>
      <c r="AI165" s="16" t="s">
        <v>314</v>
      </c>
      <c r="AJ165" s="16">
        <f t="shared" si="24"/>
        <v>56425074</v>
      </c>
      <c r="AK165" s="16" t="s">
        <v>261</v>
      </c>
      <c r="AL165" s="24" t="str">
        <f t="shared" si="25"/>
        <v>{{5,1,1,3847164,0}|{5,1,2,2611840,0}|{5,1,3,56425074,3}}</v>
      </c>
    </row>
    <row r="166" spans="1:38" x14ac:dyDescent="0.15">
      <c r="A166" s="16">
        <v>161</v>
      </c>
      <c r="B166" s="16">
        <v>505</v>
      </c>
      <c r="C166" s="16">
        <v>3</v>
      </c>
      <c r="D166" s="16">
        <v>0</v>
      </c>
      <c r="E166" s="16">
        <v>0</v>
      </c>
      <c r="F166" s="16">
        <v>0</v>
      </c>
      <c r="G166" s="16">
        <v>0</v>
      </c>
      <c r="H166" s="24" t="s">
        <v>316</v>
      </c>
      <c r="I166" s="24" t="s">
        <v>316</v>
      </c>
      <c r="J166" s="16">
        <v>8661</v>
      </c>
      <c r="K166" s="30">
        <v>0</v>
      </c>
      <c r="L166" s="16" t="s">
        <v>61</v>
      </c>
      <c r="M166" s="16" t="str" cm="1">
        <f t="array" ref="M166:U166">_xlfn._xlws.FILTER(领地怪物效果!$A$4:$I$64,L166=领地怪物效果!$A$4:$A$64)</f>
        <v>远征PVE-5级普通</v>
      </c>
      <c r="N166" s="16">
        <v>5</v>
      </c>
      <c r="O166" s="16">
        <v>12</v>
      </c>
      <c r="P166" s="16">
        <v>25</v>
      </c>
      <c r="Q166" s="16">
        <v>25</v>
      </c>
      <c r="R166" s="16">
        <v>0</v>
      </c>
      <c r="S166" s="16">
        <v>36067164</v>
      </c>
      <c r="T166" s="16">
        <v>17500000</v>
      </c>
      <c r="U166" s="16">
        <v>375699626</v>
      </c>
      <c r="V166" s="16">
        <f t="shared" si="18"/>
        <v>5</v>
      </c>
      <c r="W166" s="19" cm="1">
        <f t="array" ref="W166">SUMPRODUCT((V166=品质升级提升效果!$H$3:$H$102)*(品质升级提升效果!$I$3:$I$102=C166)*(品质升级提升效果!$J$3:$J$102))</f>
        <v>0.16</v>
      </c>
      <c r="X166" s="19" cm="1">
        <f t="array" ref="X166">IFERROR(LOOKUP(1,0/((L166=Sheet2!$A$1:$A$90)*(Sheet2!$B$1:$B$90=C166)),Sheet2!$C$1:$C$90),W166)</f>
        <v>0.16</v>
      </c>
      <c r="Y166" s="16">
        <f t="shared" si="21"/>
        <v>5770746</v>
      </c>
      <c r="Z166" s="16">
        <f t="shared" si="19"/>
        <v>2968000</v>
      </c>
      <c r="AA166" s="16">
        <f t="shared" si="20"/>
        <v>64119402</v>
      </c>
      <c r="AD166" s="16" t="s">
        <v>257</v>
      </c>
      <c r="AE166" s="16" t="str">
        <f t="shared" si="22"/>
        <v>5770746,0}|</v>
      </c>
      <c r="AF166" s="16" t="s">
        <v>313</v>
      </c>
      <c r="AG166" s="16">
        <f t="shared" si="23"/>
        <v>2968000</v>
      </c>
      <c r="AH166" s="16" t="s">
        <v>260</v>
      </c>
      <c r="AI166" s="16" t="s">
        <v>314</v>
      </c>
      <c r="AJ166" s="16">
        <f t="shared" si="24"/>
        <v>64119402</v>
      </c>
      <c r="AK166" s="16" t="s">
        <v>261</v>
      </c>
      <c r="AL166" s="24" t="str">
        <f t="shared" si="25"/>
        <v>{{5,1,1,5770746,0}|{5,1,2,2968000,0}|{5,1,3,64119402,3}}</v>
      </c>
    </row>
    <row r="167" spans="1:38" x14ac:dyDescent="0.15">
      <c r="A167" s="16">
        <v>162</v>
      </c>
      <c r="B167" s="16">
        <v>506</v>
      </c>
      <c r="C167" s="16">
        <v>3</v>
      </c>
      <c r="D167" s="16">
        <v>0</v>
      </c>
      <c r="E167" s="16">
        <v>0</v>
      </c>
      <c r="F167" s="16">
        <v>0</v>
      </c>
      <c r="G167" s="16">
        <v>0</v>
      </c>
      <c r="H167" s="24" t="s">
        <v>316</v>
      </c>
      <c r="I167" s="24" t="s">
        <v>316</v>
      </c>
      <c r="J167" s="16">
        <v>8661</v>
      </c>
      <c r="K167" s="30">
        <v>0</v>
      </c>
      <c r="L167" s="16" t="s">
        <v>62</v>
      </c>
      <c r="M167" s="16" t="str" cm="1">
        <f t="array" ref="M167:U167">_xlfn._xlws.FILTER(领地怪物效果!$A$4:$I$64,L167=领地怪物效果!$A$4:$A$64)</f>
        <v>远征PVE-6级普通</v>
      </c>
      <c r="N167" s="16">
        <v>6</v>
      </c>
      <c r="O167" s="16">
        <v>28</v>
      </c>
      <c r="P167" s="16">
        <v>160</v>
      </c>
      <c r="Q167" s="16">
        <v>160</v>
      </c>
      <c r="R167" s="16">
        <v>0</v>
      </c>
      <c r="S167" s="16">
        <v>84156716</v>
      </c>
      <c r="T167" s="16">
        <v>112000000</v>
      </c>
      <c r="U167" s="16">
        <v>2404477611</v>
      </c>
      <c r="V167" s="16">
        <f t="shared" si="18"/>
        <v>6</v>
      </c>
      <c r="W167" s="19" cm="1">
        <f t="array" ref="W167">SUMPRODUCT((V167=品质升级提升效果!$H$3:$H$102)*(品质升级提升效果!$I$3:$I$102=C167)*(品质升级提升效果!$J$3:$J$102))</f>
        <v>0.16</v>
      </c>
      <c r="X167" s="19" cm="1">
        <f t="array" ref="X167">IFERROR(LOOKUP(1,0/((L167=Sheet2!$A$1:$A$90)*(Sheet2!$B$1:$B$90=C167)),Sheet2!$C$1:$C$90),W167)</f>
        <v>0.16</v>
      </c>
      <c r="Y167" s="16">
        <f t="shared" si="21"/>
        <v>13465074</v>
      </c>
      <c r="Z167" s="16">
        <f t="shared" si="19"/>
        <v>18995200</v>
      </c>
      <c r="AA167" s="16">
        <f t="shared" si="20"/>
        <v>410364178</v>
      </c>
      <c r="AD167" s="16" t="s">
        <v>257</v>
      </c>
      <c r="AE167" s="16" t="str">
        <f t="shared" si="22"/>
        <v>13465074,0}|</v>
      </c>
      <c r="AF167" s="16" t="s">
        <v>313</v>
      </c>
      <c r="AG167" s="16">
        <f t="shared" si="23"/>
        <v>18995200</v>
      </c>
      <c r="AH167" s="16" t="s">
        <v>260</v>
      </c>
      <c r="AI167" s="16" t="s">
        <v>314</v>
      </c>
      <c r="AJ167" s="16">
        <f t="shared" si="24"/>
        <v>410364178</v>
      </c>
      <c r="AK167" s="16" t="s">
        <v>261</v>
      </c>
      <c r="AL167" s="24" t="str">
        <f t="shared" si="25"/>
        <v>{{5,1,1,13465074,0}|{5,1,2,18995200,0}|{5,1,3,410364178,3}}</v>
      </c>
    </row>
    <row r="168" spans="1:38" x14ac:dyDescent="0.15">
      <c r="A168" s="16">
        <v>163</v>
      </c>
      <c r="B168" s="16">
        <v>507</v>
      </c>
      <c r="C168" s="16">
        <v>3</v>
      </c>
      <c r="D168" s="16">
        <v>0</v>
      </c>
      <c r="E168" s="16">
        <v>0</v>
      </c>
      <c r="F168" s="16">
        <v>0</v>
      </c>
      <c r="G168" s="16">
        <v>0</v>
      </c>
      <c r="H168" s="24" t="s">
        <v>316</v>
      </c>
      <c r="I168" s="24" t="s">
        <v>316</v>
      </c>
      <c r="J168" s="16">
        <v>8661</v>
      </c>
      <c r="K168" s="30">
        <v>0</v>
      </c>
      <c r="L168" s="16" t="s">
        <v>63</v>
      </c>
      <c r="M168" s="16" t="str" cm="1">
        <f t="array" ref="M168:U168">_xlfn._xlws.FILTER(领地怪物效果!$A$4:$I$64,L168=领地怪物效果!$A$4:$A$64)</f>
        <v>远征PVE-7级普通</v>
      </c>
      <c r="N168" s="16">
        <v>7</v>
      </c>
      <c r="O168" s="16">
        <v>32</v>
      </c>
      <c r="P168" s="16">
        <v>200</v>
      </c>
      <c r="Q168" s="16">
        <v>200</v>
      </c>
      <c r="R168" s="16">
        <v>0</v>
      </c>
      <c r="S168" s="16">
        <v>96179104</v>
      </c>
      <c r="T168" s="16">
        <v>140000000</v>
      </c>
      <c r="U168" s="16">
        <v>3005597014</v>
      </c>
      <c r="V168" s="16">
        <f t="shared" si="18"/>
        <v>7</v>
      </c>
      <c r="W168" s="19" cm="1">
        <f t="array" ref="W168">SUMPRODUCT((V168=品质升级提升效果!$H$3:$H$102)*(品质升级提升效果!$I$3:$I$102=C168)*(品质升级提升效果!$J$3:$J$102))</f>
        <v>0.16</v>
      </c>
      <c r="X168" s="19" cm="1">
        <f t="array" ref="X168">IFERROR(LOOKUP(1,0/((L168=Sheet2!$A$1:$A$90)*(Sheet2!$B$1:$B$90=C168)),Sheet2!$C$1:$C$90),W168)</f>
        <v>0.16</v>
      </c>
      <c r="Y168" s="16">
        <f t="shared" si="21"/>
        <v>15388656</v>
      </c>
      <c r="Z168" s="16">
        <f t="shared" si="19"/>
        <v>23744000</v>
      </c>
      <c r="AA168" s="16">
        <f t="shared" si="20"/>
        <v>512955223</v>
      </c>
      <c r="AD168" s="16" t="s">
        <v>257</v>
      </c>
      <c r="AE168" s="16" t="str">
        <f t="shared" si="22"/>
        <v>15388656,0}|</v>
      </c>
      <c r="AF168" s="16" t="s">
        <v>313</v>
      </c>
      <c r="AG168" s="16">
        <f t="shared" si="23"/>
        <v>23744000</v>
      </c>
      <c r="AH168" s="16" t="s">
        <v>260</v>
      </c>
      <c r="AI168" s="16" t="s">
        <v>314</v>
      </c>
      <c r="AJ168" s="16">
        <f t="shared" si="24"/>
        <v>512955223</v>
      </c>
      <c r="AK168" s="16" t="s">
        <v>261</v>
      </c>
      <c r="AL168" s="24" t="str">
        <f t="shared" si="25"/>
        <v>{{5,1,1,15388656,0}|{5,1,2,23744000,0}|{5,1,3,512955223,3}}</v>
      </c>
    </row>
    <row r="169" spans="1:38" x14ac:dyDescent="0.15">
      <c r="A169" s="16">
        <v>164</v>
      </c>
      <c r="B169" s="16">
        <v>508</v>
      </c>
      <c r="C169" s="16">
        <v>3</v>
      </c>
      <c r="D169" s="16">
        <v>0</v>
      </c>
      <c r="E169" s="16">
        <v>0</v>
      </c>
      <c r="F169" s="16">
        <v>0</v>
      </c>
      <c r="G169" s="16">
        <v>0</v>
      </c>
      <c r="H169" s="24" t="s">
        <v>316</v>
      </c>
      <c r="I169" s="24" t="s">
        <v>316</v>
      </c>
      <c r="J169" s="16">
        <v>8661</v>
      </c>
      <c r="K169" s="30">
        <v>0</v>
      </c>
      <c r="L169" s="16" t="s">
        <v>64</v>
      </c>
      <c r="M169" s="16" t="str" cm="1">
        <f t="array" ref="M169:U169">_xlfn._xlws.FILTER(领地怪物效果!$A$4:$I$64,L169=领地怪物效果!$A$4:$A$64)</f>
        <v>远征PVE-8级普通</v>
      </c>
      <c r="N169" s="16">
        <v>8</v>
      </c>
      <c r="O169" s="16">
        <v>35</v>
      </c>
      <c r="P169" s="16">
        <v>250</v>
      </c>
      <c r="Q169" s="16">
        <v>250</v>
      </c>
      <c r="R169" s="16">
        <v>0</v>
      </c>
      <c r="S169" s="16">
        <v>105195895</v>
      </c>
      <c r="T169" s="16">
        <v>175000000</v>
      </c>
      <c r="U169" s="16">
        <v>3756996268</v>
      </c>
      <c r="V169" s="16">
        <f t="shared" ref="V169:V232" si="27">IF(MID(B169,2,3)+0=0,1,MID(B169,2,3)+0)</f>
        <v>8</v>
      </c>
      <c r="W169" s="19" cm="1">
        <f t="array" ref="W169">SUMPRODUCT((V169=品质升级提升效果!$H$3:$H$102)*(品质升级提升效果!$I$3:$I$102=C169)*(品质升级提升效果!$J$3:$J$102))</f>
        <v>0.14000000000000001</v>
      </c>
      <c r="X169" s="19" cm="1">
        <f t="array" ref="X169">IFERROR(LOOKUP(1,0/((L169=Sheet2!$A$1:$A$90)*(Sheet2!$B$1:$B$90=C169)),Sheet2!$C$1:$C$90),W169)</f>
        <v>0.14000000000000001</v>
      </c>
      <c r="Y169" s="16">
        <f t="shared" si="21"/>
        <v>14727425</v>
      </c>
      <c r="Z169" s="16">
        <f t="shared" si="19"/>
        <v>25970000</v>
      </c>
      <c r="AA169" s="16">
        <f t="shared" si="20"/>
        <v>561044776</v>
      </c>
      <c r="AD169" s="16" t="s">
        <v>257</v>
      </c>
      <c r="AE169" s="16" t="str">
        <f t="shared" si="22"/>
        <v>14727425,0}|</v>
      </c>
      <c r="AF169" s="16" t="s">
        <v>313</v>
      </c>
      <c r="AG169" s="16">
        <f t="shared" si="23"/>
        <v>25970000</v>
      </c>
      <c r="AH169" s="16" t="s">
        <v>260</v>
      </c>
      <c r="AI169" s="16" t="s">
        <v>314</v>
      </c>
      <c r="AJ169" s="16">
        <f t="shared" si="24"/>
        <v>561044776</v>
      </c>
      <c r="AK169" s="16" t="s">
        <v>261</v>
      </c>
      <c r="AL169" s="24" t="str">
        <f t="shared" si="25"/>
        <v>{{5,1,1,14727425,0}|{5,1,2,25970000,0}|{5,1,3,561044776,3}}</v>
      </c>
    </row>
    <row r="170" spans="1:38" x14ac:dyDescent="0.15">
      <c r="A170" s="16">
        <v>165</v>
      </c>
      <c r="B170" s="16">
        <v>509</v>
      </c>
      <c r="C170" s="16">
        <v>3</v>
      </c>
      <c r="D170" s="16">
        <v>0</v>
      </c>
      <c r="E170" s="16">
        <v>0</v>
      </c>
      <c r="F170" s="16">
        <v>0</v>
      </c>
      <c r="G170" s="16">
        <v>0</v>
      </c>
      <c r="H170" s="24" t="s">
        <v>316</v>
      </c>
      <c r="I170" s="24" t="s">
        <v>316</v>
      </c>
      <c r="J170" s="16">
        <v>8661</v>
      </c>
      <c r="K170" s="30">
        <v>0</v>
      </c>
      <c r="L170" s="16" t="s">
        <v>65</v>
      </c>
      <c r="M170" s="16" t="str" cm="1">
        <f t="array" ref="M170:U170">_xlfn._xlws.FILTER(领地怪物效果!$A$4:$I$64,L170=领地怪物效果!$A$4:$A$64)</f>
        <v>远征PVE-9级普通</v>
      </c>
      <c r="N170" s="16">
        <v>9</v>
      </c>
      <c r="O170" s="16">
        <v>60</v>
      </c>
      <c r="P170" s="16">
        <v>300</v>
      </c>
      <c r="Q170" s="16">
        <v>300</v>
      </c>
      <c r="R170" s="16">
        <v>0</v>
      </c>
      <c r="S170" s="16">
        <v>180335820</v>
      </c>
      <c r="T170" s="16">
        <v>210000000</v>
      </c>
      <c r="U170" s="16">
        <v>4508395522</v>
      </c>
      <c r="V170" s="16">
        <f t="shared" si="27"/>
        <v>9</v>
      </c>
      <c r="W170" s="19" cm="1">
        <f t="array" ref="W170">SUMPRODUCT((V170=品质升级提升效果!$H$3:$H$102)*(品质升级提升效果!$I$3:$I$102=C170)*(品质升级提升效果!$J$3:$J$102))</f>
        <v>0.12</v>
      </c>
      <c r="X170" s="19" cm="1">
        <f t="array" ref="X170">IFERROR(LOOKUP(1,0/((L170=Sheet2!$A$1:$A$90)*(Sheet2!$B$1:$B$90=C170)),Sheet2!$C$1:$C$90),W170)</f>
        <v>0.12</v>
      </c>
      <c r="Y170" s="16">
        <f t="shared" si="21"/>
        <v>21640298</v>
      </c>
      <c r="Z170" s="16">
        <f t="shared" si="19"/>
        <v>26712000</v>
      </c>
      <c r="AA170" s="16">
        <f t="shared" si="20"/>
        <v>577074626</v>
      </c>
      <c r="AD170" s="16" t="s">
        <v>257</v>
      </c>
      <c r="AE170" s="16" t="str">
        <f t="shared" si="22"/>
        <v>21640298,0}|</v>
      </c>
      <c r="AF170" s="16" t="s">
        <v>313</v>
      </c>
      <c r="AG170" s="16">
        <f t="shared" si="23"/>
        <v>26712000</v>
      </c>
      <c r="AH170" s="16" t="s">
        <v>260</v>
      </c>
      <c r="AI170" s="16" t="s">
        <v>314</v>
      </c>
      <c r="AJ170" s="16">
        <f t="shared" si="24"/>
        <v>577074626</v>
      </c>
      <c r="AK170" s="16" t="s">
        <v>261</v>
      </c>
      <c r="AL170" s="24" t="str">
        <f t="shared" si="25"/>
        <v>{{5,1,1,21640298,0}|{5,1,2,26712000,0}|{5,1,3,577074626,3}}</v>
      </c>
    </row>
    <row r="171" spans="1:38" x14ac:dyDescent="0.15">
      <c r="A171" s="16">
        <v>166</v>
      </c>
      <c r="B171" s="16">
        <v>510</v>
      </c>
      <c r="C171" s="16">
        <v>3</v>
      </c>
      <c r="D171" s="16">
        <v>0</v>
      </c>
      <c r="E171" s="16">
        <v>0</v>
      </c>
      <c r="F171" s="16">
        <v>0</v>
      </c>
      <c r="G171" s="16">
        <v>0</v>
      </c>
      <c r="H171" s="24" t="s">
        <v>316</v>
      </c>
      <c r="I171" s="24" t="s">
        <v>316</v>
      </c>
      <c r="J171" s="16">
        <v>8661</v>
      </c>
      <c r="K171" s="30">
        <v>0</v>
      </c>
      <c r="L171" s="16" t="s">
        <v>66</v>
      </c>
      <c r="M171" s="16" t="str" cm="1">
        <f t="array" ref="M171:U171">_xlfn._xlws.FILTER(领地怪物效果!$A$4:$I$64,L171=领地怪物效果!$A$4:$A$64)</f>
        <v>远征PVE-10级普通</v>
      </c>
      <c r="N171" s="16">
        <v>10</v>
      </c>
      <c r="O171" s="16">
        <v>70</v>
      </c>
      <c r="P171" s="16">
        <v>320</v>
      </c>
      <c r="Q171" s="16">
        <v>320</v>
      </c>
      <c r="R171" s="16">
        <v>0</v>
      </c>
      <c r="S171" s="16">
        <v>210391791</v>
      </c>
      <c r="T171" s="16">
        <v>224000000</v>
      </c>
      <c r="U171" s="16">
        <v>4808955223</v>
      </c>
      <c r="V171" s="16">
        <f t="shared" si="27"/>
        <v>10</v>
      </c>
      <c r="W171" s="19" cm="1">
        <f t="array" ref="W171">SUMPRODUCT((V171=品质升级提升效果!$H$3:$H$102)*(品质升级提升效果!$I$3:$I$102=C171)*(品质升级提升效果!$J$3:$J$102))</f>
        <v>0.12</v>
      </c>
      <c r="X171" s="19" cm="1">
        <f t="array" ref="X171">IFERROR(LOOKUP(1,0/((L171=Sheet2!$A$1:$A$90)*(Sheet2!$B$1:$B$90=C171)),Sheet2!$C$1:$C$90),W171)</f>
        <v>0.12</v>
      </c>
      <c r="Y171" s="16">
        <f t="shared" si="21"/>
        <v>25247014</v>
      </c>
      <c r="Z171" s="16">
        <f t="shared" si="19"/>
        <v>28492800</v>
      </c>
      <c r="AA171" s="16">
        <f t="shared" si="20"/>
        <v>615546268</v>
      </c>
      <c r="AD171" s="16" t="s">
        <v>257</v>
      </c>
      <c r="AE171" s="16" t="str">
        <f t="shared" si="22"/>
        <v>25247014,0}|</v>
      </c>
      <c r="AF171" s="16" t="s">
        <v>313</v>
      </c>
      <c r="AG171" s="16">
        <f t="shared" si="23"/>
        <v>28492800</v>
      </c>
      <c r="AH171" s="16" t="s">
        <v>260</v>
      </c>
      <c r="AI171" s="16" t="s">
        <v>314</v>
      </c>
      <c r="AJ171" s="16">
        <f t="shared" si="24"/>
        <v>615546268</v>
      </c>
      <c r="AK171" s="16" t="s">
        <v>261</v>
      </c>
      <c r="AL171" s="24" t="str">
        <f t="shared" si="25"/>
        <v>{{5,1,1,25247014,0}|{5,1,2,28492800,0}|{5,1,3,615546268,3}}</v>
      </c>
    </row>
    <row r="172" spans="1:38" x14ac:dyDescent="0.15">
      <c r="A172" s="16">
        <v>167</v>
      </c>
      <c r="B172" s="16">
        <v>601</v>
      </c>
      <c r="C172" s="16">
        <v>3</v>
      </c>
      <c r="D172" s="16">
        <v>0</v>
      </c>
      <c r="E172" s="16">
        <v>0</v>
      </c>
      <c r="F172" s="16">
        <v>300</v>
      </c>
      <c r="G172" s="16">
        <v>0</v>
      </c>
      <c r="H172" s="24" t="s">
        <v>316</v>
      </c>
      <c r="I172" s="24" t="s">
        <v>316</v>
      </c>
      <c r="J172" s="16">
        <v>8661</v>
      </c>
      <c r="K172" s="30">
        <v>0</v>
      </c>
      <c r="L172" s="16" t="s">
        <v>67</v>
      </c>
      <c r="M172" s="16" t="str" cm="1">
        <f t="array" ref="M172:U172">_xlfn._xlws.FILTER(领地怪物效果!$A$4:$I$64,L172=领地怪物效果!$A$4:$A$64)</f>
        <v>远征PVE-1级远古矿井</v>
      </c>
      <c r="N172" s="16">
        <v>1</v>
      </c>
      <c r="O172" s="16">
        <v>1.9</v>
      </c>
      <c r="P172" s="16">
        <v>1.9</v>
      </c>
      <c r="Q172" s="16">
        <v>1.9</v>
      </c>
      <c r="R172" s="16">
        <v>0</v>
      </c>
      <c r="S172" s="16">
        <v>5710634</v>
      </c>
      <c r="T172" s="16">
        <v>1330000</v>
      </c>
      <c r="U172" s="16">
        <v>28553171</v>
      </c>
      <c r="V172" s="16">
        <f t="shared" si="27"/>
        <v>1</v>
      </c>
      <c r="W172" s="19" cm="1">
        <f t="array" ref="W172">SUMPRODUCT((V172=品质升级提升效果!$H$3:$H$102)*(品质升级提升效果!$I$3:$I$102=C172)*(品质升级提升效果!$J$3:$J$102))</f>
        <v>0.2</v>
      </c>
      <c r="X172" s="19" cm="1">
        <f t="array" ref="X172">IFERROR(LOOKUP(1,0/((L172=Sheet2!$A$1:$A$90)*(Sheet2!$B$1:$B$90=C172)),Sheet2!$C$1:$C$90),W172)</f>
        <v>0.2</v>
      </c>
      <c r="Y172" s="16">
        <f t="shared" si="21"/>
        <v>1142126</v>
      </c>
      <c r="Z172" s="16">
        <f t="shared" si="19"/>
        <v>281960</v>
      </c>
      <c r="AA172" s="16">
        <f t="shared" si="20"/>
        <v>6091343</v>
      </c>
      <c r="AD172" s="16" t="s">
        <v>257</v>
      </c>
      <c r="AE172" s="16" t="str">
        <f t="shared" si="22"/>
        <v>1142126,0}|</v>
      </c>
      <c r="AF172" s="16" t="s">
        <v>313</v>
      </c>
      <c r="AG172" s="16">
        <f t="shared" si="23"/>
        <v>281960</v>
      </c>
      <c r="AH172" s="16" t="s">
        <v>260</v>
      </c>
      <c r="AI172" s="16" t="s">
        <v>314</v>
      </c>
      <c r="AJ172" s="16">
        <f t="shared" si="24"/>
        <v>6091343</v>
      </c>
      <c r="AK172" s="16" t="s">
        <v>261</v>
      </c>
      <c r="AL172" s="24" t="str">
        <f t="shared" si="25"/>
        <v>{{5,1,1,1142126,0}|{5,1,2,281960,0}|{5,1,3,6091343,3}}</v>
      </c>
    </row>
    <row r="173" spans="1:38" x14ac:dyDescent="0.15">
      <c r="A173" s="16">
        <v>168</v>
      </c>
      <c r="B173" s="16">
        <v>602</v>
      </c>
      <c r="C173" s="16">
        <v>3</v>
      </c>
      <c r="D173" s="16">
        <v>0</v>
      </c>
      <c r="E173" s="16">
        <v>0</v>
      </c>
      <c r="F173" s="16">
        <v>300</v>
      </c>
      <c r="G173" s="16">
        <v>0</v>
      </c>
      <c r="H173" s="24" t="s">
        <v>316</v>
      </c>
      <c r="I173" s="24" t="s">
        <v>316</v>
      </c>
      <c r="J173" s="16">
        <v>8661</v>
      </c>
      <c r="K173" s="30">
        <v>0</v>
      </c>
      <c r="L173" s="16" t="s">
        <v>68</v>
      </c>
      <c r="M173" s="16" t="str" cm="1">
        <f t="array" ref="M173:U173">_xlfn._xlws.FILTER(领地怪物效果!$A$4:$I$64,L173=领地怪物效果!$A$4:$A$64)</f>
        <v>远征PVE-2级远古矿井</v>
      </c>
      <c r="N173" s="16">
        <v>2</v>
      </c>
      <c r="O173" s="16">
        <v>2.95</v>
      </c>
      <c r="P173" s="16">
        <v>2.25</v>
      </c>
      <c r="Q173" s="16">
        <v>2.25</v>
      </c>
      <c r="R173" s="16">
        <v>0</v>
      </c>
      <c r="S173" s="16">
        <v>8866511</v>
      </c>
      <c r="T173" s="16">
        <v>1575000</v>
      </c>
      <c r="U173" s="16">
        <v>33812966</v>
      </c>
      <c r="V173" s="16">
        <f t="shared" si="27"/>
        <v>2</v>
      </c>
      <c r="W173" s="19" cm="1">
        <f t="array" ref="W173">SUMPRODUCT((V173=品质升级提升效果!$H$3:$H$102)*(品质升级提升效果!$I$3:$I$102=C173)*(品质升级提升效果!$J$3:$J$102))</f>
        <v>0.2</v>
      </c>
      <c r="X173" s="19" cm="1">
        <f t="array" ref="X173">IFERROR(LOOKUP(1,0/((L173=Sheet2!$A$1:$A$90)*(Sheet2!$B$1:$B$90=C173)),Sheet2!$C$1:$C$90),W173)</f>
        <v>0.2</v>
      </c>
      <c r="Y173" s="16">
        <f t="shared" si="21"/>
        <v>1773302</v>
      </c>
      <c r="Z173" s="16">
        <f t="shared" si="19"/>
        <v>333900</v>
      </c>
      <c r="AA173" s="16">
        <f t="shared" si="20"/>
        <v>7213432</v>
      </c>
      <c r="AD173" s="16" t="s">
        <v>257</v>
      </c>
      <c r="AE173" s="16" t="str">
        <f t="shared" si="22"/>
        <v>1773302,0}|</v>
      </c>
      <c r="AF173" s="16" t="s">
        <v>313</v>
      </c>
      <c r="AG173" s="16">
        <f t="shared" si="23"/>
        <v>333900</v>
      </c>
      <c r="AH173" s="16" t="s">
        <v>260</v>
      </c>
      <c r="AI173" s="16" t="s">
        <v>314</v>
      </c>
      <c r="AJ173" s="16">
        <f t="shared" si="24"/>
        <v>7213432</v>
      </c>
      <c r="AK173" s="16" t="s">
        <v>261</v>
      </c>
      <c r="AL173" s="24" t="str">
        <f t="shared" si="25"/>
        <v>{{5,1,1,1773302,0}|{5,1,2,333900,0}|{5,1,3,7213432,3}}</v>
      </c>
    </row>
    <row r="174" spans="1:38" x14ac:dyDescent="0.15">
      <c r="A174" s="16">
        <v>169</v>
      </c>
      <c r="B174" s="16">
        <v>603</v>
      </c>
      <c r="C174" s="16">
        <v>3</v>
      </c>
      <c r="D174" s="16">
        <v>0</v>
      </c>
      <c r="E174" s="16">
        <v>0</v>
      </c>
      <c r="F174" s="16">
        <v>300</v>
      </c>
      <c r="G174" s="16">
        <v>0</v>
      </c>
      <c r="H174" s="24" t="s">
        <v>316</v>
      </c>
      <c r="I174" s="24" t="s">
        <v>316</v>
      </c>
      <c r="J174" s="16">
        <v>8661</v>
      </c>
      <c r="K174" s="30">
        <v>0</v>
      </c>
      <c r="L174" s="16" t="s">
        <v>69</v>
      </c>
      <c r="M174" s="16" t="str" cm="1">
        <f t="array" ref="M174:U174">_xlfn._xlws.FILTER(领地怪物效果!$A$4:$I$64,L174=领地怪物效果!$A$4:$A$64)</f>
        <v>远征PVE-3级远古矿井</v>
      </c>
      <c r="N174" s="16">
        <v>3</v>
      </c>
      <c r="O174" s="16">
        <v>5.9</v>
      </c>
      <c r="P174" s="16">
        <v>3.9</v>
      </c>
      <c r="Q174" s="16">
        <v>3.9</v>
      </c>
      <c r="R174" s="16">
        <v>0</v>
      </c>
      <c r="S174" s="16">
        <v>17733022</v>
      </c>
      <c r="T174" s="16">
        <v>2730000</v>
      </c>
      <c r="U174" s="16">
        <v>58609141</v>
      </c>
      <c r="V174" s="16">
        <f t="shared" si="27"/>
        <v>3</v>
      </c>
      <c r="W174" s="19" cm="1">
        <f t="array" ref="W174">SUMPRODUCT((V174=品质升级提升效果!$H$3:$H$102)*(品质升级提升效果!$I$3:$I$102=C174)*(品质升级提升效果!$J$3:$J$102))</f>
        <v>0.2</v>
      </c>
      <c r="X174" s="19" cm="1">
        <f t="array" ref="X174">IFERROR(LOOKUP(1,0/((L174=Sheet2!$A$1:$A$90)*(Sheet2!$B$1:$B$90=C174)),Sheet2!$C$1:$C$90),W174)</f>
        <v>0.2</v>
      </c>
      <c r="Y174" s="16">
        <f t="shared" si="21"/>
        <v>3546604</v>
      </c>
      <c r="Z174" s="16">
        <f t="shared" si="19"/>
        <v>578760</v>
      </c>
      <c r="AA174" s="16">
        <f t="shared" si="20"/>
        <v>12503283</v>
      </c>
      <c r="AD174" s="16" t="s">
        <v>257</v>
      </c>
      <c r="AE174" s="16" t="str">
        <f t="shared" si="22"/>
        <v>3546604,0}|</v>
      </c>
      <c r="AF174" s="16" t="s">
        <v>313</v>
      </c>
      <c r="AG174" s="16">
        <f t="shared" si="23"/>
        <v>578760</v>
      </c>
      <c r="AH174" s="16" t="s">
        <v>260</v>
      </c>
      <c r="AI174" s="16" t="s">
        <v>314</v>
      </c>
      <c r="AJ174" s="16">
        <f t="shared" si="24"/>
        <v>12503283</v>
      </c>
      <c r="AK174" s="16" t="s">
        <v>261</v>
      </c>
      <c r="AL174" s="24" t="str">
        <f t="shared" si="25"/>
        <v>{{5,1,1,3546604,0}|{5,1,2,578760,0}|{5,1,3,12503283,3}}</v>
      </c>
    </row>
    <row r="175" spans="1:38" x14ac:dyDescent="0.15">
      <c r="A175" s="16">
        <v>170</v>
      </c>
      <c r="B175" s="16">
        <v>604</v>
      </c>
      <c r="C175" s="16">
        <v>3</v>
      </c>
      <c r="D175" s="16">
        <v>0</v>
      </c>
      <c r="E175" s="16">
        <v>0</v>
      </c>
      <c r="F175" s="16">
        <v>300</v>
      </c>
      <c r="G175" s="16">
        <v>0</v>
      </c>
      <c r="H175" s="24" t="s">
        <v>316</v>
      </c>
      <c r="I175" s="24" t="s">
        <v>316</v>
      </c>
      <c r="J175" s="16">
        <v>8661</v>
      </c>
      <c r="K175" s="30">
        <v>0</v>
      </c>
      <c r="L175" s="16" t="s">
        <v>70</v>
      </c>
      <c r="M175" s="16" t="str" cm="1">
        <f t="array" ref="M175:U175">_xlfn._xlws.FILTER(领地怪物效果!$A$4:$I$64,L175=领地怪物效果!$A$4:$A$64)</f>
        <v>远征PVE-4级远古矿井</v>
      </c>
      <c r="N175" s="16">
        <v>4</v>
      </c>
      <c r="O175" s="16">
        <v>8.6999999999999993</v>
      </c>
      <c r="P175" s="16">
        <v>29.7</v>
      </c>
      <c r="Q175" s="16">
        <v>29.7</v>
      </c>
      <c r="R175" s="16">
        <v>0</v>
      </c>
      <c r="S175" s="16">
        <v>26148694</v>
      </c>
      <c r="T175" s="16">
        <v>20790000</v>
      </c>
      <c r="U175" s="16">
        <v>446331156</v>
      </c>
      <c r="V175" s="16">
        <f t="shared" si="27"/>
        <v>4</v>
      </c>
      <c r="W175" s="19" cm="1">
        <f t="array" ref="W175">SUMPRODUCT((V175=品质升级提升效果!$H$3:$H$102)*(品质升级提升效果!$I$3:$I$102=C175)*(品质升级提升效果!$J$3:$J$102))</f>
        <v>0.16</v>
      </c>
      <c r="X175" s="19" cm="1">
        <f t="array" ref="X175">IFERROR(LOOKUP(1,0/((L175=Sheet2!$A$1:$A$90)*(Sheet2!$B$1:$B$90=C175)),Sheet2!$C$1:$C$90),W175)</f>
        <v>0.16</v>
      </c>
      <c r="Y175" s="16">
        <f t="shared" si="21"/>
        <v>4183791</v>
      </c>
      <c r="Z175" s="16">
        <f t="shared" si="19"/>
        <v>3525984</v>
      </c>
      <c r="AA175" s="16">
        <f t="shared" si="20"/>
        <v>76173850</v>
      </c>
      <c r="AD175" s="16" t="s">
        <v>257</v>
      </c>
      <c r="AE175" s="16" t="str">
        <f t="shared" si="22"/>
        <v>4183791,0}|</v>
      </c>
      <c r="AF175" s="16" t="s">
        <v>313</v>
      </c>
      <c r="AG175" s="16">
        <f t="shared" si="23"/>
        <v>3525984</v>
      </c>
      <c r="AH175" s="16" t="s">
        <v>260</v>
      </c>
      <c r="AI175" s="16" t="s">
        <v>314</v>
      </c>
      <c r="AJ175" s="16">
        <f t="shared" si="24"/>
        <v>76173850</v>
      </c>
      <c r="AK175" s="16" t="s">
        <v>261</v>
      </c>
      <c r="AL175" s="24" t="str">
        <f t="shared" si="25"/>
        <v>{{5,1,1,4183791,0}|{5,1,2,3525984,0}|{5,1,3,76173850,3}}</v>
      </c>
    </row>
    <row r="176" spans="1:38" x14ac:dyDescent="0.15">
      <c r="A176" s="16">
        <v>171</v>
      </c>
      <c r="B176" s="16">
        <v>605</v>
      </c>
      <c r="C176" s="16">
        <v>3</v>
      </c>
      <c r="D176" s="16">
        <v>0</v>
      </c>
      <c r="E176" s="16">
        <v>0</v>
      </c>
      <c r="F176" s="16">
        <v>300</v>
      </c>
      <c r="G176" s="16">
        <v>0</v>
      </c>
      <c r="H176" s="24" t="s">
        <v>316</v>
      </c>
      <c r="I176" s="24" t="s">
        <v>316</v>
      </c>
      <c r="J176" s="16">
        <v>8661</v>
      </c>
      <c r="K176" s="30">
        <v>0</v>
      </c>
      <c r="L176" s="16" t="s">
        <v>71</v>
      </c>
      <c r="M176" s="16" t="str" cm="1">
        <f t="array" ref="M176:U176">_xlfn._xlws.FILTER(领地怪物效果!$A$4:$I$64,L176=领地怪物效果!$A$4:$A$64)</f>
        <v>远征PVE-5级远古矿井</v>
      </c>
      <c r="N176" s="16">
        <v>5</v>
      </c>
      <c r="O176" s="16">
        <v>13.2</v>
      </c>
      <c r="P176" s="16">
        <v>35</v>
      </c>
      <c r="Q176" s="16">
        <v>35</v>
      </c>
      <c r="R176" s="16">
        <v>0</v>
      </c>
      <c r="S176" s="16">
        <v>39673880</v>
      </c>
      <c r="T176" s="16">
        <v>24500000</v>
      </c>
      <c r="U176" s="16">
        <v>525979477</v>
      </c>
      <c r="V176" s="16">
        <f t="shared" si="27"/>
        <v>5</v>
      </c>
      <c r="W176" s="19" cm="1">
        <f t="array" ref="W176">SUMPRODUCT((V176=品质升级提升效果!$H$3:$H$102)*(品质升级提升效果!$I$3:$I$102=C176)*(品质升级提升效果!$J$3:$J$102))</f>
        <v>0.16</v>
      </c>
      <c r="X176" s="19" cm="1">
        <f t="array" ref="X176">IFERROR(LOOKUP(1,0/((L176=Sheet2!$A$1:$A$90)*(Sheet2!$B$1:$B$90=C176)),Sheet2!$C$1:$C$90),W176)</f>
        <v>0.16</v>
      </c>
      <c r="Y176" s="16">
        <f t="shared" si="21"/>
        <v>6347820</v>
      </c>
      <c r="Z176" s="16">
        <f t="shared" si="19"/>
        <v>4155200</v>
      </c>
      <c r="AA176" s="16">
        <f t="shared" si="20"/>
        <v>89767164</v>
      </c>
      <c r="AD176" s="16" t="s">
        <v>257</v>
      </c>
      <c r="AE176" s="16" t="str">
        <f t="shared" si="22"/>
        <v>6347820,0}|</v>
      </c>
      <c r="AF176" s="16" t="s">
        <v>313</v>
      </c>
      <c r="AG176" s="16">
        <f t="shared" si="23"/>
        <v>4155200</v>
      </c>
      <c r="AH176" s="16" t="s">
        <v>260</v>
      </c>
      <c r="AI176" s="16" t="s">
        <v>314</v>
      </c>
      <c r="AJ176" s="16">
        <f t="shared" si="24"/>
        <v>89767164</v>
      </c>
      <c r="AK176" s="16" t="s">
        <v>261</v>
      </c>
      <c r="AL176" s="24" t="str">
        <f t="shared" si="25"/>
        <v>{{5,1,1,6347820,0}|{5,1,2,4155200,0}|{5,1,3,89767164,3}}</v>
      </c>
    </row>
    <row r="177" spans="1:38" x14ac:dyDescent="0.15">
      <c r="A177" s="16">
        <v>172</v>
      </c>
      <c r="B177" s="16">
        <v>606</v>
      </c>
      <c r="C177" s="16">
        <v>3</v>
      </c>
      <c r="D177" s="16">
        <v>0</v>
      </c>
      <c r="E177" s="16">
        <v>0</v>
      </c>
      <c r="F177" s="16">
        <v>300</v>
      </c>
      <c r="G177" s="16">
        <v>0</v>
      </c>
      <c r="H177" s="24" t="s">
        <v>316</v>
      </c>
      <c r="I177" s="24" t="s">
        <v>316</v>
      </c>
      <c r="J177" s="16">
        <v>8661</v>
      </c>
      <c r="K177" s="30">
        <v>0</v>
      </c>
      <c r="L177" s="16" t="s">
        <v>72</v>
      </c>
      <c r="M177" s="16" t="str" cm="1">
        <f t="array" ref="M177:U177">_xlfn._xlws.FILTER(领地怪物效果!$A$4:$I$64,L177=领地怪物效果!$A$4:$A$64)</f>
        <v>远征PVE-6级远古矿井</v>
      </c>
      <c r="N177" s="16">
        <v>6</v>
      </c>
      <c r="O177" s="16">
        <v>31.05</v>
      </c>
      <c r="P177" s="16">
        <v>232</v>
      </c>
      <c r="Q177" s="16">
        <v>232</v>
      </c>
      <c r="R177" s="16">
        <v>0</v>
      </c>
      <c r="S177" s="16">
        <v>93323787</v>
      </c>
      <c r="T177" s="16">
        <v>162400000</v>
      </c>
      <c r="U177" s="16">
        <v>3486492537</v>
      </c>
      <c r="V177" s="16">
        <f t="shared" si="27"/>
        <v>6</v>
      </c>
      <c r="W177" s="19" cm="1">
        <f t="array" ref="W177">SUMPRODUCT((V177=品质升级提升效果!$H$3:$H$102)*(品质升级提升效果!$I$3:$I$102=C177)*(品质升级提升效果!$J$3:$J$102))</f>
        <v>0.16</v>
      </c>
      <c r="X177" s="19" cm="1">
        <f t="array" ref="X177">IFERROR(LOOKUP(1,0/((L177=Sheet2!$A$1:$A$90)*(Sheet2!$B$1:$B$90=C177)),Sheet2!$C$1:$C$90),W177)</f>
        <v>0.16</v>
      </c>
      <c r="Y177" s="16">
        <f t="shared" si="21"/>
        <v>14931805</v>
      </c>
      <c r="Z177" s="16">
        <f t="shared" si="19"/>
        <v>27543040</v>
      </c>
      <c r="AA177" s="16">
        <f t="shared" si="20"/>
        <v>595028059</v>
      </c>
      <c r="AD177" s="16" t="s">
        <v>257</v>
      </c>
      <c r="AE177" s="16" t="str">
        <f t="shared" si="22"/>
        <v>14931805,0}|</v>
      </c>
      <c r="AF177" s="16" t="s">
        <v>313</v>
      </c>
      <c r="AG177" s="16">
        <f t="shared" si="23"/>
        <v>27543040</v>
      </c>
      <c r="AH177" s="16" t="s">
        <v>260</v>
      </c>
      <c r="AI177" s="16" t="s">
        <v>314</v>
      </c>
      <c r="AJ177" s="16">
        <f t="shared" si="24"/>
        <v>595028059</v>
      </c>
      <c r="AK177" s="16" t="s">
        <v>261</v>
      </c>
      <c r="AL177" s="24" t="str">
        <f t="shared" si="25"/>
        <v>{{5,1,1,14931805,0}|{5,1,2,27543040,0}|{5,1,3,595028059,3}}</v>
      </c>
    </row>
    <row r="178" spans="1:38" x14ac:dyDescent="0.15">
      <c r="A178" s="16">
        <v>173</v>
      </c>
      <c r="B178" s="16">
        <v>607</v>
      </c>
      <c r="C178" s="16">
        <v>3</v>
      </c>
      <c r="D178" s="16">
        <v>0</v>
      </c>
      <c r="E178" s="16">
        <v>0</v>
      </c>
      <c r="F178" s="16">
        <v>300</v>
      </c>
      <c r="G178" s="16">
        <v>0</v>
      </c>
      <c r="H178" s="24" t="s">
        <v>316</v>
      </c>
      <c r="I178" s="24" t="s">
        <v>316</v>
      </c>
      <c r="J178" s="16">
        <v>8661</v>
      </c>
      <c r="K178" s="30">
        <v>0</v>
      </c>
      <c r="L178" s="16" t="s">
        <v>73</v>
      </c>
      <c r="M178" s="16" t="str" cm="1">
        <f t="array" ref="M178:U178">_xlfn._xlws.FILTER(领地怪物效果!$A$4:$I$64,L178=领地怪物效果!$A$4:$A$64)</f>
        <v>远征PVE-7级远古矿井</v>
      </c>
      <c r="N178" s="16">
        <v>7</v>
      </c>
      <c r="O178" s="16">
        <v>35.799999999999997</v>
      </c>
      <c r="P178" s="16">
        <v>300</v>
      </c>
      <c r="Q178" s="16">
        <v>300</v>
      </c>
      <c r="R178" s="16">
        <v>0</v>
      </c>
      <c r="S178" s="16">
        <v>107600373</v>
      </c>
      <c r="T178" s="16">
        <v>210000000</v>
      </c>
      <c r="U178" s="16">
        <v>4508395522</v>
      </c>
      <c r="V178" s="16">
        <f t="shared" si="27"/>
        <v>7</v>
      </c>
      <c r="W178" s="19" cm="1">
        <f t="array" ref="W178">SUMPRODUCT((V178=品质升级提升效果!$H$3:$H$102)*(品质升级提升效果!$I$3:$I$102=C178)*(品质升级提升效果!$J$3:$J$102))</f>
        <v>0.16</v>
      </c>
      <c r="X178" s="19" cm="1">
        <f t="array" ref="X178">IFERROR(LOOKUP(1,0/((L178=Sheet2!$A$1:$A$90)*(Sheet2!$B$1:$B$90=C178)),Sheet2!$C$1:$C$90),W178)</f>
        <v>0.16</v>
      </c>
      <c r="Y178" s="16">
        <f t="shared" si="21"/>
        <v>17216059</v>
      </c>
      <c r="Z178" s="16">
        <f t="shared" si="19"/>
        <v>35616000</v>
      </c>
      <c r="AA178" s="16">
        <f t="shared" si="20"/>
        <v>769432835</v>
      </c>
      <c r="AD178" s="16" t="s">
        <v>257</v>
      </c>
      <c r="AE178" s="16" t="str">
        <f t="shared" si="22"/>
        <v>17216059,0}|</v>
      </c>
      <c r="AF178" s="16" t="s">
        <v>313</v>
      </c>
      <c r="AG178" s="16">
        <f t="shared" si="23"/>
        <v>35616000</v>
      </c>
      <c r="AH178" s="16" t="s">
        <v>260</v>
      </c>
      <c r="AI178" s="16" t="s">
        <v>314</v>
      </c>
      <c r="AJ178" s="16">
        <f t="shared" si="24"/>
        <v>769432835</v>
      </c>
      <c r="AK178" s="16" t="s">
        <v>261</v>
      </c>
      <c r="AL178" s="24" t="str">
        <f t="shared" si="25"/>
        <v>{{5,1,1,17216059,0}|{5,1,2,35616000,0}|{5,1,3,769432835,3}}</v>
      </c>
    </row>
    <row r="179" spans="1:38" x14ac:dyDescent="0.15">
      <c r="A179" s="16">
        <v>174</v>
      </c>
      <c r="B179" s="16">
        <v>608</v>
      </c>
      <c r="C179" s="16">
        <v>3</v>
      </c>
      <c r="D179" s="16">
        <v>0</v>
      </c>
      <c r="E179" s="16">
        <v>0</v>
      </c>
      <c r="F179" s="16">
        <v>300</v>
      </c>
      <c r="G179" s="16">
        <v>0</v>
      </c>
      <c r="H179" s="24" t="s">
        <v>316</v>
      </c>
      <c r="I179" s="24" t="s">
        <v>316</v>
      </c>
      <c r="J179" s="16">
        <v>8661</v>
      </c>
      <c r="K179" s="30">
        <v>0</v>
      </c>
      <c r="L179" s="16" t="s">
        <v>74</v>
      </c>
      <c r="M179" s="16" t="str" cm="1">
        <f t="array" ref="M179:U179">_xlfn._xlws.FILTER(领地怪物效果!$A$4:$I$64,L179=领地怪物效果!$A$4:$A$64)</f>
        <v>远征PVE-8级远古矿井</v>
      </c>
      <c r="N179" s="16">
        <v>8</v>
      </c>
      <c r="O179" s="16">
        <v>39.549999999999997</v>
      </c>
      <c r="P179" s="16">
        <v>387.5</v>
      </c>
      <c r="Q179" s="16">
        <v>387.5</v>
      </c>
      <c r="R179" s="16">
        <v>0</v>
      </c>
      <c r="S179" s="16">
        <v>118871361</v>
      </c>
      <c r="T179" s="16">
        <v>271250000</v>
      </c>
      <c r="U179" s="16">
        <v>5823344216</v>
      </c>
      <c r="V179" s="16">
        <f t="shared" si="27"/>
        <v>8</v>
      </c>
      <c r="W179" s="19" cm="1">
        <f t="array" ref="W179">SUMPRODUCT((V179=品质升级提升效果!$H$3:$H$102)*(品质升级提升效果!$I$3:$I$102=C179)*(品质升级提升效果!$J$3:$J$102))</f>
        <v>0.14000000000000001</v>
      </c>
      <c r="X179" s="19" cm="1">
        <f t="array" ref="X179">IFERROR(LOOKUP(1,0/((L179=Sheet2!$A$1:$A$90)*(Sheet2!$B$1:$B$90=C179)),Sheet2!$C$1:$C$90),W179)</f>
        <v>0.14000000000000001</v>
      </c>
      <c r="Y179" s="16">
        <f t="shared" si="21"/>
        <v>16641990</v>
      </c>
      <c r="Z179" s="16">
        <f t="shared" si="19"/>
        <v>40253500</v>
      </c>
      <c r="AA179" s="16">
        <f t="shared" si="20"/>
        <v>869619402</v>
      </c>
      <c r="AD179" s="16" t="s">
        <v>257</v>
      </c>
      <c r="AE179" s="16" t="str">
        <f t="shared" si="22"/>
        <v>16641990,0}|</v>
      </c>
      <c r="AF179" s="16" t="s">
        <v>313</v>
      </c>
      <c r="AG179" s="16">
        <f t="shared" si="23"/>
        <v>40253500</v>
      </c>
      <c r="AH179" s="16" t="s">
        <v>260</v>
      </c>
      <c r="AI179" s="16" t="s">
        <v>314</v>
      </c>
      <c r="AJ179" s="16">
        <f t="shared" si="24"/>
        <v>869619402</v>
      </c>
      <c r="AK179" s="16" t="s">
        <v>261</v>
      </c>
      <c r="AL179" s="24" t="str">
        <f t="shared" si="25"/>
        <v>{{5,1,1,16641990,0}|{5,1,2,40253500,0}|{5,1,3,869619402,3}}</v>
      </c>
    </row>
    <row r="180" spans="1:38" x14ac:dyDescent="0.15">
      <c r="A180" s="16">
        <v>175</v>
      </c>
      <c r="B180" s="16">
        <v>609</v>
      </c>
      <c r="C180" s="16">
        <v>3</v>
      </c>
      <c r="D180" s="16">
        <v>0</v>
      </c>
      <c r="E180" s="16">
        <v>0</v>
      </c>
      <c r="F180" s="16">
        <v>300</v>
      </c>
      <c r="G180" s="16">
        <v>0</v>
      </c>
      <c r="H180" s="24" t="s">
        <v>316</v>
      </c>
      <c r="I180" s="24" t="s">
        <v>316</v>
      </c>
      <c r="J180" s="16">
        <v>8661</v>
      </c>
      <c r="K180" s="30">
        <v>0</v>
      </c>
      <c r="L180" s="16" t="s">
        <v>75</v>
      </c>
      <c r="M180" s="16" t="str" cm="1">
        <f t="array" ref="M180:U180">_xlfn._xlws.FILTER(领地怪物效果!$A$4:$I$64,L180=领地怪物效果!$A$4:$A$64)</f>
        <v>远征PVE-9级远古矿井</v>
      </c>
      <c r="N180" s="16">
        <v>9</v>
      </c>
      <c r="O180" s="16">
        <v>68.400000000000006</v>
      </c>
      <c r="P180" s="16">
        <v>480</v>
      </c>
      <c r="Q180" s="16">
        <v>480</v>
      </c>
      <c r="R180" s="16">
        <v>0</v>
      </c>
      <c r="S180" s="16">
        <v>205582835</v>
      </c>
      <c r="T180" s="16">
        <v>336000000</v>
      </c>
      <c r="U180" s="16">
        <v>7213432835</v>
      </c>
      <c r="V180" s="16">
        <f t="shared" si="27"/>
        <v>9</v>
      </c>
      <c r="W180" s="19" cm="1">
        <f t="array" ref="W180">SUMPRODUCT((V180=品质升级提升效果!$H$3:$H$102)*(品质升级提升效果!$I$3:$I$102=C180)*(品质升级提升效果!$J$3:$J$102))</f>
        <v>0.12</v>
      </c>
      <c r="X180" s="19" cm="1">
        <f t="array" ref="X180">IFERROR(LOOKUP(1,0/((L180=Sheet2!$A$1:$A$90)*(Sheet2!$B$1:$B$90=C180)),Sheet2!$C$1:$C$90),W180)</f>
        <v>0.12</v>
      </c>
      <c r="Y180" s="16">
        <f t="shared" si="21"/>
        <v>24669940</v>
      </c>
      <c r="Z180" s="16">
        <f t="shared" si="19"/>
        <v>42739200</v>
      </c>
      <c r="AA180" s="16">
        <f t="shared" si="20"/>
        <v>923319402</v>
      </c>
      <c r="AD180" s="16" t="s">
        <v>257</v>
      </c>
      <c r="AE180" s="16" t="str">
        <f t="shared" si="22"/>
        <v>24669940,0}|</v>
      </c>
      <c r="AF180" s="16" t="s">
        <v>313</v>
      </c>
      <c r="AG180" s="16">
        <f t="shared" si="23"/>
        <v>42739200</v>
      </c>
      <c r="AH180" s="16" t="s">
        <v>260</v>
      </c>
      <c r="AI180" s="16" t="s">
        <v>314</v>
      </c>
      <c r="AJ180" s="16">
        <f t="shared" si="24"/>
        <v>923319402</v>
      </c>
      <c r="AK180" s="16" t="s">
        <v>261</v>
      </c>
      <c r="AL180" s="24" t="str">
        <f t="shared" si="25"/>
        <v>{{5,1,1,24669940,0}|{5,1,2,42739200,0}|{5,1,3,923319402,3}}</v>
      </c>
    </row>
    <row r="181" spans="1:38" x14ac:dyDescent="0.15">
      <c r="A181" s="16">
        <v>176</v>
      </c>
      <c r="B181" s="16">
        <v>701</v>
      </c>
      <c r="C181" s="16">
        <v>3</v>
      </c>
      <c r="D181" s="16">
        <v>0</v>
      </c>
      <c r="E181" s="16">
        <v>0</v>
      </c>
      <c r="F181" s="16">
        <v>0</v>
      </c>
      <c r="G181" s="16">
        <v>0</v>
      </c>
      <c r="H181" s="24" t="s">
        <v>316</v>
      </c>
      <c r="I181" s="24" t="s">
        <v>316</v>
      </c>
      <c r="J181" s="16">
        <v>8661</v>
      </c>
      <c r="K181" s="30">
        <v>0</v>
      </c>
      <c r="L181" s="16" t="s">
        <v>76</v>
      </c>
      <c r="M181" s="16" t="str" cm="1">
        <f t="array" ref="M181:U181">_xlfn._xlws.FILTER(领地怪物效果!$A$4:$I$64,L181=领地怪物效果!$A$4:$A$64)</f>
        <v>远征PVE-2级BOSS据点</v>
      </c>
      <c r="N181" s="16">
        <v>2</v>
      </c>
      <c r="O181" s="16">
        <v>3.2</v>
      </c>
      <c r="P181" s="16">
        <v>2</v>
      </c>
      <c r="Q181" s="16">
        <v>2</v>
      </c>
      <c r="R181" s="16">
        <v>0</v>
      </c>
      <c r="S181" s="16">
        <v>9617910</v>
      </c>
      <c r="T181" s="16">
        <v>1400000</v>
      </c>
      <c r="U181" s="16">
        <v>30055970</v>
      </c>
      <c r="V181" s="16">
        <f t="shared" si="27"/>
        <v>1</v>
      </c>
      <c r="W181" s="19" cm="1">
        <f t="array" ref="W181">SUMPRODUCT((V181=品质升级提升效果!$H$3:$H$102)*(品质升级提升效果!$I$3:$I$102=C181)*(品质升级提升效果!$J$3:$J$102))</f>
        <v>0.2</v>
      </c>
      <c r="X181" s="19" cm="1">
        <f t="array" ref="X181">IFERROR(LOOKUP(1,0/((L181=Sheet2!$A$1:$A$90)*(Sheet2!$B$1:$B$90=C181)),Sheet2!$C$1:$C$90),W181)</f>
        <v>0.02</v>
      </c>
      <c r="Y181" s="16">
        <f t="shared" si="21"/>
        <v>192358</v>
      </c>
      <c r="Z181" s="16">
        <f t="shared" si="19"/>
        <v>29680</v>
      </c>
      <c r="AA181" s="16">
        <f t="shared" si="20"/>
        <v>641194</v>
      </c>
      <c r="AD181" s="16" t="s">
        <v>257</v>
      </c>
      <c r="AE181" s="16" t="str">
        <f t="shared" si="22"/>
        <v>192358,0}|</v>
      </c>
      <c r="AF181" s="16" t="s">
        <v>313</v>
      </c>
      <c r="AG181" s="16">
        <f t="shared" si="23"/>
        <v>29680</v>
      </c>
      <c r="AH181" s="16" t="s">
        <v>260</v>
      </c>
      <c r="AI181" s="16" t="s">
        <v>314</v>
      </c>
      <c r="AJ181" s="16">
        <f t="shared" si="24"/>
        <v>641194</v>
      </c>
      <c r="AK181" s="16" t="s">
        <v>261</v>
      </c>
      <c r="AL181" s="24" t="str">
        <f t="shared" si="25"/>
        <v>{{5,1,1,192358,0}|{5,1,2,29680,0}|{5,1,3,641194,3}}</v>
      </c>
    </row>
    <row r="182" spans="1:38" x14ac:dyDescent="0.15">
      <c r="A182" s="16">
        <v>177</v>
      </c>
      <c r="B182" s="16">
        <v>702</v>
      </c>
      <c r="C182" s="16">
        <v>3</v>
      </c>
      <c r="D182" s="16">
        <v>0</v>
      </c>
      <c r="E182" s="16">
        <v>0</v>
      </c>
      <c r="F182" s="16">
        <v>0</v>
      </c>
      <c r="G182" s="16">
        <v>0</v>
      </c>
      <c r="H182" s="24" t="s">
        <v>316</v>
      </c>
      <c r="I182" s="24" t="s">
        <v>316</v>
      </c>
      <c r="J182" s="16">
        <v>8661</v>
      </c>
      <c r="K182" s="30">
        <v>0</v>
      </c>
      <c r="L182" s="16" t="s">
        <v>77</v>
      </c>
      <c r="M182" s="16" t="str" cm="1">
        <f t="array" ref="M182:U182">_xlfn._xlws.FILTER(领地怪物效果!$A$4:$I$64,L182=领地怪物效果!$A$4:$A$64)</f>
        <v>远征PVE-7级BOSS据点</v>
      </c>
      <c r="N182" s="16">
        <v>7</v>
      </c>
      <c r="O182" s="16">
        <v>26</v>
      </c>
      <c r="P182" s="16">
        <v>160</v>
      </c>
      <c r="Q182" s="16">
        <v>160</v>
      </c>
      <c r="R182" s="16">
        <v>0</v>
      </c>
      <c r="S182" s="16">
        <v>78145522</v>
      </c>
      <c r="T182" s="16">
        <v>112000000</v>
      </c>
      <c r="U182" s="16">
        <v>2404477611</v>
      </c>
      <c r="V182" s="16">
        <f t="shared" si="27"/>
        <v>2</v>
      </c>
      <c r="W182" s="19" cm="1">
        <f t="array" ref="W182">SUMPRODUCT((V182=品质升级提升效果!$H$3:$H$102)*(品质升级提升效果!$I$3:$I$102=C182)*(品质升级提升效果!$J$3:$J$102))</f>
        <v>0.2</v>
      </c>
      <c r="X182" s="19" cm="1">
        <f t="array" ref="X182">IFERROR(LOOKUP(1,0/((L182=Sheet2!$A$1:$A$90)*(Sheet2!$B$1:$B$90=C182)),Sheet2!$C$1:$C$90),W182)</f>
        <v>0.02</v>
      </c>
      <c r="Y182" s="16">
        <f t="shared" si="21"/>
        <v>1562910</v>
      </c>
      <c r="Z182" s="16">
        <f t="shared" si="19"/>
        <v>2374400</v>
      </c>
      <c r="AA182" s="16">
        <f t="shared" si="20"/>
        <v>51295522</v>
      </c>
      <c r="AD182" s="16" t="s">
        <v>257</v>
      </c>
      <c r="AE182" s="16" t="str">
        <f t="shared" si="22"/>
        <v>1562910,0}|</v>
      </c>
      <c r="AF182" s="16" t="s">
        <v>313</v>
      </c>
      <c r="AG182" s="16">
        <f t="shared" si="23"/>
        <v>2374400</v>
      </c>
      <c r="AH182" s="16" t="s">
        <v>260</v>
      </c>
      <c r="AI182" s="16" t="s">
        <v>314</v>
      </c>
      <c r="AJ182" s="16">
        <f t="shared" si="24"/>
        <v>51295522</v>
      </c>
      <c r="AK182" s="16" t="s">
        <v>261</v>
      </c>
      <c r="AL182" s="24" t="str">
        <f t="shared" si="25"/>
        <v>{{5,1,1,1562910,0}|{5,1,2,2374400,0}|{5,1,3,51295522,3}}</v>
      </c>
    </row>
    <row r="183" spans="1:38" x14ac:dyDescent="0.15">
      <c r="A183" s="16">
        <v>178</v>
      </c>
      <c r="B183" s="16">
        <v>703</v>
      </c>
      <c r="C183" s="16">
        <v>3</v>
      </c>
      <c r="D183" s="16">
        <v>0</v>
      </c>
      <c r="E183" s="16">
        <v>0</v>
      </c>
      <c r="F183" s="16">
        <v>0</v>
      </c>
      <c r="G183" s="16">
        <v>0</v>
      </c>
      <c r="H183" s="24" t="s">
        <v>316</v>
      </c>
      <c r="I183" s="24" t="s">
        <v>316</v>
      </c>
      <c r="J183" s="16">
        <v>8661</v>
      </c>
      <c r="K183" s="30">
        <v>0</v>
      </c>
      <c r="L183" s="16" t="s">
        <v>78</v>
      </c>
      <c r="M183" s="16" t="str" cm="1">
        <f t="array" ref="M183:U183">_xlfn._xlws.FILTER(领地怪物效果!$A$4:$I$64,L183=领地怪物效果!$A$4:$A$64)</f>
        <v>远征PVE-8级BOSS据点</v>
      </c>
      <c r="N183" s="16">
        <v>8</v>
      </c>
      <c r="O183" s="16">
        <v>31</v>
      </c>
      <c r="P183" s="16">
        <v>181</v>
      </c>
      <c r="Q183" s="16">
        <v>181</v>
      </c>
      <c r="R183" s="16">
        <v>0</v>
      </c>
      <c r="S183" s="16">
        <v>93173507</v>
      </c>
      <c r="T183" s="16">
        <v>126700000</v>
      </c>
      <c r="U183" s="16">
        <v>2720065298</v>
      </c>
      <c r="V183" s="16">
        <f t="shared" si="27"/>
        <v>3</v>
      </c>
      <c r="W183" s="19" cm="1">
        <f t="array" ref="W183">SUMPRODUCT((V183=品质升级提升效果!$H$3:$H$102)*(品质升级提升效果!$I$3:$I$102=C183)*(品质升级提升效果!$J$3:$J$102))</f>
        <v>0.2</v>
      </c>
      <c r="X183" s="19" cm="1">
        <f t="array" ref="X183">IFERROR(LOOKUP(1,0/((L183=Sheet2!$A$1:$A$90)*(Sheet2!$B$1:$B$90=C183)),Sheet2!$C$1:$C$90),W183)</f>
        <v>0.02</v>
      </c>
      <c r="Y183" s="16">
        <f t="shared" si="21"/>
        <v>1863470</v>
      </c>
      <c r="Z183" s="16">
        <f t="shared" si="19"/>
        <v>2686040</v>
      </c>
      <c r="AA183" s="16">
        <f t="shared" si="20"/>
        <v>58028059</v>
      </c>
      <c r="AD183" s="16" t="s">
        <v>257</v>
      </c>
      <c r="AE183" s="16" t="str">
        <f t="shared" si="22"/>
        <v>1863470,0}|</v>
      </c>
      <c r="AF183" s="16" t="s">
        <v>313</v>
      </c>
      <c r="AG183" s="16">
        <f t="shared" si="23"/>
        <v>2686040</v>
      </c>
      <c r="AH183" s="16" t="s">
        <v>260</v>
      </c>
      <c r="AI183" s="16" t="s">
        <v>314</v>
      </c>
      <c r="AJ183" s="16">
        <f t="shared" si="24"/>
        <v>58028059</v>
      </c>
      <c r="AK183" s="16" t="s">
        <v>261</v>
      </c>
      <c r="AL183" s="24" t="str">
        <f t="shared" si="25"/>
        <v>{{5,1,1,1863470,0}|{5,1,2,2686040,0}|{5,1,3,58028059,3}}</v>
      </c>
    </row>
    <row r="184" spans="1:38" x14ac:dyDescent="0.15">
      <c r="A184" s="16">
        <v>179</v>
      </c>
      <c r="B184" s="16">
        <v>704</v>
      </c>
      <c r="C184" s="16">
        <v>3</v>
      </c>
      <c r="D184" s="16">
        <v>0</v>
      </c>
      <c r="E184" s="16">
        <v>0</v>
      </c>
      <c r="F184" s="16">
        <v>0</v>
      </c>
      <c r="G184" s="16">
        <v>0</v>
      </c>
      <c r="H184" s="24" t="s">
        <v>316</v>
      </c>
      <c r="I184" s="24" t="s">
        <v>316</v>
      </c>
      <c r="J184" s="16">
        <v>8661</v>
      </c>
      <c r="K184" s="30">
        <v>0</v>
      </c>
      <c r="L184" s="16" t="s">
        <v>79</v>
      </c>
      <c r="M184" s="16" t="str" cm="1">
        <f t="array" ref="M184:U184">_xlfn._xlws.FILTER(领地怪物效果!$A$4:$I$64,L184=领地怪物效果!$A$4:$A$64)</f>
        <v>远征PVE-9级BOSS据点</v>
      </c>
      <c r="N184" s="16">
        <v>9</v>
      </c>
      <c r="O184" s="16">
        <v>51</v>
      </c>
      <c r="P184" s="16">
        <v>284</v>
      </c>
      <c r="Q184" s="16">
        <v>284</v>
      </c>
      <c r="R184" s="16">
        <v>0</v>
      </c>
      <c r="S184" s="16">
        <v>153285447</v>
      </c>
      <c r="T184" s="16">
        <v>198800000</v>
      </c>
      <c r="U184" s="16">
        <v>4267947761</v>
      </c>
      <c r="V184" s="16">
        <f t="shared" si="27"/>
        <v>4</v>
      </c>
      <c r="W184" s="19" cm="1">
        <f t="array" ref="W184">SUMPRODUCT((V184=品质升级提升效果!$H$3:$H$102)*(品质升级提升效果!$I$3:$I$102=C184)*(品质升级提升效果!$J$3:$J$102))</f>
        <v>0.16</v>
      </c>
      <c r="X184" s="19" cm="1">
        <f t="array" ref="X184">IFERROR(LOOKUP(1,0/((L184=Sheet2!$A$1:$A$90)*(Sheet2!$B$1:$B$90=C184)),Sheet2!$C$1:$C$90),W184)</f>
        <v>0.02</v>
      </c>
      <c r="Y184" s="16">
        <f t="shared" si="21"/>
        <v>3065708</v>
      </c>
      <c r="Z184" s="16">
        <f t="shared" si="19"/>
        <v>4214560</v>
      </c>
      <c r="AA184" s="16">
        <f t="shared" si="20"/>
        <v>91049552</v>
      </c>
      <c r="AD184" s="16" t="s">
        <v>257</v>
      </c>
      <c r="AE184" s="16" t="str">
        <f t="shared" si="22"/>
        <v>3065708,0}|</v>
      </c>
      <c r="AF184" s="16" t="s">
        <v>313</v>
      </c>
      <c r="AG184" s="16">
        <f t="shared" si="23"/>
        <v>4214560</v>
      </c>
      <c r="AH184" s="16" t="s">
        <v>260</v>
      </c>
      <c r="AI184" s="16" t="s">
        <v>314</v>
      </c>
      <c r="AJ184" s="16">
        <f t="shared" si="24"/>
        <v>91049552</v>
      </c>
      <c r="AK184" s="16" t="s">
        <v>261</v>
      </c>
      <c r="AL184" s="24" t="str">
        <f t="shared" si="25"/>
        <v>{{5,1,1,3065708,0}|{5,1,2,4214560,0}|{5,1,3,91049552,3}}</v>
      </c>
    </row>
    <row r="185" spans="1:38" x14ac:dyDescent="0.15">
      <c r="A185" s="16">
        <v>180</v>
      </c>
      <c r="B185" s="16">
        <v>705</v>
      </c>
      <c r="C185" s="16">
        <v>3</v>
      </c>
      <c r="D185" s="16">
        <v>0</v>
      </c>
      <c r="E185" s="16">
        <v>0</v>
      </c>
      <c r="F185" s="16">
        <v>0</v>
      </c>
      <c r="G185" s="16">
        <v>0</v>
      </c>
      <c r="H185" s="24" t="s">
        <v>316</v>
      </c>
      <c r="I185" s="24" t="s">
        <v>316</v>
      </c>
      <c r="J185" s="16">
        <v>8661</v>
      </c>
      <c r="K185" s="30">
        <v>0</v>
      </c>
      <c r="L185" s="16" t="s">
        <v>80</v>
      </c>
      <c r="M185" s="16" t="str" cm="1">
        <f t="array" ref="M185:U185">_xlfn._xlws.FILTER(领地怪物效果!$A$4:$I$64,L185=领地怪物效果!$A$4:$A$64)</f>
        <v>远征PVE-10级BOSS据点</v>
      </c>
      <c r="N185" s="16">
        <v>10</v>
      </c>
      <c r="O185" s="16">
        <v>81</v>
      </c>
      <c r="P185" s="16">
        <v>382</v>
      </c>
      <c r="Q185" s="16">
        <v>382</v>
      </c>
      <c r="R185" s="16">
        <v>0</v>
      </c>
      <c r="S185" s="16">
        <v>243453358</v>
      </c>
      <c r="T185" s="16">
        <v>267400000</v>
      </c>
      <c r="U185" s="16">
        <v>5740690298</v>
      </c>
      <c r="V185" s="16">
        <f t="shared" si="27"/>
        <v>5</v>
      </c>
      <c r="W185" s="19" cm="1">
        <f t="array" ref="W185">SUMPRODUCT((V185=品质升级提升效果!$H$3:$H$102)*(品质升级提升效果!$I$3:$I$102=C185)*(品质升级提升效果!$J$3:$J$102))</f>
        <v>0.16</v>
      </c>
      <c r="X185" s="19" cm="1">
        <f t="array" ref="X185">IFERROR(LOOKUP(1,0/((L185=Sheet2!$A$1:$A$90)*(Sheet2!$B$1:$B$90=C185)),Sheet2!$C$1:$C$90),W185)</f>
        <v>0.02</v>
      </c>
      <c r="Y185" s="16">
        <f t="shared" si="21"/>
        <v>4869067</v>
      </c>
      <c r="Z185" s="16">
        <f t="shared" si="19"/>
        <v>5668880</v>
      </c>
      <c r="AA185" s="16">
        <f t="shared" si="20"/>
        <v>122468059</v>
      </c>
      <c r="AD185" s="16" t="s">
        <v>257</v>
      </c>
      <c r="AE185" s="16" t="str">
        <f t="shared" si="22"/>
        <v>4869067,0}|</v>
      </c>
      <c r="AF185" s="16" t="s">
        <v>313</v>
      </c>
      <c r="AG185" s="16">
        <f t="shared" si="23"/>
        <v>5668880</v>
      </c>
      <c r="AH185" s="16" t="s">
        <v>260</v>
      </c>
      <c r="AI185" s="16" t="s">
        <v>314</v>
      </c>
      <c r="AJ185" s="16">
        <f t="shared" si="24"/>
        <v>122468059</v>
      </c>
      <c r="AK185" s="16" t="s">
        <v>261</v>
      </c>
      <c r="AL185" s="24" t="str">
        <f t="shared" si="25"/>
        <v>{{5,1,1,4869067,0}|{5,1,2,5668880,0}|{5,1,3,122468059,3}}</v>
      </c>
    </row>
    <row r="186" spans="1:38" x14ac:dyDescent="0.15">
      <c r="A186" s="16">
        <v>181</v>
      </c>
      <c r="B186" s="16">
        <v>100</v>
      </c>
      <c r="C186" s="16">
        <v>4</v>
      </c>
      <c r="D186" s="16">
        <v>0</v>
      </c>
      <c r="E186" s="16">
        <v>0</v>
      </c>
      <c r="F186" s="16">
        <v>0</v>
      </c>
      <c r="G186" s="29">
        <v>6000161</v>
      </c>
      <c r="H186" s="32" t="s">
        <v>317</v>
      </c>
      <c r="I186" s="35" t="s">
        <v>315</v>
      </c>
      <c r="J186" s="16">
        <v>8661</v>
      </c>
      <c r="K186" s="30">
        <v>350</v>
      </c>
      <c r="L186" s="16" t="s">
        <v>21</v>
      </c>
      <c r="M186" s="16" t="str" cm="1">
        <f t="array" ref="M186:U186">_xlfn._xlws.FILTER(领地怪物效果!$A$4:$I$64,L186=领地怪物效果!$A$4:$A$64)</f>
        <v>远征PVP-出生</v>
      </c>
      <c r="N186" s="16">
        <v>0</v>
      </c>
      <c r="O186" s="16">
        <v>0.5</v>
      </c>
      <c r="P186" s="16">
        <v>0.8</v>
      </c>
      <c r="Q186" s="16">
        <v>0.8</v>
      </c>
      <c r="R186" s="16">
        <v>0</v>
      </c>
      <c r="S186" s="16">
        <v>1502798</v>
      </c>
      <c r="T186" s="16">
        <v>560000</v>
      </c>
      <c r="U186" s="16">
        <v>12022388</v>
      </c>
      <c r="V186" s="16">
        <f t="shared" si="27"/>
        <v>1</v>
      </c>
      <c r="W186" s="19" cm="1">
        <f t="array" ref="W186">SUMPRODUCT((V186=品质升级提升效果!$H$3:$H$102)*(品质升级提升效果!$I$3:$I$102=C186)*(品质升级提升效果!$J$3:$J$102))</f>
        <v>0.35</v>
      </c>
      <c r="X186" s="19" cm="1">
        <f t="array" ref="X186">IFERROR(LOOKUP(1,0/((L186=Sheet2!$A$1:$A$90)*(Sheet2!$B$1:$B$90=C186)),Sheet2!$C$1:$C$90),W186)</f>
        <v>0.35</v>
      </c>
      <c r="Y186" s="16">
        <f t="shared" si="21"/>
        <v>525979</v>
      </c>
      <c r="Z186" s="16">
        <f t="shared" si="19"/>
        <v>211680</v>
      </c>
      <c r="AA186" s="16">
        <f t="shared" si="20"/>
        <v>4581865</v>
      </c>
      <c r="AD186" s="16" t="s">
        <v>257</v>
      </c>
      <c r="AE186" s="16" t="str">
        <f t="shared" si="22"/>
        <v>525979,0}|</v>
      </c>
      <c r="AF186" s="16" t="s">
        <v>313</v>
      </c>
      <c r="AG186" s="16">
        <f t="shared" si="23"/>
        <v>211680</v>
      </c>
      <c r="AH186" s="16" t="s">
        <v>260</v>
      </c>
      <c r="AI186" s="16" t="s">
        <v>314</v>
      </c>
      <c r="AJ186" s="16">
        <f t="shared" si="24"/>
        <v>4581865</v>
      </c>
      <c r="AK186" s="16" t="s">
        <v>261</v>
      </c>
      <c r="AL186" s="24" t="str">
        <f t="shared" si="25"/>
        <v>{{5,1,1,525979,0}|{5,1,2,211680,0}|{5,1,3,4581865,3}}</v>
      </c>
    </row>
    <row r="187" spans="1:38" x14ac:dyDescent="0.15">
      <c r="A187" s="16">
        <v>182</v>
      </c>
      <c r="B187" s="16">
        <v>101</v>
      </c>
      <c r="C187" s="16">
        <v>4</v>
      </c>
      <c r="D187" s="16">
        <v>0</v>
      </c>
      <c r="E187" s="16">
        <v>0</v>
      </c>
      <c r="F187" s="16">
        <v>0</v>
      </c>
      <c r="G187" s="40">
        <v>6000162</v>
      </c>
      <c r="H187" s="41" t="s">
        <v>318</v>
      </c>
      <c r="I187" s="36" t="s">
        <v>315</v>
      </c>
      <c r="J187" s="16">
        <v>8661</v>
      </c>
      <c r="K187" s="30">
        <v>350</v>
      </c>
      <c r="L187" s="16" t="s">
        <v>22</v>
      </c>
      <c r="M187" s="16" t="str" cm="1">
        <f t="array" ref="M187:U187">_xlfn._xlws.FILTER(领地怪物效果!$A$4:$I$64,L187=领地怪物效果!$A$4:$A$64)</f>
        <v>远征PVP-1级普通</v>
      </c>
      <c r="N187" s="16">
        <v>1</v>
      </c>
      <c r="O187" s="16">
        <v>0.65</v>
      </c>
      <c r="P187" s="16">
        <v>0.8</v>
      </c>
      <c r="Q187" s="16">
        <v>0.8</v>
      </c>
      <c r="R187" s="16">
        <v>0</v>
      </c>
      <c r="S187" s="16">
        <v>1953638</v>
      </c>
      <c r="T187" s="16">
        <v>560000</v>
      </c>
      <c r="U187" s="16">
        <v>12022388</v>
      </c>
      <c r="V187" s="16">
        <f t="shared" si="27"/>
        <v>1</v>
      </c>
      <c r="W187" s="19" cm="1">
        <f t="array" ref="W187">SUMPRODUCT((V187=品质升级提升效果!$H$3:$H$102)*(品质升级提升效果!$I$3:$I$102=C187)*(品质升级提升效果!$J$3:$J$102))</f>
        <v>0.35</v>
      </c>
      <c r="X187" s="19" cm="1">
        <f t="array" ref="X187">IFERROR(LOOKUP(1,0/((L187=Sheet2!$A$1:$A$90)*(Sheet2!$B$1:$B$90=C187)),Sheet2!$C$1:$C$90),W187)</f>
        <v>0.35</v>
      </c>
      <c r="Y187" s="16">
        <f t="shared" si="21"/>
        <v>683773</v>
      </c>
      <c r="Z187" s="16">
        <f t="shared" si="19"/>
        <v>211680</v>
      </c>
      <c r="AA187" s="16">
        <f t="shared" si="20"/>
        <v>4581865</v>
      </c>
      <c r="AD187" s="16" t="s">
        <v>257</v>
      </c>
      <c r="AE187" s="16" t="str">
        <f t="shared" si="22"/>
        <v>683773,0}|</v>
      </c>
      <c r="AF187" s="16" t="s">
        <v>313</v>
      </c>
      <c r="AG187" s="16">
        <f t="shared" si="23"/>
        <v>211680</v>
      </c>
      <c r="AH187" s="16" t="s">
        <v>260</v>
      </c>
      <c r="AI187" s="16" t="s">
        <v>314</v>
      </c>
      <c r="AJ187" s="16">
        <f t="shared" si="24"/>
        <v>4581865</v>
      </c>
      <c r="AK187" s="16" t="s">
        <v>261</v>
      </c>
      <c r="AL187" s="24" t="str">
        <f t="shared" si="25"/>
        <v>{{5,1,1,683773,0}|{5,1,2,211680,0}|{5,1,3,4581865,3}}</v>
      </c>
    </row>
    <row r="188" spans="1:38" x14ac:dyDescent="0.15">
      <c r="A188" s="16">
        <v>183</v>
      </c>
      <c r="B188" s="16">
        <v>102</v>
      </c>
      <c r="C188" s="16">
        <v>4</v>
      </c>
      <c r="D188" s="16">
        <v>0</v>
      </c>
      <c r="E188" s="16">
        <v>0</v>
      </c>
      <c r="F188" s="16">
        <v>0</v>
      </c>
      <c r="G188" s="40">
        <v>6000163</v>
      </c>
      <c r="H188" s="41" t="s">
        <v>319</v>
      </c>
      <c r="I188" s="36" t="s">
        <v>315</v>
      </c>
      <c r="J188" s="16">
        <v>8661</v>
      </c>
      <c r="K188" s="30">
        <v>360</v>
      </c>
      <c r="L188" s="16" t="s">
        <v>23</v>
      </c>
      <c r="M188" s="16" t="str" cm="1">
        <f t="array" ref="M188:U188">_xlfn._xlws.FILTER(领地怪物效果!$A$4:$I$64,L188=领地怪物效果!$A$4:$A$64)</f>
        <v>远征PVP-2级普通</v>
      </c>
      <c r="N188" s="16">
        <v>2</v>
      </c>
      <c r="O188" s="16">
        <v>2.8</v>
      </c>
      <c r="P188" s="16">
        <v>1.8</v>
      </c>
      <c r="Q188" s="16">
        <v>1.8</v>
      </c>
      <c r="R188" s="16">
        <v>0</v>
      </c>
      <c r="S188" s="16">
        <v>8415671</v>
      </c>
      <c r="T188" s="16">
        <v>1260000</v>
      </c>
      <c r="U188" s="16">
        <v>27050373</v>
      </c>
      <c r="V188" s="16">
        <f t="shared" si="27"/>
        <v>2</v>
      </c>
      <c r="W188" s="19" cm="1">
        <f t="array" ref="W188">SUMPRODUCT((V188=品质升级提升效果!$H$3:$H$102)*(品质升级提升效果!$I$3:$I$102=C188)*(品质升级提升效果!$J$3:$J$102))</f>
        <v>0.36</v>
      </c>
      <c r="X188" s="19" cm="1">
        <f t="array" ref="X188">IFERROR(LOOKUP(1,0/((L188=Sheet2!$A$1:$A$90)*(Sheet2!$B$1:$B$90=C188)),Sheet2!$C$1:$C$90),W188)</f>
        <v>0.36</v>
      </c>
      <c r="Y188" s="16">
        <f t="shared" si="21"/>
        <v>3029641</v>
      </c>
      <c r="Z188" s="16">
        <f t="shared" si="19"/>
        <v>489888</v>
      </c>
      <c r="AA188" s="16">
        <f t="shared" si="20"/>
        <v>10603746</v>
      </c>
      <c r="AD188" s="16" t="s">
        <v>257</v>
      </c>
      <c r="AE188" s="16" t="str">
        <f t="shared" si="22"/>
        <v>3029641,0}|</v>
      </c>
      <c r="AF188" s="16" t="s">
        <v>313</v>
      </c>
      <c r="AG188" s="16">
        <f t="shared" si="23"/>
        <v>489888</v>
      </c>
      <c r="AH188" s="16" t="s">
        <v>260</v>
      </c>
      <c r="AI188" s="16" t="s">
        <v>314</v>
      </c>
      <c r="AJ188" s="16">
        <f t="shared" si="24"/>
        <v>10603746</v>
      </c>
      <c r="AK188" s="16" t="s">
        <v>261</v>
      </c>
      <c r="AL188" s="24" t="str">
        <f t="shared" si="25"/>
        <v>{{5,1,1,3029641,0}|{5,1,2,489888,0}|{5,1,3,10603746,3}}</v>
      </c>
    </row>
    <row r="189" spans="1:38" x14ac:dyDescent="0.15">
      <c r="A189" s="16">
        <v>184</v>
      </c>
      <c r="B189" s="16">
        <v>103</v>
      </c>
      <c r="C189" s="16">
        <v>4</v>
      </c>
      <c r="D189" s="16">
        <v>0</v>
      </c>
      <c r="E189" s="16">
        <v>0</v>
      </c>
      <c r="F189" s="16">
        <v>0</v>
      </c>
      <c r="G189" s="40">
        <v>6000164</v>
      </c>
      <c r="H189" s="41" t="s">
        <v>320</v>
      </c>
      <c r="I189" s="36" t="s">
        <v>315</v>
      </c>
      <c r="J189" s="16">
        <v>8661</v>
      </c>
      <c r="K189" s="30">
        <v>280</v>
      </c>
      <c r="L189" s="16" t="s">
        <v>24</v>
      </c>
      <c r="M189" s="16" t="str" cm="1">
        <f t="array" ref="M189:U189">_xlfn._xlws.FILTER(领地怪物效果!$A$4:$I$64,L189=领地怪物效果!$A$4:$A$64)</f>
        <v>远征PVP-3级普通</v>
      </c>
      <c r="N189" s="16">
        <v>3</v>
      </c>
      <c r="O189" s="16">
        <v>5.5</v>
      </c>
      <c r="P189" s="16">
        <v>3</v>
      </c>
      <c r="Q189" s="16">
        <v>3</v>
      </c>
      <c r="R189" s="16">
        <v>0</v>
      </c>
      <c r="S189" s="16">
        <v>16530783</v>
      </c>
      <c r="T189" s="16">
        <v>2100000</v>
      </c>
      <c r="U189" s="16">
        <v>45083955</v>
      </c>
      <c r="V189" s="16">
        <f t="shared" si="27"/>
        <v>3</v>
      </c>
      <c r="W189" s="19" cm="1">
        <f t="array" ref="W189">SUMPRODUCT((V189=品质升级提升效果!$H$3:$H$102)*(品质升级提升效果!$I$3:$I$102=C189)*(品质升级提升效果!$J$3:$J$102))</f>
        <v>0.28000000000000003</v>
      </c>
      <c r="X189" s="19" cm="1">
        <f t="array" ref="X189">IFERROR(LOOKUP(1,0/((L189=Sheet2!$A$1:$A$90)*(Sheet2!$B$1:$B$90=C189)),Sheet2!$C$1:$C$90),W189)</f>
        <v>0.28000000000000003</v>
      </c>
      <c r="Y189" s="16">
        <f t="shared" si="21"/>
        <v>4628619</v>
      </c>
      <c r="Z189" s="16">
        <f t="shared" si="19"/>
        <v>635040</v>
      </c>
      <c r="AA189" s="16">
        <f t="shared" si="20"/>
        <v>13745596</v>
      </c>
      <c r="AD189" s="16" t="s">
        <v>257</v>
      </c>
      <c r="AE189" s="16" t="str">
        <f t="shared" si="22"/>
        <v>4628619,0}|</v>
      </c>
      <c r="AF189" s="16" t="s">
        <v>313</v>
      </c>
      <c r="AG189" s="16">
        <f t="shared" si="23"/>
        <v>635040</v>
      </c>
      <c r="AH189" s="16" t="s">
        <v>260</v>
      </c>
      <c r="AI189" s="16" t="s">
        <v>314</v>
      </c>
      <c r="AJ189" s="16">
        <f t="shared" si="24"/>
        <v>13745596</v>
      </c>
      <c r="AK189" s="16" t="s">
        <v>261</v>
      </c>
      <c r="AL189" s="24" t="str">
        <f t="shared" si="25"/>
        <v>{{5,1,1,4628619,0}|{5,1,2,635040,0}|{5,1,3,13745596,3}}</v>
      </c>
    </row>
    <row r="190" spans="1:38" x14ac:dyDescent="0.15">
      <c r="A190" s="16">
        <v>185</v>
      </c>
      <c r="B190" s="16">
        <v>104</v>
      </c>
      <c r="C190" s="16">
        <v>4</v>
      </c>
      <c r="D190" s="16">
        <v>0</v>
      </c>
      <c r="E190" s="16">
        <v>0</v>
      </c>
      <c r="F190" s="16">
        <v>0</v>
      </c>
      <c r="G190" s="40">
        <v>6000165</v>
      </c>
      <c r="H190" s="41" t="s">
        <v>321</v>
      </c>
      <c r="I190" s="36" t="s">
        <v>315</v>
      </c>
      <c r="J190" s="16">
        <v>8661</v>
      </c>
      <c r="K190" s="30">
        <v>280</v>
      </c>
      <c r="L190" s="16" t="s">
        <v>25</v>
      </c>
      <c r="M190" s="16" t="str" cm="1">
        <f t="array" ref="M190:U190">_xlfn._xlws.FILTER(领地怪物效果!$A$4:$I$64,L190=领地怪物效果!$A$4:$A$64)</f>
        <v>远征PVP-4级普通</v>
      </c>
      <c r="N190" s="16">
        <v>4</v>
      </c>
      <c r="O190" s="16">
        <v>8</v>
      </c>
      <c r="P190" s="16">
        <v>22</v>
      </c>
      <c r="Q190" s="16">
        <v>22</v>
      </c>
      <c r="R190" s="16">
        <v>0</v>
      </c>
      <c r="S190" s="16">
        <v>24044776</v>
      </c>
      <c r="T190" s="16">
        <v>15400000</v>
      </c>
      <c r="U190" s="16">
        <v>330615671</v>
      </c>
      <c r="V190" s="16">
        <f t="shared" si="27"/>
        <v>4</v>
      </c>
      <c r="W190" s="19" cm="1">
        <f t="array" ref="W190">SUMPRODUCT((V190=品质升级提升效果!$H$3:$H$102)*(品质升级提升效果!$I$3:$I$102=C190)*(品质升级提升效果!$J$3:$J$102))</f>
        <v>0.28000000000000003</v>
      </c>
      <c r="X190" s="19" cm="1">
        <f t="array" ref="X190">IFERROR(LOOKUP(1,0/((L190=Sheet2!$A$1:$A$90)*(Sheet2!$B$1:$B$90=C190)),Sheet2!$C$1:$C$90),W190)</f>
        <v>0.28000000000000003</v>
      </c>
      <c r="Y190" s="16">
        <f t="shared" si="21"/>
        <v>6732537</v>
      </c>
      <c r="Z190" s="16">
        <f t="shared" si="19"/>
        <v>4656960</v>
      </c>
      <c r="AA190" s="16">
        <f t="shared" si="20"/>
        <v>100801044</v>
      </c>
      <c r="AD190" s="16" t="s">
        <v>257</v>
      </c>
      <c r="AE190" s="16" t="str">
        <f t="shared" si="22"/>
        <v>6732537,0}|</v>
      </c>
      <c r="AF190" s="16" t="s">
        <v>313</v>
      </c>
      <c r="AG190" s="16">
        <f t="shared" si="23"/>
        <v>4656960</v>
      </c>
      <c r="AH190" s="16" t="s">
        <v>260</v>
      </c>
      <c r="AI190" s="16" t="s">
        <v>314</v>
      </c>
      <c r="AJ190" s="16">
        <f t="shared" si="24"/>
        <v>100801044</v>
      </c>
      <c r="AK190" s="16" t="s">
        <v>261</v>
      </c>
      <c r="AL190" s="24" t="str">
        <f t="shared" si="25"/>
        <v>{{5,1,1,6732537,0}|{5,1,2,4656960,0}|{5,1,3,100801044,3}}</v>
      </c>
    </row>
    <row r="191" spans="1:38" x14ac:dyDescent="0.15">
      <c r="A191" s="16">
        <v>186</v>
      </c>
      <c r="B191" s="16">
        <v>105</v>
      </c>
      <c r="C191" s="16">
        <v>4</v>
      </c>
      <c r="D191" s="16">
        <v>0</v>
      </c>
      <c r="E191" s="16">
        <v>0</v>
      </c>
      <c r="F191" s="16">
        <v>0</v>
      </c>
      <c r="G191" s="40">
        <v>6000166</v>
      </c>
      <c r="H191" s="41" t="s">
        <v>322</v>
      </c>
      <c r="I191" s="36" t="s">
        <v>315</v>
      </c>
      <c r="J191" s="16">
        <v>8661</v>
      </c>
      <c r="K191" s="30">
        <v>280</v>
      </c>
      <c r="L191" s="16" t="s">
        <v>26</v>
      </c>
      <c r="M191" s="16" t="str" cm="1">
        <f t="array" ref="M191:U191">_xlfn._xlws.FILTER(领地怪物效果!$A$4:$I$64,L191=领地怪物效果!$A$4:$A$64)</f>
        <v>远征PVP-5级普通</v>
      </c>
      <c r="N191" s="16">
        <v>5</v>
      </c>
      <c r="O191" s="16">
        <v>12</v>
      </c>
      <c r="P191" s="16">
        <v>25</v>
      </c>
      <c r="Q191" s="16">
        <v>25</v>
      </c>
      <c r="R191" s="16">
        <v>0</v>
      </c>
      <c r="S191" s="16">
        <v>36067164</v>
      </c>
      <c r="T191" s="16">
        <v>17500000</v>
      </c>
      <c r="U191" s="16">
        <v>375699626</v>
      </c>
      <c r="V191" s="16">
        <f t="shared" si="27"/>
        <v>5</v>
      </c>
      <c r="W191" s="19" cm="1">
        <f t="array" ref="W191">SUMPRODUCT((V191=品质升级提升效果!$H$3:$H$102)*(品质升级提升效果!$I$3:$I$102=C191)*(品质升级提升效果!$J$3:$J$102))</f>
        <v>0.28000000000000003</v>
      </c>
      <c r="X191" s="19" cm="1">
        <f t="array" ref="X191">IFERROR(LOOKUP(1,0/((L191=Sheet2!$A$1:$A$90)*(Sheet2!$B$1:$B$90=C191)),Sheet2!$C$1:$C$90),W191)</f>
        <v>0.28000000000000003</v>
      </c>
      <c r="Y191" s="16">
        <f t="shared" si="21"/>
        <v>10098805</v>
      </c>
      <c r="Z191" s="16">
        <f t="shared" si="19"/>
        <v>5292000</v>
      </c>
      <c r="AA191" s="16">
        <f t="shared" si="20"/>
        <v>114546641</v>
      </c>
      <c r="AD191" s="16" t="s">
        <v>257</v>
      </c>
      <c r="AE191" s="16" t="str">
        <f t="shared" si="22"/>
        <v>10098805,0}|</v>
      </c>
      <c r="AF191" s="16" t="s">
        <v>313</v>
      </c>
      <c r="AG191" s="16">
        <f t="shared" si="23"/>
        <v>5292000</v>
      </c>
      <c r="AH191" s="16" t="s">
        <v>260</v>
      </c>
      <c r="AI191" s="16" t="s">
        <v>314</v>
      </c>
      <c r="AJ191" s="16">
        <f t="shared" si="24"/>
        <v>114546641</v>
      </c>
      <c r="AK191" s="16" t="s">
        <v>261</v>
      </c>
      <c r="AL191" s="24" t="str">
        <f t="shared" si="25"/>
        <v>{{5,1,1,10098805,0}|{5,1,2,5292000,0}|{5,1,3,114546641,3}}</v>
      </c>
    </row>
    <row r="192" spans="1:38" x14ac:dyDescent="0.15">
      <c r="A192" s="16">
        <v>187</v>
      </c>
      <c r="B192" s="16">
        <v>106</v>
      </c>
      <c r="C192" s="16">
        <v>4</v>
      </c>
      <c r="D192" s="16">
        <v>0</v>
      </c>
      <c r="E192" s="16">
        <v>0</v>
      </c>
      <c r="F192" s="16">
        <v>0</v>
      </c>
      <c r="G192" s="40">
        <v>6000167</v>
      </c>
      <c r="H192" s="41" t="s">
        <v>323</v>
      </c>
      <c r="I192" s="36" t="s">
        <v>315</v>
      </c>
      <c r="J192" s="16">
        <v>8661</v>
      </c>
      <c r="K192" s="30">
        <v>280</v>
      </c>
      <c r="L192" s="16" t="s">
        <v>27</v>
      </c>
      <c r="M192" s="16" t="str" cm="1">
        <f t="array" ref="M192:U192">_xlfn._xlws.FILTER(领地怪物效果!$A$4:$I$64,L192=领地怪物效果!$A$4:$A$64)</f>
        <v>远征PVP-6级普通</v>
      </c>
      <c r="N192" s="16">
        <v>6</v>
      </c>
      <c r="O192" s="16">
        <v>28</v>
      </c>
      <c r="P192" s="16">
        <v>160</v>
      </c>
      <c r="Q192" s="16">
        <v>160</v>
      </c>
      <c r="R192" s="16">
        <v>0</v>
      </c>
      <c r="S192" s="16">
        <v>84156716</v>
      </c>
      <c r="T192" s="16">
        <v>112000000</v>
      </c>
      <c r="U192" s="16">
        <v>2404477611</v>
      </c>
      <c r="V192" s="16">
        <f t="shared" si="27"/>
        <v>6</v>
      </c>
      <c r="W192" s="19" cm="1">
        <f t="array" ref="W192">SUMPRODUCT((V192=品质升级提升效果!$H$3:$H$102)*(品质升级提升效果!$I$3:$I$102=C192)*(品质升级提升效果!$J$3:$J$102))</f>
        <v>0.28000000000000003</v>
      </c>
      <c r="X192" s="19" cm="1">
        <f t="array" ref="X192">IFERROR(LOOKUP(1,0/((L192=Sheet2!$A$1:$A$90)*(Sheet2!$B$1:$B$90=C192)),Sheet2!$C$1:$C$90),W192)</f>
        <v>0.28000000000000003</v>
      </c>
      <c r="Y192" s="16">
        <f t="shared" si="21"/>
        <v>23563880</v>
      </c>
      <c r="Z192" s="16">
        <f t="shared" si="19"/>
        <v>33868800</v>
      </c>
      <c r="AA192" s="16">
        <f t="shared" si="20"/>
        <v>733098507</v>
      </c>
      <c r="AD192" s="16" t="s">
        <v>257</v>
      </c>
      <c r="AE192" s="16" t="str">
        <f t="shared" si="22"/>
        <v>23563880,0}|</v>
      </c>
      <c r="AF192" s="16" t="s">
        <v>313</v>
      </c>
      <c r="AG192" s="16">
        <f t="shared" si="23"/>
        <v>33868800</v>
      </c>
      <c r="AH192" s="16" t="s">
        <v>260</v>
      </c>
      <c r="AI192" s="16" t="s">
        <v>314</v>
      </c>
      <c r="AJ192" s="16">
        <f t="shared" si="24"/>
        <v>733098507</v>
      </c>
      <c r="AK192" s="16" t="s">
        <v>261</v>
      </c>
      <c r="AL192" s="24" t="str">
        <f t="shared" si="25"/>
        <v>{{5,1,1,23563880,0}|{5,1,2,33868800,0}|{5,1,3,733098507,3}}</v>
      </c>
    </row>
    <row r="193" spans="1:38" x14ac:dyDescent="0.15">
      <c r="A193" s="16">
        <v>188</v>
      </c>
      <c r="B193" s="16">
        <v>107</v>
      </c>
      <c r="C193" s="16">
        <v>4</v>
      </c>
      <c r="D193" s="16">
        <v>0</v>
      </c>
      <c r="E193" s="16">
        <v>0</v>
      </c>
      <c r="F193" s="16">
        <v>0</v>
      </c>
      <c r="G193" s="40">
        <v>6000168</v>
      </c>
      <c r="H193" s="41" t="s">
        <v>324</v>
      </c>
      <c r="I193" s="36" t="s">
        <v>315</v>
      </c>
      <c r="J193" s="16">
        <v>8661</v>
      </c>
      <c r="K193" s="30">
        <v>260</v>
      </c>
      <c r="L193" s="16" t="s">
        <v>28</v>
      </c>
      <c r="M193" s="16" t="str" cm="1">
        <f t="array" ref="M193:U193">_xlfn._xlws.FILTER(领地怪物效果!$A$4:$I$64,L193=领地怪物效果!$A$4:$A$64)</f>
        <v>远征PVP-7级普通</v>
      </c>
      <c r="N193" s="16">
        <v>7</v>
      </c>
      <c r="O193" s="16">
        <v>32</v>
      </c>
      <c r="P193" s="16">
        <v>200</v>
      </c>
      <c r="Q193" s="16">
        <v>200</v>
      </c>
      <c r="R193" s="16">
        <v>0</v>
      </c>
      <c r="S193" s="16">
        <v>96179104</v>
      </c>
      <c r="T193" s="16">
        <v>140000000</v>
      </c>
      <c r="U193" s="16">
        <v>3005597014</v>
      </c>
      <c r="V193" s="16">
        <f t="shared" si="27"/>
        <v>7</v>
      </c>
      <c r="W193" s="19" cm="1">
        <f t="array" ref="W193">SUMPRODUCT((V193=品质升级提升效果!$H$3:$H$102)*(品质升级提升效果!$I$3:$I$102=C193)*(品质升级提升效果!$J$3:$J$102))</f>
        <v>0.26</v>
      </c>
      <c r="X193" s="19" cm="1">
        <f t="array" ref="X193">IFERROR(LOOKUP(1,0/((L193=Sheet2!$A$1:$A$90)*(Sheet2!$B$1:$B$90=C193)),Sheet2!$C$1:$C$90),W193)</f>
        <v>0.26</v>
      </c>
      <c r="Y193" s="16">
        <f t="shared" si="21"/>
        <v>25006567</v>
      </c>
      <c r="Z193" s="16">
        <f t="shared" si="19"/>
        <v>39312000</v>
      </c>
      <c r="AA193" s="16">
        <f t="shared" si="20"/>
        <v>850917910</v>
      </c>
      <c r="AD193" s="16" t="s">
        <v>257</v>
      </c>
      <c r="AE193" s="16" t="str">
        <f t="shared" si="22"/>
        <v>25006567,0}|</v>
      </c>
      <c r="AF193" s="16" t="s">
        <v>313</v>
      </c>
      <c r="AG193" s="16">
        <f t="shared" si="23"/>
        <v>39312000</v>
      </c>
      <c r="AH193" s="16" t="s">
        <v>260</v>
      </c>
      <c r="AI193" s="16" t="s">
        <v>314</v>
      </c>
      <c r="AJ193" s="16">
        <f t="shared" si="24"/>
        <v>850917910</v>
      </c>
      <c r="AK193" s="16" t="s">
        <v>261</v>
      </c>
      <c r="AL193" s="24" t="str">
        <f t="shared" si="25"/>
        <v>{{5,1,1,25006567,0}|{5,1,2,39312000,0}|{5,1,3,850917910,3}}</v>
      </c>
    </row>
    <row r="194" spans="1:38" x14ac:dyDescent="0.15">
      <c r="A194" s="16">
        <v>189</v>
      </c>
      <c r="B194" s="16">
        <v>108</v>
      </c>
      <c r="C194" s="16">
        <v>4</v>
      </c>
      <c r="D194" s="16">
        <v>0</v>
      </c>
      <c r="E194" s="16">
        <v>0</v>
      </c>
      <c r="F194" s="16">
        <v>0</v>
      </c>
      <c r="G194" s="40">
        <v>6000169</v>
      </c>
      <c r="H194" s="41" t="s">
        <v>325</v>
      </c>
      <c r="I194" s="36" t="s">
        <v>315</v>
      </c>
      <c r="J194" s="16">
        <v>8661</v>
      </c>
      <c r="K194" s="30">
        <v>220</v>
      </c>
      <c r="L194" s="16" t="s">
        <v>29</v>
      </c>
      <c r="M194" s="16" t="str" cm="1">
        <f t="array" ref="M194:U194">_xlfn._xlws.FILTER(领地怪物效果!$A$4:$I$64,L194=领地怪物效果!$A$4:$A$64)</f>
        <v>远征PVP-8级普通</v>
      </c>
      <c r="N194" s="16">
        <v>8</v>
      </c>
      <c r="O194" s="16">
        <v>35</v>
      </c>
      <c r="P194" s="16">
        <v>250</v>
      </c>
      <c r="Q194" s="16">
        <v>250</v>
      </c>
      <c r="R194" s="16">
        <v>0</v>
      </c>
      <c r="S194" s="16">
        <v>105195895</v>
      </c>
      <c r="T194" s="16">
        <v>175000000</v>
      </c>
      <c r="U194" s="16">
        <v>3756996268</v>
      </c>
      <c r="V194" s="16">
        <f t="shared" si="27"/>
        <v>8</v>
      </c>
      <c r="W194" s="19" cm="1">
        <f t="array" ref="W194">SUMPRODUCT((V194=品质升级提升效果!$H$3:$H$102)*(品质升级提升效果!$I$3:$I$102=C194)*(品质升级提升效果!$J$3:$J$102))</f>
        <v>0.22</v>
      </c>
      <c r="X194" s="19" cm="1">
        <f t="array" ref="X194">IFERROR(LOOKUP(1,0/((L194=Sheet2!$A$1:$A$90)*(Sheet2!$B$1:$B$90=C194)),Sheet2!$C$1:$C$90),W194)</f>
        <v>0.22</v>
      </c>
      <c r="Y194" s="16">
        <f t="shared" si="21"/>
        <v>23143096</v>
      </c>
      <c r="Z194" s="16">
        <f t="shared" si="19"/>
        <v>41580000</v>
      </c>
      <c r="AA194" s="16">
        <f t="shared" si="20"/>
        <v>900009328</v>
      </c>
      <c r="AD194" s="16" t="s">
        <v>257</v>
      </c>
      <c r="AE194" s="16" t="str">
        <f t="shared" si="22"/>
        <v>23143096,0}|</v>
      </c>
      <c r="AF194" s="16" t="s">
        <v>313</v>
      </c>
      <c r="AG194" s="16">
        <f t="shared" si="23"/>
        <v>41580000</v>
      </c>
      <c r="AH194" s="16" t="s">
        <v>260</v>
      </c>
      <c r="AI194" s="16" t="s">
        <v>314</v>
      </c>
      <c r="AJ194" s="16">
        <f t="shared" si="24"/>
        <v>900009328</v>
      </c>
      <c r="AK194" s="16" t="s">
        <v>261</v>
      </c>
      <c r="AL194" s="24" t="str">
        <f t="shared" si="25"/>
        <v>{{5,1,1,23143096,0}|{5,1,2,41580000,0}|{5,1,3,900009328,3}}</v>
      </c>
    </row>
    <row r="195" spans="1:38" x14ac:dyDescent="0.15">
      <c r="A195" s="16">
        <v>190</v>
      </c>
      <c r="B195" s="16">
        <v>109</v>
      </c>
      <c r="C195" s="16">
        <v>4</v>
      </c>
      <c r="D195" s="16">
        <v>0</v>
      </c>
      <c r="E195" s="16">
        <v>0</v>
      </c>
      <c r="F195" s="16">
        <v>0</v>
      </c>
      <c r="G195" s="40">
        <v>6000170</v>
      </c>
      <c r="H195" s="41" t="s">
        <v>326</v>
      </c>
      <c r="I195" s="36" t="s">
        <v>315</v>
      </c>
      <c r="J195" s="16">
        <v>8661</v>
      </c>
      <c r="K195" s="30">
        <v>220</v>
      </c>
      <c r="L195" s="16" t="s">
        <v>30</v>
      </c>
      <c r="M195" s="16" t="str" cm="1">
        <f t="array" ref="M195:U195">_xlfn._xlws.FILTER(领地怪物效果!$A$4:$I$64,L195=领地怪物效果!$A$4:$A$64)</f>
        <v>远征PVP-9级普通</v>
      </c>
      <c r="N195" s="16">
        <v>9</v>
      </c>
      <c r="O195" s="16">
        <v>60</v>
      </c>
      <c r="P195" s="16">
        <v>300</v>
      </c>
      <c r="Q195" s="16">
        <v>300</v>
      </c>
      <c r="R195" s="16">
        <v>0</v>
      </c>
      <c r="S195" s="16">
        <v>180335820</v>
      </c>
      <c r="T195" s="16">
        <v>210000000</v>
      </c>
      <c r="U195" s="16">
        <v>4508395522</v>
      </c>
      <c r="V195" s="16">
        <f t="shared" si="27"/>
        <v>9</v>
      </c>
      <c r="W195" s="19" cm="1">
        <f t="array" ref="W195">SUMPRODUCT((V195=品质升级提升效果!$H$3:$H$102)*(品质升级提升效果!$I$3:$I$102=C195)*(品质升级提升效果!$J$3:$J$102))</f>
        <v>0.22</v>
      </c>
      <c r="X195" s="19" cm="1">
        <f t="array" ref="X195">IFERROR(LOOKUP(1,0/((L195=Sheet2!$A$1:$A$90)*(Sheet2!$B$1:$B$90=C195)),Sheet2!$C$1:$C$90),W195)</f>
        <v>0.22</v>
      </c>
      <c r="Y195" s="16">
        <f t="shared" si="21"/>
        <v>39673880</v>
      </c>
      <c r="Z195" s="16">
        <f t="shared" si="19"/>
        <v>49896000</v>
      </c>
      <c r="AA195" s="16">
        <f t="shared" si="20"/>
        <v>1080011193</v>
      </c>
      <c r="AD195" s="16" t="s">
        <v>257</v>
      </c>
      <c r="AE195" s="16" t="str">
        <f t="shared" si="22"/>
        <v>39673880,0}|</v>
      </c>
      <c r="AF195" s="16" t="s">
        <v>313</v>
      </c>
      <c r="AG195" s="16">
        <f t="shared" si="23"/>
        <v>49896000</v>
      </c>
      <c r="AH195" s="16" t="s">
        <v>260</v>
      </c>
      <c r="AI195" s="16" t="s">
        <v>314</v>
      </c>
      <c r="AJ195" s="16">
        <f t="shared" si="24"/>
        <v>1080011193</v>
      </c>
      <c r="AK195" s="16" t="s">
        <v>261</v>
      </c>
      <c r="AL195" s="24" t="str">
        <f t="shared" si="25"/>
        <v>{{5,1,1,39673880,0}|{5,1,2,49896000,0}|{5,1,3,1080011193,3}}</v>
      </c>
    </row>
    <row r="196" spans="1:38" x14ac:dyDescent="0.15">
      <c r="A196" s="16">
        <v>191</v>
      </c>
      <c r="B196" s="16">
        <v>110</v>
      </c>
      <c r="C196" s="16">
        <v>4</v>
      </c>
      <c r="D196" s="16">
        <v>0</v>
      </c>
      <c r="E196" s="16">
        <v>0</v>
      </c>
      <c r="F196" s="16">
        <v>0</v>
      </c>
      <c r="G196" s="40">
        <v>6000171</v>
      </c>
      <c r="H196" s="41" t="s">
        <v>327</v>
      </c>
      <c r="I196" s="36" t="s">
        <v>315</v>
      </c>
      <c r="J196" s="16">
        <v>8661</v>
      </c>
      <c r="K196" s="30">
        <v>180</v>
      </c>
      <c r="L196" s="16" t="s">
        <v>31</v>
      </c>
      <c r="M196" s="16" t="str" cm="1">
        <f t="array" ref="M196:U196">_xlfn._xlws.FILTER(领地怪物效果!$A$4:$I$64,L196=领地怪物效果!$A$4:$A$64)</f>
        <v>远征PVP-10级普通</v>
      </c>
      <c r="N196" s="16">
        <v>10</v>
      </c>
      <c r="O196" s="16">
        <v>70</v>
      </c>
      <c r="P196" s="16">
        <v>320</v>
      </c>
      <c r="Q196" s="16">
        <v>320</v>
      </c>
      <c r="R196" s="16">
        <v>0</v>
      </c>
      <c r="S196" s="16">
        <v>210391791</v>
      </c>
      <c r="T196" s="16">
        <v>224000000</v>
      </c>
      <c r="U196" s="16">
        <v>4808955223</v>
      </c>
      <c r="V196" s="16">
        <f t="shared" si="27"/>
        <v>10</v>
      </c>
      <c r="W196" s="19" cm="1">
        <f t="array" ref="W196">SUMPRODUCT((V196=品质升级提升效果!$H$3:$H$102)*(品质升级提升效果!$I$3:$I$102=C196)*(品质升级提升效果!$J$3:$J$102))</f>
        <v>0.18</v>
      </c>
      <c r="X196" s="19" cm="1">
        <f t="array" ref="X196">IFERROR(LOOKUP(1,0/((L196=Sheet2!$A$1:$A$90)*(Sheet2!$B$1:$B$90=C196)),Sheet2!$C$1:$C$90),W196)</f>
        <v>0.18</v>
      </c>
      <c r="Y196" s="16">
        <f t="shared" si="21"/>
        <v>37870522</v>
      </c>
      <c r="Z196" s="16">
        <f t="shared" si="19"/>
        <v>43545600</v>
      </c>
      <c r="AA196" s="16">
        <f t="shared" si="20"/>
        <v>942555223</v>
      </c>
      <c r="AD196" s="16" t="s">
        <v>257</v>
      </c>
      <c r="AE196" s="16" t="str">
        <f t="shared" si="22"/>
        <v>37870522,0}|</v>
      </c>
      <c r="AF196" s="16" t="s">
        <v>313</v>
      </c>
      <c r="AG196" s="16">
        <f t="shared" si="23"/>
        <v>43545600</v>
      </c>
      <c r="AH196" s="16" t="s">
        <v>260</v>
      </c>
      <c r="AI196" s="16" t="s">
        <v>314</v>
      </c>
      <c r="AJ196" s="16">
        <f t="shared" si="24"/>
        <v>942555223</v>
      </c>
      <c r="AK196" s="16" t="s">
        <v>261</v>
      </c>
      <c r="AL196" s="24" t="str">
        <f t="shared" si="25"/>
        <v>{{5,1,1,37870522,0}|{5,1,2,43545600,0}|{5,1,3,942555223,3}}</v>
      </c>
    </row>
    <row r="197" spans="1:38" x14ac:dyDescent="0.15">
      <c r="A197" s="16">
        <v>192</v>
      </c>
      <c r="B197" s="16">
        <v>201</v>
      </c>
      <c r="C197" s="16">
        <v>4</v>
      </c>
      <c r="D197" s="16">
        <v>400</v>
      </c>
      <c r="E197" s="16">
        <v>0</v>
      </c>
      <c r="F197" s="16">
        <v>0</v>
      </c>
      <c r="G197" s="33">
        <f>G187</f>
        <v>6000162</v>
      </c>
      <c r="H197" s="32" t="s">
        <v>318</v>
      </c>
      <c r="I197" s="37" t="s">
        <v>315</v>
      </c>
      <c r="J197" s="16">
        <v>8661</v>
      </c>
      <c r="K197" s="30">
        <v>350</v>
      </c>
      <c r="L197" s="16" t="s">
        <v>32</v>
      </c>
      <c r="M197" s="16" t="str" cm="1">
        <f t="array" ref="M197:U197">_xlfn._xlws.FILTER(领地怪物效果!$A$4:$I$64,L197=领地怪物效果!$A$4:$A$64)</f>
        <v>远征PVP-1级远征币矿井</v>
      </c>
      <c r="N197" s="16">
        <v>1</v>
      </c>
      <c r="O197" s="16">
        <v>1.9</v>
      </c>
      <c r="P197" s="16">
        <v>1.9</v>
      </c>
      <c r="Q197" s="16">
        <v>1.9</v>
      </c>
      <c r="R197" s="16">
        <v>0</v>
      </c>
      <c r="S197" s="16">
        <v>5710634</v>
      </c>
      <c r="T197" s="16">
        <v>1330000</v>
      </c>
      <c r="U197" s="16">
        <v>28553171</v>
      </c>
      <c r="V197" s="16">
        <f t="shared" si="27"/>
        <v>1</v>
      </c>
      <c r="W197" s="19" cm="1">
        <f t="array" ref="W197">SUMPRODUCT((V197=品质升级提升效果!$H$3:$H$102)*(品质升级提升效果!$I$3:$I$102=C197)*(品质升级提升效果!$J$3:$J$102))</f>
        <v>0.35</v>
      </c>
      <c r="X197" s="19" cm="1">
        <f t="array" ref="X197">IFERROR(LOOKUP(1,0/((L197=Sheet2!$A$1:$A$90)*(Sheet2!$B$1:$B$90=C197)),Sheet2!$C$1:$C$90),W197)</f>
        <v>0.35</v>
      </c>
      <c r="Y197" s="16">
        <f t="shared" si="21"/>
        <v>1998721</v>
      </c>
      <c r="Z197" s="16">
        <f t="shared" si="19"/>
        <v>502740</v>
      </c>
      <c r="AA197" s="16">
        <f t="shared" si="20"/>
        <v>10881930</v>
      </c>
      <c r="AD197" s="16" t="s">
        <v>257</v>
      </c>
      <c r="AE197" s="16" t="str">
        <f t="shared" si="22"/>
        <v>1998721,0}|</v>
      </c>
      <c r="AF197" s="16" t="s">
        <v>313</v>
      </c>
      <c r="AG197" s="16">
        <f t="shared" si="23"/>
        <v>502740</v>
      </c>
      <c r="AH197" s="16" t="s">
        <v>260</v>
      </c>
      <c r="AI197" s="16" t="s">
        <v>314</v>
      </c>
      <c r="AJ197" s="16">
        <f t="shared" si="24"/>
        <v>10881930</v>
      </c>
      <c r="AK197" s="16" t="s">
        <v>261</v>
      </c>
      <c r="AL197" s="24" t="str">
        <f t="shared" si="25"/>
        <v>{{5,1,1,1998721,0}|{5,1,2,502740,0}|{5,1,3,10881930,3}}</v>
      </c>
    </row>
    <row r="198" spans="1:38" x14ac:dyDescent="0.15">
      <c r="A198" s="16">
        <v>193</v>
      </c>
      <c r="B198" s="16">
        <v>202</v>
      </c>
      <c r="C198" s="16">
        <v>4</v>
      </c>
      <c r="D198" s="16">
        <v>400</v>
      </c>
      <c r="E198" s="16">
        <v>0</v>
      </c>
      <c r="F198" s="16">
        <v>0</v>
      </c>
      <c r="G198" s="33">
        <f t="shared" ref="G198:G216" si="28">G188</f>
        <v>6000163</v>
      </c>
      <c r="H198" s="32" t="s">
        <v>319</v>
      </c>
      <c r="I198" s="37" t="s">
        <v>315</v>
      </c>
      <c r="J198" s="16">
        <v>8661</v>
      </c>
      <c r="K198" s="30">
        <v>360</v>
      </c>
      <c r="L198" s="16" t="s">
        <v>33</v>
      </c>
      <c r="M198" s="16" t="str" cm="1">
        <f t="array" ref="M198:U198">_xlfn._xlws.FILTER(领地怪物效果!$A$4:$I$64,L198=领地怪物效果!$A$4:$A$64)</f>
        <v>远征PVP-2级远征币矿井</v>
      </c>
      <c r="N198" s="16">
        <v>2</v>
      </c>
      <c r="O198" s="16">
        <v>2.95</v>
      </c>
      <c r="P198" s="16">
        <v>2.25</v>
      </c>
      <c r="Q198" s="16">
        <v>2.25</v>
      </c>
      <c r="R198" s="16">
        <v>0</v>
      </c>
      <c r="S198" s="16">
        <v>8866511</v>
      </c>
      <c r="T198" s="16">
        <v>1575000</v>
      </c>
      <c r="U198" s="16">
        <v>33812966</v>
      </c>
      <c r="V198" s="16">
        <f t="shared" si="27"/>
        <v>2</v>
      </c>
      <c r="W198" s="19" cm="1">
        <f t="array" ref="W198">SUMPRODUCT((V198=品质升级提升效果!$H$3:$H$102)*(品质升级提升效果!$I$3:$I$102=C198)*(品质升级提升效果!$J$3:$J$102))</f>
        <v>0.36</v>
      </c>
      <c r="X198" s="19" cm="1">
        <f t="array" ref="X198">IFERROR(LOOKUP(1,0/((L198=Sheet2!$A$1:$A$90)*(Sheet2!$B$1:$B$90=C198)),Sheet2!$C$1:$C$90),W198)</f>
        <v>0.36</v>
      </c>
      <c r="Y198" s="16">
        <f t="shared" si="21"/>
        <v>3191943</v>
      </c>
      <c r="Z198" s="16">
        <f t="shared" ref="Z198:Z261" si="29">INT(T198*$X198*(1+C198/50))</f>
        <v>612360</v>
      </c>
      <c r="AA198" s="16">
        <f t="shared" ref="AA198:AA261" si="30">INT(U198*$X198*(1+C198/45))</f>
        <v>13254682</v>
      </c>
      <c r="AD198" s="16" t="s">
        <v>257</v>
      </c>
      <c r="AE198" s="16" t="str">
        <f t="shared" si="22"/>
        <v>3191943,0}|</v>
      </c>
      <c r="AF198" s="16" t="s">
        <v>313</v>
      </c>
      <c r="AG198" s="16">
        <f t="shared" si="23"/>
        <v>612360</v>
      </c>
      <c r="AH198" s="16" t="s">
        <v>260</v>
      </c>
      <c r="AI198" s="16" t="s">
        <v>314</v>
      </c>
      <c r="AJ198" s="16">
        <f t="shared" si="24"/>
        <v>13254682</v>
      </c>
      <c r="AK198" s="16" t="s">
        <v>261</v>
      </c>
      <c r="AL198" s="24" t="str">
        <f t="shared" si="25"/>
        <v>{{5,1,1,3191943,0}|{5,1,2,612360,0}|{5,1,3,13254682,3}}</v>
      </c>
    </row>
    <row r="199" spans="1:38" x14ac:dyDescent="0.15">
      <c r="A199" s="16">
        <v>194</v>
      </c>
      <c r="B199" s="16">
        <v>203</v>
      </c>
      <c r="C199" s="16">
        <v>4</v>
      </c>
      <c r="D199" s="16">
        <v>400</v>
      </c>
      <c r="E199" s="16">
        <v>0</v>
      </c>
      <c r="F199" s="16">
        <v>0</v>
      </c>
      <c r="G199" s="33">
        <f t="shared" si="28"/>
        <v>6000164</v>
      </c>
      <c r="H199" s="32" t="s">
        <v>320</v>
      </c>
      <c r="I199" s="37" t="s">
        <v>315</v>
      </c>
      <c r="J199" s="16">
        <v>8661</v>
      </c>
      <c r="K199" s="30">
        <v>280</v>
      </c>
      <c r="L199" s="16" t="s">
        <v>34</v>
      </c>
      <c r="M199" s="16" t="str" cm="1">
        <f t="array" ref="M199:U199">_xlfn._xlws.FILTER(领地怪物效果!$A$4:$I$64,L199=领地怪物效果!$A$4:$A$64)</f>
        <v>远征PVP-3级远征币矿井</v>
      </c>
      <c r="N199" s="16">
        <v>3</v>
      </c>
      <c r="O199" s="16">
        <v>5.9</v>
      </c>
      <c r="P199" s="16">
        <v>3.9</v>
      </c>
      <c r="Q199" s="16">
        <v>3.9</v>
      </c>
      <c r="R199" s="16">
        <v>0</v>
      </c>
      <c r="S199" s="16">
        <v>17733022</v>
      </c>
      <c r="T199" s="16">
        <v>2730000</v>
      </c>
      <c r="U199" s="16">
        <v>58609141</v>
      </c>
      <c r="V199" s="16">
        <f t="shared" si="27"/>
        <v>3</v>
      </c>
      <c r="W199" s="19" cm="1">
        <f t="array" ref="W199">SUMPRODUCT((V199=品质升级提升效果!$H$3:$H$102)*(品质升级提升效果!$I$3:$I$102=C199)*(品质升级提升效果!$J$3:$J$102))</f>
        <v>0.28000000000000003</v>
      </c>
      <c r="X199" s="19" cm="1">
        <f t="array" ref="X199">IFERROR(LOOKUP(1,0/((L199=Sheet2!$A$1:$A$90)*(Sheet2!$B$1:$B$90=C199)),Sheet2!$C$1:$C$90),W199)</f>
        <v>0.28000000000000003</v>
      </c>
      <c r="Y199" s="16">
        <f t="shared" ref="Y199:Y262" si="31">INT(S199*$X199)</f>
        <v>4965246</v>
      </c>
      <c r="Z199" s="16">
        <f t="shared" si="29"/>
        <v>825552</v>
      </c>
      <c r="AA199" s="16">
        <f t="shared" si="30"/>
        <v>17869275</v>
      </c>
      <c r="AD199" s="16" t="s">
        <v>257</v>
      </c>
      <c r="AE199" s="16" t="str">
        <f t="shared" ref="AE199:AE262" si="32">Y199&amp;",0}|"</f>
        <v>4965246,0}|</v>
      </c>
      <c r="AF199" s="16" t="s">
        <v>313</v>
      </c>
      <c r="AG199" s="16">
        <f t="shared" ref="AG199:AG262" si="33">Z199</f>
        <v>825552</v>
      </c>
      <c r="AH199" s="16" t="s">
        <v>260</v>
      </c>
      <c r="AI199" s="16" t="s">
        <v>314</v>
      </c>
      <c r="AJ199" s="16">
        <f t="shared" ref="AJ199:AJ262" si="34">AA199</f>
        <v>17869275</v>
      </c>
      <c r="AK199" s="16" t="s">
        <v>261</v>
      </c>
      <c r="AL199" s="24" t="str">
        <f t="shared" ref="AL199:AL262" si="35">AD199&amp;AE199&amp;AF199&amp;AG199&amp;AH199&amp;AI199&amp;AJ199&amp;AK199</f>
        <v>{{5,1,1,4965246,0}|{5,1,2,825552,0}|{5,1,3,17869275,3}}</v>
      </c>
    </row>
    <row r="200" spans="1:38" x14ac:dyDescent="0.15">
      <c r="A200" s="16">
        <v>195</v>
      </c>
      <c r="B200" s="16">
        <v>204</v>
      </c>
      <c r="C200" s="16">
        <v>4</v>
      </c>
      <c r="D200" s="16">
        <v>400</v>
      </c>
      <c r="E200" s="16">
        <v>0</v>
      </c>
      <c r="F200" s="16">
        <v>0</v>
      </c>
      <c r="G200" s="33">
        <f t="shared" si="28"/>
        <v>6000165</v>
      </c>
      <c r="H200" s="32" t="s">
        <v>321</v>
      </c>
      <c r="I200" s="37" t="s">
        <v>315</v>
      </c>
      <c r="J200" s="16">
        <v>8661</v>
      </c>
      <c r="K200" s="30">
        <v>280</v>
      </c>
      <c r="L200" s="16" t="s">
        <v>35</v>
      </c>
      <c r="M200" s="16" t="str" cm="1">
        <f t="array" ref="M200:U200">_xlfn._xlws.FILTER(领地怪物效果!$A$4:$I$64,L200=领地怪物效果!$A$4:$A$64)</f>
        <v>远征PVP-4级远征币矿井</v>
      </c>
      <c r="N200" s="16">
        <v>4</v>
      </c>
      <c r="O200" s="16">
        <v>8.6999999999999993</v>
      </c>
      <c r="P200" s="16">
        <v>29.7</v>
      </c>
      <c r="Q200" s="16">
        <v>29.7</v>
      </c>
      <c r="R200" s="16">
        <v>0</v>
      </c>
      <c r="S200" s="16">
        <v>26148694</v>
      </c>
      <c r="T200" s="16">
        <v>20790000</v>
      </c>
      <c r="U200" s="16">
        <v>446331156</v>
      </c>
      <c r="V200" s="16">
        <f t="shared" si="27"/>
        <v>4</v>
      </c>
      <c r="W200" s="19" cm="1">
        <f t="array" ref="W200">SUMPRODUCT((V200=品质升级提升效果!$H$3:$H$102)*(品质升级提升效果!$I$3:$I$102=C200)*(品质升级提升效果!$J$3:$J$102))</f>
        <v>0.28000000000000003</v>
      </c>
      <c r="X200" s="19" cm="1">
        <f t="array" ref="X200">IFERROR(LOOKUP(1,0/((L200=Sheet2!$A$1:$A$90)*(Sheet2!$B$1:$B$90=C200)),Sheet2!$C$1:$C$90),W200)</f>
        <v>0.28000000000000003</v>
      </c>
      <c r="Y200" s="16">
        <f t="shared" si="31"/>
        <v>7321634</v>
      </c>
      <c r="Z200" s="16">
        <f t="shared" si="29"/>
        <v>6286896</v>
      </c>
      <c r="AA200" s="16">
        <f t="shared" si="30"/>
        <v>136081410</v>
      </c>
      <c r="AD200" s="16" t="s">
        <v>257</v>
      </c>
      <c r="AE200" s="16" t="str">
        <f t="shared" si="32"/>
        <v>7321634,0}|</v>
      </c>
      <c r="AF200" s="16" t="s">
        <v>313</v>
      </c>
      <c r="AG200" s="16">
        <f t="shared" si="33"/>
        <v>6286896</v>
      </c>
      <c r="AH200" s="16" t="s">
        <v>260</v>
      </c>
      <c r="AI200" s="16" t="s">
        <v>314</v>
      </c>
      <c r="AJ200" s="16">
        <f t="shared" si="34"/>
        <v>136081410</v>
      </c>
      <c r="AK200" s="16" t="s">
        <v>261</v>
      </c>
      <c r="AL200" s="24" t="str">
        <f t="shared" si="35"/>
        <v>{{5,1,1,7321634,0}|{5,1,2,6286896,0}|{5,1,3,136081410,3}}</v>
      </c>
    </row>
    <row r="201" spans="1:38" x14ac:dyDescent="0.15">
      <c r="A201" s="16">
        <v>196</v>
      </c>
      <c r="B201" s="16">
        <v>205</v>
      </c>
      <c r="C201" s="16">
        <v>4</v>
      </c>
      <c r="D201" s="16">
        <v>400</v>
      </c>
      <c r="E201" s="16">
        <v>0</v>
      </c>
      <c r="F201" s="16">
        <v>0</v>
      </c>
      <c r="G201" s="33">
        <f t="shared" si="28"/>
        <v>6000166</v>
      </c>
      <c r="H201" s="32" t="s">
        <v>322</v>
      </c>
      <c r="I201" s="37" t="s">
        <v>315</v>
      </c>
      <c r="J201" s="16">
        <v>8661</v>
      </c>
      <c r="K201" s="30">
        <v>280</v>
      </c>
      <c r="L201" s="16" t="s">
        <v>36</v>
      </c>
      <c r="M201" s="16" t="str" cm="1">
        <f t="array" ref="M201:U201">_xlfn._xlws.FILTER(领地怪物效果!$A$4:$I$64,L201=领地怪物效果!$A$4:$A$64)</f>
        <v>远征PVP-5级远征币矿井</v>
      </c>
      <c r="N201" s="16">
        <v>5</v>
      </c>
      <c r="O201" s="16">
        <v>13.2</v>
      </c>
      <c r="P201" s="16">
        <v>35</v>
      </c>
      <c r="Q201" s="16">
        <v>35</v>
      </c>
      <c r="R201" s="16">
        <v>0</v>
      </c>
      <c r="S201" s="16">
        <v>39673880</v>
      </c>
      <c r="T201" s="16">
        <v>24500000</v>
      </c>
      <c r="U201" s="16">
        <v>525979477</v>
      </c>
      <c r="V201" s="16">
        <f t="shared" si="27"/>
        <v>5</v>
      </c>
      <c r="W201" s="19" cm="1">
        <f t="array" ref="W201">SUMPRODUCT((V201=品质升级提升效果!$H$3:$H$102)*(品质升级提升效果!$I$3:$I$102=C201)*(品质升级提升效果!$J$3:$J$102))</f>
        <v>0.28000000000000003</v>
      </c>
      <c r="X201" s="19" cm="1">
        <f t="array" ref="X201">IFERROR(LOOKUP(1,0/((L201=Sheet2!$A$1:$A$90)*(Sheet2!$B$1:$B$90=C201)),Sheet2!$C$1:$C$90),W201)</f>
        <v>0.28000000000000003</v>
      </c>
      <c r="Y201" s="16">
        <f t="shared" si="31"/>
        <v>11108686</v>
      </c>
      <c r="Z201" s="16">
        <f t="shared" si="29"/>
        <v>7408800</v>
      </c>
      <c r="AA201" s="16">
        <f t="shared" si="30"/>
        <v>160365298</v>
      </c>
      <c r="AD201" s="16" t="s">
        <v>257</v>
      </c>
      <c r="AE201" s="16" t="str">
        <f t="shared" si="32"/>
        <v>11108686,0}|</v>
      </c>
      <c r="AF201" s="16" t="s">
        <v>313</v>
      </c>
      <c r="AG201" s="16">
        <f t="shared" si="33"/>
        <v>7408800</v>
      </c>
      <c r="AH201" s="16" t="s">
        <v>260</v>
      </c>
      <c r="AI201" s="16" t="s">
        <v>314</v>
      </c>
      <c r="AJ201" s="16">
        <f t="shared" si="34"/>
        <v>160365298</v>
      </c>
      <c r="AK201" s="16" t="s">
        <v>261</v>
      </c>
      <c r="AL201" s="24" t="str">
        <f t="shared" si="35"/>
        <v>{{5,1,1,11108686,0}|{5,1,2,7408800,0}|{5,1,3,160365298,3}}</v>
      </c>
    </row>
    <row r="202" spans="1:38" x14ac:dyDescent="0.15">
      <c r="A202" s="16">
        <v>197</v>
      </c>
      <c r="B202" s="16">
        <v>206</v>
      </c>
      <c r="C202" s="16">
        <v>4</v>
      </c>
      <c r="D202" s="16">
        <v>400</v>
      </c>
      <c r="E202" s="16">
        <v>0</v>
      </c>
      <c r="F202" s="16">
        <v>0</v>
      </c>
      <c r="G202" s="33">
        <f t="shared" si="28"/>
        <v>6000167</v>
      </c>
      <c r="H202" s="32" t="s">
        <v>323</v>
      </c>
      <c r="I202" s="37" t="s">
        <v>315</v>
      </c>
      <c r="J202" s="16">
        <v>8661</v>
      </c>
      <c r="K202" s="30">
        <v>280</v>
      </c>
      <c r="L202" s="16" t="s">
        <v>37</v>
      </c>
      <c r="M202" s="16" t="str" cm="1">
        <f t="array" ref="M202:U202">_xlfn._xlws.FILTER(领地怪物效果!$A$4:$I$64,L202=领地怪物效果!$A$4:$A$64)</f>
        <v>远征PVP-6级远征币矿井</v>
      </c>
      <c r="N202" s="16">
        <v>6</v>
      </c>
      <c r="O202" s="16">
        <v>31.05</v>
      </c>
      <c r="P202" s="16">
        <v>232</v>
      </c>
      <c r="Q202" s="16">
        <v>232</v>
      </c>
      <c r="R202" s="16">
        <v>0</v>
      </c>
      <c r="S202" s="16">
        <v>93323787</v>
      </c>
      <c r="T202" s="16">
        <v>162400000</v>
      </c>
      <c r="U202" s="16">
        <v>3486492537</v>
      </c>
      <c r="V202" s="16">
        <f t="shared" si="27"/>
        <v>6</v>
      </c>
      <c r="W202" s="19" cm="1">
        <f t="array" ref="W202">SUMPRODUCT((V202=品质升级提升效果!$H$3:$H$102)*(品质升级提升效果!$I$3:$I$102=C202)*(品质升级提升效果!$J$3:$J$102))</f>
        <v>0.28000000000000003</v>
      </c>
      <c r="X202" s="19" cm="1">
        <f t="array" ref="X202">IFERROR(LOOKUP(1,0/((L202=Sheet2!$A$1:$A$90)*(Sheet2!$B$1:$B$90=C202)),Sheet2!$C$1:$C$90),W202)</f>
        <v>0.28000000000000003</v>
      </c>
      <c r="Y202" s="16">
        <f t="shared" si="31"/>
        <v>26130660</v>
      </c>
      <c r="Z202" s="16">
        <f t="shared" si="29"/>
        <v>49109760</v>
      </c>
      <c r="AA202" s="16">
        <f t="shared" si="30"/>
        <v>1062992835</v>
      </c>
      <c r="AD202" s="16" t="s">
        <v>257</v>
      </c>
      <c r="AE202" s="16" t="str">
        <f t="shared" si="32"/>
        <v>26130660,0}|</v>
      </c>
      <c r="AF202" s="16" t="s">
        <v>313</v>
      </c>
      <c r="AG202" s="16">
        <f t="shared" si="33"/>
        <v>49109760</v>
      </c>
      <c r="AH202" s="16" t="s">
        <v>260</v>
      </c>
      <c r="AI202" s="16" t="s">
        <v>314</v>
      </c>
      <c r="AJ202" s="16">
        <f t="shared" si="34"/>
        <v>1062992835</v>
      </c>
      <c r="AK202" s="16" t="s">
        <v>261</v>
      </c>
      <c r="AL202" s="24" t="str">
        <f t="shared" si="35"/>
        <v>{{5,1,1,26130660,0}|{5,1,2,49109760,0}|{5,1,3,1062992835,3}}</v>
      </c>
    </row>
    <row r="203" spans="1:38" x14ac:dyDescent="0.15">
      <c r="A203" s="16">
        <v>198</v>
      </c>
      <c r="B203" s="16">
        <v>207</v>
      </c>
      <c r="C203" s="16">
        <v>4</v>
      </c>
      <c r="D203" s="16">
        <v>400</v>
      </c>
      <c r="E203" s="16">
        <v>0</v>
      </c>
      <c r="F203" s="16">
        <v>0</v>
      </c>
      <c r="G203" s="33">
        <f t="shared" si="28"/>
        <v>6000168</v>
      </c>
      <c r="H203" s="32" t="s">
        <v>324</v>
      </c>
      <c r="I203" s="37" t="s">
        <v>315</v>
      </c>
      <c r="J203" s="16">
        <v>8661</v>
      </c>
      <c r="K203" s="30">
        <v>260</v>
      </c>
      <c r="L203" s="16" t="s">
        <v>38</v>
      </c>
      <c r="M203" s="16" t="str" cm="1">
        <f t="array" ref="M203:U203">_xlfn._xlws.FILTER(领地怪物效果!$A$4:$I$64,L203=领地怪物效果!$A$4:$A$64)</f>
        <v>远征PVP-7级远征币矿井</v>
      </c>
      <c r="N203" s="16">
        <v>7</v>
      </c>
      <c r="O203" s="16">
        <v>35.799999999999997</v>
      </c>
      <c r="P203" s="16">
        <v>300</v>
      </c>
      <c r="Q203" s="16">
        <v>300</v>
      </c>
      <c r="R203" s="16">
        <v>0</v>
      </c>
      <c r="S203" s="16">
        <v>107600373</v>
      </c>
      <c r="T203" s="16">
        <v>210000000</v>
      </c>
      <c r="U203" s="16">
        <v>4508395522</v>
      </c>
      <c r="V203" s="16">
        <f t="shared" si="27"/>
        <v>7</v>
      </c>
      <c r="W203" s="19" cm="1">
        <f t="array" ref="W203">SUMPRODUCT((V203=品质升级提升效果!$H$3:$H$102)*(品质升级提升效果!$I$3:$I$102=C203)*(品质升级提升效果!$J$3:$J$102))</f>
        <v>0.26</v>
      </c>
      <c r="X203" s="19" cm="1">
        <f t="array" ref="X203">IFERROR(LOOKUP(1,0/((L203=Sheet2!$A$1:$A$90)*(Sheet2!$B$1:$B$90=C203)),Sheet2!$C$1:$C$90),W203)</f>
        <v>0.26</v>
      </c>
      <c r="Y203" s="16">
        <f t="shared" si="31"/>
        <v>27976096</v>
      </c>
      <c r="Z203" s="16">
        <f t="shared" si="29"/>
        <v>58968000</v>
      </c>
      <c r="AA203" s="16">
        <f t="shared" si="30"/>
        <v>1276376865</v>
      </c>
      <c r="AD203" s="16" t="s">
        <v>257</v>
      </c>
      <c r="AE203" s="16" t="str">
        <f t="shared" si="32"/>
        <v>27976096,0}|</v>
      </c>
      <c r="AF203" s="16" t="s">
        <v>313</v>
      </c>
      <c r="AG203" s="16">
        <f t="shared" si="33"/>
        <v>58968000</v>
      </c>
      <c r="AH203" s="16" t="s">
        <v>260</v>
      </c>
      <c r="AI203" s="16" t="s">
        <v>314</v>
      </c>
      <c r="AJ203" s="16">
        <f t="shared" si="34"/>
        <v>1276376865</v>
      </c>
      <c r="AK203" s="16" t="s">
        <v>261</v>
      </c>
      <c r="AL203" s="24" t="str">
        <f t="shared" si="35"/>
        <v>{{5,1,1,27976096,0}|{5,1,2,58968000,0}|{5,1,3,1276376865,3}}</v>
      </c>
    </row>
    <row r="204" spans="1:38" x14ac:dyDescent="0.15">
      <c r="A204" s="16">
        <v>199</v>
      </c>
      <c r="B204" s="16">
        <v>208</v>
      </c>
      <c r="C204" s="16">
        <v>4</v>
      </c>
      <c r="D204" s="16">
        <v>400</v>
      </c>
      <c r="E204" s="16">
        <v>0</v>
      </c>
      <c r="F204" s="16">
        <v>0</v>
      </c>
      <c r="G204" s="33">
        <f t="shared" si="28"/>
        <v>6000169</v>
      </c>
      <c r="H204" s="32" t="s">
        <v>325</v>
      </c>
      <c r="I204" s="37" t="s">
        <v>315</v>
      </c>
      <c r="J204" s="16">
        <v>8661</v>
      </c>
      <c r="K204" s="30">
        <v>220</v>
      </c>
      <c r="L204" s="16" t="s">
        <v>39</v>
      </c>
      <c r="M204" s="16" t="str" cm="1">
        <f t="array" ref="M204:U204">_xlfn._xlws.FILTER(领地怪物效果!$A$4:$I$64,L204=领地怪物效果!$A$4:$A$64)</f>
        <v>远征PVP-8级远征币矿井</v>
      </c>
      <c r="N204" s="16">
        <v>8</v>
      </c>
      <c r="O204" s="16">
        <v>39.549999999999997</v>
      </c>
      <c r="P204" s="16">
        <v>387.5</v>
      </c>
      <c r="Q204" s="16">
        <v>387.5</v>
      </c>
      <c r="R204" s="16">
        <v>0</v>
      </c>
      <c r="S204" s="16">
        <v>118871361</v>
      </c>
      <c r="T204" s="16">
        <v>271250000</v>
      </c>
      <c r="U204" s="16">
        <v>5823344216</v>
      </c>
      <c r="V204" s="16">
        <f t="shared" si="27"/>
        <v>8</v>
      </c>
      <c r="W204" s="19" cm="1">
        <f t="array" ref="W204">SUMPRODUCT((V204=品质升级提升效果!$H$3:$H$102)*(品质升级提升效果!$I$3:$I$102=C204)*(品质升级提升效果!$J$3:$J$102))</f>
        <v>0.22</v>
      </c>
      <c r="X204" s="19" cm="1">
        <f t="array" ref="X204">IFERROR(LOOKUP(1,0/((L204=Sheet2!$A$1:$A$90)*(Sheet2!$B$1:$B$90=C204)),Sheet2!$C$1:$C$90),W204)</f>
        <v>0.22</v>
      </c>
      <c r="Y204" s="16">
        <f t="shared" si="31"/>
        <v>26151699</v>
      </c>
      <c r="Z204" s="16">
        <f t="shared" si="29"/>
        <v>64449000</v>
      </c>
      <c r="AA204" s="16">
        <f t="shared" si="30"/>
        <v>1395014458</v>
      </c>
      <c r="AD204" s="16" t="s">
        <v>257</v>
      </c>
      <c r="AE204" s="16" t="str">
        <f t="shared" si="32"/>
        <v>26151699,0}|</v>
      </c>
      <c r="AF204" s="16" t="s">
        <v>313</v>
      </c>
      <c r="AG204" s="16">
        <f t="shared" si="33"/>
        <v>64449000</v>
      </c>
      <c r="AH204" s="16" t="s">
        <v>260</v>
      </c>
      <c r="AI204" s="16" t="s">
        <v>314</v>
      </c>
      <c r="AJ204" s="16">
        <f t="shared" si="34"/>
        <v>1395014458</v>
      </c>
      <c r="AK204" s="16" t="s">
        <v>261</v>
      </c>
      <c r="AL204" s="24" t="str">
        <f t="shared" si="35"/>
        <v>{{5,1,1,26151699,0}|{5,1,2,64449000,0}|{5,1,3,1395014458,3}}</v>
      </c>
    </row>
    <row r="205" spans="1:38" x14ac:dyDescent="0.15">
      <c r="A205" s="16">
        <v>200</v>
      </c>
      <c r="B205" s="16">
        <v>209</v>
      </c>
      <c r="C205" s="16">
        <v>4</v>
      </c>
      <c r="D205" s="16">
        <v>400</v>
      </c>
      <c r="E205" s="16">
        <v>0</v>
      </c>
      <c r="F205" s="16">
        <v>0</v>
      </c>
      <c r="G205" s="33">
        <f t="shared" si="28"/>
        <v>6000170</v>
      </c>
      <c r="H205" s="32" t="s">
        <v>326</v>
      </c>
      <c r="I205" s="37" t="s">
        <v>315</v>
      </c>
      <c r="J205" s="16">
        <v>8661</v>
      </c>
      <c r="K205" s="30">
        <v>220</v>
      </c>
      <c r="L205" s="16" t="s">
        <v>40</v>
      </c>
      <c r="M205" s="16" t="str" cm="1">
        <f t="array" ref="M205:U205">_xlfn._xlws.FILTER(领地怪物效果!$A$4:$I$64,L205=领地怪物效果!$A$4:$A$64)</f>
        <v>远征PVP-9级远征币矿井</v>
      </c>
      <c r="N205" s="16">
        <v>9</v>
      </c>
      <c r="O205" s="16">
        <v>68.400000000000006</v>
      </c>
      <c r="P205" s="16">
        <v>480</v>
      </c>
      <c r="Q205" s="16">
        <v>480</v>
      </c>
      <c r="R205" s="16">
        <v>0</v>
      </c>
      <c r="S205" s="16">
        <v>205582835</v>
      </c>
      <c r="T205" s="16">
        <v>336000000</v>
      </c>
      <c r="U205" s="16">
        <v>7213432835</v>
      </c>
      <c r="V205" s="16">
        <f t="shared" si="27"/>
        <v>9</v>
      </c>
      <c r="W205" s="19" cm="1">
        <f t="array" ref="W205">SUMPRODUCT((V205=品质升级提升效果!$H$3:$H$102)*(品质升级提升效果!$I$3:$I$102=C205)*(品质升级提升效果!$J$3:$J$102))</f>
        <v>0.22</v>
      </c>
      <c r="X205" s="19" cm="1">
        <f t="array" ref="X205">IFERROR(LOOKUP(1,0/((L205=Sheet2!$A$1:$A$90)*(Sheet2!$B$1:$B$90=C205)),Sheet2!$C$1:$C$90),W205)</f>
        <v>0.22</v>
      </c>
      <c r="Y205" s="16">
        <f t="shared" si="31"/>
        <v>45228223</v>
      </c>
      <c r="Z205" s="16">
        <f t="shared" si="29"/>
        <v>79833600</v>
      </c>
      <c r="AA205" s="16">
        <f t="shared" si="30"/>
        <v>1728017910</v>
      </c>
      <c r="AD205" s="16" t="s">
        <v>257</v>
      </c>
      <c r="AE205" s="16" t="str">
        <f t="shared" si="32"/>
        <v>45228223,0}|</v>
      </c>
      <c r="AF205" s="16" t="s">
        <v>313</v>
      </c>
      <c r="AG205" s="16">
        <f t="shared" si="33"/>
        <v>79833600</v>
      </c>
      <c r="AH205" s="16" t="s">
        <v>260</v>
      </c>
      <c r="AI205" s="16" t="s">
        <v>314</v>
      </c>
      <c r="AJ205" s="16">
        <f t="shared" si="34"/>
        <v>1728017910</v>
      </c>
      <c r="AK205" s="16" t="s">
        <v>261</v>
      </c>
      <c r="AL205" s="24" t="str">
        <f t="shared" si="35"/>
        <v>{{5,1,1,45228223,0}|{5,1,2,79833600,0}|{5,1,3,1728017910,3}}</v>
      </c>
    </row>
    <row r="206" spans="1:38" x14ac:dyDescent="0.15">
      <c r="A206" s="16">
        <v>201</v>
      </c>
      <c r="B206" s="16">
        <v>210</v>
      </c>
      <c r="C206" s="16">
        <v>4</v>
      </c>
      <c r="D206" s="16">
        <v>400</v>
      </c>
      <c r="E206" s="16">
        <v>0</v>
      </c>
      <c r="F206" s="16">
        <v>0</v>
      </c>
      <c r="G206" s="33">
        <f t="shared" si="28"/>
        <v>6000171</v>
      </c>
      <c r="H206" s="32" t="s">
        <v>327</v>
      </c>
      <c r="I206" s="37" t="s">
        <v>315</v>
      </c>
      <c r="J206" s="16">
        <v>8661</v>
      </c>
      <c r="K206" s="30">
        <v>180</v>
      </c>
      <c r="L206" s="16" t="s">
        <v>41</v>
      </c>
      <c r="M206" s="16" t="str" cm="1">
        <f t="array" ref="M206:U206">_xlfn._xlws.FILTER(领地怪物效果!$A$4:$I$64,L206=领地怪物效果!$A$4:$A$64)</f>
        <v>远征PVP-10级远征币矿井</v>
      </c>
      <c r="N206" s="16">
        <v>10</v>
      </c>
      <c r="O206" s="16">
        <v>80.5</v>
      </c>
      <c r="P206" s="16">
        <v>528</v>
      </c>
      <c r="Q206" s="16">
        <v>528</v>
      </c>
      <c r="R206" s="16">
        <v>0</v>
      </c>
      <c r="S206" s="16">
        <v>241950559</v>
      </c>
      <c r="T206" s="16">
        <v>369600000</v>
      </c>
      <c r="U206" s="16">
        <v>7934776119</v>
      </c>
      <c r="V206" s="16">
        <f t="shared" si="27"/>
        <v>10</v>
      </c>
      <c r="W206" s="19" cm="1">
        <f t="array" ref="W206">SUMPRODUCT((V206=品质升级提升效果!$H$3:$H$102)*(品质升级提升效果!$I$3:$I$102=C206)*(品质升级提升效果!$J$3:$J$102))</f>
        <v>0.18</v>
      </c>
      <c r="X206" s="19" cm="1">
        <f t="array" ref="X206">IFERROR(LOOKUP(1,0/((L206=Sheet2!$A$1:$A$90)*(Sheet2!$B$1:$B$90=C206)),Sheet2!$C$1:$C$90),W206)</f>
        <v>0.18</v>
      </c>
      <c r="Y206" s="16">
        <f t="shared" si="31"/>
        <v>43551100</v>
      </c>
      <c r="Z206" s="16">
        <f t="shared" si="29"/>
        <v>71850240</v>
      </c>
      <c r="AA206" s="16">
        <f t="shared" si="30"/>
        <v>1555216119</v>
      </c>
      <c r="AD206" s="16" t="s">
        <v>257</v>
      </c>
      <c r="AE206" s="16" t="str">
        <f t="shared" si="32"/>
        <v>43551100,0}|</v>
      </c>
      <c r="AF206" s="16" t="s">
        <v>313</v>
      </c>
      <c r="AG206" s="16">
        <f t="shared" si="33"/>
        <v>71850240</v>
      </c>
      <c r="AH206" s="16" t="s">
        <v>260</v>
      </c>
      <c r="AI206" s="16" t="s">
        <v>314</v>
      </c>
      <c r="AJ206" s="16">
        <f t="shared" si="34"/>
        <v>1555216119</v>
      </c>
      <c r="AK206" s="16" t="s">
        <v>261</v>
      </c>
      <c r="AL206" s="24" t="str">
        <f t="shared" si="35"/>
        <v>{{5,1,1,43551100,0}|{5,1,2,71850240,0}|{5,1,3,1555216119,3}}</v>
      </c>
    </row>
    <row r="207" spans="1:38" x14ac:dyDescent="0.15">
      <c r="A207" s="16">
        <v>202</v>
      </c>
      <c r="B207" s="16">
        <v>301</v>
      </c>
      <c r="C207" s="16">
        <v>4</v>
      </c>
      <c r="D207" s="16">
        <v>0</v>
      </c>
      <c r="E207" s="16">
        <v>400</v>
      </c>
      <c r="F207" s="16">
        <v>0</v>
      </c>
      <c r="G207" s="33">
        <f t="shared" si="28"/>
        <v>6000162</v>
      </c>
      <c r="H207" s="32" t="s">
        <v>318</v>
      </c>
      <c r="I207" s="37" t="s">
        <v>315</v>
      </c>
      <c r="J207" s="16">
        <v>8661</v>
      </c>
      <c r="K207" s="30">
        <v>350</v>
      </c>
      <c r="L207" s="16" t="s">
        <v>42</v>
      </c>
      <c r="M207" s="16" t="str" cm="1">
        <f t="array" ref="M207:U207">_xlfn._xlws.FILTER(领地怪物效果!$A$4:$I$64,L207=领地怪物效果!$A$4:$A$64)</f>
        <v>远征PVP-1级圣水矿井</v>
      </c>
      <c r="N207" s="16">
        <v>1</v>
      </c>
      <c r="O207" s="16">
        <v>2.5499999999999998</v>
      </c>
      <c r="P207" s="16">
        <v>1.4</v>
      </c>
      <c r="Q207" s="16">
        <v>1.4</v>
      </c>
      <c r="R207" s="16">
        <v>0</v>
      </c>
      <c r="S207" s="16">
        <v>7664272</v>
      </c>
      <c r="T207" s="16">
        <v>980000</v>
      </c>
      <c r="U207" s="16">
        <v>21039179</v>
      </c>
      <c r="V207" s="16">
        <f t="shared" si="27"/>
        <v>1</v>
      </c>
      <c r="W207" s="19" cm="1">
        <f t="array" ref="W207">SUMPRODUCT((V207=品质升级提升效果!$H$3:$H$102)*(品质升级提升效果!$I$3:$I$102=C207)*(品质升级提升效果!$J$3:$J$102))</f>
        <v>0.35</v>
      </c>
      <c r="X207" s="19" cm="1">
        <f t="array" ref="X207">IFERROR(LOOKUP(1,0/((L207=Sheet2!$A$1:$A$90)*(Sheet2!$B$1:$B$90=C207)),Sheet2!$C$1:$C$90),W207)</f>
        <v>0.35</v>
      </c>
      <c r="Y207" s="16">
        <f t="shared" si="31"/>
        <v>2682495</v>
      </c>
      <c r="Z207" s="16">
        <f t="shared" si="29"/>
        <v>370440</v>
      </c>
      <c r="AA207" s="16">
        <f t="shared" si="30"/>
        <v>8018264</v>
      </c>
      <c r="AD207" s="16" t="s">
        <v>257</v>
      </c>
      <c r="AE207" s="16" t="str">
        <f t="shared" si="32"/>
        <v>2682495,0}|</v>
      </c>
      <c r="AF207" s="16" t="s">
        <v>313</v>
      </c>
      <c r="AG207" s="16">
        <f t="shared" si="33"/>
        <v>370440</v>
      </c>
      <c r="AH207" s="16" t="s">
        <v>260</v>
      </c>
      <c r="AI207" s="16" t="s">
        <v>314</v>
      </c>
      <c r="AJ207" s="16">
        <f t="shared" si="34"/>
        <v>8018264</v>
      </c>
      <c r="AK207" s="16" t="s">
        <v>261</v>
      </c>
      <c r="AL207" s="24" t="str">
        <f t="shared" si="35"/>
        <v>{{5,1,1,2682495,0}|{5,1,2,370440,0}|{5,1,3,8018264,3}}</v>
      </c>
    </row>
    <row r="208" spans="1:38" x14ac:dyDescent="0.15">
      <c r="A208" s="16">
        <v>203</v>
      </c>
      <c r="B208" s="16">
        <v>302</v>
      </c>
      <c r="C208" s="16">
        <v>4</v>
      </c>
      <c r="D208" s="16">
        <v>0</v>
      </c>
      <c r="E208" s="16">
        <v>400</v>
      </c>
      <c r="F208" s="16">
        <v>0</v>
      </c>
      <c r="G208" s="33">
        <f t="shared" si="28"/>
        <v>6000163</v>
      </c>
      <c r="H208" s="32" t="s">
        <v>319</v>
      </c>
      <c r="I208" s="37" t="s">
        <v>315</v>
      </c>
      <c r="J208" s="16">
        <v>8661</v>
      </c>
      <c r="K208" s="30">
        <v>360</v>
      </c>
      <c r="L208" s="16" t="s">
        <v>43</v>
      </c>
      <c r="M208" s="16" t="str" cm="1">
        <f t="array" ref="M208:U208">_xlfn._xlws.FILTER(领地怪物效果!$A$4:$I$64,L208=领地怪物效果!$A$4:$A$64)</f>
        <v>远征PVP-2级圣水矿井</v>
      </c>
      <c r="N208" s="16">
        <v>2</v>
      </c>
      <c r="O208" s="16">
        <v>4</v>
      </c>
      <c r="P208" s="16">
        <v>1.65</v>
      </c>
      <c r="Q208" s="16">
        <v>1.65</v>
      </c>
      <c r="R208" s="16">
        <v>0</v>
      </c>
      <c r="S208" s="16">
        <v>12022388</v>
      </c>
      <c r="T208" s="16">
        <v>1155000</v>
      </c>
      <c r="U208" s="16">
        <v>24796175</v>
      </c>
      <c r="V208" s="16">
        <f t="shared" si="27"/>
        <v>2</v>
      </c>
      <c r="W208" s="19" cm="1">
        <f t="array" ref="W208">SUMPRODUCT((V208=品质升级提升效果!$H$3:$H$102)*(品质升级提升效果!$I$3:$I$102=C208)*(品质升级提升效果!$J$3:$J$102))</f>
        <v>0.36</v>
      </c>
      <c r="X208" s="19" cm="1">
        <f t="array" ref="X208">IFERROR(LOOKUP(1,0/((L208=Sheet2!$A$1:$A$90)*(Sheet2!$B$1:$B$90=C208)),Sheet2!$C$1:$C$90),W208)</f>
        <v>0.36</v>
      </c>
      <c r="Y208" s="16">
        <f t="shared" si="31"/>
        <v>4328059</v>
      </c>
      <c r="Z208" s="16">
        <f t="shared" si="29"/>
        <v>449064</v>
      </c>
      <c r="AA208" s="16">
        <f t="shared" si="30"/>
        <v>9720100</v>
      </c>
      <c r="AD208" s="16" t="s">
        <v>257</v>
      </c>
      <c r="AE208" s="16" t="str">
        <f t="shared" si="32"/>
        <v>4328059,0}|</v>
      </c>
      <c r="AF208" s="16" t="s">
        <v>313</v>
      </c>
      <c r="AG208" s="16">
        <f t="shared" si="33"/>
        <v>449064</v>
      </c>
      <c r="AH208" s="16" t="s">
        <v>260</v>
      </c>
      <c r="AI208" s="16" t="s">
        <v>314</v>
      </c>
      <c r="AJ208" s="16">
        <f t="shared" si="34"/>
        <v>9720100</v>
      </c>
      <c r="AK208" s="16" t="s">
        <v>261</v>
      </c>
      <c r="AL208" s="24" t="str">
        <f t="shared" si="35"/>
        <v>{{5,1,1,4328059,0}|{5,1,2,449064,0}|{5,1,3,9720100,3}}</v>
      </c>
    </row>
    <row r="209" spans="1:38" x14ac:dyDescent="0.15">
      <c r="A209" s="16">
        <v>204</v>
      </c>
      <c r="B209" s="16">
        <v>303</v>
      </c>
      <c r="C209" s="16">
        <v>4</v>
      </c>
      <c r="D209" s="16">
        <v>0</v>
      </c>
      <c r="E209" s="16">
        <v>400</v>
      </c>
      <c r="F209" s="16">
        <v>0</v>
      </c>
      <c r="G209" s="33">
        <f t="shared" si="28"/>
        <v>6000164</v>
      </c>
      <c r="H209" s="32" t="s">
        <v>320</v>
      </c>
      <c r="I209" s="37" t="s">
        <v>315</v>
      </c>
      <c r="J209" s="16">
        <v>8661</v>
      </c>
      <c r="K209" s="30">
        <v>280</v>
      </c>
      <c r="L209" s="16" t="s">
        <v>44</v>
      </c>
      <c r="M209" s="16" t="str" cm="1">
        <f t="array" ref="M209:U209">_xlfn._xlws.FILTER(领地怪物效果!$A$4:$I$64,L209=领地怪物效果!$A$4:$A$64)</f>
        <v>远征PVP-3级圣水矿井</v>
      </c>
      <c r="N209" s="16">
        <v>3</v>
      </c>
      <c r="O209" s="16">
        <v>8</v>
      </c>
      <c r="P209" s="16">
        <v>2.9</v>
      </c>
      <c r="Q209" s="16">
        <v>2.9</v>
      </c>
      <c r="R209" s="16">
        <v>0</v>
      </c>
      <c r="S209" s="16">
        <v>24044776</v>
      </c>
      <c r="T209" s="16">
        <v>2030000</v>
      </c>
      <c r="U209" s="16">
        <v>43581156</v>
      </c>
      <c r="V209" s="16">
        <f t="shared" si="27"/>
        <v>3</v>
      </c>
      <c r="W209" s="19" cm="1">
        <f t="array" ref="W209">SUMPRODUCT((V209=品质升级提升效果!$H$3:$H$102)*(品质升级提升效果!$I$3:$I$102=C209)*(品质升级提升效果!$J$3:$J$102))</f>
        <v>0.28000000000000003</v>
      </c>
      <c r="X209" s="19" cm="1">
        <f t="array" ref="X209">IFERROR(LOOKUP(1,0/((L209=Sheet2!$A$1:$A$90)*(Sheet2!$B$1:$B$90=C209)),Sheet2!$C$1:$C$90),W209)</f>
        <v>0.28000000000000003</v>
      </c>
      <c r="Y209" s="16">
        <f t="shared" si="31"/>
        <v>6732537</v>
      </c>
      <c r="Z209" s="16">
        <f t="shared" si="29"/>
        <v>613872</v>
      </c>
      <c r="AA209" s="16">
        <f t="shared" si="30"/>
        <v>13287410</v>
      </c>
      <c r="AD209" s="16" t="s">
        <v>257</v>
      </c>
      <c r="AE209" s="16" t="str">
        <f t="shared" si="32"/>
        <v>6732537,0}|</v>
      </c>
      <c r="AF209" s="16" t="s">
        <v>313</v>
      </c>
      <c r="AG209" s="16">
        <f t="shared" si="33"/>
        <v>613872</v>
      </c>
      <c r="AH209" s="16" t="s">
        <v>260</v>
      </c>
      <c r="AI209" s="16" t="s">
        <v>314</v>
      </c>
      <c r="AJ209" s="16">
        <f t="shared" si="34"/>
        <v>13287410</v>
      </c>
      <c r="AK209" s="16" t="s">
        <v>261</v>
      </c>
      <c r="AL209" s="24" t="str">
        <f t="shared" si="35"/>
        <v>{{5,1,1,6732537,0}|{5,1,2,613872,0}|{5,1,3,13287410,3}}</v>
      </c>
    </row>
    <row r="210" spans="1:38" x14ac:dyDescent="0.15">
      <c r="A210" s="16">
        <v>205</v>
      </c>
      <c r="B210" s="16">
        <v>304</v>
      </c>
      <c r="C210" s="16">
        <v>4</v>
      </c>
      <c r="D210" s="16">
        <v>0</v>
      </c>
      <c r="E210" s="16">
        <v>400</v>
      </c>
      <c r="F210" s="16">
        <v>0</v>
      </c>
      <c r="G210" s="33">
        <f t="shared" si="28"/>
        <v>6000165</v>
      </c>
      <c r="H210" s="32" t="s">
        <v>321</v>
      </c>
      <c r="I210" s="37" t="s">
        <v>315</v>
      </c>
      <c r="J210" s="16">
        <v>8661</v>
      </c>
      <c r="K210" s="30">
        <v>280</v>
      </c>
      <c r="L210" s="16" t="s">
        <v>45</v>
      </c>
      <c r="M210" s="16" t="str" cm="1">
        <f t="array" ref="M210:U210">_xlfn._xlws.FILTER(领地怪物效果!$A$4:$I$64,L210=领地怪物效果!$A$4:$A$64)</f>
        <v>远征PVP-4级圣水矿井</v>
      </c>
      <c r="N210" s="16">
        <v>4</v>
      </c>
      <c r="O210" s="16">
        <v>11.75</v>
      </c>
      <c r="P210" s="16">
        <v>22.25</v>
      </c>
      <c r="Q210" s="16">
        <v>22.25</v>
      </c>
      <c r="R210" s="16">
        <v>0</v>
      </c>
      <c r="S210" s="16">
        <v>35315764</v>
      </c>
      <c r="T210" s="16">
        <v>15575000</v>
      </c>
      <c r="U210" s="16">
        <v>334372667</v>
      </c>
      <c r="V210" s="16">
        <f t="shared" si="27"/>
        <v>4</v>
      </c>
      <c r="W210" s="19" cm="1">
        <f t="array" ref="W210">SUMPRODUCT((V210=品质升级提升效果!$H$3:$H$102)*(品质升级提升效果!$I$3:$I$102=C210)*(品质升级提升效果!$J$3:$J$102))</f>
        <v>0.28000000000000003</v>
      </c>
      <c r="X210" s="19" cm="1">
        <f t="array" ref="X210">IFERROR(LOOKUP(1,0/((L210=Sheet2!$A$1:$A$90)*(Sheet2!$B$1:$B$90=C210)),Sheet2!$C$1:$C$90),W210)</f>
        <v>0.28000000000000003</v>
      </c>
      <c r="Y210" s="16">
        <f t="shared" si="31"/>
        <v>9888413</v>
      </c>
      <c r="Z210" s="16">
        <f t="shared" si="29"/>
        <v>4709880</v>
      </c>
      <c r="AA210" s="16">
        <f t="shared" si="30"/>
        <v>101946510</v>
      </c>
      <c r="AD210" s="16" t="s">
        <v>257</v>
      </c>
      <c r="AE210" s="16" t="str">
        <f t="shared" si="32"/>
        <v>9888413,0}|</v>
      </c>
      <c r="AF210" s="16" t="s">
        <v>313</v>
      </c>
      <c r="AG210" s="16">
        <f t="shared" si="33"/>
        <v>4709880</v>
      </c>
      <c r="AH210" s="16" t="s">
        <v>260</v>
      </c>
      <c r="AI210" s="16" t="s">
        <v>314</v>
      </c>
      <c r="AJ210" s="16">
        <f t="shared" si="34"/>
        <v>101946510</v>
      </c>
      <c r="AK210" s="16" t="s">
        <v>261</v>
      </c>
      <c r="AL210" s="24" t="str">
        <f t="shared" si="35"/>
        <v>{{5,1,1,9888413,0}|{5,1,2,4709880,0}|{5,1,3,101946510,3}}</v>
      </c>
    </row>
    <row r="211" spans="1:38" x14ac:dyDescent="0.15">
      <c r="A211" s="16">
        <v>206</v>
      </c>
      <c r="B211" s="16">
        <v>305</v>
      </c>
      <c r="C211" s="16">
        <v>4</v>
      </c>
      <c r="D211" s="16">
        <v>0</v>
      </c>
      <c r="E211" s="16">
        <v>400</v>
      </c>
      <c r="F211" s="16">
        <v>0</v>
      </c>
      <c r="G211" s="33">
        <f t="shared" si="28"/>
        <v>6000166</v>
      </c>
      <c r="H211" s="32" t="s">
        <v>322</v>
      </c>
      <c r="I211" s="37" t="s">
        <v>315</v>
      </c>
      <c r="J211" s="16">
        <v>8661</v>
      </c>
      <c r="K211" s="30">
        <v>280</v>
      </c>
      <c r="L211" s="16" t="s">
        <v>46</v>
      </c>
      <c r="M211" s="16" t="str" cm="1">
        <f t="array" ref="M211:U211">_xlfn._xlws.FILTER(领地怪物效果!$A$4:$I$64,L211=领地怪物效果!$A$4:$A$64)</f>
        <v>远征PVP-5级圣水矿井</v>
      </c>
      <c r="N211" s="16">
        <v>5</v>
      </c>
      <c r="O211" s="16">
        <v>17.8</v>
      </c>
      <c r="P211" s="16">
        <v>26.25</v>
      </c>
      <c r="Q211" s="16">
        <v>26.25</v>
      </c>
      <c r="R211" s="16">
        <v>0</v>
      </c>
      <c r="S211" s="16">
        <v>53499626</v>
      </c>
      <c r="T211" s="16">
        <v>18375000</v>
      </c>
      <c r="U211" s="16">
        <v>394484608</v>
      </c>
      <c r="V211" s="16">
        <f t="shared" si="27"/>
        <v>5</v>
      </c>
      <c r="W211" s="19" cm="1">
        <f t="array" ref="W211">SUMPRODUCT((V211=品质升级提升效果!$H$3:$H$102)*(品质升级提升效果!$I$3:$I$102=C211)*(品质升级提升效果!$J$3:$J$102))</f>
        <v>0.28000000000000003</v>
      </c>
      <c r="X211" s="19" cm="1">
        <f t="array" ref="X211">IFERROR(LOOKUP(1,0/((L211=Sheet2!$A$1:$A$90)*(Sheet2!$B$1:$B$90=C211)),Sheet2!$C$1:$C$90),W211)</f>
        <v>0.28000000000000003</v>
      </c>
      <c r="Y211" s="16">
        <f t="shared" si="31"/>
        <v>14979895</v>
      </c>
      <c r="Z211" s="16">
        <f t="shared" si="29"/>
        <v>5556600</v>
      </c>
      <c r="AA211" s="16">
        <f t="shared" si="30"/>
        <v>120273973</v>
      </c>
      <c r="AD211" s="16" t="s">
        <v>257</v>
      </c>
      <c r="AE211" s="16" t="str">
        <f t="shared" si="32"/>
        <v>14979895,0}|</v>
      </c>
      <c r="AF211" s="16" t="s">
        <v>313</v>
      </c>
      <c r="AG211" s="16">
        <f t="shared" si="33"/>
        <v>5556600</v>
      </c>
      <c r="AH211" s="16" t="s">
        <v>260</v>
      </c>
      <c r="AI211" s="16" t="s">
        <v>314</v>
      </c>
      <c r="AJ211" s="16">
        <f t="shared" si="34"/>
        <v>120273973</v>
      </c>
      <c r="AK211" s="16" t="s">
        <v>261</v>
      </c>
      <c r="AL211" s="24" t="str">
        <f t="shared" si="35"/>
        <v>{{5,1,1,14979895,0}|{5,1,2,5556600,0}|{5,1,3,120273973,3}}</v>
      </c>
    </row>
    <row r="212" spans="1:38" x14ac:dyDescent="0.15">
      <c r="A212" s="16">
        <v>207</v>
      </c>
      <c r="B212" s="16">
        <v>306</v>
      </c>
      <c r="C212" s="16">
        <v>4</v>
      </c>
      <c r="D212" s="16">
        <v>0</v>
      </c>
      <c r="E212" s="16">
        <v>400</v>
      </c>
      <c r="F212" s="16">
        <v>0</v>
      </c>
      <c r="G212" s="33">
        <f t="shared" si="28"/>
        <v>6000167</v>
      </c>
      <c r="H212" s="32" t="s">
        <v>323</v>
      </c>
      <c r="I212" s="37" t="s">
        <v>315</v>
      </c>
      <c r="J212" s="16">
        <v>8661</v>
      </c>
      <c r="K212" s="30">
        <v>280</v>
      </c>
      <c r="L212" s="16" t="s">
        <v>47</v>
      </c>
      <c r="M212" s="16" t="str" cm="1">
        <f t="array" ref="M212:U212">_xlfn._xlws.FILTER(领地怪物效果!$A$4:$I$64,L212=领地怪物效果!$A$4:$A$64)</f>
        <v>远征PVP-6级圣水矿井</v>
      </c>
      <c r="N212" s="16">
        <v>6</v>
      </c>
      <c r="O212" s="16">
        <v>41.95</v>
      </c>
      <c r="P212" s="16">
        <v>174</v>
      </c>
      <c r="Q212" s="16">
        <v>174</v>
      </c>
      <c r="R212" s="16">
        <v>0</v>
      </c>
      <c r="S212" s="16">
        <v>126084794</v>
      </c>
      <c r="T212" s="16">
        <v>121800000</v>
      </c>
      <c r="U212" s="16">
        <v>2614869402</v>
      </c>
      <c r="V212" s="16">
        <f t="shared" si="27"/>
        <v>6</v>
      </c>
      <c r="W212" s="19" cm="1">
        <f t="array" ref="W212">SUMPRODUCT((V212=品质升级提升效果!$H$3:$H$102)*(品质升级提升效果!$I$3:$I$102=C212)*(品质升级提升效果!$J$3:$J$102))</f>
        <v>0.28000000000000003</v>
      </c>
      <c r="X212" s="19" cm="1">
        <f t="array" ref="X212">IFERROR(LOOKUP(1,0/((L212=Sheet2!$A$1:$A$90)*(Sheet2!$B$1:$B$90=C212)),Sheet2!$C$1:$C$90),W212)</f>
        <v>0.28000000000000003</v>
      </c>
      <c r="Y212" s="16">
        <f t="shared" si="31"/>
        <v>35303742</v>
      </c>
      <c r="Z212" s="16">
        <f t="shared" si="29"/>
        <v>36832320</v>
      </c>
      <c r="AA212" s="16">
        <f t="shared" si="30"/>
        <v>797244626</v>
      </c>
      <c r="AD212" s="16" t="s">
        <v>257</v>
      </c>
      <c r="AE212" s="16" t="str">
        <f t="shared" si="32"/>
        <v>35303742,0}|</v>
      </c>
      <c r="AF212" s="16" t="s">
        <v>313</v>
      </c>
      <c r="AG212" s="16">
        <f t="shared" si="33"/>
        <v>36832320</v>
      </c>
      <c r="AH212" s="16" t="s">
        <v>260</v>
      </c>
      <c r="AI212" s="16" t="s">
        <v>314</v>
      </c>
      <c r="AJ212" s="16">
        <f t="shared" si="34"/>
        <v>797244626</v>
      </c>
      <c r="AK212" s="16" t="s">
        <v>261</v>
      </c>
      <c r="AL212" s="24" t="str">
        <f t="shared" si="35"/>
        <v>{{5,1,1,35303742,0}|{5,1,2,36832320,0}|{5,1,3,797244626,3}}</v>
      </c>
    </row>
    <row r="213" spans="1:38" x14ac:dyDescent="0.15">
      <c r="A213" s="16">
        <v>208</v>
      </c>
      <c r="B213" s="16">
        <v>307</v>
      </c>
      <c r="C213" s="16">
        <v>4</v>
      </c>
      <c r="D213" s="16">
        <v>0</v>
      </c>
      <c r="E213" s="16">
        <v>400</v>
      </c>
      <c r="F213" s="16">
        <v>0</v>
      </c>
      <c r="G213" s="33">
        <f t="shared" si="28"/>
        <v>6000168</v>
      </c>
      <c r="H213" s="32" t="s">
        <v>324</v>
      </c>
      <c r="I213" s="37" t="s">
        <v>315</v>
      </c>
      <c r="J213" s="16">
        <v>8661</v>
      </c>
      <c r="K213" s="30">
        <v>260</v>
      </c>
      <c r="L213" s="16" t="s">
        <v>48</v>
      </c>
      <c r="M213" s="16" t="str" cm="1">
        <f t="array" ref="M213:U213">_xlfn._xlws.FILTER(领地怪物效果!$A$4:$I$64,L213=领地怪物效果!$A$4:$A$64)</f>
        <v>远征PVP-7级圣水矿井</v>
      </c>
      <c r="N213" s="16">
        <v>7</v>
      </c>
      <c r="O213" s="16">
        <v>48.35</v>
      </c>
      <c r="P213" s="16">
        <v>225</v>
      </c>
      <c r="Q213" s="16">
        <v>225</v>
      </c>
      <c r="R213" s="16">
        <v>0</v>
      </c>
      <c r="S213" s="16">
        <v>145320615</v>
      </c>
      <c r="T213" s="16">
        <v>157500000</v>
      </c>
      <c r="U213" s="16">
        <v>3381296641</v>
      </c>
      <c r="V213" s="16">
        <f t="shared" si="27"/>
        <v>7</v>
      </c>
      <c r="W213" s="19" cm="1">
        <f t="array" ref="W213">SUMPRODUCT((V213=品质升级提升效果!$H$3:$H$102)*(品质升级提升效果!$I$3:$I$102=C213)*(品质升级提升效果!$J$3:$J$102))</f>
        <v>0.26</v>
      </c>
      <c r="X213" s="19" cm="1">
        <f t="array" ref="X213">IFERROR(LOOKUP(1,0/((L213=Sheet2!$A$1:$A$90)*(Sheet2!$B$1:$B$90=C213)),Sheet2!$C$1:$C$90),W213)</f>
        <v>0.26</v>
      </c>
      <c r="Y213" s="16">
        <f t="shared" si="31"/>
        <v>37783359</v>
      </c>
      <c r="Z213" s="16">
        <f t="shared" si="29"/>
        <v>44226000</v>
      </c>
      <c r="AA213" s="16">
        <f t="shared" si="30"/>
        <v>957282649</v>
      </c>
      <c r="AD213" s="16" t="s">
        <v>257</v>
      </c>
      <c r="AE213" s="16" t="str">
        <f t="shared" si="32"/>
        <v>37783359,0}|</v>
      </c>
      <c r="AF213" s="16" t="s">
        <v>313</v>
      </c>
      <c r="AG213" s="16">
        <f t="shared" si="33"/>
        <v>44226000</v>
      </c>
      <c r="AH213" s="16" t="s">
        <v>260</v>
      </c>
      <c r="AI213" s="16" t="s">
        <v>314</v>
      </c>
      <c r="AJ213" s="16">
        <f t="shared" si="34"/>
        <v>957282649</v>
      </c>
      <c r="AK213" s="16" t="s">
        <v>261</v>
      </c>
      <c r="AL213" s="24" t="str">
        <f t="shared" si="35"/>
        <v>{{5,1,1,37783359,0}|{5,1,2,44226000,0}|{5,1,3,957282649,3}}</v>
      </c>
    </row>
    <row r="214" spans="1:38" x14ac:dyDescent="0.15">
      <c r="A214" s="16">
        <v>209</v>
      </c>
      <c r="B214" s="16">
        <v>308</v>
      </c>
      <c r="C214" s="16">
        <v>4</v>
      </c>
      <c r="D214" s="16">
        <v>0</v>
      </c>
      <c r="E214" s="16">
        <v>400</v>
      </c>
      <c r="F214" s="16">
        <v>0</v>
      </c>
      <c r="G214" s="33">
        <f t="shared" si="28"/>
        <v>6000169</v>
      </c>
      <c r="H214" s="32" t="s">
        <v>325</v>
      </c>
      <c r="I214" s="37" t="s">
        <v>315</v>
      </c>
      <c r="J214" s="16">
        <v>8661</v>
      </c>
      <c r="K214" s="30">
        <v>220</v>
      </c>
      <c r="L214" s="16" t="s">
        <v>49</v>
      </c>
      <c r="M214" s="16" t="str" cm="1">
        <f t="array" ref="M214:U214">_xlfn._xlws.FILTER(领地怪物效果!$A$4:$I$64,L214=领地怪物效果!$A$4:$A$64)</f>
        <v>远征PVP-8级圣水矿井</v>
      </c>
      <c r="N214" s="16">
        <v>8</v>
      </c>
      <c r="O214" s="16">
        <v>53.35</v>
      </c>
      <c r="P214" s="16">
        <v>290.60000000000002</v>
      </c>
      <c r="Q214" s="16">
        <v>290.60000000000002</v>
      </c>
      <c r="R214" s="16">
        <v>0</v>
      </c>
      <c r="S214" s="16">
        <v>160348600</v>
      </c>
      <c r="T214" s="16">
        <v>203420000</v>
      </c>
      <c r="U214" s="16">
        <v>4367132462</v>
      </c>
      <c r="V214" s="16">
        <f t="shared" si="27"/>
        <v>8</v>
      </c>
      <c r="W214" s="19" cm="1">
        <f t="array" ref="W214">SUMPRODUCT((V214=品质升级提升效果!$H$3:$H$102)*(品质升级提升效果!$I$3:$I$102=C214)*(品质升级提升效果!$J$3:$J$102))</f>
        <v>0.22</v>
      </c>
      <c r="X214" s="19" cm="1">
        <f t="array" ref="X214">IFERROR(LOOKUP(1,0/((L214=Sheet2!$A$1:$A$90)*(Sheet2!$B$1:$B$90=C214)),Sheet2!$C$1:$C$90),W214)</f>
        <v>0.22</v>
      </c>
      <c r="Y214" s="16">
        <f t="shared" si="31"/>
        <v>35276692</v>
      </c>
      <c r="Z214" s="16">
        <f t="shared" si="29"/>
        <v>48332592</v>
      </c>
      <c r="AA214" s="16">
        <f t="shared" si="30"/>
        <v>1046170843</v>
      </c>
      <c r="AD214" s="16" t="s">
        <v>257</v>
      </c>
      <c r="AE214" s="16" t="str">
        <f t="shared" si="32"/>
        <v>35276692,0}|</v>
      </c>
      <c r="AF214" s="16" t="s">
        <v>313</v>
      </c>
      <c r="AG214" s="16">
        <f t="shared" si="33"/>
        <v>48332592</v>
      </c>
      <c r="AH214" s="16" t="s">
        <v>260</v>
      </c>
      <c r="AI214" s="16" t="s">
        <v>314</v>
      </c>
      <c r="AJ214" s="16">
        <f t="shared" si="34"/>
        <v>1046170843</v>
      </c>
      <c r="AK214" s="16" t="s">
        <v>261</v>
      </c>
      <c r="AL214" s="24" t="str">
        <f t="shared" si="35"/>
        <v>{{5,1,1,35276692,0}|{5,1,2,48332592,0}|{5,1,3,1046170843,3}}</v>
      </c>
    </row>
    <row r="215" spans="1:38" x14ac:dyDescent="0.15">
      <c r="A215" s="16">
        <v>210</v>
      </c>
      <c r="B215" s="16">
        <v>309</v>
      </c>
      <c r="C215" s="16">
        <v>4</v>
      </c>
      <c r="D215" s="16">
        <v>0</v>
      </c>
      <c r="E215" s="16">
        <v>400</v>
      </c>
      <c r="F215" s="16">
        <v>0</v>
      </c>
      <c r="G215" s="33">
        <f t="shared" si="28"/>
        <v>6000170</v>
      </c>
      <c r="H215" s="32" t="s">
        <v>326</v>
      </c>
      <c r="I215" s="37" t="s">
        <v>315</v>
      </c>
      <c r="J215" s="16">
        <v>8661</v>
      </c>
      <c r="K215" s="30">
        <v>220</v>
      </c>
      <c r="L215" s="16" t="s">
        <v>50</v>
      </c>
      <c r="M215" s="16" t="str" cm="1">
        <f t="array" ref="M215:U215">_xlfn._xlws.FILTER(领地怪物效果!$A$4:$I$64,L215=领地怪物效果!$A$4:$A$64)</f>
        <v>远征PVP-9级圣水矿井</v>
      </c>
      <c r="N215" s="16">
        <v>9</v>
      </c>
      <c r="O215" s="16">
        <v>92.3</v>
      </c>
      <c r="P215" s="16">
        <v>360</v>
      </c>
      <c r="Q215" s="16">
        <v>360</v>
      </c>
      <c r="R215" s="16">
        <v>0</v>
      </c>
      <c r="S215" s="16">
        <v>277416604</v>
      </c>
      <c r="T215" s="16">
        <v>252000000</v>
      </c>
      <c r="U215" s="16">
        <v>5410074626</v>
      </c>
      <c r="V215" s="16">
        <f t="shared" si="27"/>
        <v>9</v>
      </c>
      <c r="W215" s="19" cm="1">
        <f t="array" ref="W215">SUMPRODUCT((V215=品质升级提升效果!$H$3:$H$102)*(品质升级提升效果!$I$3:$I$102=C215)*(品质升级提升效果!$J$3:$J$102))</f>
        <v>0.22</v>
      </c>
      <c r="X215" s="19" cm="1">
        <f t="array" ref="X215">IFERROR(LOOKUP(1,0/((L215=Sheet2!$A$1:$A$90)*(Sheet2!$B$1:$B$90=C215)),Sheet2!$C$1:$C$90),W215)</f>
        <v>0.22</v>
      </c>
      <c r="Y215" s="16">
        <f t="shared" si="31"/>
        <v>61031652</v>
      </c>
      <c r="Z215" s="16">
        <f t="shared" si="29"/>
        <v>59875200</v>
      </c>
      <c r="AA215" s="16">
        <f t="shared" si="30"/>
        <v>1296013432</v>
      </c>
      <c r="AD215" s="16" t="s">
        <v>257</v>
      </c>
      <c r="AE215" s="16" t="str">
        <f t="shared" si="32"/>
        <v>61031652,0}|</v>
      </c>
      <c r="AF215" s="16" t="s">
        <v>313</v>
      </c>
      <c r="AG215" s="16">
        <f t="shared" si="33"/>
        <v>59875200</v>
      </c>
      <c r="AH215" s="16" t="s">
        <v>260</v>
      </c>
      <c r="AI215" s="16" t="s">
        <v>314</v>
      </c>
      <c r="AJ215" s="16">
        <f t="shared" si="34"/>
        <v>1296013432</v>
      </c>
      <c r="AK215" s="16" t="s">
        <v>261</v>
      </c>
      <c r="AL215" s="24" t="str">
        <f t="shared" si="35"/>
        <v>{{5,1,1,61031652,0}|{5,1,2,59875200,0}|{5,1,3,1296013432,3}}</v>
      </c>
    </row>
    <row r="216" spans="1:38" x14ac:dyDescent="0.15">
      <c r="A216" s="16">
        <v>211</v>
      </c>
      <c r="B216" s="16">
        <v>310</v>
      </c>
      <c r="C216" s="16">
        <v>4</v>
      </c>
      <c r="D216" s="16">
        <v>0</v>
      </c>
      <c r="E216" s="16">
        <v>400</v>
      </c>
      <c r="F216" s="16">
        <v>0</v>
      </c>
      <c r="G216" s="33">
        <f t="shared" si="28"/>
        <v>6000171</v>
      </c>
      <c r="H216" s="32" t="s">
        <v>327</v>
      </c>
      <c r="I216" s="37" t="s">
        <v>315</v>
      </c>
      <c r="J216" s="16">
        <v>8661</v>
      </c>
      <c r="K216" s="30">
        <v>180</v>
      </c>
      <c r="L216" s="16" t="s">
        <v>51</v>
      </c>
      <c r="M216" s="16" t="str" cm="1">
        <f t="array" ref="M216:U216">_xlfn._xlws.FILTER(领地怪物效果!$A$4:$I$64,L216=领地怪物效果!$A$4:$A$64)</f>
        <v>远征PVP-10级圣水矿井</v>
      </c>
      <c r="N216" s="16">
        <v>10</v>
      </c>
      <c r="O216" s="16">
        <v>108.65</v>
      </c>
      <c r="P216" s="16">
        <v>396</v>
      </c>
      <c r="Q216" s="16">
        <v>396</v>
      </c>
      <c r="R216" s="16">
        <v>0</v>
      </c>
      <c r="S216" s="16">
        <v>326558115</v>
      </c>
      <c r="T216" s="16">
        <v>277200000</v>
      </c>
      <c r="U216" s="16">
        <v>5951082089</v>
      </c>
      <c r="V216" s="16">
        <f t="shared" si="27"/>
        <v>10</v>
      </c>
      <c r="W216" s="19" cm="1">
        <f t="array" ref="W216">SUMPRODUCT((V216=品质升级提升效果!$H$3:$H$102)*(品质升级提升效果!$I$3:$I$102=C216)*(品质升级提升效果!$J$3:$J$102))</f>
        <v>0.18</v>
      </c>
      <c r="X216" s="19" cm="1">
        <f t="array" ref="X216">IFERROR(LOOKUP(1,0/((L216=Sheet2!$A$1:$A$90)*(Sheet2!$B$1:$B$90=C216)),Sheet2!$C$1:$C$90),W216)</f>
        <v>0.18</v>
      </c>
      <c r="Y216" s="16">
        <f t="shared" si="31"/>
        <v>58780460</v>
      </c>
      <c r="Z216" s="16">
        <f t="shared" si="29"/>
        <v>53887680</v>
      </c>
      <c r="AA216" s="16">
        <f t="shared" si="30"/>
        <v>1166412089</v>
      </c>
      <c r="AD216" s="16" t="s">
        <v>257</v>
      </c>
      <c r="AE216" s="16" t="str">
        <f t="shared" si="32"/>
        <v>58780460,0}|</v>
      </c>
      <c r="AF216" s="16" t="s">
        <v>313</v>
      </c>
      <c r="AG216" s="16">
        <f t="shared" si="33"/>
        <v>53887680</v>
      </c>
      <c r="AH216" s="16" t="s">
        <v>260</v>
      </c>
      <c r="AI216" s="16" t="s">
        <v>314</v>
      </c>
      <c r="AJ216" s="16">
        <f t="shared" si="34"/>
        <v>1166412089</v>
      </c>
      <c r="AK216" s="16" t="s">
        <v>261</v>
      </c>
      <c r="AL216" s="24" t="str">
        <f t="shared" si="35"/>
        <v>{{5,1,1,58780460,0}|{5,1,2,53887680,0}|{5,1,3,1166412089,3}}</v>
      </c>
    </row>
    <row r="217" spans="1:38" x14ac:dyDescent="0.15">
      <c r="A217" s="16">
        <v>212</v>
      </c>
      <c r="B217" s="16">
        <v>401</v>
      </c>
      <c r="C217" s="16">
        <v>4</v>
      </c>
      <c r="D217" s="16">
        <v>0</v>
      </c>
      <c r="E217" s="16">
        <v>0</v>
      </c>
      <c r="F217" s="16">
        <v>0</v>
      </c>
      <c r="G217" s="29">
        <v>6000192</v>
      </c>
      <c r="H217" s="32" t="s">
        <v>328</v>
      </c>
      <c r="I217" s="37" t="s">
        <v>315</v>
      </c>
      <c r="J217" s="16">
        <v>8661</v>
      </c>
      <c r="K217" s="30">
        <v>24</v>
      </c>
      <c r="L217" s="16" t="s">
        <v>52</v>
      </c>
      <c r="M217" s="16" t="str" cm="1">
        <f t="array" ref="M217:U217">_xlfn._xlws.FILTER(领地怪物效果!$A$4:$I$64,L217=领地怪物效果!$A$4:$A$64)</f>
        <v>远征PVP-3级要塞</v>
      </c>
      <c r="N217" s="16">
        <v>3</v>
      </c>
      <c r="O217" s="16">
        <v>5</v>
      </c>
      <c r="P217" s="16">
        <v>2.5</v>
      </c>
      <c r="Q217" s="16">
        <v>2.5</v>
      </c>
      <c r="R217" s="16">
        <v>0</v>
      </c>
      <c r="S217" s="16">
        <v>15027985</v>
      </c>
      <c r="T217" s="16">
        <v>1750000</v>
      </c>
      <c r="U217" s="16">
        <v>37569962</v>
      </c>
      <c r="V217" s="16">
        <f t="shared" si="27"/>
        <v>1</v>
      </c>
      <c r="W217" s="19" cm="1">
        <f t="array" ref="W217">SUMPRODUCT((V217=品质升级提升效果!$H$3:$H$102)*(品质升级提升效果!$I$3:$I$102=C217)*(品质升级提升效果!$J$3:$J$102))</f>
        <v>0.35</v>
      </c>
      <c r="X217" s="19" cm="1">
        <f t="array" ref="X217">IFERROR(LOOKUP(1,0/((L217=Sheet2!$A$1:$A$90)*(Sheet2!$B$1:$B$90=C217)),Sheet2!$C$1:$C$90),W217)</f>
        <v>2.4E-2</v>
      </c>
      <c r="Y217" s="16">
        <f t="shared" si="31"/>
        <v>360671</v>
      </c>
      <c r="Z217" s="16">
        <f t="shared" si="29"/>
        <v>45360</v>
      </c>
      <c r="AA217" s="16">
        <f t="shared" si="30"/>
        <v>981828</v>
      </c>
      <c r="AD217" s="16" t="s">
        <v>257</v>
      </c>
      <c r="AE217" s="16" t="str">
        <f t="shared" si="32"/>
        <v>360671,0}|</v>
      </c>
      <c r="AF217" s="16" t="s">
        <v>313</v>
      </c>
      <c r="AG217" s="16">
        <f t="shared" si="33"/>
        <v>45360</v>
      </c>
      <c r="AH217" s="16" t="s">
        <v>260</v>
      </c>
      <c r="AI217" s="16" t="s">
        <v>314</v>
      </c>
      <c r="AJ217" s="16">
        <f t="shared" si="34"/>
        <v>981828</v>
      </c>
      <c r="AK217" s="16" t="s">
        <v>261</v>
      </c>
      <c r="AL217" s="24" t="str">
        <f t="shared" si="35"/>
        <v>{{5,1,1,360671,0}|{5,1,2,45360,0}|{5,1,3,981828,3}}</v>
      </c>
    </row>
    <row r="218" spans="1:38" x14ac:dyDescent="0.15">
      <c r="A218" s="16">
        <v>213</v>
      </c>
      <c r="B218" s="16">
        <v>402</v>
      </c>
      <c r="C218" s="16">
        <v>4</v>
      </c>
      <c r="D218" s="16">
        <v>0</v>
      </c>
      <c r="E218" s="16">
        <v>0</v>
      </c>
      <c r="F218" s="16">
        <v>0</v>
      </c>
      <c r="G218" s="29">
        <v>6000193</v>
      </c>
      <c r="H218" s="32" t="s">
        <v>329</v>
      </c>
      <c r="I218" s="37" t="s">
        <v>315</v>
      </c>
      <c r="J218" s="16">
        <v>8661</v>
      </c>
      <c r="K218" s="30">
        <v>24</v>
      </c>
      <c r="L218" s="16" t="s">
        <v>53</v>
      </c>
      <c r="M218" s="16" t="str" cm="1">
        <f t="array" ref="M218:U218">_xlfn._xlws.FILTER(领地怪物效果!$A$4:$I$64,L218=领地怪物效果!$A$4:$A$64)</f>
        <v>远征PVP-6级要塞</v>
      </c>
      <c r="N218" s="16">
        <v>6</v>
      </c>
      <c r="O218" s="16">
        <v>26</v>
      </c>
      <c r="P218" s="16">
        <v>160</v>
      </c>
      <c r="Q218" s="16">
        <v>160</v>
      </c>
      <c r="R218" s="16">
        <v>0</v>
      </c>
      <c r="S218" s="16">
        <v>78145522</v>
      </c>
      <c r="T218" s="16">
        <v>112000000</v>
      </c>
      <c r="U218" s="16">
        <v>2404477611</v>
      </c>
      <c r="V218" s="16">
        <f t="shared" si="27"/>
        <v>2</v>
      </c>
      <c r="W218" s="19" cm="1">
        <f t="array" ref="W218">SUMPRODUCT((V218=品质升级提升效果!$H$3:$H$102)*(品质升级提升效果!$I$3:$I$102=C218)*(品质升级提升效果!$J$3:$J$102))</f>
        <v>0.36</v>
      </c>
      <c r="X218" s="19" cm="1">
        <f t="array" ref="X218">IFERROR(LOOKUP(1,0/((L218=Sheet2!$A$1:$A$90)*(Sheet2!$B$1:$B$90=C218)),Sheet2!$C$1:$C$90),W218)</f>
        <v>2.4E-2</v>
      </c>
      <c r="Y218" s="16">
        <f t="shared" si="31"/>
        <v>1875492</v>
      </c>
      <c r="Z218" s="16">
        <f t="shared" si="29"/>
        <v>2903040</v>
      </c>
      <c r="AA218" s="16">
        <f t="shared" si="30"/>
        <v>62837014</v>
      </c>
      <c r="AD218" s="16" t="s">
        <v>257</v>
      </c>
      <c r="AE218" s="16" t="str">
        <f t="shared" si="32"/>
        <v>1875492,0}|</v>
      </c>
      <c r="AF218" s="16" t="s">
        <v>313</v>
      </c>
      <c r="AG218" s="16">
        <f t="shared" si="33"/>
        <v>2903040</v>
      </c>
      <c r="AH218" s="16" t="s">
        <v>260</v>
      </c>
      <c r="AI218" s="16" t="s">
        <v>314</v>
      </c>
      <c r="AJ218" s="16">
        <f t="shared" si="34"/>
        <v>62837014</v>
      </c>
      <c r="AK218" s="16" t="s">
        <v>261</v>
      </c>
      <c r="AL218" s="24" t="str">
        <f t="shared" si="35"/>
        <v>{{5,1,1,1875492,0}|{5,1,2,2903040,0}|{5,1,3,62837014,3}}</v>
      </c>
    </row>
    <row r="219" spans="1:38" x14ac:dyDescent="0.15">
      <c r="A219" s="16">
        <v>214</v>
      </c>
      <c r="B219" s="16">
        <v>403</v>
      </c>
      <c r="C219" s="16">
        <v>4</v>
      </c>
      <c r="D219" s="16">
        <v>0</v>
      </c>
      <c r="E219" s="16">
        <v>0</v>
      </c>
      <c r="F219" s="16">
        <v>0</v>
      </c>
      <c r="G219" s="29">
        <v>6000194</v>
      </c>
      <c r="H219" s="32" t="s">
        <v>330</v>
      </c>
      <c r="I219" s="37" t="s">
        <v>315</v>
      </c>
      <c r="J219" s="16">
        <v>8661</v>
      </c>
      <c r="K219" s="30">
        <v>24</v>
      </c>
      <c r="L219" s="16" t="s">
        <v>54</v>
      </c>
      <c r="M219" s="16" t="str" cm="1">
        <f t="array" ref="M219:U219">_xlfn._xlws.FILTER(领地怪物效果!$A$4:$I$64,L219=领地怪物效果!$A$4:$A$64)</f>
        <v>远征PVP-9级要塞</v>
      </c>
      <c r="N219" s="16">
        <v>9</v>
      </c>
      <c r="O219" s="16">
        <v>56</v>
      </c>
      <c r="P219" s="16">
        <v>300</v>
      </c>
      <c r="Q219" s="16">
        <v>300</v>
      </c>
      <c r="R219" s="16">
        <v>0</v>
      </c>
      <c r="S219" s="16">
        <v>168313432</v>
      </c>
      <c r="T219" s="16">
        <v>210000000</v>
      </c>
      <c r="U219" s="16">
        <v>4508395522</v>
      </c>
      <c r="V219" s="16">
        <f t="shared" si="27"/>
        <v>3</v>
      </c>
      <c r="W219" s="19" cm="1">
        <f t="array" ref="W219">SUMPRODUCT((V219=品质升级提升效果!$H$3:$H$102)*(品质升级提升效果!$I$3:$I$102=C219)*(品质升级提升效果!$J$3:$J$102))</f>
        <v>0.28000000000000003</v>
      </c>
      <c r="X219" s="19" cm="1">
        <f t="array" ref="X219">IFERROR(LOOKUP(1,0/((L219=Sheet2!$A$1:$A$90)*(Sheet2!$B$1:$B$90=C219)),Sheet2!$C$1:$C$90),W219)</f>
        <v>2.4E-2</v>
      </c>
      <c r="Y219" s="16">
        <f t="shared" si="31"/>
        <v>4039522</v>
      </c>
      <c r="Z219" s="16">
        <f t="shared" si="29"/>
        <v>5443200</v>
      </c>
      <c r="AA219" s="16">
        <f t="shared" si="30"/>
        <v>117819402</v>
      </c>
      <c r="AD219" s="16" t="s">
        <v>257</v>
      </c>
      <c r="AE219" s="16" t="str">
        <f t="shared" si="32"/>
        <v>4039522,0}|</v>
      </c>
      <c r="AF219" s="16" t="s">
        <v>313</v>
      </c>
      <c r="AG219" s="16">
        <f t="shared" si="33"/>
        <v>5443200</v>
      </c>
      <c r="AH219" s="16" t="s">
        <v>260</v>
      </c>
      <c r="AI219" s="16" t="s">
        <v>314</v>
      </c>
      <c r="AJ219" s="16">
        <f t="shared" si="34"/>
        <v>117819402</v>
      </c>
      <c r="AK219" s="16" t="s">
        <v>261</v>
      </c>
      <c r="AL219" s="24" t="str">
        <f t="shared" si="35"/>
        <v>{{5,1,1,4039522,0}|{5,1,2,5443200,0}|{5,1,3,117819402,3}}</v>
      </c>
    </row>
    <row r="220" spans="1:38" x14ac:dyDescent="0.15">
      <c r="A220" s="16">
        <v>215</v>
      </c>
      <c r="B220" s="16">
        <v>404</v>
      </c>
      <c r="C220" s="16">
        <v>4</v>
      </c>
      <c r="D220" s="16">
        <v>0</v>
      </c>
      <c r="E220" s="16">
        <v>0</v>
      </c>
      <c r="F220" s="16">
        <v>0</v>
      </c>
      <c r="G220" s="29">
        <v>6000195</v>
      </c>
      <c r="H220" s="32" t="s">
        <v>331</v>
      </c>
      <c r="I220" s="37" t="s">
        <v>315</v>
      </c>
      <c r="J220" s="16">
        <v>8661</v>
      </c>
      <c r="K220" s="30">
        <v>24</v>
      </c>
      <c r="L220" s="16" t="s">
        <v>55</v>
      </c>
      <c r="M220" s="16" t="str" cm="1">
        <f t="array" ref="M220:U220">_xlfn._xlws.FILTER(领地怪物效果!$A$4:$I$64,L220=领地怪物效果!$A$4:$A$64)</f>
        <v>远征PVP-10级中心城邦</v>
      </c>
      <c r="N220" s="16">
        <v>10</v>
      </c>
      <c r="O220" s="16">
        <v>83</v>
      </c>
      <c r="P220" s="16">
        <v>401</v>
      </c>
      <c r="Q220" s="16">
        <v>401</v>
      </c>
      <c r="R220" s="16">
        <v>0</v>
      </c>
      <c r="S220" s="16">
        <v>249464552</v>
      </c>
      <c r="T220" s="16">
        <v>280700000</v>
      </c>
      <c r="U220" s="16">
        <v>6026222014</v>
      </c>
      <c r="V220" s="16">
        <f t="shared" si="27"/>
        <v>4</v>
      </c>
      <c r="W220" s="19" cm="1">
        <f t="array" ref="W220">SUMPRODUCT((V220=品质升级提升效果!$H$3:$H$102)*(品质升级提升效果!$I$3:$I$102=C220)*(品质升级提升效果!$J$3:$J$102))</f>
        <v>0.28000000000000003</v>
      </c>
      <c r="X220" s="19" cm="1">
        <f t="array" ref="X220">IFERROR(LOOKUP(1,0/((L220=Sheet2!$A$1:$A$90)*(Sheet2!$B$1:$B$90=C220)),Sheet2!$C$1:$C$90),W220)</f>
        <v>2.4E-2</v>
      </c>
      <c r="Y220" s="16">
        <f t="shared" si="31"/>
        <v>5987149</v>
      </c>
      <c r="Z220" s="16">
        <f t="shared" si="29"/>
        <v>7275744</v>
      </c>
      <c r="AA220" s="16">
        <f t="shared" si="30"/>
        <v>157485268</v>
      </c>
      <c r="AD220" s="16" t="s">
        <v>257</v>
      </c>
      <c r="AE220" s="16" t="str">
        <f t="shared" si="32"/>
        <v>5987149,0}|</v>
      </c>
      <c r="AF220" s="16" t="s">
        <v>313</v>
      </c>
      <c r="AG220" s="16">
        <f t="shared" si="33"/>
        <v>7275744</v>
      </c>
      <c r="AH220" s="16" t="s">
        <v>260</v>
      </c>
      <c r="AI220" s="16" t="s">
        <v>314</v>
      </c>
      <c r="AJ220" s="16">
        <f t="shared" si="34"/>
        <v>157485268</v>
      </c>
      <c r="AK220" s="16" t="s">
        <v>261</v>
      </c>
      <c r="AL220" s="24" t="str">
        <f t="shared" si="35"/>
        <v>{{5,1,1,5987149,0}|{5,1,2,7275744,0}|{5,1,3,157485268,3}}</v>
      </c>
    </row>
    <row r="221" spans="1:38" x14ac:dyDescent="0.15">
      <c r="A221" s="16">
        <v>216</v>
      </c>
      <c r="B221" s="16">
        <v>500</v>
      </c>
      <c r="C221" s="16">
        <v>4</v>
      </c>
      <c r="D221" s="16">
        <v>0</v>
      </c>
      <c r="E221" s="16">
        <v>0</v>
      </c>
      <c r="F221" s="16">
        <v>0</v>
      </c>
      <c r="G221" s="16">
        <v>0</v>
      </c>
      <c r="H221" s="24" t="s">
        <v>316</v>
      </c>
      <c r="I221" s="24" t="s">
        <v>316</v>
      </c>
      <c r="J221" s="16">
        <v>8661</v>
      </c>
      <c r="K221" s="30">
        <v>0</v>
      </c>
      <c r="L221" s="16" t="s">
        <v>56</v>
      </c>
      <c r="M221" s="16" t="str" cm="1">
        <f t="array" ref="M221:U221">_xlfn._xlws.FILTER(领地怪物效果!$A$4:$I$64,L221=领地怪物效果!$A$4:$A$64)</f>
        <v>远征PVE-出生</v>
      </c>
      <c r="N221" s="16">
        <v>0</v>
      </c>
      <c r="O221" s="16">
        <v>1.5</v>
      </c>
      <c r="P221" s="16">
        <v>1.2</v>
      </c>
      <c r="Q221" s="16">
        <v>1.2</v>
      </c>
      <c r="R221" s="16">
        <v>0</v>
      </c>
      <c r="S221" s="16">
        <v>4508395</v>
      </c>
      <c r="T221" s="16">
        <v>840000</v>
      </c>
      <c r="U221" s="16">
        <v>18033582</v>
      </c>
      <c r="V221" s="16">
        <f t="shared" si="27"/>
        <v>1</v>
      </c>
      <c r="W221" s="19" cm="1">
        <f t="array" ref="W221">SUMPRODUCT((V221=品质升级提升效果!$H$3:$H$102)*(品质升级提升效果!$I$3:$I$102=C221)*(品质升级提升效果!$J$3:$J$102))</f>
        <v>0.35</v>
      </c>
      <c r="X221" s="19" cm="1">
        <f t="array" ref="X221">IFERROR(LOOKUP(1,0/((L221=Sheet2!$A$1:$A$90)*(Sheet2!$B$1:$B$90=C221)),Sheet2!$C$1:$C$90),W221)</f>
        <v>0.35</v>
      </c>
      <c r="Y221" s="16">
        <f t="shared" si="31"/>
        <v>1577938</v>
      </c>
      <c r="Z221" s="16">
        <f t="shared" si="29"/>
        <v>317520</v>
      </c>
      <c r="AA221" s="16">
        <f t="shared" si="30"/>
        <v>6872798</v>
      </c>
      <c r="AD221" s="16" t="s">
        <v>257</v>
      </c>
      <c r="AE221" s="16" t="str">
        <f t="shared" si="32"/>
        <v>1577938,0}|</v>
      </c>
      <c r="AF221" s="16" t="s">
        <v>313</v>
      </c>
      <c r="AG221" s="16">
        <f t="shared" si="33"/>
        <v>317520</v>
      </c>
      <c r="AH221" s="16" t="s">
        <v>260</v>
      </c>
      <c r="AI221" s="16" t="s">
        <v>314</v>
      </c>
      <c r="AJ221" s="16">
        <f t="shared" si="34"/>
        <v>6872798</v>
      </c>
      <c r="AK221" s="16" t="s">
        <v>261</v>
      </c>
      <c r="AL221" s="24" t="str">
        <f t="shared" si="35"/>
        <v>{{5,1,1,1577938,0}|{5,1,2,317520,0}|{5,1,3,6872798,3}}</v>
      </c>
    </row>
    <row r="222" spans="1:38" x14ac:dyDescent="0.15">
      <c r="A222" s="16">
        <v>217</v>
      </c>
      <c r="B222" s="16">
        <v>501</v>
      </c>
      <c r="C222" s="16">
        <v>4</v>
      </c>
      <c r="D222" s="16">
        <v>0</v>
      </c>
      <c r="E222" s="16">
        <v>0</v>
      </c>
      <c r="F222" s="16">
        <v>0</v>
      </c>
      <c r="G222" s="16">
        <v>0</v>
      </c>
      <c r="H222" s="24" t="s">
        <v>316</v>
      </c>
      <c r="I222" s="24" t="s">
        <v>316</v>
      </c>
      <c r="J222" s="16">
        <v>8661</v>
      </c>
      <c r="K222" s="30">
        <v>0</v>
      </c>
      <c r="L222" s="16" t="s">
        <v>57</v>
      </c>
      <c r="M222" s="16" t="str" cm="1">
        <f t="array" ref="M222:U222">_xlfn._xlws.FILTER(领地怪物效果!$A$4:$I$64,L222=领地怪物效果!$A$4:$A$64)</f>
        <v>远征PVE-1级普通</v>
      </c>
      <c r="N222" s="16">
        <v>1</v>
      </c>
      <c r="O222" s="16">
        <v>1.35</v>
      </c>
      <c r="P222" s="16">
        <v>1.2</v>
      </c>
      <c r="Q222" s="16">
        <v>1.2</v>
      </c>
      <c r="R222" s="16">
        <v>0</v>
      </c>
      <c r="S222" s="16">
        <v>4057555</v>
      </c>
      <c r="T222" s="16">
        <v>840000</v>
      </c>
      <c r="U222" s="16">
        <v>18033582</v>
      </c>
      <c r="V222" s="16">
        <f t="shared" si="27"/>
        <v>1</v>
      </c>
      <c r="W222" s="19" cm="1">
        <f t="array" ref="W222">SUMPRODUCT((V222=品质升级提升效果!$H$3:$H$102)*(品质升级提升效果!$I$3:$I$102=C222)*(品质升级提升效果!$J$3:$J$102))</f>
        <v>0.35</v>
      </c>
      <c r="X222" s="19" cm="1">
        <f t="array" ref="X222">IFERROR(LOOKUP(1,0/((L222=Sheet2!$A$1:$A$90)*(Sheet2!$B$1:$B$90=C222)),Sheet2!$C$1:$C$90),W222)</f>
        <v>0.35</v>
      </c>
      <c r="Y222" s="16">
        <f t="shared" si="31"/>
        <v>1420144</v>
      </c>
      <c r="Z222" s="16">
        <f t="shared" si="29"/>
        <v>317520</v>
      </c>
      <c r="AA222" s="16">
        <f t="shared" si="30"/>
        <v>6872798</v>
      </c>
      <c r="AD222" s="16" t="s">
        <v>257</v>
      </c>
      <c r="AE222" s="16" t="str">
        <f t="shared" si="32"/>
        <v>1420144,0}|</v>
      </c>
      <c r="AF222" s="16" t="s">
        <v>313</v>
      </c>
      <c r="AG222" s="16">
        <f t="shared" si="33"/>
        <v>317520</v>
      </c>
      <c r="AH222" s="16" t="s">
        <v>260</v>
      </c>
      <c r="AI222" s="16" t="s">
        <v>314</v>
      </c>
      <c r="AJ222" s="16">
        <f t="shared" si="34"/>
        <v>6872798</v>
      </c>
      <c r="AK222" s="16" t="s">
        <v>261</v>
      </c>
      <c r="AL222" s="24" t="str">
        <f t="shared" si="35"/>
        <v>{{5,1,1,1420144,0}|{5,1,2,317520,0}|{5,1,3,6872798,3}}</v>
      </c>
    </row>
    <row r="223" spans="1:38" x14ac:dyDescent="0.15">
      <c r="A223" s="16">
        <v>218</v>
      </c>
      <c r="B223" s="16">
        <v>502</v>
      </c>
      <c r="C223" s="16">
        <v>4</v>
      </c>
      <c r="D223" s="16">
        <v>0</v>
      </c>
      <c r="E223" s="16">
        <v>0</v>
      </c>
      <c r="F223" s="16">
        <v>0</v>
      </c>
      <c r="G223" s="16">
        <v>0</v>
      </c>
      <c r="H223" s="24" t="s">
        <v>316</v>
      </c>
      <c r="I223" s="24" t="s">
        <v>316</v>
      </c>
      <c r="J223" s="16">
        <v>8661</v>
      </c>
      <c r="K223" s="30">
        <v>0</v>
      </c>
      <c r="L223" s="16" t="s">
        <v>58</v>
      </c>
      <c r="M223" s="16" t="str" cm="1">
        <f t="array" ref="M223:U223">_xlfn._xlws.FILTER(领地怪物效果!$A$4:$I$64,L223=领地怪物效果!$A$4:$A$64)</f>
        <v>远征PVE-2级普通</v>
      </c>
      <c r="N223" s="16">
        <v>2</v>
      </c>
      <c r="O223" s="16">
        <v>2.8</v>
      </c>
      <c r="P223" s="16">
        <v>1.8</v>
      </c>
      <c r="Q223" s="16">
        <v>1.8</v>
      </c>
      <c r="R223" s="16">
        <v>0</v>
      </c>
      <c r="S223" s="16">
        <v>8415671</v>
      </c>
      <c r="T223" s="16">
        <v>1260000</v>
      </c>
      <c r="U223" s="16">
        <v>27050373</v>
      </c>
      <c r="V223" s="16">
        <f t="shared" si="27"/>
        <v>2</v>
      </c>
      <c r="W223" s="19" cm="1">
        <f t="array" ref="W223">SUMPRODUCT((V223=品质升级提升效果!$H$3:$H$102)*(品质升级提升效果!$I$3:$I$102=C223)*(品质升级提升效果!$J$3:$J$102))</f>
        <v>0.36</v>
      </c>
      <c r="X223" s="19" cm="1">
        <f t="array" ref="X223">IFERROR(LOOKUP(1,0/((L223=Sheet2!$A$1:$A$90)*(Sheet2!$B$1:$B$90=C223)),Sheet2!$C$1:$C$90),W223)</f>
        <v>0.36</v>
      </c>
      <c r="Y223" s="16">
        <f t="shared" si="31"/>
        <v>3029641</v>
      </c>
      <c r="Z223" s="16">
        <f t="shared" si="29"/>
        <v>489888</v>
      </c>
      <c r="AA223" s="16">
        <f t="shared" si="30"/>
        <v>10603746</v>
      </c>
      <c r="AD223" s="16" t="s">
        <v>257</v>
      </c>
      <c r="AE223" s="16" t="str">
        <f t="shared" si="32"/>
        <v>3029641,0}|</v>
      </c>
      <c r="AF223" s="16" t="s">
        <v>313</v>
      </c>
      <c r="AG223" s="16">
        <f t="shared" si="33"/>
        <v>489888</v>
      </c>
      <c r="AH223" s="16" t="s">
        <v>260</v>
      </c>
      <c r="AI223" s="16" t="s">
        <v>314</v>
      </c>
      <c r="AJ223" s="16">
        <f t="shared" si="34"/>
        <v>10603746</v>
      </c>
      <c r="AK223" s="16" t="s">
        <v>261</v>
      </c>
      <c r="AL223" s="24" t="str">
        <f t="shared" si="35"/>
        <v>{{5,1,1,3029641,0}|{5,1,2,489888,0}|{5,1,3,10603746,3}}</v>
      </c>
    </row>
    <row r="224" spans="1:38" x14ac:dyDescent="0.15">
      <c r="A224" s="16">
        <v>219</v>
      </c>
      <c r="B224" s="16">
        <v>503</v>
      </c>
      <c r="C224" s="16">
        <v>4</v>
      </c>
      <c r="D224" s="16">
        <v>0</v>
      </c>
      <c r="E224" s="16">
        <v>0</v>
      </c>
      <c r="F224" s="16">
        <v>0</v>
      </c>
      <c r="G224" s="16">
        <v>0</v>
      </c>
      <c r="H224" s="24" t="s">
        <v>316</v>
      </c>
      <c r="I224" s="24" t="s">
        <v>316</v>
      </c>
      <c r="J224" s="16">
        <v>8661</v>
      </c>
      <c r="K224" s="30">
        <v>0</v>
      </c>
      <c r="L224" s="16" t="s">
        <v>59</v>
      </c>
      <c r="M224" s="16" t="str" cm="1">
        <f t="array" ref="M224:U224">_xlfn._xlws.FILTER(领地怪物效果!$A$4:$I$64,L224=领地怪物效果!$A$4:$A$64)</f>
        <v>远征PVE-3级普通</v>
      </c>
      <c r="N224" s="16">
        <v>3</v>
      </c>
      <c r="O224" s="16">
        <v>5.5</v>
      </c>
      <c r="P224" s="16">
        <v>3</v>
      </c>
      <c r="Q224" s="16">
        <v>3</v>
      </c>
      <c r="R224" s="16">
        <v>0</v>
      </c>
      <c r="S224" s="16">
        <v>16530783</v>
      </c>
      <c r="T224" s="16">
        <v>2100000</v>
      </c>
      <c r="U224" s="16">
        <v>45083955</v>
      </c>
      <c r="V224" s="16">
        <f t="shared" si="27"/>
        <v>3</v>
      </c>
      <c r="W224" s="19" cm="1">
        <f t="array" ref="W224">SUMPRODUCT((V224=品质升级提升效果!$H$3:$H$102)*(品质升级提升效果!$I$3:$I$102=C224)*(品质升级提升效果!$J$3:$J$102))</f>
        <v>0.28000000000000003</v>
      </c>
      <c r="X224" s="19" cm="1">
        <f t="array" ref="X224">IFERROR(LOOKUP(1,0/((L224=Sheet2!$A$1:$A$90)*(Sheet2!$B$1:$B$90=C224)),Sheet2!$C$1:$C$90),W224)</f>
        <v>0.28000000000000003</v>
      </c>
      <c r="Y224" s="16">
        <f t="shared" si="31"/>
        <v>4628619</v>
      </c>
      <c r="Z224" s="16">
        <f t="shared" si="29"/>
        <v>635040</v>
      </c>
      <c r="AA224" s="16">
        <f t="shared" si="30"/>
        <v>13745596</v>
      </c>
      <c r="AD224" s="16" t="s">
        <v>257</v>
      </c>
      <c r="AE224" s="16" t="str">
        <f t="shared" si="32"/>
        <v>4628619,0}|</v>
      </c>
      <c r="AF224" s="16" t="s">
        <v>313</v>
      </c>
      <c r="AG224" s="16">
        <f t="shared" si="33"/>
        <v>635040</v>
      </c>
      <c r="AH224" s="16" t="s">
        <v>260</v>
      </c>
      <c r="AI224" s="16" t="s">
        <v>314</v>
      </c>
      <c r="AJ224" s="16">
        <f t="shared" si="34"/>
        <v>13745596</v>
      </c>
      <c r="AK224" s="16" t="s">
        <v>261</v>
      </c>
      <c r="AL224" s="24" t="str">
        <f t="shared" si="35"/>
        <v>{{5,1,1,4628619,0}|{5,1,2,635040,0}|{5,1,3,13745596,3}}</v>
      </c>
    </row>
    <row r="225" spans="1:38" x14ac:dyDescent="0.15">
      <c r="A225" s="16">
        <v>220</v>
      </c>
      <c r="B225" s="16">
        <v>504</v>
      </c>
      <c r="C225" s="16">
        <v>4</v>
      </c>
      <c r="D225" s="16">
        <v>0</v>
      </c>
      <c r="E225" s="16">
        <v>0</v>
      </c>
      <c r="F225" s="16">
        <v>0</v>
      </c>
      <c r="G225" s="16">
        <v>0</v>
      </c>
      <c r="H225" s="24" t="s">
        <v>316</v>
      </c>
      <c r="I225" s="24" t="s">
        <v>316</v>
      </c>
      <c r="J225" s="16">
        <v>8661</v>
      </c>
      <c r="K225" s="30">
        <v>0</v>
      </c>
      <c r="L225" s="16" t="s">
        <v>60</v>
      </c>
      <c r="M225" s="16" t="str" cm="1">
        <f t="array" ref="M225:U225">_xlfn._xlws.FILTER(领地怪物效果!$A$4:$I$64,L225=领地怪物效果!$A$4:$A$64)</f>
        <v>远征PVE-4级普通</v>
      </c>
      <c r="N225" s="16">
        <v>4</v>
      </c>
      <c r="O225" s="16">
        <v>8</v>
      </c>
      <c r="P225" s="16">
        <v>22</v>
      </c>
      <c r="Q225" s="16">
        <v>22</v>
      </c>
      <c r="R225" s="16">
        <v>0</v>
      </c>
      <c r="S225" s="16">
        <v>24044776</v>
      </c>
      <c r="T225" s="16">
        <v>15400000</v>
      </c>
      <c r="U225" s="16">
        <v>330615671</v>
      </c>
      <c r="V225" s="16">
        <f t="shared" si="27"/>
        <v>4</v>
      </c>
      <c r="W225" s="19" cm="1">
        <f t="array" ref="W225">SUMPRODUCT((V225=品质升级提升效果!$H$3:$H$102)*(品质升级提升效果!$I$3:$I$102=C225)*(品质升级提升效果!$J$3:$J$102))</f>
        <v>0.28000000000000003</v>
      </c>
      <c r="X225" s="19" cm="1">
        <f t="array" ref="X225">IFERROR(LOOKUP(1,0/((L225=Sheet2!$A$1:$A$90)*(Sheet2!$B$1:$B$90=C225)),Sheet2!$C$1:$C$90),W225)</f>
        <v>0.28000000000000003</v>
      </c>
      <c r="Y225" s="16">
        <f t="shared" si="31"/>
        <v>6732537</v>
      </c>
      <c r="Z225" s="16">
        <f t="shared" si="29"/>
        <v>4656960</v>
      </c>
      <c r="AA225" s="16">
        <f t="shared" si="30"/>
        <v>100801044</v>
      </c>
      <c r="AD225" s="16" t="s">
        <v>257</v>
      </c>
      <c r="AE225" s="16" t="str">
        <f t="shared" si="32"/>
        <v>6732537,0}|</v>
      </c>
      <c r="AF225" s="16" t="s">
        <v>313</v>
      </c>
      <c r="AG225" s="16">
        <f t="shared" si="33"/>
        <v>4656960</v>
      </c>
      <c r="AH225" s="16" t="s">
        <v>260</v>
      </c>
      <c r="AI225" s="16" t="s">
        <v>314</v>
      </c>
      <c r="AJ225" s="16">
        <f t="shared" si="34"/>
        <v>100801044</v>
      </c>
      <c r="AK225" s="16" t="s">
        <v>261</v>
      </c>
      <c r="AL225" s="24" t="str">
        <f t="shared" si="35"/>
        <v>{{5,1,1,6732537,0}|{5,1,2,4656960,0}|{5,1,3,100801044,3}}</v>
      </c>
    </row>
    <row r="226" spans="1:38" x14ac:dyDescent="0.15">
      <c r="A226" s="16">
        <v>221</v>
      </c>
      <c r="B226" s="16">
        <v>505</v>
      </c>
      <c r="C226" s="16">
        <v>4</v>
      </c>
      <c r="D226" s="16">
        <v>0</v>
      </c>
      <c r="E226" s="16">
        <v>0</v>
      </c>
      <c r="F226" s="16">
        <v>0</v>
      </c>
      <c r="G226" s="16">
        <v>0</v>
      </c>
      <c r="H226" s="24" t="s">
        <v>316</v>
      </c>
      <c r="I226" s="24" t="s">
        <v>316</v>
      </c>
      <c r="J226" s="16">
        <v>8661</v>
      </c>
      <c r="K226" s="30">
        <v>0</v>
      </c>
      <c r="L226" s="16" t="s">
        <v>61</v>
      </c>
      <c r="M226" s="16" t="str" cm="1">
        <f t="array" ref="M226:U226">_xlfn._xlws.FILTER(领地怪物效果!$A$4:$I$64,L226=领地怪物效果!$A$4:$A$64)</f>
        <v>远征PVE-5级普通</v>
      </c>
      <c r="N226" s="16">
        <v>5</v>
      </c>
      <c r="O226" s="16">
        <v>12</v>
      </c>
      <c r="P226" s="16">
        <v>25</v>
      </c>
      <c r="Q226" s="16">
        <v>25</v>
      </c>
      <c r="R226" s="16">
        <v>0</v>
      </c>
      <c r="S226" s="16">
        <v>36067164</v>
      </c>
      <c r="T226" s="16">
        <v>17500000</v>
      </c>
      <c r="U226" s="16">
        <v>375699626</v>
      </c>
      <c r="V226" s="16">
        <f t="shared" si="27"/>
        <v>5</v>
      </c>
      <c r="W226" s="19" cm="1">
        <f t="array" ref="W226">SUMPRODUCT((V226=品质升级提升效果!$H$3:$H$102)*(品质升级提升效果!$I$3:$I$102=C226)*(品质升级提升效果!$J$3:$J$102))</f>
        <v>0.28000000000000003</v>
      </c>
      <c r="X226" s="19" cm="1">
        <f t="array" ref="X226">IFERROR(LOOKUP(1,0/((L226=Sheet2!$A$1:$A$90)*(Sheet2!$B$1:$B$90=C226)),Sheet2!$C$1:$C$90),W226)</f>
        <v>0.28000000000000003</v>
      </c>
      <c r="Y226" s="16">
        <f t="shared" si="31"/>
        <v>10098805</v>
      </c>
      <c r="Z226" s="16">
        <f t="shared" si="29"/>
        <v>5292000</v>
      </c>
      <c r="AA226" s="16">
        <f t="shared" si="30"/>
        <v>114546641</v>
      </c>
      <c r="AD226" s="16" t="s">
        <v>257</v>
      </c>
      <c r="AE226" s="16" t="str">
        <f t="shared" si="32"/>
        <v>10098805,0}|</v>
      </c>
      <c r="AF226" s="16" t="s">
        <v>313</v>
      </c>
      <c r="AG226" s="16">
        <f t="shared" si="33"/>
        <v>5292000</v>
      </c>
      <c r="AH226" s="16" t="s">
        <v>260</v>
      </c>
      <c r="AI226" s="16" t="s">
        <v>314</v>
      </c>
      <c r="AJ226" s="16">
        <f t="shared" si="34"/>
        <v>114546641</v>
      </c>
      <c r="AK226" s="16" t="s">
        <v>261</v>
      </c>
      <c r="AL226" s="24" t="str">
        <f t="shared" si="35"/>
        <v>{{5,1,1,10098805,0}|{5,1,2,5292000,0}|{5,1,3,114546641,3}}</v>
      </c>
    </row>
    <row r="227" spans="1:38" x14ac:dyDescent="0.15">
      <c r="A227" s="16">
        <v>222</v>
      </c>
      <c r="B227" s="16">
        <v>506</v>
      </c>
      <c r="C227" s="16">
        <v>4</v>
      </c>
      <c r="D227" s="16">
        <v>0</v>
      </c>
      <c r="E227" s="16">
        <v>0</v>
      </c>
      <c r="F227" s="16">
        <v>0</v>
      </c>
      <c r="G227" s="16">
        <v>0</v>
      </c>
      <c r="H227" s="24" t="s">
        <v>316</v>
      </c>
      <c r="I227" s="24" t="s">
        <v>316</v>
      </c>
      <c r="J227" s="16">
        <v>8661</v>
      </c>
      <c r="K227" s="30">
        <v>0</v>
      </c>
      <c r="L227" s="16" t="s">
        <v>62</v>
      </c>
      <c r="M227" s="16" t="str" cm="1">
        <f t="array" ref="M227:U227">_xlfn._xlws.FILTER(领地怪物效果!$A$4:$I$64,L227=领地怪物效果!$A$4:$A$64)</f>
        <v>远征PVE-6级普通</v>
      </c>
      <c r="N227" s="16">
        <v>6</v>
      </c>
      <c r="O227" s="16">
        <v>28</v>
      </c>
      <c r="P227" s="16">
        <v>160</v>
      </c>
      <c r="Q227" s="16">
        <v>160</v>
      </c>
      <c r="R227" s="16">
        <v>0</v>
      </c>
      <c r="S227" s="16">
        <v>84156716</v>
      </c>
      <c r="T227" s="16">
        <v>112000000</v>
      </c>
      <c r="U227" s="16">
        <v>2404477611</v>
      </c>
      <c r="V227" s="16">
        <f t="shared" si="27"/>
        <v>6</v>
      </c>
      <c r="W227" s="19" cm="1">
        <f t="array" ref="W227">SUMPRODUCT((V227=品质升级提升效果!$H$3:$H$102)*(品质升级提升效果!$I$3:$I$102=C227)*(品质升级提升效果!$J$3:$J$102))</f>
        <v>0.28000000000000003</v>
      </c>
      <c r="X227" s="19" cm="1">
        <f t="array" ref="X227">IFERROR(LOOKUP(1,0/((L227=Sheet2!$A$1:$A$90)*(Sheet2!$B$1:$B$90=C227)),Sheet2!$C$1:$C$90),W227)</f>
        <v>0.28000000000000003</v>
      </c>
      <c r="Y227" s="16">
        <f t="shared" si="31"/>
        <v>23563880</v>
      </c>
      <c r="Z227" s="16">
        <f t="shared" si="29"/>
        <v>33868800</v>
      </c>
      <c r="AA227" s="16">
        <f t="shared" si="30"/>
        <v>733098507</v>
      </c>
      <c r="AD227" s="16" t="s">
        <v>257</v>
      </c>
      <c r="AE227" s="16" t="str">
        <f t="shared" si="32"/>
        <v>23563880,0}|</v>
      </c>
      <c r="AF227" s="16" t="s">
        <v>313</v>
      </c>
      <c r="AG227" s="16">
        <f t="shared" si="33"/>
        <v>33868800</v>
      </c>
      <c r="AH227" s="16" t="s">
        <v>260</v>
      </c>
      <c r="AI227" s="16" t="s">
        <v>314</v>
      </c>
      <c r="AJ227" s="16">
        <f t="shared" si="34"/>
        <v>733098507</v>
      </c>
      <c r="AK227" s="16" t="s">
        <v>261</v>
      </c>
      <c r="AL227" s="24" t="str">
        <f t="shared" si="35"/>
        <v>{{5,1,1,23563880,0}|{5,1,2,33868800,0}|{5,1,3,733098507,3}}</v>
      </c>
    </row>
    <row r="228" spans="1:38" x14ac:dyDescent="0.15">
      <c r="A228" s="16">
        <v>223</v>
      </c>
      <c r="B228" s="16">
        <v>507</v>
      </c>
      <c r="C228" s="16">
        <v>4</v>
      </c>
      <c r="D228" s="16">
        <v>0</v>
      </c>
      <c r="E228" s="16">
        <v>0</v>
      </c>
      <c r="F228" s="16">
        <v>0</v>
      </c>
      <c r="G228" s="16">
        <v>0</v>
      </c>
      <c r="H228" s="24" t="s">
        <v>316</v>
      </c>
      <c r="I228" s="24" t="s">
        <v>316</v>
      </c>
      <c r="J228" s="16">
        <v>8661</v>
      </c>
      <c r="K228" s="30">
        <v>0</v>
      </c>
      <c r="L228" s="16" t="s">
        <v>63</v>
      </c>
      <c r="M228" s="16" t="str" cm="1">
        <f t="array" ref="M228:U228">_xlfn._xlws.FILTER(领地怪物效果!$A$4:$I$64,L228=领地怪物效果!$A$4:$A$64)</f>
        <v>远征PVE-7级普通</v>
      </c>
      <c r="N228" s="16">
        <v>7</v>
      </c>
      <c r="O228" s="16">
        <v>32</v>
      </c>
      <c r="P228" s="16">
        <v>200</v>
      </c>
      <c r="Q228" s="16">
        <v>200</v>
      </c>
      <c r="R228" s="16">
        <v>0</v>
      </c>
      <c r="S228" s="16">
        <v>96179104</v>
      </c>
      <c r="T228" s="16">
        <v>140000000</v>
      </c>
      <c r="U228" s="16">
        <v>3005597014</v>
      </c>
      <c r="V228" s="16">
        <f t="shared" si="27"/>
        <v>7</v>
      </c>
      <c r="W228" s="19" cm="1">
        <f t="array" ref="W228">SUMPRODUCT((V228=品质升级提升效果!$H$3:$H$102)*(品质升级提升效果!$I$3:$I$102=C228)*(品质升级提升效果!$J$3:$J$102))</f>
        <v>0.26</v>
      </c>
      <c r="X228" s="19" cm="1">
        <f t="array" ref="X228">IFERROR(LOOKUP(1,0/((L228=Sheet2!$A$1:$A$90)*(Sheet2!$B$1:$B$90=C228)),Sheet2!$C$1:$C$90),W228)</f>
        <v>0.26</v>
      </c>
      <c r="Y228" s="16">
        <f t="shared" si="31"/>
        <v>25006567</v>
      </c>
      <c r="Z228" s="16">
        <f t="shared" si="29"/>
        <v>39312000</v>
      </c>
      <c r="AA228" s="16">
        <f t="shared" si="30"/>
        <v>850917910</v>
      </c>
      <c r="AD228" s="16" t="s">
        <v>257</v>
      </c>
      <c r="AE228" s="16" t="str">
        <f t="shared" si="32"/>
        <v>25006567,0}|</v>
      </c>
      <c r="AF228" s="16" t="s">
        <v>313</v>
      </c>
      <c r="AG228" s="16">
        <f t="shared" si="33"/>
        <v>39312000</v>
      </c>
      <c r="AH228" s="16" t="s">
        <v>260</v>
      </c>
      <c r="AI228" s="16" t="s">
        <v>314</v>
      </c>
      <c r="AJ228" s="16">
        <f t="shared" si="34"/>
        <v>850917910</v>
      </c>
      <c r="AK228" s="16" t="s">
        <v>261</v>
      </c>
      <c r="AL228" s="24" t="str">
        <f t="shared" si="35"/>
        <v>{{5,1,1,25006567,0}|{5,1,2,39312000,0}|{5,1,3,850917910,3}}</v>
      </c>
    </row>
    <row r="229" spans="1:38" x14ac:dyDescent="0.15">
      <c r="A229" s="16">
        <v>224</v>
      </c>
      <c r="B229" s="16">
        <v>508</v>
      </c>
      <c r="C229" s="16">
        <v>4</v>
      </c>
      <c r="D229" s="16">
        <v>0</v>
      </c>
      <c r="E229" s="16">
        <v>0</v>
      </c>
      <c r="F229" s="16">
        <v>0</v>
      </c>
      <c r="G229" s="16">
        <v>0</v>
      </c>
      <c r="H229" s="24" t="s">
        <v>316</v>
      </c>
      <c r="I229" s="24" t="s">
        <v>316</v>
      </c>
      <c r="J229" s="16">
        <v>8661</v>
      </c>
      <c r="K229" s="30">
        <v>0</v>
      </c>
      <c r="L229" s="16" t="s">
        <v>64</v>
      </c>
      <c r="M229" s="16" t="str" cm="1">
        <f t="array" ref="M229:U229">_xlfn._xlws.FILTER(领地怪物效果!$A$4:$I$64,L229=领地怪物效果!$A$4:$A$64)</f>
        <v>远征PVE-8级普通</v>
      </c>
      <c r="N229" s="16">
        <v>8</v>
      </c>
      <c r="O229" s="16">
        <v>35</v>
      </c>
      <c r="P229" s="16">
        <v>250</v>
      </c>
      <c r="Q229" s="16">
        <v>250</v>
      </c>
      <c r="R229" s="16">
        <v>0</v>
      </c>
      <c r="S229" s="16">
        <v>105195895</v>
      </c>
      <c r="T229" s="16">
        <v>175000000</v>
      </c>
      <c r="U229" s="16">
        <v>3756996268</v>
      </c>
      <c r="V229" s="16">
        <f t="shared" si="27"/>
        <v>8</v>
      </c>
      <c r="W229" s="19" cm="1">
        <f t="array" ref="W229">SUMPRODUCT((V229=品质升级提升效果!$H$3:$H$102)*(品质升级提升效果!$I$3:$I$102=C229)*(品质升级提升效果!$J$3:$J$102))</f>
        <v>0.22</v>
      </c>
      <c r="X229" s="19" cm="1">
        <f t="array" ref="X229">IFERROR(LOOKUP(1,0/((L229=Sheet2!$A$1:$A$90)*(Sheet2!$B$1:$B$90=C229)),Sheet2!$C$1:$C$90),W229)</f>
        <v>0.22</v>
      </c>
      <c r="Y229" s="16">
        <f t="shared" si="31"/>
        <v>23143096</v>
      </c>
      <c r="Z229" s="16">
        <f t="shared" si="29"/>
        <v>41580000</v>
      </c>
      <c r="AA229" s="16">
        <f t="shared" si="30"/>
        <v>900009328</v>
      </c>
      <c r="AD229" s="16" t="s">
        <v>257</v>
      </c>
      <c r="AE229" s="16" t="str">
        <f t="shared" si="32"/>
        <v>23143096,0}|</v>
      </c>
      <c r="AF229" s="16" t="s">
        <v>313</v>
      </c>
      <c r="AG229" s="16">
        <f t="shared" si="33"/>
        <v>41580000</v>
      </c>
      <c r="AH229" s="16" t="s">
        <v>260</v>
      </c>
      <c r="AI229" s="16" t="s">
        <v>314</v>
      </c>
      <c r="AJ229" s="16">
        <f t="shared" si="34"/>
        <v>900009328</v>
      </c>
      <c r="AK229" s="16" t="s">
        <v>261</v>
      </c>
      <c r="AL229" s="24" t="str">
        <f t="shared" si="35"/>
        <v>{{5,1,1,23143096,0}|{5,1,2,41580000,0}|{5,1,3,900009328,3}}</v>
      </c>
    </row>
    <row r="230" spans="1:38" x14ac:dyDescent="0.15">
      <c r="A230" s="16">
        <v>225</v>
      </c>
      <c r="B230" s="16">
        <v>509</v>
      </c>
      <c r="C230" s="16">
        <v>4</v>
      </c>
      <c r="D230" s="16">
        <v>0</v>
      </c>
      <c r="E230" s="16">
        <v>0</v>
      </c>
      <c r="F230" s="16">
        <v>0</v>
      </c>
      <c r="G230" s="16">
        <v>0</v>
      </c>
      <c r="H230" s="24" t="s">
        <v>316</v>
      </c>
      <c r="I230" s="24" t="s">
        <v>316</v>
      </c>
      <c r="J230" s="16">
        <v>8661</v>
      </c>
      <c r="K230" s="30">
        <v>0</v>
      </c>
      <c r="L230" s="16" t="s">
        <v>65</v>
      </c>
      <c r="M230" s="16" t="str" cm="1">
        <f t="array" ref="M230:U230">_xlfn._xlws.FILTER(领地怪物效果!$A$4:$I$64,L230=领地怪物效果!$A$4:$A$64)</f>
        <v>远征PVE-9级普通</v>
      </c>
      <c r="N230" s="16">
        <v>9</v>
      </c>
      <c r="O230" s="16">
        <v>60</v>
      </c>
      <c r="P230" s="16">
        <v>300</v>
      </c>
      <c r="Q230" s="16">
        <v>300</v>
      </c>
      <c r="R230" s="16">
        <v>0</v>
      </c>
      <c r="S230" s="16">
        <v>180335820</v>
      </c>
      <c r="T230" s="16">
        <v>210000000</v>
      </c>
      <c r="U230" s="16">
        <v>4508395522</v>
      </c>
      <c r="V230" s="16">
        <f t="shared" si="27"/>
        <v>9</v>
      </c>
      <c r="W230" s="19" cm="1">
        <f t="array" ref="W230">SUMPRODUCT((V230=品质升级提升效果!$H$3:$H$102)*(品质升级提升效果!$I$3:$I$102=C230)*(品质升级提升效果!$J$3:$J$102))</f>
        <v>0.22</v>
      </c>
      <c r="X230" s="19" cm="1">
        <f t="array" ref="X230">IFERROR(LOOKUP(1,0/((L230=Sheet2!$A$1:$A$90)*(Sheet2!$B$1:$B$90=C230)),Sheet2!$C$1:$C$90),W230)</f>
        <v>0.22</v>
      </c>
      <c r="Y230" s="16">
        <f t="shared" si="31"/>
        <v>39673880</v>
      </c>
      <c r="Z230" s="16">
        <f t="shared" si="29"/>
        <v>49896000</v>
      </c>
      <c r="AA230" s="16">
        <f t="shared" si="30"/>
        <v>1080011193</v>
      </c>
      <c r="AD230" s="16" t="s">
        <v>257</v>
      </c>
      <c r="AE230" s="16" t="str">
        <f t="shared" si="32"/>
        <v>39673880,0}|</v>
      </c>
      <c r="AF230" s="16" t="s">
        <v>313</v>
      </c>
      <c r="AG230" s="16">
        <f t="shared" si="33"/>
        <v>49896000</v>
      </c>
      <c r="AH230" s="16" t="s">
        <v>260</v>
      </c>
      <c r="AI230" s="16" t="s">
        <v>314</v>
      </c>
      <c r="AJ230" s="16">
        <f t="shared" si="34"/>
        <v>1080011193</v>
      </c>
      <c r="AK230" s="16" t="s">
        <v>261</v>
      </c>
      <c r="AL230" s="24" t="str">
        <f t="shared" si="35"/>
        <v>{{5,1,1,39673880,0}|{5,1,2,49896000,0}|{5,1,3,1080011193,3}}</v>
      </c>
    </row>
    <row r="231" spans="1:38" x14ac:dyDescent="0.15">
      <c r="A231" s="16">
        <v>226</v>
      </c>
      <c r="B231" s="16">
        <v>510</v>
      </c>
      <c r="C231" s="16">
        <v>4</v>
      </c>
      <c r="D231" s="16">
        <v>0</v>
      </c>
      <c r="E231" s="16">
        <v>0</v>
      </c>
      <c r="F231" s="16">
        <v>0</v>
      </c>
      <c r="G231" s="16">
        <v>0</v>
      </c>
      <c r="H231" s="24" t="s">
        <v>316</v>
      </c>
      <c r="I231" s="24" t="s">
        <v>316</v>
      </c>
      <c r="J231" s="16">
        <v>8661</v>
      </c>
      <c r="K231" s="30">
        <v>0</v>
      </c>
      <c r="L231" s="16" t="s">
        <v>66</v>
      </c>
      <c r="M231" s="16" t="str" cm="1">
        <f t="array" ref="M231:U231">_xlfn._xlws.FILTER(领地怪物效果!$A$4:$I$64,L231=领地怪物效果!$A$4:$A$64)</f>
        <v>远征PVE-10级普通</v>
      </c>
      <c r="N231" s="16">
        <v>10</v>
      </c>
      <c r="O231" s="16">
        <v>70</v>
      </c>
      <c r="P231" s="16">
        <v>320</v>
      </c>
      <c r="Q231" s="16">
        <v>320</v>
      </c>
      <c r="R231" s="16">
        <v>0</v>
      </c>
      <c r="S231" s="16">
        <v>210391791</v>
      </c>
      <c r="T231" s="16">
        <v>224000000</v>
      </c>
      <c r="U231" s="16">
        <v>4808955223</v>
      </c>
      <c r="V231" s="16">
        <f t="shared" si="27"/>
        <v>10</v>
      </c>
      <c r="W231" s="19" cm="1">
        <f t="array" ref="W231">SUMPRODUCT((V231=品质升级提升效果!$H$3:$H$102)*(品质升级提升效果!$I$3:$I$102=C231)*(品质升级提升效果!$J$3:$J$102))</f>
        <v>0.18</v>
      </c>
      <c r="X231" s="19" cm="1">
        <f t="array" ref="X231">IFERROR(LOOKUP(1,0/((L231=Sheet2!$A$1:$A$90)*(Sheet2!$B$1:$B$90=C231)),Sheet2!$C$1:$C$90),W231)</f>
        <v>0.18</v>
      </c>
      <c r="Y231" s="16">
        <f t="shared" si="31"/>
        <v>37870522</v>
      </c>
      <c r="Z231" s="16">
        <f t="shared" si="29"/>
        <v>43545600</v>
      </c>
      <c r="AA231" s="16">
        <f t="shared" si="30"/>
        <v>942555223</v>
      </c>
      <c r="AD231" s="16" t="s">
        <v>257</v>
      </c>
      <c r="AE231" s="16" t="str">
        <f t="shared" si="32"/>
        <v>37870522,0}|</v>
      </c>
      <c r="AF231" s="16" t="s">
        <v>313</v>
      </c>
      <c r="AG231" s="16">
        <f t="shared" si="33"/>
        <v>43545600</v>
      </c>
      <c r="AH231" s="16" t="s">
        <v>260</v>
      </c>
      <c r="AI231" s="16" t="s">
        <v>314</v>
      </c>
      <c r="AJ231" s="16">
        <f t="shared" si="34"/>
        <v>942555223</v>
      </c>
      <c r="AK231" s="16" t="s">
        <v>261</v>
      </c>
      <c r="AL231" s="24" t="str">
        <f t="shared" si="35"/>
        <v>{{5,1,1,37870522,0}|{5,1,2,43545600,0}|{5,1,3,942555223,3}}</v>
      </c>
    </row>
    <row r="232" spans="1:38" x14ac:dyDescent="0.15">
      <c r="A232" s="16">
        <v>227</v>
      </c>
      <c r="B232" s="16">
        <v>601</v>
      </c>
      <c r="C232" s="16">
        <v>4</v>
      </c>
      <c r="D232" s="16">
        <v>0</v>
      </c>
      <c r="E232" s="16">
        <v>0</v>
      </c>
      <c r="F232" s="16">
        <v>400</v>
      </c>
      <c r="G232" s="16">
        <v>0</v>
      </c>
      <c r="H232" s="24" t="s">
        <v>316</v>
      </c>
      <c r="I232" s="24" t="s">
        <v>316</v>
      </c>
      <c r="J232" s="16">
        <v>8661</v>
      </c>
      <c r="K232" s="30">
        <v>0</v>
      </c>
      <c r="L232" s="16" t="s">
        <v>67</v>
      </c>
      <c r="M232" s="16" t="str" cm="1">
        <f t="array" ref="M232:U232">_xlfn._xlws.FILTER(领地怪物效果!$A$4:$I$64,L232=领地怪物效果!$A$4:$A$64)</f>
        <v>远征PVE-1级远古矿井</v>
      </c>
      <c r="N232" s="16">
        <v>1</v>
      </c>
      <c r="O232" s="16">
        <v>1.9</v>
      </c>
      <c r="P232" s="16">
        <v>1.9</v>
      </c>
      <c r="Q232" s="16">
        <v>1.9</v>
      </c>
      <c r="R232" s="16">
        <v>0</v>
      </c>
      <c r="S232" s="16">
        <v>5710634</v>
      </c>
      <c r="T232" s="16">
        <v>1330000</v>
      </c>
      <c r="U232" s="16">
        <v>28553171</v>
      </c>
      <c r="V232" s="16">
        <f t="shared" si="27"/>
        <v>1</v>
      </c>
      <c r="W232" s="19" cm="1">
        <f t="array" ref="W232">SUMPRODUCT((V232=品质升级提升效果!$H$3:$H$102)*(品质升级提升效果!$I$3:$I$102=C232)*(品质升级提升效果!$J$3:$J$102))</f>
        <v>0.35</v>
      </c>
      <c r="X232" s="19" cm="1">
        <f t="array" ref="X232">IFERROR(LOOKUP(1,0/((L232=Sheet2!$A$1:$A$90)*(Sheet2!$B$1:$B$90=C232)),Sheet2!$C$1:$C$90),W232)</f>
        <v>0.35</v>
      </c>
      <c r="Y232" s="16">
        <f t="shared" si="31"/>
        <v>1998721</v>
      </c>
      <c r="Z232" s="16">
        <f t="shared" si="29"/>
        <v>502740</v>
      </c>
      <c r="AA232" s="16">
        <f t="shared" si="30"/>
        <v>10881930</v>
      </c>
      <c r="AD232" s="16" t="s">
        <v>257</v>
      </c>
      <c r="AE232" s="16" t="str">
        <f t="shared" si="32"/>
        <v>1998721,0}|</v>
      </c>
      <c r="AF232" s="16" t="s">
        <v>313</v>
      </c>
      <c r="AG232" s="16">
        <f t="shared" si="33"/>
        <v>502740</v>
      </c>
      <c r="AH232" s="16" t="s">
        <v>260</v>
      </c>
      <c r="AI232" s="16" t="s">
        <v>314</v>
      </c>
      <c r="AJ232" s="16">
        <f t="shared" si="34"/>
        <v>10881930</v>
      </c>
      <c r="AK232" s="16" t="s">
        <v>261</v>
      </c>
      <c r="AL232" s="24" t="str">
        <f t="shared" si="35"/>
        <v>{{5,1,1,1998721,0}|{5,1,2,502740,0}|{5,1,3,10881930,3}}</v>
      </c>
    </row>
    <row r="233" spans="1:38" x14ac:dyDescent="0.15">
      <c r="A233" s="16">
        <v>228</v>
      </c>
      <c r="B233" s="16">
        <v>602</v>
      </c>
      <c r="C233" s="16">
        <v>4</v>
      </c>
      <c r="D233" s="16">
        <v>0</v>
      </c>
      <c r="E233" s="16">
        <v>0</v>
      </c>
      <c r="F233" s="16">
        <v>400</v>
      </c>
      <c r="G233" s="16">
        <v>0</v>
      </c>
      <c r="H233" s="24" t="s">
        <v>316</v>
      </c>
      <c r="I233" s="24" t="s">
        <v>316</v>
      </c>
      <c r="J233" s="16">
        <v>8661</v>
      </c>
      <c r="K233" s="30">
        <v>0</v>
      </c>
      <c r="L233" s="16" t="s">
        <v>68</v>
      </c>
      <c r="M233" s="16" t="str" cm="1">
        <f t="array" ref="M233:U233">_xlfn._xlws.FILTER(领地怪物效果!$A$4:$I$64,L233=领地怪物效果!$A$4:$A$64)</f>
        <v>远征PVE-2级远古矿井</v>
      </c>
      <c r="N233" s="16">
        <v>2</v>
      </c>
      <c r="O233" s="16">
        <v>2.95</v>
      </c>
      <c r="P233" s="16">
        <v>2.25</v>
      </c>
      <c r="Q233" s="16">
        <v>2.25</v>
      </c>
      <c r="R233" s="16">
        <v>0</v>
      </c>
      <c r="S233" s="16">
        <v>8866511</v>
      </c>
      <c r="T233" s="16">
        <v>1575000</v>
      </c>
      <c r="U233" s="16">
        <v>33812966</v>
      </c>
      <c r="V233" s="16">
        <f t="shared" ref="V233:V296" si="36">IF(MID(B233,2,3)+0=0,1,MID(B233,2,3)+0)</f>
        <v>2</v>
      </c>
      <c r="W233" s="19" cm="1">
        <f t="array" ref="W233">SUMPRODUCT((V233=品质升级提升效果!$H$3:$H$102)*(品质升级提升效果!$I$3:$I$102=C233)*(品质升级提升效果!$J$3:$J$102))</f>
        <v>0.36</v>
      </c>
      <c r="X233" s="19" cm="1">
        <f t="array" ref="X233">IFERROR(LOOKUP(1,0/((L233=Sheet2!$A$1:$A$90)*(Sheet2!$B$1:$B$90=C233)),Sheet2!$C$1:$C$90),W233)</f>
        <v>0.36</v>
      </c>
      <c r="Y233" s="16">
        <f t="shared" si="31"/>
        <v>3191943</v>
      </c>
      <c r="Z233" s="16">
        <f t="shared" si="29"/>
        <v>612360</v>
      </c>
      <c r="AA233" s="16">
        <f t="shared" si="30"/>
        <v>13254682</v>
      </c>
      <c r="AD233" s="16" t="s">
        <v>257</v>
      </c>
      <c r="AE233" s="16" t="str">
        <f t="shared" si="32"/>
        <v>3191943,0}|</v>
      </c>
      <c r="AF233" s="16" t="s">
        <v>313</v>
      </c>
      <c r="AG233" s="16">
        <f t="shared" si="33"/>
        <v>612360</v>
      </c>
      <c r="AH233" s="16" t="s">
        <v>260</v>
      </c>
      <c r="AI233" s="16" t="s">
        <v>314</v>
      </c>
      <c r="AJ233" s="16">
        <f t="shared" si="34"/>
        <v>13254682</v>
      </c>
      <c r="AK233" s="16" t="s">
        <v>261</v>
      </c>
      <c r="AL233" s="24" t="str">
        <f t="shared" si="35"/>
        <v>{{5,1,1,3191943,0}|{5,1,2,612360,0}|{5,1,3,13254682,3}}</v>
      </c>
    </row>
    <row r="234" spans="1:38" x14ac:dyDescent="0.15">
      <c r="A234" s="16">
        <v>229</v>
      </c>
      <c r="B234" s="16">
        <v>603</v>
      </c>
      <c r="C234" s="16">
        <v>4</v>
      </c>
      <c r="D234" s="16">
        <v>0</v>
      </c>
      <c r="E234" s="16">
        <v>0</v>
      </c>
      <c r="F234" s="16">
        <v>400</v>
      </c>
      <c r="G234" s="16">
        <v>0</v>
      </c>
      <c r="H234" s="24" t="s">
        <v>316</v>
      </c>
      <c r="I234" s="24" t="s">
        <v>316</v>
      </c>
      <c r="J234" s="16">
        <v>8661</v>
      </c>
      <c r="K234" s="30">
        <v>0</v>
      </c>
      <c r="L234" s="16" t="s">
        <v>69</v>
      </c>
      <c r="M234" s="16" t="str" cm="1">
        <f t="array" ref="M234:U234">_xlfn._xlws.FILTER(领地怪物效果!$A$4:$I$64,L234=领地怪物效果!$A$4:$A$64)</f>
        <v>远征PVE-3级远古矿井</v>
      </c>
      <c r="N234" s="16">
        <v>3</v>
      </c>
      <c r="O234" s="16">
        <v>5.9</v>
      </c>
      <c r="P234" s="16">
        <v>3.9</v>
      </c>
      <c r="Q234" s="16">
        <v>3.9</v>
      </c>
      <c r="R234" s="16">
        <v>0</v>
      </c>
      <c r="S234" s="16">
        <v>17733022</v>
      </c>
      <c r="T234" s="16">
        <v>2730000</v>
      </c>
      <c r="U234" s="16">
        <v>58609141</v>
      </c>
      <c r="V234" s="16">
        <f t="shared" si="36"/>
        <v>3</v>
      </c>
      <c r="W234" s="19" cm="1">
        <f t="array" ref="W234">SUMPRODUCT((V234=品质升级提升效果!$H$3:$H$102)*(品质升级提升效果!$I$3:$I$102=C234)*(品质升级提升效果!$J$3:$J$102))</f>
        <v>0.28000000000000003</v>
      </c>
      <c r="X234" s="19" cm="1">
        <f t="array" ref="X234">IFERROR(LOOKUP(1,0/((L234=Sheet2!$A$1:$A$90)*(Sheet2!$B$1:$B$90=C234)),Sheet2!$C$1:$C$90),W234)</f>
        <v>0.28000000000000003</v>
      </c>
      <c r="Y234" s="16">
        <f t="shared" si="31"/>
        <v>4965246</v>
      </c>
      <c r="Z234" s="16">
        <f t="shared" si="29"/>
        <v>825552</v>
      </c>
      <c r="AA234" s="16">
        <f t="shared" si="30"/>
        <v>17869275</v>
      </c>
      <c r="AD234" s="16" t="s">
        <v>257</v>
      </c>
      <c r="AE234" s="16" t="str">
        <f t="shared" si="32"/>
        <v>4965246,0}|</v>
      </c>
      <c r="AF234" s="16" t="s">
        <v>313</v>
      </c>
      <c r="AG234" s="16">
        <f t="shared" si="33"/>
        <v>825552</v>
      </c>
      <c r="AH234" s="16" t="s">
        <v>260</v>
      </c>
      <c r="AI234" s="16" t="s">
        <v>314</v>
      </c>
      <c r="AJ234" s="16">
        <f t="shared" si="34"/>
        <v>17869275</v>
      </c>
      <c r="AK234" s="16" t="s">
        <v>261</v>
      </c>
      <c r="AL234" s="24" t="str">
        <f t="shared" si="35"/>
        <v>{{5,1,1,4965246,0}|{5,1,2,825552,0}|{5,1,3,17869275,3}}</v>
      </c>
    </row>
    <row r="235" spans="1:38" x14ac:dyDescent="0.15">
      <c r="A235" s="16">
        <v>230</v>
      </c>
      <c r="B235" s="16">
        <v>604</v>
      </c>
      <c r="C235" s="16">
        <v>4</v>
      </c>
      <c r="D235" s="16">
        <v>0</v>
      </c>
      <c r="E235" s="16">
        <v>0</v>
      </c>
      <c r="F235" s="16">
        <v>400</v>
      </c>
      <c r="G235" s="16">
        <v>0</v>
      </c>
      <c r="H235" s="24" t="s">
        <v>316</v>
      </c>
      <c r="I235" s="24" t="s">
        <v>316</v>
      </c>
      <c r="J235" s="16">
        <v>8661</v>
      </c>
      <c r="K235" s="30">
        <v>0</v>
      </c>
      <c r="L235" s="16" t="s">
        <v>70</v>
      </c>
      <c r="M235" s="16" t="str" cm="1">
        <f t="array" ref="M235:U235">_xlfn._xlws.FILTER(领地怪物效果!$A$4:$I$64,L235=领地怪物效果!$A$4:$A$64)</f>
        <v>远征PVE-4级远古矿井</v>
      </c>
      <c r="N235" s="16">
        <v>4</v>
      </c>
      <c r="O235" s="16">
        <v>8.6999999999999993</v>
      </c>
      <c r="P235" s="16">
        <v>29.7</v>
      </c>
      <c r="Q235" s="16">
        <v>29.7</v>
      </c>
      <c r="R235" s="16">
        <v>0</v>
      </c>
      <c r="S235" s="16">
        <v>26148694</v>
      </c>
      <c r="T235" s="16">
        <v>20790000</v>
      </c>
      <c r="U235" s="16">
        <v>446331156</v>
      </c>
      <c r="V235" s="16">
        <f t="shared" si="36"/>
        <v>4</v>
      </c>
      <c r="W235" s="19" cm="1">
        <f t="array" ref="W235">SUMPRODUCT((V235=品质升级提升效果!$H$3:$H$102)*(品质升级提升效果!$I$3:$I$102=C235)*(品质升级提升效果!$J$3:$J$102))</f>
        <v>0.28000000000000003</v>
      </c>
      <c r="X235" s="19" cm="1">
        <f t="array" ref="X235">IFERROR(LOOKUP(1,0/((L235=Sheet2!$A$1:$A$90)*(Sheet2!$B$1:$B$90=C235)),Sheet2!$C$1:$C$90),W235)</f>
        <v>0.28000000000000003</v>
      </c>
      <c r="Y235" s="16">
        <f t="shared" si="31"/>
        <v>7321634</v>
      </c>
      <c r="Z235" s="16">
        <f t="shared" si="29"/>
        <v>6286896</v>
      </c>
      <c r="AA235" s="16">
        <f t="shared" si="30"/>
        <v>136081410</v>
      </c>
      <c r="AD235" s="16" t="s">
        <v>257</v>
      </c>
      <c r="AE235" s="16" t="str">
        <f t="shared" si="32"/>
        <v>7321634,0}|</v>
      </c>
      <c r="AF235" s="16" t="s">
        <v>313</v>
      </c>
      <c r="AG235" s="16">
        <f t="shared" si="33"/>
        <v>6286896</v>
      </c>
      <c r="AH235" s="16" t="s">
        <v>260</v>
      </c>
      <c r="AI235" s="16" t="s">
        <v>314</v>
      </c>
      <c r="AJ235" s="16">
        <f t="shared" si="34"/>
        <v>136081410</v>
      </c>
      <c r="AK235" s="16" t="s">
        <v>261</v>
      </c>
      <c r="AL235" s="24" t="str">
        <f t="shared" si="35"/>
        <v>{{5,1,1,7321634,0}|{5,1,2,6286896,0}|{5,1,3,136081410,3}}</v>
      </c>
    </row>
    <row r="236" spans="1:38" x14ac:dyDescent="0.15">
      <c r="A236" s="16">
        <v>231</v>
      </c>
      <c r="B236" s="16">
        <v>605</v>
      </c>
      <c r="C236" s="16">
        <v>4</v>
      </c>
      <c r="D236" s="16">
        <v>0</v>
      </c>
      <c r="E236" s="16">
        <v>0</v>
      </c>
      <c r="F236" s="16">
        <v>400</v>
      </c>
      <c r="G236" s="16">
        <v>0</v>
      </c>
      <c r="H236" s="24" t="s">
        <v>316</v>
      </c>
      <c r="I236" s="24" t="s">
        <v>316</v>
      </c>
      <c r="J236" s="16">
        <v>8661</v>
      </c>
      <c r="K236" s="30">
        <v>0</v>
      </c>
      <c r="L236" s="16" t="s">
        <v>71</v>
      </c>
      <c r="M236" s="16" t="str" cm="1">
        <f t="array" ref="M236:U236">_xlfn._xlws.FILTER(领地怪物效果!$A$4:$I$64,L236=领地怪物效果!$A$4:$A$64)</f>
        <v>远征PVE-5级远古矿井</v>
      </c>
      <c r="N236" s="16">
        <v>5</v>
      </c>
      <c r="O236" s="16">
        <v>13.2</v>
      </c>
      <c r="P236" s="16">
        <v>35</v>
      </c>
      <c r="Q236" s="16">
        <v>35</v>
      </c>
      <c r="R236" s="16">
        <v>0</v>
      </c>
      <c r="S236" s="16">
        <v>39673880</v>
      </c>
      <c r="T236" s="16">
        <v>24500000</v>
      </c>
      <c r="U236" s="16">
        <v>525979477</v>
      </c>
      <c r="V236" s="16">
        <f t="shared" si="36"/>
        <v>5</v>
      </c>
      <c r="W236" s="19" cm="1">
        <f t="array" ref="W236">SUMPRODUCT((V236=品质升级提升效果!$H$3:$H$102)*(品质升级提升效果!$I$3:$I$102=C236)*(品质升级提升效果!$J$3:$J$102))</f>
        <v>0.28000000000000003</v>
      </c>
      <c r="X236" s="19" cm="1">
        <f t="array" ref="X236">IFERROR(LOOKUP(1,0/((L236=Sheet2!$A$1:$A$90)*(Sheet2!$B$1:$B$90=C236)),Sheet2!$C$1:$C$90),W236)</f>
        <v>0.28000000000000003</v>
      </c>
      <c r="Y236" s="16">
        <f t="shared" si="31"/>
        <v>11108686</v>
      </c>
      <c r="Z236" s="16">
        <f t="shared" si="29"/>
        <v>7408800</v>
      </c>
      <c r="AA236" s="16">
        <f t="shared" si="30"/>
        <v>160365298</v>
      </c>
      <c r="AD236" s="16" t="s">
        <v>257</v>
      </c>
      <c r="AE236" s="16" t="str">
        <f t="shared" si="32"/>
        <v>11108686,0}|</v>
      </c>
      <c r="AF236" s="16" t="s">
        <v>313</v>
      </c>
      <c r="AG236" s="16">
        <f t="shared" si="33"/>
        <v>7408800</v>
      </c>
      <c r="AH236" s="16" t="s">
        <v>260</v>
      </c>
      <c r="AI236" s="16" t="s">
        <v>314</v>
      </c>
      <c r="AJ236" s="16">
        <f t="shared" si="34"/>
        <v>160365298</v>
      </c>
      <c r="AK236" s="16" t="s">
        <v>261</v>
      </c>
      <c r="AL236" s="24" t="str">
        <f t="shared" si="35"/>
        <v>{{5,1,1,11108686,0}|{5,1,2,7408800,0}|{5,1,3,160365298,3}}</v>
      </c>
    </row>
    <row r="237" spans="1:38" x14ac:dyDescent="0.15">
      <c r="A237" s="16">
        <v>232</v>
      </c>
      <c r="B237" s="16">
        <v>606</v>
      </c>
      <c r="C237" s="16">
        <v>4</v>
      </c>
      <c r="D237" s="16">
        <v>0</v>
      </c>
      <c r="E237" s="16">
        <v>0</v>
      </c>
      <c r="F237" s="16">
        <v>400</v>
      </c>
      <c r="G237" s="16">
        <v>0</v>
      </c>
      <c r="H237" s="24" t="s">
        <v>316</v>
      </c>
      <c r="I237" s="24" t="s">
        <v>316</v>
      </c>
      <c r="J237" s="16">
        <v>8661</v>
      </c>
      <c r="K237" s="30">
        <v>0</v>
      </c>
      <c r="L237" s="16" t="s">
        <v>72</v>
      </c>
      <c r="M237" s="16" t="str" cm="1">
        <f t="array" ref="M237:U237">_xlfn._xlws.FILTER(领地怪物效果!$A$4:$I$64,L237=领地怪物效果!$A$4:$A$64)</f>
        <v>远征PVE-6级远古矿井</v>
      </c>
      <c r="N237" s="16">
        <v>6</v>
      </c>
      <c r="O237" s="16">
        <v>31.05</v>
      </c>
      <c r="P237" s="16">
        <v>232</v>
      </c>
      <c r="Q237" s="16">
        <v>232</v>
      </c>
      <c r="R237" s="16">
        <v>0</v>
      </c>
      <c r="S237" s="16">
        <v>93323787</v>
      </c>
      <c r="T237" s="16">
        <v>162400000</v>
      </c>
      <c r="U237" s="16">
        <v>3486492537</v>
      </c>
      <c r="V237" s="16">
        <f t="shared" si="36"/>
        <v>6</v>
      </c>
      <c r="W237" s="19" cm="1">
        <f t="array" ref="W237">SUMPRODUCT((V237=品质升级提升效果!$H$3:$H$102)*(品质升级提升效果!$I$3:$I$102=C237)*(品质升级提升效果!$J$3:$J$102))</f>
        <v>0.28000000000000003</v>
      </c>
      <c r="X237" s="19" cm="1">
        <f t="array" ref="X237">IFERROR(LOOKUP(1,0/((L237=Sheet2!$A$1:$A$90)*(Sheet2!$B$1:$B$90=C237)),Sheet2!$C$1:$C$90),W237)</f>
        <v>0.28000000000000003</v>
      </c>
      <c r="Y237" s="16">
        <f t="shared" si="31"/>
        <v>26130660</v>
      </c>
      <c r="Z237" s="16">
        <f t="shared" si="29"/>
        <v>49109760</v>
      </c>
      <c r="AA237" s="16">
        <f t="shared" si="30"/>
        <v>1062992835</v>
      </c>
      <c r="AD237" s="16" t="s">
        <v>257</v>
      </c>
      <c r="AE237" s="16" t="str">
        <f t="shared" si="32"/>
        <v>26130660,0}|</v>
      </c>
      <c r="AF237" s="16" t="s">
        <v>313</v>
      </c>
      <c r="AG237" s="16">
        <f t="shared" si="33"/>
        <v>49109760</v>
      </c>
      <c r="AH237" s="16" t="s">
        <v>260</v>
      </c>
      <c r="AI237" s="16" t="s">
        <v>314</v>
      </c>
      <c r="AJ237" s="16">
        <f t="shared" si="34"/>
        <v>1062992835</v>
      </c>
      <c r="AK237" s="16" t="s">
        <v>261</v>
      </c>
      <c r="AL237" s="24" t="str">
        <f t="shared" si="35"/>
        <v>{{5,1,1,26130660,0}|{5,1,2,49109760,0}|{5,1,3,1062992835,3}}</v>
      </c>
    </row>
    <row r="238" spans="1:38" x14ac:dyDescent="0.15">
      <c r="A238" s="16">
        <v>233</v>
      </c>
      <c r="B238" s="16">
        <v>607</v>
      </c>
      <c r="C238" s="16">
        <v>4</v>
      </c>
      <c r="D238" s="16">
        <v>0</v>
      </c>
      <c r="E238" s="16">
        <v>0</v>
      </c>
      <c r="F238" s="16">
        <v>400</v>
      </c>
      <c r="G238" s="16">
        <v>0</v>
      </c>
      <c r="H238" s="24" t="s">
        <v>316</v>
      </c>
      <c r="I238" s="24" t="s">
        <v>316</v>
      </c>
      <c r="J238" s="16">
        <v>8661</v>
      </c>
      <c r="K238" s="30">
        <v>0</v>
      </c>
      <c r="L238" s="16" t="s">
        <v>73</v>
      </c>
      <c r="M238" s="16" t="str" cm="1">
        <f t="array" ref="M238:U238">_xlfn._xlws.FILTER(领地怪物效果!$A$4:$I$64,L238=领地怪物效果!$A$4:$A$64)</f>
        <v>远征PVE-7级远古矿井</v>
      </c>
      <c r="N238" s="16">
        <v>7</v>
      </c>
      <c r="O238" s="16">
        <v>35.799999999999997</v>
      </c>
      <c r="P238" s="16">
        <v>300</v>
      </c>
      <c r="Q238" s="16">
        <v>300</v>
      </c>
      <c r="R238" s="16">
        <v>0</v>
      </c>
      <c r="S238" s="16">
        <v>107600373</v>
      </c>
      <c r="T238" s="16">
        <v>210000000</v>
      </c>
      <c r="U238" s="16">
        <v>4508395522</v>
      </c>
      <c r="V238" s="16">
        <f t="shared" si="36"/>
        <v>7</v>
      </c>
      <c r="W238" s="19" cm="1">
        <f t="array" ref="W238">SUMPRODUCT((V238=品质升级提升效果!$H$3:$H$102)*(品质升级提升效果!$I$3:$I$102=C238)*(品质升级提升效果!$J$3:$J$102))</f>
        <v>0.26</v>
      </c>
      <c r="X238" s="19" cm="1">
        <f t="array" ref="X238">IFERROR(LOOKUP(1,0/((L238=Sheet2!$A$1:$A$90)*(Sheet2!$B$1:$B$90=C238)),Sheet2!$C$1:$C$90),W238)</f>
        <v>0.26</v>
      </c>
      <c r="Y238" s="16">
        <f t="shared" si="31"/>
        <v>27976096</v>
      </c>
      <c r="Z238" s="16">
        <f t="shared" si="29"/>
        <v>58968000</v>
      </c>
      <c r="AA238" s="16">
        <f t="shared" si="30"/>
        <v>1276376865</v>
      </c>
      <c r="AD238" s="16" t="s">
        <v>257</v>
      </c>
      <c r="AE238" s="16" t="str">
        <f t="shared" si="32"/>
        <v>27976096,0}|</v>
      </c>
      <c r="AF238" s="16" t="s">
        <v>313</v>
      </c>
      <c r="AG238" s="16">
        <f t="shared" si="33"/>
        <v>58968000</v>
      </c>
      <c r="AH238" s="16" t="s">
        <v>260</v>
      </c>
      <c r="AI238" s="16" t="s">
        <v>314</v>
      </c>
      <c r="AJ238" s="16">
        <f t="shared" si="34"/>
        <v>1276376865</v>
      </c>
      <c r="AK238" s="16" t="s">
        <v>261</v>
      </c>
      <c r="AL238" s="24" t="str">
        <f t="shared" si="35"/>
        <v>{{5,1,1,27976096,0}|{5,1,2,58968000,0}|{5,1,3,1276376865,3}}</v>
      </c>
    </row>
    <row r="239" spans="1:38" x14ac:dyDescent="0.15">
      <c r="A239" s="16">
        <v>234</v>
      </c>
      <c r="B239" s="16">
        <v>608</v>
      </c>
      <c r="C239" s="16">
        <v>4</v>
      </c>
      <c r="D239" s="16">
        <v>0</v>
      </c>
      <c r="E239" s="16">
        <v>0</v>
      </c>
      <c r="F239" s="16">
        <v>400</v>
      </c>
      <c r="G239" s="16">
        <v>0</v>
      </c>
      <c r="H239" s="24" t="s">
        <v>316</v>
      </c>
      <c r="I239" s="24" t="s">
        <v>316</v>
      </c>
      <c r="J239" s="16">
        <v>8661</v>
      </c>
      <c r="K239" s="30">
        <v>0</v>
      </c>
      <c r="L239" s="16" t="s">
        <v>74</v>
      </c>
      <c r="M239" s="16" t="str" cm="1">
        <f t="array" ref="M239:U239">_xlfn._xlws.FILTER(领地怪物效果!$A$4:$I$64,L239=领地怪物效果!$A$4:$A$64)</f>
        <v>远征PVE-8级远古矿井</v>
      </c>
      <c r="N239" s="16">
        <v>8</v>
      </c>
      <c r="O239" s="16">
        <v>39.549999999999997</v>
      </c>
      <c r="P239" s="16">
        <v>387.5</v>
      </c>
      <c r="Q239" s="16">
        <v>387.5</v>
      </c>
      <c r="R239" s="16">
        <v>0</v>
      </c>
      <c r="S239" s="16">
        <v>118871361</v>
      </c>
      <c r="T239" s="16">
        <v>271250000</v>
      </c>
      <c r="U239" s="16">
        <v>5823344216</v>
      </c>
      <c r="V239" s="16">
        <f t="shared" si="36"/>
        <v>8</v>
      </c>
      <c r="W239" s="19" cm="1">
        <f t="array" ref="W239">SUMPRODUCT((V239=品质升级提升效果!$H$3:$H$102)*(品质升级提升效果!$I$3:$I$102=C239)*(品质升级提升效果!$J$3:$J$102))</f>
        <v>0.22</v>
      </c>
      <c r="X239" s="19" cm="1">
        <f t="array" ref="X239">IFERROR(LOOKUP(1,0/((L239=Sheet2!$A$1:$A$90)*(Sheet2!$B$1:$B$90=C239)),Sheet2!$C$1:$C$90),W239)</f>
        <v>0.22</v>
      </c>
      <c r="Y239" s="16">
        <f t="shared" si="31"/>
        <v>26151699</v>
      </c>
      <c r="Z239" s="16">
        <f t="shared" si="29"/>
        <v>64449000</v>
      </c>
      <c r="AA239" s="16">
        <f t="shared" si="30"/>
        <v>1395014458</v>
      </c>
      <c r="AD239" s="16" t="s">
        <v>257</v>
      </c>
      <c r="AE239" s="16" t="str">
        <f t="shared" si="32"/>
        <v>26151699,0}|</v>
      </c>
      <c r="AF239" s="16" t="s">
        <v>313</v>
      </c>
      <c r="AG239" s="16">
        <f t="shared" si="33"/>
        <v>64449000</v>
      </c>
      <c r="AH239" s="16" t="s">
        <v>260</v>
      </c>
      <c r="AI239" s="16" t="s">
        <v>314</v>
      </c>
      <c r="AJ239" s="16">
        <f t="shared" si="34"/>
        <v>1395014458</v>
      </c>
      <c r="AK239" s="16" t="s">
        <v>261</v>
      </c>
      <c r="AL239" s="24" t="str">
        <f t="shared" si="35"/>
        <v>{{5,1,1,26151699,0}|{5,1,2,64449000,0}|{5,1,3,1395014458,3}}</v>
      </c>
    </row>
    <row r="240" spans="1:38" x14ac:dyDescent="0.15">
      <c r="A240" s="16">
        <v>235</v>
      </c>
      <c r="B240" s="16">
        <v>609</v>
      </c>
      <c r="C240" s="16">
        <v>4</v>
      </c>
      <c r="D240" s="16">
        <v>0</v>
      </c>
      <c r="E240" s="16">
        <v>0</v>
      </c>
      <c r="F240" s="16">
        <v>400</v>
      </c>
      <c r="G240" s="16">
        <v>0</v>
      </c>
      <c r="H240" s="24" t="s">
        <v>316</v>
      </c>
      <c r="I240" s="24" t="s">
        <v>316</v>
      </c>
      <c r="J240" s="16">
        <v>8661</v>
      </c>
      <c r="K240" s="30">
        <v>0</v>
      </c>
      <c r="L240" s="16" t="s">
        <v>75</v>
      </c>
      <c r="M240" s="16" t="str" cm="1">
        <f t="array" ref="M240:U240">_xlfn._xlws.FILTER(领地怪物效果!$A$4:$I$64,L240=领地怪物效果!$A$4:$A$64)</f>
        <v>远征PVE-9级远古矿井</v>
      </c>
      <c r="N240" s="16">
        <v>9</v>
      </c>
      <c r="O240" s="16">
        <v>68.400000000000006</v>
      </c>
      <c r="P240" s="16">
        <v>480</v>
      </c>
      <c r="Q240" s="16">
        <v>480</v>
      </c>
      <c r="R240" s="16">
        <v>0</v>
      </c>
      <c r="S240" s="16">
        <v>205582835</v>
      </c>
      <c r="T240" s="16">
        <v>336000000</v>
      </c>
      <c r="U240" s="16">
        <v>7213432835</v>
      </c>
      <c r="V240" s="16">
        <f t="shared" si="36"/>
        <v>9</v>
      </c>
      <c r="W240" s="19" cm="1">
        <f t="array" ref="W240">SUMPRODUCT((V240=品质升级提升效果!$H$3:$H$102)*(品质升级提升效果!$I$3:$I$102=C240)*(品质升级提升效果!$J$3:$J$102))</f>
        <v>0.22</v>
      </c>
      <c r="X240" s="19" cm="1">
        <f t="array" ref="X240">IFERROR(LOOKUP(1,0/((L240=Sheet2!$A$1:$A$90)*(Sheet2!$B$1:$B$90=C240)),Sheet2!$C$1:$C$90),W240)</f>
        <v>0.22</v>
      </c>
      <c r="Y240" s="16">
        <f t="shared" si="31"/>
        <v>45228223</v>
      </c>
      <c r="Z240" s="16">
        <f t="shared" si="29"/>
        <v>79833600</v>
      </c>
      <c r="AA240" s="16">
        <f t="shared" si="30"/>
        <v>1728017910</v>
      </c>
      <c r="AD240" s="16" t="s">
        <v>257</v>
      </c>
      <c r="AE240" s="16" t="str">
        <f t="shared" si="32"/>
        <v>45228223,0}|</v>
      </c>
      <c r="AF240" s="16" t="s">
        <v>313</v>
      </c>
      <c r="AG240" s="16">
        <f t="shared" si="33"/>
        <v>79833600</v>
      </c>
      <c r="AH240" s="16" t="s">
        <v>260</v>
      </c>
      <c r="AI240" s="16" t="s">
        <v>314</v>
      </c>
      <c r="AJ240" s="16">
        <f t="shared" si="34"/>
        <v>1728017910</v>
      </c>
      <c r="AK240" s="16" t="s">
        <v>261</v>
      </c>
      <c r="AL240" s="24" t="str">
        <f t="shared" si="35"/>
        <v>{{5,1,1,45228223,0}|{5,1,2,79833600,0}|{5,1,3,1728017910,3}}</v>
      </c>
    </row>
    <row r="241" spans="1:38" x14ac:dyDescent="0.15">
      <c r="A241" s="16">
        <v>236</v>
      </c>
      <c r="B241" s="16">
        <v>701</v>
      </c>
      <c r="C241" s="16">
        <v>4</v>
      </c>
      <c r="D241" s="16">
        <v>0</v>
      </c>
      <c r="E241" s="16">
        <v>0</v>
      </c>
      <c r="F241" s="16">
        <v>0</v>
      </c>
      <c r="G241" s="16">
        <v>0</v>
      </c>
      <c r="H241" s="24" t="s">
        <v>316</v>
      </c>
      <c r="I241" s="24" t="s">
        <v>316</v>
      </c>
      <c r="J241" s="16">
        <v>8661</v>
      </c>
      <c r="K241" s="30">
        <v>0</v>
      </c>
      <c r="L241" s="16" t="s">
        <v>76</v>
      </c>
      <c r="M241" s="16" t="str" cm="1">
        <f t="array" ref="M241:U241">_xlfn._xlws.FILTER(领地怪物效果!$A$4:$I$64,L241=领地怪物效果!$A$4:$A$64)</f>
        <v>远征PVE-2级BOSS据点</v>
      </c>
      <c r="N241" s="16">
        <v>2</v>
      </c>
      <c r="O241" s="16">
        <v>3.2</v>
      </c>
      <c r="P241" s="16">
        <v>2</v>
      </c>
      <c r="Q241" s="16">
        <v>2</v>
      </c>
      <c r="R241" s="16">
        <v>0</v>
      </c>
      <c r="S241" s="16">
        <v>9617910</v>
      </c>
      <c r="T241" s="16">
        <v>1400000</v>
      </c>
      <c r="U241" s="16">
        <v>30055970</v>
      </c>
      <c r="V241" s="16">
        <f t="shared" si="36"/>
        <v>1</v>
      </c>
      <c r="W241" s="19" cm="1">
        <f t="array" ref="W241">SUMPRODUCT((V241=品质升级提升效果!$H$3:$H$102)*(品质升级提升效果!$I$3:$I$102=C241)*(品质升级提升效果!$J$3:$J$102))</f>
        <v>0.35</v>
      </c>
      <c r="X241" s="19" cm="1">
        <f t="array" ref="X241">IFERROR(LOOKUP(1,0/((L241=Sheet2!$A$1:$A$90)*(Sheet2!$B$1:$B$90=C241)),Sheet2!$C$1:$C$90),W241)</f>
        <v>2.4E-2</v>
      </c>
      <c r="Y241" s="16">
        <f t="shared" si="31"/>
        <v>230829</v>
      </c>
      <c r="Z241" s="16">
        <f t="shared" si="29"/>
        <v>36288</v>
      </c>
      <c r="AA241" s="16">
        <f t="shared" si="30"/>
        <v>785462</v>
      </c>
      <c r="AD241" s="16" t="s">
        <v>257</v>
      </c>
      <c r="AE241" s="16" t="str">
        <f t="shared" si="32"/>
        <v>230829,0}|</v>
      </c>
      <c r="AF241" s="16" t="s">
        <v>313</v>
      </c>
      <c r="AG241" s="16">
        <f t="shared" si="33"/>
        <v>36288</v>
      </c>
      <c r="AH241" s="16" t="s">
        <v>260</v>
      </c>
      <c r="AI241" s="16" t="s">
        <v>314</v>
      </c>
      <c r="AJ241" s="16">
        <f t="shared" si="34"/>
        <v>785462</v>
      </c>
      <c r="AK241" s="16" t="s">
        <v>261</v>
      </c>
      <c r="AL241" s="24" t="str">
        <f t="shared" si="35"/>
        <v>{{5,1,1,230829,0}|{5,1,2,36288,0}|{5,1,3,785462,3}}</v>
      </c>
    </row>
    <row r="242" spans="1:38" x14ac:dyDescent="0.15">
      <c r="A242" s="16">
        <v>237</v>
      </c>
      <c r="B242" s="16">
        <v>702</v>
      </c>
      <c r="C242" s="16">
        <v>4</v>
      </c>
      <c r="D242" s="16">
        <v>0</v>
      </c>
      <c r="E242" s="16">
        <v>0</v>
      </c>
      <c r="F242" s="16">
        <v>0</v>
      </c>
      <c r="G242" s="16">
        <v>0</v>
      </c>
      <c r="H242" s="24" t="s">
        <v>316</v>
      </c>
      <c r="I242" s="24" t="s">
        <v>316</v>
      </c>
      <c r="J242" s="16">
        <v>8661</v>
      </c>
      <c r="K242" s="30">
        <v>0</v>
      </c>
      <c r="L242" s="16" t="s">
        <v>77</v>
      </c>
      <c r="M242" s="16" t="str" cm="1">
        <f t="array" ref="M242:U242">_xlfn._xlws.FILTER(领地怪物效果!$A$4:$I$64,L242=领地怪物效果!$A$4:$A$64)</f>
        <v>远征PVE-7级BOSS据点</v>
      </c>
      <c r="N242" s="16">
        <v>7</v>
      </c>
      <c r="O242" s="16">
        <v>26</v>
      </c>
      <c r="P242" s="16">
        <v>160</v>
      </c>
      <c r="Q242" s="16">
        <v>160</v>
      </c>
      <c r="R242" s="16">
        <v>0</v>
      </c>
      <c r="S242" s="16">
        <v>78145522</v>
      </c>
      <c r="T242" s="16">
        <v>112000000</v>
      </c>
      <c r="U242" s="16">
        <v>2404477611</v>
      </c>
      <c r="V242" s="16">
        <f t="shared" si="36"/>
        <v>2</v>
      </c>
      <c r="W242" s="19" cm="1">
        <f t="array" ref="W242">SUMPRODUCT((V242=品质升级提升效果!$H$3:$H$102)*(品质升级提升效果!$I$3:$I$102=C242)*(品质升级提升效果!$J$3:$J$102))</f>
        <v>0.36</v>
      </c>
      <c r="X242" s="19" cm="1">
        <f t="array" ref="X242">IFERROR(LOOKUP(1,0/((L242=Sheet2!$A$1:$A$90)*(Sheet2!$B$1:$B$90=C242)),Sheet2!$C$1:$C$90),W242)</f>
        <v>2.4E-2</v>
      </c>
      <c r="Y242" s="16">
        <f t="shared" si="31"/>
        <v>1875492</v>
      </c>
      <c r="Z242" s="16">
        <f t="shared" si="29"/>
        <v>2903040</v>
      </c>
      <c r="AA242" s="16">
        <f t="shared" si="30"/>
        <v>62837014</v>
      </c>
      <c r="AD242" s="16" t="s">
        <v>257</v>
      </c>
      <c r="AE242" s="16" t="str">
        <f t="shared" si="32"/>
        <v>1875492,0}|</v>
      </c>
      <c r="AF242" s="16" t="s">
        <v>313</v>
      </c>
      <c r="AG242" s="16">
        <f t="shared" si="33"/>
        <v>2903040</v>
      </c>
      <c r="AH242" s="16" t="s">
        <v>260</v>
      </c>
      <c r="AI242" s="16" t="s">
        <v>314</v>
      </c>
      <c r="AJ242" s="16">
        <f t="shared" si="34"/>
        <v>62837014</v>
      </c>
      <c r="AK242" s="16" t="s">
        <v>261</v>
      </c>
      <c r="AL242" s="24" t="str">
        <f t="shared" si="35"/>
        <v>{{5,1,1,1875492,0}|{5,1,2,2903040,0}|{5,1,3,62837014,3}}</v>
      </c>
    </row>
    <row r="243" spans="1:38" x14ac:dyDescent="0.15">
      <c r="A243" s="16">
        <v>238</v>
      </c>
      <c r="B243" s="16">
        <v>703</v>
      </c>
      <c r="C243" s="16">
        <v>4</v>
      </c>
      <c r="D243" s="16">
        <v>0</v>
      </c>
      <c r="E243" s="16">
        <v>0</v>
      </c>
      <c r="F243" s="16">
        <v>0</v>
      </c>
      <c r="G243" s="16">
        <v>0</v>
      </c>
      <c r="H243" s="24" t="s">
        <v>316</v>
      </c>
      <c r="I243" s="24" t="s">
        <v>316</v>
      </c>
      <c r="J243" s="16">
        <v>8661</v>
      </c>
      <c r="K243" s="30">
        <v>0</v>
      </c>
      <c r="L243" s="16" t="s">
        <v>78</v>
      </c>
      <c r="M243" s="16" t="str" cm="1">
        <f t="array" ref="M243:U243">_xlfn._xlws.FILTER(领地怪物效果!$A$4:$I$64,L243=领地怪物效果!$A$4:$A$64)</f>
        <v>远征PVE-8级BOSS据点</v>
      </c>
      <c r="N243" s="16">
        <v>8</v>
      </c>
      <c r="O243" s="16">
        <v>31</v>
      </c>
      <c r="P243" s="16">
        <v>181</v>
      </c>
      <c r="Q243" s="16">
        <v>181</v>
      </c>
      <c r="R243" s="16">
        <v>0</v>
      </c>
      <c r="S243" s="16">
        <v>93173507</v>
      </c>
      <c r="T243" s="16">
        <v>126700000</v>
      </c>
      <c r="U243" s="16">
        <v>2720065298</v>
      </c>
      <c r="V243" s="16">
        <f t="shared" si="36"/>
        <v>3</v>
      </c>
      <c r="W243" s="19" cm="1">
        <f t="array" ref="W243">SUMPRODUCT((V243=品质升级提升效果!$H$3:$H$102)*(品质升级提升效果!$I$3:$I$102=C243)*(品质升级提升效果!$J$3:$J$102))</f>
        <v>0.28000000000000003</v>
      </c>
      <c r="X243" s="19" cm="1">
        <f t="array" ref="X243">IFERROR(LOOKUP(1,0/((L243=Sheet2!$A$1:$A$90)*(Sheet2!$B$1:$B$90=C243)),Sheet2!$C$1:$C$90),W243)</f>
        <v>2.4E-2</v>
      </c>
      <c r="Y243" s="16">
        <f t="shared" si="31"/>
        <v>2236164</v>
      </c>
      <c r="Z243" s="16">
        <f t="shared" si="29"/>
        <v>3284064</v>
      </c>
      <c r="AA243" s="16">
        <f t="shared" si="30"/>
        <v>71084373</v>
      </c>
      <c r="AD243" s="16" t="s">
        <v>257</v>
      </c>
      <c r="AE243" s="16" t="str">
        <f t="shared" si="32"/>
        <v>2236164,0}|</v>
      </c>
      <c r="AF243" s="16" t="s">
        <v>313</v>
      </c>
      <c r="AG243" s="16">
        <f t="shared" si="33"/>
        <v>3284064</v>
      </c>
      <c r="AH243" s="16" t="s">
        <v>260</v>
      </c>
      <c r="AI243" s="16" t="s">
        <v>314</v>
      </c>
      <c r="AJ243" s="16">
        <f t="shared" si="34"/>
        <v>71084373</v>
      </c>
      <c r="AK243" s="16" t="s">
        <v>261</v>
      </c>
      <c r="AL243" s="24" t="str">
        <f t="shared" si="35"/>
        <v>{{5,1,1,2236164,0}|{5,1,2,3284064,0}|{5,1,3,71084373,3}}</v>
      </c>
    </row>
    <row r="244" spans="1:38" x14ac:dyDescent="0.15">
      <c r="A244" s="16">
        <v>239</v>
      </c>
      <c r="B244" s="16">
        <v>704</v>
      </c>
      <c r="C244" s="16">
        <v>4</v>
      </c>
      <c r="D244" s="16">
        <v>0</v>
      </c>
      <c r="E244" s="16">
        <v>0</v>
      </c>
      <c r="F244" s="16">
        <v>0</v>
      </c>
      <c r="G244" s="16">
        <v>0</v>
      </c>
      <c r="H244" s="24" t="s">
        <v>316</v>
      </c>
      <c r="I244" s="24" t="s">
        <v>316</v>
      </c>
      <c r="J244" s="16">
        <v>8661</v>
      </c>
      <c r="K244" s="30">
        <v>0</v>
      </c>
      <c r="L244" s="16" t="s">
        <v>79</v>
      </c>
      <c r="M244" s="16" t="str" cm="1">
        <f t="array" ref="M244:U244">_xlfn._xlws.FILTER(领地怪物效果!$A$4:$I$64,L244=领地怪物效果!$A$4:$A$64)</f>
        <v>远征PVE-9级BOSS据点</v>
      </c>
      <c r="N244" s="16">
        <v>9</v>
      </c>
      <c r="O244" s="16">
        <v>51</v>
      </c>
      <c r="P244" s="16">
        <v>284</v>
      </c>
      <c r="Q244" s="16">
        <v>284</v>
      </c>
      <c r="R244" s="16">
        <v>0</v>
      </c>
      <c r="S244" s="16">
        <v>153285447</v>
      </c>
      <c r="T244" s="16">
        <v>198800000</v>
      </c>
      <c r="U244" s="16">
        <v>4267947761</v>
      </c>
      <c r="V244" s="16">
        <f t="shared" si="36"/>
        <v>4</v>
      </c>
      <c r="W244" s="19" cm="1">
        <f t="array" ref="W244">SUMPRODUCT((V244=品质升级提升效果!$H$3:$H$102)*(品质升级提升效果!$I$3:$I$102=C244)*(品质升级提升效果!$J$3:$J$102))</f>
        <v>0.28000000000000003</v>
      </c>
      <c r="X244" s="19" cm="1">
        <f t="array" ref="X244">IFERROR(LOOKUP(1,0/((L244=Sheet2!$A$1:$A$90)*(Sheet2!$B$1:$B$90=C244)),Sheet2!$C$1:$C$90),W244)</f>
        <v>2.4E-2</v>
      </c>
      <c r="Y244" s="16">
        <f t="shared" si="31"/>
        <v>3678850</v>
      </c>
      <c r="Z244" s="16">
        <f t="shared" si="29"/>
        <v>5152896</v>
      </c>
      <c r="AA244" s="16">
        <f t="shared" si="30"/>
        <v>111535701</v>
      </c>
      <c r="AD244" s="16" t="s">
        <v>257</v>
      </c>
      <c r="AE244" s="16" t="str">
        <f t="shared" si="32"/>
        <v>3678850,0}|</v>
      </c>
      <c r="AF244" s="16" t="s">
        <v>313</v>
      </c>
      <c r="AG244" s="16">
        <f t="shared" si="33"/>
        <v>5152896</v>
      </c>
      <c r="AH244" s="16" t="s">
        <v>260</v>
      </c>
      <c r="AI244" s="16" t="s">
        <v>314</v>
      </c>
      <c r="AJ244" s="16">
        <f t="shared" si="34"/>
        <v>111535701</v>
      </c>
      <c r="AK244" s="16" t="s">
        <v>261</v>
      </c>
      <c r="AL244" s="24" t="str">
        <f t="shared" si="35"/>
        <v>{{5,1,1,3678850,0}|{5,1,2,5152896,0}|{5,1,3,111535701,3}}</v>
      </c>
    </row>
    <row r="245" spans="1:38" x14ac:dyDescent="0.15">
      <c r="A245" s="16">
        <v>240</v>
      </c>
      <c r="B245" s="16">
        <v>705</v>
      </c>
      <c r="C245" s="16">
        <v>4</v>
      </c>
      <c r="D245" s="16">
        <v>0</v>
      </c>
      <c r="E245" s="16">
        <v>0</v>
      </c>
      <c r="F245" s="16">
        <v>0</v>
      </c>
      <c r="G245" s="16">
        <v>0</v>
      </c>
      <c r="H245" s="24" t="s">
        <v>316</v>
      </c>
      <c r="I245" s="24" t="s">
        <v>316</v>
      </c>
      <c r="J245" s="16">
        <v>8661</v>
      </c>
      <c r="K245" s="30">
        <v>0</v>
      </c>
      <c r="L245" s="16" t="s">
        <v>80</v>
      </c>
      <c r="M245" s="16" t="str" cm="1">
        <f t="array" ref="M245:U245">_xlfn._xlws.FILTER(领地怪物效果!$A$4:$I$64,L245=领地怪物效果!$A$4:$A$64)</f>
        <v>远征PVE-10级BOSS据点</v>
      </c>
      <c r="N245" s="16">
        <v>10</v>
      </c>
      <c r="O245" s="16">
        <v>81</v>
      </c>
      <c r="P245" s="16">
        <v>382</v>
      </c>
      <c r="Q245" s="16">
        <v>382</v>
      </c>
      <c r="R245" s="16">
        <v>0</v>
      </c>
      <c r="S245" s="16">
        <v>243453358</v>
      </c>
      <c r="T245" s="16">
        <v>267400000</v>
      </c>
      <c r="U245" s="16">
        <v>5740690298</v>
      </c>
      <c r="V245" s="16">
        <f t="shared" si="36"/>
        <v>5</v>
      </c>
      <c r="W245" s="19" cm="1">
        <f t="array" ref="W245">SUMPRODUCT((V245=品质升级提升效果!$H$3:$H$102)*(品质升级提升效果!$I$3:$I$102=C245)*(品质升级提升效果!$J$3:$J$102))</f>
        <v>0.28000000000000003</v>
      </c>
      <c r="X245" s="19" cm="1">
        <f t="array" ref="X245">IFERROR(LOOKUP(1,0/((L245=Sheet2!$A$1:$A$90)*(Sheet2!$B$1:$B$90=C245)),Sheet2!$C$1:$C$90),W245)</f>
        <v>2.4E-2</v>
      </c>
      <c r="Y245" s="16">
        <f t="shared" si="31"/>
        <v>5842880</v>
      </c>
      <c r="Z245" s="16">
        <f t="shared" si="29"/>
        <v>6931008</v>
      </c>
      <c r="AA245" s="16">
        <f t="shared" si="30"/>
        <v>150023373</v>
      </c>
      <c r="AD245" s="16" t="s">
        <v>257</v>
      </c>
      <c r="AE245" s="16" t="str">
        <f t="shared" si="32"/>
        <v>5842880,0}|</v>
      </c>
      <c r="AF245" s="16" t="s">
        <v>313</v>
      </c>
      <c r="AG245" s="16">
        <f t="shared" si="33"/>
        <v>6931008</v>
      </c>
      <c r="AH245" s="16" t="s">
        <v>260</v>
      </c>
      <c r="AI245" s="16" t="s">
        <v>314</v>
      </c>
      <c r="AJ245" s="16">
        <f t="shared" si="34"/>
        <v>150023373</v>
      </c>
      <c r="AK245" s="16" t="s">
        <v>261</v>
      </c>
      <c r="AL245" s="24" t="str">
        <f t="shared" si="35"/>
        <v>{{5,1,1,5842880,0}|{5,1,2,6931008,0}|{5,1,3,150023373,3}}</v>
      </c>
    </row>
    <row r="246" spans="1:38" x14ac:dyDescent="0.15">
      <c r="A246" s="16">
        <v>241</v>
      </c>
      <c r="B246" s="16">
        <v>100</v>
      </c>
      <c r="C246" s="16">
        <v>5</v>
      </c>
      <c r="D246" s="16">
        <v>0</v>
      </c>
      <c r="E246" s="16">
        <v>0</v>
      </c>
      <c r="F246" s="16">
        <v>0</v>
      </c>
      <c r="G246" s="16">
        <v>6000341</v>
      </c>
      <c r="H246" t="s">
        <v>332</v>
      </c>
      <c r="I246" s="35" t="s">
        <v>315</v>
      </c>
      <c r="J246" s="16">
        <v>8661</v>
      </c>
      <c r="K246" s="30">
        <v>500</v>
      </c>
      <c r="L246" s="16" t="s">
        <v>21</v>
      </c>
      <c r="M246" s="16" t="str" cm="1">
        <f t="array" ref="M246:U246">_xlfn._xlws.FILTER(领地怪物效果!$A$4:$I$64,L246=领地怪物效果!$A$4:$A$64)</f>
        <v>远征PVP-出生</v>
      </c>
      <c r="N246" s="16">
        <v>0</v>
      </c>
      <c r="O246" s="16">
        <v>0.5</v>
      </c>
      <c r="P246" s="16">
        <v>0.8</v>
      </c>
      <c r="Q246" s="16">
        <v>0.8</v>
      </c>
      <c r="R246" s="16">
        <v>0</v>
      </c>
      <c r="S246" s="16">
        <v>1502798</v>
      </c>
      <c r="T246" s="16">
        <v>560000</v>
      </c>
      <c r="U246" s="16">
        <v>12022388</v>
      </c>
      <c r="V246" s="16">
        <f t="shared" si="36"/>
        <v>1</v>
      </c>
      <c r="W246" s="19" cm="1">
        <f t="array" ref="W246">SUMPRODUCT((V246=品质升级提升效果!$H$3:$H$102)*(品质升级提升效果!$I$3:$I$102=C246)*(品质升级提升效果!$J$3:$J$102))</f>
        <v>0.5</v>
      </c>
      <c r="X246" s="19" cm="1">
        <f t="array" ref="X246">IFERROR(LOOKUP(1,0/((L246=Sheet2!$A$1:$A$90)*(Sheet2!$B$1:$B$90=C246)),Sheet2!$C$1:$C$90),W246)</f>
        <v>0.5</v>
      </c>
      <c r="Y246" s="16">
        <f t="shared" si="31"/>
        <v>751399</v>
      </c>
      <c r="Z246" s="16">
        <f t="shared" si="29"/>
        <v>308000</v>
      </c>
      <c r="AA246" s="16">
        <f t="shared" si="30"/>
        <v>6679104</v>
      </c>
      <c r="AD246" s="16" t="s">
        <v>257</v>
      </c>
      <c r="AE246" s="16" t="str">
        <f t="shared" si="32"/>
        <v>751399,0}|</v>
      </c>
      <c r="AF246" s="16" t="s">
        <v>313</v>
      </c>
      <c r="AG246" s="16">
        <f t="shared" si="33"/>
        <v>308000</v>
      </c>
      <c r="AH246" s="16" t="s">
        <v>260</v>
      </c>
      <c r="AI246" s="16" t="s">
        <v>314</v>
      </c>
      <c r="AJ246" s="16">
        <f t="shared" si="34"/>
        <v>6679104</v>
      </c>
      <c r="AK246" s="16" t="s">
        <v>261</v>
      </c>
      <c r="AL246" s="24" t="str">
        <f t="shared" si="35"/>
        <v>{{5,1,1,751399,0}|{5,1,2,308000,0}|{5,1,3,6679104,3}}</v>
      </c>
    </row>
    <row r="247" spans="1:38" x14ac:dyDescent="0.15">
      <c r="A247" s="16">
        <v>242</v>
      </c>
      <c r="B247" s="16">
        <v>101</v>
      </c>
      <c r="C247" s="16">
        <v>5</v>
      </c>
      <c r="D247" s="16">
        <v>0</v>
      </c>
      <c r="E247" s="16">
        <v>0</v>
      </c>
      <c r="F247" s="16">
        <v>0</v>
      </c>
      <c r="G247" s="16">
        <v>6000342</v>
      </c>
      <c r="H247" t="s">
        <v>333</v>
      </c>
      <c r="I247" s="36" t="s">
        <v>315</v>
      </c>
      <c r="J247" s="16">
        <v>8661</v>
      </c>
      <c r="K247" s="30">
        <v>500</v>
      </c>
      <c r="L247" s="16" t="s">
        <v>22</v>
      </c>
      <c r="M247" s="16" t="str" cm="1">
        <f t="array" ref="M247:U247">_xlfn._xlws.FILTER(领地怪物效果!$A$4:$I$64,L247=领地怪物效果!$A$4:$A$64)</f>
        <v>远征PVP-1级普通</v>
      </c>
      <c r="N247" s="16">
        <v>1</v>
      </c>
      <c r="O247" s="16">
        <v>0.65</v>
      </c>
      <c r="P247" s="16">
        <v>0.8</v>
      </c>
      <c r="Q247" s="16">
        <v>0.8</v>
      </c>
      <c r="R247" s="16">
        <v>0</v>
      </c>
      <c r="S247" s="16">
        <v>1953638</v>
      </c>
      <c r="T247" s="16">
        <v>560000</v>
      </c>
      <c r="U247" s="16">
        <v>12022388</v>
      </c>
      <c r="V247" s="16">
        <f t="shared" si="36"/>
        <v>1</v>
      </c>
      <c r="W247" s="19" cm="1">
        <f t="array" ref="W247">SUMPRODUCT((V247=品质升级提升效果!$H$3:$H$102)*(品质升级提升效果!$I$3:$I$102=C247)*(品质升级提升效果!$J$3:$J$102))</f>
        <v>0.5</v>
      </c>
      <c r="X247" s="19" cm="1">
        <f t="array" ref="X247">IFERROR(LOOKUP(1,0/((L247=Sheet2!$A$1:$A$90)*(Sheet2!$B$1:$B$90=C247)),Sheet2!$C$1:$C$90),W247)</f>
        <v>0.5</v>
      </c>
      <c r="Y247" s="16">
        <f t="shared" si="31"/>
        <v>976819</v>
      </c>
      <c r="Z247" s="16">
        <f t="shared" si="29"/>
        <v>308000</v>
      </c>
      <c r="AA247" s="16">
        <f t="shared" si="30"/>
        <v>6679104</v>
      </c>
      <c r="AD247" s="16" t="s">
        <v>257</v>
      </c>
      <c r="AE247" s="16" t="str">
        <f t="shared" si="32"/>
        <v>976819,0}|</v>
      </c>
      <c r="AF247" s="16" t="s">
        <v>313</v>
      </c>
      <c r="AG247" s="16">
        <f t="shared" si="33"/>
        <v>308000</v>
      </c>
      <c r="AH247" s="16" t="s">
        <v>260</v>
      </c>
      <c r="AI247" s="16" t="s">
        <v>314</v>
      </c>
      <c r="AJ247" s="16">
        <f t="shared" si="34"/>
        <v>6679104</v>
      </c>
      <c r="AK247" s="16" t="s">
        <v>261</v>
      </c>
      <c r="AL247" s="24" t="str">
        <f t="shared" si="35"/>
        <v>{{5,1,1,976819,0}|{5,1,2,308000,0}|{5,1,3,6679104,3}}</v>
      </c>
    </row>
    <row r="248" spans="1:38" x14ac:dyDescent="0.15">
      <c r="A248" s="16">
        <v>243</v>
      </c>
      <c r="B248" s="16">
        <v>102</v>
      </c>
      <c r="C248" s="16">
        <v>5</v>
      </c>
      <c r="D248" s="16">
        <v>0</v>
      </c>
      <c r="E248" s="16">
        <v>0</v>
      </c>
      <c r="F248" s="16">
        <v>0</v>
      </c>
      <c r="G248" s="16">
        <v>6000343</v>
      </c>
      <c r="H248" t="s">
        <v>334</v>
      </c>
      <c r="I248" s="36" t="s">
        <v>315</v>
      </c>
      <c r="J248" s="16">
        <v>8661</v>
      </c>
      <c r="K248" s="30">
        <v>440</v>
      </c>
      <c r="L248" s="16" t="s">
        <v>23</v>
      </c>
      <c r="M248" s="16" t="str" cm="1">
        <f t="array" ref="M248:U248">_xlfn._xlws.FILTER(领地怪物效果!$A$4:$I$64,L248=领地怪物效果!$A$4:$A$64)</f>
        <v>远征PVP-2级普通</v>
      </c>
      <c r="N248" s="16">
        <v>2</v>
      </c>
      <c r="O248" s="16">
        <v>2.8</v>
      </c>
      <c r="P248" s="16">
        <v>1.8</v>
      </c>
      <c r="Q248" s="16">
        <v>1.8</v>
      </c>
      <c r="R248" s="16">
        <v>0</v>
      </c>
      <c r="S248" s="16">
        <v>8415671</v>
      </c>
      <c r="T248" s="16">
        <v>1260000</v>
      </c>
      <c r="U248" s="16">
        <v>27050373</v>
      </c>
      <c r="V248" s="16">
        <f t="shared" si="36"/>
        <v>2</v>
      </c>
      <c r="W248" s="19" cm="1">
        <f t="array" ref="W248">SUMPRODUCT((V248=品质升级提升效果!$H$3:$H$102)*(品质升级提升效果!$I$3:$I$102=C248)*(品质升级提升效果!$J$3:$J$102))</f>
        <v>0.44</v>
      </c>
      <c r="X248" s="19" cm="1">
        <f t="array" ref="X248">IFERROR(LOOKUP(1,0/((L248=Sheet2!$A$1:$A$90)*(Sheet2!$B$1:$B$90=C248)),Sheet2!$C$1:$C$90),W248)</f>
        <v>0.44</v>
      </c>
      <c r="Y248" s="16">
        <f t="shared" si="31"/>
        <v>3702895</v>
      </c>
      <c r="Z248" s="16">
        <f t="shared" si="29"/>
        <v>609840</v>
      </c>
      <c r="AA248" s="16">
        <f t="shared" si="30"/>
        <v>13224626</v>
      </c>
      <c r="AD248" s="16" t="s">
        <v>257</v>
      </c>
      <c r="AE248" s="16" t="str">
        <f t="shared" si="32"/>
        <v>3702895,0}|</v>
      </c>
      <c r="AF248" s="16" t="s">
        <v>313</v>
      </c>
      <c r="AG248" s="16">
        <f t="shared" si="33"/>
        <v>609840</v>
      </c>
      <c r="AH248" s="16" t="s">
        <v>260</v>
      </c>
      <c r="AI248" s="16" t="s">
        <v>314</v>
      </c>
      <c r="AJ248" s="16">
        <f t="shared" si="34"/>
        <v>13224626</v>
      </c>
      <c r="AK248" s="16" t="s">
        <v>261</v>
      </c>
      <c r="AL248" s="24" t="str">
        <f t="shared" si="35"/>
        <v>{{5,1,1,3702895,0}|{5,1,2,609840,0}|{5,1,3,13224626,3}}</v>
      </c>
    </row>
    <row r="249" spans="1:38" x14ac:dyDescent="0.15">
      <c r="A249" s="16">
        <v>244</v>
      </c>
      <c r="B249" s="16">
        <v>103</v>
      </c>
      <c r="C249" s="16">
        <v>5</v>
      </c>
      <c r="D249" s="16">
        <v>0</v>
      </c>
      <c r="E249" s="16">
        <v>0</v>
      </c>
      <c r="F249" s="16">
        <v>0</v>
      </c>
      <c r="G249" s="16">
        <v>6000344</v>
      </c>
      <c r="H249" t="s">
        <v>335</v>
      </c>
      <c r="I249" s="36" t="s">
        <v>315</v>
      </c>
      <c r="J249" s="16">
        <v>8661</v>
      </c>
      <c r="K249" s="30">
        <v>380</v>
      </c>
      <c r="L249" s="16" t="s">
        <v>24</v>
      </c>
      <c r="M249" s="16" t="str" cm="1">
        <f t="array" ref="M249:U249">_xlfn._xlws.FILTER(领地怪物效果!$A$4:$I$64,L249=领地怪物效果!$A$4:$A$64)</f>
        <v>远征PVP-3级普通</v>
      </c>
      <c r="N249" s="16">
        <v>3</v>
      </c>
      <c r="O249" s="16">
        <v>5.5</v>
      </c>
      <c r="P249" s="16">
        <v>3</v>
      </c>
      <c r="Q249" s="16">
        <v>3</v>
      </c>
      <c r="R249" s="16">
        <v>0</v>
      </c>
      <c r="S249" s="16">
        <v>16530783</v>
      </c>
      <c r="T249" s="16">
        <v>2100000</v>
      </c>
      <c r="U249" s="16">
        <v>45083955</v>
      </c>
      <c r="V249" s="16">
        <f t="shared" si="36"/>
        <v>3</v>
      </c>
      <c r="W249" s="19" cm="1">
        <f t="array" ref="W249">SUMPRODUCT((V249=品质升级提升效果!$H$3:$H$102)*(品质升级提升效果!$I$3:$I$102=C249)*(品质升级提升效果!$J$3:$J$102))</f>
        <v>0.38</v>
      </c>
      <c r="X249" s="19" cm="1">
        <f t="array" ref="X249">IFERROR(LOOKUP(1,0/((L249=Sheet2!$A$1:$A$90)*(Sheet2!$B$1:$B$90=C249)),Sheet2!$C$1:$C$90),W249)</f>
        <v>0.38</v>
      </c>
      <c r="Y249" s="16">
        <f t="shared" si="31"/>
        <v>6281697</v>
      </c>
      <c r="Z249" s="16">
        <f t="shared" si="29"/>
        <v>877800</v>
      </c>
      <c r="AA249" s="16">
        <f t="shared" si="30"/>
        <v>19035447</v>
      </c>
      <c r="AD249" s="16" t="s">
        <v>257</v>
      </c>
      <c r="AE249" s="16" t="str">
        <f t="shared" si="32"/>
        <v>6281697,0}|</v>
      </c>
      <c r="AF249" s="16" t="s">
        <v>313</v>
      </c>
      <c r="AG249" s="16">
        <f t="shared" si="33"/>
        <v>877800</v>
      </c>
      <c r="AH249" s="16" t="s">
        <v>260</v>
      </c>
      <c r="AI249" s="16" t="s">
        <v>314</v>
      </c>
      <c r="AJ249" s="16">
        <f t="shared" si="34"/>
        <v>19035447</v>
      </c>
      <c r="AK249" s="16" t="s">
        <v>261</v>
      </c>
      <c r="AL249" s="24" t="str">
        <f t="shared" si="35"/>
        <v>{{5,1,1,6281697,0}|{5,1,2,877800,0}|{5,1,3,19035447,3}}</v>
      </c>
    </row>
    <row r="250" spans="1:38" x14ac:dyDescent="0.15">
      <c r="A250" s="16">
        <v>245</v>
      </c>
      <c r="B250" s="16">
        <v>104</v>
      </c>
      <c r="C250" s="16">
        <v>5</v>
      </c>
      <c r="D250" s="16">
        <v>0</v>
      </c>
      <c r="E250" s="16">
        <v>0</v>
      </c>
      <c r="F250" s="16">
        <v>0</v>
      </c>
      <c r="G250" s="16">
        <v>6000345</v>
      </c>
      <c r="H250" t="s">
        <v>336</v>
      </c>
      <c r="I250" s="36" t="s">
        <v>315</v>
      </c>
      <c r="J250" s="16">
        <v>8661</v>
      </c>
      <c r="K250" s="30">
        <v>380</v>
      </c>
      <c r="L250" s="16" t="s">
        <v>25</v>
      </c>
      <c r="M250" s="16" t="str" cm="1">
        <f t="array" ref="M250:U250">_xlfn._xlws.FILTER(领地怪物效果!$A$4:$I$64,L250=领地怪物效果!$A$4:$A$64)</f>
        <v>远征PVP-4级普通</v>
      </c>
      <c r="N250" s="16">
        <v>4</v>
      </c>
      <c r="O250" s="16">
        <v>8</v>
      </c>
      <c r="P250" s="16">
        <v>22</v>
      </c>
      <c r="Q250" s="16">
        <v>22</v>
      </c>
      <c r="R250" s="16">
        <v>0</v>
      </c>
      <c r="S250" s="16">
        <v>24044776</v>
      </c>
      <c r="T250" s="16">
        <v>15400000</v>
      </c>
      <c r="U250" s="16">
        <v>330615671</v>
      </c>
      <c r="V250" s="16">
        <f t="shared" si="36"/>
        <v>4</v>
      </c>
      <c r="W250" s="19" cm="1">
        <f t="array" ref="W250">SUMPRODUCT((V250=品质升级提升效果!$H$3:$H$102)*(品质升级提升效果!$I$3:$I$102=C250)*(品质升级提升效果!$J$3:$J$102))</f>
        <v>0.38</v>
      </c>
      <c r="X250" s="19" cm="1">
        <f t="array" ref="X250">IFERROR(LOOKUP(1,0/((L250=Sheet2!$A$1:$A$90)*(Sheet2!$B$1:$B$90=C250)),Sheet2!$C$1:$C$90),W250)</f>
        <v>0.38</v>
      </c>
      <c r="Y250" s="16">
        <f t="shared" si="31"/>
        <v>9137014</v>
      </c>
      <c r="Z250" s="16">
        <f t="shared" si="29"/>
        <v>6437200</v>
      </c>
      <c r="AA250" s="16">
        <f t="shared" si="30"/>
        <v>139593283</v>
      </c>
      <c r="AD250" s="16" t="s">
        <v>257</v>
      </c>
      <c r="AE250" s="16" t="str">
        <f t="shared" si="32"/>
        <v>9137014,0}|</v>
      </c>
      <c r="AF250" s="16" t="s">
        <v>313</v>
      </c>
      <c r="AG250" s="16">
        <f t="shared" si="33"/>
        <v>6437200</v>
      </c>
      <c r="AH250" s="16" t="s">
        <v>260</v>
      </c>
      <c r="AI250" s="16" t="s">
        <v>314</v>
      </c>
      <c r="AJ250" s="16">
        <f t="shared" si="34"/>
        <v>139593283</v>
      </c>
      <c r="AK250" s="16" t="s">
        <v>261</v>
      </c>
      <c r="AL250" s="24" t="str">
        <f t="shared" si="35"/>
        <v>{{5,1,1,9137014,0}|{5,1,2,6437200,0}|{5,1,3,139593283,3}}</v>
      </c>
    </row>
    <row r="251" spans="1:38" x14ac:dyDescent="0.15">
      <c r="A251" s="16">
        <v>246</v>
      </c>
      <c r="B251" s="16">
        <v>105</v>
      </c>
      <c r="C251" s="16">
        <v>5</v>
      </c>
      <c r="D251" s="16">
        <v>0</v>
      </c>
      <c r="E251" s="16">
        <v>0</v>
      </c>
      <c r="F251" s="16">
        <v>0</v>
      </c>
      <c r="G251" s="16">
        <v>6000346</v>
      </c>
      <c r="H251" t="s">
        <v>337</v>
      </c>
      <c r="I251" s="36" t="s">
        <v>315</v>
      </c>
      <c r="J251" s="16">
        <v>8661</v>
      </c>
      <c r="K251" s="30">
        <v>400</v>
      </c>
      <c r="L251" s="16" t="s">
        <v>26</v>
      </c>
      <c r="M251" s="16" t="str" cm="1">
        <f t="array" ref="M251:U251">_xlfn._xlws.FILTER(领地怪物效果!$A$4:$I$64,L251=领地怪物效果!$A$4:$A$64)</f>
        <v>远征PVP-5级普通</v>
      </c>
      <c r="N251" s="16">
        <v>5</v>
      </c>
      <c r="O251" s="16">
        <v>12</v>
      </c>
      <c r="P251" s="16">
        <v>25</v>
      </c>
      <c r="Q251" s="16">
        <v>25</v>
      </c>
      <c r="R251" s="16">
        <v>0</v>
      </c>
      <c r="S251" s="16">
        <v>36067164</v>
      </c>
      <c r="T251" s="16">
        <v>17500000</v>
      </c>
      <c r="U251" s="16">
        <v>375699626</v>
      </c>
      <c r="V251" s="16">
        <f t="shared" si="36"/>
        <v>5</v>
      </c>
      <c r="W251" s="19" cm="1">
        <f t="array" ref="W251">SUMPRODUCT((V251=品质升级提升效果!$H$3:$H$102)*(品质升级提升效果!$I$3:$I$102=C251)*(品质升级提升效果!$J$3:$J$102))</f>
        <v>0.4</v>
      </c>
      <c r="X251" s="19" cm="1">
        <f t="array" ref="X251">IFERROR(LOOKUP(1,0/((L251=Sheet2!$A$1:$A$90)*(Sheet2!$B$1:$B$90=C251)),Sheet2!$C$1:$C$90),W251)</f>
        <v>0.4</v>
      </c>
      <c r="Y251" s="16">
        <f t="shared" si="31"/>
        <v>14426865</v>
      </c>
      <c r="Z251" s="16">
        <f t="shared" si="29"/>
        <v>7700000</v>
      </c>
      <c r="AA251" s="16">
        <f t="shared" si="30"/>
        <v>166977611</v>
      </c>
      <c r="AD251" s="16" t="s">
        <v>257</v>
      </c>
      <c r="AE251" s="16" t="str">
        <f t="shared" si="32"/>
        <v>14426865,0}|</v>
      </c>
      <c r="AF251" s="16" t="s">
        <v>313</v>
      </c>
      <c r="AG251" s="16">
        <f t="shared" si="33"/>
        <v>7700000</v>
      </c>
      <c r="AH251" s="16" t="s">
        <v>260</v>
      </c>
      <c r="AI251" s="16" t="s">
        <v>314</v>
      </c>
      <c r="AJ251" s="16">
        <f t="shared" si="34"/>
        <v>166977611</v>
      </c>
      <c r="AK251" s="16" t="s">
        <v>261</v>
      </c>
      <c r="AL251" s="24" t="str">
        <f t="shared" si="35"/>
        <v>{{5,1,1,14426865,0}|{5,1,2,7700000,0}|{5,1,3,166977611,3}}</v>
      </c>
    </row>
    <row r="252" spans="1:38" x14ac:dyDescent="0.15">
      <c r="A252" s="16">
        <v>247</v>
      </c>
      <c r="B252" s="16">
        <v>106</v>
      </c>
      <c r="C252" s="16">
        <v>5</v>
      </c>
      <c r="D252" s="16">
        <v>0</v>
      </c>
      <c r="E252" s="16">
        <v>0</v>
      </c>
      <c r="F252" s="16">
        <v>0</v>
      </c>
      <c r="G252" s="16">
        <v>6000347</v>
      </c>
      <c r="H252" t="s">
        <v>338</v>
      </c>
      <c r="I252" s="36" t="s">
        <v>315</v>
      </c>
      <c r="J252" s="16">
        <v>8661</v>
      </c>
      <c r="K252" s="30">
        <v>380</v>
      </c>
      <c r="L252" s="16" t="s">
        <v>27</v>
      </c>
      <c r="M252" s="16" t="str" cm="1">
        <f t="array" ref="M252:U252">_xlfn._xlws.FILTER(领地怪物效果!$A$4:$I$64,L252=领地怪物效果!$A$4:$A$64)</f>
        <v>远征PVP-6级普通</v>
      </c>
      <c r="N252" s="16">
        <v>6</v>
      </c>
      <c r="O252" s="16">
        <v>28</v>
      </c>
      <c r="P252" s="16">
        <v>160</v>
      </c>
      <c r="Q252" s="16">
        <v>160</v>
      </c>
      <c r="R252" s="16">
        <v>0</v>
      </c>
      <c r="S252" s="16">
        <v>84156716</v>
      </c>
      <c r="T252" s="16">
        <v>112000000</v>
      </c>
      <c r="U252" s="16">
        <v>2404477611</v>
      </c>
      <c r="V252" s="16">
        <f t="shared" si="36"/>
        <v>6</v>
      </c>
      <c r="W252" s="19" cm="1">
        <f t="array" ref="W252">SUMPRODUCT((V252=品质升级提升效果!$H$3:$H$102)*(品质升级提升效果!$I$3:$I$102=C252)*(品质升级提升效果!$J$3:$J$102))</f>
        <v>0.38</v>
      </c>
      <c r="X252" s="19" cm="1">
        <f t="array" ref="X252">IFERROR(LOOKUP(1,0/((L252=Sheet2!$A$1:$A$90)*(Sheet2!$B$1:$B$90=C252)),Sheet2!$C$1:$C$90),W252)</f>
        <v>0.38</v>
      </c>
      <c r="Y252" s="16">
        <f t="shared" si="31"/>
        <v>31979552</v>
      </c>
      <c r="Z252" s="16">
        <f t="shared" si="29"/>
        <v>46816000</v>
      </c>
      <c r="AA252" s="16">
        <f t="shared" si="30"/>
        <v>1015223880</v>
      </c>
      <c r="AD252" s="16" t="s">
        <v>257</v>
      </c>
      <c r="AE252" s="16" t="str">
        <f t="shared" si="32"/>
        <v>31979552,0}|</v>
      </c>
      <c r="AF252" s="16" t="s">
        <v>313</v>
      </c>
      <c r="AG252" s="16">
        <f t="shared" si="33"/>
        <v>46816000</v>
      </c>
      <c r="AH252" s="16" t="s">
        <v>260</v>
      </c>
      <c r="AI252" s="16" t="s">
        <v>314</v>
      </c>
      <c r="AJ252" s="16">
        <f t="shared" si="34"/>
        <v>1015223880</v>
      </c>
      <c r="AK252" s="16" t="s">
        <v>261</v>
      </c>
      <c r="AL252" s="24" t="str">
        <f t="shared" si="35"/>
        <v>{{5,1,1,31979552,0}|{5,1,2,46816000,0}|{5,1,3,1015223880,3}}</v>
      </c>
    </row>
    <row r="253" spans="1:38" x14ac:dyDescent="0.15">
      <c r="A253" s="16">
        <v>248</v>
      </c>
      <c r="B253" s="16">
        <v>107</v>
      </c>
      <c r="C253" s="16">
        <v>5</v>
      </c>
      <c r="D253" s="16">
        <v>0</v>
      </c>
      <c r="E253" s="16">
        <v>0</v>
      </c>
      <c r="F253" s="16">
        <v>0</v>
      </c>
      <c r="G253" s="16">
        <v>6000348</v>
      </c>
      <c r="H253" t="s">
        <v>339</v>
      </c>
      <c r="I253" s="36" t="s">
        <v>315</v>
      </c>
      <c r="J253" s="16">
        <v>8661</v>
      </c>
      <c r="K253" s="30">
        <v>360</v>
      </c>
      <c r="L253" s="16" t="s">
        <v>28</v>
      </c>
      <c r="M253" s="16" t="str" cm="1">
        <f t="array" ref="M253:U253">_xlfn._xlws.FILTER(领地怪物效果!$A$4:$I$64,L253=领地怪物效果!$A$4:$A$64)</f>
        <v>远征PVP-7级普通</v>
      </c>
      <c r="N253" s="16">
        <v>7</v>
      </c>
      <c r="O253" s="16">
        <v>32</v>
      </c>
      <c r="P253" s="16">
        <v>200</v>
      </c>
      <c r="Q253" s="16">
        <v>200</v>
      </c>
      <c r="R253" s="16">
        <v>0</v>
      </c>
      <c r="S253" s="16">
        <v>96179104</v>
      </c>
      <c r="T253" s="16">
        <v>140000000</v>
      </c>
      <c r="U253" s="16">
        <v>3005597014</v>
      </c>
      <c r="V253" s="16">
        <f t="shared" si="36"/>
        <v>7</v>
      </c>
      <c r="W253" s="19" cm="1">
        <f t="array" ref="W253">SUMPRODUCT((V253=品质升级提升效果!$H$3:$H$102)*(品质升级提升效果!$I$3:$I$102=C253)*(品质升级提升效果!$J$3:$J$102))</f>
        <v>0.36</v>
      </c>
      <c r="X253" s="19" cm="1">
        <f t="array" ref="X253">IFERROR(LOOKUP(1,0/((L253=Sheet2!$A$1:$A$90)*(Sheet2!$B$1:$B$90=C253)),Sheet2!$C$1:$C$90),W253)</f>
        <v>0.36</v>
      </c>
      <c r="Y253" s="16">
        <f t="shared" si="31"/>
        <v>34624477</v>
      </c>
      <c r="Z253" s="16">
        <f t="shared" si="29"/>
        <v>55440000</v>
      </c>
      <c r="AA253" s="16">
        <f t="shared" si="30"/>
        <v>1202238805</v>
      </c>
      <c r="AD253" s="16" t="s">
        <v>257</v>
      </c>
      <c r="AE253" s="16" t="str">
        <f t="shared" si="32"/>
        <v>34624477,0}|</v>
      </c>
      <c r="AF253" s="16" t="s">
        <v>313</v>
      </c>
      <c r="AG253" s="16">
        <f t="shared" si="33"/>
        <v>55440000</v>
      </c>
      <c r="AH253" s="16" t="s">
        <v>260</v>
      </c>
      <c r="AI253" s="16" t="s">
        <v>314</v>
      </c>
      <c r="AJ253" s="16">
        <f t="shared" si="34"/>
        <v>1202238805</v>
      </c>
      <c r="AK253" s="16" t="s">
        <v>261</v>
      </c>
      <c r="AL253" s="24" t="str">
        <f t="shared" si="35"/>
        <v>{{5,1,1,34624477,0}|{5,1,2,55440000,0}|{5,1,3,1202238805,3}}</v>
      </c>
    </row>
    <row r="254" spans="1:38" x14ac:dyDescent="0.15">
      <c r="A254" s="16">
        <v>249</v>
      </c>
      <c r="B254" s="16">
        <v>108</v>
      </c>
      <c r="C254" s="16">
        <v>5</v>
      </c>
      <c r="D254" s="16">
        <v>0</v>
      </c>
      <c r="E254" s="16">
        <v>0</v>
      </c>
      <c r="F254" s="16">
        <v>0</v>
      </c>
      <c r="G254" s="16">
        <v>6000349</v>
      </c>
      <c r="H254" t="s">
        <v>340</v>
      </c>
      <c r="I254" s="36" t="s">
        <v>315</v>
      </c>
      <c r="J254" s="16">
        <v>8661</v>
      </c>
      <c r="K254" s="30">
        <v>320</v>
      </c>
      <c r="L254" s="16" t="s">
        <v>29</v>
      </c>
      <c r="M254" s="16" t="str" cm="1">
        <f t="array" ref="M254:U254">_xlfn._xlws.FILTER(领地怪物效果!$A$4:$I$64,L254=领地怪物效果!$A$4:$A$64)</f>
        <v>远征PVP-8级普通</v>
      </c>
      <c r="N254" s="16">
        <v>8</v>
      </c>
      <c r="O254" s="16">
        <v>35</v>
      </c>
      <c r="P254" s="16">
        <v>250</v>
      </c>
      <c r="Q254" s="16">
        <v>250</v>
      </c>
      <c r="R254" s="16">
        <v>0</v>
      </c>
      <c r="S254" s="16">
        <v>105195895</v>
      </c>
      <c r="T254" s="16">
        <v>175000000</v>
      </c>
      <c r="U254" s="16">
        <v>3756996268</v>
      </c>
      <c r="V254" s="16">
        <f t="shared" si="36"/>
        <v>8</v>
      </c>
      <c r="W254" s="19" cm="1">
        <f t="array" ref="W254">SUMPRODUCT((V254=品质升级提升效果!$H$3:$H$102)*(品质升级提升效果!$I$3:$I$102=C254)*(品质升级提升效果!$J$3:$J$102))</f>
        <v>0.32</v>
      </c>
      <c r="X254" s="19" cm="1">
        <f t="array" ref="X254">IFERROR(LOOKUP(1,0/((L254=Sheet2!$A$1:$A$90)*(Sheet2!$B$1:$B$90=C254)),Sheet2!$C$1:$C$90),W254)</f>
        <v>0.32</v>
      </c>
      <c r="Y254" s="16">
        <f t="shared" si="31"/>
        <v>33662686</v>
      </c>
      <c r="Z254" s="16">
        <f t="shared" si="29"/>
        <v>61600000</v>
      </c>
      <c r="AA254" s="16">
        <f t="shared" si="30"/>
        <v>1335820895</v>
      </c>
      <c r="AD254" s="16" t="s">
        <v>257</v>
      </c>
      <c r="AE254" s="16" t="str">
        <f t="shared" si="32"/>
        <v>33662686,0}|</v>
      </c>
      <c r="AF254" s="16" t="s">
        <v>313</v>
      </c>
      <c r="AG254" s="16">
        <f t="shared" si="33"/>
        <v>61600000</v>
      </c>
      <c r="AH254" s="16" t="s">
        <v>260</v>
      </c>
      <c r="AI254" s="16" t="s">
        <v>314</v>
      </c>
      <c r="AJ254" s="16">
        <f t="shared" si="34"/>
        <v>1335820895</v>
      </c>
      <c r="AK254" s="16" t="s">
        <v>261</v>
      </c>
      <c r="AL254" s="24" t="str">
        <f t="shared" si="35"/>
        <v>{{5,1,1,33662686,0}|{5,1,2,61600000,0}|{5,1,3,1335820895,3}}</v>
      </c>
    </row>
    <row r="255" spans="1:38" x14ac:dyDescent="0.15">
      <c r="A255" s="16">
        <v>250</v>
      </c>
      <c r="B255" s="16">
        <v>109</v>
      </c>
      <c r="C255" s="16">
        <v>5</v>
      </c>
      <c r="D255" s="16">
        <v>0</v>
      </c>
      <c r="E255" s="16">
        <v>0</v>
      </c>
      <c r="F255" s="16">
        <v>0</v>
      </c>
      <c r="G255" s="16">
        <v>6000350</v>
      </c>
      <c r="H255" t="s">
        <v>341</v>
      </c>
      <c r="I255" s="36" t="s">
        <v>315</v>
      </c>
      <c r="J255" s="16">
        <v>8661</v>
      </c>
      <c r="K255" s="30">
        <v>280</v>
      </c>
      <c r="L255" s="16" t="s">
        <v>30</v>
      </c>
      <c r="M255" s="16" t="str" cm="1">
        <f t="array" ref="M255:U255">_xlfn._xlws.FILTER(领地怪物效果!$A$4:$I$64,L255=领地怪物效果!$A$4:$A$64)</f>
        <v>远征PVP-9级普通</v>
      </c>
      <c r="N255" s="16">
        <v>9</v>
      </c>
      <c r="O255" s="16">
        <v>60</v>
      </c>
      <c r="P255" s="16">
        <v>300</v>
      </c>
      <c r="Q255" s="16">
        <v>300</v>
      </c>
      <c r="R255" s="16">
        <v>0</v>
      </c>
      <c r="S255" s="16">
        <v>180335820</v>
      </c>
      <c r="T255" s="16">
        <v>210000000</v>
      </c>
      <c r="U255" s="16">
        <v>4508395522</v>
      </c>
      <c r="V255" s="16">
        <f t="shared" si="36"/>
        <v>9</v>
      </c>
      <c r="W255" s="19" cm="1">
        <f t="array" ref="W255">SUMPRODUCT((V255=品质升级提升效果!$H$3:$H$102)*(品质升级提升效果!$I$3:$I$102=C255)*(品质升级提升效果!$J$3:$J$102))</f>
        <v>0.28000000000000003</v>
      </c>
      <c r="X255" s="19" cm="1">
        <f t="array" ref="X255">IFERROR(LOOKUP(1,0/((L255=Sheet2!$A$1:$A$90)*(Sheet2!$B$1:$B$90=C255)),Sheet2!$C$1:$C$90),W255)</f>
        <v>0.28000000000000003</v>
      </c>
      <c r="Y255" s="16">
        <f t="shared" si="31"/>
        <v>50494029</v>
      </c>
      <c r="Z255" s="16">
        <f t="shared" si="29"/>
        <v>64680000</v>
      </c>
      <c r="AA255" s="16">
        <f t="shared" si="30"/>
        <v>1402611940</v>
      </c>
      <c r="AD255" s="16" t="s">
        <v>257</v>
      </c>
      <c r="AE255" s="16" t="str">
        <f t="shared" si="32"/>
        <v>50494029,0}|</v>
      </c>
      <c r="AF255" s="16" t="s">
        <v>313</v>
      </c>
      <c r="AG255" s="16">
        <f t="shared" si="33"/>
        <v>64680000</v>
      </c>
      <c r="AH255" s="16" t="s">
        <v>260</v>
      </c>
      <c r="AI255" s="16" t="s">
        <v>314</v>
      </c>
      <c r="AJ255" s="16">
        <f t="shared" si="34"/>
        <v>1402611940</v>
      </c>
      <c r="AK255" s="16" t="s">
        <v>261</v>
      </c>
      <c r="AL255" s="24" t="str">
        <f t="shared" si="35"/>
        <v>{{5,1,1,50494029,0}|{5,1,2,64680000,0}|{5,1,3,1402611940,3}}</v>
      </c>
    </row>
    <row r="256" spans="1:38" x14ac:dyDescent="0.15">
      <c r="A256" s="16">
        <v>251</v>
      </c>
      <c r="B256" s="16">
        <v>110</v>
      </c>
      <c r="C256" s="16">
        <v>5</v>
      </c>
      <c r="D256" s="16">
        <v>0</v>
      </c>
      <c r="E256" s="16">
        <v>0</v>
      </c>
      <c r="F256" s="16">
        <v>0</v>
      </c>
      <c r="G256" s="16">
        <v>6000351</v>
      </c>
      <c r="H256" t="s">
        <v>342</v>
      </c>
      <c r="I256" s="36" t="s">
        <v>315</v>
      </c>
      <c r="J256" s="16">
        <v>8661</v>
      </c>
      <c r="K256" s="30">
        <v>160</v>
      </c>
      <c r="L256" s="16" t="s">
        <v>31</v>
      </c>
      <c r="M256" s="16" t="str" cm="1">
        <f t="array" ref="M256:U256">_xlfn._xlws.FILTER(领地怪物效果!$A$4:$I$64,L256=领地怪物效果!$A$4:$A$64)</f>
        <v>远征PVP-10级普通</v>
      </c>
      <c r="N256" s="16">
        <v>10</v>
      </c>
      <c r="O256" s="16">
        <v>70</v>
      </c>
      <c r="P256" s="16">
        <v>320</v>
      </c>
      <c r="Q256" s="16">
        <v>320</v>
      </c>
      <c r="R256" s="16">
        <v>0</v>
      </c>
      <c r="S256" s="16">
        <v>210391791</v>
      </c>
      <c r="T256" s="16">
        <v>224000000</v>
      </c>
      <c r="U256" s="16">
        <v>4808955223</v>
      </c>
      <c r="V256" s="16">
        <f t="shared" si="36"/>
        <v>10</v>
      </c>
      <c r="W256" s="19" cm="1">
        <f t="array" ref="W256">SUMPRODUCT((V256=品质升级提升效果!$H$3:$H$102)*(品质升级提升效果!$I$3:$I$102=C256)*(品质升级提升效果!$J$3:$J$102))</f>
        <v>0.16</v>
      </c>
      <c r="X256" s="19" cm="1">
        <f t="array" ref="X256">IFERROR(LOOKUP(1,0/((L256=Sheet2!$A$1:$A$90)*(Sheet2!$B$1:$B$90=C256)),Sheet2!$C$1:$C$90),W256)</f>
        <v>0.16</v>
      </c>
      <c r="Y256" s="16">
        <f t="shared" si="31"/>
        <v>33662686</v>
      </c>
      <c r="Z256" s="16">
        <f t="shared" si="29"/>
        <v>39424000</v>
      </c>
      <c r="AA256" s="16">
        <f t="shared" si="30"/>
        <v>854925372</v>
      </c>
      <c r="AD256" s="16" t="s">
        <v>257</v>
      </c>
      <c r="AE256" s="16" t="str">
        <f t="shared" si="32"/>
        <v>33662686,0}|</v>
      </c>
      <c r="AF256" s="16" t="s">
        <v>313</v>
      </c>
      <c r="AG256" s="16">
        <f t="shared" si="33"/>
        <v>39424000</v>
      </c>
      <c r="AH256" s="16" t="s">
        <v>260</v>
      </c>
      <c r="AI256" s="16" t="s">
        <v>314</v>
      </c>
      <c r="AJ256" s="16">
        <f t="shared" si="34"/>
        <v>854925372</v>
      </c>
      <c r="AK256" s="16" t="s">
        <v>261</v>
      </c>
      <c r="AL256" s="24" t="str">
        <f t="shared" si="35"/>
        <v>{{5,1,1,33662686,0}|{5,1,2,39424000,0}|{5,1,3,854925372,3}}</v>
      </c>
    </row>
    <row r="257" spans="1:38" x14ac:dyDescent="0.15">
      <c r="A257" s="16">
        <v>252</v>
      </c>
      <c r="B257" s="16">
        <v>201</v>
      </c>
      <c r="C257" s="16">
        <v>5</v>
      </c>
      <c r="D257" s="16">
        <v>500</v>
      </c>
      <c r="E257" s="16">
        <v>0</v>
      </c>
      <c r="F257" s="16">
        <v>0</v>
      </c>
      <c r="G257" s="16">
        <f>G247</f>
        <v>6000342</v>
      </c>
      <c r="H257" t="s">
        <v>333</v>
      </c>
      <c r="I257" s="37" t="s">
        <v>315</v>
      </c>
      <c r="J257" s="16">
        <v>8661</v>
      </c>
      <c r="K257" s="30">
        <v>500</v>
      </c>
      <c r="L257" s="16" t="s">
        <v>32</v>
      </c>
      <c r="M257" s="16" t="str" cm="1">
        <f t="array" ref="M257:U257">_xlfn._xlws.FILTER(领地怪物效果!$A$4:$I$64,L257=领地怪物效果!$A$4:$A$64)</f>
        <v>远征PVP-1级远征币矿井</v>
      </c>
      <c r="N257" s="16">
        <v>1</v>
      </c>
      <c r="O257" s="16">
        <v>1.9</v>
      </c>
      <c r="P257" s="16">
        <v>1.9</v>
      </c>
      <c r="Q257" s="16">
        <v>1.9</v>
      </c>
      <c r="R257" s="16">
        <v>0</v>
      </c>
      <c r="S257" s="16">
        <v>5710634</v>
      </c>
      <c r="T257" s="16">
        <v>1330000</v>
      </c>
      <c r="U257" s="16">
        <v>28553171</v>
      </c>
      <c r="V257" s="16">
        <f t="shared" si="36"/>
        <v>1</v>
      </c>
      <c r="W257" s="19" cm="1">
        <f t="array" ref="W257">SUMPRODUCT((V257=品质升级提升效果!$H$3:$H$102)*(品质升级提升效果!$I$3:$I$102=C257)*(品质升级提升效果!$J$3:$J$102))</f>
        <v>0.5</v>
      </c>
      <c r="X257" s="19" cm="1">
        <f t="array" ref="X257">IFERROR(LOOKUP(1,0/((L257=Sheet2!$A$1:$A$90)*(Sheet2!$B$1:$B$90=C257)),Sheet2!$C$1:$C$90),W257)</f>
        <v>0.5</v>
      </c>
      <c r="Y257" s="16">
        <f t="shared" si="31"/>
        <v>2855317</v>
      </c>
      <c r="Z257" s="16">
        <f t="shared" si="29"/>
        <v>731500</v>
      </c>
      <c r="AA257" s="16">
        <f t="shared" si="30"/>
        <v>15862872</v>
      </c>
      <c r="AD257" s="16" t="s">
        <v>257</v>
      </c>
      <c r="AE257" s="16" t="str">
        <f t="shared" si="32"/>
        <v>2855317,0}|</v>
      </c>
      <c r="AF257" s="16" t="s">
        <v>313</v>
      </c>
      <c r="AG257" s="16">
        <f t="shared" si="33"/>
        <v>731500</v>
      </c>
      <c r="AH257" s="16" t="s">
        <v>260</v>
      </c>
      <c r="AI257" s="16" t="s">
        <v>314</v>
      </c>
      <c r="AJ257" s="16">
        <f t="shared" si="34"/>
        <v>15862872</v>
      </c>
      <c r="AK257" s="16" t="s">
        <v>261</v>
      </c>
      <c r="AL257" s="24" t="str">
        <f t="shared" si="35"/>
        <v>{{5,1,1,2855317,0}|{5,1,2,731500,0}|{5,1,3,15862872,3}}</v>
      </c>
    </row>
    <row r="258" spans="1:38" x14ac:dyDescent="0.15">
      <c r="A258" s="16">
        <v>253</v>
      </c>
      <c r="B258" s="16">
        <v>202</v>
      </c>
      <c r="C258" s="16">
        <v>5</v>
      </c>
      <c r="D258" s="16">
        <v>500</v>
      </c>
      <c r="E258" s="16">
        <v>0</v>
      </c>
      <c r="F258" s="16">
        <v>0</v>
      </c>
      <c r="G258" s="16">
        <f t="shared" ref="G258:G276" si="37">G248</f>
        <v>6000343</v>
      </c>
      <c r="H258" t="s">
        <v>334</v>
      </c>
      <c r="I258" s="37" t="s">
        <v>315</v>
      </c>
      <c r="J258" s="16">
        <v>8661</v>
      </c>
      <c r="K258" s="30">
        <v>440</v>
      </c>
      <c r="L258" s="16" t="s">
        <v>33</v>
      </c>
      <c r="M258" s="16" t="str" cm="1">
        <f t="array" ref="M258:U258">_xlfn._xlws.FILTER(领地怪物效果!$A$4:$I$64,L258=领地怪物效果!$A$4:$A$64)</f>
        <v>远征PVP-2级远征币矿井</v>
      </c>
      <c r="N258" s="16">
        <v>2</v>
      </c>
      <c r="O258" s="16">
        <v>2.95</v>
      </c>
      <c r="P258" s="16">
        <v>2.25</v>
      </c>
      <c r="Q258" s="16">
        <v>2.25</v>
      </c>
      <c r="R258" s="16">
        <v>0</v>
      </c>
      <c r="S258" s="16">
        <v>8866511</v>
      </c>
      <c r="T258" s="16">
        <v>1575000</v>
      </c>
      <c r="U258" s="16">
        <v>33812966</v>
      </c>
      <c r="V258" s="16">
        <f t="shared" si="36"/>
        <v>2</v>
      </c>
      <c r="W258" s="19" cm="1">
        <f t="array" ref="W258">SUMPRODUCT((V258=品质升级提升效果!$H$3:$H$102)*(品质升级提升效果!$I$3:$I$102=C258)*(品质升级提升效果!$J$3:$J$102))</f>
        <v>0.44</v>
      </c>
      <c r="X258" s="19" cm="1">
        <f t="array" ref="X258">IFERROR(LOOKUP(1,0/((L258=Sheet2!$A$1:$A$90)*(Sheet2!$B$1:$B$90=C258)),Sheet2!$C$1:$C$90),W258)</f>
        <v>0.44</v>
      </c>
      <c r="Y258" s="16">
        <f t="shared" si="31"/>
        <v>3901264</v>
      </c>
      <c r="Z258" s="16">
        <f t="shared" si="29"/>
        <v>762300</v>
      </c>
      <c r="AA258" s="16">
        <f t="shared" si="30"/>
        <v>16530783</v>
      </c>
      <c r="AD258" s="16" t="s">
        <v>257</v>
      </c>
      <c r="AE258" s="16" t="str">
        <f t="shared" si="32"/>
        <v>3901264,0}|</v>
      </c>
      <c r="AF258" s="16" t="s">
        <v>313</v>
      </c>
      <c r="AG258" s="16">
        <f t="shared" si="33"/>
        <v>762300</v>
      </c>
      <c r="AH258" s="16" t="s">
        <v>260</v>
      </c>
      <c r="AI258" s="16" t="s">
        <v>314</v>
      </c>
      <c r="AJ258" s="16">
        <f t="shared" si="34"/>
        <v>16530783</v>
      </c>
      <c r="AK258" s="16" t="s">
        <v>261</v>
      </c>
      <c r="AL258" s="24" t="str">
        <f t="shared" si="35"/>
        <v>{{5,1,1,3901264,0}|{5,1,2,762300,0}|{5,1,3,16530783,3}}</v>
      </c>
    </row>
    <row r="259" spans="1:38" x14ac:dyDescent="0.15">
      <c r="A259" s="16">
        <v>254</v>
      </c>
      <c r="B259" s="16">
        <v>203</v>
      </c>
      <c r="C259" s="16">
        <v>5</v>
      </c>
      <c r="D259" s="16">
        <v>500</v>
      </c>
      <c r="E259" s="16">
        <v>0</v>
      </c>
      <c r="F259" s="16">
        <v>0</v>
      </c>
      <c r="G259" s="16">
        <f t="shared" si="37"/>
        <v>6000344</v>
      </c>
      <c r="H259" t="s">
        <v>335</v>
      </c>
      <c r="I259" s="37" t="s">
        <v>315</v>
      </c>
      <c r="J259" s="16">
        <v>8661</v>
      </c>
      <c r="K259" s="30">
        <v>380</v>
      </c>
      <c r="L259" s="16" t="s">
        <v>34</v>
      </c>
      <c r="M259" s="16" t="str" cm="1">
        <f t="array" ref="M259:U259">_xlfn._xlws.FILTER(领地怪物效果!$A$4:$I$64,L259=领地怪物效果!$A$4:$A$64)</f>
        <v>远征PVP-3级远征币矿井</v>
      </c>
      <c r="N259" s="16">
        <v>3</v>
      </c>
      <c r="O259" s="16">
        <v>5.9</v>
      </c>
      <c r="P259" s="16">
        <v>3.9</v>
      </c>
      <c r="Q259" s="16">
        <v>3.9</v>
      </c>
      <c r="R259" s="16">
        <v>0</v>
      </c>
      <c r="S259" s="16">
        <v>17733022</v>
      </c>
      <c r="T259" s="16">
        <v>2730000</v>
      </c>
      <c r="U259" s="16">
        <v>58609141</v>
      </c>
      <c r="V259" s="16">
        <f t="shared" si="36"/>
        <v>3</v>
      </c>
      <c r="W259" s="19" cm="1">
        <f t="array" ref="W259">SUMPRODUCT((V259=品质升级提升效果!$H$3:$H$102)*(品质升级提升效果!$I$3:$I$102=C259)*(品质升级提升效果!$J$3:$J$102))</f>
        <v>0.38</v>
      </c>
      <c r="X259" s="19" cm="1">
        <f t="array" ref="X259">IFERROR(LOOKUP(1,0/((L259=Sheet2!$A$1:$A$90)*(Sheet2!$B$1:$B$90=C259)),Sheet2!$C$1:$C$90),W259)</f>
        <v>0.38</v>
      </c>
      <c r="Y259" s="16">
        <f t="shared" si="31"/>
        <v>6738548</v>
      </c>
      <c r="Z259" s="16">
        <f t="shared" si="29"/>
        <v>1141140</v>
      </c>
      <c r="AA259" s="16">
        <f t="shared" si="30"/>
        <v>24746081</v>
      </c>
      <c r="AD259" s="16" t="s">
        <v>257</v>
      </c>
      <c r="AE259" s="16" t="str">
        <f t="shared" si="32"/>
        <v>6738548,0}|</v>
      </c>
      <c r="AF259" s="16" t="s">
        <v>313</v>
      </c>
      <c r="AG259" s="16">
        <f t="shared" si="33"/>
        <v>1141140</v>
      </c>
      <c r="AH259" s="16" t="s">
        <v>260</v>
      </c>
      <c r="AI259" s="16" t="s">
        <v>314</v>
      </c>
      <c r="AJ259" s="16">
        <f t="shared" si="34"/>
        <v>24746081</v>
      </c>
      <c r="AK259" s="16" t="s">
        <v>261</v>
      </c>
      <c r="AL259" s="24" t="str">
        <f t="shared" si="35"/>
        <v>{{5,1,1,6738548,0}|{5,1,2,1141140,0}|{5,1,3,24746081,3}}</v>
      </c>
    </row>
    <row r="260" spans="1:38" x14ac:dyDescent="0.15">
      <c r="A260" s="16">
        <v>255</v>
      </c>
      <c r="B260" s="16">
        <v>204</v>
      </c>
      <c r="C260" s="16">
        <v>5</v>
      </c>
      <c r="D260" s="16">
        <v>500</v>
      </c>
      <c r="E260" s="16">
        <v>0</v>
      </c>
      <c r="F260" s="16">
        <v>0</v>
      </c>
      <c r="G260" s="16">
        <f t="shared" si="37"/>
        <v>6000345</v>
      </c>
      <c r="H260" t="s">
        <v>336</v>
      </c>
      <c r="I260" s="37" t="s">
        <v>315</v>
      </c>
      <c r="J260" s="16">
        <v>8661</v>
      </c>
      <c r="K260" s="30">
        <v>380</v>
      </c>
      <c r="L260" s="16" t="s">
        <v>35</v>
      </c>
      <c r="M260" s="16" t="str" cm="1">
        <f t="array" ref="M260:U260">_xlfn._xlws.FILTER(领地怪物效果!$A$4:$I$64,L260=领地怪物效果!$A$4:$A$64)</f>
        <v>远征PVP-4级远征币矿井</v>
      </c>
      <c r="N260" s="16">
        <v>4</v>
      </c>
      <c r="O260" s="16">
        <v>8.6999999999999993</v>
      </c>
      <c r="P260" s="16">
        <v>29.7</v>
      </c>
      <c r="Q260" s="16">
        <v>29.7</v>
      </c>
      <c r="R260" s="16">
        <v>0</v>
      </c>
      <c r="S260" s="16">
        <v>26148694</v>
      </c>
      <c r="T260" s="16">
        <v>20790000</v>
      </c>
      <c r="U260" s="16">
        <v>446331156</v>
      </c>
      <c r="V260" s="16">
        <f t="shared" si="36"/>
        <v>4</v>
      </c>
      <c r="W260" s="19" cm="1">
        <f t="array" ref="W260">SUMPRODUCT((V260=品质升级提升效果!$H$3:$H$102)*(品质升级提升效果!$I$3:$I$102=C260)*(品质升级提升效果!$J$3:$J$102))</f>
        <v>0.38</v>
      </c>
      <c r="X260" s="19" cm="1">
        <f t="array" ref="X260">IFERROR(LOOKUP(1,0/((L260=Sheet2!$A$1:$A$90)*(Sheet2!$B$1:$B$90=C260)),Sheet2!$C$1:$C$90),W260)</f>
        <v>0.38</v>
      </c>
      <c r="Y260" s="16">
        <f t="shared" si="31"/>
        <v>9936503</v>
      </c>
      <c r="Z260" s="16">
        <f t="shared" si="29"/>
        <v>8690220</v>
      </c>
      <c r="AA260" s="16">
        <f t="shared" si="30"/>
        <v>188450932</v>
      </c>
      <c r="AD260" s="16" t="s">
        <v>257</v>
      </c>
      <c r="AE260" s="16" t="str">
        <f t="shared" si="32"/>
        <v>9936503,0}|</v>
      </c>
      <c r="AF260" s="16" t="s">
        <v>313</v>
      </c>
      <c r="AG260" s="16">
        <f t="shared" si="33"/>
        <v>8690220</v>
      </c>
      <c r="AH260" s="16" t="s">
        <v>260</v>
      </c>
      <c r="AI260" s="16" t="s">
        <v>314</v>
      </c>
      <c r="AJ260" s="16">
        <f t="shared" si="34"/>
        <v>188450932</v>
      </c>
      <c r="AK260" s="16" t="s">
        <v>261</v>
      </c>
      <c r="AL260" s="24" t="str">
        <f t="shared" si="35"/>
        <v>{{5,1,1,9936503,0}|{5,1,2,8690220,0}|{5,1,3,188450932,3}}</v>
      </c>
    </row>
    <row r="261" spans="1:38" x14ac:dyDescent="0.15">
      <c r="A261" s="16">
        <v>256</v>
      </c>
      <c r="B261" s="16">
        <v>205</v>
      </c>
      <c r="C261" s="16">
        <v>5</v>
      </c>
      <c r="D261" s="16">
        <v>500</v>
      </c>
      <c r="E261" s="16">
        <v>0</v>
      </c>
      <c r="F261" s="16">
        <v>0</v>
      </c>
      <c r="G261" s="16">
        <f t="shared" si="37"/>
        <v>6000346</v>
      </c>
      <c r="H261" t="s">
        <v>337</v>
      </c>
      <c r="I261" s="37" t="s">
        <v>315</v>
      </c>
      <c r="J261" s="16">
        <v>8661</v>
      </c>
      <c r="K261" s="30">
        <v>400</v>
      </c>
      <c r="L261" s="16" t="s">
        <v>36</v>
      </c>
      <c r="M261" s="16" t="str" cm="1">
        <f t="array" ref="M261:U261">_xlfn._xlws.FILTER(领地怪物效果!$A$4:$I$64,L261=领地怪物效果!$A$4:$A$64)</f>
        <v>远征PVP-5级远征币矿井</v>
      </c>
      <c r="N261" s="16">
        <v>5</v>
      </c>
      <c r="O261" s="16">
        <v>13.2</v>
      </c>
      <c r="P261" s="16">
        <v>35</v>
      </c>
      <c r="Q261" s="16">
        <v>35</v>
      </c>
      <c r="R261" s="16">
        <v>0</v>
      </c>
      <c r="S261" s="16">
        <v>39673880</v>
      </c>
      <c r="T261" s="16">
        <v>24500000</v>
      </c>
      <c r="U261" s="16">
        <v>525979477</v>
      </c>
      <c r="V261" s="16">
        <f t="shared" si="36"/>
        <v>5</v>
      </c>
      <c r="W261" s="19" cm="1">
        <f t="array" ref="W261">SUMPRODUCT((V261=品质升级提升效果!$H$3:$H$102)*(品质升级提升效果!$I$3:$I$102=C261)*(品质升级提升效果!$J$3:$J$102))</f>
        <v>0.4</v>
      </c>
      <c r="X261" s="19" cm="1">
        <f t="array" ref="X261">IFERROR(LOOKUP(1,0/((L261=Sheet2!$A$1:$A$90)*(Sheet2!$B$1:$B$90=C261)),Sheet2!$C$1:$C$90),W261)</f>
        <v>0.4</v>
      </c>
      <c r="Y261" s="16">
        <f t="shared" si="31"/>
        <v>15869552</v>
      </c>
      <c r="Z261" s="16">
        <f t="shared" si="29"/>
        <v>10780000</v>
      </c>
      <c r="AA261" s="16">
        <f t="shared" si="30"/>
        <v>233768656</v>
      </c>
      <c r="AD261" s="16" t="s">
        <v>257</v>
      </c>
      <c r="AE261" s="16" t="str">
        <f t="shared" si="32"/>
        <v>15869552,0}|</v>
      </c>
      <c r="AF261" s="16" t="s">
        <v>313</v>
      </c>
      <c r="AG261" s="16">
        <f t="shared" si="33"/>
        <v>10780000</v>
      </c>
      <c r="AH261" s="16" t="s">
        <v>260</v>
      </c>
      <c r="AI261" s="16" t="s">
        <v>314</v>
      </c>
      <c r="AJ261" s="16">
        <f t="shared" si="34"/>
        <v>233768656</v>
      </c>
      <c r="AK261" s="16" t="s">
        <v>261</v>
      </c>
      <c r="AL261" s="24" t="str">
        <f t="shared" si="35"/>
        <v>{{5,1,1,15869552,0}|{5,1,2,10780000,0}|{5,1,3,233768656,3}}</v>
      </c>
    </row>
    <row r="262" spans="1:38" x14ac:dyDescent="0.15">
      <c r="A262" s="16">
        <v>257</v>
      </c>
      <c r="B262" s="16">
        <v>206</v>
      </c>
      <c r="C262" s="16">
        <v>5</v>
      </c>
      <c r="D262" s="16">
        <v>500</v>
      </c>
      <c r="E262" s="16">
        <v>0</v>
      </c>
      <c r="F262" s="16">
        <v>0</v>
      </c>
      <c r="G262" s="16">
        <f t="shared" si="37"/>
        <v>6000347</v>
      </c>
      <c r="H262" t="s">
        <v>338</v>
      </c>
      <c r="I262" s="37" t="s">
        <v>315</v>
      </c>
      <c r="J262" s="16">
        <v>8661</v>
      </c>
      <c r="K262" s="30">
        <v>380</v>
      </c>
      <c r="L262" s="16" t="s">
        <v>37</v>
      </c>
      <c r="M262" s="16" t="str" cm="1">
        <f t="array" ref="M262:U262">_xlfn._xlws.FILTER(领地怪物效果!$A$4:$I$64,L262=领地怪物效果!$A$4:$A$64)</f>
        <v>远征PVP-6级远征币矿井</v>
      </c>
      <c r="N262" s="16">
        <v>6</v>
      </c>
      <c r="O262" s="16">
        <v>31.05</v>
      </c>
      <c r="P262" s="16">
        <v>232</v>
      </c>
      <c r="Q262" s="16">
        <v>232</v>
      </c>
      <c r="R262" s="16">
        <v>0</v>
      </c>
      <c r="S262" s="16">
        <v>93323787</v>
      </c>
      <c r="T262" s="16">
        <v>162400000</v>
      </c>
      <c r="U262" s="16">
        <v>3486492537</v>
      </c>
      <c r="V262" s="16">
        <f t="shared" si="36"/>
        <v>6</v>
      </c>
      <c r="W262" s="19" cm="1">
        <f t="array" ref="W262">SUMPRODUCT((V262=品质升级提升效果!$H$3:$H$102)*(品质升级提升效果!$I$3:$I$102=C262)*(品质升级提升效果!$J$3:$J$102))</f>
        <v>0.38</v>
      </c>
      <c r="X262" s="19" cm="1">
        <f t="array" ref="X262">IFERROR(LOOKUP(1,0/((L262=Sheet2!$A$1:$A$90)*(Sheet2!$B$1:$B$90=C262)),Sheet2!$C$1:$C$90),W262)</f>
        <v>0.38</v>
      </c>
      <c r="Y262" s="16">
        <f t="shared" si="31"/>
        <v>35463039</v>
      </c>
      <c r="Z262" s="16">
        <f t="shared" ref="Z262:Z325" si="38">INT(T262*$X262*(1+C262/50))</f>
        <v>67883200</v>
      </c>
      <c r="AA262" s="16">
        <f t="shared" ref="AA262:AA325" si="39">INT(U262*$X262*(1+C262/45))</f>
        <v>1472074626</v>
      </c>
      <c r="AD262" s="16" t="s">
        <v>257</v>
      </c>
      <c r="AE262" s="16" t="str">
        <f t="shared" si="32"/>
        <v>35463039,0}|</v>
      </c>
      <c r="AF262" s="16" t="s">
        <v>313</v>
      </c>
      <c r="AG262" s="16">
        <f t="shared" si="33"/>
        <v>67883200</v>
      </c>
      <c r="AH262" s="16" t="s">
        <v>260</v>
      </c>
      <c r="AI262" s="16" t="s">
        <v>314</v>
      </c>
      <c r="AJ262" s="16">
        <f t="shared" si="34"/>
        <v>1472074626</v>
      </c>
      <c r="AK262" s="16" t="s">
        <v>261</v>
      </c>
      <c r="AL262" s="24" t="str">
        <f t="shared" si="35"/>
        <v>{{5,1,1,35463039,0}|{5,1,2,67883200,0}|{5,1,3,1472074626,3}}</v>
      </c>
    </row>
    <row r="263" spans="1:38" x14ac:dyDescent="0.15">
      <c r="A263" s="16">
        <v>258</v>
      </c>
      <c r="B263" s="16">
        <v>207</v>
      </c>
      <c r="C263" s="16">
        <v>5</v>
      </c>
      <c r="D263" s="16">
        <v>500</v>
      </c>
      <c r="E263" s="16">
        <v>0</v>
      </c>
      <c r="F263" s="16">
        <v>0</v>
      </c>
      <c r="G263" s="16">
        <f t="shared" si="37"/>
        <v>6000348</v>
      </c>
      <c r="H263" t="s">
        <v>339</v>
      </c>
      <c r="I263" s="37" t="s">
        <v>315</v>
      </c>
      <c r="J263" s="16">
        <v>8661</v>
      </c>
      <c r="K263" s="30">
        <v>360</v>
      </c>
      <c r="L263" s="16" t="s">
        <v>38</v>
      </c>
      <c r="M263" s="16" t="str" cm="1">
        <f t="array" ref="M263:U263">_xlfn._xlws.FILTER(领地怪物效果!$A$4:$I$64,L263=领地怪物效果!$A$4:$A$64)</f>
        <v>远征PVP-7级远征币矿井</v>
      </c>
      <c r="N263" s="16">
        <v>7</v>
      </c>
      <c r="O263" s="16">
        <v>35.799999999999997</v>
      </c>
      <c r="P263" s="16">
        <v>300</v>
      </c>
      <c r="Q263" s="16">
        <v>300</v>
      </c>
      <c r="R263" s="16">
        <v>0</v>
      </c>
      <c r="S263" s="16">
        <v>107600373</v>
      </c>
      <c r="T263" s="16">
        <v>210000000</v>
      </c>
      <c r="U263" s="16">
        <v>4508395522</v>
      </c>
      <c r="V263" s="16">
        <f t="shared" si="36"/>
        <v>7</v>
      </c>
      <c r="W263" s="19" cm="1">
        <f t="array" ref="W263">SUMPRODUCT((V263=品质升级提升效果!$H$3:$H$102)*(品质升级提升效果!$I$3:$I$102=C263)*(品质升级提升效果!$J$3:$J$102))</f>
        <v>0.36</v>
      </c>
      <c r="X263" s="19" cm="1">
        <f t="array" ref="X263">IFERROR(LOOKUP(1,0/((L263=Sheet2!$A$1:$A$90)*(Sheet2!$B$1:$B$90=C263)),Sheet2!$C$1:$C$90),W263)</f>
        <v>0.36</v>
      </c>
      <c r="Y263" s="16">
        <f t="shared" ref="Y263:Y326" si="40">INT(S263*$X263)</f>
        <v>38736134</v>
      </c>
      <c r="Z263" s="16">
        <f t="shared" si="38"/>
        <v>83160000</v>
      </c>
      <c r="AA263" s="16">
        <f t="shared" si="39"/>
        <v>1803358208</v>
      </c>
      <c r="AD263" s="16" t="s">
        <v>257</v>
      </c>
      <c r="AE263" s="16" t="str">
        <f t="shared" ref="AE263:AE326" si="41">Y263&amp;",0}|"</f>
        <v>38736134,0}|</v>
      </c>
      <c r="AF263" s="16" t="s">
        <v>313</v>
      </c>
      <c r="AG263" s="16">
        <f t="shared" ref="AG263:AG326" si="42">Z263</f>
        <v>83160000</v>
      </c>
      <c r="AH263" s="16" t="s">
        <v>260</v>
      </c>
      <c r="AI263" s="16" t="s">
        <v>314</v>
      </c>
      <c r="AJ263" s="16">
        <f t="shared" ref="AJ263:AJ326" si="43">AA263</f>
        <v>1803358208</v>
      </c>
      <c r="AK263" s="16" t="s">
        <v>261</v>
      </c>
      <c r="AL263" s="24" t="str">
        <f t="shared" ref="AL263:AL326" si="44">AD263&amp;AE263&amp;AF263&amp;AG263&amp;AH263&amp;AI263&amp;AJ263&amp;AK263</f>
        <v>{{5,1,1,38736134,0}|{5,1,2,83160000,0}|{5,1,3,1803358208,3}}</v>
      </c>
    </row>
    <row r="264" spans="1:38" x14ac:dyDescent="0.15">
      <c r="A264" s="16">
        <v>259</v>
      </c>
      <c r="B264" s="16">
        <v>208</v>
      </c>
      <c r="C264" s="16">
        <v>5</v>
      </c>
      <c r="D264" s="16">
        <v>500</v>
      </c>
      <c r="E264" s="16">
        <v>0</v>
      </c>
      <c r="F264" s="16">
        <v>0</v>
      </c>
      <c r="G264" s="16">
        <f t="shared" si="37"/>
        <v>6000349</v>
      </c>
      <c r="H264" t="s">
        <v>340</v>
      </c>
      <c r="I264" s="37" t="s">
        <v>315</v>
      </c>
      <c r="J264" s="16">
        <v>8661</v>
      </c>
      <c r="K264" s="30">
        <v>320</v>
      </c>
      <c r="L264" s="16" t="s">
        <v>39</v>
      </c>
      <c r="M264" s="16" t="str" cm="1">
        <f t="array" ref="M264:U264">_xlfn._xlws.FILTER(领地怪物效果!$A$4:$I$64,L264=领地怪物效果!$A$4:$A$64)</f>
        <v>远征PVP-8级远征币矿井</v>
      </c>
      <c r="N264" s="16">
        <v>8</v>
      </c>
      <c r="O264" s="16">
        <v>39.549999999999997</v>
      </c>
      <c r="P264" s="16">
        <v>387.5</v>
      </c>
      <c r="Q264" s="16">
        <v>387.5</v>
      </c>
      <c r="R264" s="16">
        <v>0</v>
      </c>
      <c r="S264" s="16">
        <v>118871361</v>
      </c>
      <c r="T264" s="16">
        <v>271250000</v>
      </c>
      <c r="U264" s="16">
        <v>5823344216</v>
      </c>
      <c r="V264" s="16">
        <f t="shared" si="36"/>
        <v>8</v>
      </c>
      <c r="W264" s="19" cm="1">
        <f t="array" ref="W264">SUMPRODUCT((V264=品质升级提升效果!$H$3:$H$102)*(品质升级提升效果!$I$3:$I$102=C264)*(品质升级提升效果!$J$3:$J$102))</f>
        <v>0.32</v>
      </c>
      <c r="X264" s="19" cm="1">
        <f t="array" ref="X264">IFERROR(LOOKUP(1,0/((L264=Sheet2!$A$1:$A$90)*(Sheet2!$B$1:$B$90=C264)),Sheet2!$C$1:$C$90),W264)</f>
        <v>0.32</v>
      </c>
      <c r="Y264" s="16">
        <f t="shared" si="40"/>
        <v>38038835</v>
      </c>
      <c r="Z264" s="16">
        <f t="shared" si="38"/>
        <v>95480000</v>
      </c>
      <c r="AA264" s="16">
        <f t="shared" si="39"/>
        <v>2070522387</v>
      </c>
      <c r="AD264" s="16" t="s">
        <v>257</v>
      </c>
      <c r="AE264" s="16" t="str">
        <f t="shared" si="41"/>
        <v>38038835,0}|</v>
      </c>
      <c r="AF264" s="16" t="s">
        <v>313</v>
      </c>
      <c r="AG264" s="16">
        <f t="shared" si="42"/>
        <v>95480000</v>
      </c>
      <c r="AH264" s="16" t="s">
        <v>260</v>
      </c>
      <c r="AI264" s="16" t="s">
        <v>314</v>
      </c>
      <c r="AJ264" s="16">
        <f t="shared" si="43"/>
        <v>2070522387</v>
      </c>
      <c r="AK264" s="16" t="s">
        <v>261</v>
      </c>
      <c r="AL264" s="24" t="str">
        <f t="shared" si="44"/>
        <v>{{5,1,1,38038835,0}|{5,1,2,95480000,0}|{5,1,3,2070522387,3}}</v>
      </c>
    </row>
    <row r="265" spans="1:38" x14ac:dyDescent="0.15">
      <c r="A265" s="16">
        <v>260</v>
      </c>
      <c r="B265" s="16">
        <v>209</v>
      </c>
      <c r="C265" s="16">
        <v>5</v>
      </c>
      <c r="D265" s="16">
        <v>500</v>
      </c>
      <c r="E265" s="16">
        <v>0</v>
      </c>
      <c r="F265" s="16">
        <v>0</v>
      </c>
      <c r="G265" s="16">
        <f t="shared" si="37"/>
        <v>6000350</v>
      </c>
      <c r="H265" t="s">
        <v>341</v>
      </c>
      <c r="I265" s="37" t="s">
        <v>315</v>
      </c>
      <c r="J265" s="16">
        <v>8661</v>
      </c>
      <c r="K265" s="30">
        <v>280</v>
      </c>
      <c r="L265" s="16" t="s">
        <v>40</v>
      </c>
      <c r="M265" s="16" t="str" cm="1">
        <f t="array" ref="M265:U265">_xlfn._xlws.FILTER(领地怪物效果!$A$4:$I$64,L265=领地怪物效果!$A$4:$A$64)</f>
        <v>远征PVP-9级远征币矿井</v>
      </c>
      <c r="N265" s="16">
        <v>9</v>
      </c>
      <c r="O265" s="16">
        <v>68.400000000000006</v>
      </c>
      <c r="P265" s="16">
        <v>480</v>
      </c>
      <c r="Q265" s="16">
        <v>480</v>
      </c>
      <c r="R265" s="16">
        <v>0</v>
      </c>
      <c r="S265" s="16">
        <v>205582835</v>
      </c>
      <c r="T265" s="16">
        <v>336000000</v>
      </c>
      <c r="U265" s="16">
        <v>7213432835</v>
      </c>
      <c r="V265" s="16">
        <f t="shared" si="36"/>
        <v>9</v>
      </c>
      <c r="W265" s="19" cm="1">
        <f t="array" ref="W265">SUMPRODUCT((V265=品质升级提升效果!$H$3:$H$102)*(品质升级提升效果!$I$3:$I$102=C265)*(品质升级提升效果!$J$3:$J$102))</f>
        <v>0.28000000000000003</v>
      </c>
      <c r="X265" s="19" cm="1">
        <f t="array" ref="X265">IFERROR(LOOKUP(1,0/((L265=Sheet2!$A$1:$A$90)*(Sheet2!$B$1:$B$90=C265)),Sheet2!$C$1:$C$90),W265)</f>
        <v>0.28000000000000003</v>
      </c>
      <c r="Y265" s="16">
        <f t="shared" si="40"/>
        <v>57563193</v>
      </c>
      <c r="Z265" s="16">
        <f t="shared" si="38"/>
        <v>103488000</v>
      </c>
      <c r="AA265" s="16">
        <f t="shared" si="39"/>
        <v>2244179104</v>
      </c>
      <c r="AD265" s="16" t="s">
        <v>257</v>
      </c>
      <c r="AE265" s="16" t="str">
        <f t="shared" si="41"/>
        <v>57563193,0}|</v>
      </c>
      <c r="AF265" s="16" t="s">
        <v>313</v>
      </c>
      <c r="AG265" s="16">
        <f t="shared" si="42"/>
        <v>103488000</v>
      </c>
      <c r="AH265" s="16" t="s">
        <v>260</v>
      </c>
      <c r="AI265" s="16" t="s">
        <v>314</v>
      </c>
      <c r="AJ265" s="16">
        <f t="shared" si="43"/>
        <v>2244179104</v>
      </c>
      <c r="AK265" s="16" t="s">
        <v>261</v>
      </c>
      <c r="AL265" s="24" t="str">
        <f t="shared" si="44"/>
        <v>{{5,1,1,57563193,0}|{5,1,2,103488000,0}|{5,1,3,2244179104,3}}</v>
      </c>
    </row>
    <row r="266" spans="1:38" x14ac:dyDescent="0.15">
      <c r="A266" s="16">
        <v>261</v>
      </c>
      <c r="B266" s="16">
        <v>210</v>
      </c>
      <c r="C266" s="16">
        <v>5</v>
      </c>
      <c r="D266" s="16">
        <v>500</v>
      </c>
      <c r="E266" s="16">
        <v>0</v>
      </c>
      <c r="F266" s="16">
        <v>0</v>
      </c>
      <c r="G266" s="16">
        <f t="shared" si="37"/>
        <v>6000351</v>
      </c>
      <c r="H266" t="s">
        <v>342</v>
      </c>
      <c r="I266" s="37" t="s">
        <v>315</v>
      </c>
      <c r="J266" s="16">
        <v>8661</v>
      </c>
      <c r="K266" s="30">
        <v>160</v>
      </c>
      <c r="L266" s="16" t="s">
        <v>41</v>
      </c>
      <c r="M266" s="16" t="str" cm="1">
        <f t="array" ref="M266:U266">_xlfn._xlws.FILTER(领地怪物效果!$A$4:$I$64,L266=领地怪物效果!$A$4:$A$64)</f>
        <v>远征PVP-10级远征币矿井</v>
      </c>
      <c r="N266" s="16">
        <v>10</v>
      </c>
      <c r="O266" s="16">
        <v>80.5</v>
      </c>
      <c r="P266" s="16">
        <v>528</v>
      </c>
      <c r="Q266" s="16">
        <v>528</v>
      </c>
      <c r="R266" s="16">
        <v>0</v>
      </c>
      <c r="S266" s="16">
        <v>241950559</v>
      </c>
      <c r="T266" s="16">
        <v>369600000</v>
      </c>
      <c r="U266" s="16">
        <v>7934776119</v>
      </c>
      <c r="V266" s="16">
        <f t="shared" si="36"/>
        <v>10</v>
      </c>
      <c r="W266" s="19" cm="1">
        <f t="array" ref="W266">SUMPRODUCT((V266=品质升级提升效果!$H$3:$H$102)*(品质升级提升效果!$I$3:$I$102=C266)*(品质升级提升效果!$J$3:$J$102))</f>
        <v>0.16</v>
      </c>
      <c r="X266" s="19" cm="1">
        <f t="array" ref="X266">IFERROR(LOOKUP(1,0/((L266=Sheet2!$A$1:$A$90)*(Sheet2!$B$1:$B$90=C266)),Sheet2!$C$1:$C$90),W266)</f>
        <v>0.16</v>
      </c>
      <c r="Y266" s="16">
        <f t="shared" si="40"/>
        <v>38712089</v>
      </c>
      <c r="Z266" s="16">
        <f t="shared" si="38"/>
        <v>65049600</v>
      </c>
      <c r="AA266" s="16">
        <f t="shared" si="39"/>
        <v>1410626865</v>
      </c>
      <c r="AD266" s="16" t="s">
        <v>257</v>
      </c>
      <c r="AE266" s="16" t="str">
        <f t="shared" si="41"/>
        <v>38712089,0}|</v>
      </c>
      <c r="AF266" s="16" t="s">
        <v>313</v>
      </c>
      <c r="AG266" s="16">
        <f t="shared" si="42"/>
        <v>65049600</v>
      </c>
      <c r="AH266" s="16" t="s">
        <v>260</v>
      </c>
      <c r="AI266" s="16" t="s">
        <v>314</v>
      </c>
      <c r="AJ266" s="16">
        <f t="shared" si="43"/>
        <v>1410626865</v>
      </c>
      <c r="AK266" s="16" t="s">
        <v>261</v>
      </c>
      <c r="AL266" s="24" t="str">
        <f t="shared" si="44"/>
        <v>{{5,1,1,38712089,0}|{5,1,2,65049600,0}|{5,1,3,1410626865,3}}</v>
      </c>
    </row>
    <row r="267" spans="1:38" x14ac:dyDescent="0.15">
      <c r="A267" s="16">
        <v>262</v>
      </c>
      <c r="B267" s="16">
        <v>301</v>
      </c>
      <c r="C267" s="16">
        <v>5</v>
      </c>
      <c r="D267" s="16">
        <v>0</v>
      </c>
      <c r="E267" s="16">
        <v>500</v>
      </c>
      <c r="F267" s="16">
        <v>0</v>
      </c>
      <c r="G267" s="16">
        <f t="shared" si="37"/>
        <v>6000342</v>
      </c>
      <c r="H267" t="s">
        <v>333</v>
      </c>
      <c r="I267" s="37" t="s">
        <v>315</v>
      </c>
      <c r="J267" s="16">
        <v>8661</v>
      </c>
      <c r="K267" s="30">
        <v>500</v>
      </c>
      <c r="L267" s="16" t="s">
        <v>42</v>
      </c>
      <c r="M267" s="16" t="str" cm="1">
        <f t="array" ref="M267:U267">_xlfn._xlws.FILTER(领地怪物效果!$A$4:$I$64,L267=领地怪物效果!$A$4:$A$64)</f>
        <v>远征PVP-1级圣水矿井</v>
      </c>
      <c r="N267" s="16">
        <v>1</v>
      </c>
      <c r="O267" s="16">
        <v>2.5499999999999998</v>
      </c>
      <c r="P267" s="16">
        <v>1.4</v>
      </c>
      <c r="Q267" s="16">
        <v>1.4</v>
      </c>
      <c r="R267" s="16">
        <v>0</v>
      </c>
      <c r="S267" s="16">
        <v>7664272</v>
      </c>
      <c r="T267" s="16">
        <v>980000</v>
      </c>
      <c r="U267" s="16">
        <v>21039179</v>
      </c>
      <c r="V267" s="16">
        <f t="shared" si="36"/>
        <v>1</v>
      </c>
      <c r="W267" s="19" cm="1">
        <f t="array" ref="W267">SUMPRODUCT((V267=品质升级提升效果!$H$3:$H$102)*(品质升级提升效果!$I$3:$I$102=C267)*(品质升级提升效果!$J$3:$J$102))</f>
        <v>0.5</v>
      </c>
      <c r="X267" s="19" cm="1">
        <f t="array" ref="X267">IFERROR(LOOKUP(1,0/((L267=Sheet2!$A$1:$A$90)*(Sheet2!$B$1:$B$90=C267)),Sheet2!$C$1:$C$90),W267)</f>
        <v>0.5</v>
      </c>
      <c r="Y267" s="16">
        <f t="shared" si="40"/>
        <v>3832136</v>
      </c>
      <c r="Z267" s="16">
        <f t="shared" si="38"/>
        <v>539000</v>
      </c>
      <c r="AA267" s="16">
        <f t="shared" si="39"/>
        <v>11688432</v>
      </c>
      <c r="AD267" s="16" t="s">
        <v>257</v>
      </c>
      <c r="AE267" s="16" t="str">
        <f t="shared" si="41"/>
        <v>3832136,0}|</v>
      </c>
      <c r="AF267" s="16" t="s">
        <v>313</v>
      </c>
      <c r="AG267" s="16">
        <f t="shared" si="42"/>
        <v>539000</v>
      </c>
      <c r="AH267" s="16" t="s">
        <v>260</v>
      </c>
      <c r="AI267" s="16" t="s">
        <v>314</v>
      </c>
      <c r="AJ267" s="16">
        <f t="shared" si="43"/>
        <v>11688432</v>
      </c>
      <c r="AK267" s="16" t="s">
        <v>261</v>
      </c>
      <c r="AL267" s="24" t="str">
        <f t="shared" si="44"/>
        <v>{{5,1,1,3832136,0}|{5,1,2,539000,0}|{5,1,3,11688432,3}}</v>
      </c>
    </row>
    <row r="268" spans="1:38" x14ac:dyDescent="0.15">
      <c r="A268" s="16">
        <v>263</v>
      </c>
      <c r="B268" s="16">
        <v>302</v>
      </c>
      <c r="C268" s="16">
        <v>5</v>
      </c>
      <c r="D268" s="16">
        <v>0</v>
      </c>
      <c r="E268" s="16">
        <v>500</v>
      </c>
      <c r="F268" s="16">
        <v>0</v>
      </c>
      <c r="G268" s="16">
        <f t="shared" si="37"/>
        <v>6000343</v>
      </c>
      <c r="H268" t="s">
        <v>334</v>
      </c>
      <c r="I268" s="37" t="s">
        <v>315</v>
      </c>
      <c r="J268" s="16">
        <v>8661</v>
      </c>
      <c r="K268" s="30">
        <v>440</v>
      </c>
      <c r="L268" s="16" t="s">
        <v>43</v>
      </c>
      <c r="M268" s="16" t="str" cm="1">
        <f t="array" ref="M268:U268">_xlfn._xlws.FILTER(领地怪物效果!$A$4:$I$64,L268=领地怪物效果!$A$4:$A$64)</f>
        <v>远征PVP-2级圣水矿井</v>
      </c>
      <c r="N268" s="16">
        <v>2</v>
      </c>
      <c r="O268" s="16">
        <v>4</v>
      </c>
      <c r="P268" s="16">
        <v>1.65</v>
      </c>
      <c r="Q268" s="16">
        <v>1.65</v>
      </c>
      <c r="R268" s="16">
        <v>0</v>
      </c>
      <c r="S268" s="16">
        <v>12022388</v>
      </c>
      <c r="T268" s="16">
        <v>1155000</v>
      </c>
      <c r="U268" s="16">
        <v>24796175</v>
      </c>
      <c r="V268" s="16">
        <f t="shared" si="36"/>
        <v>2</v>
      </c>
      <c r="W268" s="19" cm="1">
        <f t="array" ref="W268">SUMPRODUCT((V268=品质升级提升效果!$H$3:$H$102)*(品质升级提升效果!$I$3:$I$102=C268)*(品质升级提升效果!$J$3:$J$102))</f>
        <v>0.44</v>
      </c>
      <c r="X268" s="19" cm="1">
        <f t="array" ref="X268">IFERROR(LOOKUP(1,0/((L268=Sheet2!$A$1:$A$90)*(Sheet2!$B$1:$B$90=C268)),Sheet2!$C$1:$C$90),W268)</f>
        <v>0.44</v>
      </c>
      <c r="Y268" s="16">
        <f t="shared" si="40"/>
        <v>5289850</v>
      </c>
      <c r="Z268" s="16">
        <f t="shared" si="38"/>
        <v>559020</v>
      </c>
      <c r="AA268" s="16">
        <f t="shared" si="39"/>
        <v>12122574</v>
      </c>
      <c r="AD268" s="16" t="s">
        <v>257</v>
      </c>
      <c r="AE268" s="16" t="str">
        <f t="shared" si="41"/>
        <v>5289850,0}|</v>
      </c>
      <c r="AF268" s="16" t="s">
        <v>313</v>
      </c>
      <c r="AG268" s="16">
        <f t="shared" si="42"/>
        <v>559020</v>
      </c>
      <c r="AH268" s="16" t="s">
        <v>260</v>
      </c>
      <c r="AI268" s="16" t="s">
        <v>314</v>
      </c>
      <c r="AJ268" s="16">
        <f t="shared" si="43"/>
        <v>12122574</v>
      </c>
      <c r="AK268" s="16" t="s">
        <v>261</v>
      </c>
      <c r="AL268" s="24" t="str">
        <f t="shared" si="44"/>
        <v>{{5,1,1,5289850,0}|{5,1,2,559020,0}|{5,1,3,12122574,3}}</v>
      </c>
    </row>
    <row r="269" spans="1:38" x14ac:dyDescent="0.15">
      <c r="A269" s="16">
        <v>264</v>
      </c>
      <c r="B269" s="16">
        <v>303</v>
      </c>
      <c r="C269" s="16">
        <v>5</v>
      </c>
      <c r="D269" s="16">
        <v>0</v>
      </c>
      <c r="E269" s="16">
        <v>500</v>
      </c>
      <c r="F269" s="16">
        <v>0</v>
      </c>
      <c r="G269" s="16">
        <f t="shared" si="37"/>
        <v>6000344</v>
      </c>
      <c r="H269" t="s">
        <v>335</v>
      </c>
      <c r="I269" s="37" t="s">
        <v>315</v>
      </c>
      <c r="J269" s="16">
        <v>8661</v>
      </c>
      <c r="K269" s="30">
        <v>380</v>
      </c>
      <c r="L269" s="16" t="s">
        <v>44</v>
      </c>
      <c r="M269" s="16" t="str" cm="1">
        <f t="array" ref="M269:U269">_xlfn._xlws.FILTER(领地怪物效果!$A$4:$I$64,L269=领地怪物效果!$A$4:$A$64)</f>
        <v>远征PVP-3级圣水矿井</v>
      </c>
      <c r="N269" s="16">
        <v>3</v>
      </c>
      <c r="O269" s="16">
        <v>8</v>
      </c>
      <c r="P269" s="16">
        <v>2.9</v>
      </c>
      <c r="Q269" s="16">
        <v>2.9</v>
      </c>
      <c r="R269" s="16">
        <v>0</v>
      </c>
      <c r="S269" s="16">
        <v>24044776</v>
      </c>
      <c r="T269" s="16">
        <v>2030000</v>
      </c>
      <c r="U269" s="16">
        <v>43581156</v>
      </c>
      <c r="V269" s="16">
        <f t="shared" si="36"/>
        <v>3</v>
      </c>
      <c r="W269" s="19" cm="1">
        <f t="array" ref="W269">SUMPRODUCT((V269=品质升级提升效果!$H$3:$H$102)*(品质升级提升效果!$I$3:$I$102=C269)*(品质升级提升效果!$J$3:$J$102))</f>
        <v>0.38</v>
      </c>
      <c r="X269" s="19" cm="1">
        <f t="array" ref="X269">IFERROR(LOOKUP(1,0/((L269=Sheet2!$A$1:$A$90)*(Sheet2!$B$1:$B$90=C269)),Sheet2!$C$1:$C$90),W269)</f>
        <v>0.38</v>
      </c>
      <c r="Y269" s="16">
        <f t="shared" si="40"/>
        <v>9137014</v>
      </c>
      <c r="Z269" s="16">
        <f t="shared" si="38"/>
        <v>848540</v>
      </c>
      <c r="AA269" s="16">
        <f t="shared" si="39"/>
        <v>18400932</v>
      </c>
      <c r="AD269" s="16" t="s">
        <v>257</v>
      </c>
      <c r="AE269" s="16" t="str">
        <f t="shared" si="41"/>
        <v>9137014,0}|</v>
      </c>
      <c r="AF269" s="16" t="s">
        <v>313</v>
      </c>
      <c r="AG269" s="16">
        <f t="shared" si="42"/>
        <v>848540</v>
      </c>
      <c r="AH269" s="16" t="s">
        <v>260</v>
      </c>
      <c r="AI269" s="16" t="s">
        <v>314</v>
      </c>
      <c r="AJ269" s="16">
        <f t="shared" si="43"/>
        <v>18400932</v>
      </c>
      <c r="AK269" s="16" t="s">
        <v>261</v>
      </c>
      <c r="AL269" s="24" t="str">
        <f t="shared" si="44"/>
        <v>{{5,1,1,9137014,0}|{5,1,2,848540,0}|{5,1,3,18400932,3}}</v>
      </c>
    </row>
    <row r="270" spans="1:38" x14ac:dyDescent="0.15">
      <c r="A270" s="16">
        <v>265</v>
      </c>
      <c r="B270" s="16">
        <v>304</v>
      </c>
      <c r="C270" s="16">
        <v>5</v>
      </c>
      <c r="D270" s="16">
        <v>0</v>
      </c>
      <c r="E270" s="16">
        <v>500</v>
      </c>
      <c r="F270" s="16">
        <v>0</v>
      </c>
      <c r="G270" s="16">
        <f t="shared" si="37"/>
        <v>6000345</v>
      </c>
      <c r="H270" t="s">
        <v>336</v>
      </c>
      <c r="I270" s="37" t="s">
        <v>315</v>
      </c>
      <c r="J270" s="16">
        <v>8661</v>
      </c>
      <c r="K270" s="30">
        <v>380</v>
      </c>
      <c r="L270" s="16" t="s">
        <v>45</v>
      </c>
      <c r="M270" s="16" t="str" cm="1">
        <f t="array" ref="M270:U270">_xlfn._xlws.FILTER(领地怪物效果!$A$4:$I$64,L270=领地怪物效果!$A$4:$A$64)</f>
        <v>远征PVP-4级圣水矿井</v>
      </c>
      <c r="N270" s="16">
        <v>4</v>
      </c>
      <c r="O270" s="16">
        <v>11.75</v>
      </c>
      <c r="P270" s="16">
        <v>22.25</v>
      </c>
      <c r="Q270" s="16">
        <v>22.25</v>
      </c>
      <c r="R270" s="16">
        <v>0</v>
      </c>
      <c r="S270" s="16">
        <v>35315764</v>
      </c>
      <c r="T270" s="16">
        <v>15575000</v>
      </c>
      <c r="U270" s="16">
        <v>334372667</v>
      </c>
      <c r="V270" s="16">
        <f t="shared" si="36"/>
        <v>4</v>
      </c>
      <c r="W270" s="19" cm="1">
        <f t="array" ref="W270">SUMPRODUCT((V270=品质升级提升效果!$H$3:$H$102)*(品质升级提升效果!$I$3:$I$102=C270)*(品质升级提升效果!$J$3:$J$102))</f>
        <v>0.38</v>
      </c>
      <c r="X270" s="19" cm="1">
        <f t="array" ref="X270">IFERROR(LOOKUP(1,0/((L270=Sheet2!$A$1:$A$90)*(Sheet2!$B$1:$B$90=C270)),Sheet2!$C$1:$C$90),W270)</f>
        <v>0.38</v>
      </c>
      <c r="Y270" s="16">
        <f t="shared" si="40"/>
        <v>13419990</v>
      </c>
      <c r="Z270" s="16">
        <f t="shared" si="38"/>
        <v>6510350</v>
      </c>
      <c r="AA270" s="16">
        <f t="shared" si="39"/>
        <v>141179570</v>
      </c>
      <c r="AD270" s="16" t="s">
        <v>257</v>
      </c>
      <c r="AE270" s="16" t="str">
        <f t="shared" si="41"/>
        <v>13419990,0}|</v>
      </c>
      <c r="AF270" s="16" t="s">
        <v>313</v>
      </c>
      <c r="AG270" s="16">
        <f t="shared" si="42"/>
        <v>6510350</v>
      </c>
      <c r="AH270" s="16" t="s">
        <v>260</v>
      </c>
      <c r="AI270" s="16" t="s">
        <v>314</v>
      </c>
      <c r="AJ270" s="16">
        <f t="shared" si="43"/>
        <v>141179570</v>
      </c>
      <c r="AK270" s="16" t="s">
        <v>261</v>
      </c>
      <c r="AL270" s="24" t="str">
        <f t="shared" si="44"/>
        <v>{{5,1,1,13419990,0}|{5,1,2,6510350,0}|{5,1,3,141179570,3}}</v>
      </c>
    </row>
    <row r="271" spans="1:38" x14ac:dyDescent="0.15">
      <c r="A271" s="16">
        <v>266</v>
      </c>
      <c r="B271" s="16">
        <v>305</v>
      </c>
      <c r="C271" s="16">
        <v>5</v>
      </c>
      <c r="D271" s="16">
        <v>0</v>
      </c>
      <c r="E271" s="16">
        <v>500</v>
      </c>
      <c r="F271" s="16">
        <v>0</v>
      </c>
      <c r="G271" s="16">
        <f t="shared" si="37"/>
        <v>6000346</v>
      </c>
      <c r="H271" t="s">
        <v>337</v>
      </c>
      <c r="I271" s="37" t="s">
        <v>315</v>
      </c>
      <c r="J271" s="16">
        <v>8661</v>
      </c>
      <c r="K271" s="30">
        <v>400</v>
      </c>
      <c r="L271" s="16" t="s">
        <v>46</v>
      </c>
      <c r="M271" s="16" t="str" cm="1">
        <f t="array" ref="M271:U271">_xlfn._xlws.FILTER(领地怪物效果!$A$4:$I$64,L271=领地怪物效果!$A$4:$A$64)</f>
        <v>远征PVP-5级圣水矿井</v>
      </c>
      <c r="N271" s="16">
        <v>5</v>
      </c>
      <c r="O271" s="16">
        <v>17.8</v>
      </c>
      <c r="P271" s="16">
        <v>26.25</v>
      </c>
      <c r="Q271" s="16">
        <v>26.25</v>
      </c>
      <c r="R271" s="16">
        <v>0</v>
      </c>
      <c r="S271" s="16">
        <v>53499626</v>
      </c>
      <c r="T271" s="16">
        <v>18375000</v>
      </c>
      <c r="U271" s="16">
        <v>394484608</v>
      </c>
      <c r="V271" s="16">
        <f t="shared" si="36"/>
        <v>5</v>
      </c>
      <c r="W271" s="19" cm="1">
        <f t="array" ref="W271">SUMPRODUCT((V271=品质升级提升效果!$H$3:$H$102)*(品质升级提升效果!$I$3:$I$102=C271)*(品质升级提升效果!$J$3:$J$102))</f>
        <v>0.4</v>
      </c>
      <c r="X271" s="19" cm="1">
        <f t="array" ref="X271">IFERROR(LOOKUP(1,0/((L271=Sheet2!$A$1:$A$90)*(Sheet2!$B$1:$B$90=C271)),Sheet2!$C$1:$C$90),W271)</f>
        <v>0.4</v>
      </c>
      <c r="Y271" s="16">
        <f t="shared" si="40"/>
        <v>21399850</v>
      </c>
      <c r="Z271" s="16">
        <f t="shared" si="38"/>
        <v>8085000</v>
      </c>
      <c r="AA271" s="16">
        <f t="shared" si="39"/>
        <v>175326492</v>
      </c>
      <c r="AD271" s="16" t="s">
        <v>257</v>
      </c>
      <c r="AE271" s="16" t="str">
        <f t="shared" si="41"/>
        <v>21399850,0}|</v>
      </c>
      <c r="AF271" s="16" t="s">
        <v>313</v>
      </c>
      <c r="AG271" s="16">
        <f t="shared" si="42"/>
        <v>8085000</v>
      </c>
      <c r="AH271" s="16" t="s">
        <v>260</v>
      </c>
      <c r="AI271" s="16" t="s">
        <v>314</v>
      </c>
      <c r="AJ271" s="16">
        <f t="shared" si="43"/>
        <v>175326492</v>
      </c>
      <c r="AK271" s="16" t="s">
        <v>261</v>
      </c>
      <c r="AL271" s="24" t="str">
        <f t="shared" si="44"/>
        <v>{{5,1,1,21399850,0}|{5,1,2,8085000,0}|{5,1,3,175326492,3}}</v>
      </c>
    </row>
    <row r="272" spans="1:38" x14ac:dyDescent="0.15">
      <c r="A272" s="16">
        <v>267</v>
      </c>
      <c r="B272" s="16">
        <v>306</v>
      </c>
      <c r="C272" s="16">
        <v>5</v>
      </c>
      <c r="D272" s="16">
        <v>0</v>
      </c>
      <c r="E272" s="16">
        <v>500</v>
      </c>
      <c r="F272" s="16">
        <v>0</v>
      </c>
      <c r="G272" s="16">
        <f t="shared" si="37"/>
        <v>6000347</v>
      </c>
      <c r="H272" t="s">
        <v>338</v>
      </c>
      <c r="I272" s="37" t="s">
        <v>315</v>
      </c>
      <c r="J272" s="16">
        <v>8661</v>
      </c>
      <c r="K272" s="30">
        <v>380</v>
      </c>
      <c r="L272" s="16" t="s">
        <v>47</v>
      </c>
      <c r="M272" s="16" t="str" cm="1">
        <f t="array" ref="M272:U272">_xlfn._xlws.FILTER(领地怪物效果!$A$4:$I$64,L272=领地怪物效果!$A$4:$A$64)</f>
        <v>远征PVP-6级圣水矿井</v>
      </c>
      <c r="N272" s="16">
        <v>6</v>
      </c>
      <c r="O272" s="16">
        <v>41.95</v>
      </c>
      <c r="P272" s="16">
        <v>174</v>
      </c>
      <c r="Q272" s="16">
        <v>174</v>
      </c>
      <c r="R272" s="16">
        <v>0</v>
      </c>
      <c r="S272" s="16">
        <v>126084794</v>
      </c>
      <c r="T272" s="16">
        <v>121800000</v>
      </c>
      <c r="U272" s="16">
        <v>2614869402</v>
      </c>
      <c r="V272" s="16">
        <f t="shared" si="36"/>
        <v>6</v>
      </c>
      <c r="W272" s="19" cm="1">
        <f t="array" ref="W272">SUMPRODUCT((V272=品质升级提升效果!$H$3:$H$102)*(品质升级提升效果!$I$3:$I$102=C272)*(品质升级提升效果!$J$3:$J$102))</f>
        <v>0.38</v>
      </c>
      <c r="X272" s="19" cm="1">
        <f t="array" ref="X272">IFERROR(LOOKUP(1,0/((L272=Sheet2!$A$1:$A$90)*(Sheet2!$B$1:$B$90=C272)),Sheet2!$C$1:$C$90),W272)</f>
        <v>0.38</v>
      </c>
      <c r="Y272" s="16">
        <f t="shared" si="40"/>
        <v>47912221</v>
      </c>
      <c r="Z272" s="16">
        <f t="shared" si="38"/>
        <v>50912400</v>
      </c>
      <c r="AA272" s="16">
        <f t="shared" si="39"/>
        <v>1104055969</v>
      </c>
      <c r="AD272" s="16" t="s">
        <v>257</v>
      </c>
      <c r="AE272" s="16" t="str">
        <f t="shared" si="41"/>
        <v>47912221,0}|</v>
      </c>
      <c r="AF272" s="16" t="s">
        <v>313</v>
      </c>
      <c r="AG272" s="16">
        <f t="shared" si="42"/>
        <v>50912400</v>
      </c>
      <c r="AH272" s="16" t="s">
        <v>260</v>
      </c>
      <c r="AI272" s="16" t="s">
        <v>314</v>
      </c>
      <c r="AJ272" s="16">
        <f t="shared" si="43"/>
        <v>1104055969</v>
      </c>
      <c r="AK272" s="16" t="s">
        <v>261</v>
      </c>
      <c r="AL272" s="24" t="str">
        <f t="shared" si="44"/>
        <v>{{5,1,1,47912221,0}|{5,1,2,50912400,0}|{5,1,3,1104055969,3}}</v>
      </c>
    </row>
    <row r="273" spans="1:38" x14ac:dyDescent="0.15">
      <c r="A273" s="16">
        <v>268</v>
      </c>
      <c r="B273" s="16">
        <v>307</v>
      </c>
      <c r="C273" s="16">
        <v>5</v>
      </c>
      <c r="D273" s="16">
        <v>0</v>
      </c>
      <c r="E273" s="16">
        <v>500</v>
      </c>
      <c r="F273" s="16">
        <v>0</v>
      </c>
      <c r="G273" s="16">
        <f t="shared" si="37"/>
        <v>6000348</v>
      </c>
      <c r="H273" t="s">
        <v>339</v>
      </c>
      <c r="I273" s="37" t="s">
        <v>315</v>
      </c>
      <c r="J273" s="16">
        <v>8661</v>
      </c>
      <c r="K273" s="30">
        <v>360</v>
      </c>
      <c r="L273" s="16" t="s">
        <v>48</v>
      </c>
      <c r="M273" s="16" t="str" cm="1">
        <f t="array" ref="M273:U273">_xlfn._xlws.FILTER(领地怪物效果!$A$4:$I$64,L273=领地怪物效果!$A$4:$A$64)</f>
        <v>远征PVP-7级圣水矿井</v>
      </c>
      <c r="N273" s="16">
        <v>7</v>
      </c>
      <c r="O273" s="16">
        <v>48.35</v>
      </c>
      <c r="P273" s="16">
        <v>225</v>
      </c>
      <c r="Q273" s="16">
        <v>225</v>
      </c>
      <c r="R273" s="16">
        <v>0</v>
      </c>
      <c r="S273" s="16">
        <v>145320615</v>
      </c>
      <c r="T273" s="16">
        <v>157500000</v>
      </c>
      <c r="U273" s="16">
        <v>3381296641</v>
      </c>
      <c r="V273" s="16">
        <f t="shared" si="36"/>
        <v>7</v>
      </c>
      <c r="W273" s="19" cm="1">
        <f t="array" ref="W273">SUMPRODUCT((V273=品质升级提升效果!$H$3:$H$102)*(品质升级提升效果!$I$3:$I$102=C273)*(品质升级提升效果!$J$3:$J$102))</f>
        <v>0.36</v>
      </c>
      <c r="X273" s="19" cm="1">
        <f t="array" ref="X273">IFERROR(LOOKUP(1,0/((L273=Sheet2!$A$1:$A$90)*(Sheet2!$B$1:$B$90=C273)),Sheet2!$C$1:$C$90),W273)</f>
        <v>0.36</v>
      </c>
      <c r="Y273" s="16">
        <f t="shared" si="40"/>
        <v>52315421</v>
      </c>
      <c r="Z273" s="16">
        <f t="shared" si="38"/>
        <v>62370000</v>
      </c>
      <c r="AA273" s="16">
        <f t="shared" si="39"/>
        <v>1352518656</v>
      </c>
      <c r="AD273" s="16" t="s">
        <v>257</v>
      </c>
      <c r="AE273" s="16" t="str">
        <f t="shared" si="41"/>
        <v>52315421,0}|</v>
      </c>
      <c r="AF273" s="16" t="s">
        <v>313</v>
      </c>
      <c r="AG273" s="16">
        <f t="shared" si="42"/>
        <v>62370000</v>
      </c>
      <c r="AH273" s="16" t="s">
        <v>260</v>
      </c>
      <c r="AI273" s="16" t="s">
        <v>314</v>
      </c>
      <c r="AJ273" s="16">
        <f t="shared" si="43"/>
        <v>1352518656</v>
      </c>
      <c r="AK273" s="16" t="s">
        <v>261</v>
      </c>
      <c r="AL273" s="24" t="str">
        <f t="shared" si="44"/>
        <v>{{5,1,1,52315421,0}|{5,1,2,62370000,0}|{5,1,3,1352518656,3}}</v>
      </c>
    </row>
    <row r="274" spans="1:38" x14ac:dyDescent="0.15">
      <c r="A274" s="16">
        <v>269</v>
      </c>
      <c r="B274" s="16">
        <v>308</v>
      </c>
      <c r="C274" s="16">
        <v>5</v>
      </c>
      <c r="D274" s="16">
        <v>0</v>
      </c>
      <c r="E274" s="16">
        <v>500</v>
      </c>
      <c r="F274" s="16">
        <v>0</v>
      </c>
      <c r="G274" s="16">
        <f t="shared" si="37"/>
        <v>6000349</v>
      </c>
      <c r="H274" t="s">
        <v>340</v>
      </c>
      <c r="I274" s="37" t="s">
        <v>315</v>
      </c>
      <c r="J274" s="16">
        <v>8661</v>
      </c>
      <c r="K274" s="30">
        <v>320</v>
      </c>
      <c r="L274" s="16" t="s">
        <v>49</v>
      </c>
      <c r="M274" s="16" t="str" cm="1">
        <f t="array" ref="M274:U274">_xlfn._xlws.FILTER(领地怪物效果!$A$4:$I$64,L274=领地怪物效果!$A$4:$A$64)</f>
        <v>远征PVP-8级圣水矿井</v>
      </c>
      <c r="N274" s="16">
        <v>8</v>
      </c>
      <c r="O274" s="16">
        <v>53.35</v>
      </c>
      <c r="P274" s="16">
        <v>290.60000000000002</v>
      </c>
      <c r="Q274" s="16">
        <v>290.60000000000002</v>
      </c>
      <c r="R274" s="16">
        <v>0</v>
      </c>
      <c r="S274" s="16">
        <v>160348600</v>
      </c>
      <c r="T274" s="16">
        <v>203420000</v>
      </c>
      <c r="U274" s="16">
        <v>4367132462</v>
      </c>
      <c r="V274" s="16">
        <f t="shared" si="36"/>
        <v>8</v>
      </c>
      <c r="W274" s="19" cm="1">
        <f t="array" ref="W274">SUMPRODUCT((V274=品质升级提升效果!$H$3:$H$102)*(品质升级提升效果!$I$3:$I$102=C274)*(品质升级提升效果!$J$3:$J$102))</f>
        <v>0.32</v>
      </c>
      <c r="X274" s="19" cm="1">
        <f t="array" ref="X274">IFERROR(LOOKUP(1,0/((L274=Sheet2!$A$1:$A$90)*(Sheet2!$B$1:$B$90=C274)),Sheet2!$C$1:$C$90),W274)</f>
        <v>0.32</v>
      </c>
      <c r="Y274" s="16">
        <f t="shared" si="40"/>
        <v>51311552</v>
      </c>
      <c r="Z274" s="16">
        <f t="shared" si="38"/>
        <v>71603840</v>
      </c>
      <c r="AA274" s="16">
        <f t="shared" si="39"/>
        <v>1552758208</v>
      </c>
      <c r="AD274" s="16" t="s">
        <v>257</v>
      </c>
      <c r="AE274" s="16" t="str">
        <f t="shared" si="41"/>
        <v>51311552,0}|</v>
      </c>
      <c r="AF274" s="16" t="s">
        <v>313</v>
      </c>
      <c r="AG274" s="16">
        <f t="shared" si="42"/>
        <v>71603840</v>
      </c>
      <c r="AH274" s="16" t="s">
        <v>260</v>
      </c>
      <c r="AI274" s="16" t="s">
        <v>314</v>
      </c>
      <c r="AJ274" s="16">
        <f t="shared" si="43"/>
        <v>1552758208</v>
      </c>
      <c r="AK274" s="16" t="s">
        <v>261</v>
      </c>
      <c r="AL274" s="24" t="str">
        <f t="shared" si="44"/>
        <v>{{5,1,1,51311552,0}|{5,1,2,71603840,0}|{5,1,3,1552758208,3}}</v>
      </c>
    </row>
    <row r="275" spans="1:38" x14ac:dyDescent="0.15">
      <c r="A275" s="16">
        <v>270</v>
      </c>
      <c r="B275" s="16">
        <v>309</v>
      </c>
      <c r="C275" s="16">
        <v>5</v>
      </c>
      <c r="D275" s="16">
        <v>0</v>
      </c>
      <c r="E275" s="16">
        <v>500</v>
      </c>
      <c r="F275" s="16">
        <v>0</v>
      </c>
      <c r="G275" s="16">
        <f t="shared" si="37"/>
        <v>6000350</v>
      </c>
      <c r="H275" t="s">
        <v>341</v>
      </c>
      <c r="I275" s="37" t="s">
        <v>315</v>
      </c>
      <c r="J275" s="16">
        <v>8661</v>
      </c>
      <c r="K275" s="30">
        <v>280</v>
      </c>
      <c r="L275" s="16" t="s">
        <v>50</v>
      </c>
      <c r="M275" s="16" t="str" cm="1">
        <f t="array" ref="M275:U275">_xlfn._xlws.FILTER(领地怪物效果!$A$4:$I$64,L275=领地怪物效果!$A$4:$A$64)</f>
        <v>远征PVP-9级圣水矿井</v>
      </c>
      <c r="N275" s="16">
        <v>9</v>
      </c>
      <c r="O275" s="16">
        <v>92.3</v>
      </c>
      <c r="P275" s="16">
        <v>360</v>
      </c>
      <c r="Q275" s="16">
        <v>360</v>
      </c>
      <c r="R275" s="16">
        <v>0</v>
      </c>
      <c r="S275" s="16">
        <v>277416604</v>
      </c>
      <c r="T275" s="16">
        <v>252000000</v>
      </c>
      <c r="U275" s="16">
        <v>5410074626</v>
      </c>
      <c r="V275" s="16">
        <f t="shared" si="36"/>
        <v>9</v>
      </c>
      <c r="W275" s="19" cm="1">
        <f t="array" ref="W275">SUMPRODUCT((V275=品质升级提升效果!$H$3:$H$102)*(品质升级提升效果!$I$3:$I$102=C275)*(品质升级提升效果!$J$3:$J$102))</f>
        <v>0.28000000000000003</v>
      </c>
      <c r="X275" s="19" cm="1">
        <f t="array" ref="X275">IFERROR(LOOKUP(1,0/((L275=Sheet2!$A$1:$A$90)*(Sheet2!$B$1:$B$90=C275)),Sheet2!$C$1:$C$90),W275)</f>
        <v>0.28000000000000003</v>
      </c>
      <c r="Y275" s="16">
        <f t="shared" si="40"/>
        <v>77676649</v>
      </c>
      <c r="Z275" s="16">
        <f t="shared" si="38"/>
        <v>77616000</v>
      </c>
      <c r="AA275" s="16">
        <f t="shared" si="39"/>
        <v>1683134328</v>
      </c>
      <c r="AD275" s="16" t="s">
        <v>257</v>
      </c>
      <c r="AE275" s="16" t="str">
        <f t="shared" si="41"/>
        <v>77676649,0}|</v>
      </c>
      <c r="AF275" s="16" t="s">
        <v>313</v>
      </c>
      <c r="AG275" s="16">
        <f t="shared" si="42"/>
        <v>77616000</v>
      </c>
      <c r="AH275" s="16" t="s">
        <v>260</v>
      </c>
      <c r="AI275" s="16" t="s">
        <v>314</v>
      </c>
      <c r="AJ275" s="16">
        <f t="shared" si="43"/>
        <v>1683134328</v>
      </c>
      <c r="AK275" s="16" t="s">
        <v>261</v>
      </c>
      <c r="AL275" s="24" t="str">
        <f t="shared" si="44"/>
        <v>{{5,1,1,77676649,0}|{5,1,2,77616000,0}|{5,1,3,1683134328,3}}</v>
      </c>
    </row>
    <row r="276" spans="1:38" x14ac:dyDescent="0.15">
      <c r="A276" s="16">
        <v>271</v>
      </c>
      <c r="B276" s="16">
        <v>310</v>
      </c>
      <c r="C276" s="16">
        <v>5</v>
      </c>
      <c r="D276" s="16">
        <v>0</v>
      </c>
      <c r="E276" s="16">
        <v>500</v>
      </c>
      <c r="F276" s="16">
        <v>0</v>
      </c>
      <c r="G276" s="16">
        <f t="shared" si="37"/>
        <v>6000351</v>
      </c>
      <c r="H276" t="s">
        <v>342</v>
      </c>
      <c r="I276" s="37" t="s">
        <v>315</v>
      </c>
      <c r="J276" s="16">
        <v>8661</v>
      </c>
      <c r="K276" s="30">
        <v>160</v>
      </c>
      <c r="L276" s="16" t="s">
        <v>51</v>
      </c>
      <c r="M276" s="16" t="str" cm="1">
        <f t="array" ref="M276:U276">_xlfn._xlws.FILTER(领地怪物效果!$A$4:$I$64,L276=领地怪物效果!$A$4:$A$64)</f>
        <v>远征PVP-10级圣水矿井</v>
      </c>
      <c r="N276" s="16">
        <v>10</v>
      </c>
      <c r="O276" s="16">
        <v>108.65</v>
      </c>
      <c r="P276" s="16">
        <v>396</v>
      </c>
      <c r="Q276" s="16">
        <v>396</v>
      </c>
      <c r="R276" s="16">
        <v>0</v>
      </c>
      <c r="S276" s="16">
        <v>326558115</v>
      </c>
      <c r="T276" s="16">
        <v>277200000</v>
      </c>
      <c r="U276" s="16">
        <v>5951082089</v>
      </c>
      <c r="V276" s="16">
        <f t="shared" si="36"/>
        <v>10</v>
      </c>
      <c r="W276" s="19" cm="1">
        <f t="array" ref="W276">SUMPRODUCT((V276=品质升级提升效果!$H$3:$H$102)*(品质升级提升效果!$I$3:$I$102=C276)*(品质升级提升效果!$J$3:$J$102))</f>
        <v>0.16</v>
      </c>
      <c r="X276" s="19" cm="1">
        <f t="array" ref="X276">IFERROR(LOOKUP(1,0/((L276=Sheet2!$A$1:$A$90)*(Sheet2!$B$1:$B$90=C276)),Sheet2!$C$1:$C$90),W276)</f>
        <v>0.16</v>
      </c>
      <c r="Y276" s="16">
        <f t="shared" si="40"/>
        <v>52249298</v>
      </c>
      <c r="Z276" s="16">
        <f t="shared" si="38"/>
        <v>48787200</v>
      </c>
      <c r="AA276" s="16">
        <f t="shared" si="39"/>
        <v>1057970149</v>
      </c>
      <c r="AD276" s="16" t="s">
        <v>257</v>
      </c>
      <c r="AE276" s="16" t="str">
        <f t="shared" si="41"/>
        <v>52249298,0}|</v>
      </c>
      <c r="AF276" s="16" t="s">
        <v>313</v>
      </c>
      <c r="AG276" s="16">
        <f t="shared" si="42"/>
        <v>48787200</v>
      </c>
      <c r="AH276" s="16" t="s">
        <v>260</v>
      </c>
      <c r="AI276" s="16" t="s">
        <v>314</v>
      </c>
      <c r="AJ276" s="16">
        <f t="shared" si="43"/>
        <v>1057970149</v>
      </c>
      <c r="AK276" s="16" t="s">
        <v>261</v>
      </c>
      <c r="AL276" s="24" t="str">
        <f t="shared" si="44"/>
        <v>{{5,1,1,52249298,0}|{5,1,2,48787200,0}|{5,1,3,1057970149,3}}</v>
      </c>
    </row>
    <row r="277" spans="1:38" x14ac:dyDescent="0.15">
      <c r="A277" s="16">
        <v>272</v>
      </c>
      <c r="B277" s="16">
        <v>401</v>
      </c>
      <c r="C277" s="16">
        <v>5</v>
      </c>
      <c r="D277" s="16">
        <v>0</v>
      </c>
      <c r="E277" s="16">
        <v>0</v>
      </c>
      <c r="F277" s="16">
        <v>0</v>
      </c>
      <c r="G277" s="34">
        <v>6000372</v>
      </c>
      <c r="H277" t="s">
        <v>343</v>
      </c>
      <c r="I277" s="37" t="s">
        <v>315</v>
      </c>
      <c r="J277" s="16">
        <v>8661</v>
      </c>
      <c r="K277" s="30">
        <v>28</v>
      </c>
      <c r="L277" s="16" t="s">
        <v>52</v>
      </c>
      <c r="M277" s="16" t="str" cm="1">
        <f t="array" ref="M277:U277">_xlfn._xlws.FILTER(领地怪物效果!$A$4:$I$64,L277=领地怪物效果!$A$4:$A$64)</f>
        <v>远征PVP-3级要塞</v>
      </c>
      <c r="N277" s="16">
        <v>3</v>
      </c>
      <c r="O277" s="16">
        <v>5</v>
      </c>
      <c r="P277" s="16">
        <v>2.5</v>
      </c>
      <c r="Q277" s="16">
        <v>2.5</v>
      </c>
      <c r="R277" s="16">
        <v>0</v>
      </c>
      <c r="S277" s="16">
        <v>15027985</v>
      </c>
      <c r="T277" s="16">
        <v>1750000</v>
      </c>
      <c r="U277" s="16">
        <v>37569962</v>
      </c>
      <c r="V277" s="16">
        <f t="shared" si="36"/>
        <v>1</v>
      </c>
      <c r="W277" s="19" cm="1">
        <f t="array" ref="W277">SUMPRODUCT((V277=品质升级提升效果!$H$3:$H$102)*(品质升级提升效果!$I$3:$I$102=C277)*(品质升级提升效果!$J$3:$J$102))</f>
        <v>0.5</v>
      </c>
      <c r="X277" s="19" cm="1">
        <f t="array" ref="X277">IFERROR(LOOKUP(1,0/((L277=Sheet2!$A$1:$A$90)*(Sheet2!$B$1:$B$90=C277)),Sheet2!$C$1:$C$90),W277)</f>
        <v>2.8000000000000001E-2</v>
      </c>
      <c r="Y277" s="16">
        <f t="shared" si="40"/>
        <v>420783</v>
      </c>
      <c r="Z277" s="16">
        <f t="shared" si="38"/>
        <v>53900</v>
      </c>
      <c r="AA277" s="16">
        <f t="shared" si="39"/>
        <v>1168843</v>
      </c>
      <c r="AD277" s="16" t="s">
        <v>257</v>
      </c>
      <c r="AE277" s="16" t="str">
        <f t="shared" si="41"/>
        <v>420783,0}|</v>
      </c>
      <c r="AF277" s="16" t="s">
        <v>313</v>
      </c>
      <c r="AG277" s="16">
        <f t="shared" si="42"/>
        <v>53900</v>
      </c>
      <c r="AH277" s="16" t="s">
        <v>260</v>
      </c>
      <c r="AI277" s="16" t="s">
        <v>314</v>
      </c>
      <c r="AJ277" s="16">
        <f t="shared" si="43"/>
        <v>1168843</v>
      </c>
      <c r="AK277" s="16" t="s">
        <v>261</v>
      </c>
      <c r="AL277" s="24" t="str">
        <f t="shared" si="44"/>
        <v>{{5,1,1,420783,0}|{5,1,2,53900,0}|{5,1,3,1168843,3}}</v>
      </c>
    </row>
    <row r="278" spans="1:38" x14ac:dyDescent="0.15">
      <c r="A278" s="16">
        <v>273</v>
      </c>
      <c r="B278" s="16">
        <v>402</v>
      </c>
      <c r="C278" s="16">
        <v>5</v>
      </c>
      <c r="D278" s="16">
        <v>0</v>
      </c>
      <c r="E278" s="16">
        <v>0</v>
      </c>
      <c r="F278" s="16">
        <v>0</v>
      </c>
      <c r="G278" s="34">
        <v>6000373</v>
      </c>
      <c r="H278" t="s">
        <v>344</v>
      </c>
      <c r="I278" s="37" t="s">
        <v>315</v>
      </c>
      <c r="J278" s="16">
        <v>8661</v>
      </c>
      <c r="K278" s="30">
        <v>28</v>
      </c>
      <c r="L278" s="16" t="s">
        <v>53</v>
      </c>
      <c r="M278" s="16" t="str" cm="1">
        <f t="array" ref="M278:U278">_xlfn._xlws.FILTER(领地怪物效果!$A$4:$I$64,L278=领地怪物效果!$A$4:$A$64)</f>
        <v>远征PVP-6级要塞</v>
      </c>
      <c r="N278" s="16">
        <v>6</v>
      </c>
      <c r="O278" s="16">
        <v>26</v>
      </c>
      <c r="P278" s="16">
        <v>160</v>
      </c>
      <c r="Q278" s="16">
        <v>160</v>
      </c>
      <c r="R278" s="16">
        <v>0</v>
      </c>
      <c r="S278" s="16">
        <v>78145522</v>
      </c>
      <c r="T278" s="16">
        <v>112000000</v>
      </c>
      <c r="U278" s="16">
        <v>2404477611</v>
      </c>
      <c r="V278" s="16">
        <f t="shared" si="36"/>
        <v>2</v>
      </c>
      <c r="W278" s="19" cm="1">
        <f t="array" ref="W278">SUMPRODUCT((V278=品质升级提升效果!$H$3:$H$102)*(品质升级提升效果!$I$3:$I$102=C278)*(品质升级提升效果!$J$3:$J$102))</f>
        <v>0.44</v>
      </c>
      <c r="X278" s="19" cm="1">
        <f t="array" ref="X278">IFERROR(LOOKUP(1,0/((L278=Sheet2!$A$1:$A$90)*(Sheet2!$B$1:$B$90=C278)),Sheet2!$C$1:$C$90),W278)</f>
        <v>2.8000000000000001E-2</v>
      </c>
      <c r="Y278" s="16">
        <f t="shared" si="40"/>
        <v>2188074</v>
      </c>
      <c r="Z278" s="16">
        <f t="shared" si="38"/>
        <v>3449600</v>
      </c>
      <c r="AA278" s="16">
        <f t="shared" si="39"/>
        <v>74805970</v>
      </c>
      <c r="AD278" s="16" t="s">
        <v>257</v>
      </c>
      <c r="AE278" s="16" t="str">
        <f t="shared" si="41"/>
        <v>2188074,0}|</v>
      </c>
      <c r="AF278" s="16" t="s">
        <v>313</v>
      </c>
      <c r="AG278" s="16">
        <f t="shared" si="42"/>
        <v>3449600</v>
      </c>
      <c r="AH278" s="16" t="s">
        <v>260</v>
      </c>
      <c r="AI278" s="16" t="s">
        <v>314</v>
      </c>
      <c r="AJ278" s="16">
        <f t="shared" si="43"/>
        <v>74805970</v>
      </c>
      <c r="AK278" s="16" t="s">
        <v>261</v>
      </c>
      <c r="AL278" s="24" t="str">
        <f t="shared" si="44"/>
        <v>{{5,1,1,2188074,0}|{5,1,2,3449600,0}|{5,1,3,74805970,3}}</v>
      </c>
    </row>
    <row r="279" spans="1:38" x14ac:dyDescent="0.15">
      <c r="A279" s="16">
        <v>274</v>
      </c>
      <c r="B279" s="16">
        <v>403</v>
      </c>
      <c r="C279" s="16">
        <v>5</v>
      </c>
      <c r="D279" s="16">
        <v>0</v>
      </c>
      <c r="E279" s="16">
        <v>0</v>
      </c>
      <c r="F279" s="16">
        <v>0</v>
      </c>
      <c r="G279" s="34">
        <v>6000374</v>
      </c>
      <c r="H279" t="s">
        <v>345</v>
      </c>
      <c r="I279" s="37" t="s">
        <v>315</v>
      </c>
      <c r="J279" s="16">
        <v>8661</v>
      </c>
      <c r="K279" s="30">
        <v>28</v>
      </c>
      <c r="L279" s="16" t="s">
        <v>54</v>
      </c>
      <c r="M279" s="16" t="str" cm="1">
        <f t="array" ref="M279:U279">_xlfn._xlws.FILTER(领地怪物效果!$A$4:$I$64,L279=领地怪物效果!$A$4:$A$64)</f>
        <v>远征PVP-9级要塞</v>
      </c>
      <c r="N279" s="16">
        <v>9</v>
      </c>
      <c r="O279" s="16">
        <v>56</v>
      </c>
      <c r="P279" s="16">
        <v>300</v>
      </c>
      <c r="Q279" s="16">
        <v>300</v>
      </c>
      <c r="R279" s="16">
        <v>0</v>
      </c>
      <c r="S279" s="16">
        <v>168313432</v>
      </c>
      <c r="T279" s="16">
        <v>210000000</v>
      </c>
      <c r="U279" s="16">
        <v>4508395522</v>
      </c>
      <c r="V279" s="16">
        <f t="shared" si="36"/>
        <v>3</v>
      </c>
      <c r="W279" s="19" cm="1">
        <f t="array" ref="W279">SUMPRODUCT((V279=品质升级提升效果!$H$3:$H$102)*(品质升级提升效果!$I$3:$I$102=C279)*(品质升级提升效果!$J$3:$J$102))</f>
        <v>0.38</v>
      </c>
      <c r="X279" s="19" cm="1">
        <f t="array" ref="X279">IFERROR(LOOKUP(1,0/((L279=Sheet2!$A$1:$A$90)*(Sheet2!$B$1:$B$90=C279)),Sheet2!$C$1:$C$90),W279)</f>
        <v>2.8000000000000001E-2</v>
      </c>
      <c r="Y279" s="16">
        <f t="shared" si="40"/>
        <v>4712776</v>
      </c>
      <c r="Z279" s="16">
        <f t="shared" si="38"/>
        <v>6468000</v>
      </c>
      <c r="AA279" s="16">
        <f t="shared" si="39"/>
        <v>140261194</v>
      </c>
      <c r="AD279" s="16" t="s">
        <v>257</v>
      </c>
      <c r="AE279" s="16" t="str">
        <f t="shared" si="41"/>
        <v>4712776,0}|</v>
      </c>
      <c r="AF279" s="16" t="s">
        <v>313</v>
      </c>
      <c r="AG279" s="16">
        <f t="shared" si="42"/>
        <v>6468000</v>
      </c>
      <c r="AH279" s="16" t="s">
        <v>260</v>
      </c>
      <c r="AI279" s="16" t="s">
        <v>314</v>
      </c>
      <c r="AJ279" s="16">
        <f t="shared" si="43"/>
        <v>140261194</v>
      </c>
      <c r="AK279" s="16" t="s">
        <v>261</v>
      </c>
      <c r="AL279" s="24" t="str">
        <f t="shared" si="44"/>
        <v>{{5,1,1,4712776,0}|{5,1,2,6468000,0}|{5,1,3,140261194,3}}</v>
      </c>
    </row>
    <row r="280" spans="1:38" x14ac:dyDescent="0.15">
      <c r="A280" s="16">
        <v>275</v>
      </c>
      <c r="B280" s="16">
        <v>404</v>
      </c>
      <c r="C280" s="16">
        <v>5</v>
      </c>
      <c r="D280" s="16">
        <v>0</v>
      </c>
      <c r="E280" s="16">
        <v>0</v>
      </c>
      <c r="F280" s="16">
        <v>0</v>
      </c>
      <c r="G280" s="34">
        <v>6000375</v>
      </c>
      <c r="H280" t="s">
        <v>346</v>
      </c>
      <c r="I280" s="37" t="s">
        <v>315</v>
      </c>
      <c r="J280" s="16">
        <v>8661</v>
      </c>
      <c r="K280" s="30">
        <v>28</v>
      </c>
      <c r="L280" s="16" t="s">
        <v>55</v>
      </c>
      <c r="M280" s="16" t="str" cm="1">
        <f t="array" ref="M280:U280">_xlfn._xlws.FILTER(领地怪物效果!$A$4:$I$64,L280=领地怪物效果!$A$4:$A$64)</f>
        <v>远征PVP-10级中心城邦</v>
      </c>
      <c r="N280" s="16">
        <v>10</v>
      </c>
      <c r="O280" s="16">
        <v>83</v>
      </c>
      <c r="P280" s="16">
        <v>401</v>
      </c>
      <c r="Q280" s="16">
        <v>401</v>
      </c>
      <c r="R280" s="16">
        <v>0</v>
      </c>
      <c r="S280" s="16">
        <v>249464552</v>
      </c>
      <c r="T280" s="16">
        <v>280700000</v>
      </c>
      <c r="U280" s="16">
        <v>6026222014</v>
      </c>
      <c r="V280" s="16">
        <f t="shared" si="36"/>
        <v>4</v>
      </c>
      <c r="W280" s="19" cm="1">
        <f t="array" ref="W280">SUMPRODUCT((V280=品质升级提升效果!$H$3:$H$102)*(品质升级提升效果!$I$3:$I$102=C280)*(品质升级提升效果!$J$3:$J$102))</f>
        <v>0.38</v>
      </c>
      <c r="X280" s="19" cm="1">
        <f t="array" ref="X280">IFERROR(LOOKUP(1,0/((L280=Sheet2!$A$1:$A$90)*(Sheet2!$B$1:$B$90=C280)),Sheet2!$C$1:$C$90),W280)</f>
        <v>2.8000000000000001E-2</v>
      </c>
      <c r="Y280" s="16">
        <f t="shared" si="40"/>
        <v>6985007</v>
      </c>
      <c r="Z280" s="16">
        <f t="shared" si="38"/>
        <v>8645560</v>
      </c>
      <c r="AA280" s="16">
        <f t="shared" si="39"/>
        <v>187482462</v>
      </c>
      <c r="AD280" s="16" t="s">
        <v>257</v>
      </c>
      <c r="AE280" s="16" t="str">
        <f t="shared" si="41"/>
        <v>6985007,0}|</v>
      </c>
      <c r="AF280" s="16" t="s">
        <v>313</v>
      </c>
      <c r="AG280" s="16">
        <f t="shared" si="42"/>
        <v>8645560</v>
      </c>
      <c r="AH280" s="16" t="s">
        <v>260</v>
      </c>
      <c r="AI280" s="16" t="s">
        <v>314</v>
      </c>
      <c r="AJ280" s="16">
        <f t="shared" si="43"/>
        <v>187482462</v>
      </c>
      <c r="AK280" s="16" t="s">
        <v>261</v>
      </c>
      <c r="AL280" s="24" t="str">
        <f t="shared" si="44"/>
        <v>{{5,1,1,6985007,0}|{5,1,2,8645560,0}|{5,1,3,187482462,3}}</v>
      </c>
    </row>
    <row r="281" spans="1:38" x14ac:dyDescent="0.15">
      <c r="A281" s="16">
        <v>276</v>
      </c>
      <c r="B281" s="16">
        <v>500</v>
      </c>
      <c r="C281" s="16">
        <v>5</v>
      </c>
      <c r="D281" s="16">
        <v>0</v>
      </c>
      <c r="E281" s="16">
        <v>0</v>
      </c>
      <c r="F281" s="16">
        <v>0</v>
      </c>
      <c r="G281" s="16">
        <v>0</v>
      </c>
      <c r="H281" s="24" t="s">
        <v>316</v>
      </c>
      <c r="I281" s="24" t="s">
        <v>316</v>
      </c>
      <c r="J281" s="16">
        <v>8661</v>
      </c>
      <c r="K281" s="30">
        <v>0</v>
      </c>
      <c r="L281" s="16" t="s">
        <v>56</v>
      </c>
      <c r="M281" s="16" t="str" cm="1">
        <f t="array" ref="M281:U281">_xlfn._xlws.FILTER(领地怪物效果!$A$4:$I$64,L281=领地怪物效果!$A$4:$A$64)</f>
        <v>远征PVE-出生</v>
      </c>
      <c r="N281" s="16">
        <v>0</v>
      </c>
      <c r="O281" s="16">
        <v>1.5</v>
      </c>
      <c r="P281" s="16">
        <v>1.2</v>
      </c>
      <c r="Q281" s="16">
        <v>1.2</v>
      </c>
      <c r="R281" s="16">
        <v>0</v>
      </c>
      <c r="S281" s="16">
        <v>4508395</v>
      </c>
      <c r="T281" s="16">
        <v>840000</v>
      </c>
      <c r="U281" s="16">
        <v>18033582</v>
      </c>
      <c r="V281" s="16">
        <f t="shared" si="36"/>
        <v>1</v>
      </c>
      <c r="W281" s="19" cm="1">
        <f t="array" ref="W281">SUMPRODUCT((V281=品质升级提升效果!$H$3:$H$102)*(品质升级提升效果!$I$3:$I$102=C281)*(品质升级提升效果!$J$3:$J$102))</f>
        <v>0.5</v>
      </c>
      <c r="X281" s="19" cm="1">
        <f t="array" ref="X281">IFERROR(LOOKUP(1,0/((L281=Sheet2!$A$1:$A$90)*(Sheet2!$B$1:$B$90=C281)),Sheet2!$C$1:$C$90),W281)</f>
        <v>0.5</v>
      </c>
      <c r="Y281" s="16">
        <f t="shared" si="40"/>
        <v>2254197</v>
      </c>
      <c r="Z281" s="16">
        <f t="shared" si="38"/>
        <v>462000</v>
      </c>
      <c r="AA281" s="16">
        <f t="shared" si="39"/>
        <v>10018656</v>
      </c>
      <c r="AD281" s="16" t="s">
        <v>257</v>
      </c>
      <c r="AE281" s="16" t="str">
        <f t="shared" si="41"/>
        <v>2254197,0}|</v>
      </c>
      <c r="AF281" s="16" t="s">
        <v>313</v>
      </c>
      <c r="AG281" s="16">
        <f t="shared" si="42"/>
        <v>462000</v>
      </c>
      <c r="AH281" s="16" t="s">
        <v>260</v>
      </c>
      <c r="AI281" s="16" t="s">
        <v>314</v>
      </c>
      <c r="AJ281" s="16">
        <f t="shared" si="43"/>
        <v>10018656</v>
      </c>
      <c r="AK281" s="16" t="s">
        <v>261</v>
      </c>
      <c r="AL281" s="24" t="str">
        <f t="shared" si="44"/>
        <v>{{5,1,1,2254197,0}|{5,1,2,462000,0}|{5,1,3,10018656,3}}</v>
      </c>
    </row>
    <row r="282" spans="1:38" x14ac:dyDescent="0.15">
      <c r="A282" s="16">
        <v>277</v>
      </c>
      <c r="B282" s="16">
        <v>501</v>
      </c>
      <c r="C282" s="16">
        <v>5</v>
      </c>
      <c r="D282" s="16">
        <v>0</v>
      </c>
      <c r="E282" s="16">
        <v>0</v>
      </c>
      <c r="F282" s="16">
        <v>0</v>
      </c>
      <c r="G282" s="16">
        <v>0</v>
      </c>
      <c r="H282" s="24" t="s">
        <v>316</v>
      </c>
      <c r="I282" s="24" t="s">
        <v>316</v>
      </c>
      <c r="J282" s="16">
        <v>8661</v>
      </c>
      <c r="K282" s="30">
        <v>0</v>
      </c>
      <c r="L282" s="16" t="s">
        <v>57</v>
      </c>
      <c r="M282" s="16" t="str" cm="1">
        <f t="array" ref="M282:U282">_xlfn._xlws.FILTER(领地怪物效果!$A$4:$I$64,L282=领地怪物效果!$A$4:$A$64)</f>
        <v>远征PVE-1级普通</v>
      </c>
      <c r="N282" s="16">
        <v>1</v>
      </c>
      <c r="O282" s="16">
        <v>1.35</v>
      </c>
      <c r="P282" s="16">
        <v>1.2</v>
      </c>
      <c r="Q282" s="16">
        <v>1.2</v>
      </c>
      <c r="R282" s="16">
        <v>0</v>
      </c>
      <c r="S282" s="16">
        <v>4057555</v>
      </c>
      <c r="T282" s="16">
        <v>840000</v>
      </c>
      <c r="U282" s="16">
        <v>18033582</v>
      </c>
      <c r="V282" s="16">
        <f t="shared" si="36"/>
        <v>1</v>
      </c>
      <c r="W282" s="19" cm="1">
        <f t="array" ref="W282">SUMPRODUCT((V282=品质升级提升效果!$H$3:$H$102)*(品质升级提升效果!$I$3:$I$102=C282)*(品质升级提升效果!$J$3:$J$102))</f>
        <v>0.5</v>
      </c>
      <c r="X282" s="19" cm="1">
        <f t="array" ref="X282">IFERROR(LOOKUP(1,0/((L282=Sheet2!$A$1:$A$90)*(Sheet2!$B$1:$B$90=C282)),Sheet2!$C$1:$C$90),W282)</f>
        <v>0.5</v>
      </c>
      <c r="Y282" s="16">
        <f t="shared" si="40"/>
        <v>2028777</v>
      </c>
      <c r="Z282" s="16">
        <f t="shared" si="38"/>
        <v>462000</v>
      </c>
      <c r="AA282" s="16">
        <f t="shared" si="39"/>
        <v>10018656</v>
      </c>
      <c r="AD282" s="16" t="s">
        <v>257</v>
      </c>
      <c r="AE282" s="16" t="str">
        <f t="shared" si="41"/>
        <v>2028777,0}|</v>
      </c>
      <c r="AF282" s="16" t="s">
        <v>313</v>
      </c>
      <c r="AG282" s="16">
        <f t="shared" si="42"/>
        <v>462000</v>
      </c>
      <c r="AH282" s="16" t="s">
        <v>260</v>
      </c>
      <c r="AI282" s="16" t="s">
        <v>314</v>
      </c>
      <c r="AJ282" s="16">
        <f t="shared" si="43"/>
        <v>10018656</v>
      </c>
      <c r="AK282" s="16" t="s">
        <v>261</v>
      </c>
      <c r="AL282" s="24" t="str">
        <f t="shared" si="44"/>
        <v>{{5,1,1,2028777,0}|{5,1,2,462000,0}|{5,1,3,10018656,3}}</v>
      </c>
    </row>
    <row r="283" spans="1:38" x14ac:dyDescent="0.15">
      <c r="A283" s="16">
        <v>278</v>
      </c>
      <c r="B283" s="16">
        <v>502</v>
      </c>
      <c r="C283" s="16">
        <v>5</v>
      </c>
      <c r="D283" s="16">
        <v>0</v>
      </c>
      <c r="E283" s="16">
        <v>0</v>
      </c>
      <c r="F283" s="16">
        <v>0</v>
      </c>
      <c r="G283" s="16">
        <v>0</v>
      </c>
      <c r="H283" s="24" t="s">
        <v>316</v>
      </c>
      <c r="I283" s="24" t="s">
        <v>316</v>
      </c>
      <c r="J283" s="16">
        <v>8661</v>
      </c>
      <c r="K283" s="30">
        <v>0</v>
      </c>
      <c r="L283" s="16" t="s">
        <v>58</v>
      </c>
      <c r="M283" s="16" t="str" cm="1">
        <f t="array" ref="M283:U283">_xlfn._xlws.FILTER(领地怪物效果!$A$4:$I$64,L283=领地怪物效果!$A$4:$A$64)</f>
        <v>远征PVE-2级普通</v>
      </c>
      <c r="N283" s="16">
        <v>2</v>
      </c>
      <c r="O283" s="16">
        <v>2.8</v>
      </c>
      <c r="P283" s="16">
        <v>1.8</v>
      </c>
      <c r="Q283" s="16">
        <v>1.8</v>
      </c>
      <c r="R283" s="16">
        <v>0</v>
      </c>
      <c r="S283" s="16">
        <v>8415671</v>
      </c>
      <c r="T283" s="16">
        <v>1260000</v>
      </c>
      <c r="U283" s="16">
        <v>27050373</v>
      </c>
      <c r="V283" s="16">
        <f t="shared" si="36"/>
        <v>2</v>
      </c>
      <c r="W283" s="19" cm="1">
        <f t="array" ref="W283">SUMPRODUCT((V283=品质升级提升效果!$H$3:$H$102)*(品质升级提升效果!$I$3:$I$102=C283)*(品质升级提升效果!$J$3:$J$102))</f>
        <v>0.44</v>
      </c>
      <c r="X283" s="19" cm="1">
        <f t="array" ref="X283">IFERROR(LOOKUP(1,0/((L283=Sheet2!$A$1:$A$90)*(Sheet2!$B$1:$B$90=C283)),Sheet2!$C$1:$C$90),W283)</f>
        <v>0.44</v>
      </c>
      <c r="Y283" s="16">
        <f t="shared" si="40"/>
        <v>3702895</v>
      </c>
      <c r="Z283" s="16">
        <f t="shared" si="38"/>
        <v>609840</v>
      </c>
      <c r="AA283" s="16">
        <f t="shared" si="39"/>
        <v>13224626</v>
      </c>
      <c r="AD283" s="16" t="s">
        <v>257</v>
      </c>
      <c r="AE283" s="16" t="str">
        <f t="shared" si="41"/>
        <v>3702895,0}|</v>
      </c>
      <c r="AF283" s="16" t="s">
        <v>313</v>
      </c>
      <c r="AG283" s="16">
        <f t="shared" si="42"/>
        <v>609840</v>
      </c>
      <c r="AH283" s="16" t="s">
        <v>260</v>
      </c>
      <c r="AI283" s="16" t="s">
        <v>314</v>
      </c>
      <c r="AJ283" s="16">
        <f t="shared" si="43"/>
        <v>13224626</v>
      </c>
      <c r="AK283" s="16" t="s">
        <v>261</v>
      </c>
      <c r="AL283" s="24" t="str">
        <f t="shared" si="44"/>
        <v>{{5,1,1,3702895,0}|{5,1,2,609840,0}|{5,1,3,13224626,3}}</v>
      </c>
    </row>
    <row r="284" spans="1:38" x14ac:dyDescent="0.15">
      <c r="A284" s="16">
        <v>279</v>
      </c>
      <c r="B284" s="16">
        <v>503</v>
      </c>
      <c r="C284" s="16">
        <v>5</v>
      </c>
      <c r="D284" s="16">
        <v>0</v>
      </c>
      <c r="E284" s="16">
        <v>0</v>
      </c>
      <c r="F284" s="16">
        <v>0</v>
      </c>
      <c r="G284" s="16">
        <v>0</v>
      </c>
      <c r="H284" s="24" t="s">
        <v>316</v>
      </c>
      <c r="I284" s="24" t="s">
        <v>316</v>
      </c>
      <c r="J284" s="16">
        <v>8661</v>
      </c>
      <c r="K284" s="30">
        <v>0</v>
      </c>
      <c r="L284" s="16" t="s">
        <v>59</v>
      </c>
      <c r="M284" s="16" t="str" cm="1">
        <f t="array" ref="M284:U284">_xlfn._xlws.FILTER(领地怪物效果!$A$4:$I$64,L284=领地怪物效果!$A$4:$A$64)</f>
        <v>远征PVE-3级普通</v>
      </c>
      <c r="N284" s="16">
        <v>3</v>
      </c>
      <c r="O284" s="16">
        <v>5.5</v>
      </c>
      <c r="P284" s="16">
        <v>3</v>
      </c>
      <c r="Q284" s="16">
        <v>3</v>
      </c>
      <c r="R284" s="16">
        <v>0</v>
      </c>
      <c r="S284" s="16">
        <v>16530783</v>
      </c>
      <c r="T284" s="16">
        <v>2100000</v>
      </c>
      <c r="U284" s="16">
        <v>45083955</v>
      </c>
      <c r="V284" s="16">
        <f t="shared" si="36"/>
        <v>3</v>
      </c>
      <c r="W284" s="19" cm="1">
        <f t="array" ref="W284">SUMPRODUCT((V284=品质升级提升效果!$H$3:$H$102)*(品质升级提升效果!$I$3:$I$102=C284)*(品质升级提升效果!$J$3:$J$102))</f>
        <v>0.38</v>
      </c>
      <c r="X284" s="19" cm="1">
        <f t="array" ref="X284">IFERROR(LOOKUP(1,0/((L284=Sheet2!$A$1:$A$90)*(Sheet2!$B$1:$B$90=C284)),Sheet2!$C$1:$C$90),W284)</f>
        <v>0.38</v>
      </c>
      <c r="Y284" s="16">
        <f t="shared" si="40"/>
        <v>6281697</v>
      </c>
      <c r="Z284" s="16">
        <f t="shared" si="38"/>
        <v>877800</v>
      </c>
      <c r="AA284" s="16">
        <f t="shared" si="39"/>
        <v>19035447</v>
      </c>
      <c r="AD284" s="16" t="s">
        <v>257</v>
      </c>
      <c r="AE284" s="16" t="str">
        <f t="shared" si="41"/>
        <v>6281697,0}|</v>
      </c>
      <c r="AF284" s="16" t="s">
        <v>313</v>
      </c>
      <c r="AG284" s="16">
        <f t="shared" si="42"/>
        <v>877800</v>
      </c>
      <c r="AH284" s="16" t="s">
        <v>260</v>
      </c>
      <c r="AI284" s="16" t="s">
        <v>314</v>
      </c>
      <c r="AJ284" s="16">
        <f t="shared" si="43"/>
        <v>19035447</v>
      </c>
      <c r="AK284" s="16" t="s">
        <v>261</v>
      </c>
      <c r="AL284" s="24" t="str">
        <f t="shared" si="44"/>
        <v>{{5,1,1,6281697,0}|{5,1,2,877800,0}|{5,1,3,19035447,3}}</v>
      </c>
    </row>
    <row r="285" spans="1:38" x14ac:dyDescent="0.15">
      <c r="A285" s="16">
        <v>280</v>
      </c>
      <c r="B285" s="16">
        <v>504</v>
      </c>
      <c r="C285" s="16">
        <v>5</v>
      </c>
      <c r="D285" s="16">
        <v>0</v>
      </c>
      <c r="E285" s="16">
        <v>0</v>
      </c>
      <c r="F285" s="16">
        <v>0</v>
      </c>
      <c r="G285" s="16">
        <v>0</v>
      </c>
      <c r="H285" s="24" t="s">
        <v>316</v>
      </c>
      <c r="I285" s="24" t="s">
        <v>316</v>
      </c>
      <c r="J285" s="16">
        <v>8661</v>
      </c>
      <c r="K285" s="30">
        <v>0</v>
      </c>
      <c r="L285" s="16" t="s">
        <v>60</v>
      </c>
      <c r="M285" s="16" t="str" cm="1">
        <f t="array" ref="M285:U285">_xlfn._xlws.FILTER(领地怪物效果!$A$4:$I$64,L285=领地怪物效果!$A$4:$A$64)</f>
        <v>远征PVE-4级普通</v>
      </c>
      <c r="N285" s="16">
        <v>4</v>
      </c>
      <c r="O285" s="16">
        <v>8</v>
      </c>
      <c r="P285" s="16">
        <v>22</v>
      </c>
      <c r="Q285" s="16">
        <v>22</v>
      </c>
      <c r="R285" s="16">
        <v>0</v>
      </c>
      <c r="S285" s="16">
        <v>24044776</v>
      </c>
      <c r="T285" s="16">
        <v>15400000</v>
      </c>
      <c r="U285" s="16">
        <v>330615671</v>
      </c>
      <c r="V285" s="16">
        <f t="shared" si="36"/>
        <v>4</v>
      </c>
      <c r="W285" s="19" cm="1">
        <f t="array" ref="W285">SUMPRODUCT((V285=品质升级提升效果!$H$3:$H$102)*(品质升级提升效果!$I$3:$I$102=C285)*(品质升级提升效果!$J$3:$J$102))</f>
        <v>0.38</v>
      </c>
      <c r="X285" s="19" cm="1">
        <f t="array" ref="X285">IFERROR(LOOKUP(1,0/((L285=Sheet2!$A$1:$A$90)*(Sheet2!$B$1:$B$90=C285)),Sheet2!$C$1:$C$90),W285)</f>
        <v>0.38</v>
      </c>
      <c r="Y285" s="16">
        <f t="shared" si="40"/>
        <v>9137014</v>
      </c>
      <c r="Z285" s="16">
        <f t="shared" si="38"/>
        <v>6437200</v>
      </c>
      <c r="AA285" s="16">
        <f t="shared" si="39"/>
        <v>139593283</v>
      </c>
      <c r="AD285" s="16" t="s">
        <v>257</v>
      </c>
      <c r="AE285" s="16" t="str">
        <f t="shared" si="41"/>
        <v>9137014,0}|</v>
      </c>
      <c r="AF285" s="16" t="s">
        <v>313</v>
      </c>
      <c r="AG285" s="16">
        <f t="shared" si="42"/>
        <v>6437200</v>
      </c>
      <c r="AH285" s="16" t="s">
        <v>260</v>
      </c>
      <c r="AI285" s="16" t="s">
        <v>314</v>
      </c>
      <c r="AJ285" s="16">
        <f t="shared" si="43"/>
        <v>139593283</v>
      </c>
      <c r="AK285" s="16" t="s">
        <v>261</v>
      </c>
      <c r="AL285" s="24" t="str">
        <f t="shared" si="44"/>
        <v>{{5,1,1,9137014,0}|{5,1,2,6437200,0}|{5,1,3,139593283,3}}</v>
      </c>
    </row>
    <row r="286" spans="1:38" x14ac:dyDescent="0.15">
      <c r="A286" s="16">
        <v>281</v>
      </c>
      <c r="B286" s="16">
        <v>505</v>
      </c>
      <c r="C286" s="16">
        <v>5</v>
      </c>
      <c r="D286" s="16">
        <v>0</v>
      </c>
      <c r="E286" s="16">
        <v>0</v>
      </c>
      <c r="F286" s="16">
        <v>0</v>
      </c>
      <c r="G286" s="16">
        <v>0</v>
      </c>
      <c r="H286" s="24" t="s">
        <v>316</v>
      </c>
      <c r="I286" s="24" t="s">
        <v>316</v>
      </c>
      <c r="J286" s="16">
        <v>8661</v>
      </c>
      <c r="K286" s="30">
        <v>0</v>
      </c>
      <c r="L286" s="16" t="s">
        <v>61</v>
      </c>
      <c r="M286" s="16" t="str" cm="1">
        <f t="array" ref="M286:U286">_xlfn._xlws.FILTER(领地怪物效果!$A$4:$I$64,L286=领地怪物效果!$A$4:$A$64)</f>
        <v>远征PVE-5级普通</v>
      </c>
      <c r="N286" s="16">
        <v>5</v>
      </c>
      <c r="O286" s="16">
        <v>12</v>
      </c>
      <c r="P286" s="16">
        <v>25</v>
      </c>
      <c r="Q286" s="16">
        <v>25</v>
      </c>
      <c r="R286" s="16">
        <v>0</v>
      </c>
      <c r="S286" s="16">
        <v>36067164</v>
      </c>
      <c r="T286" s="16">
        <v>17500000</v>
      </c>
      <c r="U286" s="16">
        <v>375699626</v>
      </c>
      <c r="V286" s="16">
        <f t="shared" si="36"/>
        <v>5</v>
      </c>
      <c r="W286" s="19" cm="1">
        <f t="array" ref="W286">SUMPRODUCT((V286=品质升级提升效果!$H$3:$H$102)*(品质升级提升效果!$I$3:$I$102=C286)*(品质升级提升效果!$J$3:$J$102))</f>
        <v>0.4</v>
      </c>
      <c r="X286" s="19" cm="1">
        <f t="array" ref="X286">IFERROR(LOOKUP(1,0/((L286=Sheet2!$A$1:$A$90)*(Sheet2!$B$1:$B$90=C286)),Sheet2!$C$1:$C$90),W286)</f>
        <v>0.4</v>
      </c>
      <c r="Y286" s="16">
        <f t="shared" si="40"/>
        <v>14426865</v>
      </c>
      <c r="Z286" s="16">
        <f t="shared" si="38"/>
        <v>7700000</v>
      </c>
      <c r="AA286" s="16">
        <f t="shared" si="39"/>
        <v>166977611</v>
      </c>
      <c r="AD286" s="16" t="s">
        <v>257</v>
      </c>
      <c r="AE286" s="16" t="str">
        <f t="shared" si="41"/>
        <v>14426865,0}|</v>
      </c>
      <c r="AF286" s="16" t="s">
        <v>313</v>
      </c>
      <c r="AG286" s="16">
        <f t="shared" si="42"/>
        <v>7700000</v>
      </c>
      <c r="AH286" s="16" t="s">
        <v>260</v>
      </c>
      <c r="AI286" s="16" t="s">
        <v>314</v>
      </c>
      <c r="AJ286" s="16">
        <f t="shared" si="43"/>
        <v>166977611</v>
      </c>
      <c r="AK286" s="16" t="s">
        <v>261</v>
      </c>
      <c r="AL286" s="24" t="str">
        <f t="shared" si="44"/>
        <v>{{5,1,1,14426865,0}|{5,1,2,7700000,0}|{5,1,3,166977611,3}}</v>
      </c>
    </row>
    <row r="287" spans="1:38" x14ac:dyDescent="0.15">
      <c r="A287" s="16">
        <v>282</v>
      </c>
      <c r="B287" s="16">
        <v>506</v>
      </c>
      <c r="C287" s="16">
        <v>5</v>
      </c>
      <c r="D287" s="16">
        <v>0</v>
      </c>
      <c r="E287" s="16">
        <v>0</v>
      </c>
      <c r="F287" s="16">
        <v>0</v>
      </c>
      <c r="G287" s="16">
        <v>0</v>
      </c>
      <c r="H287" s="24" t="s">
        <v>316</v>
      </c>
      <c r="I287" s="24" t="s">
        <v>316</v>
      </c>
      <c r="J287" s="16">
        <v>8661</v>
      </c>
      <c r="K287" s="30">
        <v>0</v>
      </c>
      <c r="L287" s="16" t="s">
        <v>62</v>
      </c>
      <c r="M287" s="16" t="str" cm="1">
        <f t="array" ref="M287:U287">_xlfn._xlws.FILTER(领地怪物效果!$A$4:$I$64,L287=领地怪物效果!$A$4:$A$64)</f>
        <v>远征PVE-6级普通</v>
      </c>
      <c r="N287" s="16">
        <v>6</v>
      </c>
      <c r="O287" s="16">
        <v>28</v>
      </c>
      <c r="P287" s="16">
        <v>160</v>
      </c>
      <c r="Q287" s="16">
        <v>160</v>
      </c>
      <c r="R287" s="16">
        <v>0</v>
      </c>
      <c r="S287" s="16">
        <v>84156716</v>
      </c>
      <c r="T287" s="16">
        <v>112000000</v>
      </c>
      <c r="U287" s="16">
        <v>2404477611</v>
      </c>
      <c r="V287" s="16">
        <f t="shared" si="36"/>
        <v>6</v>
      </c>
      <c r="W287" s="19" cm="1">
        <f t="array" ref="W287">SUMPRODUCT((V287=品质升级提升效果!$H$3:$H$102)*(品质升级提升效果!$I$3:$I$102=C287)*(品质升级提升效果!$J$3:$J$102))</f>
        <v>0.38</v>
      </c>
      <c r="X287" s="19" cm="1">
        <f t="array" ref="X287">IFERROR(LOOKUP(1,0/((L287=Sheet2!$A$1:$A$90)*(Sheet2!$B$1:$B$90=C287)),Sheet2!$C$1:$C$90),W287)</f>
        <v>0.38</v>
      </c>
      <c r="Y287" s="16">
        <f t="shared" si="40"/>
        <v>31979552</v>
      </c>
      <c r="Z287" s="16">
        <f t="shared" si="38"/>
        <v>46816000</v>
      </c>
      <c r="AA287" s="16">
        <f t="shared" si="39"/>
        <v>1015223880</v>
      </c>
      <c r="AD287" s="16" t="s">
        <v>257</v>
      </c>
      <c r="AE287" s="16" t="str">
        <f t="shared" si="41"/>
        <v>31979552,0}|</v>
      </c>
      <c r="AF287" s="16" t="s">
        <v>313</v>
      </c>
      <c r="AG287" s="16">
        <f t="shared" si="42"/>
        <v>46816000</v>
      </c>
      <c r="AH287" s="16" t="s">
        <v>260</v>
      </c>
      <c r="AI287" s="16" t="s">
        <v>314</v>
      </c>
      <c r="AJ287" s="16">
        <f t="shared" si="43"/>
        <v>1015223880</v>
      </c>
      <c r="AK287" s="16" t="s">
        <v>261</v>
      </c>
      <c r="AL287" s="24" t="str">
        <f t="shared" si="44"/>
        <v>{{5,1,1,31979552,0}|{5,1,2,46816000,0}|{5,1,3,1015223880,3}}</v>
      </c>
    </row>
    <row r="288" spans="1:38" x14ac:dyDescent="0.15">
      <c r="A288" s="16">
        <v>283</v>
      </c>
      <c r="B288" s="16">
        <v>507</v>
      </c>
      <c r="C288" s="16">
        <v>5</v>
      </c>
      <c r="D288" s="16">
        <v>0</v>
      </c>
      <c r="E288" s="16">
        <v>0</v>
      </c>
      <c r="F288" s="16">
        <v>0</v>
      </c>
      <c r="G288" s="16">
        <v>0</v>
      </c>
      <c r="H288" s="24" t="s">
        <v>316</v>
      </c>
      <c r="I288" s="24" t="s">
        <v>316</v>
      </c>
      <c r="J288" s="16">
        <v>8661</v>
      </c>
      <c r="K288" s="30">
        <v>0</v>
      </c>
      <c r="L288" s="16" t="s">
        <v>63</v>
      </c>
      <c r="M288" s="16" t="str" cm="1">
        <f t="array" ref="M288:U288">_xlfn._xlws.FILTER(领地怪物效果!$A$4:$I$64,L288=领地怪物效果!$A$4:$A$64)</f>
        <v>远征PVE-7级普通</v>
      </c>
      <c r="N288" s="16">
        <v>7</v>
      </c>
      <c r="O288" s="16">
        <v>32</v>
      </c>
      <c r="P288" s="16">
        <v>200</v>
      </c>
      <c r="Q288" s="16">
        <v>200</v>
      </c>
      <c r="R288" s="16">
        <v>0</v>
      </c>
      <c r="S288" s="16">
        <v>96179104</v>
      </c>
      <c r="T288" s="16">
        <v>140000000</v>
      </c>
      <c r="U288" s="16">
        <v>3005597014</v>
      </c>
      <c r="V288" s="16">
        <f t="shared" si="36"/>
        <v>7</v>
      </c>
      <c r="W288" s="19" cm="1">
        <f t="array" ref="W288">SUMPRODUCT((V288=品质升级提升效果!$H$3:$H$102)*(品质升级提升效果!$I$3:$I$102=C288)*(品质升级提升效果!$J$3:$J$102))</f>
        <v>0.36</v>
      </c>
      <c r="X288" s="19" cm="1">
        <f t="array" ref="X288">IFERROR(LOOKUP(1,0/((L288=Sheet2!$A$1:$A$90)*(Sheet2!$B$1:$B$90=C288)),Sheet2!$C$1:$C$90),W288)</f>
        <v>0.36</v>
      </c>
      <c r="Y288" s="16">
        <f t="shared" si="40"/>
        <v>34624477</v>
      </c>
      <c r="Z288" s="16">
        <f t="shared" si="38"/>
        <v>55440000</v>
      </c>
      <c r="AA288" s="16">
        <f t="shared" si="39"/>
        <v>1202238805</v>
      </c>
      <c r="AD288" s="16" t="s">
        <v>257</v>
      </c>
      <c r="AE288" s="16" t="str">
        <f t="shared" si="41"/>
        <v>34624477,0}|</v>
      </c>
      <c r="AF288" s="16" t="s">
        <v>313</v>
      </c>
      <c r="AG288" s="16">
        <f t="shared" si="42"/>
        <v>55440000</v>
      </c>
      <c r="AH288" s="16" t="s">
        <v>260</v>
      </c>
      <c r="AI288" s="16" t="s">
        <v>314</v>
      </c>
      <c r="AJ288" s="16">
        <f t="shared" si="43"/>
        <v>1202238805</v>
      </c>
      <c r="AK288" s="16" t="s">
        <v>261</v>
      </c>
      <c r="AL288" s="24" t="str">
        <f t="shared" si="44"/>
        <v>{{5,1,1,34624477,0}|{5,1,2,55440000,0}|{5,1,3,1202238805,3}}</v>
      </c>
    </row>
    <row r="289" spans="1:38" x14ac:dyDescent="0.15">
      <c r="A289" s="16">
        <v>284</v>
      </c>
      <c r="B289" s="16">
        <v>508</v>
      </c>
      <c r="C289" s="16">
        <v>5</v>
      </c>
      <c r="D289" s="16">
        <v>0</v>
      </c>
      <c r="E289" s="16">
        <v>0</v>
      </c>
      <c r="F289" s="16">
        <v>0</v>
      </c>
      <c r="G289" s="16">
        <v>0</v>
      </c>
      <c r="H289" s="24" t="s">
        <v>316</v>
      </c>
      <c r="I289" s="24" t="s">
        <v>316</v>
      </c>
      <c r="J289" s="16">
        <v>8661</v>
      </c>
      <c r="K289" s="30">
        <v>0</v>
      </c>
      <c r="L289" s="16" t="s">
        <v>64</v>
      </c>
      <c r="M289" s="16" t="str" cm="1">
        <f t="array" ref="M289:U289">_xlfn._xlws.FILTER(领地怪物效果!$A$4:$I$64,L289=领地怪物效果!$A$4:$A$64)</f>
        <v>远征PVE-8级普通</v>
      </c>
      <c r="N289" s="16">
        <v>8</v>
      </c>
      <c r="O289" s="16">
        <v>35</v>
      </c>
      <c r="P289" s="16">
        <v>250</v>
      </c>
      <c r="Q289" s="16">
        <v>250</v>
      </c>
      <c r="R289" s="16">
        <v>0</v>
      </c>
      <c r="S289" s="16">
        <v>105195895</v>
      </c>
      <c r="T289" s="16">
        <v>175000000</v>
      </c>
      <c r="U289" s="16">
        <v>3756996268</v>
      </c>
      <c r="V289" s="16">
        <f t="shared" si="36"/>
        <v>8</v>
      </c>
      <c r="W289" s="19" cm="1">
        <f t="array" ref="W289">SUMPRODUCT((V289=品质升级提升效果!$H$3:$H$102)*(品质升级提升效果!$I$3:$I$102=C289)*(品质升级提升效果!$J$3:$J$102))</f>
        <v>0.32</v>
      </c>
      <c r="X289" s="19" cm="1">
        <f t="array" ref="X289">IFERROR(LOOKUP(1,0/((L289=Sheet2!$A$1:$A$90)*(Sheet2!$B$1:$B$90=C289)),Sheet2!$C$1:$C$90),W289)</f>
        <v>0.32</v>
      </c>
      <c r="Y289" s="16">
        <f t="shared" si="40"/>
        <v>33662686</v>
      </c>
      <c r="Z289" s="16">
        <f t="shared" si="38"/>
        <v>61600000</v>
      </c>
      <c r="AA289" s="16">
        <f t="shared" si="39"/>
        <v>1335820895</v>
      </c>
      <c r="AD289" s="16" t="s">
        <v>257</v>
      </c>
      <c r="AE289" s="16" t="str">
        <f t="shared" si="41"/>
        <v>33662686,0}|</v>
      </c>
      <c r="AF289" s="16" t="s">
        <v>313</v>
      </c>
      <c r="AG289" s="16">
        <f t="shared" si="42"/>
        <v>61600000</v>
      </c>
      <c r="AH289" s="16" t="s">
        <v>260</v>
      </c>
      <c r="AI289" s="16" t="s">
        <v>314</v>
      </c>
      <c r="AJ289" s="16">
        <f t="shared" si="43"/>
        <v>1335820895</v>
      </c>
      <c r="AK289" s="16" t="s">
        <v>261</v>
      </c>
      <c r="AL289" s="24" t="str">
        <f t="shared" si="44"/>
        <v>{{5,1,1,33662686,0}|{5,1,2,61600000,0}|{5,1,3,1335820895,3}}</v>
      </c>
    </row>
    <row r="290" spans="1:38" x14ac:dyDescent="0.15">
      <c r="A290" s="16">
        <v>285</v>
      </c>
      <c r="B290" s="16">
        <v>509</v>
      </c>
      <c r="C290" s="16">
        <v>5</v>
      </c>
      <c r="D290" s="16">
        <v>0</v>
      </c>
      <c r="E290" s="16">
        <v>0</v>
      </c>
      <c r="F290" s="16">
        <v>0</v>
      </c>
      <c r="G290" s="16">
        <v>0</v>
      </c>
      <c r="H290" s="24" t="s">
        <v>316</v>
      </c>
      <c r="I290" s="24" t="s">
        <v>316</v>
      </c>
      <c r="J290" s="16">
        <v>8661</v>
      </c>
      <c r="K290" s="30">
        <v>0</v>
      </c>
      <c r="L290" s="16" t="s">
        <v>65</v>
      </c>
      <c r="M290" s="16" t="str" cm="1">
        <f t="array" ref="M290:U290">_xlfn._xlws.FILTER(领地怪物效果!$A$4:$I$64,L290=领地怪物效果!$A$4:$A$64)</f>
        <v>远征PVE-9级普通</v>
      </c>
      <c r="N290" s="16">
        <v>9</v>
      </c>
      <c r="O290" s="16">
        <v>60</v>
      </c>
      <c r="P290" s="16">
        <v>300</v>
      </c>
      <c r="Q290" s="16">
        <v>300</v>
      </c>
      <c r="R290" s="16">
        <v>0</v>
      </c>
      <c r="S290" s="16">
        <v>180335820</v>
      </c>
      <c r="T290" s="16">
        <v>210000000</v>
      </c>
      <c r="U290" s="16">
        <v>4508395522</v>
      </c>
      <c r="V290" s="16">
        <f t="shared" si="36"/>
        <v>9</v>
      </c>
      <c r="W290" s="19" cm="1">
        <f t="array" ref="W290">SUMPRODUCT((V290=品质升级提升效果!$H$3:$H$102)*(品质升级提升效果!$I$3:$I$102=C290)*(品质升级提升效果!$J$3:$J$102))</f>
        <v>0.28000000000000003</v>
      </c>
      <c r="X290" s="19" cm="1">
        <f t="array" ref="X290">IFERROR(LOOKUP(1,0/((L290=Sheet2!$A$1:$A$90)*(Sheet2!$B$1:$B$90=C290)),Sheet2!$C$1:$C$90),W290)</f>
        <v>0.28000000000000003</v>
      </c>
      <c r="Y290" s="16">
        <f t="shared" si="40"/>
        <v>50494029</v>
      </c>
      <c r="Z290" s="16">
        <f t="shared" si="38"/>
        <v>64680000</v>
      </c>
      <c r="AA290" s="16">
        <f t="shared" si="39"/>
        <v>1402611940</v>
      </c>
      <c r="AD290" s="16" t="s">
        <v>257</v>
      </c>
      <c r="AE290" s="16" t="str">
        <f t="shared" si="41"/>
        <v>50494029,0}|</v>
      </c>
      <c r="AF290" s="16" t="s">
        <v>313</v>
      </c>
      <c r="AG290" s="16">
        <f t="shared" si="42"/>
        <v>64680000</v>
      </c>
      <c r="AH290" s="16" t="s">
        <v>260</v>
      </c>
      <c r="AI290" s="16" t="s">
        <v>314</v>
      </c>
      <c r="AJ290" s="16">
        <f t="shared" si="43"/>
        <v>1402611940</v>
      </c>
      <c r="AK290" s="16" t="s">
        <v>261</v>
      </c>
      <c r="AL290" s="24" t="str">
        <f t="shared" si="44"/>
        <v>{{5,1,1,50494029,0}|{5,1,2,64680000,0}|{5,1,3,1402611940,3}}</v>
      </c>
    </row>
    <row r="291" spans="1:38" x14ac:dyDescent="0.15">
      <c r="A291" s="16">
        <v>286</v>
      </c>
      <c r="B291" s="16">
        <v>510</v>
      </c>
      <c r="C291" s="16">
        <v>5</v>
      </c>
      <c r="D291" s="16">
        <v>0</v>
      </c>
      <c r="E291" s="16">
        <v>0</v>
      </c>
      <c r="F291" s="16">
        <v>0</v>
      </c>
      <c r="G291" s="16">
        <v>0</v>
      </c>
      <c r="H291" s="24" t="s">
        <v>316</v>
      </c>
      <c r="I291" s="24" t="s">
        <v>316</v>
      </c>
      <c r="J291" s="16">
        <v>8661</v>
      </c>
      <c r="K291" s="30">
        <v>0</v>
      </c>
      <c r="L291" s="16" t="s">
        <v>66</v>
      </c>
      <c r="M291" s="16" t="str" cm="1">
        <f t="array" ref="M291:U291">_xlfn._xlws.FILTER(领地怪物效果!$A$4:$I$64,L291=领地怪物效果!$A$4:$A$64)</f>
        <v>远征PVE-10级普通</v>
      </c>
      <c r="N291" s="16">
        <v>10</v>
      </c>
      <c r="O291" s="16">
        <v>70</v>
      </c>
      <c r="P291" s="16">
        <v>320</v>
      </c>
      <c r="Q291" s="16">
        <v>320</v>
      </c>
      <c r="R291" s="16">
        <v>0</v>
      </c>
      <c r="S291" s="16">
        <v>210391791</v>
      </c>
      <c r="T291" s="16">
        <v>224000000</v>
      </c>
      <c r="U291" s="16">
        <v>4808955223</v>
      </c>
      <c r="V291" s="16">
        <f t="shared" si="36"/>
        <v>10</v>
      </c>
      <c r="W291" s="19" cm="1">
        <f t="array" ref="W291">SUMPRODUCT((V291=品质升级提升效果!$H$3:$H$102)*(品质升级提升效果!$I$3:$I$102=C291)*(品质升级提升效果!$J$3:$J$102))</f>
        <v>0.16</v>
      </c>
      <c r="X291" s="19" cm="1">
        <f t="array" ref="X291">IFERROR(LOOKUP(1,0/((L291=Sheet2!$A$1:$A$90)*(Sheet2!$B$1:$B$90=C291)),Sheet2!$C$1:$C$90),W291)</f>
        <v>0.16</v>
      </c>
      <c r="Y291" s="16">
        <f t="shared" si="40"/>
        <v>33662686</v>
      </c>
      <c r="Z291" s="16">
        <f t="shared" si="38"/>
        <v>39424000</v>
      </c>
      <c r="AA291" s="16">
        <f t="shared" si="39"/>
        <v>854925372</v>
      </c>
      <c r="AD291" s="16" t="s">
        <v>257</v>
      </c>
      <c r="AE291" s="16" t="str">
        <f t="shared" si="41"/>
        <v>33662686,0}|</v>
      </c>
      <c r="AF291" s="16" t="s">
        <v>313</v>
      </c>
      <c r="AG291" s="16">
        <f t="shared" si="42"/>
        <v>39424000</v>
      </c>
      <c r="AH291" s="16" t="s">
        <v>260</v>
      </c>
      <c r="AI291" s="16" t="s">
        <v>314</v>
      </c>
      <c r="AJ291" s="16">
        <f t="shared" si="43"/>
        <v>854925372</v>
      </c>
      <c r="AK291" s="16" t="s">
        <v>261</v>
      </c>
      <c r="AL291" s="24" t="str">
        <f t="shared" si="44"/>
        <v>{{5,1,1,33662686,0}|{5,1,2,39424000,0}|{5,1,3,854925372,3}}</v>
      </c>
    </row>
    <row r="292" spans="1:38" x14ac:dyDescent="0.15">
      <c r="A292" s="16">
        <v>287</v>
      </c>
      <c r="B292" s="16">
        <v>601</v>
      </c>
      <c r="C292" s="16">
        <v>5</v>
      </c>
      <c r="D292" s="16">
        <v>0</v>
      </c>
      <c r="E292" s="16">
        <v>0</v>
      </c>
      <c r="F292" s="16">
        <v>500</v>
      </c>
      <c r="G292" s="16">
        <v>0</v>
      </c>
      <c r="H292" s="24" t="s">
        <v>316</v>
      </c>
      <c r="I292" s="24" t="s">
        <v>316</v>
      </c>
      <c r="J292" s="16">
        <v>8661</v>
      </c>
      <c r="K292" s="30">
        <v>0</v>
      </c>
      <c r="L292" s="16" t="s">
        <v>67</v>
      </c>
      <c r="M292" s="16" t="str" cm="1">
        <f t="array" ref="M292:U292">_xlfn._xlws.FILTER(领地怪物效果!$A$4:$I$64,L292=领地怪物效果!$A$4:$A$64)</f>
        <v>远征PVE-1级远古矿井</v>
      </c>
      <c r="N292" s="16">
        <v>1</v>
      </c>
      <c r="O292" s="16">
        <v>1.9</v>
      </c>
      <c r="P292" s="16">
        <v>1.9</v>
      </c>
      <c r="Q292" s="16">
        <v>1.9</v>
      </c>
      <c r="R292" s="16">
        <v>0</v>
      </c>
      <c r="S292" s="16">
        <v>5710634</v>
      </c>
      <c r="T292" s="16">
        <v>1330000</v>
      </c>
      <c r="U292" s="16">
        <v>28553171</v>
      </c>
      <c r="V292" s="16">
        <f t="shared" si="36"/>
        <v>1</v>
      </c>
      <c r="W292" s="19" cm="1">
        <f t="array" ref="W292">SUMPRODUCT((V292=品质升级提升效果!$H$3:$H$102)*(品质升级提升效果!$I$3:$I$102=C292)*(品质升级提升效果!$J$3:$J$102))</f>
        <v>0.5</v>
      </c>
      <c r="X292" s="19" cm="1">
        <f t="array" ref="X292">IFERROR(LOOKUP(1,0/((L292=Sheet2!$A$1:$A$90)*(Sheet2!$B$1:$B$90=C292)),Sheet2!$C$1:$C$90),W292)</f>
        <v>0.5</v>
      </c>
      <c r="Y292" s="16">
        <f t="shared" si="40"/>
        <v>2855317</v>
      </c>
      <c r="Z292" s="16">
        <f t="shared" si="38"/>
        <v>731500</v>
      </c>
      <c r="AA292" s="16">
        <f t="shared" si="39"/>
        <v>15862872</v>
      </c>
      <c r="AD292" s="16" t="s">
        <v>257</v>
      </c>
      <c r="AE292" s="16" t="str">
        <f t="shared" si="41"/>
        <v>2855317,0}|</v>
      </c>
      <c r="AF292" s="16" t="s">
        <v>313</v>
      </c>
      <c r="AG292" s="16">
        <f t="shared" si="42"/>
        <v>731500</v>
      </c>
      <c r="AH292" s="16" t="s">
        <v>260</v>
      </c>
      <c r="AI292" s="16" t="s">
        <v>314</v>
      </c>
      <c r="AJ292" s="16">
        <f t="shared" si="43"/>
        <v>15862872</v>
      </c>
      <c r="AK292" s="16" t="s">
        <v>261</v>
      </c>
      <c r="AL292" s="24" t="str">
        <f t="shared" si="44"/>
        <v>{{5,1,1,2855317,0}|{5,1,2,731500,0}|{5,1,3,15862872,3}}</v>
      </c>
    </row>
    <row r="293" spans="1:38" x14ac:dyDescent="0.15">
      <c r="A293" s="16">
        <v>288</v>
      </c>
      <c r="B293" s="16">
        <v>602</v>
      </c>
      <c r="C293" s="16">
        <v>5</v>
      </c>
      <c r="D293" s="16">
        <v>0</v>
      </c>
      <c r="E293" s="16">
        <v>0</v>
      </c>
      <c r="F293" s="16">
        <v>500</v>
      </c>
      <c r="G293" s="16">
        <v>0</v>
      </c>
      <c r="H293" s="24" t="s">
        <v>316</v>
      </c>
      <c r="I293" s="24" t="s">
        <v>316</v>
      </c>
      <c r="J293" s="16">
        <v>8661</v>
      </c>
      <c r="K293" s="30">
        <v>0</v>
      </c>
      <c r="L293" s="16" t="s">
        <v>68</v>
      </c>
      <c r="M293" s="16" t="str" cm="1">
        <f t="array" ref="M293:U293">_xlfn._xlws.FILTER(领地怪物效果!$A$4:$I$64,L293=领地怪物效果!$A$4:$A$64)</f>
        <v>远征PVE-2级远古矿井</v>
      </c>
      <c r="N293" s="16">
        <v>2</v>
      </c>
      <c r="O293" s="16">
        <v>2.95</v>
      </c>
      <c r="P293" s="16">
        <v>2.25</v>
      </c>
      <c r="Q293" s="16">
        <v>2.25</v>
      </c>
      <c r="R293" s="16">
        <v>0</v>
      </c>
      <c r="S293" s="16">
        <v>8866511</v>
      </c>
      <c r="T293" s="16">
        <v>1575000</v>
      </c>
      <c r="U293" s="16">
        <v>33812966</v>
      </c>
      <c r="V293" s="16">
        <f t="shared" si="36"/>
        <v>2</v>
      </c>
      <c r="W293" s="19" cm="1">
        <f t="array" ref="W293">SUMPRODUCT((V293=品质升级提升效果!$H$3:$H$102)*(品质升级提升效果!$I$3:$I$102=C293)*(品质升级提升效果!$J$3:$J$102))</f>
        <v>0.44</v>
      </c>
      <c r="X293" s="19" cm="1">
        <f t="array" ref="X293">IFERROR(LOOKUP(1,0/((L293=Sheet2!$A$1:$A$90)*(Sheet2!$B$1:$B$90=C293)),Sheet2!$C$1:$C$90),W293)</f>
        <v>0.44</v>
      </c>
      <c r="Y293" s="16">
        <f t="shared" si="40"/>
        <v>3901264</v>
      </c>
      <c r="Z293" s="16">
        <f t="shared" si="38"/>
        <v>762300</v>
      </c>
      <c r="AA293" s="16">
        <f t="shared" si="39"/>
        <v>16530783</v>
      </c>
      <c r="AD293" s="16" t="s">
        <v>257</v>
      </c>
      <c r="AE293" s="16" t="str">
        <f t="shared" si="41"/>
        <v>3901264,0}|</v>
      </c>
      <c r="AF293" s="16" t="s">
        <v>313</v>
      </c>
      <c r="AG293" s="16">
        <f t="shared" si="42"/>
        <v>762300</v>
      </c>
      <c r="AH293" s="16" t="s">
        <v>260</v>
      </c>
      <c r="AI293" s="16" t="s">
        <v>314</v>
      </c>
      <c r="AJ293" s="16">
        <f t="shared" si="43"/>
        <v>16530783</v>
      </c>
      <c r="AK293" s="16" t="s">
        <v>261</v>
      </c>
      <c r="AL293" s="24" t="str">
        <f t="shared" si="44"/>
        <v>{{5,1,1,3901264,0}|{5,1,2,762300,0}|{5,1,3,16530783,3}}</v>
      </c>
    </row>
    <row r="294" spans="1:38" x14ac:dyDescent="0.15">
      <c r="A294" s="16">
        <v>289</v>
      </c>
      <c r="B294" s="16">
        <v>603</v>
      </c>
      <c r="C294" s="16">
        <v>5</v>
      </c>
      <c r="D294" s="16">
        <v>0</v>
      </c>
      <c r="E294" s="16">
        <v>0</v>
      </c>
      <c r="F294" s="16">
        <v>500</v>
      </c>
      <c r="G294" s="16">
        <v>0</v>
      </c>
      <c r="H294" s="24" t="s">
        <v>316</v>
      </c>
      <c r="I294" s="24" t="s">
        <v>316</v>
      </c>
      <c r="J294" s="16">
        <v>8661</v>
      </c>
      <c r="K294" s="30">
        <v>0</v>
      </c>
      <c r="L294" s="16" t="s">
        <v>69</v>
      </c>
      <c r="M294" s="16" t="str" cm="1">
        <f t="array" ref="M294:U294">_xlfn._xlws.FILTER(领地怪物效果!$A$4:$I$64,L294=领地怪物效果!$A$4:$A$64)</f>
        <v>远征PVE-3级远古矿井</v>
      </c>
      <c r="N294" s="16">
        <v>3</v>
      </c>
      <c r="O294" s="16">
        <v>5.9</v>
      </c>
      <c r="P294" s="16">
        <v>3.9</v>
      </c>
      <c r="Q294" s="16">
        <v>3.9</v>
      </c>
      <c r="R294" s="16">
        <v>0</v>
      </c>
      <c r="S294" s="16">
        <v>17733022</v>
      </c>
      <c r="T294" s="16">
        <v>2730000</v>
      </c>
      <c r="U294" s="16">
        <v>58609141</v>
      </c>
      <c r="V294" s="16">
        <f t="shared" si="36"/>
        <v>3</v>
      </c>
      <c r="W294" s="19" cm="1">
        <f t="array" ref="W294">SUMPRODUCT((V294=品质升级提升效果!$H$3:$H$102)*(品质升级提升效果!$I$3:$I$102=C294)*(品质升级提升效果!$J$3:$J$102))</f>
        <v>0.38</v>
      </c>
      <c r="X294" s="19" cm="1">
        <f t="array" ref="X294">IFERROR(LOOKUP(1,0/((L294=Sheet2!$A$1:$A$90)*(Sheet2!$B$1:$B$90=C294)),Sheet2!$C$1:$C$90),W294)</f>
        <v>0.38</v>
      </c>
      <c r="Y294" s="16">
        <f t="shared" si="40"/>
        <v>6738548</v>
      </c>
      <c r="Z294" s="16">
        <f t="shared" si="38"/>
        <v>1141140</v>
      </c>
      <c r="AA294" s="16">
        <f t="shared" si="39"/>
        <v>24746081</v>
      </c>
      <c r="AD294" s="16" t="s">
        <v>257</v>
      </c>
      <c r="AE294" s="16" t="str">
        <f t="shared" si="41"/>
        <v>6738548,0}|</v>
      </c>
      <c r="AF294" s="16" t="s">
        <v>313</v>
      </c>
      <c r="AG294" s="16">
        <f t="shared" si="42"/>
        <v>1141140</v>
      </c>
      <c r="AH294" s="16" t="s">
        <v>260</v>
      </c>
      <c r="AI294" s="16" t="s">
        <v>314</v>
      </c>
      <c r="AJ294" s="16">
        <f t="shared" si="43"/>
        <v>24746081</v>
      </c>
      <c r="AK294" s="16" t="s">
        <v>261</v>
      </c>
      <c r="AL294" s="24" t="str">
        <f t="shared" si="44"/>
        <v>{{5,1,1,6738548,0}|{5,1,2,1141140,0}|{5,1,3,24746081,3}}</v>
      </c>
    </row>
    <row r="295" spans="1:38" x14ac:dyDescent="0.15">
      <c r="A295" s="16">
        <v>290</v>
      </c>
      <c r="B295" s="16">
        <v>604</v>
      </c>
      <c r="C295" s="16">
        <v>5</v>
      </c>
      <c r="D295" s="16">
        <v>0</v>
      </c>
      <c r="E295" s="16">
        <v>0</v>
      </c>
      <c r="F295" s="16">
        <v>500</v>
      </c>
      <c r="G295" s="16">
        <v>0</v>
      </c>
      <c r="H295" s="24" t="s">
        <v>316</v>
      </c>
      <c r="I295" s="24" t="s">
        <v>316</v>
      </c>
      <c r="J295" s="16">
        <v>8661</v>
      </c>
      <c r="K295" s="30">
        <v>0</v>
      </c>
      <c r="L295" s="16" t="s">
        <v>70</v>
      </c>
      <c r="M295" s="16" t="str" cm="1">
        <f t="array" ref="M295:U295">_xlfn._xlws.FILTER(领地怪物效果!$A$4:$I$64,L295=领地怪物效果!$A$4:$A$64)</f>
        <v>远征PVE-4级远古矿井</v>
      </c>
      <c r="N295" s="16">
        <v>4</v>
      </c>
      <c r="O295" s="16">
        <v>8.6999999999999993</v>
      </c>
      <c r="P295" s="16">
        <v>29.7</v>
      </c>
      <c r="Q295" s="16">
        <v>29.7</v>
      </c>
      <c r="R295" s="16">
        <v>0</v>
      </c>
      <c r="S295" s="16">
        <v>26148694</v>
      </c>
      <c r="T295" s="16">
        <v>20790000</v>
      </c>
      <c r="U295" s="16">
        <v>446331156</v>
      </c>
      <c r="V295" s="16">
        <f t="shared" si="36"/>
        <v>4</v>
      </c>
      <c r="W295" s="19" cm="1">
        <f t="array" ref="W295">SUMPRODUCT((V295=品质升级提升效果!$H$3:$H$102)*(品质升级提升效果!$I$3:$I$102=C295)*(品质升级提升效果!$J$3:$J$102))</f>
        <v>0.38</v>
      </c>
      <c r="X295" s="19" cm="1">
        <f t="array" ref="X295">IFERROR(LOOKUP(1,0/((L295=Sheet2!$A$1:$A$90)*(Sheet2!$B$1:$B$90=C295)),Sheet2!$C$1:$C$90),W295)</f>
        <v>0.38</v>
      </c>
      <c r="Y295" s="16">
        <f t="shared" si="40"/>
        <v>9936503</v>
      </c>
      <c r="Z295" s="16">
        <f t="shared" si="38"/>
        <v>8690220</v>
      </c>
      <c r="AA295" s="16">
        <f t="shared" si="39"/>
        <v>188450932</v>
      </c>
      <c r="AD295" s="16" t="s">
        <v>257</v>
      </c>
      <c r="AE295" s="16" t="str">
        <f t="shared" si="41"/>
        <v>9936503,0}|</v>
      </c>
      <c r="AF295" s="16" t="s">
        <v>313</v>
      </c>
      <c r="AG295" s="16">
        <f t="shared" si="42"/>
        <v>8690220</v>
      </c>
      <c r="AH295" s="16" t="s">
        <v>260</v>
      </c>
      <c r="AI295" s="16" t="s">
        <v>314</v>
      </c>
      <c r="AJ295" s="16">
        <f t="shared" si="43"/>
        <v>188450932</v>
      </c>
      <c r="AK295" s="16" t="s">
        <v>261</v>
      </c>
      <c r="AL295" s="24" t="str">
        <f t="shared" si="44"/>
        <v>{{5,1,1,9936503,0}|{5,1,2,8690220,0}|{5,1,3,188450932,3}}</v>
      </c>
    </row>
    <row r="296" spans="1:38" x14ac:dyDescent="0.15">
      <c r="A296" s="16">
        <v>291</v>
      </c>
      <c r="B296" s="16">
        <v>605</v>
      </c>
      <c r="C296" s="16">
        <v>5</v>
      </c>
      <c r="D296" s="16">
        <v>0</v>
      </c>
      <c r="E296" s="16">
        <v>0</v>
      </c>
      <c r="F296" s="16">
        <v>500</v>
      </c>
      <c r="G296" s="16">
        <v>0</v>
      </c>
      <c r="H296" s="24" t="s">
        <v>316</v>
      </c>
      <c r="I296" s="24" t="s">
        <v>316</v>
      </c>
      <c r="J296" s="16">
        <v>8661</v>
      </c>
      <c r="K296" s="30">
        <v>0</v>
      </c>
      <c r="L296" s="16" t="s">
        <v>71</v>
      </c>
      <c r="M296" s="16" t="str" cm="1">
        <f t="array" ref="M296:U296">_xlfn._xlws.FILTER(领地怪物效果!$A$4:$I$64,L296=领地怪物效果!$A$4:$A$64)</f>
        <v>远征PVE-5级远古矿井</v>
      </c>
      <c r="N296" s="16">
        <v>5</v>
      </c>
      <c r="O296" s="16">
        <v>13.2</v>
      </c>
      <c r="P296" s="16">
        <v>35</v>
      </c>
      <c r="Q296" s="16">
        <v>35</v>
      </c>
      <c r="R296" s="16">
        <v>0</v>
      </c>
      <c r="S296" s="16">
        <v>39673880</v>
      </c>
      <c r="T296" s="16">
        <v>24500000</v>
      </c>
      <c r="U296" s="16">
        <v>525979477</v>
      </c>
      <c r="V296" s="16">
        <f t="shared" si="36"/>
        <v>5</v>
      </c>
      <c r="W296" s="19" cm="1">
        <f t="array" ref="W296">SUMPRODUCT((V296=品质升级提升效果!$H$3:$H$102)*(品质升级提升效果!$I$3:$I$102=C296)*(品质升级提升效果!$J$3:$J$102))</f>
        <v>0.4</v>
      </c>
      <c r="X296" s="19" cm="1">
        <f t="array" ref="X296">IFERROR(LOOKUP(1,0/((L296=Sheet2!$A$1:$A$90)*(Sheet2!$B$1:$B$90=C296)),Sheet2!$C$1:$C$90),W296)</f>
        <v>0.4</v>
      </c>
      <c r="Y296" s="16">
        <f t="shared" si="40"/>
        <v>15869552</v>
      </c>
      <c r="Z296" s="16">
        <f t="shared" si="38"/>
        <v>10780000</v>
      </c>
      <c r="AA296" s="16">
        <f t="shared" si="39"/>
        <v>233768656</v>
      </c>
      <c r="AD296" s="16" t="s">
        <v>257</v>
      </c>
      <c r="AE296" s="16" t="str">
        <f t="shared" si="41"/>
        <v>15869552,0}|</v>
      </c>
      <c r="AF296" s="16" t="s">
        <v>313</v>
      </c>
      <c r="AG296" s="16">
        <f t="shared" si="42"/>
        <v>10780000</v>
      </c>
      <c r="AH296" s="16" t="s">
        <v>260</v>
      </c>
      <c r="AI296" s="16" t="s">
        <v>314</v>
      </c>
      <c r="AJ296" s="16">
        <f t="shared" si="43"/>
        <v>233768656</v>
      </c>
      <c r="AK296" s="16" t="s">
        <v>261</v>
      </c>
      <c r="AL296" s="24" t="str">
        <f t="shared" si="44"/>
        <v>{{5,1,1,15869552,0}|{5,1,2,10780000,0}|{5,1,3,233768656,3}}</v>
      </c>
    </row>
    <row r="297" spans="1:38" x14ac:dyDescent="0.15">
      <c r="A297" s="16">
        <v>292</v>
      </c>
      <c r="B297" s="16">
        <v>606</v>
      </c>
      <c r="C297" s="16">
        <v>5</v>
      </c>
      <c r="D297" s="16">
        <v>0</v>
      </c>
      <c r="E297" s="16">
        <v>0</v>
      </c>
      <c r="F297" s="16">
        <v>500</v>
      </c>
      <c r="G297" s="16">
        <v>0</v>
      </c>
      <c r="H297" s="24" t="s">
        <v>316</v>
      </c>
      <c r="I297" s="24" t="s">
        <v>316</v>
      </c>
      <c r="J297" s="16">
        <v>8661</v>
      </c>
      <c r="K297" s="30">
        <v>0</v>
      </c>
      <c r="L297" s="16" t="s">
        <v>72</v>
      </c>
      <c r="M297" s="16" t="str" cm="1">
        <f t="array" ref="M297:U297">_xlfn._xlws.FILTER(领地怪物效果!$A$4:$I$64,L297=领地怪物效果!$A$4:$A$64)</f>
        <v>远征PVE-6级远古矿井</v>
      </c>
      <c r="N297" s="16">
        <v>6</v>
      </c>
      <c r="O297" s="16">
        <v>31.05</v>
      </c>
      <c r="P297" s="16">
        <v>232</v>
      </c>
      <c r="Q297" s="16">
        <v>232</v>
      </c>
      <c r="R297" s="16">
        <v>0</v>
      </c>
      <c r="S297" s="16">
        <v>93323787</v>
      </c>
      <c r="T297" s="16">
        <v>162400000</v>
      </c>
      <c r="U297" s="16">
        <v>3486492537</v>
      </c>
      <c r="V297" s="16">
        <f t="shared" ref="V297:V360" si="45">IF(MID(B297,2,3)+0=0,1,MID(B297,2,3)+0)</f>
        <v>6</v>
      </c>
      <c r="W297" s="19" cm="1">
        <f t="array" ref="W297">SUMPRODUCT((V297=品质升级提升效果!$H$3:$H$102)*(品质升级提升效果!$I$3:$I$102=C297)*(品质升级提升效果!$J$3:$J$102))</f>
        <v>0.38</v>
      </c>
      <c r="X297" s="19" cm="1">
        <f t="array" ref="X297">IFERROR(LOOKUP(1,0/((L297=Sheet2!$A$1:$A$90)*(Sheet2!$B$1:$B$90=C297)),Sheet2!$C$1:$C$90),W297)</f>
        <v>0.38</v>
      </c>
      <c r="Y297" s="16">
        <f t="shared" si="40"/>
        <v>35463039</v>
      </c>
      <c r="Z297" s="16">
        <f t="shared" si="38"/>
        <v>67883200</v>
      </c>
      <c r="AA297" s="16">
        <f t="shared" si="39"/>
        <v>1472074626</v>
      </c>
      <c r="AD297" s="16" t="s">
        <v>257</v>
      </c>
      <c r="AE297" s="16" t="str">
        <f t="shared" si="41"/>
        <v>35463039,0}|</v>
      </c>
      <c r="AF297" s="16" t="s">
        <v>313</v>
      </c>
      <c r="AG297" s="16">
        <f t="shared" si="42"/>
        <v>67883200</v>
      </c>
      <c r="AH297" s="16" t="s">
        <v>260</v>
      </c>
      <c r="AI297" s="16" t="s">
        <v>314</v>
      </c>
      <c r="AJ297" s="16">
        <f t="shared" si="43"/>
        <v>1472074626</v>
      </c>
      <c r="AK297" s="16" t="s">
        <v>261</v>
      </c>
      <c r="AL297" s="24" t="str">
        <f t="shared" si="44"/>
        <v>{{5,1,1,35463039,0}|{5,1,2,67883200,0}|{5,1,3,1472074626,3}}</v>
      </c>
    </row>
    <row r="298" spans="1:38" x14ac:dyDescent="0.15">
      <c r="A298" s="16">
        <v>293</v>
      </c>
      <c r="B298" s="16">
        <v>607</v>
      </c>
      <c r="C298" s="16">
        <v>5</v>
      </c>
      <c r="D298" s="16">
        <v>0</v>
      </c>
      <c r="E298" s="16">
        <v>0</v>
      </c>
      <c r="F298" s="16">
        <v>500</v>
      </c>
      <c r="G298" s="16">
        <v>0</v>
      </c>
      <c r="H298" s="24" t="s">
        <v>316</v>
      </c>
      <c r="I298" s="24" t="s">
        <v>316</v>
      </c>
      <c r="J298" s="16">
        <v>8661</v>
      </c>
      <c r="K298" s="30">
        <v>0</v>
      </c>
      <c r="L298" s="16" t="s">
        <v>73</v>
      </c>
      <c r="M298" s="16" t="str" cm="1">
        <f t="array" ref="M298:U298">_xlfn._xlws.FILTER(领地怪物效果!$A$4:$I$64,L298=领地怪物效果!$A$4:$A$64)</f>
        <v>远征PVE-7级远古矿井</v>
      </c>
      <c r="N298" s="16">
        <v>7</v>
      </c>
      <c r="O298" s="16">
        <v>35.799999999999997</v>
      </c>
      <c r="P298" s="16">
        <v>300</v>
      </c>
      <c r="Q298" s="16">
        <v>300</v>
      </c>
      <c r="R298" s="16">
        <v>0</v>
      </c>
      <c r="S298" s="16">
        <v>107600373</v>
      </c>
      <c r="T298" s="16">
        <v>210000000</v>
      </c>
      <c r="U298" s="16">
        <v>4508395522</v>
      </c>
      <c r="V298" s="16">
        <f t="shared" si="45"/>
        <v>7</v>
      </c>
      <c r="W298" s="19" cm="1">
        <f t="array" ref="W298">SUMPRODUCT((V298=品质升级提升效果!$H$3:$H$102)*(品质升级提升效果!$I$3:$I$102=C298)*(品质升级提升效果!$J$3:$J$102))</f>
        <v>0.36</v>
      </c>
      <c r="X298" s="19" cm="1">
        <f t="array" ref="X298">IFERROR(LOOKUP(1,0/((L298=Sheet2!$A$1:$A$90)*(Sheet2!$B$1:$B$90=C298)),Sheet2!$C$1:$C$90),W298)</f>
        <v>0.36</v>
      </c>
      <c r="Y298" s="16">
        <f t="shared" si="40"/>
        <v>38736134</v>
      </c>
      <c r="Z298" s="16">
        <f t="shared" si="38"/>
        <v>83160000</v>
      </c>
      <c r="AA298" s="16">
        <f t="shared" si="39"/>
        <v>1803358208</v>
      </c>
      <c r="AD298" s="16" t="s">
        <v>257</v>
      </c>
      <c r="AE298" s="16" t="str">
        <f t="shared" si="41"/>
        <v>38736134,0}|</v>
      </c>
      <c r="AF298" s="16" t="s">
        <v>313</v>
      </c>
      <c r="AG298" s="16">
        <f t="shared" si="42"/>
        <v>83160000</v>
      </c>
      <c r="AH298" s="16" t="s">
        <v>260</v>
      </c>
      <c r="AI298" s="16" t="s">
        <v>314</v>
      </c>
      <c r="AJ298" s="16">
        <f t="shared" si="43"/>
        <v>1803358208</v>
      </c>
      <c r="AK298" s="16" t="s">
        <v>261</v>
      </c>
      <c r="AL298" s="24" t="str">
        <f t="shared" si="44"/>
        <v>{{5,1,1,38736134,0}|{5,1,2,83160000,0}|{5,1,3,1803358208,3}}</v>
      </c>
    </row>
    <row r="299" spans="1:38" x14ac:dyDescent="0.15">
      <c r="A299" s="16">
        <v>294</v>
      </c>
      <c r="B299" s="16">
        <v>608</v>
      </c>
      <c r="C299" s="16">
        <v>5</v>
      </c>
      <c r="D299" s="16">
        <v>0</v>
      </c>
      <c r="E299" s="16">
        <v>0</v>
      </c>
      <c r="F299" s="16">
        <v>500</v>
      </c>
      <c r="G299" s="16">
        <v>0</v>
      </c>
      <c r="H299" s="24" t="s">
        <v>316</v>
      </c>
      <c r="I299" s="24" t="s">
        <v>316</v>
      </c>
      <c r="J299" s="16">
        <v>8661</v>
      </c>
      <c r="K299" s="30">
        <v>0</v>
      </c>
      <c r="L299" s="16" t="s">
        <v>74</v>
      </c>
      <c r="M299" s="16" t="str" cm="1">
        <f t="array" ref="M299:U299">_xlfn._xlws.FILTER(领地怪物效果!$A$4:$I$64,L299=领地怪物效果!$A$4:$A$64)</f>
        <v>远征PVE-8级远古矿井</v>
      </c>
      <c r="N299" s="16">
        <v>8</v>
      </c>
      <c r="O299" s="16">
        <v>39.549999999999997</v>
      </c>
      <c r="P299" s="16">
        <v>387.5</v>
      </c>
      <c r="Q299" s="16">
        <v>387.5</v>
      </c>
      <c r="R299" s="16">
        <v>0</v>
      </c>
      <c r="S299" s="16">
        <v>118871361</v>
      </c>
      <c r="T299" s="16">
        <v>271250000</v>
      </c>
      <c r="U299" s="16">
        <v>5823344216</v>
      </c>
      <c r="V299" s="16">
        <f t="shared" si="45"/>
        <v>8</v>
      </c>
      <c r="W299" s="19" cm="1">
        <f t="array" ref="W299">SUMPRODUCT((V299=品质升级提升效果!$H$3:$H$102)*(品质升级提升效果!$I$3:$I$102=C299)*(品质升级提升效果!$J$3:$J$102))</f>
        <v>0.32</v>
      </c>
      <c r="X299" s="19" cm="1">
        <f t="array" ref="X299">IFERROR(LOOKUP(1,0/((L299=Sheet2!$A$1:$A$90)*(Sheet2!$B$1:$B$90=C299)),Sheet2!$C$1:$C$90),W299)</f>
        <v>0.32</v>
      </c>
      <c r="Y299" s="16">
        <f t="shared" si="40"/>
        <v>38038835</v>
      </c>
      <c r="Z299" s="16">
        <f t="shared" si="38"/>
        <v>95480000</v>
      </c>
      <c r="AA299" s="16">
        <f t="shared" si="39"/>
        <v>2070522387</v>
      </c>
      <c r="AD299" s="16" t="s">
        <v>257</v>
      </c>
      <c r="AE299" s="16" t="str">
        <f t="shared" si="41"/>
        <v>38038835,0}|</v>
      </c>
      <c r="AF299" s="16" t="s">
        <v>313</v>
      </c>
      <c r="AG299" s="16">
        <f t="shared" si="42"/>
        <v>95480000</v>
      </c>
      <c r="AH299" s="16" t="s">
        <v>260</v>
      </c>
      <c r="AI299" s="16" t="s">
        <v>314</v>
      </c>
      <c r="AJ299" s="16">
        <f t="shared" si="43"/>
        <v>2070522387</v>
      </c>
      <c r="AK299" s="16" t="s">
        <v>261</v>
      </c>
      <c r="AL299" s="24" t="str">
        <f t="shared" si="44"/>
        <v>{{5,1,1,38038835,0}|{5,1,2,95480000,0}|{5,1,3,2070522387,3}}</v>
      </c>
    </row>
    <row r="300" spans="1:38" x14ac:dyDescent="0.15">
      <c r="A300" s="16">
        <v>295</v>
      </c>
      <c r="B300" s="16">
        <v>609</v>
      </c>
      <c r="C300" s="16">
        <v>5</v>
      </c>
      <c r="D300" s="16">
        <v>0</v>
      </c>
      <c r="E300" s="16">
        <v>0</v>
      </c>
      <c r="F300" s="16">
        <v>500</v>
      </c>
      <c r="G300" s="16">
        <v>0</v>
      </c>
      <c r="H300" s="24" t="s">
        <v>316</v>
      </c>
      <c r="I300" s="24" t="s">
        <v>316</v>
      </c>
      <c r="J300" s="16">
        <v>8661</v>
      </c>
      <c r="K300" s="30">
        <v>0</v>
      </c>
      <c r="L300" s="16" t="s">
        <v>75</v>
      </c>
      <c r="M300" s="16" t="str" cm="1">
        <f t="array" ref="M300:U300">_xlfn._xlws.FILTER(领地怪物效果!$A$4:$I$64,L300=领地怪物效果!$A$4:$A$64)</f>
        <v>远征PVE-9级远古矿井</v>
      </c>
      <c r="N300" s="16">
        <v>9</v>
      </c>
      <c r="O300" s="16">
        <v>68.400000000000006</v>
      </c>
      <c r="P300" s="16">
        <v>480</v>
      </c>
      <c r="Q300" s="16">
        <v>480</v>
      </c>
      <c r="R300" s="16">
        <v>0</v>
      </c>
      <c r="S300" s="16">
        <v>205582835</v>
      </c>
      <c r="T300" s="16">
        <v>336000000</v>
      </c>
      <c r="U300" s="16">
        <v>7213432835</v>
      </c>
      <c r="V300" s="16">
        <f t="shared" si="45"/>
        <v>9</v>
      </c>
      <c r="W300" s="19" cm="1">
        <f t="array" ref="W300">SUMPRODUCT((V300=品质升级提升效果!$H$3:$H$102)*(品质升级提升效果!$I$3:$I$102=C300)*(品质升级提升效果!$J$3:$J$102))</f>
        <v>0.28000000000000003</v>
      </c>
      <c r="X300" s="19" cm="1">
        <f t="array" ref="X300">IFERROR(LOOKUP(1,0/((L300=Sheet2!$A$1:$A$90)*(Sheet2!$B$1:$B$90=C300)),Sheet2!$C$1:$C$90),W300)</f>
        <v>0.28000000000000003</v>
      </c>
      <c r="Y300" s="16">
        <f t="shared" si="40"/>
        <v>57563193</v>
      </c>
      <c r="Z300" s="16">
        <f t="shared" si="38"/>
        <v>103488000</v>
      </c>
      <c r="AA300" s="16">
        <f t="shared" si="39"/>
        <v>2244179104</v>
      </c>
      <c r="AD300" s="16" t="s">
        <v>257</v>
      </c>
      <c r="AE300" s="16" t="str">
        <f t="shared" si="41"/>
        <v>57563193,0}|</v>
      </c>
      <c r="AF300" s="16" t="s">
        <v>313</v>
      </c>
      <c r="AG300" s="16">
        <f t="shared" si="42"/>
        <v>103488000</v>
      </c>
      <c r="AH300" s="16" t="s">
        <v>260</v>
      </c>
      <c r="AI300" s="16" t="s">
        <v>314</v>
      </c>
      <c r="AJ300" s="16">
        <f t="shared" si="43"/>
        <v>2244179104</v>
      </c>
      <c r="AK300" s="16" t="s">
        <v>261</v>
      </c>
      <c r="AL300" s="24" t="str">
        <f t="shared" si="44"/>
        <v>{{5,1,1,57563193,0}|{5,1,2,103488000,0}|{5,1,3,2244179104,3}}</v>
      </c>
    </row>
    <row r="301" spans="1:38" x14ac:dyDescent="0.15">
      <c r="A301" s="16">
        <v>296</v>
      </c>
      <c r="B301" s="16">
        <v>701</v>
      </c>
      <c r="C301" s="16">
        <v>5</v>
      </c>
      <c r="D301" s="16">
        <v>0</v>
      </c>
      <c r="E301" s="16">
        <v>0</v>
      </c>
      <c r="F301" s="16">
        <v>0</v>
      </c>
      <c r="G301" s="16">
        <v>0</v>
      </c>
      <c r="H301" s="24" t="s">
        <v>316</v>
      </c>
      <c r="I301" s="24" t="s">
        <v>316</v>
      </c>
      <c r="J301" s="16">
        <v>8661</v>
      </c>
      <c r="K301" s="30">
        <v>0</v>
      </c>
      <c r="L301" s="16" t="s">
        <v>76</v>
      </c>
      <c r="M301" s="16" t="str" cm="1">
        <f t="array" ref="M301:U301">_xlfn._xlws.FILTER(领地怪物效果!$A$4:$I$64,L301=领地怪物效果!$A$4:$A$64)</f>
        <v>远征PVE-2级BOSS据点</v>
      </c>
      <c r="N301" s="16">
        <v>2</v>
      </c>
      <c r="O301" s="16">
        <v>3.2</v>
      </c>
      <c r="P301" s="16">
        <v>2</v>
      </c>
      <c r="Q301" s="16">
        <v>2</v>
      </c>
      <c r="R301" s="16">
        <v>0</v>
      </c>
      <c r="S301" s="16">
        <v>9617910</v>
      </c>
      <c r="T301" s="16">
        <v>1400000</v>
      </c>
      <c r="U301" s="16">
        <v>30055970</v>
      </c>
      <c r="V301" s="16">
        <f t="shared" si="45"/>
        <v>1</v>
      </c>
      <c r="W301" s="19" cm="1">
        <f t="array" ref="W301">SUMPRODUCT((V301=品质升级提升效果!$H$3:$H$102)*(品质升级提升效果!$I$3:$I$102=C301)*(品质升级提升效果!$J$3:$J$102))</f>
        <v>0.5</v>
      </c>
      <c r="X301" s="19" cm="1">
        <f t="array" ref="X301">IFERROR(LOOKUP(1,0/((L301=Sheet2!$A$1:$A$90)*(Sheet2!$B$1:$B$90=C301)),Sheet2!$C$1:$C$90),W301)</f>
        <v>2.8000000000000001E-2</v>
      </c>
      <c r="Y301" s="16">
        <f t="shared" si="40"/>
        <v>269301</v>
      </c>
      <c r="Z301" s="16">
        <f t="shared" si="38"/>
        <v>43120</v>
      </c>
      <c r="AA301" s="16">
        <f t="shared" si="39"/>
        <v>935074</v>
      </c>
      <c r="AD301" s="16" t="s">
        <v>257</v>
      </c>
      <c r="AE301" s="16" t="str">
        <f t="shared" si="41"/>
        <v>269301,0}|</v>
      </c>
      <c r="AF301" s="16" t="s">
        <v>313</v>
      </c>
      <c r="AG301" s="16">
        <f t="shared" si="42"/>
        <v>43120</v>
      </c>
      <c r="AH301" s="16" t="s">
        <v>260</v>
      </c>
      <c r="AI301" s="16" t="s">
        <v>314</v>
      </c>
      <c r="AJ301" s="16">
        <f t="shared" si="43"/>
        <v>935074</v>
      </c>
      <c r="AK301" s="16" t="s">
        <v>261</v>
      </c>
      <c r="AL301" s="24" t="str">
        <f t="shared" si="44"/>
        <v>{{5,1,1,269301,0}|{5,1,2,43120,0}|{5,1,3,935074,3}}</v>
      </c>
    </row>
    <row r="302" spans="1:38" x14ac:dyDescent="0.15">
      <c r="A302" s="16">
        <v>297</v>
      </c>
      <c r="B302" s="16">
        <v>702</v>
      </c>
      <c r="C302" s="16">
        <v>5</v>
      </c>
      <c r="D302" s="16">
        <v>0</v>
      </c>
      <c r="E302" s="16">
        <v>0</v>
      </c>
      <c r="F302" s="16">
        <v>0</v>
      </c>
      <c r="G302" s="16">
        <v>0</v>
      </c>
      <c r="H302" s="24" t="s">
        <v>316</v>
      </c>
      <c r="I302" s="24" t="s">
        <v>316</v>
      </c>
      <c r="J302" s="16">
        <v>8661</v>
      </c>
      <c r="K302" s="30">
        <v>0</v>
      </c>
      <c r="L302" s="16" t="s">
        <v>77</v>
      </c>
      <c r="M302" s="16" t="str" cm="1">
        <f t="array" ref="M302:U302">_xlfn._xlws.FILTER(领地怪物效果!$A$4:$I$64,L302=领地怪物效果!$A$4:$A$64)</f>
        <v>远征PVE-7级BOSS据点</v>
      </c>
      <c r="N302" s="16">
        <v>7</v>
      </c>
      <c r="O302" s="16">
        <v>26</v>
      </c>
      <c r="P302" s="16">
        <v>160</v>
      </c>
      <c r="Q302" s="16">
        <v>160</v>
      </c>
      <c r="R302" s="16">
        <v>0</v>
      </c>
      <c r="S302" s="16">
        <v>78145522</v>
      </c>
      <c r="T302" s="16">
        <v>112000000</v>
      </c>
      <c r="U302" s="16">
        <v>2404477611</v>
      </c>
      <c r="V302" s="16">
        <f t="shared" si="45"/>
        <v>2</v>
      </c>
      <c r="W302" s="19" cm="1">
        <f t="array" ref="W302">SUMPRODUCT((V302=品质升级提升效果!$H$3:$H$102)*(品质升级提升效果!$I$3:$I$102=C302)*(品质升级提升效果!$J$3:$J$102))</f>
        <v>0.44</v>
      </c>
      <c r="X302" s="19" cm="1">
        <f t="array" ref="X302">IFERROR(LOOKUP(1,0/((L302=Sheet2!$A$1:$A$90)*(Sheet2!$B$1:$B$90=C302)),Sheet2!$C$1:$C$90),W302)</f>
        <v>2.8000000000000001E-2</v>
      </c>
      <c r="Y302" s="16">
        <f t="shared" si="40"/>
        <v>2188074</v>
      </c>
      <c r="Z302" s="16">
        <f t="shared" si="38"/>
        <v>3449600</v>
      </c>
      <c r="AA302" s="16">
        <f t="shared" si="39"/>
        <v>74805970</v>
      </c>
      <c r="AD302" s="16" t="s">
        <v>257</v>
      </c>
      <c r="AE302" s="16" t="str">
        <f t="shared" si="41"/>
        <v>2188074,0}|</v>
      </c>
      <c r="AF302" s="16" t="s">
        <v>313</v>
      </c>
      <c r="AG302" s="16">
        <f t="shared" si="42"/>
        <v>3449600</v>
      </c>
      <c r="AH302" s="16" t="s">
        <v>260</v>
      </c>
      <c r="AI302" s="16" t="s">
        <v>314</v>
      </c>
      <c r="AJ302" s="16">
        <f t="shared" si="43"/>
        <v>74805970</v>
      </c>
      <c r="AK302" s="16" t="s">
        <v>261</v>
      </c>
      <c r="AL302" s="24" t="str">
        <f t="shared" si="44"/>
        <v>{{5,1,1,2188074,0}|{5,1,2,3449600,0}|{5,1,3,74805970,3}}</v>
      </c>
    </row>
    <row r="303" spans="1:38" x14ac:dyDescent="0.15">
      <c r="A303" s="16">
        <v>298</v>
      </c>
      <c r="B303" s="16">
        <v>703</v>
      </c>
      <c r="C303" s="16">
        <v>5</v>
      </c>
      <c r="D303" s="16">
        <v>0</v>
      </c>
      <c r="E303" s="16">
        <v>0</v>
      </c>
      <c r="F303" s="16">
        <v>0</v>
      </c>
      <c r="G303" s="16">
        <v>0</v>
      </c>
      <c r="H303" s="24" t="s">
        <v>316</v>
      </c>
      <c r="I303" s="24" t="s">
        <v>316</v>
      </c>
      <c r="J303" s="16">
        <v>8661</v>
      </c>
      <c r="K303" s="30">
        <v>0</v>
      </c>
      <c r="L303" s="16" t="s">
        <v>78</v>
      </c>
      <c r="M303" s="16" t="str" cm="1">
        <f t="array" ref="M303:U303">_xlfn._xlws.FILTER(领地怪物效果!$A$4:$I$64,L303=领地怪物效果!$A$4:$A$64)</f>
        <v>远征PVE-8级BOSS据点</v>
      </c>
      <c r="N303" s="16">
        <v>8</v>
      </c>
      <c r="O303" s="16">
        <v>31</v>
      </c>
      <c r="P303" s="16">
        <v>181</v>
      </c>
      <c r="Q303" s="16">
        <v>181</v>
      </c>
      <c r="R303" s="16">
        <v>0</v>
      </c>
      <c r="S303" s="16">
        <v>93173507</v>
      </c>
      <c r="T303" s="16">
        <v>126700000</v>
      </c>
      <c r="U303" s="16">
        <v>2720065298</v>
      </c>
      <c r="V303" s="16">
        <f t="shared" si="45"/>
        <v>3</v>
      </c>
      <c r="W303" s="19" cm="1">
        <f t="array" ref="W303">SUMPRODUCT((V303=品质升级提升效果!$H$3:$H$102)*(品质升级提升效果!$I$3:$I$102=C303)*(品质升级提升效果!$J$3:$J$102))</f>
        <v>0.38</v>
      </c>
      <c r="X303" s="19" cm="1">
        <f t="array" ref="X303">IFERROR(LOOKUP(1,0/((L303=Sheet2!$A$1:$A$90)*(Sheet2!$B$1:$B$90=C303)),Sheet2!$C$1:$C$90),W303)</f>
        <v>2.8000000000000001E-2</v>
      </c>
      <c r="Y303" s="16">
        <f t="shared" si="40"/>
        <v>2608858</v>
      </c>
      <c r="Z303" s="16">
        <f t="shared" si="38"/>
        <v>3902360</v>
      </c>
      <c r="AA303" s="16">
        <f t="shared" si="39"/>
        <v>84624253</v>
      </c>
      <c r="AD303" s="16" t="s">
        <v>257</v>
      </c>
      <c r="AE303" s="16" t="str">
        <f t="shared" si="41"/>
        <v>2608858,0}|</v>
      </c>
      <c r="AF303" s="16" t="s">
        <v>313</v>
      </c>
      <c r="AG303" s="16">
        <f t="shared" si="42"/>
        <v>3902360</v>
      </c>
      <c r="AH303" s="16" t="s">
        <v>260</v>
      </c>
      <c r="AI303" s="16" t="s">
        <v>314</v>
      </c>
      <c r="AJ303" s="16">
        <f t="shared" si="43"/>
        <v>84624253</v>
      </c>
      <c r="AK303" s="16" t="s">
        <v>261</v>
      </c>
      <c r="AL303" s="24" t="str">
        <f t="shared" si="44"/>
        <v>{{5,1,1,2608858,0}|{5,1,2,3902360,0}|{5,1,3,84624253,3}}</v>
      </c>
    </row>
    <row r="304" spans="1:38" x14ac:dyDescent="0.15">
      <c r="A304" s="16">
        <v>299</v>
      </c>
      <c r="B304" s="16">
        <v>704</v>
      </c>
      <c r="C304" s="16">
        <v>5</v>
      </c>
      <c r="D304" s="16">
        <v>0</v>
      </c>
      <c r="E304" s="16">
        <v>0</v>
      </c>
      <c r="F304" s="16">
        <v>0</v>
      </c>
      <c r="G304" s="16">
        <v>0</v>
      </c>
      <c r="H304" s="24" t="s">
        <v>316</v>
      </c>
      <c r="I304" s="24" t="s">
        <v>316</v>
      </c>
      <c r="J304" s="16">
        <v>8661</v>
      </c>
      <c r="K304" s="30">
        <v>0</v>
      </c>
      <c r="L304" s="16" t="s">
        <v>79</v>
      </c>
      <c r="M304" s="16" t="str" cm="1">
        <f t="array" ref="M304:U304">_xlfn._xlws.FILTER(领地怪物效果!$A$4:$I$64,L304=领地怪物效果!$A$4:$A$64)</f>
        <v>远征PVE-9级BOSS据点</v>
      </c>
      <c r="N304" s="16">
        <v>9</v>
      </c>
      <c r="O304" s="16">
        <v>51</v>
      </c>
      <c r="P304" s="16">
        <v>284</v>
      </c>
      <c r="Q304" s="16">
        <v>284</v>
      </c>
      <c r="R304" s="16">
        <v>0</v>
      </c>
      <c r="S304" s="16">
        <v>153285447</v>
      </c>
      <c r="T304" s="16">
        <v>198800000</v>
      </c>
      <c r="U304" s="16">
        <v>4267947761</v>
      </c>
      <c r="V304" s="16">
        <f t="shared" si="45"/>
        <v>4</v>
      </c>
      <c r="W304" s="19" cm="1">
        <f t="array" ref="W304">SUMPRODUCT((V304=品质升级提升效果!$H$3:$H$102)*(品质升级提升效果!$I$3:$I$102=C304)*(品质升级提升效果!$J$3:$J$102))</f>
        <v>0.38</v>
      </c>
      <c r="X304" s="19" cm="1">
        <f t="array" ref="X304">IFERROR(LOOKUP(1,0/((L304=Sheet2!$A$1:$A$90)*(Sheet2!$B$1:$B$90=C304)),Sheet2!$C$1:$C$90),W304)</f>
        <v>2.8000000000000001E-2</v>
      </c>
      <c r="Y304" s="16">
        <f t="shared" si="40"/>
        <v>4291992</v>
      </c>
      <c r="Z304" s="16">
        <f t="shared" si="38"/>
        <v>6123040</v>
      </c>
      <c r="AA304" s="16">
        <f t="shared" si="39"/>
        <v>132780597</v>
      </c>
      <c r="AD304" s="16" t="s">
        <v>257</v>
      </c>
      <c r="AE304" s="16" t="str">
        <f t="shared" si="41"/>
        <v>4291992,0}|</v>
      </c>
      <c r="AF304" s="16" t="s">
        <v>313</v>
      </c>
      <c r="AG304" s="16">
        <f t="shared" si="42"/>
        <v>6123040</v>
      </c>
      <c r="AH304" s="16" t="s">
        <v>260</v>
      </c>
      <c r="AI304" s="16" t="s">
        <v>314</v>
      </c>
      <c r="AJ304" s="16">
        <f t="shared" si="43"/>
        <v>132780597</v>
      </c>
      <c r="AK304" s="16" t="s">
        <v>261</v>
      </c>
      <c r="AL304" s="24" t="str">
        <f t="shared" si="44"/>
        <v>{{5,1,1,4291992,0}|{5,1,2,6123040,0}|{5,1,3,132780597,3}}</v>
      </c>
    </row>
    <row r="305" spans="1:38" x14ac:dyDescent="0.15">
      <c r="A305" s="16">
        <v>300</v>
      </c>
      <c r="B305" s="16">
        <v>705</v>
      </c>
      <c r="C305" s="16">
        <v>5</v>
      </c>
      <c r="D305" s="16">
        <v>0</v>
      </c>
      <c r="E305" s="16">
        <v>0</v>
      </c>
      <c r="F305" s="16">
        <v>0</v>
      </c>
      <c r="G305" s="16">
        <v>0</v>
      </c>
      <c r="H305" s="24" t="s">
        <v>316</v>
      </c>
      <c r="I305" s="24" t="s">
        <v>316</v>
      </c>
      <c r="J305" s="16">
        <v>8661</v>
      </c>
      <c r="K305" s="30">
        <v>0</v>
      </c>
      <c r="L305" s="16" t="s">
        <v>80</v>
      </c>
      <c r="M305" s="16" t="str" cm="1">
        <f t="array" ref="M305:U305">_xlfn._xlws.FILTER(领地怪物效果!$A$4:$I$64,L305=领地怪物效果!$A$4:$A$64)</f>
        <v>远征PVE-10级BOSS据点</v>
      </c>
      <c r="N305" s="16">
        <v>10</v>
      </c>
      <c r="O305" s="16">
        <v>81</v>
      </c>
      <c r="P305" s="16">
        <v>382</v>
      </c>
      <c r="Q305" s="16">
        <v>382</v>
      </c>
      <c r="R305" s="16">
        <v>0</v>
      </c>
      <c r="S305" s="16">
        <v>243453358</v>
      </c>
      <c r="T305" s="16">
        <v>267400000</v>
      </c>
      <c r="U305" s="16">
        <v>5740690298</v>
      </c>
      <c r="V305" s="16">
        <f t="shared" si="45"/>
        <v>5</v>
      </c>
      <c r="W305" s="19" cm="1">
        <f t="array" ref="W305">SUMPRODUCT((V305=品质升级提升效果!$H$3:$H$102)*(品质升级提升效果!$I$3:$I$102=C305)*(品质升级提升效果!$J$3:$J$102))</f>
        <v>0.4</v>
      </c>
      <c r="X305" s="19" cm="1">
        <f t="array" ref="X305">IFERROR(LOOKUP(1,0/((L305=Sheet2!$A$1:$A$90)*(Sheet2!$B$1:$B$90=C305)),Sheet2!$C$1:$C$90),W305)</f>
        <v>2.8000000000000001E-2</v>
      </c>
      <c r="Y305" s="16">
        <f t="shared" si="40"/>
        <v>6816694</v>
      </c>
      <c r="Z305" s="16">
        <f t="shared" si="38"/>
        <v>8235920</v>
      </c>
      <c r="AA305" s="16">
        <f t="shared" si="39"/>
        <v>178599253</v>
      </c>
      <c r="AD305" s="16" t="s">
        <v>257</v>
      </c>
      <c r="AE305" s="16" t="str">
        <f t="shared" si="41"/>
        <v>6816694,0}|</v>
      </c>
      <c r="AF305" s="16" t="s">
        <v>313</v>
      </c>
      <c r="AG305" s="16">
        <f t="shared" si="42"/>
        <v>8235920</v>
      </c>
      <c r="AH305" s="16" t="s">
        <v>260</v>
      </c>
      <c r="AI305" s="16" t="s">
        <v>314</v>
      </c>
      <c r="AJ305" s="16">
        <f t="shared" si="43"/>
        <v>178599253</v>
      </c>
      <c r="AK305" s="16" t="s">
        <v>261</v>
      </c>
      <c r="AL305" s="24" t="str">
        <f t="shared" si="44"/>
        <v>{{5,1,1,6816694,0}|{5,1,2,8235920,0}|{5,1,3,178599253,3}}</v>
      </c>
    </row>
    <row r="306" spans="1:38" x14ac:dyDescent="0.15">
      <c r="A306" s="16">
        <v>301</v>
      </c>
      <c r="B306" s="16">
        <v>100</v>
      </c>
      <c r="C306" s="16">
        <v>6</v>
      </c>
      <c r="D306" s="16">
        <v>0</v>
      </c>
      <c r="E306" s="16">
        <v>0</v>
      </c>
      <c r="F306" s="16">
        <v>0</v>
      </c>
      <c r="G306" s="16">
        <v>6000341</v>
      </c>
      <c r="H306" s="24" t="s">
        <v>332</v>
      </c>
      <c r="I306" s="35" t="s">
        <v>315</v>
      </c>
      <c r="J306" s="16">
        <v>8661</v>
      </c>
      <c r="K306" s="30">
        <v>800</v>
      </c>
      <c r="L306" s="16" t="s">
        <v>21</v>
      </c>
      <c r="M306" s="16" t="str" cm="1">
        <f t="array" ref="M306:U306">_xlfn._xlws.FILTER(领地怪物效果!$A$4:$I$64,L306=领地怪物效果!$A$4:$A$64)</f>
        <v>远征PVP-出生</v>
      </c>
      <c r="N306" s="16">
        <v>0</v>
      </c>
      <c r="O306" s="16">
        <v>0.5</v>
      </c>
      <c r="P306" s="16">
        <v>0.8</v>
      </c>
      <c r="Q306" s="16">
        <v>0.8</v>
      </c>
      <c r="R306" s="16">
        <v>0</v>
      </c>
      <c r="S306" s="16">
        <v>1502798</v>
      </c>
      <c r="T306" s="16">
        <v>560000</v>
      </c>
      <c r="U306" s="16">
        <v>12022388</v>
      </c>
      <c r="V306" s="16">
        <f t="shared" si="45"/>
        <v>1</v>
      </c>
      <c r="W306" s="19" cm="1">
        <f t="array" ref="W306">SUMPRODUCT((V306=品质升级提升效果!$H$3:$H$102)*(品质升级提升效果!$I$3:$I$102=C306)*(品质升级提升效果!$J$3:$J$102))</f>
        <v>0.8</v>
      </c>
      <c r="X306" s="19" cm="1">
        <f t="array" ref="X306">IFERROR(LOOKUP(1,0/((L306=Sheet2!$A$1:$A$90)*(Sheet2!$B$1:$B$90=C306)),Sheet2!$C$1:$C$90),W306)</f>
        <v>0.8</v>
      </c>
      <c r="Y306" s="16">
        <f t="shared" si="40"/>
        <v>1202238</v>
      </c>
      <c r="Z306" s="16">
        <f t="shared" si="38"/>
        <v>501760</v>
      </c>
      <c r="AA306" s="16">
        <f t="shared" si="39"/>
        <v>10900298</v>
      </c>
      <c r="AD306" s="16" t="s">
        <v>257</v>
      </c>
      <c r="AE306" s="16" t="str">
        <f t="shared" si="41"/>
        <v>1202238,0}|</v>
      </c>
      <c r="AF306" s="16" t="s">
        <v>313</v>
      </c>
      <c r="AG306" s="16">
        <f t="shared" si="42"/>
        <v>501760</v>
      </c>
      <c r="AH306" s="16" t="s">
        <v>260</v>
      </c>
      <c r="AI306" s="16" t="s">
        <v>314</v>
      </c>
      <c r="AJ306" s="16">
        <f t="shared" si="43"/>
        <v>10900298</v>
      </c>
      <c r="AK306" s="16" t="s">
        <v>261</v>
      </c>
      <c r="AL306" s="24" t="str">
        <f t="shared" si="44"/>
        <v>{{5,1,1,1202238,0}|{5,1,2,501760,0}|{5,1,3,10900298,3}}</v>
      </c>
    </row>
    <row r="307" spans="1:38" x14ac:dyDescent="0.15">
      <c r="A307" s="16">
        <v>302</v>
      </c>
      <c r="B307" s="16">
        <v>101</v>
      </c>
      <c r="C307" s="16">
        <v>6</v>
      </c>
      <c r="D307" s="16">
        <v>0</v>
      </c>
      <c r="E307" s="16">
        <v>0</v>
      </c>
      <c r="F307" s="16">
        <v>0</v>
      </c>
      <c r="G307" s="16">
        <v>6000342</v>
      </c>
      <c r="H307" s="24" t="s">
        <v>333</v>
      </c>
      <c r="I307" s="36" t="s">
        <v>315</v>
      </c>
      <c r="J307" s="16">
        <v>8661</v>
      </c>
      <c r="K307" s="30">
        <v>800</v>
      </c>
      <c r="L307" s="16" t="s">
        <v>22</v>
      </c>
      <c r="M307" s="16" t="str" cm="1">
        <f t="array" ref="M307:U307">_xlfn._xlws.FILTER(领地怪物效果!$A$4:$I$64,L307=领地怪物效果!$A$4:$A$64)</f>
        <v>远征PVP-1级普通</v>
      </c>
      <c r="N307" s="16">
        <v>1</v>
      </c>
      <c r="O307" s="16">
        <v>0.65</v>
      </c>
      <c r="P307" s="16">
        <v>0.8</v>
      </c>
      <c r="Q307" s="16">
        <v>0.8</v>
      </c>
      <c r="R307" s="16">
        <v>0</v>
      </c>
      <c r="S307" s="16">
        <v>1953638</v>
      </c>
      <c r="T307" s="16">
        <v>560000</v>
      </c>
      <c r="U307" s="16">
        <v>12022388</v>
      </c>
      <c r="V307" s="16">
        <f t="shared" si="45"/>
        <v>1</v>
      </c>
      <c r="W307" s="19" cm="1">
        <f t="array" ref="W307">SUMPRODUCT((V307=品质升级提升效果!$H$3:$H$102)*(品质升级提升效果!$I$3:$I$102=C307)*(品质升级提升效果!$J$3:$J$102))</f>
        <v>0.8</v>
      </c>
      <c r="X307" s="19" cm="1">
        <f t="array" ref="X307">IFERROR(LOOKUP(1,0/((L307=Sheet2!$A$1:$A$90)*(Sheet2!$B$1:$B$90=C307)),Sheet2!$C$1:$C$90),W307)</f>
        <v>0.8</v>
      </c>
      <c r="Y307" s="16">
        <f t="shared" si="40"/>
        <v>1562910</v>
      </c>
      <c r="Z307" s="16">
        <f t="shared" si="38"/>
        <v>501760</v>
      </c>
      <c r="AA307" s="16">
        <f t="shared" si="39"/>
        <v>10900298</v>
      </c>
      <c r="AD307" s="16" t="s">
        <v>257</v>
      </c>
      <c r="AE307" s="16" t="str">
        <f t="shared" si="41"/>
        <v>1562910,0}|</v>
      </c>
      <c r="AF307" s="16" t="s">
        <v>313</v>
      </c>
      <c r="AG307" s="16">
        <f t="shared" si="42"/>
        <v>501760</v>
      </c>
      <c r="AH307" s="16" t="s">
        <v>260</v>
      </c>
      <c r="AI307" s="16" t="s">
        <v>314</v>
      </c>
      <c r="AJ307" s="16">
        <f t="shared" si="43"/>
        <v>10900298</v>
      </c>
      <c r="AK307" s="16" t="s">
        <v>261</v>
      </c>
      <c r="AL307" s="24" t="str">
        <f t="shared" si="44"/>
        <v>{{5,1,1,1562910,0}|{5,1,2,501760,0}|{5,1,3,10900298,3}}</v>
      </c>
    </row>
    <row r="308" spans="1:38" x14ac:dyDescent="0.15">
      <c r="A308" s="16">
        <v>303</v>
      </c>
      <c r="B308" s="16">
        <v>102</v>
      </c>
      <c r="C308" s="16">
        <v>6</v>
      </c>
      <c r="D308" s="16">
        <v>0</v>
      </c>
      <c r="E308" s="16">
        <v>0</v>
      </c>
      <c r="F308" s="16">
        <v>0</v>
      </c>
      <c r="G308" s="16">
        <v>6000343</v>
      </c>
      <c r="H308" s="24" t="s">
        <v>334</v>
      </c>
      <c r="I308" s="36" t="s">
        <v>315</v>
      </c>
      <c r="J308" s="16">
        <v>8661</v>
      </c>
      <c r="K308" s="30">
        <v>620</v>
      </c>
      <c r="L308" s="16" t="s">
        <v>23</v>
      </c>
      <c r="M308" s="16" t="str" cm="1">
        <f t="array" ref="M308:U308">_xlfn._xlws.FILTER(领地怪物效果!$A$4:$I$64,L308=领地怪物效果!$A$4:$A$64)</f>
        <v>远征PVP-2级普通</v>
      </c>
      <c r="N308" s="16">
        <v>2</v>
      </c>
      <c r="O308" s="16">
        <v>2.8</v>
      </c>
      <c r="P308" s="16">
        <v>1.8</v>
      </c>
      <c r="Q308" s="16">
        <v>1.8</v>
      </c>
      <c r="R308" s="16">
        <v>0</v>
      </c>
      <c r="S308" s="16">
        <v>8415671</v>
      </c>
      <c r="T308" s="16">
        <v>1260000</v>
      </c>
      <c r="U308" s="16">
        <v>27050373</v>
      </c>
      <c r="V308" s="16">
        <f t="shared" si="45"/>
        <v>2</v>
      </c>
      <c r="W308" s="19" cm="1">
        <f t="array" ref="W308">SUMPRODUCT((V308=品质升级提升效果!$H$3:$H$102)*(品质升级提升效果!$I$3:$I$102=C308)*(品质升级提升效果!$J$3:$J$102))</f>
        <v>0.62</v>
      </c>
      <c r="X308" s="19" cm="1">
        <f t="array" ref="X308">IFERROR(LOOKUP(1,0/((L308=Sheet2!$A$1:$A$90)*(Sheet2!$B$1:$B$90=C308)),Sheet2!$C$1:$C$90),W308)</f>
        <v>0.62</v>
      </c>
      <c r="Y308" s="16">
        <f t="shared" si="40"/>
        <v>5217716</v>
      </c>
      <c r="Z308" s="16">
        <f t="shared" si="38"/>
        <v>874944</v>
      </c>
      <c r="AA308" s="16">
        <f t="shared" si="39"/>
        <v>19007395</v>
      </c>
      <c r="AD308" s="16" t="s">
        <v>257</v>
      </c>
      <c r="AE308" s="16" t="str">
        <f t="shared" si="41"/>
        <v>5217716,0}|</v>
      </c>
      <c r="AF308" s="16" t="s">
        <v>313</v>
      </c>
      <c r="AG308" s="16">
        <f t="shared" si="42"/>
        <v>874944</v>
      </c>
      <c r="AH308" s="16" t="s">
        <v>260</v>
      </c>
      <c r="AI308" s="16" t="s">
        <v>314</v>
      </c>
      <c r="AJ308" s="16">
        <f t="shared" si="43"/>
        <v>19007395</v>
      </c>
      <c r="AK308" s="16" t="s">
        <v>261</v>
      </c>
      <c r="AL308" s="24" t="str">
        <f t="shared" si="44"/>
        <v>{{5,1,1,5217716,0}|{5,1,2,874944,0}|{5,1,3,19007395,3}}</v>
      </c>
    </row>
    <row r="309" spans="1:38" x14ac:dyDescent="0.15">
      <c r="A309" s="16">
        <v>304</v>
      </c>
      <c r="B309" s="16">
        <v>103</v>
      </c>
      <c r="C309" s="16">
        <v>6</v>
      </c>
      <c r="D309" s="16">
        <v>0</v>
      </c>
      <c r="E309" s="16">
        <v>0</v>
      </c>
      <c r="F309" s="16">
        <v>0</v>
      </c>
      <c r="G309" s="16">
        <v>6000344</v>
      </c>
      <c r="H309" s="24" t="s">
        <v>335</v>
      </c>
      <c r="I309" s="36" t="s">
        <v>315</v>
      </c>
      <c r="J309" s="16">
        <v>8661</v>
      </c>
      <c r="K309" s="30">
        <v>560</v>
      </c>
      <c r="L309" s="16" t="s">
        <v>24</v>
      </c>
      <c r="M309" s="16" t="str" cm="1">
        <f t="array" ref="M309:U309">_xlfn._xlws.FILTER(领地怪物效果!$A$4:$I$64,L309=领地怪物效果!$A$4:$A$64)</f>
        <v>远征PVP-3级普通</v>
      </c>
      <c r="N309" s="16">
        <v>3</v>
      </c>
      <c r="O309" s="16">
        <v>5.5</v>
      </c>
      <c r="P309" s="16">
        <v>3</v>
      </c>
      <c r="Q309" s="16">
        <v>3</v>
      </c>
      <c r="R309" s="16">
        <v>0</v>
      </c>
      <c r="S309" s="16">
        <v>16530783</v>
      </c>
      <c r="T309" s="16">
        <v>2100000</v>
      </c>
      <c r="U309" s="16">
        <v>45083955</v>
      </c>
      <c r="V309" s="16">
        <f t="shared" si="45"/>
        <v>3</v>
      </c>
      <c r="W309" s="19" cm="1">
        <f t="array" ref="W309">SUMPRODUCT((V309=品质升级提升效果!$H$3:$H$102)*(品质升级提升效果!$I$3:$I$102=C309)*(品质升级提升效果!$J$3:$J$102))</f>
        <v>0.56000000000000005</v>
      </c>
      <c r="X309" s="19" cm="1">
        <f t="array" ref="X309">IFERROR(LOOKUP(1,0/((L309=Sheet2!$A$1:$A$90)*(Sheet2!$B$1:$B$90=C309)),Sheet2!$C$1:$C$90),W309)</f>
        <v>0.56000000000000005</v>
      </c>
      <c r="Y309" s="16">
        <f t="shared" si="40"/>
        <v>9257238</v>
      </c>
      <c r="Z309" s="16">
        <f t="shared" si="38"/>
        <v>1317120</v>
      </c>
      <c r="AA309" s="16">
        <f t="shared" si="39"/>
        <v>28613283</v>
      </c>
      <c r="AD309" s="16" t="s">
        <v>257</v>
      </c>
      <c r="AE309" s="16" t="str">
        <f t="shared" si="41"/>
        <v>9257238,0}|</v>
      </c>
      <c r="AF309" s="16" t="s">
        <v>313</v>
      </c>
      <c r="AG309" s="16">
        <f t="shared" si="42"/>
        <v>1317120</v>
      </c>
      <c r="AH309" s="16" t="s">
        <v>260</v>
      </c>
      <c r="AI309" s="16" t="s">
        <v>314</v>
      </c>
      <c r="AJ309" s="16">
        <f t="shared" si="43"/>
        <v>28613283</v>
      </c>
      <c r="AK309" s="16" t="s">
        <v>261</v>
      </c>
      <c r="AL309" s="24" t="str">
        <f t="shared" si="44"/>
        <v>{{5,1,1,9257238,0}|{5,1,2,1317120,0}|{5,1,3,28613283,3}}</v>
      </c>
    </row>
    <row r="310" spans="1:38" x14ac:dyDescent="0.15">
      <c r="A310" s="16">
        <v>305</v>
      </c>
      <c r="B310" s="16">
        <v>104</v>
      </c>
      <c r="C310" s="16">
        <v>6</v>
      </c>
      <c r="D310" s="16">
        <v>0</v>
      </c>
      <c r="E310" s="16">
        <v>0</v>
      </c>
      <c r="F310" s="16">
        <v>0</v>
      </c>
      <c r="G310" s="16">
        <v>6000345</v>
      </c>
      <c r="H310" s="24" t="s">
        <v>336</v>
      </c>
      <c r="I310" s="36" t="s">
        <v>315</v>
      </c>
      <c r="J310" s="16">
        <v>8661</v>
      </c>
      <c r="K310" s="30">
        <v>620</v>
      </c>
      <c r="L310" s="16" t="s">
        <v>25</v>
      </c>
      <c r="M310" s="16" t="str" cm="1">
        <f t="array" ref="M310:U310">_xlfn._xlws.FILTER(领地怪物效果!$A$4:$I$64,L310=领地怪物效果!$A$4:$A$64)</f>
        <v>远征PVP-4级普通</v>
      </c>
      <c r="N310" s="16">
        <v>4</v>
      </c>
      <c r="O310" s="16">
        <v>8</v>
      </c>
      <c r="P310" s="16">
        <v>22</v>
      </c>
      <c r="Q310" s="16">
        <v>22</v>
      </c>
      <c r="R310" s="16">
        <v>0</v>
      </c>
      <c r="S310" s="16">
        <v>24044776</v>
      </c>
      <c r="T310" s="16">
        <v>15400000</v>
      </c>
      <c r="U310" s="16">
        <v>330615671</v>
      </c>
      <c r="V310" s="16">
        <f t="shared" si="45"/>
        <v>4</v>
      </c>
      <c r="W310" s="19" cm="1">
        <f t="array" ref="W310">SUMPRODUCT((V310=品质升级提升效果!$H$3:$H$102)*(品质升级提升效果!$I$3:$I$102=C310)*(品质升级提升效果!$J$3:$J$102))</f>
        <v>0.62</v>
      </c>
      <c r="X310" s="19" cm="1">
        <f t="array" ref="X310">IFERROR(LOOKUP(1,0/((L310=Sheet2!$A$1:$A$90)*(Sheet2!$B$1:$B$90=C310)),Sheet2!$C$1:$C$90),W310)</f>
        <v>0.62</v>
      </c>
      <c r="Y310" s="16">
        <f t="shared" si="40"/>
        <v>14907761</v>
      </c>
      <c r="Z310" s="16">
        <f t="shared" si="38"/>
        <v>10693760</v>
      </c>
      <c r="AA310" s="16">
        <f t="shared" si="39"/>
        <v>232312611</v>
      </c>
      <c r="AD310" s="16" t="s">
        <v>257</v>
      </c>
      <c r="AE310" s="16" t="str">
        <f t="shared" si="41"/>
        <v>14907761,0}|</v>
      </c>
      <c r="AF310" s="16" t="s">
        <v>313</v>
      </c>
      <c r="AG310" s="16">
        <f t="shared" si="42"/>
        <v>10693760</v>
      </c>
      <c r="AH310" s="16" t="s">
        <v>260</v>
      </c>
      <c r="AI310" s="16" t="s">
        <v>314</v>
      </c>
      <c r="AJ310" s="16">
        <f t="shared" si="43"/>
        <v>232312611</v>
      </c>
      <c r="AK310" s="16" t="s">
        <v>261</v>
      </c>
      <c r="AL310" s="24" t="str">
        <f t="shared" si="44"/>
        <v>{{5,1,1,14907761,0}|{5,1,2,10693760,0}|{5,1,3,232312611,3}}</v>
      </c>
    </row>
    <row r="311" spans="1:38" x14ac:dyDescent="0.15">
      <c r="A311" s="16">
        <v>306</v>
      </c>
      <c r="B311" s="16">
        <v>105</v>
      </c>
      <c r="C311" s="16">
        <v>6</v>
      </c>
      <c r="D311" s="16">
        <v>0</v>
      </c>
      <c r="E311" s="16">
        <v>0</v>
      </c>
      <c r="F311" s="16">
        <v>0</v>
      </c>
      <c r="G311" s="16">
        <v>6000346</v>
      </c>
      <c r="H311" s="24" t="s">
        <v>337</v>
      </c>
      <c r="I311" s="36" t="s">
        <v>315</v>
      </c>
      <c r="J311" s="16">
        <v>8661</v>
      </c>
      <c r="K311" s="30">
        <v>640</v>
      </c>
      <c r="L311" s="16" t="s">
        <v>26</v>
      </c>
      <c r="M311" s="16" t="str" cm="1">
        <f t="array" ref="M311:U311">_xlfn._xlws.FILTER(领地怪物效果!$A$4:$I$64,L311=领地怪物效果!$A$4:$A$64)</f>
        <v>远征PVP-5级普通</v>
      </c>
      <c r="N311" s="16">
        <v>5</v>
      </c>
      <c r="O311" s="16">
        <v>12</v>
      </c>
      <c r="P311" s="16">
        <v>25</v>
      </c>
      <c r="Q311" s="16">
        <v>25</v>
      </c>
      <c r="R311" s="16">
        <v>0</v>
      </c>
      <c r="S311" s="16">
        <v>36067164</v>
      </c>
      <c r="T311" s="16">
        <v>17500000</v>
      </c>
      <c r="U311" s="16">
        <v>375699626</v>
      </c>
      <c r="V311" s="16">
        <f t="shared" si="45"/>
        <v>5</v>
      </c>
      <c r="W311" s="19" cm="1">
        <f t="array" ref="W311">SUMPRODUCT((V311=品质升级提升效果!$H$3:$H$102)*(品质升级提升效果!$I$3:$I$102=C311)*(品质升级提升效果!$J$3:$J$102))</f>
        <v>0.64</v>
      </c>
      <c r="X311" s="19" cm="1">
        <f t="array" ref="X311">IFERROR(LOOKUP(1,0/((L311=Sheet2!$A$1:$A$90)*(Sheet2!$B$1:$B$90=C311)),Sheet2!$C$1:$C$90),W311)</f>
        <v>0.64</v>
      </c>
      <c r="Y311" s="16">
        <f t="shared" si="40"/>
        <v>23082984</v>
      </c>
      <c r="Z311" s="16">
        <f t="shared" si="38"/>
        <v>12544000</v>
      </c>
      <c r="AA311" s="16">
        <f t="shared" si="39"/>
        <v>272507462</v>
      </c>
      <c r="AD311" s="16" t="s">
        <v>257</v>
      </c>
      <c r="AE311" s="16" t="str">
        <f t="shared" si="41"/>
        <v>23082984,0}|</v>
      </c>
      <c r="AF311" s="16" t="s">
        <v>313</v>
      </c>
      <c r="AG311" s="16">
        <f t="shared" si="42"/>
        <v>12544000</v>
      </c>
      <c r="AH311" s="16" t="s">
        <v>260</v>
      </c>
      <c r="AI311" s="16" t="s">
        <v>314</v>
      </c>
      <c r="AJ311" s="16">
        <f t="shared" si="43"/>
        <v>272507462</v>
      </c>
      <c r="AK311" s="16" t="s">
        <v>261</v>
      </c>
      <c r="AL311" s="24" t="str">
        <f t="shared" si="44"/>
        <v>{{5,1,1,23082984,0}|{5,1,2,12544000,0}|{5,1,3,272507462,3}}</v>
      </c>
    </row>
    <row r="312" spans="1:38" x14ac:dyDescent="0.15">
      <c r="A312" s="16">
        <v>307</v>
      </c>
      <c r="B312" s="16">
        <v>106</v>
      </c>
      <c r="C312" s="16">
        <v>6</v>
      </c>
      <c r="D312" s="16">
        <v>0</v>
      </c>
      <c r="E312" s="16">
        <v>0</v>
      </c>
      <c r="F312" s="16">
        <v>0</v>
      </c>
      <c r="G312" s="16">
        <v>6000347</v>
      </c>
      <c r="H312" s="24" t="s">
        <v>338</v>
      </c>
      <c r="I312" s="36" t="s">
        <v>315</v>
      </c>
      <c r="J312" s="16">
        <v>8661</v>
      </c>
      <c r="K312" s="30">
        <v>620</v>
      </c>
      <c r="L312" s="16" t="s">
        <v>27</v>
      </c>
      <c r="M312" s="16" t="str" cm="1">
        <f t="array" ref="M312:U312">_xlfn._xlws.FILTER(领地怪物效果!$A$4:$I$64,L312=领地怪物效果!$A$4:$A$64)</f>
        <v>远征PVP-6级普通</v>
      </c>
      <c r="N312" s="16">
        <v>6</v>
      </c>
      <c r="O312" s="16">
        <v>28</v>
      </c>
      <c r="P312" s="16">
        <v>160</v>
      </c>
      <c r="Q312" s="16">
        <v>160</v>
      </c>
      <c r="R312" s="16">
        <v>0</v>
      </c>
      <c r="S312" s="16">
        <v>84156716</v>
      </c>
      <c r="T312" s="16">
        <v>112000000</v>
      </c>
      <c r="U312" s="16">
        <v>2404477611</v>
      </c>
      <c r="V312" s="16">
        <f t="shared" si="45"/>
        <v>6</v>
      </c>
      <c r="W312" s="19" cm="1">
        <f t="array" ref="W312">SUMPRODUCT((V312=品质升级提升效果!$H$3:$H$102)*(品质升级提升效果!$I$3:$I$102=C312)*(品质升级提升效果!$J$3:$J$102))</f>
        <v>0.62</v>
      </c>
      <c r="X312" s="19" cm="1">
        <f t="array" ref="X312">IFERROR(LOOKUP(1,0/((L312=Sheet2!$A$1:$A$90)*(Sheet2!$B$1:$B$90=C312)),Sheet2!$C$1:$C$90),W312)</f>
        <v>0.62</v>
      </c>
      <c r="Y312" s="16">
        <f t="shared" si="40"/>
        <v>52177163</v>
      </c>
      <c r="Z312" s="16">
        <f t="shared" si="38"/>
        <v>77772800</v>
      </c>
      <c r="AA312" s="16">
        <f t="shared" si="39"/>
        <v>1689546267</v>
      </c>
      <c r="AD312" s="16" t="s">
        <v>257</v>
      </c>
      <c r="AE312" s="16" t="str">
        <f t="shared" si="41"/>
        <v>52177163,0}|</v>
      </c>
      <c r="AF312" s="16" t="s">
        <v>313</v>
      </c>
      <c r="AG312" s="16">
        <f t="shared" si="42"/>
        <v>77772800</v>
      </c>
      <c r="AH312" s="16" t="s">
        <v>260</v>
      </c>
      <c r="AI312" s="16" t="s">
        <v>314</v>
      </c>
      <c r="AJ312" s="16">
        <f t="shared" si="43"/>
        <v>1689546267</v>
      </c>
      <c r="AK312" s="16" t="s">
        <v>261</v>
      </c>
      <c r="AL312" s="24" t="str">
        <f t="shared" si="44"/>
        <v>{{5,1,1,52177163,0}|{5,1,2,77772800,0}|{5,1,3,1689546267,3}}</v>
      </c>
    </row>
    <row r="313" spans="1:38" x14ac:dyDescent="0.15">
      <c r="A313" s="16">
        <v>308</v>
      </c>
      <c r="B313" s="16">
        <v>107</v>
      </c>
      <c r="C313" s="16">
        <v>6</v>
      </c>
      <c r="D313" s="16">
        <v>0</v>
      </c>
      <c r="E313" s="16">
        <v>0</v>
      </c>
      <c r="F313" s="16">
        <v>0</v>
      </c>
      <c r="G313" s="16">
        <v>6000348</v>
      </c>
      <c r="H313" s="24" t="s">
        <v>339</v>
      </c>
      <c r="I313" s="36" t="s">
        <v>315</v>
      </c>
      <c r="J313" s="16">
        <v>8661</v>
      </c>
      <c r="K313" s="30">
        <v>560</v>
      </c>
      <c r="L313" s="16" t="s">
        <v>28</v>
      </c>
      <c r="M313" s="16" t="str" cm="1">
        <f t="array" ref="M313:U313">_xlfn._xlws.FILTER(领地怪物效果!$A$4:$I$64,L313=领地怪物效果!$A$4:$A$64)</f>
        <v>远征PVP-7级普通</v>
      </c>
      <c r="N313" s="16">
        <v>7</v>
      </c>
      <c r="O313" s="16">
        <v>32</v>
      </c>
      <c r="P313" s="16">
        <v>200</v>
      </c>
      <c r="Q313" s="16">
        <v>200</v>
      </c>
      <c r="R313" s="16">
        <v>0</v>
      </c>
      <c r="S313" s="16">
        <v>96179104</v>
      </c>
      <c r="T313" s="16">
        <v>140000000</v>
      </c>
      <c r="U313" s="16">
        <v>3005597014</v>
      </c>
      <c r="V313" s="16">
        <f t="shared" si="45"/>
        <v>7</v>
      </c>
      <c r="W313" s="19" cm="1">
        <f t="array" ref="W313">SUMPRODUCT((V313=品质升级提升效果!$H$3:$H$102)*(品质升级提升效果!$I$3:$I$102=C313)*(品质升级提升效果!$J$3:$J$102))</f>
        <v>0.56000000000000005</v>
      </c>
      <c r="X313" s="19" cm="1">
        <f t="array" ref="X313">IFERROR(LOOKUP(1,0/((L313=Sheet2!$A$1:$A$90)*(Sheet2!$B$1:$B$90=C313)),Sheet2!$C$1:$C$90),W313)</f>
        <v>0.56000000000000005</v>
      </c>
      <c r="Y313" s="16">
        <f t="shared" si="40"/>
        <v>53860298</v>
      </c>
      <c r="Z313" s="16">
        <f t="shared" si="38"/>
        <v>87808000</v>
      </c>
      <c r="AA313" s="16">
        <f t="shared" si="39"/>
        <v>1907552238</v>
      </c>
      <c r="AD313" s="16" t="s">
        <v>257</v>
      </c>
      <c r="AE313" s="16" t="str">
        <f t="shared" si="41"/>
        <v>53860298,0}|</v>
      </c>
      <c r="AF313" s="16" t="s">
        <v>313</v>
      </c>
      <c r="AG313" s="16">
        <f t="shared" si="42"/>
        <v>87808000</v>
      </c>
      <c r="AH313" s="16" t="s">
        <v>260</v>
      </c>
      <c r="AI313" s="16" t="s">
        <v>314</v>
      </c>
      <c r="AJ313" s="16">
        <f t="shared" si="43"/>
        <v>1907552238</v>
      </c>
      <c r="AK313" s="16" t="s">
        <v>261</v>
      </c>
      <c r="AL313" s="24" t="str">
        <f t="shared" si="44"/>
        <v>{{5,1,1,53860298,0}|{5,1,2,87808000,0}|{5,1,3,1907552238,3}}</v>
      </c>
    </row>
    <row r="314" spans="1:38" x14ac:dyDescent="0.15">
      <c r="A314" s="16">
        <v>309</v>
      </c>
      <c r="B314" s="16">
        <v>108</v>
      </c>
      <c r="C314" s="16">
        <v>6</v>
      </c>
      <c r="D314" s="16">
        <v>0</v>
      </c>
      <c r="E314" s="16">
        <v>0</v>
      </c>
      <c r="F314" s="16">
        <v>0</v>
      </c>
      <c r="G314" s="16">
        <v>6000349</v>
      </c>
      <c r="H314" s="24" t="s">
        <v>340</v>
      </c>
      <c r="I314" s="36" t="s">
        <v>315</v>
      </c>
      <c r="J314" s="16">
        <v>8661</v>
      </c>
      <c r="K314" s="30">
        <v>500</v>
      </c>
      <c r="L314" s="16" t="s">
        <v>29</v>
      </c>
      <c r="M314" s="16" t="str" cm="1">
        <f t="array" ref="M314:U314">_xlfn._xlws.FILTER(领地怪物效果!$A$4:$I$64,L314=领地怪物效果!$A$4:$A$64)</f>
        <v>远征PVP-8级普通</v>
      </c>
      <c r="N314" s="16">
        <v>8</v>
      </c>
      <c r="O314" s="16">
        <v>35</v>
      </c>
      <c r="P314" s="16">
        <v>250</v>
      </c>
      <c r="Q314" s="16">
        <v>250</v>
      </c>
      <c r="R314" s="16">
        <v>0</v>
      </c>
      <c r="S314" s="16">
        <v>105195895</v>
      </c>
      <c r="T314" s="16">
        <v>175000000</v>
      </c>
      <c r="U314" s="16">
        <v>3756996268</v>
      </c>
      <c r="V314" s="16">
        <f t="shared" si="45"/>
        <v>8</v>
      </c>
      <c r="W314" s="19" cm="1">
        <f t="array" ref="W314">SUMPRODUCT((V314=品质升级提升效果!$H$3:$H$102)*(品质升级提升效果!$I$3:$I$102=C314)*(品质升级提升效果!$J$3:$J$102))</f>
        <v>0.5</v>
      </c>
      <c r="X314" s="19" cm="1">
        <f t="array" ref="X314">IFERROR(LOOKUP(1,0/((L314=Sheet2!$A$1:$A$90)*(Sheet2!$B$1:$B$90=C314)),Sheet2!$C$1:$C$90),W314)</f>
        <v>0.5</v>
      </c>
      <c r="Y314" s="16">
        <f t="shared" si="40"/>
        <v>52597947</v>
      </c>
      <c r="Z314" s="16">
        <f t="shared" si="38"/>
        <v>98000000</v>
      </c>
      <c r="AA314" s="16">
        <f t="shared" si="39"/>
        <v>2128964551</v>
      </c>
      <c r="AD314" s="16" t="s">
        <v>257</v>
      </c>
      <c r="AE314" s="16" t="str">
        <f t="shared" si="41"/>
        <v>52597947,0}|</v>
      </c>
      <c r="AF314" s="16" t="s">
        <v>313</v>
      </c>
      <c r="AG314" s="16">
        <f t="shared" si="42"/>
        <v>98000000</v>
      </c>
      <c r="AH314" s="16" t="s">
        <v>260</v>
      </c>
      <c r="AI314" s="16" t="s">
        <v>314</v>
      </c>
      <c r="AJ314" s="16">
        <f t="shared" si="43"/>
        <v>2128964551</v>
      </c>
      <c r="AK314" s="16" t="s">
        <v>261</v>
      </c>
      <c r="AL314" s="24" t="str">
        <f t="shared" si="44"/>
        <v>{{5,1,1,52597947,0}|{5,1,2,98000000,0}|{5,1,3,2128964551,3}}</v>
      </c>
    </row>
    <row r="315" spans="1:38" x14ac:dyDescent="0.15">
      <c r="A315" s="16">
        <v>310</v>
      </c>
      <c r="B315" s="16">
        <v>109</v>
      </c>
      <c r="C315" s="16">
        <v>6</v>
      </c>
      <c r="D315" s="16">
        <v>0</v>
      </c>
      <c r="E315" s="16">
        <v>0</v>
      </c>
      <c r="F315" s="16">
        <v>0</v>
      </c>
      <c r="G315" s="16">
        <v>6000350</v>
      </c>
      <c r="H315" s="24" t="s">
        <v>341</v>
      </c>
      <c r="I315" s="36" t="s">
        <v>315</v>
      </c>
      <c r="J315" s="16">
        <v>8661</v>
      </c>
      <c r="K315" s="30">
        <v>460</v>
      </c>
      <c r="L315" s="16" t="s">
        <v>30</v>
      </c>
      <c r="M315" s="16" t="str" cm="1">
        <f t="array" ref="M315:U315">_xlfn._xlws.FILTER(领地怪物效果!$A$4:$I$64,L315=领地怪物效果!$A$4:$A$64)</f>
        <v>远征PVP-9级普通</v>
      </c>
      <c r="N315" s="16">
        <v>9</v>
      </c>
      <c r="O315" s="16">
        <v>60</v>
      </c>
      <c r="P315" s="16">
        <v>300</v>
      </c>
      <c r="Q315" s="16">
        <v>300</v>
      </c>
      <c r="R315" s="16">
        <v>0</v>
      </c>
      <c r="S315" s="16">
        <v>180335820</v>
      </c>
      <c r="T315" s="16">
        <v>210000000</v>
      </c>
      <c r="U315" s="16">
        <v>4508395522</v>
      </c>
      <c r="V315" s="16">
        <f t="shared" si="45"/>
        <v>9</v>
      </c>
      <c r="W315" s="19" cm="1">
        <f t="array" ref="W315">SUMPRODUCT((V315=品质升级提升效果!$H$3:$H$102)*(品质升级提升效果!$I$3:$I$102=C315)*(品质升级提升效果!$J$3:$J$102))</f>
        <v>0.46</v>
      </c>
      <c r="X315" s="19" cm="1">
        <f t="array" ref="X315">IFERROR(LOOKUP(1,0/((L315=Sheet2!$A$1:$A$90)*(Sheet2!$B$1:$B$90=C315)),Sheet2!$C$1:$C$90),W315)</f>
        <v>0.46</v>
      </c>
      <c r="Y315" s="16">
        <f t="shared" si="40"/>
        <v>82954477</v>
      </c>
      <c r="Z315" s="16">
        <f t="shared" si="38"/>
        <v>108192000</v>
      </c>
      <c r="AA315" s="16">
        <f t="shared" si="39"/>
        <v>2350376865</v>
      </c>
      <c r="AD315" s="16" t="s">
        <v>257</v>
      </c>
      <c r="AE315" s="16" t="str">
        <f t="shared" si="41"/>
        <v>82954477,0}|</v>
      </c>
      <c r="AF315" s="16" t="s">
        <v>313</v>
      </c>
      <c r="AG315" s="16">
        <f t="shared" si="42"/>
        <v>108192000</v>
      </c>
      <c r="AH315" s="16" t="s">
        <v>260</v>
      </c>
      <c r="AI315" s="16" t="s">
        <v>314</v>
      </c>
      <c r="AJ315" s="16">
        <f t="shared" si="43"/>
        <v>2350376865</v>
      </c>
      <c r="AK315" s="16" t="s">
        <v>261</v>
      </c>
      <c r="AL315" s="24" t="str">
        <f t="shared" si="44"/>
        <v>{{5,1,1,82954477,0}|{5,1,2,108192000,0}|{5,1,3,2350376865,3}}</v>
      </c>
    </row>
    <row r="316" spans="1:38" x14ac:dyDescent="0.15">
      <c r="A316" s="16">
        <v>311</v>
      </c>
      <c r="B316" s="16">
        <v>110</v>
      </c>
      <c r="C316" s="16">
        <v>6</v>
      </c>
      <c r="D316" s="16">
        <v>0</v>
      </c>
      <c r="E316" s="16">
        <v>0</v>
      </c>
      <c r="F316" s="16">
        <v>0</v>
      </c>
      <c r="G316" s="16">
        <v>6000351</v>
      </c>
      <c r="H316" s="24" t="s">
        <v>342</v>
      </c>
      <c r="I316" s="36" t="s">
        <v>315</v>
      </c>
      <c r="J316" s="16">
        <v>8661</v>
      </c>
      <c r="K316" s="30">
        <v>440</v>
      </c>
      <c r="L316" s="16" t="s">
        <v>31</v>
      </c>
      <c r="M316" s="16" t="str" cm="1">
        <f t="array" ref="M316:U316">_xlfn._xlws.FILTER(领地怪物效果!$A$4:$I$64,L316=领地怪物效果!$A$4:$A$64)</f>
        <v>远征PVP-10级普通</v>
      </c>
      <c r="N316" s="16">
        <v>10</v>
      </c>
      <c r="O316" s="16">
        <v>70</v>
      </c>
      <c r="P316" s="16">
        <v>320</v>
      </c>
      <c r="Q316" s="16">
        <v>320</v>
      </c>
      <c r="R316" s="16">
        <v>0</v>
      </c>
      <c r="S316" s="16">
        <v>210391791</v>
      </c>
      <c r="T316" s="16">
        <v>224000000</v>
      </c>
      <c r="U316" s="16">
        <v>4808955223</v>
      </c>
      <c r="V316" s="16">
        <f t="shared" si="45"/>
        <v>10</v>
      </c>
      <c r="W316" s="19" cm="1">
        <f t="array" ref="W316">SUMPRODUCT((V316=品质升级提升效果!$H$3:$H$102)*(品质升级提升效果!$I$3:$I$102=C316)*(品质升级提升效果!$J$3:$J$102))</f>
        <v>0.44</v>
      </c>
      <c r="X316" s="19" cm="1">
        <f t="array" ref="X316">IFERROR(LOOKUP(1,0/((L316=Sheet2!$A$1:$A$90)*(Sheet2!$B$1:$B$90=C316)),Sheet2!$C$1:$C$90),W316)</f>
        <v>0.44</v>
      </c>
      <c r="Y316" s="16">
        <f t="shared" si="40"/>
        <v>92572388</v>
      </c>
      <c r="Z316" s="16">
        <f t="shared" si="38"/>
        <v>110387200</v>
      </c>
      <c r="AA316" s="16">
        <f t="shared" si="39"/>
        <v>2398065671</v>
      </c>
      <c r="AD316" s="16" t="s">
        <v>257</v>
      </c>
      <c r="AE316" s="16" t="str">
        <f t="shared" si="41"/>
        <v>92572388,0}|</v>
      </c>
      <c r="AF316" s="16" t="s">
        <v>313</v>
      </c>
      <c r="AG316" s="16">
        <f t="shared" si="42"/>
        <v>110387200</v>
      </c>
      <c r="AH316" s="16" t="s">
        <v>260</v>
      </c>
      <c r="AI316" s="16" t="s">
        <v>314</v>
      </c>
      <c r="AJ316" s="16">
        <f t="shared" si="43"/>
        <v>2398065671</v>
      </c>
      <c r="AK316" s="16" t="s">
        <v>261</v>
      </c>
      <c r="AL316" s="24" t="str">
        <f t="shared" si="44"/>
        <v>{{5,1,1,92572388,0}|{5,1,2,110387200,0}|{5,1,3,2398065671,3}}</v>
      </c>
    </row>
    <row r="317" spans="1:38" x14ac:dyDescent="0.15">
      <c r="A317" s="16">
        <v>312</v>
      </c>
      <c r="B317" s="16">
        <v>201</v>
      </c>
      <c r="C317" s="16">
        <v>6</v>
      </c>
      <c r="D317" s="16">
        <v>600</v>
      </c>
      <c r="E317" s="16">
        <v>0</v>
      </c>
      <c r="F317" s="16">
        <v>0</v>
      </c>
      <c r="G317" s="16">
        <f>G307</f>
        <v>6000342</v>
      </c>
      <c r="H317" s="24" t="s">
        <v>333</v>
      </c>
      <c r="I317" s="37" t="s">
        <v>315</v>
      </c>
      <c r="J317" s="16">
        <v>8661</v>
      </c>
      <c r="K317" s="30">
        <v>800</v>
      </c>
      <c r="L317" s="16" t="s">
        <v>32</v>
      </c>
      <c r="M317" s="16" t="str" cm="1">
        <f t="array" ref="M317:U317">_xlfn._xlws.FILTER(领地怪物效果!$A$4:$I$64,L317=领地怪物效果!$A$4:$A$64)</f>
        <v>远征PVP-1级远征币矿井</v>
      </c>
      <c r="N317" s="16">
        <v>1</v>
      </c>
      <c r="O317" s="16">
        <v>1.9</v>
      </c>
      <c r="P317" s="16">
        <v>1.9</v>
      </c>
      <c r="Q317" s="16">
        <v>1.9</v>
      </c>
      <c r="R317" s="16">
        <v>0</v>
      </c>
      <c r="S317" s="16">
        <v>5710634</v>
      </c>
      <c r="T317" s="16">
        <v>1330000</v>
      </c>
      <c r="U317" s="16">
        <v>28553171</v>
      </c>
      <c r="V317" s="16">
        <f t="shared" si="45"/>
        <v>1</v>
      </c>
      <c r="W317" s="19" cm="1">
        <f t="array" ref="W317">SUMPRODUCT((V317=品质升级提升效果!$H$3:$H$102)*(品质升级提升效果!$I$3:$I$102=C317)*(品质升级提升效果!$J$3:$J$102))</f>
        <v>0.8</v>
      </c>
      <c r="X317" s="19" cm="1">
        <f t="array" ref="X317">IFERROR(LOOKUP(1,0/((L317=Sheet2!$A$1:$A$90)*(Sheet2!$B$1:$B$90=C317)),Sheet2!$C$1:$C$90),W317)</f>
        <v>0.8</v>
      </c>
      <c r="Y317" s="16">
        <f t="shared" si="40"/>
        <v>4568507</v>
      </c>
      <c r="Z317" s="16">
        <f t="shared" si="38"/>
        <v>1191680</v>
      </c>
      <c r="AA317" s="16">
        <f t="shared" si="39"/>
        <v>25888208</v>
      </c>
      <c r="AD317" s="16" t="s">
        <v>257</v>
      </c>
      <c r="AE317" s="16" t="str">
        <f t="shared" si="41"/>
        <v>4568507,0}|</v>
      </c>
      <c r="AF317" s="16" t="s">
        <v>313</v>
      </c>
      <c r="AG317" s="16">
        <f t="shared" si="42"/>
        <v>1191680</v>
      </c>
      <c r="AH317" s="16" t="s">
        <v>260</v>
      </c>
      <c r="AI317" s="16" t="s">
        <v>314</v>
      </c>
      <c r="AJ317" s="16">
        <f t="shared" si="43"/>
        <v>25888208</v>
      </c>
      <c r="AK317" s="16" t="s">
        <v>261</v>
      </c>
      <c r="AL317" s="24" t="str">
        <f t="shared" si="44"/>
        <v>{{5,1,1,4568507,0}|{5,1,2,1191680,0}|{5,1,3,25888208,3}}</v>
      </c>
    </row>
    <row r="318" spans="1:38" x14ac:dyDescent="0.15">
      <c r="A318" s="16">
        <v>313</v>
      </c>
      <c r="B318" s="16">
        <v>202</v>
      </c>
      <c r="C318" s="16">
        <v>6</v>
      </c>
      <c r="D318" s="16">
        <v>600</v>
      </c>
      <c r="E318" s="16">
        <v>0</v>
      </c>
      <c r="F318" s="16">
        <v>0</v>
      </c>
      <c r="G318" s="16">
        <f t="shared" ref="G318:G336" si="46">G308</f>
        <v>6000343</v>
      </c>
      <c r="H318" s="24" t="s">
        <v>334</v>
      </c>
      <c r="I318" s="37" t="s">
        <v>315</v>
      </c>
      <c r="J318" s="16">
        <v>8661</v>
      </c>
      <c r="K318" s="30">
        <v>620</v>
      </c>
      <c r="L318" s="16" t="s">
        <v>33</v>
      </c>
      <c r="M318" s="16" t="str" cm="1">
        <f t="array" ref="M318:U318">_xlfn._xlws.FILTER(领地怪物效果!$A$4:$I$64,L318=领地怪物效果!$A$4:$A$64)</f>
        <v>远征PVP-2级远征币矿井</v>
      </c>
      <c r="N318" s="16">
        <v>2</v>
      </c>
      <c r="O318" s="16">
        <v>2.95</v>
      </c>
      <c r="P318" s="16">
        <v>2.25</v>
      </c>
      <c r="Q318" s="16">
        <v>2.25</v>
      </c>
      <c r="R318" s="16">
        <v>0</v>
      </c>
      <c r="S318" s="16">
        <v>8866511</v>
      </c>
      <c r="T318" s="16">
        <v>1575000</v>
      </c>
      <c r="U318" s="16">
        <v>33812966</v>
      </c>
      <c r="V318" s="16">
        <f t="shared" si="45"/>
        <v>2</v>
      </c>
      <c r="W318" s="19" cm="1">
        <f t="array" ref="W318">SUMPRODUCT((V318=品质升级提升效果!$H$3:$H$102)*(品质升级提升效果!$I$3:$I$102=C318)*(品质升级提升效果!$J$3:$J$102))</f>
        <v>0.62</v>
      </c>
      <c r="X318" s="19" cm="1">
        <f t="array" ref="X318">IFERROR(LOOKUP(1,0/((L318=Sheet2!$A$1:$A$90)*(Sheet2!$B$1:$B$90=C318)),Sheet2!$C$1:$C$90),W318)</f>
        <v>0.62</v>
      </c>
      <c r="Y318" s="16">
        <f t="shared" si="40"/>
        <v>5497236</v>
      </c>
      <c r="Z318" s="16">
        <f t="shared" si="38"/>
        <v>1093680</v>
      </c>
      <c r="AA318" s="16">
        <f t="shared" si="39"/>
        <v>23759244</v>
      </c>
      <c r="AD318" s="16" t="s">
        <v>257</v>
      </c>
      <c r="AE318" s="16" t="str">
        <f t="shared" si="41"/>
        <v>5497236,0}|</v>
      </c>
      <c r="AF318" s="16" t="s">
        <v>313</v>
      </c>
      <c r="AG318" s="16">
        <f t="shared" si="42"/>
        <v>1093680</v>
      </c>
      <c r="AH318" s="16" t="s">
        <v>260</v>
      </c>
      <c r="AI318" s="16" t="s">
        <v>314</v>
      </c>
      <c r="AJ318" s="16">
        <f t="shared" si="43"/>
        <v>23759244</v>
      </c>
      <c r="AK318" s="16" t="s">
        <v>261</v>
      </c>
      <c r="AL318" s="24" t="str">
        <f t="shared" si="44"/>
        <v>{{5,1,1,5497236,0}|{5,1,2,1093680,0}|{5,1,3,23759244,3}}</v>
      </c>
    </row>
    <row r="319" spans="1:38" x14ac:dyDescent="0.15">
      <c r="A319" s="16">
        <v>314</v>
      </c>
      <c r="B319" s="16">
        <v>203</v>
      </c>
      <c r="C319" s="16">
        <v>6</v>
      </c>
      <c r="D319" s="16">
        <v>600</v>
      </c>
      <c r="E319" s="16">
        <v>0</v>
      </c>
      <c r="F319" s="16">
        <v>0</v>
      </c>
      <c r="G319" s="16">
        <f t="shared" si="46"/>
        <v>6000344</v>
      </c>
      <c r="H319" s="24" t="s">
        <v>335</v>
      </c>
      <c r="I319" s="37" t="s">
        <v>315</v>
      </c>
      <c r="J319" s="16">
        <v>8661</v>
      </c>
      <c r="K319" s="30">
        <v>560</v>
      </c>
      <c r="L319" s="16" t="s">
        <v>34</v>
      </c>
      <c r="M319" s="16" t="str" cm="1">
        <f t="array" ref="M319:U319">_xlfn._xlws.FILTER(领地怪物效果!$A$4:$I$64,L319=领地怪物效果!$A$4:$A$64)</f>
        <v>远征PVP-3级远征币矿井</v>
      </c>
      <c r="N319" s="16">
        <v>3</v>
      </c>
      <c r="O319" s="16">
        <v>5.9</v>
      </c>
      <c r="P319" s="16">
        <v>3.9</v>
      </c>
      <c r="Q319" s="16">
        <v>3.9</v>
      </c>
      <c r="R319" s="16">
        <v>0</v>
      </c>
      <c r="S319" s="16">
        <v>17733022</v>
      </c>
      <c r="T319" s="16">
        <v>2730000</v>
      </c>
      <c r="U319" s="16">
        <v>58609141</v>
      </c>
      <c r="V319" s="16">
        <f t="shared" si="45"/>
        <v>3</v>
      </c>
      <c r="W319" s="19" cm="1">
        <f t="array" ref="W319">SUMPRODUCT((V319=品质升级提升效果!$H$3:$H$102)*(品质升级提升效果!$I$3:$I$102=C319)*(品质升级提升效果!$J$3:$J$102))</f>
        <v>0.56000000000000005</v>
      </c>
      <c r="X319" s="19" cm="1">
        <f t="array" ref="X319">IFERROR(LOOKUP(1,0/((L319=Sheet2!$A$1:$A$90)*(Sheet2!$B$1:$B$90=C319)),Sheet2!$C$1:$C$90),W319)</f>
        <v>0.56000000000000005</v>
      </c>
      <c r="Y319" s="16">
        <f t="shared" si="40"/>
        <v>9930492</v>
      </c>
      <c r="Z319" s="16">
        <f t="shared" si="38"/>
        <v>1712256</v>
      </c>
      <c r="AA319" s="16">
        <f t="shared" si="39"/>
        <v>37197268</v>
      </c>
      <c r="AD319" s="16" t="s">
        <v>257</v>
      </c>
      <c r="AE319" s="16" t="str">
        <f t="shared" si="41"/>
        <v>9930492,0}|</v>
      </c>
      <c r="AF319" s="16" t="s">
        <v>313</v>
      </c>
      <c r="AG319" s="16">
        <f t="shared" si="42"/>
        <v>1712256</v>
      </c>
      <c r="AH319" s="16" t="s">
        <v>260</v>
      </c>
      <c r="AI319" s="16" t="s">
        <v>314</v>
      </c>
      <c r="AJ319" s="16">
        <f t="shared" si="43"/>
        <v>37197268</v>
      </c>
      <c r="AK319" s="16" t="s">
        <v>261</v>
      </c>
      <c r="AL319" s="24" t="str">
        <f t="shared" si="44"/>
        <v>{{5,1,1,9930492,0}|{5,1,2,1712256,0}|{5,1,3,37197268,3}}</v>
      </c>
    </row>
    <row r="320" spans="1:38" x14ac:dyDescent="0.15">
      <c r="A320" s="16">
        <v>315</v>
      </c>
      <c r="B320" s="16">
        <v>204</v>
      </c>
      <c r="C320" s="16">
        <v>6</v>
      </c>
      <c r="D320" s="16">
        <v>600</v>
      </c>
      <c r="E320" s="16">
        <v>0</v>
      </c>
      <c r="F320" s="16">
        <v>0</v>
      </c>
      <c r="G320" s="16">
        <f t="shared" si="46"/>
        <v>6000345</v>
      </c>
      <c r="H320" s="24" t="s">
        <v>336</v>
      </c>
      <c r="I320" s="37" t="s">
        <v>315</v>
      </c>
      <c r="J320" s="16">
        <v>8661</v>
      </c>
      <c r="K320" s="30">
        <v>620</v>
      </c>
      <c r="L320" s="16" t="s">
        <v>35</v>
      </c>
      <c r="M320" s="16" t="str" cm="1">
        <f t="array" ref="M320:U320">_xlfn._xlws.FILTER(领地怪物效果!$A$4:$I$64,L320=领地怪物效果!$A$4:$A$64)</f>
        <v>远征PVP-4级远征币矿井</v>
      </c>
      <c r="N320" s="16">
        <v>4</v>
      </c>
      <c r="O320" s="16">
        <v>8.6999999999999993</v>
      </c>
      <c r="P320" s="16">
        <v>29.7</v>
      </c>
      <c r="Q320" s="16">
        <v>29.7</v>
      </c>
      <c r="R320" s="16">
        <v>0</v>
      </c>
      <c r="S320" s="16">
        <v>26148694</v>
      </c>
      <c r="T320" s="16">
        <v>20790000</v>
      </c>
      <c r="U320" s="16">
        <v>446331156</v>
      </c>
      <c r="V320" s="16">
        <f t="shared" si="45"/>
        <v>4</v>
      </c>
      <c r="W320" s="19" cm="1">
        <f t="array" ref="W320">SUMPRODUCT((V320=品质升级提升效果!$H$3:$H$102)*(品质升级提升效果!$I$3:$I$102=C320)*(品质升级提升效果!$J$3:$J$102))</f>
        <v>0.62</v>
      </c>
      <c r="X320" s="19" cm="1">
        <f t="array" ref="X320">IFERROR(LOOKUP(1,0/((L320=Sheet2!$A$1:$A$90)*(Sheet2!$B$1:$B$90=C320)),Sheet2!$C$1:$C$90),W320)</f>
        <v>0.62</v>
      </c>
      <c r="Y320" s="16">
        <f t="shared" si="40"/>
        <v>16212190</v>
      </c>
      <c r="Z320" s="16">
        <f t="shared" si="38"/>
        <v>14436576</v>
      </c>
      <c r="AA320" s="16">
        <f t="shared" si="39"/>
        <v>313622025</v>
      </c>
      <c r="AD320" s="16" t="s">
        <v>257</v>
      </c>
      <c r="AE320" s="16" t="str">
        <f t="shared" si="41"/>
        <v>16212190,0}|</v>
      </c>
      <c r="AF320" s="16" t="s">
        <v>313</v>
      </c>
      <c r="AG320" s="16">
        <f t="shared" si="42"/>
        <v>14436576</v>
      </c>
      <c r="AH320" s="16" t="s">
        <v>260</v>
      </c>
      <c r="AI320" s="16" t="s">
        <v>314</v>
      </c>
      <c r="AJ320" s="16">
        <f t="shared" si="43"/>
        <v>313622025</v>
      </c>
      <c r="AK320" s="16" t="s">
        <v>261</v>
      </c>
      <c r="AL320" s="24" t="str">
        <f t="shared" si="44"/>
        <v>{{5,1,1,16212190,0}|{5,1,2,14436576,0}|{5,1,3,313622025,3}}</v>
      </c>
    </row>
    <row r="321" spans="1:38" x14ac:dyDescent="0.15">
      <c r="A321" s="16">
        <v>316</v>
      </c>
      <c r="B321" s="16">
        <v>205</v>
      </c>
      <c r="C321" s="16">
        <v>6</v>
      </c>
      <c r="D321" s="16">
        <v>600</v>
      </c>
      <c r="E321" s="16">
        <v>0</v>
      </c>
      <c r="F321" s="16">
        <v>0</v>
      </c>
      <c r="G321" s="16">
        <f t="shared" si="46"/>
        <v>6000346</v>
      </c>
      <c r="H321" s="24" t="s">
        <v>337</v>
      </c>
      <c r="I321" s="37" t="s">
        <v>315</v>
      </c>
      <c r="J321" s="16">
        <v>8661</v>
      </c>
      <c r="K321" s="30">
        <v>640</v>
      </c>
      <c r="L321" s="16" t="s">
        <v>36</v>
      </c>
      <c r="M321" s="16" t="str" cm="1">
        <f t="array" ref="M321:U321">_xlfn._xlws.FILTER(领地怪物效果!$A$4:$I$64,L321=领地怪物效果!$A$4:$A$64)</f>
        <v>远征PVP-5级远征币矿井</v>
      </c>
      <c r="N321" s="16">
        <v>5</v>
      </c>
      <c r="O321" s="16">
        <v>13.2</v>
      </c>
      <c r="P321" s="16">
        <v>35</v>
      </c>
      <c r="Q321" s="16">
        <v>35</v>
      </c>
      <c r="R321" s="16">
        <v>0</v>
      </c>
      <c r="S321" s="16">
        <v>39673880</v>
      </c>
      <c r="T321" s="16">
        <v>24500000</v>
      </c>
      <c r="U321" s="16">
        <v>525979477</v>
      </c>
      <c r="V321" s="16">
        <f t="shared" si="45"/>
        <v>5</v>
      </c>
      <c r="W321" s="19" cm="1">
        <f t="array" ref="W321">SUMPRODUCT((V321=品质升级提升效果!$H$3:$H$102)*(品质升级提升效果!$I$3:$I$102=C321)*(品质升级提升效果!$J$3:$J$102))</f>
        <v>0.64</v>
      </c>
      <c r="X321" s="19" cm="1">
        <f t="array" ref="X321">IFERROR(LOOKUP(1,0/((L321=Sheet2!$A$1:$A$90)*(Sheet2!$B$1:$B$90=C321)),Sheet2!$C$1:$C$90),W321)</f>
        <v>0.64</v>
      </c>
      <c r="Y321" s="16">
        <f t="shared" si="40"/>
        <v>25391283</v>
      </c>
      <c r="Z321" s="16">
        <f t="shared" si="38"/>
        <v>17561600</v>
      </c>
      <c r="AA321" s="16">
        <f t="shared" si="39"/>
        <v>381510447</v>
      </c>
      <c r="AD321" s="16" t="s">
        <v>257</v>
      </c>
      <c r="AE321" s="16" t="str">
        <f t="shared" si="41"/>
        <v>25391283,0}|</v>
      </c>
      <c r="AF321" s="16" t="s">
        <v>313</v>
      </c>
      <c r="AG321" s="16">
        <f t="shared" si="42"/>
        <v>17561600</v>
      </c>
      <c r="AH321" s="16" t="s">
        <v>260</v>
      </c>
      <c r="AI321" s="16" t="s">
        <v>314</v>
      </c>
      <c r="AJ321" s="16">
        <f t="shared" si="43"/>
        <v>381510447</v>
      </c>
      <c r="AK321" s="16" t="s">
        <v>261</v>
      </c>
      <c r="AL321" s="24" t="str">
        <f t="shared" si="44"/>
        <v>{{5,1,1,25391283,0}|{5,1,2,17561600,0}|{5,1,3,381510447,3}}</v>
      </c>
    </row>
    <row r="322" spans="1:38" x14ac:dyDescent="0.15">
      <c r="A322" s="16">
        <v>317</v>
      </c>
      <c r="B322" s="16">
        <v>206</v>
      </c>
      <c r="C322" s="16">
        <v>6</v>
      </c>
      <c r="D322" s="16">
        <v>600</v>
      </c>
      <c r="E322" s="16">
        <v>0</v>
      </c>
      <c r="F322" s="16">
        <v>0</v>
      </c>
      <c r="G322" s="16">
        <f t="shared" si="46"/>
        <v>6000347</v>
      </c>
      <c r="H322" s="24" t="s">
        <v>338</v>
      </c>
      <c r="I322" s="37" t="s">
        <v>315</v>
      </c>
      <c r="J322" s="16">
        <v>8661</v>
      </c>
      <c r="K322" s="30">
        <v>620</v>
      </c>
      <c r="L322" s="16" t="s">
        <v>37</v>
      </c>
      <c r="M322" s="16" t="str" cm="1">
        <f t="array" ref="M322:U322">_xlfn._xlws.FILTER(领地怪物效果!$A$4:$I$64,L322=领地怪物效果!$A$4:$A$64)</f>
        <v>远征PVP-6级远征币矿井</v>
      </c>
      <c r="N322" s="16">
        <v>6</v>
      </c>
      <c r="O322" s="16">
        <v>31.05</v>
      </c>
      <c r="P322" s="16">
        <v>232</v>
      </c>
      <c r="Q322" s="16">
        <v>232</v>
      </c>
      <c r="R322" s="16">
        <v>0</v>
      </c>
      <c r="S322" s="16">
        <v>93323787</v>
      </c>
      <c r="T322" s="16">
        <v>162400000</v>
      </c>
      <c r="U322" s="16">
        <v>3486492537</v>
      </c>
      <c r="V322" s="16">
        <f t="shared" si="45"/>
        <v>6</v>
      </c>
      <c r="W322" s="19" cm="1">
        <f t="array" ref="W322">SUMPRODUCT((V322=品质升级提升效果!$H$3:$H$102)*(品质升级提升效果!$I$3:$I$102=C322)*(品质升级提升效果!$J$3:$J$102))</f>
        <v>0.62</v>
      </c>
      <c r="X322" s="19" cm="1">
        <f t="array" ref="X322">IFERROR(LOOKUP(1,0/((L322=Sheet2!$A$1:$A$90)*(Sheet2!$B$1:$B$90=C322)),Sheet2!$C$1:$C$90),W322)</f>
        <v>0.62</v>
      </c>
      <c r="Y322" s="16">
        <f t="shared" si="40"/>
        <v>57860747</v>
      </c>
      <c r="Z322" s="16">
        <f t="shared" si="38"/>
        <v>112770560</v>
      </c>
      <c r="AA322" s="16">
        <f t="shared" si="39"/>
        <v>2449842089</v>
      </c>
      <c r="AD322" s="16" t="s">
        <v>257</v>
      </c>
      <c r="AE322" s="16" t="str">
        <f t="shared" si="41"/>
        <v>57860747,0}|</v>
      </c>
      <c r="AF322" s="16" t="s">
        <v>313</v>
      </c>
      <c r="AG322" s="16">
        <f t="shared" si="42"/>
        <v>112770560</v>
      </c>
      <c r="AH322" s="16" t="s">
        <v>260</v>
      </c>
      <c r="AI322" s="16" t="s">
        <v>314</v>
      </c>
      <c r="AJ322" s="16">
        <f t="shared" si="43"/>
        <v>2449842089</v>
      </c>
      <c r="AK322" s="16" t="s">
        <v>261</v>
      </c>
      <c r="AL322" s="24" t="str">
        <f t="shared" si="44"/>
        <v>{{5,1,1,57860747,0}|{5,1,2,112770560,0}|{5,1,3,2449842089,3}}</v>
      </c>
    </row>
    <row r="323" spans="1:38" x14ac:dyDescent="0.15">
      <c r="A323" s="16">
        <v>318</v>
      </c>
      <c r="B323" s="16">
        <v>207</v>
      </c>
      <c r="C323" s="16">
        <v>6</v>
      </c>
      <c r="D323" s="16">
        <v>600</v>
      </c>
      <c r="E323" s="16">
        <v>0</v>
      </c>
      <c r="F323" s="16">
        <v>0</v>
      </c>
      <c r="G323" s="16">
        <f t="shared" si="46"/>
        <v>6000348</v>
      </c>
      <c r="H323" s="24" t="s">
        <v>339</v>
      </c>
      <c r="I323" s="37" t="s">
        <v>315</v>
      </c>
      <c r="J323" s="16">
        <v>8661</v>
      </c>
      <c r="K323" s="30">
        <v>560</v>
      </c>
      <c r="L323" s="16" t="s">
        <v>38</v>
      </c>
      <c r="M323" s="16" t="str" cm="1">
        <f t="array" ref="M323:U323">_xlfn._xlws.FILTER(领地怪物效果!$A$4:$I$64,L323=领地怪物效果!$A$4:$A$64)</f>
        <v>远征PVP-7级远征币矿井</v>
      </c>
      <c r="N323" s="16">
        <v>7</v>
      </c>
      <c r="O323" s="16">
        <v>35.799999999999997</v>
      </c>
      <c r="P323" s="16">
        <v>300</v>
      </c>
      <c r="Q323" s="16">
        <v>300</v>
      </c>
      <c r="R323" s="16">
        <v>0</v>
      </c>
      <c r="S323" s="16">
        <v>107600373</v>
      </c>
      <c r="T323" s="16">
        <v>210000000</v>
      </c>
      <c r="U323" s="16">
        <v>4508395522</v>
      </c>
      <c r="V323" s="16">
        <f t="shared" si="45"/>
        <v>7</v>
      </c>
      <c r="W323" s="19" cm="1">
        <f t="array" ref="W323">SUMPRODUCT((V323=品质升级提升效果!$H$3:$H$102)*(品质升级提升效果!$I$3:$I$102=C323)*(品质升级提升效果!$J$3:$J$102))</f>
        <v>0.56000000000000005</v>
      </c>
      <c r="X323" s="19" cm="1">
        <f t="array" ref="X323">IFERROR(LOOKUP(1,0/((L323=Sheet2!$A$1:$A$90)*(Sheet2!$B$1:$B$90=C323)),Sheet2!$C$1:$C$90),W323)</f>
        <v>0.56000000000000005</v>
      </c>
      <c r="Y323" s="16">
        <f t="shared" si="40"/>
        <v>60256208</v>
      </c>
      <c r="Z323" s="16">
        <f t="shared" si="38"/>
        <v>131712000</v>
      </c>
      <c r="AA323" s="16">
        <f t="shared" si="39"/>
        <v>2861328357</v>
      </c>
      <c r="AD323" s="16" t="s">
        <v>257</v>
      </c>
      <c r="AE323" s="16" t="str">
        <f t="shared" si="41"/>
        <v>60256208,0}|</v>
      </c>
      <c r="AF323" s="16" t="s">
        <v>313</v>
      </c>
      <c r="AG323" s="16">
        <f t="shared" si="42"/>
        <v>131712000</v>
      </c>
      <c r="AH323" s="16" t="s">
        <v>260</v>
      </c>
      <c r="AI323" s="16" t="s">
        <v>314</v>
      </c>
      <c r="AJ323" s="16">
        <f t="shared" si="43"/>
        <v>2861328357</v>
      </c>
      <c r="AK323" s="16" t="s">
        <v>261</v>
      </c>
      <c r="AL323" s="24" t="str">
        <f t="shared" si="44"/>
        <v>{{5,1,1,60256208,0}|{5,1,2,131712000,0}|{5,1,3,2861328357,3}}</v>
      </c>
    </row>
    <row r="324" spans="1:38" x14ac:dyDescent="0.15">
      <c r="A324" s="16">
        <v>319</v>
      </c>
      <c r="B324" s="16">
        <v>208</v>
      </c>
      <c r="C324" s="16">
        <v>6</v>
      </c>
      <c r="D324" s="16">
        <v>600</v>
      </c>
      <c r="E324" s="16">
        <v>0</v>
      </c>
      <c r="F324" s="16">
        <v>0</v>
      </c>
      <c r="G324" s="16">
        <f t="shared" si="46"/>
        <v>6000349</v>
      </c>
      <c r="H324" s="24" t="s">
        <v>340</v>
      </c>
      <c r="I324" s="37" t="s">
        <v>315</v>
      </c>
      <c r="J324" s="16">
        <v>8661</v>
      </c>
      <c r="K324" s="30">
        <v>500</v>
      </c>
      <c r="L324" s="16" t="s">
        <v>39</v>
      </c>
      <c r="M324" s="16" t="str" cm="1">
        <f t="array" ref="M324:U324">_xlfn._xlws.FILTER(领地怪物效果!$A$4:$I$64,L324=领地怪物效果!$A$4:$A$64)</f>
        <v>远征PVP-8级远征币矿井</v>
      </c>
      <c r="N324" s="16">
        <v>8</v>
      </c>
      <c r="O324" s="16">
        <v>39.549999999999997</v>
      </c>
      <c r="P324" s="16">
        <v>387.5</v>
      </c>
      <c r="Q324" s="16">
        <v>387.5</v>
      </c>
      <c r="R324" s="16">
        <v>0</v>
      </c>
      <c r="S324" s="16">
        <v>118871361</v>
      </c>
      <c r="T324" s="16">
        <v>271250000</v>
      </c>
      <c r="U324" s="16">
        <v>5823344216</v>
      </c>
      <c r="V324" s="16">
        <f t="shared" si="45"/>
        <v>8</v>
      </c>
      <c r="W324" s="19" cm="1">
        <f t="array" ref="W324">SUMPRODUCT((V324=品质升级提升效果!$H$3:$H$102)*(品质升级提升效果!$I$3:$I$102=C324)*(品质升级提升效果!$J$3:$J$102))</f>
        <v>0.5</v>
      </c>
      <c r="X324" s="19" cm="1">
        <f t="array" ref="X324">IFERROR(LOOKUP(1,0/((L324=Sheet2!$A$1:$A$90)*(Sheet2!$B$1:$B$90=C324)),Sheet2!$C$1:$C$90),W324)</f>
        <v>0.5</v>
      </c>
      <c r="Y324" s="16">
        <f t="shared" si="40"/>
        <v>59435680</v>
      </c>
      <c r="Z324" s="16">
        <f t="shared" si="38"/>
        <v>151900000</v>
      </c>
      <c r="AA324" s="16">
        <f t="shared" si="39"/>
        <v>3299895055</v>
      </c>
      <c r="AD324" s="16" t="s">
        <v>257</v>
      </c>
      <c r="AE324" s="16" t="str">
        <f t="shared" si="41"/>
        <v>59435680,0}|</v>
      </c>
      <c r="AF324" s="16" t="s">
        <v>313</v>
      </c>
      <c r="AG324" s="16">
        <f t="shared" si="42"/>
        <v>151900000</v>
      </c>
      <c r="AH324" s="16" t="s">
        <v>260</v>
      </c>
      <c r="AI324" s="16" t="s">
        <v>314</v>
      </c>
      <c r="AJ324" s="16">
        <f t="shared" si="43"/>
        <v>3299895055</v>
      </c>
      <c r="AK324" s="16" t="s">
        <v>261</v>
      </c>
      <c r="AL324" s="24" t="str">
        <f t="shared" si="44"/>
        <v>{{5,1,1,59435680,0}|{5,1,2,151900000,0}|{5,1,3,3299895055,3}}</v>
      </c>
    </row>
    <row r="325" spans="1:38" x14ac:dyDescent="0.15">
      <c r="A325" s="16">
        <v>320</v>
      </c>
      <c r="B325" s="16">
        <v>209</v>
      </c>
      <c r="C325" s="16">
        <v>6</v>
      </c>
      <c r="D325" s="16">
        <v>600</v>
      </c>
      <c r="E325" s="16">
        <v>0</v>
      </c>
      <c r="F325" s="16">
        <v>0</v>
      </c>
      <c r="G325" s="16">
        <f t="shared" si="46"/>
        <v>6000350</v>
      </c>
      <c r="H325" s="24" t="s">
        <v>341</v>
      </c>
      <c r="I325" s="37" t="s">
        <v>315</v>
      </c>
      <c r="J325" s="16">
        <v>8661</v>
      </c>
      <c r="K325" s="30">
        <v>460</v>
      </c>
      <c r="L325" s="16" t="s">
        <v>40</v>
      </c>
      <c r="M325" s="16" t="str" cm="1">
        <f t="array" ref="M325:U325">_xlfn._xlws.FILTER(领地怪物效果!$A$4:$I$64,L325=领地怪物效果!$A$4:$A$64)</f>
        <v>远征PVP-9级远征币矿井</v>
      </c>
      <c r="N325" s="16">
        <v>9</v>
      </c>
      <c r="O325" s="16">
        <v>68.400000000000006</v>
      </c>
      <c r="P325" s="16">
        <v>480</v>
      </c>
      <c r="Q325" s="16">
        <v>480</v>
      </c>
      <c r="R325" s="16">
        <v>0</v>
      </c>
      <c r="S325" s="16">
        <v>205582835</v>
      </c>
      <c r="T325" s="16">
        <v>336000000</v>
      </c>
      <c r="U325" s="16">
        <v>7213432835</v>
      </c>
      <c r="V325" s="16">
        <f t="shared" si="45"/>
        <v>9</v>
      </c>
      <c r="W325" s="19" cm="1">
        <f t="array" ref="W325">SUMPRODUCT((V325=品质升级提升效果!$H$3:$H$102)*(品质升级提升效果!$I$3:$I$102=C325)*(品质升级提升效果!$J$3:$J$102))</f>
        <v>0.46</v>
      </c>
      <c r="X325" s="19" cm="1">
        <f t="array" ref="X325">IFERROR(LOOKUP(1,0/((L325=Sheet2!$A$1:$A$90)*(Sheet2!$B$1:$B$90=C325)),Sheet2!$C$1:$C$90),W325)</f>
        <v>0.46</v>
      </c>
      <c r="Y325" s="16">
        <f t="shared" si="40"/>
        <v>94568104</v>
      </c>
      <c r="Z325" s="16">
        <f t="shared" si="38"/>
        <v>173107200</v>
      </c>
      <c r="AA325" s="16">
        <f t="shared" si="39"/>
        <v>3760602984</v>
      </c>
      <c r="AD325" s="16" t="s">
        <v>257</v>
      </c>
      <c r="AE325" s="16" t="str">
        <f t="shared" si="41"/>
        <v>94568104,0}|</v>
      </c>
      <c r="AF325" s="16" t="s">
        <v>313</v>
      </c>
      <c r="AG325" s="16">
        <f t="shared" si="42"/>
        <v>173107200</v>
      </c>
      <c r="AH325" s="16" t="s">
        <v>260</v>
      </c>
      <c r="AI325" s="16" t="s">
        <v>314</v>
      </c>
      <c r="AJ325" s="16">
        <f t="shared" si="43"/>
        <v>3760602984</v>
      </c>
      <c r="AK325" s="16" t="s">
        <v>261</v>
      </c>
      <c r="AL325" s="24" t="str">
        <f t="shared" si="44"/>
        <v>{{5,1,1,94568104,0}|{5,1,2,173107200,0}|{5,1,3,3760602984,3}}</v>
      </c>
    </row>
    <row r="326" spans="1:38" x14ac:dyDescent="0.15">
      <c r="A326" s="16">
        <v>321</v>
      </c>
      <c r="B326" s="16">
        <v>210</v>
      </c>
      <c r="C326" s="16">
        <v>6</v>
      </c>
      <c r="D326" s="16">
        <v>600</v>
      </c>
      <c r="E326" s="16">
        <v>0</v>
      </c>
      <c r="F326" s="16">
        <v>0</v>
      </c>
      <c r="G326" s="16">
        <f t="shared" si="46"/>
        <v>6000351</v>
      </c>
      <c r="H326" s="24" t="s">
        <v>342</v>
      </c>
      <c r="I326" s="37" t="s">
        <v>315</v>
      </c>
      <c r="J326" s="16">
        <v>8661</v>
      </c>
      <c r="K326" s="30">
        <v>440</v>
      </c>
      <c r="L326" s="16" t="s">
        <v>41</v>
      </c>
      <c r="M326" s="16" t="str" cm="1">
        <f t="array" ref="M326:U326">_xlfn._xlws.FILTER(领地怪物效果!$A$4:$I$64,L326=领地怪物效果!$A$4:$A$64)</f>
        <v>远征PVP-10级远征币矿井</v>
      </c>
      <c r="N326" s="16">
        <v>10</v>
      </c>
      <c r="O326" s="16">
        <v>80.5</v>
      </c>
      <c r="P326" s="16">
        <v>528</v>
      </c>
      <c r="Q326" s="16">
        <v>528</v>
      </c>
      <c r="R326" s="16">
        <v>0</v>
      </c>
      <c r="S326" s="16">
        <v>241950559</v>
      </c>
      <c r="T326" s="16">
        <v>369600000</v>
      </c>
      <c r="U326" s="16">
        <v>7934776119</v>
      </c>
      <c r="V326" s="16">
        <f t="shared" si="45"/>
        <v>10</v>
      </c>
      <c r="W326" s="19" cm="1">
        <f t="array" ref="W326">SUMPRODUCT((V326=品质升级提升效果!$H$3:$H$102)*(品质升级提升效果!$I$3:$I$102=C326)*(品质升级提升效果!$J$3:$J$102))</f>
        <v>0.44</v>
      </c>
      <c r="X326" s="19" cm="1">
        <f t="array" ref="X326">IFERROR(LOOKUP(1,0/((L326=Sheet2!$A$1:$A$90)*(Sheet2!$B$1:$B$90=C326)),Sheet2!$C$1:$C$90),W326)</f>
        <v>0.44</v>
      </c>
      <c r="Y326" s="16">
        <f t="shared" si="40"/>
        <v>106458245</v>
      </c>
      <c r="Z326" s="16">
        <f t="shared" ref="Z326:Z389" si="47">INT(T326*$X326*(1+C326/50))</f>
        <v>182138880</v>
      </c>
      <c r="AA326" s="16">
        <f t="shared" ref="AA326:AA389" si="48">INT(U326*$X326*(1+C326/45))</f>
        <v>3956808358</v>
      </c>
      <c r="AD326" s="16" t="s">
        <v>257</v>
      </c>
      <c r="AE326" s="16" t="str">
        <f t="shared" si="41"/>
        <v>106458245,0}|</v>
      </c>
      <c r="AF326" s="16" t="s">
        <v>313</v>
      </c>
      <c r="AG326" s="16">
        <f t="shared" si="42"/>
        <v>182138880</v>
      </c>
      <c r="AH326" s="16" t="s">
        <v>260</v>
      </c>
      <c r="AI326" s="16" t="s">
        <v>314</v>
      </c>
      <c r="AJ326" s="16">
        <f t="shared" si="43"/>
        <v>3956808358</v>
      </c>
      <c r="AK326" s="16" t="s">
        <v>261</v>
      </c>
      <c r="AL326" s="24" t="str">
        <f t="shared" si="44"/>
        <v>{{5,1,1,106458245,0}|{5,1,2,182138880,0}|{5,1,3,3956808358,3}}</v>
      </c>
    </row>
    <row r="327" spans="1:38" x14ac:dyDescent="0.15">
      <c r="A327" s="16">
        <v>322</v>
      </c>
      <c r="B327" s="16">
        <v>301</v>
      </c>
      <c r="C327" s="16">
        <v>6</v>
      </c>
      <c r="D327" s="16">
        <v>0</v>
      </c>
      <c r="E327" s="16">
        <v>600</v>
      </c>
      <c r="F327" s="16">
        <v>0</v>
      </c>
      <c r="G327" s="16">
        <f t="shared" si="46"/>
        <v>6000342</v>
      </c>
      <c r="H327" s="24" t="s">
        <v>333</v>
      </c>
      <c r="I327" s="37" t="s">
        <v>315</v>
      </c>
      <c r="J327" s="16">
        <v>8661</v>
      </c>
      <c r="K327" s="30">
        <v>800</v>
      </c>
      <c r="L327" s="16" t="s">
        <v>42</v>
      </c>
      <c r="M327" s="16" t="str" cm="1">
        <f t="array" ref="M327:U327">_xlfn._xlws.FILTER(领地怪物效果!$A$4:$I$64,L327=领地怪物效果!$A$4:$A$64)</f>
        <v>远征PVP-1级圣水矿井</v>
      </c>
      <c r="N327" s="16">
        <v>1</v>
      </c>
      <c r="O327" s="16">
        <v>2.5499999999999998</v>
      </c>
      <c r="P327" s="16">
        <v>1.4</v>
      </c>
      <c r="Q327" s="16">
        <v>1.4</v>
      </c>
      <c r="R327" s="16">
        <v>0</v>
      </c>
      <c r="S327" s="16">
        <v>7664272</v>
      </c>
      <c r="T327" s="16">
        <v>980000</v>
      </c>
      <c r="U327" s="16">
        <v>21039179</v>
      </c>
      <c r="V327" s="16">
        <f t="shared" si="45"/>
        <v>1</v>
      </c>
      <c r="W327" s="19" cm="1">
        <f t="array" ref="W327">SUMPRODUCT((V327=品质升级提升效果!$H$3:$H$102)*(品质升级提升效果!$I$3:$I$102=C327)*(品质升级提升效果!$J$3:$J$102))</f>
        <v>0.8</v>
      </c>
      <c r="X327" s="19" cm="1">
        <f t="array" ref="X327">IFERROR(LOOKUP(1,0/((L327=Sheet2!$A$1:$A$90)*(Sheet2!$B$1:$B$90=C327)),Sheet2!$C$1:$C$90),W327)</f>
        <v>0.8</v>
      </c>
      <c r="Y327" s="16">
        <f t="shared" ref="Y327:Y390" si="49">INT(S327*$X327)</f>
        <v>6131417</v>
      </c>
      <c r="Z327" s="16">
        <f t="shared" si="47"/>
        <v>878080</v>
      </c>
      <c r="AA327" s="16">
        <f t="shared" si="48"/>
        <v>19075522</v>
      </c>
      <c r="AD327" s="16" t="s">
        <v>257</v>
      </c>
      <c r="AE327" s="16" t="str">
        <f t="shared" ref="AE327:AE390" si="50">Y327&amp;",0}|"</f>
        <v>6131417,0}|</v>
      </c>
      <c r="AF327" s="16" t="s">
        <v>313</v>
      </c>
      <c r="AG327" s="16">
        <f t="shared" ref="AG327:AG390" si="51">Z327</f>
        <v>878080</v>
      </c>
      <c r="AH327" s="16" t="s">
        <v>260</v>
      </c>
      <c r="AI327" s="16" t="s">
        <v>314</v>
      </c>
      <c r="AJ327" s="16">
        <f t="shared" ref="AJ327:AJ390" si="52">AA327</f>
        <v>19075522</v>
      </c>
      <c r="AK327" s="16" t="s">
        <v>261</v>
      </c>
      <c r="AL327" s="24" t="str">
        <f t="shared" ref="AL327:AL390" si="53">AD327&amp;AE327&amp;AF327&amp;AG327&amp;AH327&amp;AI327&amp;AJ327&amp;AK327</f>
        <v>{{5,1,1,6131417,0}|{5,1,2,878080,0}|{5,1,3,19075522,3}}</v>
      </c>
    </row>
    <row r="328" spans="1:38" x14ac:dyDescent="0.15">
      <c r="A328" s="16">
        <v>323</v>
      </c>
      <c r="B328" s="16">
        <v>302</v>
      </c>
      <c r="C328" s="16">
        <v>6</v>
      </c>
      <c r="D328" s="16">
        <v>0</v>
      </c>
      <c r="E328" s="16">
        <v>600</v>
      </c>
      <c r="F328" s="16">
        <v>0</v>
      </c>
      <c r="G328" s="16">
        <f t="shared" si="46"/>
        <v>6000343</v>
      </c>
      <c r="H328" s="24" t="s">
        <v>334</v>
      </c>
      <c r="I328" s="37" t="s">
        <v>315</v>
      </c>
      <c r="J328" s="16">
        <v>8661</v>
      </c>
      <c r="K328" s="30">
        <v>620</v>
      </c>
      <c r="L328" s="16" t="s">
        <v>43</v>
      </c>
      <c r="M328" s="16" t="str" cm="1">
        <f t="array" ref="M328:U328">_xlfn._xlws.FILTER(领地怪物效果!$A$4:$I$64,L328=领地怪物效果!$A$4:$A$64)</f>
        <v>远征PVP-2级圣水矿井</v>
      </c>
      <c r="N328" s="16">
        <v>2</v>
      </c>
      <c r="O328" s="16">
        <v>4</v>
      </c>
      <c r="P328" s="16">
        <v>1.65</v>
      </c>
      <c r="Q328" s="16">
        <v>1.65</v>
      </c>
      <c r="R328" s="16">
        <v>0</v>
      </c>
      <c r="S328" s="16">
        <v>12022388</v>
      </c>
      <c r="T328" s="16">
        <v>1155000</v>
      </c>
      <c r="U328" s="16">
        <v>24796175</v>
      </c>
      <c r="V328" s="16">
        <f t="shared" si="45"/>
        <v>2</v>
      </c>
      <c r="W328" s="19" cm="1">
        <f t="array" ref="W328">SUMPRODUCT((V328=品质升级提升效果!$H$3:$H$102)*(品质升级提升效果!$I$3:$I$102=C328)*(品质升级提升效果!$J$3:$J$102))</f>
        <v>0.62</v>
      </c>
      <c r="X328" s="19" cm="1">
        <f t="array" ref="X328">IFERROR(LOOKUP(1,0/((L328=Sheet2!$A$1:$A$90)*(Sheet2!$B$1:$B$90=C328)),Sheet2!$C$1:$C$90),W328)</f>
        <v>0.62</v>
      </c>
      <c r="Y328" s="16">
        <f t="shared" si="49"/>
        <v>7453880</v>
      </c>
      <c r="Z328" s="16">
        <f t="shared" si="47"/>
        <v>802032</v>
      </c>
      <c r="AA328" s="16">
        <f t="shared" si="48"/>
        <v>17423445</v>
      </c>
      <c r="AD328" s="16" t="s">
        <v>257</v>
      </c>
      <c r="AE328" s="16" t="str">
        <f t="shared" si="50"/>
        <v>7453880,0}|</v>
      </c>
      <c r="AF328" s="16" t="s">
        <v>313</v>
      </c>
      <c r="AG328" s="16">
        <f t="shared" si="51"/>
        <v>802032</v>
      </c>
      <c r="AH328" s="16" t="s">
        <v>260</v>
      </c>
      <c r="AI328" s="16" t="s">
        <v>314</v>
      </c>
      <c r="AJ328" s="16">
        <f t="shared" si="52"/>
        <v>17423445</v>
      </c>
      <c r="AK328" s="16" t="s">
        <v>261</v>
      </c>
      <c r="AL328" s="24" t="str">
        <f t="shared" si="53"/>
        <v>{{5,1,1,7453880,0}|{5,1,2,802032,0}|{5,1,3,17423445,3}}</v>
      </c>
    </row>
    <row r="329" spans="1:38" x14ac:dyDescent="0.15">
      <c r="A329" s="16">
        <v>324</v>
      </c>
      <c r="B329" s="16">
        <v>303</v>
      </c>
      <c r="C329" s="16">
        <v>6</v>
      </c>
      <c r="D329" s="16">
        <v>0</v>
      </c>
      <c r="E329" s="16">
        <v>600</v>
      </c>
      <c r="F329" s="16">
        <v>0</v>
      </c>
      <c r="G329" s="16">
        <f t="shared" si="46"/>
        <v>6000344</v>
      </c>
      <c r="H329" s="24" t="s">
        <v>335</v>
      </c>
      <c r="I329" s="37" t="s">
        <v>315</v>
      </c>
      <c r="J329" s="16">
        <v>8661</v>
      </c>
      <c r="K329" s="30">
        <v>560</v>
      </c>
      <c r="L329" s="16" t="s">
        <v>44</v>
      </c>
      <c r="M329" s="16" t="str" cm="1">
        <f t="array" ref="M329:U329">_xlfn._xlws.FILTER(领地怪物效果!$A$4:$I$64,L329=领地怪物效果!$A$4:$A$64)</f>
        <v>远征PVP-3级圣水矿井</v>
      </c>
      <c r="N329" s="16">
        <v>3</v>
      </c>
      <c r="O329" s="16">
        <v>8</v>
      </c>
      <c r="P329" s="16">
        <v>2.9</v>
      </c>
      <c r="Q329" s="16">
        <v>2.9</v>
      </c>
      <c r="R329" s="16">
        <v>0</v>
      </c>
      <c r="S329" s="16">
        <v>24044776</v>
      </c>
      <c r="T329" s="16">
        <v>2030000</v>
      </c>
      <c r="U329" s="16">
        <v>43581156</v>
      </c>
      <c r="V329" s="16">
        <f t="shared" si="45"/>
        <v>3</v>
      </c>
      <c r="W329" s="19" cm="1">
        <f t="array" ref="W329">SUMPRODUCT((V329=品质升级提升效果!$H$3:$H$102)*(品质升级提升效果!$I$3:$I$102=C329)*(品质升级提升效果!$J$3:$J$102))</f>
        <v>0.56000000000000005</v>
      </c>
      <c r="X329" s="19" cm="1">
        <f t="array" ref="X329">IFERROR(LOOKUP(1,0/((L329=Sheet2!$A$1:$A$90)*(Sheet2!$B$1:$B$90=C329)),Sheet2!$C$1:$C$90),W329)</f>
        <v>0.56000000000000005</v>
      </c>
      <c r="Y329" s="16">
        <f t="shared" si="49"/>
        <v>13465074</v>
      </c>
      <c r="Z329" s="16">
        <f t="shared" si="47"/>
        <v>1273216</v>
      </c>
      <c r="AA329" s="16">
        <f t="shared" si="48"/>
        <v>27659507</v>
      </c>
      <c r="AD329" s="16" t="s">
        <v>257</v>
      </c>
      <c r="AE329" s="16" t="str">
        <f t="shared" si="50"/>
        <v>13465074,0}|</v>
      </c>
      <c r="AF329" s="16" t="s">
        <v>313</v>
      </c>
      <c r="AG329" s="16">
        <f t="shared" si="51"/>
        <v>1273216</v>
      </c>
      <c r="AH329" s="16" t="s">
        <v>260</v>
      </c>
      <c r="AI329" s="16" t="s">
        <v>314</v>
      </c>
      <c r="AJ329" s="16">
        <f t="shared" si="52"/>
        <v>27659507</v>
      </c>
      <c r="AK329" s="16" t="s">
        <v>261</v>
      </c>
      <c r="AL329" s="24" t="str">
        <f t="shared" si="53"/>
        <v>{{5,1,1,13465074,0}|{5,1,2,1273216,0}|{5,1,3,27659507,3}}</v>
      </c>
    </row>
    <row r="330" spans="1:38" x14ac:dyDescent="0.15">
      <c r="A330" s="16">
        <v>325</v>
      </c>
      <c r="B330" s="16">
        <v>304</v>
      </c>
      <c r="C330" s="16">
        <v>6</v>
      </c>
      <c r="D330" s="16">
        <v>0</v>
      </c>
      <c r="E330" s="16">
        <v>600</v>
      </c>
      <c r="F330" s="16">
        <v>0</v>
      </c>
      <c r="G330" s="16">
        <f t="shared" si="46"/>
        <v>6000345</v>
      </c>
      <c r="H330" s="24" t="s">
        <v>336</v>
      </c>
      <c r="I330" s="37" t="s">
        <v>315</v>
      </c>
      <c r="J330" s="16">
        <v>8661</v>
      </c>
      <c r="K330" s="30">
        <v>620</v>
      </c>
      <c r="L330" s="16" t="s">
        <v>45</v>
      </c>
      <c r="M330" s="16" t="str" cm="1">
        <f t="array" ref="M330:U330">_xlfn._xlws.FILTER(领地怪物效果!$A$4:$I$64,L330=领地怪物效果!$A$4:$A$64)</f>
        <v>远征PVP-4级圣水矿井</v>
      </c>
      <c r="N330" s="16">
        <v>4</v>
      </c>
      <c r="O330" s="16">
        <v>11.75</v>
      </c>
      <c r="P330" s="16">
        <v>22.25</v>
      </c>
      <c r="Q330" s="16">
        <v>22.25</v>
      </c>
      <c r="R330" s="16">
        <v>0</v>
      </c>
      <c r="S330" s="16">
        <v>35315764</v>
      </c>
      <c r="T330" s="16">
        <v>15575000</v>
      </c>
      <c r="U330" s="16">
        <v>334372667</v>
      </c>
      <c r="V330" s="16">
        <f t="shared" si="45"/>
        <v>4</v>
      </c>
      <c r="W330" s="19" cm="1">
        <f t="array" ref="W330">SUMPRODUCT((V330=品质升级提升效果!$H$3:$H$102)*(品质升级提升效果!$I$3:$I$102=C330)*(品质升级提升效果!$J$3:$J$102))</f>
        <v>0.62</v>
      </c>
      <c r="X330" s="19" cm="1">
        <f t="array" ref="X330">IFERROR(LOOKUP(1,0/((L330=Sheet2!$A$1:$A$90)*(Sheet2!$B$1:$B$90=C330)),Sheet2!$C$1:$C$90),W330)</f>
        <v>0.62</v>
      </c>
      <c r="Y330" s="16">
        <f t="shared" si="49"/>
        <v>21895773</v>
      </c>
      <c r="Z330" s="16">
        <f t="shared" si="47"/>
        <v>10815280</v>
      </c>
      <c r="AA330" s="16">
        <f t="shared" si="48"/>
        <v>234952527</v>
      </c>
      <c r="AD330" s="16" t="s">
        <v>257</v>
      </c>
      <c r="AE330" s="16" t="str">
        <f t="shared" si="50"/>
        <v>21895773,0}|</v>
      </c>
      <c r="AF330" s="16" t="s">
        <v>313</v>
      </c>
      <c r="AG330" s="16">
        <f t="shared" si="51"/>
        <v>10815280</v>
      </c>
      <c r="AH330" s="16" t="s">
        <v>260</v>
      </c>
      <c r="AI330" s="16" t="s">
        <v>314</v>
      </c>
      <c r="AJ330" s="16">
        <f t="shared" si="52"/>
        <v>234952527</v>
      </c>
      <c r="AK330" s="16" t="s">
        <v>261</v>
      </c>
      <c r="AL330" s="24" t="str">
        <f t="shared" si="53"/>
        <v>{{5,1,1,21895773,0}|{5,1,2,10815280,0}|{5,1,3,234952527,3}}</v>
      </c>
    </row>
    <row r="331" spans="1:38" x14ac:dyDescent="0.15">
      <c r="A331" s="16">
        <v>326</v>
      </c>
      <c r="B331" s="16">
        <v>305</v>
      </c>
      <c r="C331" s="16">
        <v>6</v>
      </c>
      <c r="D331" s="16">
        <v>0</v>
      </c>
      <c r="E331" s="16">
        <v>600</v>
      </c>
      <c r="F331" s="16">
        <v>0</v>
      </c>
      <c r="G331" s="16">
        <f t="shared" si="46"/>
        <v>6000346</v>
      </c>
      <c r="H331" s="24" t="s">
        <v>337</v>
      </c>
      <c r="I331" s="37" t="s">
        <v>315</v>
      </c>
      <c r="J331" s="16">
        <v>8661</v>
      </c>
      <c r="K331" s="30">
        <v>640</v>
      </c>
      <c r="L331" s="16" t="s">
        <v>46</v>
      </c>
      <c r="M331" s="16" t="str" cm="1">
        <f t="array" ref="M331:U331">_xlfn._xlws.FILTER(领地怪物效果!$A$4:$I$64,L331=领地怪物效果!$A$4:$A$64)</f>
        <v>远征PVP-5级圣水矿井</v>
      </c>
      <c r="N331" s="16">
        <v>5</v>
      </c>
      <c r="O331" s="16">
        <v>17.8</v>
      </c>
      <c r="P331" s="16">
        <v>26.25</v>
      </c>
      <c r="Q331" s="16">
        <v>26.25</v>
      </c>
      <c r="R331" s="16">
        <v>0</v>
      </c>
      <c r="S331" s="16">
        <v>53499626</v>
      </c>
      <c r="T331" s="16">
        <v>18375000</v>
      </c>
      <c r="U331" s="16">
        <v>394484608</v>
      </c>
      <c r="V331" s="16">
        <f t="shared" si="45"/>
        <v>5</v>
      </c>
      <c r="W331" s="19" cm="1">
        <f t="array" ref="W331">SUMPRODUCT((V331=品质升级提升效果!$H$3:$H$102)*(品质升级提升效果!$I$3:$I$102=C331)*(品质升级提升效果!$J$3:$J$102))</f>
        <v>0.64</v>
      </c>
      <c r="X331" s="19" cm="1">
        <f t="array" ref="X331">IFERROR(LOOKUP(1,0/((L331=Sheet2!$A$1:$A$90)*(Sheet2!$B$1:$B$90=C331)),Sheet2!$C$1:$C$90),W331)</f>
        <v>0.64</v>
      </c>
      <c r="Y331" s="16">
        <f t="shared" si="49"/>
        <v>34239760</v>
      </c>
      <c r="Z331" s="16">
        <f t="shared" si="47"/>
        <v>13171200</v>
      </c>
      <c r="AA331" s="16">
        <f t="shared" si="48"/>
        <v>286132835</v>
      </c>
      <c r="AD331" s="16" t="s">
        <v>257</v>
      </c>
      <c r="AE331" s="16" t="str">
        <f t="shared" si="50"/>
        <v>34239760,0}|</v>
      </c>
      <c r="AF331" s="16" t="s">
        <v>313</v>
      </c>
      <c r="AG331" s="16">
        <f t="shared" si="51"/>
        <v>13171200</v>
      </c>
      <c r="AH331" s="16" t="s">
        <v>260</v>
      </c>
      <c r="AI331" s="16" t="s">
        <v>314</v>
      </c>
      <c r="AJ331" s="16">
        <f t="shared" si="52"/>
        <v>286132835</v>
      </c>
      <c r="AK331" s="16" t="s">
        <v>261</v>
      </c>
      <c r="AL331" s="24" t="str">
        <f t="shared" si="53"/>
        <v>{{5,1,1,34239760,0}|{5,1,2,13171200,0}|{5,1,3,286132835,3}}</v>
      </c>
    </row>
    <row r="332" spans="1:38" x14ac:dyDescent="0.15">
      <c r="A332" s="16">
        <v>327</v>
      </c>
      <c r="B332" s="16">
        <v>306</v>
      </c>
      <c r="C332" s="16">
        <v>6</v>
      </c>
      <c r="D332" s="16">
        <v>0</v>
      </c>
      <c r="E332" s="16">
        <v>600</v>
      </c>
      <c r="F332" s="16">
        <v>0</v>
      </c>
      <c r="G332" s="16">
        <f t="shared" si="46"/>
        <v>6000347</v>
      </c>
      <c r="H332" s="24" t="s">
        <v>338</v>
      </c>
      <c r="I332" s="37" t="s">
        <v>315</v>
      </c>
      <c r="J332" s="16">
        <v>8661</v>
      </c>
      <c r="K332" s="30">
        <v>620</v>
      </c>
      <c r="L332" s="16" t="s">
        <v>47</v>
      </c>
      <c r="M332" s="16" t="str" cm="1">
        <f t="array" ref="M332:U332">_xlfn._xlws.FILTER(领地怪物效果!$A$4:$I$64,L332=领地怪物效果!$A$4:$A$64)</f>
        <v>远征PVP-6级圣水矿井</v>
      </c>
      <c r="N332" s="16">
        <v>6</v>
      </c>
      <c r="O332" s="16">
        <v>41.95</v>
      </c>
      <c r="P332" s="16">
        <v>174</v>
      </c>
      <c r="Q332" s="16">
        <v>174</v>
      </c>
      <c r="R332" s="16">
        <v>0</v>
      </c>
      <c r="S332" s="16">
        <v>126084794</v>
      </c>
      <c r="T332" s="16">
        <v>121800000</v>
      </c>
      <c r="U332" s="16">
        <v>2614869402</v>
      </c>
      <c r="V332" s="16">
        <f t="shared" si="45"/>
        <v>6</v>
      </c>
      <c r="W332" s="19" cm="1">
        <f t="array" ref="W332">SUMPRODUCT((V332=品质升级提升效果!$H$3:$H$102)*(品质升级提升效果!$I$3:$I$102=C332)*(品质升级提升效果!$J$3:$J$102))</f>
        <v>0.62</v>
      </c>
      <c r="X332" s="19" cm="1">
        <f t="array" ref="X332">IFERROR(LOOKUP(1,0/((L332=Sheet2!$A$1:$A$90)*(Sheet2!$B$1:$B$90=C332)),Sheet2!$C$1:$C$90),W332)</f>
        <v>0.62</v>
      </c>
      <c r="Y332" s="16">
        <f t="shared" si="49"/>
        <v>78172572</v>
      </c>
      <c r="Z332" s="16">
        <f t="shared" si="47"/>
        <v>84577920</v>
      </c>
      <c r="AA332" s="16">
        <f t="shared" si="48"/>
        <v>1837381566</v>
      </c>
      <c r="AD332" s="16" t="s">
        <v>257</v>
      </c>
      <c r="AE332" s="16" t="str">
        <f t="shared" si="50"/>
        <v>78172572,0}|</v>
      </c>
      <c r="AF332" s="16" t="s">
        <v>313</v>
      </c>
      <c r="AG332" s="16">
        <f t="shared" si="51"/>
        <v>84577920</v>
      </c>
      <c r="AH332" s="16" t="s">
        <v>260</v>
      </c>
      <c r="AI332" s="16" t="s">
        <v>314</v>
      </c>
      <c r="AJ332" s="16">
        <f t="shared" si="52"/>
        <v>1837381566</v>
      </c>
      <c r="AK332" s="16" t="s">
        <v>261</v>
      </c>
      <c r="AL332" s="24" t="str">
        <f t="shared" si="53"/>
        <v>{{5,1,1,78172572,0}|{5,1,2,84577920,0}|{5,1,3,1837381566,3}}</v>
      </c>
    </row>
    <row r="333" spans="1:38" x14ac:dyDescent="0.15">
      <c r="A333" s="16">
        <v>328</v>
      </c>
      <c r="B333" s="16">
        <v>307</v>
      </c>
      <c r="C333" s="16">
        <v>6</v>
      </c>
      <c r="D333" s="16">
        <v>0</v>
      </c>
      <c r="E333" s="16">
        <v>600</v>
      </c>
      <c r="F333" s="16">
        <v>0</v>
      </c>
      <c r="G333" s="16">
        <f t="shared" si="46"/>
        <v>6000348</v>
      </c>
      <c r="H333" s="24" t="s">
        <v>339</v>
      </c>
      <c r="I333" s="37" t="s">
        <v>315</v>
      </c>
      <c r="J333" s="16">
        <v>8661</v>
      </c>
      <c r="K333" s="30">
        <v>560</v>
      </c>
      <c r="L333" s="16" t="s">
        <v>48</v>
      </c>
      <c r="M333" s="16" t="str" cm="1">
        <f t="array" ref="M333:U333">_xlfn._xlws.FILTER(领地怪物效果!$A$4:$I$64,L333=领地怪物效果!$A$4:$A$64)</f>
        <v>远征PVP-7级圣水矿井</v>
      </c>
      <c r="N333" s="16">
        <v>7</v>
      </c>
      <c r="O333" s="16">
        <v>48.35</v>
      </c>
      <c r="P333" s="16">
        <v>225</v>
      </c>
      <c r="Q333" s="16">
        <v>225</v>
      </c>
      <c r="R333" s="16">
        <v>0</v>
      </c>
      <c r="S333" s="16">
        <v>145320615</v>
      </c>
      <c r="T333" s="16">
        <v>157500000</v>
      </c>
      <c r="U333" s="16">
        <v>3381296641</v>
      </c>
      <c r="V333" s="16">
        <f t="shared" si="45"/>
        <v>7</v>
      </c>
      <c r="W333" s="19" cm="1">
        <f t="array" ref="W333">SUMPRODUCT((V333=品质升级提升效果!$H$3:$H$102)*(品质升级提升效果!$I$3:$I$102=C333)*(品质升级提升效果!$J$3:$J$102))</f>
        <v>0.56000000000000005</v>
      </c>
      <c r="X333" s="19" cm="1">
        <f t="array" ref="X333">IFERROR(LOOKUP(1,0/((L333=Sheet2!$A$1:$A$90)*(Sheet2!$B$1:$B$90=C333)),Sheet2!$C$1:$C$90),W333)</f>
        <v>0.56000000000000005</v>
      </c>
      <c r="Y333" s="16">
        <f t="shared" si="49"/>
        <v>81379544</v>
      </c>
      <c r="Z333" s="16">
        <f t="shared" si="47"/>
        <v>98784000</v>
      </c>
      <c r="AA333" s="16">
        <f t="shared" si="48"/>
        <v>2145996268</v>
      </c>
      <c r="AD333" s="16" t="s">
        <v>257</v>
      </c>
      <c r="AE333" s="16" t="str">
        <f t="shared" si="50"/>
        <v>81379544,0}|</v>
      </c>
      <c r="AF333" s="16" t="s">
        <v>313</v>
      </c>
      <c r="AG333" s="16">
        <f t="shared" si="51"/>
        <v>98784000</v>
      </c>
      <c r="AH333" s="16" t="s">
        <v>260</v>
      </c>
      <c r="AI333" s="16" t="s">
        <v>314</v>
      </c>
      <c r="AJ333" s="16">
        <f t="shared" si="52"/>
        <v>2145996268</v>
      </c>
      <c r="AK333" s="16" t="s">
        <v>261</v>
      </c>
      <c r="AL333" s="24" t="str">
        <f t="shared" si="53"/>
        <v>{{5,1,1,81379544,0}|{5,1,2,98784000,0}|{5,1,3,2145996268,3}}</v>
      </c>
    </row>
    <row r="334" spans="1:38" x14ac:dyDescent="0.15">
      <c r="A334" s="16">
        <v>329</v>
      </c>
      <c r="B334" s="16">
        <v>308</v>
      </c>
      <c r="C334" s="16">
        <v>6</v>
      </c>
      <c r="D334" s="16">
        <v>0</v>
      </c>
      <c r="E334" s="16">
        <v>600</v>
      </c>
      <c r="F334" s="16">
        <v>0</v>
      </c>
      <c r="G334" s="16">
        <f t="shared" si="46"/>
        <v>6000349</v>
      </c>
      <c r="H334" s="24" t="s">
        <v>340</v>
      </c>
      <c r="I334" s="37" t="s">
        <v>315</v>
      </c>
      <c r="J334" s="16">
        <v>8661</v>
      </c>
      <c r="K334" s="30">
        <v>500</v>
      </c>
      <c r="L334" s="16" t="s">
        <v>49</v>
      </c>
      <c r="M334" s="16" t="str" cm="1">
        <f t="array" ref="M334:U334">_xlfn._xlws.FILTER(领地怪物效果!$A$4:$I$64,L334=领地怪物效果!$A$4:$A$64)</f>
        <v>远征PVP-8级圣水矿井</v>
      </c>
      <c r="N334" s="16">
        <v>8</v>
      </c>
      <c r="O334" s="16">
        <v>53.35</v>
      </c>
      <c r="P334" s="16">
        <v>290.60000000000002</v>
      </c>
      <c r="Q334" s="16">
        <v>290.60000000000002</v>
      </c>
      <c r="R334" s="16">
        <v>0</v>
      </c>
      <c r="S334" s="16">
        <v>160348600</v>
      </c>
      <c r="T334" s="16">
        <v>203420000</v>
      </c>
      <c r="U334" s="16">
        <v>4367132462</v>
      </c>
      <c r="V334" s="16">
        <f t="shared" si="45"/>
        <v>8</v>
      </c>
      <c r="W334" s="19" cm="1">
        <f t="array" ref="W334">SUMPRODUCT((V334=品质升级提升效果!$H$3:$H$102)*(品质升级提升效果!$I$3:$I$102=C334)*(品质升级提升效果!$J$3:$J$102))</f>
        <v>0.5</v>
      </c>
      <c r="X334" s="19" cm="1">
        <f t="array" ref="X334">IFERROR(LOOKUP(1,0/((L334=Sheet2!$A$1:$A$90)*(Sheet2!$B$1:$B$90=C334)),Sheet2!$C$1:$C$90),W334)</f>
        <v>0.5</v>
      </c>
      <c r="Y334" s="16">
        <f t="shared" si="49"/>
        <v>80174300</v>
      </c>
      <c r="Z334" s="16">
        <f t="shared" si="47"/>
        <v>113915200</v>
      </c>
      <c r="AA334" s="16">
        <f t="shared" si="48"/>
        <v>2474708395</v>
      </c>
      <c r="AD334" s="16" t="s">
        <v>257</v>
      </c>
      <c r="AE334" s="16" t="str">
        <f t="shared" si="50"/>
        <v>80174300,0}|</v>
      </c>
      <c r="AF334" s="16" t="s">
        <v>313</v>
      </c>
      <c r="AG334" s="16">
        <f t="shared" si="51"/>
        <v>113915200</v>
      </c>
      <c r="AH334" s="16" t="s">
        <v>260</v>
      </c>
      <c r="AI334" s="16" t="s">
        <v>314</v>
      </c>
      <c r="AJ334" s="16">
        <f t="shared" si="52"/>
        <v>2474708395</v>
      </c>
      <c r="AK334" s="16" t="s">
        <v>261</v>
      </c>
      <c r="AL334" s="24" t="str">
        <f t="shared" si="53"/>
        <v>{{5,1,1,80174300,0}|{5,1,2,113915200,0}|{5,1,3,2474708395,3}}</v>
      </c>
    </row>
    <row r="335" spans="1:38" x14ac:dyDescent="0.15">
      <c r="A335" s="16">
        <v>330</v>
      </c>
      <c r="B335" s="16">
        <v>309</v>
      </c>
      <c r="C335" s="16">
        <v>6</v>
      </c>
      <c r="D335" s="16">
        <v>0</v>
      </c>
      <c r="E335" s="16">
        <v>600</v>
      </c>
      <c r="F335" s="16">
        <v>0</v>
      </c>
      <c r="G335" s="16">
        <f t="shared" si="46"/>
        <v>6000350</v>
      </c>
      <c r="H335" s="24" t="s">
        <v>341</v>
      </c>
      <c r="I335" s="37" t="s">
        <v>315</v>
      </c>
      <c r="J335" s="16">
        <v>8661</v>
      </c>
      <c r="K335" s="30">
        <v>460</v>
      </c>
      <c r="L335" s="16" t="s">
        <v>50</v>
      </c>
      <c r="M335" s="16" t="str" cm="1">
        <f t="array" ref="M335:U335">_xlfn._xlws.FILTER(领地怪物效果!$A$4:$I$64,L335=领地怪物效果!$A$4:$A$64)</f>
        <v>远征PVP-9级圣水矿井</v>
      </c>
      <c r="N335" s="16">
        <v>9</v>
      </c>
      <c r="O335" s="16">
        <v>92.3</v>
      </c>
      <c r="P335" s="16">
        <v>360</v>
      </c>
      <c r="Q335" s="16">
        <v>360</v>
      </c>
      <c r="R335" s="16">
        <v>0</v>
      </c>
      <c r="S335" s="16">
        <v>277416604</v>
      </c>
      <c r="T335" s="16">
        <v>252000000</v>
      </c>
      <c r="U335" s="16">
        <v>5410074626</v>
      </c>
      <c r="V335" s="16">
        <f t="shared" si="45"/>
        <v>9</v>
      </c>
      <c r="W335" s="19" cm="1">
        <f t="array" ref="W335">SUMPRODUCT((V335=品质升级提升效果!$H$3:$H$102)*(品质升级提升效果!$I$3:$I$102=C335)*(品质升级提升效果!$J$3:$J$102))</f>
        <v>0.46</v>
      </c>
      <c r="X335" s="19" cm="1">
        <f t="array" ref="X335">IFERROR(LOOKUP(1,0/((L335=Sheet2!$A$1:$A$90)*(Sheet2!$B$1:$B$90=C335)),Sheet2!$C$1:$C$90),W335)</f>
        <v>0.46</v>
      </c>
      <c r="Y335" s="16">
        <f t="shared" si="49"/>
        <v>127611637</v>
      </c>
      <c r="Z335" s="16">
        <f t="shared" si="47"/>
        <v>129830400</v>
      </c>
      <c r="AA335" s="16">
        <f t="shared" si="48"/>
        <v>2820452238</v>
      </c>
      <c r="AD335" s="16" t="s">
        <v>257</v>
      </c>
      <c r="AE335" s="16" t="str">
        <f t="shared" si="50"/>
        <v>127611637,0}|</v>
      </c>
      <c r="AF335" s="16" t="s">
        <v>313</v>
      </c>
      <c r="AG335" s="16">
        <f t="shared" si="51"/>
        <v>129830400</v>
      </c>
      <c r="AH335" s="16" t="s">
        <v>260</v>
      </c>
      <c r="AI335" s="16" t="s">
        <v>314</v>
      </c>
      <c r="AJ335" s="16">
        <f t="shared" si="52"/>
        <v>2820452238</v>
      </c>
      <c r="AK335" s="16" t="s">
        <v>261</v>
      </c>
      <c r="AL335" s="24" t="str">
        <f t="shared" si="53"/>
        <v>{{5,1,1,127611637,0}|{5,1,2,129830400,0}|{5,1,3,2820452238,3}}</v>
      </c>
    </row>
    <row r="336" spans="1:38" x14ac:dyDescent="0.15">
      <c r="A336" s="16">
        <v>331</v>
      </c>
      <c r="B336" s="16">
        <v>310</v>
      </c>
      <c r="C336" s="16">
        <v>6</v>
      </c>
      <c r="D336" s="16">
        <v>0</v>
      </c>
      <c r="E336" s="16">
        <v>600</v>
      </c>
      <c r="F336" s="16">
        <v>0</v>
      </c>
      <c r="G336" s="16">
        <f t="shared" si="46"/>
        <v>6000351</v>
      </c>
      <c r="H336" s="24" t="s">
        <v>342</v>
      </c>
      <c r="I336" s="37" t="s">
        <v>315</v>
      </c>
      <c r="J336" s="16">
        <v>8661</v>
      </c>
      <c r="K336" s="30">
        <v>440</v>
      </c>
      <c r="L336" s="16" t="s">
        <v>51</v>
      </c>
      <c r="M336" s="16" t="str" cm="1">
        <f t="array" ref="M336:U336">_xlfn._xlws.FILTER(领地怪物效果!$A$4:$I$64,L336=领地怪物效果!$A$4:$A$64)</f>
        <v>远征PVP-10级圣水矿井</v>
      </c>
      <c r="N336" s="16">
        <v>10</v>
      </c>
      <c r="O336" s="16">
        <v>108.65</v>
      </c>
      <c r="P336" s="16">
        <v>396</v>
      </c>
      <c r="Q336" s="16">
        <v>396</v>
      </c>
      <c r="R336" s="16">
        <v>0</v>
      </c>
      <c r="S336" s="16">
        <v>326558115</v>
      </c>
      <c r="T336" s="16">
        <v>277200000</v>
      </c>
      <c r="U336" s="16">
        <v>5951082089</v>
      </c>
      <c r="V336" s="16">
        <f t="shared" si="45"/>
        <v>10</v>
      </c>
      <c r="W336" s="19" cm="1">
        <f t="array" ref="W336">SUMPRODUCT((V336=品质升级提升效果!$H$3:$H$102)*(品质升级提升效果!$I$3:$I$102=C336)*(品质升级提升效果!$J$3:$J$102))</f>
        <v>0.44</v>
      </c>
      <c r="X336" s="19" cm="1">
        <f t="array" ref="X336">IFERROR(LOOKUP(1,0/((L336=Sheet2!$A$1:$A$90)*(Sheet2!$B$1:$B$90=C336)),Sheet2!$C$1:$C$90),W336)</f>
        <v>0.44</v>
      </c>
      <c r="Y336" s="16">
        <f t="shared" si="49"/>
        <v>143685570</v>
      </c>
      <c r="Z336" s="16">
        <f t="shared" si="47"/>
        <v>136604160</v>
      </c>
      <c r="AA336" s="16">
        <f t="shared" si="48"/>
        <v>2967606268</v>
      </c>
      <c r="AD336" s="16" t="s">
        <v>257</v>
      </c>
      <c r="AE336" s="16" t="str">
        <f t="shared" si="50"/>
        <v>143685570,0}|</v>
      </c>
      <c r="AF336" s="16" t="s">
        <v>313</v>
      </c>
      <c r="AG336" s="16">
        <f t="shared" si="51"/>
        <v>136604160</v>
      </c>
      <c r="AH336" s="16" t="s">
        <v>260</v>
      </c>
      <c r="AI336" s="16" t="s">
        <v>314</v>
      </c>
      <c r="AJ336" s="16">
        <f t="shared" si="52"/>
        <v>2967606268</v>
      </c>
      <c r="AK336" s="16" t="s">
        <v>261</v>
      </c>
      <c r="AL336" s="24" t="str">
        <f t="shared" si="53"/>
        <v>{{5,1,1,143685570,0}|{5,1,2,136604160,0}|{5,1,3,2967606268,3}}</v>
      </c>
    </row>
    <row r="337" spans="1:38" x14ac:dyDescent="0.15">
      <c r="A337" s="16">
        <v>332</v>
      </c>
      <c r="B337" s="16">
        <v>401</v>
      </c>
      <c r="C337" s="16">
        <v>6</v>
      </c>
      <c r="D337" s="16">
        <v>0</v>
      </c>
      <c r="E337" s="16">
        <v>0</v>
      </c>
      <c r="F337" s="16">
        <v>0</v>
      </c>
      <c r="G337" s="34">
        <v>6000372</v>
      </c>
      <c r="H337" s="24" t="s">
        <v>343</v>
      </c>
      <c r="I337" s="37" t="s">
        <v>315</v>
      </c>
      <c r="J337" s="16">
        <v>8661</v>
      </c>
      <c r="K337" s="30">
        <v>31</v>
      </c>
      <c r="L337" s="16" t="s">
        <v>52</v>
      </c>
      <c r="M337" s="16" t="str" cm="1">
        <f t="array" ref="M337:U337">_xlfn._xlws.FILTER(领地怪物效果!$A$4:$I$64,L337=领地怪物效果!$A$4:$A$64)</f>
        <v>远征PVP-3级要塞</v>
      </c>
      <c r="N337" s="16">
        <v>3</v>
      </c>
      <c r="O337" s="16">
        <v>5</v>
      </c>
      <c r="P337" s="16">
        <v>2.5</v>
      </c>
      <c r="Q337" s="16">
        <v>2.5</v>
      </c>
      <c r="R337" s="16">
        <v>0</v>
      </c>
      <c r="S337" s="16">
        <v>15027985</v>
      </c>
      <c r="T337" s="16">
        <v>1750000</v>
      </c>
      <c r="U337" s="16">
        <v>37569962</v>
      </c>
      <c r="V337" s="16">
        <f t="shared" si="45"/>
        <v>1</v>
      </c>
      <c r="W337" s="19" cm="1">
        <f t="array" ref="W337">SUMPRODUCT((V337=品质升级提升效果!$H$3:$H$102)*(品质升级提升效果!$I$3:$I$102=C337)*(品质升级提升效果!$J$3:$J$102))</f>
        <v>0.8</v>
      </c>
      <c r="X337" s="19" cm="1">
        <f t="array" ref="X337">IFERROR(LOOKUP(1,0/((L337=Sheet2!$A$1:$A$90)*(Sheet2!$B$1:$B$90=C337)),Sheet2!$C$1:$C$90),W337)</f>
        <v>3.1E-2</v>
      </c>
      <c r="Y337" s="16">
        <f t="shared" si="49"/>
        <v>465867</v>
      </c>
      <c r="Z337" s="16">
        <f t="shared" si="47"/>
        <v>60760</v>
      </c>
      <c r="AA337" s="16">
        <f t="shared" si="48"/>
        <v>1319957</v>
      </c>
      <c r="AD337" s="16" t="s">
        <v>257</v>
      </c>
      <c r="AE337" s="16" t="str">
        <f t="shared" si="50"/>
        <v>465867,0}|</v>
      </c>
      <c r="AF337" s="16" t="s">
        <v>313</v>
      </c>
      <c r="AG337" s="16">
        <f t="shared" si="51"/>
        <v>60760</v>
      </c>
      <c r="AH337" s="16" t="s">
        <v>260</v>
      </c>
      <c r="AI337" s="16" t="s">
        <v>314</v>
      </c>
      <c r="AJ337" s="16">
        <f t="shared" si="52"/>
        <v>1319957</v>
      </c>
      <c r="AK337" s="16" t="s">
        <v>261</v>
      </c>
      <c r="AL337" s="24" t="str">
        <f t="shared" si="53"/>
        <v>{{5,1,1,465867,0}|{5,1,2,60760,0}|{5,1,3,1319957,3}}</v>
      </c>
    </row>
    <row r="338" spans="1:38" x14ac:dyDescent="0.15">
      <c r="A338" s="16">
        <v>333</v>
      </c>
      <c r="B338" s="16">
        <v>402</v>
      </c>
      <c r="C338" s="16">
        <v>6</v>
      </c>
      <c r="D338" s="16">
        <v>0</v>
      </c>
      <c r="E338" s="16">
        <v>0</v>
      </c>
      <c r="F338" s="16">
        <v>0</v>
      </c>
      <c r="G338" s="34">
        <v>6000373</v>
      </c>
      <c r="H338" s="24" t="s">
        <v>344</v>
      </c>
      <c r="I338" s="37" t="s">
        <v>315</v>
      </c>
      <c r="J338" s="16">
        <v>8661</v>
      </c>
      <c r="K338" s="30">
        <v>31</v>
      </c>
      <c r="L338" s="16" t="s">
        <v>53</v>
      </c>
      <c r="M338" s="16" t="str" cm="1">
        <f t="array" ref="M338:U338">_xlfn._xlws.FILTER(领地怪物效果!$A$4:$I$64,L338=领地怪物效果!$A$4:$A$64)</f>
        <v>远征PVP-6级要塞</v>
      </c>
      <c r="N338" s="16">
        <v>6</v>
      </c>
      <c r="O338" s="16">
        <v>26</v>
      </c>
      <c r="P338" s="16">
        <v>160</v>
      </c>
      <c r="Q338" s="16">
        <v>160</v>
      </c>
      <c r="R338" s="16">
        <v>0</v>
      </c>
      <c r="S338" s="16">
        <v>78145522</v>
      </c>
      <c r="T338" s="16">
        <v>112000000</v>
      </c>
      <c r="U338" s="16">
        <v>2404477611</v>
      </c>
      <c r="V338" s="16">
        <f t="shared" si="45"/>
        <v>2</v>
      </c>
      <c r="W338" s="19" cm="1">
        <f t="array" ref="W338">SUMPRODUCT((V338=品质升级提升效果!$H$3:$H$102)*(品质升级提升效果!$I$3:$I$102=C338)*(品质升级提升效果!$J$3:$J$102))</f>
        <v>0.62</v>
      </c>
      <c r="X338" s="19" cm="1">
        <f t="array" ref="X338">IFERROR(LOOKUP(1,0/((L338=Sheet2!$A$1:$A$90)*(Sheet2!$B$1:$B$90=C338)),Sheet2!$C$1:$C$90),W338)</f>
        <v>3.1E-2</v>
      </c>
      <c r="Y338" s="16">
        <f t="shared" si="49"/>
        <v>2422511</v>
      </c>
      <c r="Z338" s="16">
        <f t="shared" si="47"/>
        <v>3888640</v>
      </c>
      <c r="AA338" s="16">
        <f t="shared" si="48"/>
        <v>84477313</v>
      </c>
      <c r="AD338" s="16" t="s">
        <v>257</v>
      </c>
      <c r="AE338" s="16" t="str">
        <f t="shared" si="50"/>
        <v>2422511,0}|</v>
      </c>
      <c r="AF338" s="16" t="s">
        <v>313</v>
      </c>
      <c r="AG338" s="16">
        <f t="shared" si="51"/>
        <v>3888640</v>
      </c>
      <c r="AH338" s="16" t="s">
        <v>260</v>
      </c>
      <c r="AI338" s="16" t="s">
        <v>314</v>
      </c>
      <c r="AJ338" s="16">
        <f t="shared" si="52"/>
        <v>84477313</v>
      </c>
      <c r="AK338" s="16" t="s">
        <v>261</v>
      </c>
      <c r="AL338" s="24" t="str">
        <f t="shared" si="53"/>
        <v>{{5,1,1,2422511,0}|{5,1,2,3888640,0}|{5,1,3,84477313,3}}</v>
      </c>
    </row>
    <row r="339" spans="1:38" x14ac:dyDescent="0.15">
      <c r="A339" s="16">
        <v>334</v>
      </c>
      <c r="B339" s="16">
        <v>403</v>
      </c>
      <c r="C339" s="16">
        <v>6</v>
      </c>
      <c r="D339" s="16">
        <v>0</v>
      </c>
      <c r="E339" s="16">
        <v>0</v>
      </c>
      <c r="F339" s="16">
        <v>0</v>
      </c>
      <c r="G339" s="34">
        <v>6000374</v>
      </c>
      <c r="H339" s="24" t="s">
        <v>345</v>
      </c>
      <c r="I339" s="37" t="s">
        <v>315</v>
      </c>
      <c r="J339" s="16">
        <v>8661</v>
      </c>
      <c r="K339" s="30">
        <v>31</v>
      </c>
      <c r="L339" s="16" t="s">
        <v>54</v>
      </c>
      <c r="M339" s="16" t="str" cm="1">
        <f t="array" ref="M339:U339">_xlfn._xlws.FILTER(领地怪物效果!$A$4:$I$64,L339=领地怪物效果!$A$4:$A$64)</f>
        <v>远征PVP-9级要塞</v>
      </c>
      <c r="N339" s="16">
        <v>9</v>
      </c>
      <c r="O339" s="16">
        <v>56</v>
      </c>
      <c r="P339" s="16">
        <v>300</v>
      </c>
      <c r="Q339" s="16">
        <v>300</v>
      </c>
      <c r="R339" s="16">
        <v>0</v>
      </c>
      <c r="S339" s="16">
        <v>168313432</v>
      </c>
      <c r="T339" s="16">
        <v>210000000</v>
      </c>
      <c r="U339" s="16">
        <v>4508395522</v>
      </c>
      <c r="V339" s="16">
        <f t="shared" si="45"/>
        <v>3</v>
      </c>
      <c r="W339" s="19" cm="1">
        <f t="array" ref="W339">SUMPRODUCT((V339=品质升级提升效果!$H$3:$H$102)*(品质升级提升效果!$I$3:$I$102=C339)*(品质升级提升效果!$J$3:$J$102))</f>
        <v>0.56000000000000005</v>
      </c>
      <c r="X339" s="19" cm="1">
        <f t="array" ref="X339">IFERROR(LOOKUP(1,0/((L339=Sheet2!$A$1:$A$90)*(Sheet2!$B$1:$B$90=C339)),Sheet2!$C$1:$C$90),W339)</f>
        <v>3.1E-2</v>
      </c>
      <c r="Y339" s="16">
        <f t="shared" si="49"/>
        <v>5217716</v>
      </c>
      <c r="Z339" s="16">
        <f t="shared" si="47"/>
        <v>7291200</v>
      </c>
      <c r="AA339" s="16">
        <f t="shared" si="48"/>
        <v>158394962</v>
      </c>
      <c r="AD339" s="16" t="s">
        <v>257</v>
      </c>
      <c r="AE339" s="16" t="str">
        <f t="shared" si="50"/>
        <v>5217716,0}|</v>
      </c>
      <c r="AF339" s="16" t="s">
        <v>313</v>
      </c>
      <c r="AG339" s="16">
        <f t="shared" si="51"/>
        <v>7291200</v>
      </c>
      <c r="AH339" s="16" t="s">
        <v>260</v>
      </c>
      <c r="AI339" s="16" t="s">
        <v>314</v>
      </c>
      <c r="AJ339" s="16">
        <f t="shared" si="52"/>
        <v>158394962</v>
      </c>
      <c r="AK339" s="16" t="s">
        <v>261</v>
      </c>
      <c r="AL339" s="24" t="str">
        <f t="shared" si="53"/>
        <v>{{5,1,1,5217716,0}|{5,1,2,7291200,0}|{5,1,3,158394962,3}}</v>
      </c>
    </row>
    <row r="340" spans="1:38" x14ac:dyDescent="0.15">
      <c r="A340" s="16">
        <v>335</v>
      </c>
      <c r="B340" s="16">
        <v>404</v>
      </c>
      <c r="C340" s="16">
        <v>6</v>
      </c>
      <c r="D340" s="16">
        <v>0</v>
      </c>
      <c r="E340" s="16">
        <v>0</v>
      </c>
      <c r="F340" s="16">
        <v>0</v>
      </c>
      <c r="G340" s="34">
        <v>6000375</v>
      </c>
      <c r="H340" s="24" t="s">
        <v>346</v>
      </c>
      <c r="I340" s="37" t="s">
        <v>315</v>
      </c>
      <c r="J340" s="16">
        <v>8661</v>
      </c>
      <c r="K340" s="30">
        <v>31</v>
      </c>
      <c r="L340" s="16" t="s">
        <v>55</v>
      </c>
      <c r="M340" s="16" t="str" cm="1">
        <f t="array" ref="M340:U340">_xlfn._xlws.FILTER(领地怪物效果!$A$4:$I$64,L340=领地怪物效果!$A$4:$A$64)</f>
        <v>远征PVP-10级中心城邦</v>
      </c>
      <c r="N340" s="16">
        <v>10</v>
      </c>
      <c r="O340" s="16">
        <v>83</v>
      </c>
      <c r="P340" s="16">
        <v>401</v>
      </c>
      <c r="Q340" s="16">
        <v>401</v>
      </c>
      <c r="R340" s="16">
        <v>0</v>
      </c>
      <c r="S340" s="16">
        <v>249464552</v>
      </c>
      <c r="T340" s="16">
        <v>280700000</v>
      </c>
      <c r="U340" s="16">
        <v>6026222014</v>
      </c>
      <c r="V340" s="16">
        <f t="shared" si="45"/>
        <v>4</v>
      </c>
      <c r="W340" s="19" cm="1">
        <f t="array" ref="W340">SUMPRODUCT((V340=品质升级提升效果!$H$3:$H$102)*(品质升级提升效果!$I$3:$I$102=C340)*(品质升级提升效果!$J$3:$J$102))</f>
        <v>0.62</v>
      </c>
      <c r="X340" s="19" cm="1">
        <f t="array" ref="X340">IFERROR(LOOKUP(1,0/((L340=Sheet2!$A$1:$A$90)*(Sheet2!$B$1:$B$90=C340)),Sheet2!$C$1:$C$90),W340)</f>
        <v>3.1E-2</v>
      </c>
      <c r="Y340" s="16">
        <f t="shared" si="49"/>
        <v>7733401</v>
      </c>
      <c r="Z340" s="16">
        <f t="shared" si="47"/>
        <v>9745904</v>
      </c>
      <c r="AA340" s="16">
        <f t="shared" si="48"/>
        <v>211721266</v>
      </c>
      <c r="AD340" s="16" t="s">
        <v>257</v>
      </c>
      <c r="AE340" s="16" t="str">
        <f t="shared" si="50"/>
        <v>7733401,0}|</v>
      </c>
      <c r="AF340" s="16" t="s">
        <v>313</v>
      </c>
      <c r="AG340" s="16">
        <f t="shared" si="51"/>
        <v>9745904</v>
      </c>
      <c r="AH340" s="16" t="s">
        <v>260</v>
      </c>
      <c r="AI340" s="16" t="s">
        <v>314</v>
      </c>
      <c r="AJ340" s="16">
        <f t="shared" si="52"/>
        <v>211721266</v>
      </c>
      <c r="AK340" s="16" t="s">
        <v>261</v>
      </c>
      <c r="AL340" s="24" t="str">
        <f t="shared" si="53"/>
        <v>{{5,1,1,7733401,0}|{5,1,2,9745904,0}|{5,1,3,211721266,3}}</v>
      </c>
    </row>
    <row r="341" spans="1:38" x14ac:dyDescent="0.15">
      <c r="A341" s="16">
        <v>336</v>
      </c>
      <c r="B341" s="16">
        <v>500</v>
      </c>
      <c r="C341" s="16">
        <v>6</v>
      </c>
      <c r="D341" s="16">
        <v>0</v>
      </c>
      <c r="E341" s="16">
        <v>0</v>
      </c>
      <c r="F341" s="16">
        <v>0</v>
      </c>
      <c r="G341" s="16">
        <v>0</v>
      </c>
      <c r="H341" s="24" t="s">
        <v>316</v>
      </c>
      <c r="I341" s="24" t="s">
        <v>316</v>
      </c>
      <c r="J341" s="16">
        <v>8661</v>
      </c>
      <c r="K341" s="30">
        <v>0</v>
      </c>
      <c r="L341" s="16" t="s">
        <v>56</v>
      </c>
      <c r="M341" s="16" t="str" cm="1">
        <f t="array" ref="M341:U341">_xlfn._xlws.FILTER(领地怪物效果!$A$4:$I$64,L341=领地怪物效果!$A$4:$A$64)</f>
        <v>远征PVE-出生</v>
      </c>
      <c r="N341" s="16">
        <v>0</v>
      </c>
      <c r="O341" s="16">
        <v>1.5</v>
      </c>
      <c r="P341" s="16">
        <v>1.2</v>
      </c>
      <c r="Q341" s="16">
        <v>1.2</v>
      </c>
      <c r="R341" s="16">
        <v>0</v>
      </c>
      <c r="S341" s="16">
        <v>4508395</v>
      </c>
      <c r="T341" s="16">
        <v>840000</v>
      </c>
      <c r="U341" s="16">
        <v>18033582</v>
      </c>
      <c r="V341" s="16">
        <f t="shared" si="45"/>
        <v>1</v>
      </c>
      <c r="W341" s="19" cm="1">
        <f t="array" ref="W341">SUMPRODUCT((V341=品质升级提升效果!$H$3:$H$102)*(品质升级提升效果!$I$3:$I$102=C341)*(品质升级提升效果!$J$3:$J$102))</f>
        <v>0.8</v>
      </c>
      <c r="X341" s="19" cm="1">
        <f t="array" ref="X341">IFERROR(LOOKUP(1,0/((L341=Sheet2!$A$1:$A$90)*(Sheet2!$B$1:$B$90=C341)),Sheet2!$C$1:$C$90),W341)</f>
        <v>0.8</v>
      </c>
      <c r="Y341" s="16">
        <f t="shared" si="49"/>
        <v>3606716</v>
      </c>
      <c r="Z341" s="16">
        <f t="shared" si="47"/>
        <v>752640</v>
      </c>
      <c r="AA341" s="16">
        <f t="shared" si="48"/>
        <v>16350447</v>
      </c>
      <c r="AD341" s="16" t="s">
        <v>257</v>
      </c>
      <c r="AE341" s="16" t="str">
        <f t="shared" si="50"/>
        <v>3606716,0}|</v>
      </c>
      <c r="AF341" s="16" t="s">
        <v>313</v>
      </c>
      <c r="AG341" s="16">
        <f t="shared" si="51"/>
        <v>752640</v>
      </c>
      <c r="AH341" s="16" t="s">
        <v>260</v>
      </c>
      <c r="AI341" s="16" t="s">
        <v>314</v>
      </c>
      <c r="AJ341" s="16">
        <f t="shared" si="52"/>
        <v>16350447</v>
      </c>
      <c r="AK341" s="16" t="s">
        <v>261</v>
      </c>
      <c r="AL341" s="24" t="str">
        <f t="shared" si="53"/>
        <v>{{5,1,1,3606716,0}|{5,1,2,752640,0}|{5,1,3,16350447,3}}</v>
      </c>
    </row>
    <row r="342" spans="1:38" x14ac:dyDescent="0.15">
      <c r="A342" s="16">
        <v>337</v>
      </c>
      <c r="B342" s="16">
        <v>501</v>
      </c>
      <c r="C342" s="16">
        <v>6</v>
      </c>
      <c r="D342" s="16">
        <v>0</v>
      </c>
      <c r="E342" s="16">
        <v>0</v>
      </c>
      <c r="F342" s="16">
        <v>0</v>
      </c>
      <c r="G342" s="16">
        <v>0</v>
      </c>
      <c r="H342" s="24" t="s">
        <v>316</v>
      </c>
      <c r="I342" s="24" t="s">
        <v>316</v>
      </c>
      <c r="J342" s="16">
        <v>8661</v>
      </c>
      <c r="K342" s="30">
        <v>0</v>
      </c>
      <c r="L342" s="16" t="s">
        <v>57</v>
      </c>
      <c r="M342" s="16" t="str" cm="1">
        <f t="array" ref="M342:U342">_xlfn._xlws.FILTER(领地怪物效果!$A$4:$I$64,L342=领地怪物效果!$A$4:$A$64)</f>
        <v>远征PVE-1级普通</v>
      </c>
      <c r="N342" s="16">
        <v>1</v>
      </c>
      <c r="O342" s="16">
        <v>1.35</v>
      </c>
      <c r="P342" s="16">
        <v>1.2</v>
      </c>
      <c r="Q342" s="16">
        <v>1.2</v>
      </c>
      <c r="R342" s="16">
        <v>0</v>
      </c>
      <c r="S342" s="16">
        <v>4057555</v>
      </c>
      <c r="T342" s="16">
        <v>840000</v>
      </c>
      <c r="U342" s="16">
        <v>18033582</v>
      </c>
      <c r="V342" s="16">
        <f t="shared" si="45"/>
        <v>1</v>
      </c>
      <c r="W342" s="19" cm="1">
        <f t="array" ref="W342">SUMPRODUCT((V342=品质升级提升效果!$H$3:$H$102)*(品质升级提升效果!$I$3:$I$102=C342)*(品质升级提升效果!$J$3:$J$102))</f>
        <v>0.8</v>
      </c>
      <c r="X342" s="19" cm="1">
        <f t="array" ref="X342">IFERROR(LOOKUP(1,0/((L342=Sheet2!$A$1:$A$90)*(Sheet2!$B$1:$B$90=C342)),Sheet2!$C$1:$C$90),W342)</f>
        <v>0.8</v>
      </c>
      <c r="Y342" s="16">
        <f t="shared" si="49"/>
        <v>3246044</v>
      </c>
      <c r="Z342" s="16">
        <f t="shared" si="47"/>
        <v>752640</v>
      </c>
      <c r="AA342" s="16">
        <f t="shared" si="48"/>
        <v>16350447</v>
      </c>
      <c r="AD342" s="16" t="s">
        <v>257</v>
      </c>
      <c r="AE342" s="16" t="str">
        <f t="shared" si="50"/>
        <v>3246044,0}|</v>
      </c>
      <c r="AF342" s="16" t="s">
        <v>313</v>
      </c>
      <c r="AG342" s="16">
        <f t="shared" si="51"/>
        <v>752640</v>
      </c>
      <c r="AH342" s="16" t="s">
        <v>260</v>
      </c>
      <c r="AI342" s="16" t="s">
        <v>314</v>
      </c>
      <c r="AJ342" s="16">
        <f t="shared" si="52"/>
        <v>16350447</v>
      </c>
      <c r="AK342" s="16" t="s">
        <v>261</v>
      </c>
      <c r="AL342" s="24" t="str">
        <f t="shared" si="53"/>
        <v>{{5,1,1,3246044,0}|{5,1,2,752640,0}|{5,1,3,16350447,3}}</v>
      </c>
    </row>
    <row r="343" spans="1:38" x14ac:dyDescent="0.15">
      <c r="A343" s="16">
        <v>338</v>
      </c>
      <c r="B343" s="16">
        <v>502</v>
      </c>
      <c r="C343" s="16">
        <v>6</v>
      </c>
      <c r="D343" s="16">
        <v>0</v>
      </c>
      <c r="E343" s="16">
        <v>0</v>
      </c>
      <c r="F343" s="16">
        <v>0</v>
      </c>
      <c r="G343" s="16">
        <v>0</v>
      </c>
      <c r="H343" s="24" t="s">
        <v>316</v>
      </c>
      <c r="I343" s="24" t="s">
        <v>316</v>
      </c>
      <c r="J343" s="16">
        <v>8661</v>
      </c>
      <c r="K343" s="30">
        <v>0</v>
      </c>
      <c r="L343" s="16" t="s">
        <v>58</v>
      </c>
      <c r="M343" s="16" t="str" cm="1">
        <f t="array" ref="M343:U343">_xlfn._xlws.FILTER(领地怪物效果!$A$4:$I$64,L343=领地怪物效果!$A$4:$A$64)</f>
        <v>远征PVE-2级普通</v>
      </c>
      <c r="N343" s="16">
        <v>2</v>
      </c>
      <c r="O343" s="16">
        <v>2.8</v>
      </c>
      <c r="P343" s="16">
        <v>1.8</v>
      </c>
      <c r="Q343" s="16">
        <v>1.8</v>
      </c>
      <c r="R343" s="16">
        <v>0</v>
      </c>
      <c r="S343" s="16">
        <v>8415671</v>
      </c>
      <c r="T343" s="16">
        <v>1260000</v>
      </c>
      <c r="U343" s="16">
        <v>27050373</v>
      </c>
      <c r="V343" s="16">
        <f t="shared" si="45"/>
        <v>2</v>
      </c>
      <c r="W343" s="19" cm="1">
        <f t="array" ref="W343">SUMPRODUCT((V343=品质升级提升效果!$H$3:$H$102)*(品质升级提升效果!$I$3:$I$102=C343)*(品质升级提升效果!$J$3:$J$102))</f>
        <v>0.62</v>
      </c>
      <c r="X343" s="19" cm="1">
        <f t="array" ref="X343">IFERROR(LOOKUP(1,0/((L343=Sheet2!$A$1:$A$90)*(Sheet2!$B$1:$B$90=C343)),Sheet2!$C$1:$C$90),W343)</f>
        <v>0.62</v>
      </c>
      <c r="Y343" s="16">
        <f t="shared" si="49"/>
        <v>5217716</v>
      </c>
      <c r="Z343" s="16">
        <f t="shared" si="47"/>
        <v>874944</v>
      </c>
      <c r="AA343" s="16">
        <f t="shared" si="48"/>
        <v>19007395</v>
      </c>
      <c r="AD343" s="16" t="s">
        <v>257</v>
      </c>
      <c r="AE343" s="16" t="str">
        <f t="shared" si="50"/>
        <v>5217716,0}|</v>
      </c>
      <c r="AF343" s="16" t="s">
        <v>313</v>
      </c>
      <c r="AG343" s="16">
        <f t="shared" si="51"/>
        <v>874944</v>
      </c>
      <c r="AH343" s="16" t="s">
        <v>260</v>
      </c>
      <c r="AI343" s="16" t="s">
        <v>314</v>
      </c>
      <c r="AJ343" s="16">
        <f t="shared" si="52"/>
        <v>19007395</v>
      </c>
      <c r="AK343" s="16" t="s">
        <v>261</v>
      </c>
      <c r="AL343" s="24" t="str">
        <f t="shared" si="53"/>
        <v>{{5,1,1,5217716,0}|{5,1,2,874944,0}|{5,1,3,19007395,3}}</v>
      </c>
    </row>
    <row r="344" spans="1:38" x14ac:dyDescent="0.15">
      <c r="A344" s="16">
        <v>339</v>
      </c>
      <c r="B344" s="16">
        <v>503</v>
      </c>
      <c r="C344" s="16">
        <v>6</v>
      </c>
      <c r="D344" s="16">
        <v>0</v>
      </c>
      <c r="E344" s="16">
        <v>0</v>
      </c>
      <c r="F344" s="16">
        <v>0</v>
      </c>
      <c r="G344" s="16">
        <v>0</v>
      </c>
      <c r="H344" s="24" t="s">
        <v>316</v>
      </c>
      <c r="I344" s="24" t="s">
        <v>316</v>
      </c>
      <c r="J344" s="16">
        <v>8661</v>
      </c>
      <c r="K344" s="30">
        <v>0</v>
      </c>
      <c r="L344" s="16" t="s">
        <v>59</v>
      </c>
      <c r="M344" s="16" t="str" cm="1">
        <f t="array" ref="M344:U344">_xlfn._xlws.FILTER(领地怪物效果!$A$4:$I$64,L344=领地怪物效果!$A$4:$A$64)</f>
        <v>远征PVE-3级普通</v>
      </c>
      <c r="N344" s="16">
        <v>3</v>
      </c>
      <c r="O344" s="16">
        <v>5.5</v>
      </c>
      <c r="P344" s="16">
        <v>3</v>
      </c>
      <c r="Q344" s="16">
        <v>3</v>
      </c>
      <c r="R344" s="16">
        <v>0</v>
      </c>
      <c r="S344" s="16">
        <v>16530783</v>
      </c>
      <c r="T344" s="16">
        <v>2100000</v>
      </c>
      <c r="U344" s="16">
        <v>45083955</v>
      </c>
      <c r="V344" s="16">
        <f t="shared" si="45"/>
        <v>3</v>
      </c>
      <c r="W344" s="19" cm="1">
        <f t="array" ref="W344">SUMPRODUCT((V344=品质升级提升效果!$H$3:$H$102)*(品质升级提升效果!$I$3:$I$102=C344)*(品质升级提升效果!$J$3:$J$102))</f>
        <v>0.56000000000000005</v>
      </c>
      <c r="X344" s="19" cm="1">
        <f t="array" ref="X344">IFERROR(LOOKUP(1,0/((L344=Sheet2!$A$1:$A$90)*(Sheet2!$B$1:$B$90=C344)),Sheet2!$C$1:$C$90),W344)</f>
        <v>0.56000000000000005</v>
      </c>
      <c r="Y344" s="16">
        <f t="shared" si="49"/>
        <v>9257238</v>
      </c>
      <c r="Z344" s="16">
        <f t="shared" si="47"/>
        <v>1317120</v>
      </c>
      <c r="AA344" s="16">
        <f t="shared" si="48"/>
        <v>28613283</v>
      </c>
      <c r="AD344" s="16" t="s">
        <v>257</v>
      </c>
      <c r="AE344" s="16" t="str">
        <f t="shared" si="50"/>
        <v>9257238,0}|</v>
      </c>
      <c r="AF344" s="16" t="s">
        <v>313</v>
      </c>
      <c r="AG344" s="16">
        <f t="shared" si="51"/>
        <v>1317120</v>
      </c>
      <c r="AH344" s="16" t="s">
        <v>260</v>
      </c>
      <c r="AI344" s="16" t="s">
        <v>314</v>
      </c>
      <c r="AJ344" s="16">
        <f t="shared" si="52"/>
        <v>28613283</v>
      </c>
      <c r="AK344" s="16" t="s">
        <v>261</v>
      </c>
      <c r="AL344" s="24" t="str">
        <f t="shared" si="53"/>
        <v>{{5,1,1,9257238,0}|{5,1,2,1317120,0}|{5,1,3,28613283,3}}</v>
      </c>
    </row>
    <row r="345" spans="1:38" x14ac:dyDescent="0.15">
      <c r="A345" s="16">
        <v>340</v>
      </c>
      <c r="B345" s="16">
        <v>504</v>
      </c>
      <c r="C345" s="16">
        <v>6</v>
      </c>
      <c r="D345" s="16">
        <v>0</v>
      </c>
      <c r="E345" s="16">
        <v>0</v>
      </c>
      <c r="F345" s="16">
        <v>0</v>
      </c>
      <c r="G345" s="16">
        <v>0</v>
      </c>
      <c r="H345" s="24" t="s">
        <v>316</v>
      </c>
      <c r="I345" s="24" t="s">
        <v>316</v>
      </c>
      <c r="J345" s="16">
        <v>8661</v>
      </c>
      <c r="K345" s="30">
        <v>0</v>
      </c>
      <c r="L345" s="16" t="s">
        <v>60</v>
      </c>
      <c r="M345" s="16" t="str" cm="1">
        <f t="array" ref="M345:U345">_xlfn._xlws.FILTER(领地怪物效果!$A$4:$I$64,L345=领地怪物效果!$A$4:$A$64)</f>
        <v>远征PVE-4级普通</v>
      </c>
      <c r="N345" s="16">
        <v>4</v>
      </c>
      <c r="O345" s="16">
        <v>8</v>
      </c>
      <c r="P345" s="16">
        <v>22</v>
      </c>
      <c r="Q345" s="16">
        <v>22</v>
      </c>
      <c r="R345" s="16">
        <v>0</v>
      </c>
      <c r="S345" s="16">
        <v>24044776</v>
      </c>
      <c r="T345" s="16">
        <v>15400000</v>
      </c>
      <c r="U345" s="16">
        <v>330615671</v>
      </c>
      <c r="V345" s="16">
        <f t="shared" si="45"/>
        <v>4</v>
      </c>
      <c r="W345" s="19" cm="1">
        <f t="array" ref="W345">SUMPRODUCT((V345=品质升级提升效果!$H$3:$H$102)*(品质升级提升效果!$I$3:$I$102=C345)*(品质升级提升效果!$J$3:$J$102))</f>
        <v>0.62</v>
      </c>
      <c r="X345" s="19" cm="1">
        <f t="array" ref="X345">IFERROR(LOOKUP(1,0/((L345=Sheet2!$A$1:$A$90)*(Sheet2!$B$1:$B$90=C345)),Sheet2!$C$1:$C$90),W345)</f>
        <v>0.62</v>
      </c>
      <c r="Y345" s="16">
        <f t="shared" si="49"/>
        <v>14907761</v>
      </c>
      <c r="Z345" s="16">
        <f t="shared" si="47"/>
        <v>10693760</v>
      </c>
      <c r="AA345" s="16">
        <f t="shared" si="48"/>
        <v>232312611</v>
      </c>
      <c r="AD345" s="16" t="s">
        <v>257</v>
      </c>
      <c r="AE345" s="16" t="str">
        <f t="shared" si="50"/>
        <v>14907761,0}|</v>
      </c>
      <c r="AF345" s="16" t="s">
        <v>313</v>
      </c>
      <c r="AG345" s="16">
        <f t="shared" si="51"/>
        <v>10693760</v>
      </c>
      <c r="AH345" s="16" t="s">
        <v>260</v>
      </c>
      <c r="AI345" s="16" t="s">
        <v>314</v>
      </c>
      <c r="AJ345" s="16">
        <f t="shared" si="52"/>
        <v>232312611</v>
      </c>
      <c r="AK345" s="16" t="s">
        <v>261</v>
      </c>
      <c r="AL345" s="24" t="str">
        <f t="shared" si="53"/>
        <v>{{5,1,1,14907761,0}|{5,1,2,10693760,0}|{5,1,3,232312611,3}}</v>
      </c>
    </row>
    <row r="346" spans="1:38" x14ac:dyDescent="0.15">
      <c r="A346" s="16">
        <v>341</v>
      </c>
      <c r="B346" s="16">
        <v>505</v>
      </c>
      <c r="C346" s="16">
        <v>6</v>
      </c>
      <c r="D346" s="16">
        <v>0</v>
      </c>
      <c r="E346" s="16">
        <v>0</v>
      </c>
      <c r="F346" s="16">
        <v>0</v>
      </c>
      <c r="G346" s="16">
        <v>0</v>
      </c>
      <c r="H346" s="24" t="s">
        <v>316</v>
      </c>
      <c r="I346" s="24" t="s">
        <v>316</v>
      </c>
      <c r="J346" s="16">
        <v>8661</v>
      </c>
      <c r="K346" s="30">
        <v>0</v>
      </c>
      <c r="L346" s="16" t="s">
        <v>61</v>
      </c>
      <c r="M346" s="16" t="str" cm="1">
        <f t="array" ref="M346:U346">_xlfn._xlws.FILTER(领地怪物效果!$A$4:$I$64,L346=领地怪物效果!$A$4:$A$64)</f>
        <v>远征PVE-5级普通</v>
      </c>
      <c r="N346" s="16">
        <v>5</v>
      </c>
      <c r="O346" s="16">
        <v>12</v>
      </c>
      <c r="P346" s="16">
        <v>25</v>
      </c>
      <c r="Q346" s="16">
        <v>25</v>
      </c>
      <c r="R346" s="16">
        <v>0</v>
      </c>
      <c r="S346" s="16">
        <v>36067164</v>
      </c>
      <c r="T346" s="16">
        <v>17500000</v>
      </c>
      <c r="U346" s="16">
        <v>375699626</v>
      </c>
      <c r="V346" s="16">
        <f t="shared" si="45"/>
        <v>5</v>
      </c>
      <c r="W346" s="19" cm="1">
        <f t="array" ref="W346">SUMPRODUCT((V346=品质升级提升效果!$H$3:$H$102)*(品质升级提升效果!$I$3:$I$102=C346)*(品质升级提升效果!$J$3:$J$102))</f>
        <v>0.64</v>
      </c>
      <c r="X346" s="19" cm="1">
        <f t="array" ref="X346">IFERROR(LOOKUP(1,0/((L346=Sheet2!$A$1:$A$90)*(Sheet2!$B$1:$B$90=C346)),Sheet2!$C$1:$C$90),W346)</f>
        <v>0.64</v>
      </c>
      <c r="Y346" s="16">
        <f t="shared" si="49"/>
        <v>23082984</v>
      </c>
      <c r="Z346" s="16">
        <f t="shared" si="47"/>
        <v>12544000</v>
      </c>
      <c r="AA346" s="16">
        <f t="shared" si="48"/>
        <v>272507462</v>
      </c>
      <c r="AD346" s="16" t="s">
        <v>257</v>
      </c>
      <c r="AE346" s="16" t="str">
        <f t="shared" si="50"/>
        <v>23082984,0}|</v>
      </c>
      <c r="AF346" s="16" t="s">
        <v>313</v>
      </c>
      <c r="AG346" s="16">
        <f t="shared" si="51"/>
        <v>12544000</v>
      </c>
      <c r="AH346" s="16" t="s">
        <v>260</v>
      </c>
      <c r="AI346" s="16" t="s">
        <v>314</v>
      </c>
      <c r="AJ346" s="16">
        <f t="shared" si="52"/>
        <v>272507462</v>
      </c>
      <c r="AK346" s="16" t="s">
        <v>261</v>
      </c>
      <c r="AL346" s="24" t="str">
        <f t="shared" si="53"/>
        <v>{{5,1,1,23082984,0}|{5,1,2,12544000,0}|{5,1,3,272507462,3}}</v>
      </c>
    </row>
    <row r="347" spans="1:38" x14ac:dyDescent="0.15">
      <c r="A347" s="16">
        <v>342</v>
      </c>
      <c r="B347" s="16">
        <v>506</v>
      </c>
      <c r="C347" s="16">
        <v>6</v>
      </c>
      <c r="D347" s="16">
        <v>0</v>
      </c>
      <c r="E347" s="16">
        <v>0</v>
      </c>
      <c r="F347" s="16">
        <v>0</v>
      </c>
      <c r="G347" s="16">
        <v>0</v>
      </c>
      <c r="H347" s="24" t="s">
        <v>316</v>
      </c>
      <c r="I347" s="24" t="s">
        <v>316</v>
      </c>
      <c r="J347" s="16">
        <v>8661</v>
      </c>
      <c r="K347" s="30">
        <v>0</v>
      </c>
      <c r="L347" s="16" t="s">
        <v>62</v>
      </c>
      <c r="M347" s="16" t="str" cm="1">
        <f t="array" ref="M347:U347">_xlfn._xlws.FILTER(领地怪物效果!$A$4:$I$64,L347=领地怪物效果!$A$4:$A$64)</f>
        <v>远征PVE-6级普通</v>
      </c>
      <c r="N347" s="16">
        <v>6</v>
      </c>
      <c r="O347" s="16">
        <v>28</v>
      </c>
      <c r="P347" s="16">
        <v>160</v>
      </c>
      <c r="Q347" s="16">
        <v>160</v>
      </c>
      <c r="R347" s="16">
        <v>0</v>
      </c>
      <c r="S347" s="16">
        <v>84156716</v>
      </c>
      <c r="T347" s="16">
        <v>112000000</v>
      </c>
      <c r="U347" s="16">
        <v>2404477611</v>
      </c>
      <c r="V347" s="16">
        <f t="shared" si="45"/>
        <v>6</v>
      </c>
      <c r="W347" s="19" cm="1">
        <f t="array" ref="W347">SUMPRODUCT((V347=品质升级提升效果!$H$3:$H$102)*(品质升级提升效果!$I$3:$I$102=C347)*(品质升级提升效果!$J$3:$J$102))</f>
        <v>0.62</v>
      </c>
      <c r="X347" s="19" cm="1">
        <f t="array" ref="X347">IFERROR(LOOKUP(1,0/((L347=Sheet2!$A$1:$A$90)*(Sheet2!$B$1:$B$90=C347)),Sheet2!$C$1:$C$90),W347)</f>
        <v>0.62</v>
      </c>
      <c r="Y347" s="16">
        <f t="shared" si="49"/>
        <v>52177163</v>
      </c>
      <c r="Z347" s="16">
        <f t="shared" si="47"/>
        <v>77772800</v>
      </c>
      <c r="AA347" s="16">
        <f t="shared" si="48"/>
        <v>1689546267</v>
      </c>
      <c r="AD347" s="16" t="s">
        <v>257</v>
      </c>
      <c r="AE347" s="16" t="str">
        <f t="shared" si="50"/>
        <v>52177163,0}|</v>
      </c>
      <c r="AF347" s="16" t="s">
        <v>313</v>
      </c>
      <c r="AG347" s="16">
        <f t="shared" si="51"/>
        <v>77772800</v>
      </c>
      <c r="AH347" s="16" t="s">
        <v>260</v>
      </c>
      <c r="AI347" s="16" t="s">
        <v>314</v>
      </c>
      <c r="AJ347" s="16">
        <f t="shared" si="52"/>
        <v>1689546267</v>
      </c>
      <c r="AK347" s="16" t="s">
        <v>261</v>
      </c>
      <c r="AL347" s="24" t="str">
        <f t="shared" si="53"/>
        <v>{{5,1,1,52177163,0}|{5,1,2,77772800,0}|{5,1,3,1689546267,3}}</v>
      </c>
    </row>
    <row r="348" spans="1:38" x14ac:dyDescent="0.15">
      <c r="A348" s="16">
        <v>343</v>
      </c>
      <c r="B348" s="16">
        <v>507</v>
      </c>
      <c r="C348" s="16">
        <v>6</v>
      </c>
      <c r="D348" s="16">
        <v>0</v>
      </c>
      <c r="E348" s="16">
        <v>0</v>
      </c>
      <c r="F348" s="16">
        <v>0</v>
      </c>
      <c r="G348" s="16">
        <v>0</v>
      </c>
      <c r="H348" s="24" t="s">
        <v>316</v>
      </c>
      <c r="I348" s="24" t="s">
        <v>316</v>
      </c>
      <c r="J348" s="16">
        <v>8661</v>
      </c>
      <c r="K348" s="30">
        <v>0</v>
      </c>
      <c r="L348" s="16" t="s">
        <v>63</v>
      </c>
      <c r="M348" s="16" t="str" cm="1">
        <f t="array" ref="M348:U348">_xlfn._xlws.FILTER(领地怪物效果!$A$4:$I$64,L348=领地怪物效果!$A$4:$A$64)</f>
        <v>远征PVE-7级普通</v>
      </c>
      <c r="N348" s="16">
        <v>7</v>
      </c>
      <c r="O348" s="16">
        <v>32</v>
      </c>
      <c r="P348" s="16">
        <v>200</v>
      </c>
      <c r="Q348" s="16">
        <v>200</v>
      </c>
      <c r="R348" s="16">
        <v>0</v>
      </c>
      <c r="S348" s="16">
        <v>96179104</v>
      </c>
      <c r="T348" s="16">
        <v>140000000</v>
      </c>
      <c r="U348" s="16">
        <v>3005597014</v>
      </c>
      <c r="V348" s="16">
        <f t="shared" si="45"/>
        <v>7</v>
      </c>
      <c r="W348" s="19" cm="1">
        <f t="array" ref="W348">SUMPRODUCT((V348=品质升级提升效果!$H$3:$H$102)*(品质升级提升效果!$I$3:$I$102=C348)*(品质升级提升效果!$J$3:$J$102))</f>
        <v>0.56000000000000005</v>
      </c>
      <c r="X348" s="19" cm="1">
        <f t="array" ref="X348">IFERROR(LOOKUP(1,0/((L348=Sheet2!$A$1:$A$90)*(Sheet2!$B$1:$B$90=C348)),Sheet2!$C$1:$C$90),W348)</f>
        <v>0.56000000000000005</v>
      </c>
      <c r="Y348" s="16">
        <f t="shared" si="49"/>
        <v>53860298</v>
      </c>
      <c r="Z348" s="16">
        <f t="shared" si="47"/>
        <v>87808000</v>
      </c>
      <c r="AA348" s="16">
        <f t="shared" si="48"/>
        <v>1907552238</v>
      </c>
      <c r="AD348" s="16" t="s">
        <v>257</v>
      </c>
      <c r="AE348" s="16" t="str">
        <f t="shared" si="50"/>
        <v>53860298,0}|</v>
      </c>
      <c r="AF348" s="16" t="s">
        <v>313</v>
      </c>
      <c r="AG348" s="16">
        <f t="shared" si="51"/>
        <v>87808000</v>
      </c>
      <c r="AH348" s="16" t="s">
        <v>260</v>
      </c>
      <c r="AI348" s="16" t="s">
        <v>314</v>
      </c>
      <c r="AJ348" s="16">
        <f t="shared" si="52"/>
        <v>1907552238</v>
      </c>
      <c r="AK348" s="16" t="s">
        <v>261</v>
      </c>
      <c r="AL348" s="24" t="str">
        <f t="shared" si="53"/>
        <v>{{5,1,1,53860298,0}|{5,1,2,87808000,0}|{5,1,3,1907552238,3}}</v>
      </c>
    </row>
    <row r="349" spans="1:38" x14ac:dyDescent="0.15">
      <c r="A349" s="16">
        <v>344</v>
      </c>
      <c r="B349" s="16">
        <v>508</v>
      </c>
      <c r="C349" s="16">
        <v>6</v>
      </c>
      <c r="D349" s="16">
        <v>0</v>
      </c>
      <c r="E349" s="16">
        <v>0</v>
      </c>
      <c r="F349" s="16">
        <v>0</v>
      </c>
      <c r="G349" s="16">
        <v>0</v>
      </c>
      <c r="H349" s="24" t="s">
        <v>316</v>
      </c>
      <c r="I349" s="24" t="s">
        <v>316</v>
      </c>
      <c r="J349" s="16">
        <v>8661</v>
      </c>
      <c r="K349" s="30">
        <v>0</v>
      </c>
      <c r="L349" s="16" t="s">
        <v>64</v>
      </c>
      <c r="M349" s="16" t="str" cm="1">
        <f t="array" ref="M349:U349">_xlfn._xlws.FILTER(领地怪物效果!$A$4:$I$64,L349=领地怪物效果!$A$4:$A$64)</f>
        <v>远征PVE-8级普通</v>
      </c>
      <c r="N349" s="16">
        <v>8</v>
      </c>
      <c r="O349" s="16">
        <v>35</v>
      </c>
      <c r="P349" s="16">
        <v>250</v>
      </c>
      <c r="Q349" s="16">
        <v>250</v>
      </c>
      <c r="R349" s="16">
        <v>0</v>
      </c>
      <c r="S349" s="16">
        <v>105195895</v>
      </c>
      <c r="T349" s="16">
        <v>175000000</v>
      </c>
      <c r="U349" s="16">
        <v>3756996268</v>
      </c>
      <c r="V349" s="16">
        <f t="shared" si="45"/>
        <v>8</v>
      </c>
      <c r="W349" s="19" cm="1">
        <f t="array" ref="W349">SUMPRODUCT((V349=品质升级提升效果!$H$3:$H$102)*(品质升级提升效果!$I$3:$I$102=C349)*(品质升级提升效果!$J$3:$J$102))</f>
        <v>0.5</v>
      </c>
      <c r="X349" s="19" cm="1">
        <f t="array" ref="X349">IFERROR(LOOKUP(1,0/((L349=Sheet2!$A$1:$A$90)*(Sheet2!$B$1:$B$90=C349)),Sheet2!$C$1:$C$90),W349)</f>
        <v>0.5</v>
      </c>
      <c r="Y349" s="16">
        <f t="shared" si="49"/>
        <v>52597947</v>
      </c>
      <c r="Z349" s="16">
        <f t="shared" si="47"/>
        <v>98000000</v>
      </c>
      <c r="AA349" s="16">
        <f t="shared" si="48"/>
        <v>2128964551</v>
      </c>
      <c r="AD349" s="16" t="s">
        <v>257</v>
      </c>
      <c r="AE349" s="16" t="str">
        <f t="shared" si="50"/>
        <v>52597947,0}|</v>
      </c>
      <c r="AF349" s="16" t="s">
        <v>313</v>
      </c>
      <c r="AG349" s="16">
        <f t="shared" si="51"/>
        <v>98000000</v>
      </c>
      <c r="AH349" s="16" t="s">
        <v>260</v>
      </c>
      <c r="AI349" s="16" t="s">
        <v>314</v>
      </c>
      <c r="AJ349" s="16">
        <f t="shared" si="52"/>
        <v>2128964551</v>
      </c>
      <c r="AK349" s="16" t="s">
        <v>261</v>
      </c>
      <c r="AL349" s="24" t="str">
        <f t="shared" si="53"/>
        <v>{{5,1,1,52597947,0}|{5,1,2,98000000,0}|{5,1,3,2128964551,3}}</v>
      </c>
    </row>
    <row r="350" spans="1:38" x14ac:dyDescent="0.15">
      <c r="A350" s="16">
        <v>345</v>
      </c>
      <c r="B350" s="16">
        <v>509</v>
      </c>
      <c r="C350" s="16">
        <v>6</v>
      </c>
      <c r="D350" s="16">
        <v>0</v>
      </c>
      <c r="E350" s="16">
        <v>0</v>
      </c>
      <c r="F350" s="16">
        <v>0</v>
      </c>
      <c r="G350" s="16">
        <v>0</v>
      </c>
      <c r="H350" s="24" t="s">
        <v>316</v>
      </c>
      <c r="I350" s="24" t="s">
        <v>316</v>
      </c>
      <c r="J350" s="16">
        <v>8661</v>
      </c>
      <c r="K350" s="30">
        <v>0</v>
      </c>
      <c r="L350" s="16" t="s">
        <v>65</v>
      </c>
      <c r="M350" s="16" t="str" cm="1">
        <f t="array" ref="M350:U350">_xlfn._xlws.FILTER(领地怪物效果!$A$4:$I$64,L350=领地怪物效果!$A$4:$A$64)</f>
        <v>远征PVE-9级普通</v>
      </c>
      <c r="N350" s="16">
        <v>9</v>
      </c>
      <c r="O350" s="16">
        <v>60</v>
      </c>
      <c r="P350" s="16">
        <v>300</v>
      </c>
      <c r="Q350" s="16">
        <v>300</v>
      </c>
      <c r="R350" s="16">
        <v>0</v>
      </c>
      <c r="S350" s="16">
        <v>180335820</v>
      </c>
      <c r="T350" s="16">
        <v>210000000</v>
      </c>
      <c r="U350" s="16">
        <v>4508395522</v>
      </c>
      <c r="V350" s="16">
        <f t="shared" si="45"/>
        <v>9</v>
      </c>
      <c r="W350" s="19" cm="1">
        <f t="array" ref="W350">SUMPRODUCT((V350=品质升级提升效果!$H$3:$H$102)*(品质升级提升效果!$I$3:$I$102=C350)*(品质升级提升效果!$J$3:$J$102))</f>
        <v>0.46</v>
      </c>
      <c r="X350" s="19" cm="1">
        <f t="array" ref="X350">IFERROR(LOOKUP(1,0/((L350=Sheet2!$A$1:$A$90)*(Sheet2!$B$1:$B$90=C350)),Sheet2!$C$1:$C$90),W350)</f>
        <v>0.46</v>
      </c>
      <c r="Y350" s="16">
        <f t="shared" si="49"/>
        <v>82954477</v>
      </c>
      <c r="Z350" s="16">
        <f t="shared" si="47"/>
        <v>108192000</v>
      </c>
      <c r="AA350" s="16">
        <f t="shared" si="48"/>
        <v>2350376865</v>
      </c>
      <c r="AD350" s="16" t="s">
        <v>257</v>
      </c>
      <c r="AE350" s="16" t="str">
        <f t="shared" si="50"/>
        <v>82954477,0}|</v>
      </c>
      <c r="AF350" s="16" t="s">
        <v>313</v>
      </c>
      <c r="AG350" s="16">
        <f t="shared" si="51"/>
        <v>108192000</v>
      </c>
      <c r="AH350" s="16" t="s">
        <v>260</v>
      </c>
      <c r="AI350" s="16" t="s">
        <v>314</v>
      </c>
      <c r="AJ350" s="16">
        <f t="shared" si="52"/>
        <v>2350376865</v>
      </c>
      <c r="AK350" s="16" t="s">
        <v>261</v>
      </c>
      <c r="AL350" s="24" t="str">
        <f t="shared" si="53"/>
        <v>{{5,1,1,82954477,0}|{5,1,2,108192000,0}|{5,1,3,2350376865,3}}</v>
      </c>
    </row>
    <row r="351" spans="1:38" x14ac:dyDescent="0.15">
      <c r="A351" s="16">
        <v>346</v>
      </c>
      <c r="B351" s="16">
        <v>510</v>
      </c>
      <c r="C351" s="16">
        <v>6</v>
      </c>
      <c r="D351" s="16">
        <v>0</v>
      </c>
      <c r="E351" s="16">
        <v>0</v>
      </c>
      <c r="F351" s="16">
        <v>0</v>
      </c>
      <c r="G351" s="16">
        <v>0</v>
      </c>
      <c r="H351" s="24" t="s">
        <v>316</v>
      </c>
      <c r="I351" s="24" t="s">
        <v>316</v>
      </c>
      <c r="J351" s="16">
        <v>8661</v>
      </c>
      <c r="K351" s="30">
        <v>0</v>
      </c>
      <c r="L351" s="16" t="s">
        <v>66</v>
      </c>
      <c r="M351" s="16" t="str" cm="1">
        <f t="array" ref="M351:U351">_xlfn._xlws.FILTER(领地怪物效果!$A$4:$I$64,L351=领地怪物效果!$A$4:$A$64)</f>
        <v>远征PVE-10级普通</v>
      </c>
      <c r="N351" s="16">
        <v>10</v>
      </c>
      <c r="O351" s="16">
        <v>70</v>
      </c>
      <c r="P351" s="16">
        <v>320</v>
      </c>
      <c r="Q351" s="16">
        <v>320</v>
      </c>
      <c r="R351" s="16">
        <v>0</v>
      </c>
      <c r="S351" s="16">
        <v>210391791</v>
      </c>
      <c r="T351" s="16">
        <v>224000000</v>
      </c>
      <c r="U351" s="16">
        <v>4808955223</v>
      </c>
      <c r="V351" s="16">
        <f t="shared" si="45"/>
        <v>10</v>
      </c>
      <c r="W351" s="19" cm="1">
        <f t="array" ref="W351">SUMPRODUCT((V351=品质升级提升效果!$H$3:$H$102)*(品质升级提升效果!$I$3:$I$102=C351)*(品质升级提升效果!$J$3:$J$102))</f>
        <v>0.44</v>
      </c>
      <c r="X351" s="19" cm="1">
        <f t="array" ref="X351">IFERROR(LOOKUP(1,0/((L351=Sheet2!$A$1:$A$90)*(Sheet2!$B$1:$B$90=C351)),Sheet2!$C$1:$C$90),W351)</f>
        <v>0.44</v>
      </c>
      <c r="Y351" s="16">
        <f t="shared" si="49"/>
        <v>92572388</v>
      </c>
      <c r="Z351" s="16">
        <f t="shared" si="47"/>
        <v>110387200</v>
      </c>
      <c r="AA351" s="16">
        <f t="shared" si="48"/>
        <v>2398065671</v>
      </c>
      <c r="AD351" s="16" t="s">
        <v>257</v>
      </c>
      <c r="AE351" s="16" t="str">
        <f t="shared" si="50"/>
        <v>92572388,0}|</v>
      </c>
      <c r="AF351" s="16" t="s">
        <v>313</v>
      </c>
      <c r="AG351" s="16">
        <f t="shared" si="51"/>
        <v>110387200</v>
      </c>
      <c r="AH351" s="16" t="s">
        <v>260</v>
      </c>
      <c r="AI351" s="16" t="s">
        <v>314</v>
      </c>
      <c r="AJ351" s="16">
        <f t="shared" si="52"/>
        <v>2398065671</v>
      </c>
      <c r="AK351" s="16" t="s">
        <v>261</v>
      </c>
      <c r="AL351" s="24" t="str">
        <f t="shared" si="53"/>
        <v>{{5,1,1,92572388,0}|{5,1,2,110387200,0}|{5,1,3,2398065671,3}}</v>
      </c>
    </row>
    <row r="352" spans="1:38" x14ac:dyDescent="0.15">
      <c r="A352" s="16">
        <v>347</v>
      </c>
      <c r="B352" s="16">
        <v>601</v>
      </c>
      <c r="C352" s="16">
        <v>6</v>
      </c>
      <c r="D352" s="16">
        <v>0</v>
      </c>
      <c r="E352" s="16">
        <v>0</v>
      </c>
      <c r="F352" s="16">
        <v>600</v>
      </c>
      <c r="G352" s="16">
        <v>0</v>
      </c>
      <c r="H352" s="24" t="s">
        <v>316</v>
      </c>
      <c r="I352" s="24" t="s">
        <v>316</v>
      </c>
      <c r="J352" s="16">
        <v>8661</v>
      </c>
      <c r="K352" s="30">
        <v>0</v>
      </c>
      <c r="L352" s="16" t="s">
        <v>67</v>
      </c>
      <c r="M352" s="16" t="str" cm="1">
        <f t="array" ref="M352:U352">_xlfn._xlws.FILTER(领地怪物效果!$A$4:$I$64,L352=领地怪物效果!$A$4:$A$64)</f>
        <v>远征PVE-1级远古矿井</v>
      </c>
      <c r="N352" s="16">
        <v>1</v>
      </c>
      <c r="O352" s="16">
        <v>1.9</v>
      </c>
      <c r="P352" s="16">
        <v>1.9</v>
      </c>
      <c r="Q352" s="16">
        <v>1.9</v>
      </c>
      <c r="R352" s="16">
        <v>0</v>
      </c>
      <c r="S352" s="16">
        <v>5710634</v>
      </c>
      <c r="T352" s="16">
        <v>1330000</v>
      </c>
      <c r="U352" s="16">
        <v>28553171</v>
      </c>
      <c r="V352" s="16">
        <f t="shared" si="45"/>
        <v>1</v>
      </c>
      <c r="W352" s="19" cm="1">
        <f t="array" ref="W352">SUMPRODUCT((V352=品质升级提升效果!$H$3:$H$102)*(品质升级提升效果!$I$3:$I$102=C352)*(品质升级提升效果!$J$3:$J$102))</f>
        <v>0.8</v>
      </c>
      <c r="X352" s="19" cm="1">
        <f t="array" ref="X352">IFERROR(LOOKUP(1,0/((L352=Sheet2!$A$1:$A$90)*(Sheet2!$B$1:$B$90=C352)),Sheet2!$C$1:$C$90),W352)</f>
        <v>0.8</v>
      </c>
      <c r="Y352" s="16">
        <f t="shared" si="49"/>
        <v>4568507</v>
      </c>
      <c r="Z352" s="16">
        <f t="shared" si="47"/>
        <v>1191680</v>
      </c>
      <c r="AA352" s="16">
        <f t="shared" si="48"/>
        <v>25888208</v>
      </c>
      <c r="AD352" s="16" t="s">
        <v>257</v>
      </c>
      <c r="AE352" s="16" t="str">
        <f t="shared" si="50"/>
        <v>4568507,0}|</v>
      </c>
      <c r="AF352" s="16" t="s">
        <v>313</v>
      </c>
      <c r="AG352" s="16">
        <f t="shared" si="51"/>
        <v>1191680</v>
      </c>
      <c r="AH352" s="16" t="s">
        <v>260</v>
      </c>
      <c r="AI352" s="16" t="s">
        <v>314</v>
      </c>
      <c r="AJ352" s="16">
        <f t="shared" si="52"/>
        <v>25888208</v>
      </c>
      <c r="AK352" s="16" t="s">
        <v>261</v>
      </c>
      <c r="AL352" s="24" t="str">
        <f t="shared" si="53"/>
        <v>{{5,1,1,4568507,0}|{5,1,2,1191680,0}|{5,1,3,25888208,3}}</v>
      </c>
    </row>
    <row r="353" spans="1:38" x14ac:dyDescent="0.15">
      <c r="A353" s="16">
        <v>348</v>
      </c>
      <c r="B353" s="16">
        <v>602</v>
      </c>
      <c r="C353" s="16">
        <v>6</v>
      </c>
      <c r="D353" s="16">
        <v>0</v>
      </c>
      <c r="E353" s="16">
        <v>0</v>
      </c>
      <c r="F353" s="16">
        <v>600</v>
      </c>
      <c r="G353" s="16">
        <v>0</v>
      </c>
      <c r="H353" s="24" t="s">
        <v>316</v>
      </c>
      <c r="I353" s="24" t="s">
        <v>316</v>
      </c>
      <c r="J353" s="16">
        <v>8661</v>
      </c>
      <c r="K353" s="30">
        <v>0</v>
      </c>
      <c r="L353" s="16" t="s">
        <v>68</v>
      </c>
      <c r="M353" s="16" t="str" cm="1">
        <f t="array" ref="M353:U353">_xlfn._xlws.FILTER(领地怪物效果!$A$4:$I$64,L353=领地怪物效果!$A$4:$A$64)</f>
        <v>远征PVE-2级远古矿井</v>
      </c>
      <c r="N353" s="16">
        <v>2</v>
      </c>
      <c r="O353" s="16">
        <v>2.95</v>
      </c>
      <c r="P353" s="16">
        <v>2.25</v>
      </c>
      <c r="Q353" s="16">
        <v>2.25</v>
      </c>
      <c r="R353" s="16">
        <v>0</v>
      </c>
      <c r="S353" s="16">
        <v>8866511</v>
      </c>
      <c r="T353" s="16">
        <v>1575000</v>
      </c>
      <c r="U353" s="16">
        <v>33812966</v>
      </c>
      <c r="V353" s="16">
        <f t="shared" si="45"/>
        <v>2</v>
      </c>
      <c r="W353" s="19" cm="1">
        <f t="array" ref="W353">SUMPRODUCT((V353=品质升级提升效果!$H$3:$H$102)*(品质升级提升效果!$I$3:$I$102=C353)*(品质升级提升效果!$J$3:$J$102))</f>
        <v>0.62</v>
      </c>
      <c r="X353" s="19" cm="1">
        <f t="array" ref="X353">IFERROR(LOOKUP(1,0/((L353=Sheet2!$A$1:$A$90)*(Sheet2!$B$1:$B$90=C353)),Sheet2!$C$1:$C$90),W353)</f>
        <v>0.62</v>
      </c>
      <c r="Y353" s="16">
        <f t="shared" si="49"/>
        <v>5497236</v>
      </c>
      <c r="Z353" s="16">
        <f t="shared" si="47"/>
        <v>1093680</v>
      </c>
      <c r="AA353" s="16">
        <f t="shared" si="48"/>
        <v>23759244</v>
      </c>
      <c r="AD353" s="16" t="s">
        <v>257</v>
      </c>
      <c r="AE353" s="16" t="str">
        <f t="shared" si="50"/>
        <v>5497236,0}|</v>
      </c>
      <c r="AF353" s="16" t="s">
        <v>313</v>
      </c>
      <c r="AG353" s="16">
        <f t="shared" si="51"/>
        <v>1093680</v>
      </c>
      <c r="AH353" s="16" t="s">
        <v>260</v>
      </c>
      <c r="AI353" s="16" t="s">
        <v>314</v>
      </c>
      <c r="AJ353" s="16">
        <f t="shared" si="52"/>
        <v>23759244</v>
      </c>
      <c r="AK353" s="16" t="s">
        <v>261</v>
      </c>
      <c r="AL353" s="24" t="str">
        <f t="shared" si="53"/>
        <v>{{5,1,1,5497236,0}|{5,1,2,1093680,0}|{5,1,3,23759244,3}}</v>
      </c>
    </row>
    <row r="354" spans="1:38" x14ac:dyDescent="0.15">
      <c r="A354" s="16">
        <v>349</v>
      </c>
      <c r="B354" s="16">
        <v>603</v>
      </c>
      <c r="C354" s="16">
        <v>6</v>
      </c>
      <c r="D354" s="16">
        <v>0</v>
      </c>
      <c r="E354" s="16">
        <v>0</v>
      </c>
      <c r="F354" s="16">
        <v>600</v>
      </c>
      <c r="G354" s="16">
        <v>0</v>
      </c>
      <c r="H354" s="24" t="s">
        <v>316</v>
      </c>
      <c r="I354" s="24" t="s">
        <v>316</v>
      </c>
      <c r="J354" s="16">
        <v>8661</v>
      </c>
      <c r="K354" s="30">
        <v>0</v>
      </c>
      <c r="L354" s="16" t="s">
        <v>69</v>
      </c>
      <c r="M354" s="16" t="str" cm="1">
        <f t="array" ref="M354:U354">_xlfn._xlws.FILTER(领地怪物效果!$A$4:$I$64,L354=领地怪物效果!$A$4:$A$64)</f>
        <v>远征PVE-3级远古矿井</v>
      </c>
      <c r="N354" s="16">
        <v>3</v>
      </c>
      <c r="O354" s="16">
        <v>5.9</v>
      </c>
      <c r="P354" s="16">
        <v>3.9</v>
      </c>
      <c r="Q354" s="16">
        <v>3.9</v>
      </c>
      <c r="R354" s="16">
        <v>0</v>
      </c>
      <c r="S354" s="16">
        <v>17733022</v>
      </c>
      <c r="T354" s="16">
        <v>2730000</v>
      </c>
      <c r="U354" s="16">
        <v>58609141</v>
      </c>
      <c r="V354" s="16">
        <f t="shared" si="45"/>
        <v>3</v>
      </c>
      <c r="W354" s="19" cm="1">
        <f t="array" ref="W354">SUMPRODUCT((V354=品质升级提升效果!$H$3:$H$102)*(品质升级提升效果!$I$3:$I$102=C354)*(品质升级提升效果!$J$3:$J$102))</f>
        <v>0.56000000000000005</v>
      </c>
      <c r="X354" s="19" cm="1">
        <f t="array" ref="X354">IFERROR(LOOKUP(1,0/((L354=Sheet2!$A$1:$A$90)*(Sheet2!$B$1:$B$90=C354)),Sheet2!$C$1:$C$90),W354)</f>
        <v>0.56000000000000005</v>
      </c>
      <c r="Y354" s="16">
        <f t="shared" si="49"/>
        <v>9930492</v>
      </c>
      <c r="Z354" s="16">
        <f t="shared" si="47"/>
        <v>1712256</v>
      </c>
      <c r="AA354" s="16">
        <f t="shared" si="48"/>
        <v>37197268</v>
      </c>
      <c r="AD354" s="16" t="s">
        <v>257</v>
      </c>
      <c r="AE354" s="16" t="str">
        <f t="shared" si="50"/>
        <v>9930492,0}|</v>
      </c>
      <c r="AF354" s="16" t="s">
        <v>313</v>
      </c>
      <c r="AG354" s="16">
        <f t="shared" si="51"/>
        <v>1712256</v>
      </c>
      <c r="AH354" s="16" t="s">
        <v>260</v>
      </c>
      <c r="AI354" s="16" t="s">
        <v>314</v>
      </c>
      <c r="AJ354" s="16">
        <f t="shared" si="52"/>
        <v>37197268</v>
      </c>
      <c r="AK354" s="16" t="s">
        <v>261</v>
      </c>
      <c r="AL354" s="24" t="str">
        <f t="shared" si="53"/>
        <v>{{5,1,1,9930492,0}|{5,1,2,1712256,0}|{5,1,3,37197268,3}}</v>
      </c>
    </row>
    <row r="355" spans="1:38" x14ac:dyDescent="0.15">
      <c r="A355" s="16">
        <v>350</v>
      </c>
      <c r="B355" s="16">
        <v>604</v>
      </c>
      <c r="C355" s="16">
        <v>6</v>
      </c>
      <c r="D355" s="16">
        <v>0</v>
      </c>
      <c r="E355" s="16">
        <v>0</v>
      </c>
      <c r="F355" s="16">
        <v>600</v>
      </c>
      <c r="G355" s="16">
        <v>0</v>
      </c>
      <c r="H355" s="24" t="s">
        <v>316</v>
      </c>
      <c r="I355" s="24" t="s">
        <v>316</v>
      </c>
      <c r="J355" s="16">
        <v>8661</v>
      </c>
      <c r="K355" s="30">
        <v>0</v>
      </c>
      <c r="L355" s="16" t="s">
        <v>70</v>
      </c>
      <c r="M355" s="16" t="str" cm="1">
        <f t="array" ref="M355:U355">_xlfn._xlws.FILTER(领地怪物效果!$A$4:$I$64,L355=领地怪物效果!$A$4:$A$64)</f>
        <v>远征PVE-4级远古矿井</v>
      </c>
      <c r="N355" s="16">
        <v>4</v>
      </c>
      <c r="O355" s="16">
        <v>8.6999999999999993</v>
      </c>
      <c r="P355" s="16">
        <v>29.7</v>
      </c>
      <c r="Q355" s="16">
        <v>29.7</v>
      </c>
      <c r="R355" s="16">
        <v>0</v>
      </c>
      <c r="S355" s="16">
        <v>26148694</v>
      </c>
      <c r="T355" s="16">
        <v>20790000</v>
      </c>
      <c r="U355" s="16">
        <v>446331156</v>
      </c>
      <c r="V355" s="16">
        <f t="shared" si="45"/>
        <v>4</v>
      </c>
      <c r="W355" s="19" cm="1">
        <f t="array" ref="W355">SUMPRODUCT((V355=品质升级提升效果!$H$3:$H$102)*(品质升级提升效果!$I$3:$I$102=C355)*(品质升级提升效果!$J$3:$J$102))</f>
        <v>0.62</v>
      </c>
      <c r="X355" s="19" cm="1">
        <f t="array" ref="X355">IFERROR(LOOKUP(1,0/((L355=Sheet2!$A$1:$A$90)*(Sheet2!$B$1:$B$90=C355)),Sheet2!$C$1:$C$90),W355)</f>
        <v>0.62</v>
      </c>
      <c r="Y355" s="16">
        <f t="shared" si="49"/>
        <v>16212190</v>
      </c>
      <c r="Z355" s="16">
        <f t="shared" si="47"/>
        <v>14436576</v>
      </c>
      <c r="AA355" s="16">
        <f t="shared" si="48"/>
        <v>313622025</v>
      </c>
      <c r="AD355" s="16" t="s">
        <v>257</v>
      </c>
      <c r="AE355" s="16" t="str">
        <f t="shared" si="50"/>
        <v>16212190,0}|</v>
      </c>
      <c r="AF355" s="16" t="s">
        <v>313</v>
      </c>
      <c r="AG355" s="16">
        <f t="shared" si="51"/>
        <v>14436576</v>
      </c>
      <c r="AH355" s="16" t="s">
        <v>260</v>
      </c>
      <c r="AI355" s="16" t="s">
        <v>314</v>
      </c>
      <c r="AJ355" s="16">
        <f t="shared" si="52"/>
        <v>313622025</v>
      </c>
      <c r="AK355" s="16" t="s">
        <v>261</v>
      </c>
      <c r="AL355" s="24" t="str">
        <f t="shared" si="53"/>
        <v>{{5,1,1,16212190,0}|{5,1,2,14436576,0}|{5,1,3,313622025,3}}</v>
      </c>
    </row>
    <row r="356" spans="1:38" x14ac:dyDescent="0.15">
      <c r="A356" s="16">
        <v>351</v>
      </c>
      <c r="B356" s="16">
        <v>605</v>
      </c>
      <c r="C356" s="16">
        <v>6</v>
      </c>
      <c r="D356" s="16">
        <v>0</v>
      </c>
      <c r="E356" s="16">
        <v>0</v>
      </c>
      <c r="F356" s="16">
        <v>600</v>
      </c>
      <c r="G356" s="16">
        <v>0</v>
      </c>
      <c r="H356" s="24" t="s">
        <v>316</v>
      </c>
      <c r="I356" s="24" t="s">
        <v>316</v>
      </c>
      <c r="J356" s="16">
        <v>8661</v>
      </c>
      <c r="K356" s="30">
        <v>0</v>
      </c>
      <c r="L356" s="16" t="s">
        <v>71</v>
      </c>
      <c r="M356" s="16" t="str" cm="1">
        <f t="array" ref="M356:U356">_xlfn._xlws.FILTER(领地怪物效果!$A$4:$I$64,L356=领地怪物效果!$A$4:$A$64)</f>
        <v>远征PVE-5级远古矿井</v>
      </c>
      <c r="N356" s="16">
        <v>5</v>
      </c>
      <c r="O356" s="16">
        <v>13.2</v>
      </c>
      <c r="P356" s="16">
        <v>35</v>
      </c>
      <c r="Q356" s="16">
        <v>35</v>
      </c>
      <c r="R356" s="16">
        <v>0</v>
      </c>
      <c r="S356" s="16">
        <v>39673880</v>
      </c>
      <c r="T356" s="16">
        <v>24500000</v>
      </c>
      <c r="U356" s="16">
        <v>525979477</v>
      </c>
      <c r="V356" s="16">
        <f t="shared" si="45"/>
        <v>5</v>
      </c>
      <c r="W356" s="19" cm="1">
        <f t="array" ref="W356">SUMPRODUCT((V356=品质升级提升效果!$H$3:$H$102)*(品质升级提升效果!$I$3:$I$102=C356)*(品质升级提升效果!$J$3:$J$102))</f>
        <v>0.64</v>
      </c>
      <c r="X356" s="19" cm="1">
        <f t="array" ref="X356">IFERROR(LOOKUP(1,0/((L356=Sheet2!$A$1:$A$90)*(Sheet2!$B$1:$B$90=C356)),Sheet2!$C$1:$C$90),W356)</f>
        <v>0.64</v>
      </c>
      <c r="Y356" s="16">
        <f t="shared" si="49"/>
        <v>25391283</v>
      </c>
      <c r="Z356" s="16">
        <f t="shared" si="47"/>
        <v>17561600</v>
      </c>
      <c r="AA356" s="16">
        <f t="shared" si="48"/>
        <v>381510447</v>
      </c>
      <c r="AD356" s="16" t="s">
        <v>257</v>
      </c>
      <c r="AE356" s="16" t="str">
        <f t="shared" si="50"/>
        <v>25391283,0}|</v>
      </c>
      <c r="AF356" s="16" t="s">
        <v>313</v>
      </c>
      <c r="AG356" s="16">
        <f t="shared" si="51"/>
        <v>17561600</v>
      </c>
      <c r="AH356" s="16" t="s">
        <v>260</v>
      </c>
      <c r="AI356" s="16" t="s">
        <v>314</v>
      </c>
      <c r="AJ356" s="16">
        <f t="shared" si="52"/>
        <v>381510447</v>
      </c>
      <c r="AK356" s="16" t="s">
        <v>261</v>
      </c>
      <c r="AL356" s="24" t="str">
        <f t="shared" si="53"/>
        <v>{{5,1,1,25391283,0}|{5,1,2,17561600,0}|{5,1,3,381510447,3}}</v>
      </c>
    </row>
    <row r="357" spans="1:38" x14ac:dyDescent="0.15">
      <c r="A357" s="16">
        <v>352</v>
      </c>
      <c r="B357" s="16">
        <v>606</v>
      </c>
      <c r="C357" s="16">
        <v>6</v>
      </c>
      <c r="D357" s="16">
        <v>0</v>
      </c>
      <c r="E357" s="16">
        <v>0</v>
      </c>
      <c r="F357" s="16">
        <v>600</v>
      </c>
      <c r="G357" s="16">
        <v>0</v>
      </c>
      <c r="H357" s="24" t="s">
        <v>316</v>
      </c>
      <c r="I357" s="24" t="s">
        <v>316</v>
      </c>
      <c r="J357" s="16">
        <v>8661</v>
      </c>
      <c r="K357" s="30">
        <v>0</v>
      </c>
      <c r="L357" s="16" t="s">
        <v>72</v>
      </c>
      <c r="M357" s="16" t="str" cm="1">
        <f t="array" ref="M357:U357">_xlfn._xlws.FILTER(领地怪物效果!$A$4:$I$64,L357=领地怪物效果!$A$4:$A$64)</f>
        <v>远征PVE-6级远古矿井</v>
      </c>
      <c r="N357" s="16">
        <v>6</v>
      </c>
      <c r="O357" s="16">
        <v>31.05</v>
      </c>
      <c r="P357" s="16">
        <v>232</v>
      </c>
      <c r="Q357" s="16">
        <v>232</v>
      </c>
      <c r="R357" s="16">
        <v>0</v>
      </c>
      <c r="S357" s="16">
        <v>93323787</v>
      </c>
      <c r="T357" s="16">
        <v>162400000</v>
      </c>
      <c r="U357" s="16">
        <v>3486492537</v>
      </c>
      <c r="V357" s="16">
        <f t="shared" si="45"/>
        <v>6</v>
      </c>
      <c r="W357" s="19" cm="1">
        <f t="array" ref="W357">SUMPRODUCT((V357=品质升级提升效果!$H$3:$H$102)*(品质升级提升效果!$I$3:$I$102=C357)*(品质升级提升效果!$J$3:$J$102))</f>
        <v>0.62</v>
      </c>
      <c r="X357" s="19" cm="1">
        <f t="array" ref="X357">IFERROR(LOOKUP(1,0/((L357=Sheet2!$A$1:$A$90)*(Sheet2!$B$1:$B$90=C357)),Sheet2!$C$1:$C$90),W357)</f>
        <v>0.62</v>
      </c>
      <c r="Y357" s="16">
        <f t="shared" si="49"/>
        <v>57860747</v>
      </c>
      <c r="Z357" s="16">
        <f t="shared" si="47"/>
        <v>112770560</v>
      </c>
      <c r="AA357" s="16">
        <f t="shared" si="48"/>
        <v>2449842089</v>
      </c>
      <c r="AD357" s="16" t="s">
        <v>257</v>
      </c>
      <c r="AE357" s="16" t="str">
        <f t="shared" si="50"/>
        <v>57860747,0}|</v>
      </c>
      <c r="AF357" s="16" t="s">
        <v>313</v>
      </c>
      <c r="AG357" s="16">
        <f t="shared" si="51"/>
        <v>112770560</v>
      </c>
      <c r="AH357" s="16" t="s">
        <v>260</v>
      </c>
      <c r="AI357" s="16" t="s">
        <v>314</v>
      </c>
      <c r="AJ357" s="16">
        <f t="shared" si="52"/>
        <v>2449842089</v>
      </c>
      <c r="AK357" s="16" t="s">
        <v>261</v>
      </c>
      <c r="AL357" s="24" t="str">
        <f t="shared" si="53"/>
        <v>{{5,1,1,57860747,0}|{5,1,2,112770560,0}|{5,1,3,2449842089,3}}</v>
      </c>
    </row>
    <row r="358" spans="1:38" x14ac:dyDescent="0.15">
      <c r="A358" s="16">
        <v>353</v>
      </c>
      <c r="B358" s="16">
        <v>607</v>
      </c>
      <c r="C358" s="16">
        <v>6</v>
      </c>
      <c r="D358" s="16">
        <v>0</v>
      </c>
      <c r="E358" s="16">
        <v>0</v>
      </c>
      <c r="F358" s="16">
        <v>600</v>
      </c>
      <c r="G358" s="16">
        <v>0</v>
      </c>
      <c r="H358" s="24" t="s">
        <v>316</v>
      </c>
      <c r="I358" s="24" t="s">
        <v>316</v>
      </c>
      <c r="J358" s="16">
        <v>8661</v>
      </c>
      <c r="K358" s="30">
        <v>0</v>
      </c>
      <c r="L358" s="16" t="s">
        <v>73</v>
      </c>
      <c r="M358" s="16" t="str" cm="1">
        <f t="array" ref="M358:U358">_xlfn._xlws.FILTER(领地怪物效果!$A$4:$I$64,L358=领地怪物效果!$A$4:$A$64)</f>
        <v>远征PVE-7级远古矿井</v>
      </c>
      <c r="N358" s="16">
        <v>7</v>
      </c>
      <c r="O358" s="16">
        <v>35.799999999999997</v>
      </c>
      <c r="P358" s="16">
        <v>300</v>
      </c>
      <c r="Q358" s="16">
        <v>300</v>
      </c>
      <c r="R358" s="16">
        <v>0</v>
      </c>
      <c r="S358" s="16">
        <v>107600373</v>
      </c>
      <c r="T358" s="16">
        <v>210000000</v>
      </c>
      <c r="U358" s="16">
        <v>4508395522</v>
      </c>
      <c r="V358" s="16">
        <f t="shared" si="45"/>
        <v>7</v>
      </c>
      <c r="W358" s="19" cm="1">
        <f t="array" ref="W358">SUMPRODUCT((V358=品质升级提升效果!$H$3:$H$102)*(品质升级提升效果!$I$3:$I$102=C358)*(品质升级提升效果!$J$3:$J$102))</f>
        <v>0.56000000000000005</v>
      </c>
      <c r="X358" s="19" cm="1">
        <f t="array" ref="X358">IFERROR(LOOKUP(1,0/((L358=Sheet2!$A$1:$A$90)*(Sheet2!$B$1:$B$90=C358)),Sheet2!$C$1:$C$90),W358)</f>
        <v>0.56000000000000005</v>
      </c>
      <c r="Y358" s="16">
        <f t="shared" si="49"/>
        <v>60256208</v>
      </c>
      <c r="Z358" s="16">
        <f t="shared" si="47"/>
        <v>131712000</v>
      </c>
      <c r="AA358" s="16">
        <f t="shared" si="48"/>
        <v>2861328357</v>
      </c>
      <c r="AD358" s="16" t="s">
        <v>257</v>
      </c>
      <c r="AE358" s="16" t="str">
        <f t="shared" si="50"/>
        <v>60256208,0}|</v>
      </c>
      <c r="AF358" s="16" t="s">
        <v>313</v>
      </c>
      <c r="AG358" s="16">
        <f t="shared" si="51"/>
        <v>131712000</v>
      </c>
      <c r="AH358" s="16" t="s">
        <v>260</v>
      </c>
      <c r="AI358" s="16" t="s">
        <v>314</v>
      </c>
      <c r="AJ358" s="16">
        <f t="shared" si="52"/>
        <v>2861328357</v>
      </c>
      <c r="AK358" s="16" t="s">
        <v>261</v>
      </c>
      <c r="AL358" s="24" t="str">
        <f t="shared" si="53"/>
        <v>{{5,1,1,60256208,0}|{5,1,2,131712000,0}|{5,1,3,2861328357,3}}</v>
      </c>
    </row>
    <row r="359" spans="1:38" x14ac:dyDescent="0.15">
      <c r="A359" s="16">
        <v>354</v>
      </c>
      <c r="B359" s="16">
        <v>608</v>
      </c>
      <c r="C359" s="16">
        <v>6</v>
      </c>
      <c r="D359" s="16">
        <v>0</v>
      </c>
      <c r="E359" s="16">
        <v>0</v>
      </c>
      <c r="F359" s="16">
        <v>600</v>
      </c>
      <c r="G359" s="16">
        <v>0</v>
      </c>
      <c r="H359" s="24" t="s">
        <v>316</v>
      </c>
      <c r="I359" s="24" t="s">
        <v>316</v>
      </c>
      <c r="J359" s="16">
        <v>8661</v>
      </c>
      <c r="K359" s="30">
        <v>0</v>
      </c>
      <c r="L359" s="16" t="s">
        <v>74</v>
      </c>
      <c r="M359" s="16" t="str" cm="1">
        <f t="array" ref="M359:U359">_xlfn._xlws.FILTER(领地怪物效果!$A$4:$I$64,L359=领地怪物效果!$A$4:$A$64)</f>
        <v>远征PVE-8级远古矿井</v>
      </c>
      <c r="N359" s="16">
        <v>8</v>
      </c>
      <c r="O359" s="16">
        <v>39.549999999999997</v>
      </c>
      <c r="P359" s="16">
        <v>387.5</v>
      </c>
      <c r="Q359" s="16">
        <v>387.5</v>
      </c>
      <c r="R359" s="16">
        <v>0</v>
      </c>
      <c r="S359" s="16">
        <v>118871361</v>
      </c>
      <c r="T359" s="16">
        <v>271250000</v>
      </c>
      <c r="U359" s="16">
        <v>5823344216</v>
      </c>
      <c r="V359" s="16">
        <f t="shared" si="45"/>
        <v>8</v>
      </c>
      <c r="W359" s="19" cm="1">
        <f t="array" ref="W359">SUMPRODUCT((V359=品质升级提升效果!$H$3:$H$102)*(品质升级提升效果!$I$3:$I$102=C359)*(品质升级提升效果!$J$3:$J$102))</f>
        <v>0.5</v>
      </c>
      <c r="X359" s="19" cm="1">
        <f t="array" ref="X359">IFERROR(LOOKUP(1,0/((L359=Sheet2!$A$1:$A$90)*(Sheet2!$B$1:$B$90=C359)),Sheet2!$C$1:$C$90),W359)</f>
        <v>0.5</v>
      </c>
      <c r="Y359" s="16">
        <f t="shared" si="49"/>
        <v>59435680</v>
      </c>
      <c r="Z359" s="16">
        <f t="shared" si="47"/>
        <v>151900000</v>
      </c>
      <c r="AA359" s="16">
        <f t="shared" si="48"/>
        <v>3299895055</v>
      </c>
      <c r="AD359" s="16" t="s">
        <v>257</v>
      </c>
      <c r="AE359" s="16" t="str">
        <f t="shared" si="50"/>
        <v>59435680,0}|</v>
      </c>
      <c r="AF359" s="16" t="s">
        <v>313</v>
      </c>
      <c r="AG359" s="16">
        <f t="shared" si="51"/>
        <v>151900000</v>
      </c>
      <c r="AH359" s="16" t="s">
        <v>260</v>
      </c>
      <c r="AI359" s="16" t="s">
        <v>314</v>
      </c>
      <c r="AJ359" s="16">
        <f t="shared" si="52"/>
        <v>3299895055</v>
      </c>
      <c r="AK359" s="16" t="s">
        <v>261</v>
      </c>
      <c r="AL359" s="24" t="str">
        <f t="shared" si="53"/>
        <v>{{5,1,1,59435680,0}|{5,1,2,151900000,0}|{5,1,3,3299895055,3}}</v>
      </c>
    </row>
    <row r="360" spans="1:38" x14ac:dyDescent="0.15">
      <c r="A360" s="16">
        <v>355</v>
      </c>
      <c r="B360" s="16">
        <v>609</v>
      </c>
      <c r="C360" s="16">
        <v>6</v>
      </c>
      <c r="D360" s="16">
        <v>0</v>
      </c>
      <c r="E360" s="16">
        <v>0</v>
      </c>
      <c r="F360" s="16">
        <v>600</v>
      </c>
      <c r="G360" s="16">
        <v>0</v>
      </c>
      <c r="H360" s="24" t="s">
        <v>316</v>
      </c>
      <c r="I360" s="24" t="s">
        <v>316</v>
      </c>
      <c r="J360" s="16">
        <v>8661</v>
      </c>
      <c r="K360" s="30">
        <v>0</v>
      </c>
      <c r="L360" s="16" t="s">
        <v>75</v>
      </c>
      <c r="M360" s="16" t="str" cm="1">
        <f t="array" ref="M360:U360">_xlfn._xlws.FILTER(领地怪物效果!$A$4:$I$64,L360=领地怪物效果!$A$4:$A$64)</f>
        <v>远征PVE-9级远古矿井</v>
      </c>
      <c r="N360" s="16">
        <v>9</v>
      </c>
      <c r="O360" s="16">
        <v>68.400000000000006</v>
      </c>
      <c r="P360" s="16">
        <v>480</v>
      </c>
      <c r="Q360" s="16">
        <v>480</v>
      </c>
      <c r="R360" s="16">
        <v>0</v>
      </c>
      <c r="S360" s="16">
        <v>205582835</v>
      </c>
      <c r="T360" s="16">
        <v>336000000</v>
      </c>
      <c r="U360" s="16">
        <v>7213432835</v>
      </c>
      <c r="V360" s="16">
        <f t="shared" si="45"/>
        <v>9</v>
      </c>
      <c r="W360" s="19" cm="1">
        <f t="array" ref="W360">SUMPRODUCT((V360=品质升级提升效果!$H$3:$H$102)*(品质升级提升效果!$I$3:$I$102=C360)*(品质升级提升效果!$J$3:$J$102))</f>
        <v>0.46</v>
      </c>
      <c r="X360" s="19" cm="1">
        <f t="array" ref="X360">IFERROR(LOOKUP(1,0/((L360=Sheet2!$A$1:$A$90)*(Sheet2!$B$1:$B$90=C360)),Sheet2!$C$1:$C$90),W360)</f>
        <v>0.46</v>
      </c>
      <c r="Y360" s="16">
        <f t="shared" si="49"/>
        <v>94568104</v>
      </c>
      <c r="Z360" s="16">
        <f t="shared" si="47"/>
        <v>173107200</v>
      </c>
      <c r="AA360" s="16">
        <f t="shared" si="48"/>
        <v>3760602984</v>
      </c>
      <c r="AD360" s="16" t="s">
        <v>257</v>
      </c>
      <c r="AE360" s="16" t="str">
        <f t="shared" si="50"/>
        <v>94568104,0}|</v>
      </c>
      <c r="AF360" s="16" t="s">
        <v>313</v>
      </c>
      <c r="AG360" s="16">
        <f t="shared" si="51"/>
        <v>173107200</v>
      </c>
      <c r="AH360" s="16" t="s">
        <v>260</v>
      </c>
      <c r="AI360" s="16" t="s">
        <v>314</v>
      </c>
      <c r="AJ360" s="16">
        <f t="shared" si="52"/>
        <v>3760602984</v>
      </c>
      <c r="AK360" s="16" t="s">
        <v>261</v>
      </c>
      <c r="AL360" s="24" t="str">
        <f t="shared" si="53"/>
        <v>{{5,1,1,94568104,0}|{5,1,2,173107200,0}|{5,1,3,3760602984,3}}</v>
      </c>
    </row>
    <row r="361" spans="1:38" x14ac:dyDescent="0.15">
      <c r="A361" s="16">
        <v>356</v>
      </c>
      <c r="B361" s="16">
        <v>701</v>
      </c>
      <c r="C361" s="16">
        <v>6</v>
      </c>
      <c r="D361" s="16">
        <v>0</v>
      </c>
      <c r="E361" s="16">
        <v>0</v>
      </c>
      <c r="F361" s="16">
        <v>0</v>
      </c>
      <c r="G361" s="16">
        <v>0</v>
      </c>
      <c r="H361" s="24" t="s">
        <v>316</v>
      </c>
      <c r="I361" s="24" t="s">
        <v>316</v>
      </c>
      <c r="J361" s="16">
        <v>8661</v>
      </c>
      <c r="K361" s="30">
        <v>0</v>
      </c>
      <c r="L361" s="16" t="s">
        <v>76</v>
      </c>
      <c r="M361" s="16" t="str" cm="1">
        <f t="array" ref="M361:U361">_xlfn._xlws.FILTER(领地怪物效果!$A$4:$I$64,L361=领地怪物效果!$A$4:$A$64)</f>
        <v>远征PVE-2级BOSS据点</v>
      </c>
      <c r="N361" s="16">
        <v>2</v>
      </c>
      <c r="O361" s="16">
        <v>3.2</v>
      </c>
      <c r="P361" s="16">
        <v>2</v>
      </c>
      <c r="Q361" s="16">
        <v>2</v>
      </c>
      <c r="R361" s="16">
        <v>0</v>
      </c>
      <c r="S361" s="16">
        <v>9617910</v>
      </c>
      <c r="T361" s="16">
        <v>1400000</v>
      </c>
      <c r="U361" s="16">
        <v>30055970</v>
      </c>
      <c r="V361" s="16">
        <f t="shared" ref="V361:V424" si="54">IF(MID(B361,2,3)+0=0,1,MID(B361,2,3)+0)</f>
        <v>1</v>
      </c>
      <c r="W361" s="19" cm="1">
        <f t="array" ref="W361">SUMPRODUCT((V361=品质升级提升效果!$H$3:$H$102)*(品质升级提升效果!$I$3:$I$102=C361)*(品质升级提升效果!$J$3:$J$102))</f>
        <v>0.8</v>
      </c>
      <c r="X361" s="19" cm="1">
        <f t="array" ref="X361">IFERROR(LOOKUP(1,0/((L361=Sheet2!$A$1:$A$90)*(Sheet2!$B$1:$B$90=C361)),Sheet2!$C$1:$C$90),W361)</f>
        <v>3.1E-2</v>
      </c>
      <c r="Y361" s="16">
        <f t="shared" si="49"/>
        <v>298155</v>
      </c>
      <c r="Z361" s="16">
        <f t="shared" si="47"/>
        <v>48608</v>
      </c>
      <c r="AA361" s="16">
        <f t="shared" si="48"/>
        <v>1055966</v>
      </c>
      <c r="AD361" s="16" t="s">
        <v>257</v>
      </c>
      <c r="AE361" s="16" t="str">
        <f t="shared" si="50"/>
        <v>298155,0}|</v>
      </c>
      <c r="AF361" s="16" t="s">
        <v>313</v>
      </c>
      <c r="AG361" s="16">
        <f t="shared" si="51"/>
        <v>48608</v>
      </c>
      <c r="AH361" s="16" t="s">
        <v>260</v>
      </c>
      <c r="AI361" s="16" t="s">
        <v>314</v>
      </c>
      <c r="AJ361" s="16">
        <f t="shared" si="52"/>
        <v>1055966</v>
      </c>
      <c r="AK361" s="16" t="s">
        <v>261</v>
      </c>
      <c r="AL361" s="24" t="str">
        <f t="shared" si="53"/>
        <v>{{5,1,1,298155,0}|{5,1,2,48608,0}|{5,1,3,1055966,3}}</v>
      </c>
    </row>
    <row r="362" spans="1:38" x14ac:dyDescent="0.15">
      <c r="A362" s="16">
        <v>357</v>
      </c>
      <c r="B362" s="16">
        <v>702</v>
      </c>
      <c r="C362" s="16">
        <v>6</v>
      </c>
      <c r="D362" s="16">
        <v>0</v>
      </c>
      <c r="E362" s="16">
        <v>0</v>
      </c>
      <c r="F362" s="16">
        <v>0</v>
      </c>
      <c r="G362" s="16">
        <v>0</v>
      </c>
      <c r="H362" s="24" t="s">
        <v>316</v>
      </c>
      <c r="I362" s="24" t="s">
        <v>316</v>
      </c>
      <c r="J362" s="16">
        <v>8661</v>
      </c>
      <c r="K362" s="30">
        <v>0</v>
      </c>
      <c r="L362" s="16" t="s">
        <v>77</v>
      </c>
      <c r="M362" s="16" t="str" cm="1">
        <f t="array" ref="M362:U362">_xlfn._xlws.FILTER(领地怪物效果!$A$4:$I$64,L362=领地怪物效果!$A$4:$A$64)</f>
        <v>远征PVE-7级BOSS据点</v>
      </c>
      <c r="N362" s="16">
        <v>7</v>
      </c>
      <c r="O362" s="16">
        <v>26</v>
      </c>
      <c r="P362" s="16">
        <v>160</v>
      </c>
      <c r="Q362" s="16">
        <v>160</v>
      </c>
      <c r="R362" s="16">
        <v>0</v>
      </c>
      <c r="S362" s="16">
        <v>78145522</v>
      </c>
      <c r="T362" s="16">
        <v>112000000</v>
      </c>
      <c r="U362" s="16">
        <v>2404477611</v>
      </c>
      <c r="V362" s="16">
        <f t="shared" si="54"/>
        <v>2</v>
      </c>
      <c r="W362" s="19" cm="1">
        <f t="array" ref="W362">SUMPRODUCT((V362=品质升级提升效果!$H$3:$H$102)*(品质升级提升效果!$I$3:$I$102=C362)*(品质升级提升效果!$J$3:$J$102))</f>
        <v>0.62</v>
      </c>
      <c r="X362" s="19" cm="1">
        <f t="array" ref="X362">IFERROR(LOOKUP(1,0/((L362=Sheet2!$A$1:$A$90)*(Sheet2!$B$1:$B$90=C362)),Sheet2!$C$1:$C$90),W362)</f>
        <v>3.1E-2</v>
      </c>
      <c r="Y362" s="16">
        <f t="shared" si="49"/>
        <v>2422511</v>
      </c>
      <c r="Z362" s="16">
        <f t="shared" si="47"/>
        <v>3888640</v>
      </c>
      <c r="AA362" s="16">
        <f t="shared" si="48"/>
        <v>84477313</v>
      </c>
      <c r="AD362" s="16" t="s">
        <v>257</v>
      </c>
      <c r="AE362" s="16" t="str">
        <f t="shared" si="50"/>
        <v>2422511,0}|</v>
      </c>
      <c r="AF362" s="16" t="s">
        <v>313</v>
      </c>
      <c r="AG362" s="16">
        <f t="shared" si="51"/>
        <v>3888640</v>
      </c>
      <c r="AH362" s="16" t="s">
        <v>260</v>
      </c>
      <c r="AI362" s="16" t="s">
        <v>314</v>
      </c>
      <c r="AJ362" s="16">
        <f t="shared" si="52"/>
        <v>84477313</v>
      </c>
      <c r="AK362" s="16" t="s">
        <v>261</v>
      </c>
      <c r="AL362" s="24" t="str">
        <f t="shared" si="53"/>
        <v>{{5,1,1,2422511,0}|{5,1,2,3888640,0}|{5,1,3,84477313,3}}</v>
      </c>
    </row>
    <row r="363" spans="1:38" x14ac:dyDescent="0.15">
      <c r="A363" s="16">
        <v>358</v>
      </c>
      <c r="B363" s="16">
        <v>703</v>
      </c>
      <c r="C363" s="16">
        <v>6</v>
      </c>
      <c r="D363" s="16">
        <v>0</v>
      </c>
      <c r="E363" s="16">
        <v>0</v>
      </c>
      <c r="F363" s="16">
        <v>0</v>
      </c>
      <c r="G363" s="16">
        <v>0</v>
      </c>
      <c r="H363" s="24" t="s">
        <v>316</v>
      </c>
      <c r="I363" s="24" t="s">
        <v>316</v>
      </c>
      <c r="J363" s="16">
        <v>8661</v>
      </c>
      <c r="K363" s="30">
        <v>0</v>
      </c>
      <c r="L363" s="16" t="s">
        <v>78</v>
      </c>
      <c r="M363" s="16" t="str" cm="1">
        <f t="array" ref="M363:U363">_xlfn._xlws.FILTER(领地怪物效果!$A$4:$I$64,L363=领地怪物效果!$A$4:$A$64)</f>
        <v>远征PVE-8级BOSS据点</v>
      </c>
      <c r="N363" s="16">
        <v>8</v>
      </c>
      <c r="O363" s="16">
        <v>31</v>
      </c>
      <c r="P363" s="16">
        <v>181</v>
      </c>
      <c r="Q363" s="16">
        <v>181</v>
      </c>
      <c r="R363" s="16">
        <v>0</v>
      </c>
      <c r="S363" s="16">
        <v>93173507</v>
      </c>
      <c r="T363" s="16">
        <v>126700000</v>
      </c>
      <c r="U363" s="16">
        <v>2720065298</v>
      </c>
      <c r="V363" s="16">
        <f t="shared" si="54"/>
        <v>3</v>
      </c>
      <c r="W363" s="19" cm="1">
        <f t="array" ref="W363">SUMPRODUCT((V363=品质升级提升效果!$H$3:$H$102)*(品质升级提升效果!$I$3:$I$102=C363)*(品质升级提升效果!$J$3:$J$102))</f>
        <v>0.56000000000000005</v>
      </c>
      <c r="X363" s="19" cm="1">
        <f t="array" ref="X363">IFERROR(LOOKUP(1,0/((L363=Sheet2!$A$1:$A$90)*(Sheet2!$B$1:$B$90=C363)),Sheet2!$C$1:$C$90),W363)</f>
        <v>3.1E-2</v>
      </c>
      <c r="Y363" s="16">
        <f t="shared" si="49"/>
        <v>2888378</v>
      </c>
      <c r="Z363" s="16">
        <f t="shared" si="47"/>
        <v>4399024</v>
      </c>
      <c r="AA363" s="16">
        <f t="shared" si="48"/>
        <v>95564960</v>
      </c>
      <c r="AD363" s="16" t="s">
        <v>257</v>
      </c>
      <c r="AE363" s="16" t="str">
        <f t="shared" si="50"/>
        <v>2888378,0}|</v>
      </c>
      <c r="AF363" s="16" t="s">
        <v>313</v>
      </c>
      <c r="AG363" s="16">
        <f t="shared" si="51"/>
        <v>4399024</v>
      </c>
      <c r="AH363" s="16" t="s">
        <v>260</v>
      </c>
      <c r="AI363" s="16" t="s">
        <v>314</v>
      </c>
      <c r="AJ363" s="16">
        <f t="shared" si="52"/>
        <v>95564960</v>
      </c>
      <c r="AK363" s="16" t="s">
        <v>261</v>
      </c>
      <c r="AL363" s="24" t="str">
        <f t="shared" si="53"/>
        <v>{{5,1,1,2888378,0}|{5,1,2,4399024,0}|{5,1,3,95564960,3}}</v>
      </c>
    </row>
    <row r="364" spans="1:38" x14ac:dyDescent="0.15">
      <c r="A364" s="16">
        <v>359</v>
      </c>
      <c r="B364" s="16">
        <v>704</v>
      </c>
      <c r="C364" s="16">
        <v>6</v>
      </c>
      <c r="D364" s="16">
        <v>0</v>
      </c>
      <c r="E364" s="16">
        <v>0</v>
      </c>
      <c r="F364" s="16">
        <v>0</v>
      </c>
      <c r="G364" s="16">
        <v>0</v>
      </c>
      <c r="H364" s="24" t="s">
        <v>316</v>
      </c>
      <c r="I364" s="24" t="s">
        <v>316</v>
      </c>
      <c r="J364" s="16">
        <v>8661</v>
      </c>
      <c r="K364" s="30">
        <v>0</v>
      </c>
      <c r="L364" s="16" t="s">
        <v>79</v>
      </c>
      <c r="M364" s="16" t="str" cm="1">
        <f t="array" ref="M364:U364">_xlfn._xlws.FILTER(领地怪物效果!$A$4:$I$64,L364=领地怪物效果!$A$4:$A$64)</f>
        <v>远征PVE-9级BOSS据点</v>
      </c>
      <c r="N364" s="16">
        <v>9</v>
      </c>
      <c r="O364" s="16">
        <v>51</v>
      </c>
      <c r="P364" s="16">
        <v>284</v>
      </c>
      <c r="Q364" s="16">
        <v>284</v>
      </c>
      <c r="R364" s="16">
        <v>0</v>
      </c>
      <c r="S364" s="16">
        <v>153285447</v>
      </c>
      <c r="T364" s="16">
        <v>198800000</v>
      </c>
      <c r="U364" s="16">
        <v>4267947761</v>
      </c>
      <c r="V364" s="16">
        <f t="shared" si="54"/>
        <v>4</v>
      </c>
      <c r="W364" s="19" cm="1">
        <f t="array" ref="W364">SUMPRODUCT((V364=品质升级提升效果!$H$3:$H$102)*(品质升级提升效果!$I$3:$I$102=C364)*(品质升级提升效果!$J$3:$J$102))</f>
        <v>0.62</v>
      </c>
      <c r="X364" s="19" cm="1">
        <f t="array" ref="X364">IFERROR(LOOKUP(1,0/((L364=Sheet2!$A$1:$A$90)*(Sheet2!$B$1:$B$90=C364)),Sheet2!$C$1:$C$90),W364)</f>
        <v>3.1E-2</v>
      </c>
      <c r="Y364" s="16">
        <f t="shared" si="49"/>
        <v>4751848</v>
      </c>
      <c r="Z364" s="16">
        <f t="shared" si="47"/>
        <v>6902336</v>
      </c>
      <c r="AA364" s="16">
        <f t="shared" si="48"/>
        <v>149947231</v>
      </c>
      <c r="AD364" s="16" t="s">
        <v>257</v>
      </c>
      <c r="AE364" s="16" t="str">
        <f t="shared" si="50"/>
        <v>4751848,0}|</v>
      </c>
      <c r="AF364" s="16" t="s">
        <v>313</v>
      </c>
      <c r="AG364" s="16">
        <f t="shared" si="51"/>
        <v>6902336</v>
      </c>
      <c r="AH364" s="16" t="s">
        <v>260</v>
      </c>
      <c r="AI364" s="16" t="s">
        <v>314</v>
      </c>
      <c r="AJ364" s="16">
        <f t="shared" si="52"/>
        <v>149947231</v>
      </c>
      <c r="AK364" s="16" t="s">
        <v>261</v>
      </c>
      <c r="AL364" s="24" t="str">
        <f t="shared" si="53"/>
        <v>{{5,1,1,4751848,0}|{5,1,2,6902336,0}|{5,1,3,149947231,3}}</v>
      </c>
    </row>
    <row r="365" spans="1:38" x14ac:dyDescent="0.15">
      <c r="A365" s="16">
        <v>360</v>
      </c>
      <c r="B365" s="16">
        <v>705</v>
      </c>
      <c r="C365" s="16">
        <v>6</v>
      </c>
      <c r="D365" s="16">
        <v>0</v>
      </c>
      <c r="E365" s="16">
        <v>0</v>
      </c>
      <c r="F365" s="16">
        <v>0</v>
      </c>
      <c r="G365" s="16">
        <v>0</v>
      </c>
      <c r="H365" s="24" t="s">
        <v>316</v>
      </c>
      <c r="I365" s="24" t="s">
        <v>316</v>
      </c>
      <c r="J365" s="16">
        <v>8661</v>
      </c>
      <c r="K365" s="30">
        <v>0</v>
      </c>
      <c r="L365" s="16" t="s">
        <v>80</v>
      </c>
      <c r="M365" s="16" t="str" cm="1">
        <f t="array" ref="M365:U365">_xlfn._xlws.FILTER(领地怪物效果!$A$4:$I$64,L365=领地怪物效果!$A$4:$A$64)</f>
        <v>远征PVE-10级BOSS据点</v>
      </c>
      <c r="N365" s="16">
        <v>10</v>
      </c>
      <c r="O365" s="16">
        <v>81</v>
      </c>
      <c r="P365" s="16">
        <v>382</v>
      </c>
      <c r="Q365" s="16">
        <v>382</v>
      </c>
      <c r="R365" s="16">
        <v>0</v>
      </c>
      <c r="S365" s="16">
        <v>243453358</v>
      </c>
      <c r="T365" s="16">
        <v>267400000</v>
      </c>
      <c r="U365" s="16">
        <v>5740690298</v>
      </c>
      <c r="V365" s="16">
        <f t="shared" si="54"/>
        <v>5</v>
      </c>
      <c r="W365" s="19" cm="1">
        <f t="array" ref="W365">SUMPRODUCT((V365=品质升级提升效果!$H$3:$H$102)*(品质升级提升效果!$I$3:$I$102=C365)*(品质升级提升效果!$J$3:$J$102))</f>
        <v>0.64</v>
      </c>
      <c r="X365" s="19" cm="1">
        <f t="array" ref="X365">IFERROR(LOOKUP(1,0/((L365=Sheet2!$A$1:$A$90)*(Sheet2!$B$1:$B$90=C365)),Sheet2!$C$1:$C$90),W365)</f>
        <v>3.1E-2</v>
      </c>
      <c r="Y365" s="16">
        <f t="shared" si="49"/>
        <v>7547054</v>
      </c>
      <c r="Z365" s="16">
        <f t="shared" si="47"/>
        <v>9284128</v>
      </c>
      <c r="AA365" s="16">
        <f t="shared" si="48"/>
        <v>201689585</v>
      </c>
      <c r="AD365" s="16" t="s">
        <v>257</v>
      </c>
      <c r="AE365" s="16" t="str">
        <f t="shared" si="50"/>
        <v>7547054,0}|</v>
      </c>
      <c r="AF365" s="16" t="s">
        <v>313</v>
      </c>
      <c r="AG365" s="16">
        <f t="shared" si="51"/>
        <v>9284128</v>
      </c>
      <c r="AH365" s="16" t="s">
        <v>260</v>
      </c>
      <c r="AI365" s="16" t="s">
        <v>314</v>
      </c>
      <c r="AJ365" s="16">
        <f t="shared" si="52"/>
        <v>201689585</v>
      </c>
      <c r="AK365" s="16" t="s">
        <v>261</v>
      </c>
      <c r="AL365" s="24" t="str">
        <f t="shared" si="53"/>
        <v>{{5,1,1,7547054,0}|{5,1,2,9284128,0}|{5,1,3,201689585,3}}</v>
      </c>
    </row>
    <row r="366" spans="1:38" x14ac:dyDescent="0.15">
      <c r="A366" s="16">
        <v>361</v>
      </c>
      <c r="B366" s="16">
        <v>100</v>
      </c>
      <c r="C366" s="16">
        <v>7</v>
      </c>
      <c r="D366" s="16">
        <v>0</v>
      </c>
      <c r="E366" s="16">
        <v>0</v>
      </c>
      <c r="F366" s="16">
        <v>0</v>
      </c>
      <c r="G366" s="16">
        <v>6000521</v>
      </c>
      <c r="H366" t="s">
        <v>347</v>
      </c>
      <c r="I366" s="35" t="s">
        <v>315</v>
      </c>
      <c r="J366" s="16">
        <v>8661</v>
      </c>
      <c r="K366" s="30">
        <v>1200</v>
      </c>
      <c r="L366" s="16" t="s">
        <v>21</v>
      </c>
      <c r="M366" s="16" t="str" cm="1">
        <f t="array" ref="M366:U366">_xlfn._xlws.FILTER(领地怪物效果!$A$4:$I$64,L366=领地怪物效果!$A$4:$A$64)</f>
        <v>远征PVP-出生</v>
      </c>
      <c r="N366" s="16">
        <v>0</v>
      </c>
      <c r="O366" s="16">
        <v>0.5</v>
      </c>
      <c r="P366" s="16">
        <v>0.8</v>
      </c>
      <c r="Q366" s="16">
        <v>0.8</v>
      </c>
      <c r="R366" s="16">
        <v>0</v>
      </c>
      <c r="S366" s="16">
        <v>1502798</v>
      </c>
      <c r="T366" s="16">
        <v>560000</v>
      </c>
      <c r="U366" s="16">
        <v>12022388</v>
      </c>
      <c r="V366" s="16">
        <f t="shared" si="54"/>
        <v>1</v>
      </c>
      <c r="W366" s="19" cm="1">
        <f t="array" ref="W366">SUMPRODUCT((V366=品质升级提升效果!$H$3:$H$102)*(品质升级提升效果!$I$3:$I$102=C366)*(品质升级提升效果!$J$3:$J$102))</f>
        <v>1.2</v>
      </c>
      <c r="X366" s="19" cm="1">
        <f t="array" ref="X366">IFERROR(LOOKUP(1,0/((L366=Sheet2!$A$1:$A$90)*(Sheet2!$B$1:$B$90=C366)),Sheet2!$C$1:$C$90),W366)</f>
        <v>1.2</v>
      </c>
      <c r="Y366" s="16">
        <f t="shared" si="49"/>
        <v>1803357</v>
      </c>
      <c r="Z366" s="16">
        <f t="shared" si="47"/>
        <v>766080</v>
      </c>
      <c r="AA366" s="16">
        <f t="shared" si="48"/>
        <v>16671044</v>
      </c>
      <c r="AD366" s="16" t="s">
        <v>257</v>
      </c>
      <c r="AE366" s="16" t="str">
        <f t="shared" si="50"/>
        <v>1803357,0}|</v>
      </c>
      <c r="AF366" s="16" t="s">
        <v>313</v>
      </c>
      <c r="AG366" s="16">
        <f t="shared" si="51"/>
        <v>766080</v>
      </c>
      <c r="AH366" s="16" t="s">
        <v>260</v>
      </c>
      <c r="AI366" s="16" t="s">
        <v>314</v>
      </c>
      <c r="AJ366" s="16">
        <f t="shared" si="52"/>
        <v>16671044</v>
      </c>
      <c r="AK366" s="16" t="s">
        <v>261</v>
      </c>
      <c r="AL366" s="24" t="str">
        <f t="shared" si="53"/>
        <v>{{5,1,1,1803357,0}|{5,1,2,766080,0}|{5,1,3,16671044,3}}</v>
      </c>
    </row>
    <row r="367" spans="1:38" x14ac:dyDescent="0.15">
      <c r="A367" s="16">
        <v>362</v>
      </c>
      <c r="B367" s="16">
        <v>101</v>
      </c>
      <c r="C367" s="16">
        <v>7</v>
      </c>
      <c r="D367" s="16">
        <v>0</v>
      </c>
      <c r="E367" s="16">
        <v>0</v>
      </c>
      <c r="F367" s="16">
        <v>0</v>
      </c>
      <c r="G367" s="16">
        <v>6000522</v>
      </c>
      <c r="H367" t="s">
        <v>348</v>
      </c>
      <c r="I367" s="36" t="s">
        <v>315</v>
      </c>
      <c r="J367" s="16">
        <v>8661</v>
      </c>
      <c r="K367" s="30">
        <v>1200</v>
      </c>
      <c r="L367" s="16" t="s">
        <v>22</v>
      </c>
      <c r="M367" s="16" t="str" cm="1">
        <f t="array" ref="M367:U367">_xlfn._xlws.FILTER(领地怪物效果!$A$4:$I$64,L367=领地怪物效果!$A$4:$A$64)</f>
        <v>远征PVP-1级普通</v>
      </c>
      <c r="N367" s="16">
        <v>1</v>
      </c>
      <c r="O367" s="16">
        <v>0.65</v>
      </c>
      <c r="P367" s="16">
        <v>0.8</v>
      </c>
      <c r="Q367" s="16">
        <v>0.8</v>
      </c>
      <c r="R367" s="16">
        <v>0</v>
      </c>
      <c r="S367" s="16">
        <v>1953638</v>
      </c>
      <c r="T367" s="16">
        <v>560000</v>
      </c>
      <c r="U367" s="16">
        <v>12022388</v>
      </c>
      <c r="V367" s="16">
        <f t="shared" si="54"/>
        <v>1</v>
      </c>
      <c r="W367" s="19" cm="1">
        <f t="array" ref="W367">SUMPRODUCT((V367=品质升级提升效果!$H$3:$H$102)*(品质升级提升效果!$I$3:$I$102=C367)*(品质升级提升效果!$J$3:$J$102))</f>
        <v>1.2</v>
      </c>
      <c r="X367" s="19" cm="1">
        <f t="array" ref="X367">IFERROR(LOOKUP(1,0/((L367=Sheet2!$A$1:$A$90)*(Sheet2!$B$1:$B$90=C367)),Sheet2!$C$1:$C$90),W367)</f>
        <v>1.2</v>
      </c>
      <c r="Y367" s="16">
        <f t="shared" si="49"/>
        <v>2344365</v>
      </c>
      <c r="Z367" s="16">
        <f t="shared" si="47"/>
        <v>766080</v>
      </c>
      <c r="AA367" s="16">
        <f t="shared" si="48"/>
        <v>16671044</v>
      </c>
      <c r="AD367" s="16" t="s">
        <v>257</v>
      </c>
      <c r="AE367" s="16" t="str">
        <f t="shared" si="50"/>
        <v>2344365,0}|</v>
      </c>
      <c r="AF367" s="16" t="s">
        <v>313</v>
      </c>
      <c r="AG367" s="16">
        <f t="shared" si="51"/>
        <v>766080</v>
      </c>
      <c r="AH367" s="16" t="s">
        <v>260</v>
      </c>
      <c r="AI367" s="16" t="s">
        <v>314</v>
      </c>
      <c r="AJ367" s="16">
        <f t="shared" si="52"/>
        <v>16671044</v>
      </c>
      <c r="AK367" s="16" t="s">
        <v>261</v>
      </c>
      <c r="AL367" s="24" t="str">
        <f t="shared" si="53"/>
        <v>{{5,1,1,2344365,0}|{5,1,2,766080,0}|{5,1,3,16671044,3}}</v>
      </c>
    </row>
    <row r="368" spans="1:38" x14ac:dyDescent="0.15">
      <c r="A368" s="16">
        <v>363</v>
      </c>
      <c r="B368" s="16">
        <v>102</v>
      </c>
      <c r="C368" s="16">
        <v>7</v>
      </c>
      <c r="D368" s="16">
        <v>0</v>
      </c>
      <c r="E368" s="16">
        <v>0</v>
      </c>
      <c r="F368" s="16">
        <v>0</v>
      </c>
      <c r="G368" s="16">
        <v>6000523</v>
      </c>
      <c r="H368" t="s">
        <v>349</v>
      </c>
      <c r="I368" s="36" t="s">
        <v>315</v>
      </c>
      <c r="J368" s="16">
        <v>8661</v>
      </c>
      <c r="K368" s="30">
        <v>980</v>
      </c>
      <c r="L368" s="16" t="s">
        <v>23</v>
      </c>
      <c r="M368" s="16" t="str" cm="1">
        <f t="array" ref="M368:U368">_xlfn._xlws.FILTER(领地怪物效果!$A$4:$I$64,L368=领地怪物效果!$A$4:$A$64)</f>
        <v>远征PVP-2级普通</v>
      </c>
      <c r="N368" s="16">
        <v>2</v>
      </c>
      <c r="O368" s="16">
        <v>2.8</v>
      </c>
      <c r="P368" s="16">
        <v>1.8</v>
      </c>
      <c r="Q368" s="16">
        <v>1.8</v>
      </c>
      <c r="R368" s="16">
        <v>0</v>
      </c>
      <c r="S368" s="16">
        <v>8415671</v>
      </c>
      <c r="T368" s="16">
        <v>1260000</v>
      </c>
      <c r="U368" s="16">
        <v>27050373</v>
      </c>
      <c r="V368" s="16">
        <f t="shared" si="54"/>
        <v>2</v>
      </c>
      <c r="W368" s="19" cm="1">
        <f t="array" ref="W368">SUMPRODUCT((V368=品质升级提升效果!$H$3:$H$102)*(品质升级提升效果!$I$3:$I$102=C368)*(品质升级提升效果!$J$3:$J$102))</f>
        <v>0.98</v>
      </c>
      <c r="X368" s="19" cm="1">
        <f t="array" ref="X368">IFERROR(LOOKUP(1,0/((L368=Sheet2!$A$1:$A$90)*(Sheet2!$B$1:$B$90=C368)),Sheet2!$C$1:$C$90),W368)</f>
        <v>0.98</v>
      </c>
      <c r="Y368" s="16">
        <f t="shared" si="49"/>
        <v>8247357</v>
      </c>
      <c r="Z368" s="16">
        <f t="shared" si="47"/>
        <v>1407672</v>
      </c>
      <c r="AA368" s="16">
        <f t="shared" si="48"/>
        <v>30633044</v>
      </c>
      <c r="AD368" s="16" t="s">
        <v>257</v>
      </c>
      <c r="AE368" s="16" t="str">
        <f t="shared" si="50"/>
        <v>8247357,0}|</v>
      </c>
      <c r="AF368" s="16" t="s">
        <v>313</v>
      </c>
      <c r="AG368" s="16">
        <f t="shared" si="51"/>
        <v>1407672</v>
      </c>
      <c r="AH368" s="16" t="s">
        <v>260</v>
      </c>
      <c r="AI368" s="16" t="s">
        <v>314</v>
      </c>
      <c r="AJ368" s="16">
        <f t="shared" si="52"/>
        <v>30633044</v>
      </c>
      <c r="AK368" s="16" t="s">
        <v>261</v>
      </c>
      <c r="AL368" s="24" t="str">
        <f t="shared" si="53"/>
        <v>{{5,1,1,8247357,0}|{5,1,2,1407672,0}|{5,1,3,30633044,3}}</v>
      </c>
    </row>
    <row r="369" spans="1:38" x14ac:dyDescent="0.15">
      <c r="A369" s="16">
        <v>364</v>
      </c>
      <c r="B369" s="16">
        <v>103</v>
      </c>
      <c r="C369" s="16">
        <v>7</v>
      </c>
      <c r="D369" s="16">
        <v>0</v>
      </c>
      <c r="E369" s="16">
        <v>0</v>
      </c>
      <c r="F369" s="16">
        <v>0</v>
      </c>
      <c r="G369" s="16">
        <v>6000524</v>
      </c>
      <c r="H369" t="s">
        <v>350</v>
      </c>
      <c r="I369" s="36" t="s">
        <v>315</v>
      </c>
      <c r="J369" s="16">
        <v>8661</v>
      </c>
      <c r="K369" s="30">
        <v>860</v>
      </c>
      <c r="L369" s="16" t="s">
        <v>24</v>
      </c>
      <c r="M369" s="16" t="str" cm="1">
        <f t="array" ref="M369:U369">_xlfn._xlws.FILTER(领地怪物效果!$A$4:$I$64,L369=领地怪物效果!$A$4:$A$64)</f>
        <v>远征PVP-3级普通</v>
      </c>
      <c r="N369" s="16">
        <v>3</v>
      </c>
      <c r="O369" s="16">
        <v>5.5</v>
      </c>
      <c r="P369" s="16">
        <v>3</v>
      </c>
      <c r="Q369" s="16">
        <v>3</v>
      </c>
      <c r="R369" s="16">
        <v>0</v>
      </c>
      <c r="S369" s="16">
        <v>16530783</v>
      </c>
      <c r="T369" s="16">
        <v>2100000</v>
      </c>
      <c r="U369" s="16">
        <v>45083955</v>
      </c>
      <c r="V369" s="16">
        <f t="shared" si="54"/>
        <v>3</v>
      </c>
      <c r="W369" s="19" cm="1">
        <f t="array" ref="W369">SUMPRODUCT((V369=品质升级提升效果!$H$3:$H$102)*(品质升级提升效果!$I$3:$I$102=C369)*(品质升级提升效果!$J$3:$J$102))</f>
        <v>0.86</v>
      </c>
      <c r="X369" s="19" cm="1">
        <f t="array" ref="X369">IFERROR(LOOKUP(1,0/((L369=Sheet2!$A$1:$A$90)*(Sheet2!$B$1:$B$90=C369)),Sheet2!$C$1:$C$90),W369)</f>
        <v>0.86</v>
      </c>
      <c r="Y369" s="16">
        <f t="shared" si="49"/>
        <v>14216473</v>
      </c>
      <c r="Z369" s="16">
        <f t="shared" si="47"/>
        <v>2058840</v>
      </c>
      <c r="AA369" s="16">
        <f t="shared" si="48"/>
        <v>44803432</v>
      </c>
      <c r="AD369" s="16" t="s">
        <v>257</v>
      </c>
      <c r="AE369" s="16" t="str">
        <f t="shared" si="50"/>
        <v>14216473,0}|</v>
      </c>
      <c r="AF369" s="16" t="s">
        <v>313</v>
      </c>
      <c r="AG369" s="16">
        <f t="shared" si="51"/>
        <v>2058840</v>
      </c>
      <c r="AH369" s="16" t="s">
        <v>260</v>
      </c>
      <c r="AI369" s="16" t="s">
        <v>314</v>
      </c>
      <c r="AJ369" s="16">
        <f t="shared" si="52"/>
        <v>44803432</v>
      </c>
      <c r="AK369" s="16" t="s">
        <v>261</v>
      </c>
      <c r="AL369" s="24" t="str">
        <f t="shared" si="53"/>
        <v>{{5,1,1,14216473,0}|{5,1,2,2058840,0}|{5,1,3,44803432,3}}</v>
      </c>
    </row>
    <row r="370" spans="1:38" x14ac:dyDescent="0.15">
      <c r="A370" s="16">
        <v>365</v>
      </c>
      <c r="B370" s="16">
        <v>104</v>
      </c>
      <c r="C370" s="16">
        <v>7</v>
      </c>
      <c r="D370" s="16">
        <v>0</v>
      </c>
      <c r="E370" s="16">
        <v>0</v>
      </c>
      <c r="F370" s="16">
        <v>0</v>
      </c>
      <c r="G370" s="16">
        <v>6000525</v>
      </c>
      <c r="H370" t="s">
        <v>351</v>
      </c>
      <c r="I370" s="36" t="s">
        <v>315</v>
      </c>
      <c r="J370" s="16">
        <v>8661</v>
      </c>
      <c r="K370" s="30">
        <v>920</v>
      </c>
      <c r="L370" s="16" t="s">
        <v>25</v>
      </c>
      <c r="M370" s="16" t="str" cm="1">
        <f t="array" ref="M370:U370">_xlfn._xlws.FILTER(领地怪物效果!$A$4:$I$64,L370=领地怪物效果!$A$4:$A$64)</f>
        <v>远征PVP-4级普通</v>
      </c>
      <c r="N370" s="16">
        <v>4</v>
      </c>
      <c r="O370" s="16">
        <v>8</v>
      </c>
      <c r="P370" s="16">
        <v>22</v>
      </c>
      <c r="Q370" s="16">
        <v>22</v>
      </c>
      <c r="R370" s="16">
        <v>0</v>
      </c>
      <c r="S370" s="16">
        <v>24044776</v>
      </c>
      <c r="T370" s="16">
        <v>15400000</v>
      </c>
      <c r="U370" s="16">
        <v>330615671</v>
      </c>
      <c r="V370" s="16">
        <f t="shared" si="54"/>
        <v>4</v>
      </c>
      <c r="W370" s="19" cm="1">
        <f t="array" ref="W370">SUMPRODUCT((V370=品质升级提升效果!$H$3:$H$102)*(品质升级提升效果!$I$3:$I$102=C370)*(品质升级提升效果!$J$3:$J$102))</f>
        <v>0.92</v>
      </c>
      <c r="X370" s="19" cm="1">
        <f t="array" ref="X370">IFERROR(LOOKUP(1,0/((L370=Sheet2!$A$1:$A$90)*(Sheet2!$B$1:$B$90=C370)),Sheet2!$C$1:$C$90),W370)</f>
        <v>0.92</v>
      </c>
      <c r="Y370" s="16">
        <f t="shared" si="49"/>
        <v>22121193</v>
      </c>
      <c r="Z370" s="16">
        <f t="shared" si="47"/>
        <v>16151520</v>
      </c>
      <c r="AA370" s="16">
        <f t="shared" si="48"/>
        <v>351481193</v>
      </c>
      <c r="AD370" s="16" t="s">
        <v>257</v>
      </c>
      <c r="AE370" s="16" t="str">
        <f t="shared" si="50"/>
        <v>22121193,0}|</v>
      </c>
      <c r="AF370" s="16" t="s">
        <v>313</v>
      </c>
      <c r="AG370" s="16">
        <f t="shared" si="51"/>
        <v>16151520</v>
      </c>
      <c r="AH370" s="16" t="s">
        <v>260</v>
      </c>
      <c r="AI370" s="16" t="s">
        <v>314</v>
      </c>
      <c r="AJ370" s="16">
        <f t="shared" si="52"/>
        <v>351481193</v>
      </c>
      <c r="AK370" s="16" t="s">
        <v>261</v>
      </c>
      <c r="AL370" s="24" t="str">
        <f t="shared" si="53"/>
        <v>{{5,1,1,22121193,0}|{5,1,2,16151520,0}|{5,1,3,351481193,3}}</v>
      </c>
    </row>
    <row r="371" spans="1:38" x14ac:dyDescent="0.15">
      <c r="A371" s="16">
        <v>366</v>
      </c>
      <c r="B371" s="16">
        <v>105</v>
      </c>
      <c r="C371" s="16">
        <v>7</v>
      </c>
      <c r="D371" s="16">
        <v>0</v>
      </c>
      <c r="E371" s="16">
        <v>0</v>
      </c>
      <c r="F371" s="16">
        <v>0</v>
      </c>
      <c r="G371" s="16">
        <v>6000526</v>
      </c>
      <c r="H371" t="s">
        <v>352</v>
      </c>
      <c r="I371" s="36" t="s">
        <v>315</v>
      </c>
      <c r="J371" s="16">
        <v>8661</v>
      </c>
      <c r="K371" s="30">
        <v>900</v>
      </c>
      <c r="L371" s="16" t="s">
        <v>26</v>
      </c>
      <c r="M371" s="16" t="str" cm="1">
        <f t="array" ref="M371:U371">_xlfn._xlws.FILTER(领地怪物效果!$A$4:$I$64,L371=领地怪物效果!$A$4:$A$64)</f>
        <v>远征PVP-5级普通</v>
      </c>
      <c r="N371" s="16">
        <v>5</v>
      </c>
      <c r="O371" s="16">
        <v>12</v>
      </c>
      <c r="P371" s="16">
        <v>25</v>
      </c>
      <c r="Q371" s="16">
        <v>25</v>
      </c>
      <c r="R371" s="16">
        <v>0</v>
      </c>
      <c r="S371" s="16">
        <v>36067164</v>
      </c>
      <c r="T371" s="16">
        <v>17500000</v>
      </c>
      <c r="U371" s="16">
        <v>375699626</v>
      </c>
      <c r="V371" s="16">
        <f t="shared" si="54"/>
        <v>5</v>
      </c>
      <c r="W371" s="19" cm="1">
        <f t="array" ref="W371">SUMPRODUCT((V371=品质升级提升效果!$H$3:$H$102)*(品质升级提升效果!$I$3:$I$102=C371)*(品质升级提升效果!$J$3:$J$102))</f>
        <v>0.9</v>
      </c>
      <c r="X371" s="19" cm="1">
        <f t="array" ref="X371">IFERROR(LOOKUP(1,0/((L371=Sheet2!$A$1:$A$90)*(Sheet2!$B$1:$B$90=C371)),Sheet2!$C$1:$C$90),W371)</f>
        <v>0.9</v>
      </c>
      <c r="Y371" s="16">
        <f t="shared" si="49"/>
        <v>32460447</v>
      </c>
      <c r="Z371" s="16">
        <f t="shared" si="47"/>
        <v>17955000</v>
      </c>
      <c r="AA371" s="16">
        <f t="shared" si="48"/>
        <v>390727611</v>
      </c>
      <c r="AD371" s="16" t="s">
        <v>257</v>
      </c>
      <c r="AE371" s="16" t="str">
        <f t="shared" si="50"/>
        <v>32460447,0}|</v>
      </c>
      <c r="AF371" s="16" t="s">
        <v>313</v>
      </c>
      <c r="AG371" s="16">
        <f t="shared" si="51"/>
        <v>17955000</v>
      </c>
      <c r="AH371" s="16" t="s">
        <v>260</v>
      </c>
      <c r="AI371" s="16" t="s">
        <v>314</v>
      </c>
      <c r="AJ371" s="16">
        <f t="shared" si="52"/>
        <v>390727611</v>
      </c>
      <c r="AK371" s="16" t="s">
        <v>261</v>
      </c>
      <c r="AL371" s="24" t="str">
        <f t="shared" si="53"/>
        <v>{{5,1,1,32460447,0}|{5,1,2,17955000,0}|{5,1,3,390727611,3}}</v>
      </c>
    </row>
    <row r="372" spans="1:38" x14ac:dyDescent="0.15">
      <c r="A372" s="16">
        <v>367</v>
      </c>
      <c r="B372" s="16">
        <v>106</v>
      </c>
      <c r="C372" s="16">
        <v>7</v>
      </c>
      <c r="D372" s="16">
        <v>0</v>
      </c>
      <c r="E372" s="16">
        <v>0</v>
      </c>
      <c r="F372" s="16">
        <v>0</v>
      </c>
      <c r="G372" s="16">
        <v>6000527</v>
      </c>
      <c r="H372" t="s">
        <v>353</v>
      </c>
      <c r="I372" s="36" t="s">
        <v>315</v>
      </c>
      <c r="J372" s="16">
        <v>8661</v>
      </c>
      <c r="K372" s="30">
        <v>860</v>
      </c>
      <c r="L372" s="16" t="s">
        <v>27</v>
      </c>
      <c r="M372" s="16" t="str" cm="1">
        <f t="array" ref="M372:U372">_xlfn._xlws.FILTER(领地怪物效果!$A$4:$I$64,L372=领地怪物效果!$A$4:$A$64)</f>
        <v>远征PVP-6级普通</v>
      </c>
      <c r="N372" s="16">
        <v>6</v>
      </c>
      <c r="O372" s="16">
        <v>28</v>
      </c>
      <c r="P372" s="16">
        <v>160</v>
      </c>
      <c r="Q372" s="16">
        <v>160</v>
      </c>
      <c r="R372" s="16">
        <v>0</v>
      </c>
      <c r="S372" s="16">
        <v>84156716</v>
      </c>
      <c r="T372" s="16">
        <v>112000000</v>
      </c>
      <c r="U372" s="16">
        <v>2404477611</v>
      </c>
      <c r="V372" s="16">
        <f t="shared" si="54"/>
        <v>6</v>
      </c>
      <c r="W372" s="19" cm="1">
        <f t="array" ref="W372">SUMPRODUCT((V372=品质升级提升效果!$H$3:$H$102)*(品质升级提升效果!$I$3:$I$102=C372)*(品质升级提升效果!$J$3:$J$102))</f>
        <v>0.86</v>
      </c>
      <c r="X372" s="19" cm="1">
        <f t="array" ref="X372">IFERROR(LOOKUP(1,0/((L372=Sheet2!$A$1:$A$90)*(Sheet2!$B$1:$B$90=C372)),Sheet2!$C$1:$C$90),W372)</f>
        <v>0.86</v>
      </c>
      <c r="Y372" s="16">
        <f t="shared" si="49"/>
        <v>72374775</v>
      </c>
      <c r="Z372" s="16">
        <f t="shared" si="47"/>
        <v>109804800</v>
      </c>
      <c r="AA372" s="16">
        <f t="shared" si="48"/>
        <v>2389516416</v>
      </c>
      <c r="AD372" s="16" t="s">
        <v>257</v>
      </c>
      <c r="AE372" s="16" t="str">
        <f t="shared" si="50"/>
        <v>72374775,0}|</v>
      </c>
      <c r="AF372" s="16" t="s">
        <v>313</v>
      </c>
      <c r="AG372" s="16">
        <f t="shared" si="51"/>
        <v>109804800</v>
      </c>
      <c r="AH372" s="16" t="s">
        <v>260</v>
      </c>
      <c r="AI372" s="16" t="s">
        <v>314</v>
      </c>
      <c r="AJ372" s="16">
        <f t="shared" si="52"/>
        <v>2389516416</v>
      </c>
      <c r="AK372" s="16" t="s">
        <v>261</v>
      </c>
      <c r="AL372" s="24" t="str">
        <f t="shared" si="53"/>
        <v>{{5,1,1,72374775,0}|{5,1,2,109804800,0}|{5,1,3,2389516416,3}}</v>
      </c>
    </row>
    <row r="373" spans="1:38" x14ac:dyDescent="0.15">
      <c r="A373" s="16">
        <v>368</v>
      </c>
      <c r="B373" s="16">
        <v>107</v>
      </c>
      <c r="C373" s="16">
        <v>7</v>
      </c>
      <c r="D373" s="16">
        <v>0</v>
      </c>
      <c r="E373" s="16">
        <v>0</v>
      </c>
      <c r="F373" s="16">
        <v>0</v>
      </c>
      <c r="G373" s="16">
        <v>6000528</v>
      </c>
      <c r="H373" t="s">
        <v>354</v>
      </c>
      <c r="I373" s="36" t="s">
        <v>315</v>
      </c>
      <c r="J373" s="16">
        <v>8661</v>
      </c>
      <c r="K373" s="30">
        <v>780</v>
      </c>
      <c r="L373" s="16" t="s">
        <v>28</v>
      </c>
      <c r="M373" s="16" t="str" cm="1">
        <f t="array" ref="M373:U373">_xlfn._xlws.FILTER(领地怪物效果!$A$4:$I$64,L373=领地怪物效果!$A$4:$A$64)</f>
        <v>远征PVP-7级普通</v>
      </c>
      <c r="N373" s="16">
        <v>7</v>
      </c>
      <c r="O373" s="16">
        <v>32</v>
      </c>
      <c r="P373" s="16">
        <v>200</v>
      </c>
      <c r="Q373" s="16">
        <v>200</v>
      </c>
      <c r="R373" s="16">
        <v>0</v>
      </c>
      <c r="S373" s="16">
        <v>96179104</v>
      </c>
      <c r="T373" s="16">
        <v>140000000</v>
      </c>
      <c r="U373" s="16">
        <v>3005597014</v>
      </c>
      <c r="V373" s="16">
        <f t="shared" si="54"/>
        <v>7</v>
      </c>
      <c r="W373" s="19" cm="1">
        <f t="array" ref="W373">SUMPRODUCT((V373=品质升级提升效果!$H$3:$H$102)*(品质升级提升效果!$I$3:$I$102=C373)*(品质升级提升效果!$J$3:$J$102))</f>
        <v>0.78</v>
      </c>
      <c r="X373" s="19" cm="1">
        <f t="array" ref="X373">IFERROR(LOOKUP(1,0/((L373=Sheet2!$A$1:$A$90)*(Sheet2!$B$1:$B$90=C373)),Sheet2!$C$1:$C$90),W373)</f>
        <v>0.78</v>
      </c>
      <c r="Y373" s="16">
        <f t="shared" si="49"/>
        <v>75019701</v>
      </c>
      <c r="Z373" s="16">
        <f t="shared" si="47"/>
        <v>124488000</v>
      </c>
      <c r="AA373" s="16">
        <f t="shared" si="48"/>
        <v>2709044775</v>
      </c>
      <c r="AD373" s="16" t="s">
        <v>257</v>
      </c>
      <c r="AE373" s="16" t="str">
        <f t="shared" si="50"/>
        <v>75019701,0}|</v>
      </c>
      <c r="AF373" s="16" t="s">
        <v>313</v>
      </c>
      <c r="AG373" s="16">
        <f t="shared" si="51"/>
        <v>124488000</v>
      </c>
      <c r="AH373" s="16" t="s">
        <v>260</v>
      </c>
      <c r="AI373" s="16" t="s">
        <v>314</v>
      </c>
      <c r="AJ373" s="16">
        <f t="shared" si="52"/>
        <v>2709044775</v>
      </c>
      <c r="AK373" s="16" t="s">
        <v>261</v>
      </c>
      <c r="AL373" s="24" t="str">
        <f t="shared" si="53"/>
        <v>{{5,1,1,75019701,0}|{5,1,2,124488000,0}|{5,1,3,2709044775,3}}</v>
      </c>
    </row>
    <row r="374" spans="1:38" x14ac:dyDescent="0.15">
      <c r="A374" s="16">
        <v>369</v>
      </c>
      <c r="B374" s="16">
        <v>108</v>
      </c>
      <c r="C374" s="16">
        <v>7</v>
      </c>
      <c r="D374" s="16">
        <v>0</v>
      </c>
      <c r="E374" s="16">
        <v>0</v>
      </c>
      <c r="F374" s="16">
        <v>0</v>
      </c>
      <c r="G374" s="16">
        <v>6000529</v>
      </c>
      <c r="H374" t="s">
        <v>355</v>
      </c>
      <c r="I374" s="36" t="s">
        <v>315</v>
      </c>
      <c r="J374" s="16">
        <v>8661</v>
      </c>
      <c r="K374" s="30">
        <v>700.00000000000011</v>
      </c>
      <c r="L374" s="16" t="s">
        <v>29</v>
      </c>
      <c r="M374" s="16" t="str" cm="1">
        <f t="array" ref="M374:U374">_xlfn._xlws.FILTER(领地怪物效果!$A$4:$I$64,L374=领地怪物效果!$A$4:$A$64)</f>
        <v>远征PVP-8级普通</v>
      </c>
      <c r="N374" s="16">
        <v>8</v>
      </c>
      <c r="O374" s="16">
        <v>35</v>
      </c>
      <c r="P374" s="16">
        <v>250</v>
      </c>
      <c r="Q374" s="16">
        <v>250</v>
      </c>
      <c r="R374" s="16">
        <v>0</v>
      </c>
      <c r="S374" s="16">
        <v>105195895</v>
      </c>
      <c r="T374" s="16">
        <v>175000000</v>
      </c>
      <c r="U374" s="16">
        <v>3756996268</v>
      </c>
      <c r="V374" s="16">
        <f t="shared" si="54"/>
        <v>8</v>
      </c>
      <c r="W374" s="19" cm="1">
        <f t="array" ref="W374">SUMPRODUCT((V374=品质升级提升效果!$H$3:$H$102)*(品质升级提升效果!$I$3:$I$102=C374)*(品质升级提升效果!$J$3:$J$102))</f>
        <v>0.70000000000000007</v>
      </c>
      <c r="X374" s="19" cm="1">
        <f t="array" ref="X374">IFERROR(LOOKUP(1,0/((L374=Sheet2!$A$1:$A$90)*(Sheet2!$B$1:$B$90=C374)),Sheet2!$C$1:$C$90),W374)</f>
        <v>0.70000000000000007</v>
      </c>
      <c r="Y374" s="16">
        <f t="shared" si="49"/>
        <v>73637126</v>
      </c>
      <c r="Z374" s="16">
        <f t="shared" si="47"/>
        <v>139650000</v>
      </c>
      <c r="AA374" s="16">
        <f t="shared" si="48"/>
        <v>3038992536</v>
      </c>
      <c r="AD374" s="16" t="s">
        <v>257</v>
      </c>
      <c r="AE374" s="16" t="str">
        <f t="shared" si="50"/>
        <v>73637126,0}|</v>
      </c>
      <c r="AF374" s="16" t="s">
        <v>313</v>
      </c>
      <c r="AG374" s="16">
        <f t="shared" si="51"/>
        <v>139650000</v>
      </c>
      <c r="AH374" s="16" t="s">
        <v>260</v>
      </c>
      <c r="AI374" s="16" t="s">
        <v>314</v>
      </c>
      <c r="AJ374" s="16">
        <f t="shared" si="52"/>
        <v>3038992536</v>
      </c>
      <c r="AK374" s="16" t="s">
        <v>261</v>
      </c>
      <c r="AL374" s="24" t="str">
        <f t="shared" si="53"/>
        <v>{{5,1,1,73637126,0}|{5,1,2,139650000,0}|{5,1,3,3038992536,3}}</v>
      </c>
    </row>
    <row r="375" spans="1:38" x14ac:dyDescent="0.15">
      <c r="A375" s="16">
        <v>370</v>
      </c>
      <c r="B375" s="16">
        <v>109</v>
      </c>
      <c r="C375" s="16">
        <v>7</v>
      </c>
      <c r="D375" s="16">
        <v>0</v>
      </c>
      <c r="E375" s="16">
        <v>0</v>
      </c>
      <c r="F375" s="16">
        <v>0</v>
      </c>
      <c r="G375" s="16">
        <v>6000530</v>
      </c>
      <c r="H375" t="s">
        <v>356</v>
      </c>
      <c r="I375" s="36" t="s">
        <v>315</v>
      </c>
      <c r="J375" s="16">
        <v>8661</v>
      </c>
      <c r="K375" s="30">
        <v>640</v>
      </c>
      <c r="L375" s="16" t="s">
        <v>30</v>
      </c>
      <c r="M375" s="16" t="str" cm="1">
        <f t="array" ref="M375:U375">_xlfn._xlws.FILTER(领地怪物效果!$A$4:$I$64,L375=领地怪物效果!$A$4:$A$64)</f>
        <v>远征PVP-9级普通</v>
      </c>
      <c r="N375" s="16">
        <v>9</v>
      </c>
      <c r="O375" s="16">
        <v>60</v>
      </c>
      <c r="P375" s="16">
        <v>300</v>
      </c>
      <c r="Q375" s="16">
        <v>300</v>
      </c>
      <c r="R375" s="16">
        <v>0</v>
      </c>
      <c r="S375" s="16">
        <v>180335820</v>
      </c>
      <c r="T375" s="16">
        <v>210000000</v>
      </c>
      <c r="U375" s="16">
        <v>4508395522</v>
      </c>
      <c r="V375" s="16">
        <f t="shared" si="54"/>
        <v>9</v>
      </c>
      <c r="W375" s="19" cm="1">
        <f t="array" ref="W375">SUMPRODUCT((V375=品质升级提升效果!$H$3:$H$102)*(品质升级提升效果!$I$3:$I$102=C375)*(品质升级提升效果!$J$3:$J$102))</f>
        <v>0.64</v>
      </c>
      <c r="X375" s="19" cm="1">
        <f t="array" ref="X375">IFERROR(LOOKUP(1,0/((L375=Sheet2!$A$1:$A$90)*(Sheet2!$B$1:$B$90=C375)),Sheet2!$C$1:$C$90),W375)</f>
        <v>0.64</v>
      </c>
      <c r="Y375" s="16">
        <f t="shared" si="49"/>
        <v>115414924</v>
      </c>
      <c r="Z375" s="16">
        <f t="shared" si="47"/>
        <v>153216000</v>
      </c>
      <c r="AA375" s="16">
        <f t="shared" si="48"/>
        <v>3334208954</v>
      </c>
      <c r="AD375" s="16" t="s">
        <v>257</v>
      </c>
      <c r="AE375" s="16" t="str">
        <f t="shared" si="50"/>
        <v>115414924,0}|</v>
      </c>
      <c r="AF375" s="16" t="s">
        <v>313</v>
      </c>
      <c r="AG375" s="16">
        <f t="shared" si="51"/>
        <v>153216000</v>
      </c>
      <c r="AH375" s="16" t="s">
        <v>260</v>
      </c>
      <c r="AI375" s="16" t="s">
        <v>314</v>
      </c>
      <c r="AJ375" s="16">
        <f t="shared" si="52"/>
        <v>3334208954</v>
      </c>
      <c r="AK375" s="16" t="s">
        <v>261</v>
      </c>
      <c r="AL375" s="24" t="str">
        <f t="shared" si="53"/>
        <v>{{5,1,1,115414924,0}|{5,1,2,153216000,0}|{5,1,3,3334208954,3}}</v>
      </c>
    </row>
    <row r="376" spans="1:38" x14ac:dyDescent="0.15">
      <c r="A376" s="16">
        <v>371</v>
      </c>
      <c r="B376" s="16">
        <v>110</v>
      </c>
      <c r="C376" s="16">
        <v>7</v>
      </c>
      <c r="D376" s="16">
        <v>0</v>
      </c>
      <c r="E376" s="16">
        <v>0</v>
      </c>
      <c r="F376" s="16">
        <v>0</v>
      </c>
      <c r="G376" s="16">
        <v>6000531</v>
      </c>
      <c r="H376" t="s">
        <v>357</v>
      </c>
      <c r="I376" s="36" t="s">
        <v>315</v>
      </c>
      <c r="J376" s="16">
        <v>8661</v>
      </c>
      <c r="K376" s="30">
        <v>580</v>
      </c>
      <c r="L376" s="16" t="s">
        <v>31</v>
      </c>
      <c r="M376" s="16" t="str" cm="1">
        <f t="array" ref="M376:U376">_xlfn._xlws.FILTER(领地怪物效果!$A$4:$I$64,L376=领地怪物效果!$A$4:$A$64)</f>
        <v>远征PVP-10级普通</v>
      </c>
      <c r="N376" s="16">
        <v>10</v>
      </c>
      <c r="O376" s="16">
        <v>70</v>
      </c>
      <c r="P376" s="16">
        <v>320</v>
      </c>
      <c r="Q376" s="16">
        <v>320</v>
      </c>
      <c r="R376" s="16">
        <v>0</v>
      </c>
      <c r="S376" s="16">
        <v>210391791</v>
      </c>
      <c r="T376" s="16">
        <v>224000000</v>
      </c>
      <c r="U376" s="16">
        <v>4808955223</v>
      </c>
      <c r="V376" s="16">
        <f t="shared" si="54"/>
        <v>10</v>
      </c>
      <c r="W376" s="19" cm="1">
        <f t="array" ref="W376">SUMPRODUCT((V376=品质升级提升效果!$H$3:$H$102)*(品质升级提升效果!$I$3:$I$102=C376)*(品质升级提升效果!$J$3:$J$102))</f>
        <v>0.57999999999999996</v>
      </c>
      <c r="X376" s="19" cm="1">
        <f t="array" ref="X376">IFERROR(LOOKUP(1,0/((L376=Sheet2!$A$1:$A$90)*(Sheet2!$B$1:$B$90=C376)),Sheet2!$C$1:$C$90),W376)</f>
        <v>0.57999999999999996</v>
      </c>
      <c r="Y376" s="16">
        <f t="shared" si="49"/>
        <v>122027238</v>
      </c>
      <c r="Z376" s="16">
        <f t="shared" si="47"/>
        <v>148108800</v>
      </c>
      <c r="AA376" s="16">
        <f t="shared" si="48"/>
        <v>3223068656</v>
      </c>
      <c r="AD376" s="16" t="s">
        <v>257</v>
      </c>
      <c r="AE376" s="16" t="str">
        <f t="shared" si="50"/>
        <v>122027238,0}|</v>
      </c>
      <c r="AF376" s="16" t="s">
        <v>313</v>
      </c>
      <c r="AG376" s="16">
        <f t="shared" si="51"/>
        <v>148108800</v>
      </c>
      <c r="AH376" s="16" t="s">
        <v>260</v>
      </c>
      <c r="AI376" s="16" t="s">
        <v>314</v>
      </c>
      <c r="AJ376" s="16">
        <f t="shared" si="52"/>
        <v>3223068656</v>
      </c>
      <c r="AK376" s="16" t="s">
        <v>261</v>
      </c>
      <c r="AL376" s="24" t="str">
        <f t="shared" si="53"/>
        <v>{{5,1,1,122027238,0}|{5,1,2,148108800,0}|{5,1,3,3223068656,3}}</v>
      </c>
    </row>
    <row r="377" spans="1:38" x14ac:dyDescent="0.15">
      <c r="A377" s="16">
        <v>372</v>
      </c>
      <c r="B377" s="16">
        <v>201</v>
      </c>
      <c r="C377" s="16">
        <v>7</v>
      </c>
      <c r="D377" s="16">
        <v>700</v>
      </c>
      <c r="E377" s="16">
        <v>0</v>
      </c>
      <c r="F377" s="16">
        <v>0</v>
      </c>
      <c r="G377" s="16">
        <f>G367</f>
        <v>6000522</v>
      </c>
      <c r="H377" t="s">
        <v>348</v>
      </c>
      <c r="I377" s="37" t="s">
        <v>315</v>
      </c>
      <c r="J377" s="16">
        <v>8661</v>
      </c>
      <c r="K377" s="30">
        <v>1200</v>
      </c>
      <c r="L377" s="16" t="s">
        <v>32</v>
      </c>
      <c r="M377" s="16" t="str" cm="1">
        <f t="array" ref="M377:U377">_xlfn._xlws.FILTER(领地怪物效果!$A$4:$I$64,L377=领地怪物效果!$A$4:$A$64)</f>
        <v>远征PVP-1级远征币矿井</v>
      </c>
      <c r="N377" s="16">
        <v>1</v>
      </c>
      <c r="O377" s="16">
        <v>1.9</v>
      </c>
      <c r="P377" s="16">
        <v>1.9</v>
      </c>
      <c r="Q377" s="16">
        <v>1.9</v>
      </c>
      <c r="R377" s="16">
        <v>0</v>
      </c>
      <c r="S377" s="16">
        <v>5710634</v>
      </c>
      <c r="T377" s="16">
        <v>1330000</v>
      </c>
      <c r="U377" s="16">
        <v>28553171</v>
      </c>
      <c r="V377" s="16">
        <f t="shared" si="54"/>
        <v>1</v>
      </c>
      <c r="W377" s="19" cm="1">
        <f t="array" ref="W377">SUMPRODUCT((V377=品质升级提升效果!$H$3:$H$102)*(品质升级提升效果!$I$3:$I$102=C377)*(品质升级提升效果!$J$3:$J$102))</f>
        <v>1.2</v>
      </c>
      <c r="X377" s="19" cm="1">
        <f t="array" ref="X377">IFERROR(LOOKUP(1,0/((L377=Sheet2!$A$1:$A$90)*(Sheet2!$B$1:$B$90=C377)),Sheet2!$C$1:$C$90),W377)</f>
        <v>1.2</v>
      </c>
      <c r="Y377" s="16">
        <f t="shared" si="49"/>
        <v>6852760</v>
      </c>
      <c r="Z377" s="16">
        <f t="shared" si="47"/>
        <v>1819440</v>
      </c>
      <c r="AA377" s="16">
        <f t="shared" si="48"/>
        <v>39593730</v>
      </c>
      <c r="AD377" s="16" t="s">
        <v>257</v>
      </c>
      <c r="AE377" s="16" t="str">
        <f t="shared" si="50"/>
        <v>6852760,0}|</v>
      </c>
      <c r="AF377" s="16" t="s">
        <v>313</v>
      </c>
      <c r="AG377" s="16">
        <f t="shared" si="51"/>
        <v>1819440</v>
      </c>
      <c r="AH377" s="16" t="s">
        <v>260</v>
      </c>
      <c r="AI377" s="16" t="s">
        <v>314</v>
      </c>
      <c r="AJ377" s="16">
        <f t="shared" si="52"/>
        <v>39593730</v>
      </c>
      <c r="AK377" s="16" t="s">
        <v>261</v>
      </c>
      <c r="AL377" s="24" t="str">
        <f t="shared" si="53"/>
        <v>{{5,1,1,6852760,0}|{5,1,2,1819440,0}|{5,1,3,39593730,3}}</v>
      </c>
    </row>
    <row r="378" spans="1:38" x14ac:dyDescent="0.15">
      <c r="A378" s="16">
        <v>373</v>
      </c>
      <c r="B378" s="16">
        <v>202</v>
      </c>
      <c r="C378" s="16">
        <v>7</v>
      </c>
      <c r="D378" s="16">
        <v>700</v>
      </c>
      <c r="E378" s="16">
        <v>0</v>
      </c>
      <c r="F378" s="16">
        <v>0</v>
      </c>
      <c r="G378" s="16">
        <f t="shared" ref="G378:G396" si="55">G368</f>
        <v>6000523</v>
      </c>
      <c r="H378" t="s">
        <v>349</v>
      </c>
      <c r="I378" s="37" t="s">
        <v>315</v>
      </c>
      <c r="J378" s="16">
        <v>8661</v>
      </c>
      <c r="K378" s="30">
        <v>980</v>
      </c>
      <c r="L378" s="16" t="s">
        <v>33</v>
      </c>
      <c r="M378" s="16" t="str" cm="1">
        <f t="array" ref="M378:U378">_xlfn._xlws.FILTER(领地怪物效果!$A$4:$I$64,L378=领地怪物效果!$A$4:$A$64)</f>
        <v>远征PVP-2级远征币矿井</v>
      </c>
      <c r="N378" s="16">
        <v>2</v>
      </c>
      <c r="O378" s="16">
        <v>2.95</v>
      </c>
      <c r="P378" s="16">
        <v>2.25</v>
      </c>
      <c r="Q378" s="16">
        <v>2.25</v>
      </c>
      <c r="R378" s="16">
        <v>0</v>
      </c>
      <c r="S378" s="16">
        <v>8866511</v>
      </c>
      <c r="T378" s="16">
        <v>1575000</v>
      </c>
      <c r="U378" s="16">
        <v>33812966</v>
      </c>
      <c r="V378" s="16">
        <f t="shared" si="54"/>
        <v>2</v>
      </c>
      <c r="W378" s="19" cm="1">
        <f t="array" ref="W378">SUMPRODUCT((V378=品质升级提升效果!$H$3:$H$102)*(品质升级提升效果!$I$3:$I$102=C378)*(品质升级提升效果!$J$3:$J$102))</f>
        <v>0.98</v>
      </c>
      <c r="X378" s="19" cm="1">
        <f t="array" ref="X378">IFERROR(LOOKUP(1,0/((L378=Sheet2!$A$1:$A$90)*(Sheet2!$B$1:$B$90=C378)),Sheet2!$C$1:$C$90),W378)</f>
        <v>0.98</v>
      </c>
      <c r="Y378" s="16">
        <f t="shared" si="49"/>
        <v>8689180</v>
      </c>
      <c r="Z378" s="16">
        <f t="shared" si="47"/>
        <v>1759590</v>
      </c>
      <c r="AA378" s="16">
        <f t="shared" si="48"/>
        <v>38291305</v>
      </c>
      <c r="AD378" s="16" t="s">
        <v>257</v>
      </c>
      <c r="AE378" s="16" t="str">
        <f t="shared" si="50"/>
        <v>8689180,0}|</v>
      </c>
      <c r="AF378" s="16" t="s">
        <v>313</v>
      </c>
      <c r="AG378" s="16">
        <f t="shared" si="51"/>
        <v>1759590</v>
      </c>
      <c r="AH378" s="16" t="s">
        <v>260</v>
      </c>
      <c r="AI378" s="16" t="s">
        <v>314</v>
      </c>
      <c r="AJ378" s="16">
        <f t="shared" si="52"/>
        <v>38291305</v>
      </c>
      <c r="AK378" s="16" t="s">
        <v>261</v>
      </c>
      <c r="AL378" s="24" t="str">
        <f t="shared" si="53"/>
        <v>{{5,1,1,8689180,0}|{5,1,2,1759590,0}|{5,1,3,38291305,3}}</v>
      </c>
    </row>
    <row r="379" spans="1:38" x14ac:dyDescent="0.15">
      <c r="A379" s="16">
        <v>374</v>
      </c>
      <c r="B379" s="16">
        <v>203</v>
      </c>
      <c r="C379" s="16">
        <v>7</v>
      </c>
      <c r="D379" s="16">
        <v>700</v>
      </c>
      <c r="E379" s="16">
        <v>0</v>
      </c>
      <c r="F379" s="16">
        <v>0</v>
      </c>
      <c r="G379" s="16">
        <f t="shared" si="55"/>
        <v>6000524</v>
      </c>
      <c r="H379" t="s">
        <v>350</v>
      </c>
      <c r="I379" s="37" t="s">
        <v>315</v>
      </c>
      <c r="J379" s="16">
        <v>8661</v>
      </c>
      <c r="K379" s="30">
        <v>860</v>
      </c>
      <c r="L379" s="16" t="s">
        <v>34</v>
      </c>
      <c r="M379" s="16" t="str" cm="1">
        <f t="array" ref="M379:U379">_xlfn._xlws.FILTER(领地怪物效果!$A$4:$I$64,L379=领地怪物效果!$A$4:$A$64)</f>
        <v>远征PVP-3级远征币矿井</v>
      </c>
      <c r="N379" s="16">
        <v>3</v>
      </c>
      <c r="O379" s="16">
        <v>5.9</v>
      </c>
      <c r="P379" s="16">
        <v>3.9</v>
      </c>
      <c r="Q379" s="16">
        <v>3.9</v>
      </c>
      <c r="R379" s="16">
        <v>0</v>
      </c>
      <c r="S379" s="16">
        <v>17733022</v>
      </c>
      <c r="T379" s="16">
        <v>2730000</v>
      </c>
      <c r="U379" s="16">
        <v>58609141</v>
      </c>
      <c r="V379" s="16">
        <f t="shared" si="54"/>
        <v>3</v>
      </c>
      <c r="W379" s="19" cm="1">
        <f t="array" ref="W379">SUMPRODUCT((V379=品质升级提升效果!$H$3:$H$102)*(品质升级提升效果!$I$3:$I$102=C379)*(品质升级提升效果!$J$3:$J$102))</f>
        <v>0.86</v>
      </c>
      <c r="X379" s="19" cm="1">
        <f t="array" ref="X379">IFERROR(LOOKUP(1,0/((L379=Sheet2!$A$1:$A$90)*(Sheet2!$B$1:$B$90=C379)),Sheet2!$C$1:$C$90),W379)</f>
        <v>0.86</v>
      </c>
      <c r="Y379" s="16">
        <f t="shared" si="49"/>
        <v>15250398</v>
      </c>
      <c r="Z379" s="16">
        <f t="shared" si="47"/>
        <v>2676492</v>
      </c>
      <c r="AA379" s="16">
        <f t="shared" si="48"/>
        <v>58244461</v>
      </c>
      <c r="AD379" s="16" t="s">
        <v>257</v>
      </c>
      <c r="AE379" s="16" t="str">
        <f t="shared" si="50"/>
        <v>15250398,0}|</v>
      </c>
      <c r="AF379" s="16" t="s">
        <v>313</v>
      </c>
      <c r="AG379" s="16">
        <f t="shared" si="51"/>
        <v>2676492</v>
      </c>
      <c r="AH379" s="16" t="s">
        <v>260</v>
      </c>
      <c r="AI379" s="16" t="s">
        <v>314</v>
      </c>
      <c r="AJ379" s="16">
        <f t="shared" si="52"/>
        <v>58244461</v>
      </c>
      <c r="AK379" s="16" t="s">
        <v>261</v>
      </c>
      <c r="AL379" s="24" t="str">
        <f t="shared" si="53"/>
        <v>{{5,1,1,15250398,0}|{5,1,2,2676492,0}|{5,1,3,58244461,3}}</v>
      </c>
    </row>
    <row r="380" spans="1:38" x14ac:dyDescent="0.15">
      <c r="A380" s="16">
        <v>375</v>
      </c>
      <c r="B380" s="16">
        <v>204</v>
      </c>
      <c r="C380" s="16">
        <v>7</v>
      </c>
      <c r="D380" s="16">
        <v>700</v>
      </c>
      <c r="E380" s="16">
        <v>0</v>
      </c>
      <c r="F380" s="16">
        <v>0</v>
      </c>
      <c r="G380" s="16">
        <f t="shared" si="55"/>
        <v>6000525</v>
      </c>
      <c r="H380" t="s">
        <v>351</v>
      </c>
      <c r="I380" s="37" t="s">
        <v>315</v>
      </c>
      <c r="J380" s="16">
        <v>8661</v>
      </c>
      <c r="K380" s="30">
        <v>920</v>
      </c>
      <c r="L380" s="16" t="s">
        <v>35</v>
      </c>
      <c r="M380" s="16" t="str" cm="1">
        <f t="array" ref="M380:U380">_xlfn._xlws.FILTER(领地怪物效果!$A$4:$I$64,L380=领地怪物效果!$A$4:$A$64)</f>
        <v>远征PVP-4级远征币矿井</v>
      </c>
      <c r="N380" s="16">
        <v>4</v>
      </c>
      <c r="O380" s="16">
        <v>8.6999999999999993</v>
      </c>
      <c r="P380" s="16">
        <v>29.7</v>
      </c>
      <c r="Q380" s="16">
        <v>29.7</v>
      </c>
      <c r="R380" s="16">
        <v>0</v>
      </c>
      <c r="S380" s="16">
        <v>26148694</v>
      </c>
      <c r="T380" s="16">
        <v>20790000</v>
      </c>
      <c r="U380" s="16">
        <v>446331156</v>
      </c>
      <c r="V380" s="16">
        <f t="shared" si="54"/>
        <v>4</v>
      </c>
      <c r="W380" s="19" cm="1">
        <f t="array" ref="W380">SUMPRODUCT((V380=品质升级提升效果!$H$3:$H$102)*(品质升级提升效果!$I$3:$I$102=C380)*(品质升级提升效果!$J$3:$J$102))</f>
        <v>0.92</v>
      </c>
      <c r="X380" s="19" cm="1">
        <f t="array" ref="X380">IFERROR(LOOKUP(1,0/((L380=Sheet2!$A$1:$A$90)*(Sheet2!$B$1:$B$90=C380)),Sheet2!$C$1:$C$90),W380)</f>
        <v>0.92</v>
      </c>
      <c r="Y380" s="16">
        <f t="shared" si="49"/>
        <v>24056798</v>
      </c>
      <c r="Z380" s="16">
        <f t="shared" si="47"/>
        <v>21804552</v>
      </c>
      <c r="AA380" s="16">
        <f t="shared" si="48"/>
        <v>474499611</v>
      </c>
      <c r="AD380" s="16" t="s">
        <v>257</v>
      </c>
      <c r="AE380" s="16" t="str">
        <f t="shared" si="50"/>
        <v>24056798,0}|</v>
      </c>
      <c r="AF380" s="16" t="s">
        <v>313</v>
      </c>
      <c r="AG380" s="16">
        <f t="shared" si="51"/>
        <v>21804552</v>
      </c>
      <c r="AH380" s="16" t="s">
        <v>260</v>
      </c>
      <c r="AI380" s="16" t="s">
        <v>314</v>
      </c>
      <c r="AJ380" s="16">
        <f t="shared" si="52"/>
        <v>474499611</v>
      </c>
      <c r="AK380" s="16" t="s">
        <v>261</v>
      </c>
      <c r="AL380" s="24" t="str">
        <f t="shared" si="53"/>
        <v>{{5,1,1,24056798,0}|{5,1,2,21804552,0}|{5,1,3,474499611,3}}</v>
      </c>
    </row>
    <row r="381" spans="1:38" x14ac:dyDescent="0.15">
      <c r="A381" s="16">
        <v>376</v>
      </c>
      <c r="B381" s="16">
        <v>205</v>
      </c>
      <c r="C381" s="16">
        <v>7</v>
      </c>
      <c r="D381" s="16">
        <v>700</v>
      </c>
      <c r="E381" s="16">
        <v>0</v>
      </c>
      <c r="F381" s="16">
        <v>0</v>
      </c>
      <c r="G381" s="16">
        <f t="shared" si="55"/>
        <v>6000526</v>
      </c>
      <c r="H381" t="s">
        <v>352</v>
      </c>
      <c r="I381" s="37" t="s">
        <v>315</v>
      </c>
      <c r="J381" s="16">
        <v>8661</v>
      </c>
      <c r="K381" s="30">
        <v>900</v>
      </c>
      <c r="L381" s="16" t="s">
        <v>36</v>
      </c>
      <c r="M381" s="16" t="str" cm="1">
        <f t="array" ref="M381:U381">_xlfn._xlws.FILTER(领地怪物效果!$A$4:$I$64,L381=领地怪物效果!$A$4:$A$64)</f>
        <v>远征PVP-5级远征币矿井</v>
      </c>
      <c r="N381" s="16">
        <v>5</v>
      </c>
      <c r="O381" s="16">
        <v>13.2</v>
      </c>
      <c r="P381" s="16">
        <v>35</v>
      </c>
      <c r="Q381" s="16">
        <v>35</v>
      </c>
      <c r="R381" s="16">
        <v>0</v>
      </c>
      <c r="S381" s="16">
        <v>39673880</v>
      </c>
      <c r="T381" s="16">
        <v>24500000</v>
      </c>
      <c r="U381" s="16">
        <v>525979477</v>
      </c>
      <c r="V381" s="16">
        <f t="shared" si="54"/>
        <v>5</v>
      </c>
      <c r="W381" s="19" cm="1">
        <f t="array" ref="W381">SUMPRODUCT((V381=品质升级提升效果!$H$3:$H$102)*(品质升级提升效果!$I$3:$I$102=C381)*(品质升级提升效果!$J$3:$J$102))</f>
        <v>0.9</v>
      </c>
      <c r="X381" s="19" cm="1">
        <f t="array" ref="X381">IFERROR(LOOKUP(1,0/((L381=Sheet2!$A$1:$A$90)*(Sheet2!$B$1:$B$90=C381)),Sheet2!$C$1:$C$90),W381)</f>
        <v>0.9</v>
      </c>
      <c r="Y381" s="16">
        <f t="shared" si="49"/>
        <v>35706492</v>
      </c>
      <c r="Z381" s="16">
        <f t="shared" si="47"/>
        <v>25137000</v>
      </c>
      <c r="AA381" s="16">
        <f t="shared" si="48"/>
        <v>547018656</v>
      </c>
      <c r="AD381" s="16" t="s">
        <v>257</v>
      </c>
      <c r="AE381" s="16" t="str">
        <f t="shared" si="50"/>
        <v>35706492,0}|</v>
      </c>
      <c r="AF381" s="16" t="s">
        <v>313</v>
      </c>
      <c r="AG381" s="16">
        <f t="shared" si="51"/>
        <v>25137000</v>
      </c>
      <c r="AH381" s="16" t="s">
        <v>260</v>
      </c>
      <c r="AI381" s="16" t="s">
        <v>314</v>
      </c>
      <c r="AJ381" s="16">
        <f t="shared" si="52"/>
        <v>547018656</v>
      </c>
      <c r="AK381" s="16" t="s">
        <v>261</v>
      </c>
      <c r="AL381" s="24" t="str">
        <f t="shared" si="53"/>
        <v>{{5,1,1,35706492,0}|{5,1,2,25137000,0}|{5,1,3,547018656,3}}</v>
      </c>
    </row>
    <row r="382" spans="1:38" x14ac:dyDescent="0.15">
      <c r="A382" s="16">
        <v>377</v>
      </c>
      <c r="B382" s="16">
        <v>206</v>
      </c>
      <c r="C382" s="16">
        <v>7</v>
      </c>
      <c r="D382" s="16">
        <v>700</v>
      </c>
      <c r="E382" s="16">
        <v>0</v>
      </c>
      <c r="F382" s="16">
        <v>0</v>
      </c>
      <c r="G382" s="16">
        <f t="shared" si="55"/>
        <v>6000527</v>
      </c>
      <c r="H382" t="s">
        <v>353</v>
      </c>
      <c r="I382" s="37" t="s">
        <v>315</v>
      </c>
      <c r="J382" s="16">
        <v>8661</v>
      </c>
      <c r="K382" s="30">
        <v>860</v>
      </c>
      <c r="L382" s="16" t="s">
        <v>37</v>
      </c>
      <c r="M382" s="16" t="str" cm="1">
        <f t="array" ref="M382:U382">_xlfn._xlws.FILTER(领地怪物效果!$A$4:$I$64,L382=领地怪物效果!$A$4:$A$64)</f>
        <v>远征PVP-6级远征币矿井</v>
      </c>
      <c r="N382" s="16">
        <v>6</v>
      </c>
      <c r="O382" s="16">
        <v>31.05</v>
      </c>
      <c r="P382" s="16">
        <v>232</v>
      </c>
      <c r="Q382" s="16">
        <v>232</v>
      </c>
      <c r="R382" s="16">
        <v>0</v>
      </c>
      <c r="S382" s="16">
        <v>93323787</v>
      </c>
      <c r="T382" s="16">
        <v>162400000</v>
      </c>
      <c r="U382" s="16">
        <v>3486492537</v>
      </c>
      <c r="V382" s="16">
        <f t="shared" si="54"/>
        <v>6</v>
      </c>
      <c r="W382" s="19" cm="1">
        <f t="array" ref="W382">SUMPRODUCT((V382=品质升级提升效果!$H$3:$H$102)*(品质升级提升效果!$I$3:$I$102=C382)*(品质升级提升效果!$J$3:$J$102))</f>
        <v>0.86</v>
      </c>
      <c r="X382" s="19" cm="1">
        <f t="array" ref="X382">IFERROR(LOOKUP(1,0/((L382=Sheet2!$A$1:$A$90)*(Sheet2!$B$1:$B$90=C382)),Sheet2!$C$1:$C$90),W382)</f>
        <v>0.86</v>
      </c>
      <c r="Y382" s="16">
        <f t="shared" si="49"/>
        <v>80258456</v>
      </c>
      <c r="Z382" s="16">
        <f t="shared" si="47"/>
        <v>159216960</v>
      </c>
      <c r="AA382" s="16">
        <f t="shared" si="48"/>
        <v>3464798805</v>
      </c>
      <c r="AD382" s="16" t="s">
        <v>257</v>
      </c>
      <c r="AE382" s="16" t="str">
        <f t="shared" si="50"/>
        <v>80258456,0}|</v>
      </c>
      <c r="AF382" s="16" t="s">
        <v>313</v>
      </c>
      <c r="AG382" s="16">
        <f t="shared" si="51"/>
        <v>159216960</v>
      </c>
      <c r="AH382" s="16" t="s">
        <v>260</v>
      </c>
      <c r="AI382" s="16" t="s">
        <v>314</v>
      </c>
      <c r="AJ382" s="16">
        <f t="shared" si="52"/>
        <v>3464798805</v>
      </c>
      <c r="AK382" s="16" t="s">
        <v>261</v>
      </c>
      <c r="AL382" s="24" t="str">
        <f t="shared" si="53"/>
        <v>{{5,1,1,80258456,0}|{5,1,2,159216960,0}|{5,1,3,3464798805,3}}</v>
      </c>
    </row>
    <row r="383" spans="1:38" x14ac:dyDescent="0.15">
      <c r="A383" s="16">
        <v>378</v>
      </c>
      <c r="B383" s="16">
        <v>207</v>
      </c>
      <c r="C383" s="16">
        <v>7</v>
      </c>
      <c r="D383" s="16">
        <v>700</v>
      </c>
      <c r="E383" s="16">
        <v>0</v>
      </c>
      <c r="F383" s="16">
        <v>0</v>
      </c>
      <c r="G383" s="16">
        <f t="shared" si="55"/>
        <v>6000528</v>
      </c>
      <c r="H383" t="s">
        <v>354</v>
      </c>
      <c r="I383" s="37" t="s">
        <v>315</v>
      </c>
      <c r="J383" s="16">
        <v>8661</v>
      </c>
      <c r="K383" s="30">
        <v>780</v>
      </c>
      <c r="L383" s="16" t="s">
        <v>38</v>
      </c>
      <c r="M383" s="16" t="str" cm="1">
        <f t="array" ref="M383:U383">_xlfn._xlws.FILTER(领地怪物效果!$A$4:$I$64,L383=领地怪物效果!$A$4:$A$64)</f>
        <v>远征PVP-7级远征币矿井</v>
      </c>
      <c r="N383" s="16">
        <v>7</v>
      </c>
      <c r="O383" s="16">
        <v>35.799999999999997</v>
      </c>
      <c r="P383" s="16">
        <v>300</v>
      </c>
      <c r="Q383" s="16">
        <v>300</v>
      </c>
      <c r="R383" s="16">
        <v>0</v>
      </c>
      <c r="S383" s="16">
        <v>107600373</v>
      </c>
      <c r="T383" s="16">
        <v>210000000</v>
      </c>
      <c r="U383" s="16">
        <v>4508395522</v>
      </c>
      <c r="V383" s="16">
        <f t="shared" si="54"/>
        <v>7</v>
      </c>
      <c r="W383" s="19" cm="1">
        <f t="array" ref="W383">SUMPRODUCT((V383=品质升级提升效果!$H$3:$H$102)*(品质升级提升效果!$I$3:$I$102=C383)*(品质升级提升效果!$J$3:$J$102))</f>
        <v>0.78</v>
      </c>
      <c r="X383" s="19" cm="1">
        <f t="array" ref="X383">IFERROR(LOOKUP(1,0/((L383=Sheet2!$A$1:$A$90)*(Sheet2!$B$1:$B$90=C383)),Sheet2!$C$1:$C$90),W383)</f>
        <v>0.78</v>
      </c>
      <c r="Y383" s="16">
        <f t="shared" si="49"/>
        <v>83928290</v>
      </c>
      <c r="Z383" s="16">
        <f t="shared" si="47"/>
        <v>186732000</v>
      </c>
      <c r="AA383" s="16">
        <f t="shared" si="48"/>
        <v>4063567163</v>
      </c>
      <c r="AD383" s="16" t="s">
        <v>257</v>
      </c>
      <c r="AE383" s="16" t="str">
        <f t="shared" si="50"/>
        <v>83928290,0}|</v>
      </c>
      <c r="AF383" s="16" t="s">
        <v>313</v>
      </c>
      <c r="AG383" s="16">
        <f t="shared" si="51"/>
        <v>186732000</v>
      </c>
      <c r="AH383" s="16" t="s">
        <v>260</v>
      </c>
      <c r="AI383" s="16" t="s">
        <v>314</v>
      </c>
      <c r="AJ383" s="16">
        <f t="shared" si="52"/>
        <v>4063567163</v>
      </c>
      <c r="AK383" s="16" t="s">
        <v>261</v>
      </c>
      <c r="AL383" s="24" t="str">
        <f t="shared" si="53"/>
        <v>{{5,1,1,83928290,0}|{5,1,2,186732000,0}|{5,1,3,4063567163,3}}</v>
      </c>
    </row>
    <row r="384" spans="1:38" x14ac:dyDescent="0.15">
      <c r="A384" s="16">
        <v>379</v>
      </c>
      <c r="B384" s="16">
        <v>208</v>
      </c>
      <c r="C384" s="16">
        <v>7</v>
      </c>
      <c r="D384" s="16">
        <v>700</v>
      </c>
      <c r="E384" s="16">
        <v>0</v>
      </c>
      <c r="F384" s="16">
        <v>0</v>
      </c>
      <c r="G384" s="16">
        <f t="shared" si="55"/>
        <v>6000529</v>
      </c>
      <c r="H384" t="s">
        <v>355</v>
      </c>
      <c r="I384" s="37" t="s">
        <v>315</v>
      </c>
      <c r="J384" s="16">
        <v>8661</v>
      </c>
      <c r="K384" s="30">
        <v>700.00000000000011</v>
      </c>
      <c r="L384" s="16" t="s">
        <v>39</v>
      </c>
      <c r="M384" s="16" t="str" cm="1">
        <f t="array" ref="M384:U384">_xlfn._xlws.FILTER(领地怪物效果!$A$4:$I$64,L384=领地怪物效果!$A$4:$A$64)</f>
        <v>远征PVP-8级远征币矿井</v>
      </c>
      <c r="N384" s="16">
        <v>8</v>
      </c>
      <c r="O384" s="16">
        <v>39.549999999999997</v>
      </c>
      <c r="P384" s="16">
        <v>387.5</v>
      </c>
      <c r="Q384" s="16">
        <v>387.5</v>
      </c>
      <c r="R384" s="16">
        <v>0</v>
      </c>
      <c r="S384" s="16">
        <v>118871361</v>
      </c>
      <c r="T384" s="16">
        <v>271250000</v>
      </c>
      <c r="U384" s="16">
        <v>5823344216</v>
      </c>
      <c r="V384" s="16">
        <f t="shared" si="54"/>
        <v>8</v>
      </c>
      <c r="W384" s="19" cm="1">
        <f t="array" ref="W384">SUMPRODUCT((V384=品质升级提升效果!$H$3:$H$102)*(品质升级提升效果!$I$3:$I$102=C384)*(品质升级提升效果!$J$3:$J$102))</f>
        <v>0.70000000000000007</v>
      </c>
      <c r="X384" s="19" cm="1">
        <f t="array" ref="X384">IFERROR(LOOKUP(1,0/((L384=Sheet2!$A$1:$A$90)*(Sheet2!$B$1:$B$90=C384)),Sheet2!$C$1:$C$90),W384)</f>
        <v>0.70000000000000007</v>
      </c>
      <c r="Y384" s="16">
        <f t="shared" si="49"/>
        <v>83209952</v>
      </c>
      <c r="Z384" s="16">
        <f t="shared" si="47"/>
        <v>216457500</v>
      </c>
      <c r="AA384" s="16">
        <f t="shared" si="48"/>
        <v>4710438432</v>
      </c>
      <c r="AD384" s="16" t="s">
        <v>257</v>
      </c>
      <c r="AE384" s="16" t="str">
        <f t="shared" si="50"/>
        <v>83209952,0}|</v>
      </c>
      <c r="AF384" s="16" t="s">
        <v>313</v>
      </c>
      <c r="AG384" s="16">
        <f t="shared" si="51"/>
        <v>216457500</v>
      </c>
      <c r="AH384" s="16" t="s">
        <v>260</v>
      </c>
      <c r="AI384" s="16" t="s">
        <v>314</v>
      </c>
      <c r="AJ384" s="16">
        <f t="shared" si="52"/>
        <v>4710438432</v>
      </c>
      <c r="AK384" s="16" t="s">
        <v>261</v>
      </c>
      <c r="AL384" s="24" t="str">
        <f t="shared" si="53"/>
        <v>{{5,1,1,83209952,0}|{5,1,2,216457500,0}|{5,1,3,4710438432,3}}</v>
      </c>
    </row>
    <row r="385" spans="1:38" x14ac:dyDescent="0.15">
      <c r="A385" s="16">
        <v>380</v>
      </c>
      <c r="B385" s="16">
        <v>209</v>
      </c>
      <c r="C385" s="16">
        <v>7</v>
      </c>
      <c r="D385" s="16">
        <v>700</v>
      </c>
      <c r="E385" s="16">
        <v>0</v>
      </c>
      <c r="F385" s="16">
        <v>0</v>
      </c>
      <c r="G385" s="16">
        <f t="shared" si="55"/>
        <v>6000530</v>
      </c>
      <c r="H385" t="s">
        <v>356</v>
      </c>
      <c r="I385" s="37" t="s">
        <v>315</v>
      </c>
      <c r="J385" s="16">
        <v>8661</v>
      </c>
      <c r="K385" s="30">
        <v>640</v>
      </c>
      <c r="L385" s="16" t="s">
        <v>40</v>
      </c>
      <c r="M385" s="16" t="str" cm="1">
        <f t="array" ref="M385:U385">_xlfn._xlws.FILTER(领地怪物效果!$A$4:$I$64,L385=领地怪物效果!$A$4:$A$64)</f>
        <v>远征PVP-9级远征币矿井</v>
      </c>
      <c r="N385" s="16">
        <v>9</v>
      </c>
      <c r="O385" s="16">
        <v>68.400000000000006</v>
      </c>
      <c r="P385" s="16">
        <v>480</v>
      </c>
      <c r="Q385" s="16">
        <v>480</v>
      </c>
      <c r="R385" s="16">
        <v>0</v>
      </c>
      <c r="S385" s="16">
        <v>205582835</v>
      </c>
      <c r="T385" s="16">
        <v>336000000</v>
      </c>
      <c r="U385" s="16">
        <v>7213432835</v>
      </c>
      <c r="V385" s="16">
        <f t="shared" si="54"/>
        <v>9</v>
      </c>
      <c r="W385" s="19" cm="1">
        <f t="array" ref="W385">SUMPRODUCT((V385=品质升级提升效果!$H$3:$H$102)*(品质升级提升效果!$I$3:$I$102=C385)*(品质升级提升效果!$J$3:$J$102))</f>
        <v>0.64</v>
      </c>
      <c r="X385" s="19" cm="1">
        <f t="array" ref="X385">IFERROR(LOOKUP(1,0/((L385=Sheet2!$A$1:$A$90)*(Sheet2!$B$1:$B$90=C385)),Sheet2!$C$1:$C$90),W385)</f>
        <v>0.64</v>
      </c>
      <c r="Y385" s="16">
        <f t="shared" si="49"/>
        <v>131573014</v>
      </c>
      <c r="Z385" s="16">
        <f t="shared" si="47"/>
        <v>245145600</v>
      </c>
      <c r="AA385" s="16">
        <f t="shared" si="48"/>
        <v>5334734327</v>
      </c>
      <c r="AD385" s="16" t="s">
        <v>257</v>
      </c>
      <c r="AE385" s="16" t="str">
        <f t="shared" si="50"/>
        <v>131573014,0}|</v>
      </c>
      <c r="AF385" s="16" t="s">
        <v>313</v>
      </c>
      <c r="AG385" s="16">
        <f t="shared" si="51"/>
        <v>245145600</v>
      </c>
      <c r="AH385" s="16" t="s">
        <v>260</v>
      </c>
      <c r="AI385" s="16" t="s">
        <v>314</v>
      </c>
      <c r="AJ385" s="16">
        <f t="shared" si="52"/>
        <v>5334734327</v>
      </c>
      <c r="AK385" s="16" t="s">
        <v>261</v>
      </c>
      <c r="AL385" s="24" t="str">
        <f t="shared" si="53"/>
        <v>{{5,1,1,131573014,0}|{5,1,2,245145600,0}|{5,1,3,5334734327,3}}</v>
      </c>
    </row>
    <row r="386" spans="1:38" x14ac:dyDescent="0.15">
      <c r="A386" s="16">
        <v>381</v>
      </c>
      <c r="B386" s="16">
        <v>210</v>
      </c>
      <c r="C386" s="16">
        <v>7</v>
      </c>
      <c r="D386" s="16">
        <v>700</v>
      </c>
      <c r="E386" s="16">
        <v>0</v>
      </c>
      <c r="F386" s="16">
        <v>0</v>
      </c>
      <c r="G386" s="16">
        <f t="shared" si="55"/>
        <v>6000531</v>
      </c>
      <c r="H386" t="s">
        <v>357</v>
      </c>
      <c r="I386" s="37" t="s">
        <v>315</v>
      </c>
      <c r="J386" s="16">
        <v>8661</v>
      </c>
      <c r="K386" s="30">
        <v>580</v>
      </c>
      <c r="L386" s="16" t="s">
        <v>41</v>
      </c>
      <c r="M386" s="16" t="str" cm="1">
        <f t="array" ref="M386:U386">_xlfn._xlws.FILTER(领地怪物效果!$A$4:$I$64,L386=领地怪物效果!$A$4:$A$64)</f>
        <v>远征PVP-10级远征币矿井</v>
      </c>
      <c r="N386" s="16">
        <v>10</v>
      </c>
      <c r="O386" s="16">
        <v>80.5</v>
      </c>
      <c r="P386" s="16">
        <v>528</v>
      </c>
      <c r="Q386" s="16">
        <v>528</v>
      </c>
      <c r="R386" s="16">
        <v>0</v>
      </c>
      <c r="S386" s="16">
        <v>241950559</v>
      </c>
      <c r="T386" s="16">
        <v>369600000</v>
      </c>
      <c r="U386" s="16">
        <v>7934776119</v>
      </c>
      <c r="V386" s="16">
        <f t="shared" si="54"/>
        <v>10</v>
      </c>
      <c r="W386" s="19" cm="1">
        <f t="array" ref="W386">SUMPRODUCT((V386=品质升级提升效果!$H$3:$H$102)*(品质升级提升效果!$I$3:$I$102=C386)*(品质升级提升效果!$J$3:$J$102))</f>
        <v>0.57999999999999996</v>
      </c>
      <c r="X386" s="19" cm="1">
        <f t="array" ref="X386">IFERROR(LOOKUP(1,0/((L386=Sheet2!$A$1:$A$90)*(Sheet2!$B$1:$B$90=C386)),Sheet2!$C$1:$C$90),W386)</f>
        <v>0.57999999999999996</v>
      </c>
      <c r="Y386" s="16">
        <f t="shared" si="49"/>
        <v>140331324</v>
      </c>
      <c r="Z386" s="16">
        <f t="shared" si="47"/>
        <v>244379520</v>
      </c>
      <c r="AA386" s="16">
        <f t="shared" si="48"/>
        <v>5318063283</v>
      </c>
      <c r="AD386" s="16" t="s">
        <v>257</v>
      </c>
      <c r="AE386" s="16" t="str">
        <f t="shared" si="50"/>
        <v>140331324,0}|</v>
      </c>
      <c r="AF386" s="16" t="s">
        <v>313</v>
      </c>
      <c r="AG386" s="16">
        <f t="shared" si="51"/>
        <v>244379520</v>
      </c>
      <c r="AH386" s="16" t="s">
        <v>260</v>
      </c>
      <c r="AI386" s="16" t="s">
        <v>314</v>
      </c>
      <c r="AJ386" s="16">
        <f t="shared" si="52"/>
        <v>5318063283</v>
      </c>
      <c r="AK386" s="16" t="s">
        <v>261</v>
      </c>
      <c r="AL386" s="24" t="str">
        <f t="shared" si="53"/>
        <v>{{5,1,1,140331324,0}|{5,1,2,244379520,0}|{5,1,3,5318063283,3}}</v>
      </c>
    </row>
    <row r="387" spans="1:38" x14ac:dyDescent="0.15">
      <c r="A387" s="16">
        <v>382</v>
      </c>
      <c r="B387" s="16">
        <v>301</v>
      </c>
      <c r="C387" s="16">
        <v>7</v>
      </c>
      <c r="D387" s="16">
        <v>0</v>
      </c>
      <c r="E387" s="16">
        <v>700</v>
      </c>
      <c r="F387" s="16">
        <v>0</v>
      </c>
      <c r="G387" s="16">
        <f t="shared" si="55"/>
        <v>6000522</v>
      </c>
      <c r="H387" t="s">
        <v>348</v>
      </c>
      <c r="I387" s="37" t="s">
        <v>315</v>
      </c>
      <c r="J387" s="16">
        <v>8661</v>
      </c>
      <c r="K387" s="30">
        <v>1200</v>
      </c>
      <c r="L387" s="16" t="s">
        <v>42</v>
      </c>
      <c r="M387" s="16" t="str" cm="1">
        <f t="array" ref="M387:U387">_xlfn._xlws.FILTER(领地怪物效果!$A$4:$I$64,L387=领地怪物效果!$A$4:$A$64)</f>
        <v>远征PVP-1级圣水矿井</v>
      </c>
      <c r="N387" s="16">
        <v>1</v>
      </c>
      <c r="O387" s="16">
        <v>2.5499999999999998</v>
      </c>
      <c r="P387" s="16">
        <v>1.4</v>
      </c>
      <c r="Q387" s="16">
        <v>1.4</v>
      </c>
      <c r="R387" s="16">
        <v>0</v>
      </c>
      <c r="S387" s="16">
        <v>7664272</v>
      </c>
      <c r="T387" s="16">
        <v>980000</v>
      </c>
      <c r="U387" s="16">
        <v>21039179</v>
      </c>
      <c r="V387" s="16">
        <f t="shared" si="54"/>
        <v>1</v>
      </c>
      <c r="W387" s="19" cm="1">
        <f t="array" ref="W387">SUMPRODUCT((V387=品质升级提升效果!$H$3:$H$102)*(品质升级提升效果!$I$3:$I$102=C387)*(品质升级提升效果!$J$3:$J$102))</f>
        <v>1.2</v>
      </c>
      <c r="X387" s="19" cm="1">
        <f t="array" ref="X387">IFERROR(LOOKUP(1,0/((L387=Sheet2!$A$1:$A$90)*(Sheet2!$B$1:$B$90=C387)),Sheet2!$C$1:$C$90),W387)</f>
        <v>1.2</v>
      </c>
      <c r="Y387" s="16">
        <f t="shared" si="49"/>
        <v>9197126</v>
      </c>
      <c r="Z387" s="16">
        <f t="shared" si="47"/>
        <v>1340640</v>
      </c>
      <c r="AA387" s="16">
        <f t="shared" si="48"/>
        <v>29174328</v>
      </c>
      <c r="AD387" s="16" t="s">
        <v>257</v>
      </c>
      <c r="AE387" s="16" t="str">
        <f t="shared" si="50"/>
        <v>9197126,0}|</v>
      </c>
      <c r="AF387" s="16" t="s">
        <v>313</v>
      </c>
      <c r="AG387" s="16">
        <f t="shared" si="51"/>
        <v>1340640</v>
      </c>
      <c r="AH387" s="16" t="s">
        <v>260</v>
      </c>
      <c r="AI387" s="16" t="s">
        <v>314</v>
      </c>
      <c r="AJ387" s="16">
        <f t="shared" si="52"/>
        <v>29174328</v>
      </c>
      <c r="AK387" s="16" t="s">
        <v>261</v>
      </c>
      <c r="AL387" s="24" t="str">
        <f t="shared" si="53"/>
        <v>{{5,1,1,9197126,0}|{5,1,2,1340640,0}|{5,1,3,29174328,3}}</v>
      </c>
    </row>
    <row r="388" spans="1:38" x14ac:dyDescent="0.15">
      <c r="A388" s="16">
        <v>383</v>
      </c>
      <c r="B388" s="16">
        <v>302</v>
      </c>
      <c r="C388" s="16">
        <v>7</v>
      </c>
      <c r="D388" s="16">
        <v>0</v>
      </c>
      <c r="E388" s="16">
        <v>700</v>
      </c>
      <c r="F388" s="16">
        <v>0</v>
      </c>
      <c r="G388" s="16">
        <f t="shared" si="55"/>
        <v>6000523</v>
      </c>
      <c r="H388" t="s">
        <v>349</v>
      </c>
      <c r="I388" s="37" t="s">
        <v>315</v>
      </c>
      <c r="J388" s="16">
        <v>8661</v>
      </c>
      <c r="K388" s="30">
        <v>980</v>
      </c>
      <c r="L388" s="16" t="s">
        <v>43</v>
      </c>
      <c r="M388" s="16" t="str" cm="1">
        <f t="array" ref="M388:U388">_xlfn._xlws.FILTER(领地怪物效果!$A$4:$I$64,L388=领地怪物效果!$A$4:$A$64)</f>
        <v>远征PVP-2级圣水矿井</v>
      </c>
      <c r="N388" s="16">
        <v>2</v>
      </c>
      <c r="O388" s="16">
        <v>4</v>
      </c>
      <c r="P388" s="16">
        <v>1.65</v>
      </c>
      <c r="Q388" s="16">
        <v>1.65</v>
      </c>
      <c r="R388" s="16">
        <v>0</v>
      </c>
      <c r="S388" s="16">
        <v>12022388</v>
      </c>
      <c r="T388" s="16">
        <v>1155000</v>
      </c>
      <c r="U388" s="16">
        <v>24796175</v>
      </c>
      <c r="V388" s="16">
        <f t="shared" si="54"/>
        <v>2</v>
      </c>
      <c r="W388" s="19" cm="1">
        <f t="array" ref="W388">SUMPRODUCT((V388=品质升级提升效果!$H$3:$H$102)*(品质升级提升效果!$I$3:$I$102=C388)*(品质升级提升效果!$J$3:$J$102))</f>
        <v>0.98</v>
      </c>
      <c r="X388" s="19" cm="1">
        <f t="array" ref="X388">IFERROR(LOOKUP(1,0/((L388=Sheet2!$A$1:$A$90)*(Sheet2!$B$1:$B$90=C388)),Sheet2!$C$1:$C$90),W388)</f>
        <v>0.98</v>
      </c>
      <c r="Y388" s="16">
        <f t="shared" si="49"/>
        <v>11781940</v>
      </c>
      <c r="Z388" s="16">
        <f t="shared" si="47"/>
        <v>1290366</v>
      </c>
      <c r="AA388" s="16">
        <f t="shared" si="48"/>
        <v>28080290</v>
      </c>
      <c r="AD388" s="16" t="s">
        <v>257</v>
      </c>
      <c r="AE388" s="16" t="str">
        <f t="shared" si="50"/>
        <v>11781940,0}|</v>
      </c>
      <c r="AF388" s="16" t="s">
        <v>313</v>
      </c>
      <c r="AG388" s="16">
        <f t="shared" si="51"/>
        <v>1290366</v>
      </c>
      <c r="AH388" s="16" t="s">
        <v>260</v>
      </c>
      <c r="AI388" s="16" t="s">
        <v>314</v>
      </c>
      <c r="AJ388" s="16">
        <f t="shared" si="52"/>
        <v>28080290</v>
      </c>
      <c r="AK388" s="16" t="s">
        <v>261</v>
      </c>
      <c r="AL388" s="24" t="str">
        <f t="shared" si="53"/>
        <v>{{5,1,1,11781940,0}|{5,1,2,1290366,0}|{5,1,3,28080290,3}}</v>
      </c>
    </row>
    <row r="389" spans="1:38" x14ac:dyDescent="0.15">
      <c r="A389" s="16">
        <v>384</v>
      </c>
      <c r="B389" s="16">
        <v>303</v>
      </c>
      <c r="C389" s="16">
        <v>7</v>
      </c>
      <c r="D389" s="16">
        <v>0</v>
      </c>
      <c r="E389" s="16">
        <v>700</v>
      </c>
      <c r="F389" s="16">
        <v>0</v>
      </c>
      <c r="G389" s="16">
        <f t="shared" si="55"/>
        <v>6000524</v>
      </c>
      <c r="H389" t="s">
        <v>350</v>
      </c>
      <c r="I389" s="37" t="s">
        <v>315</v>
      </c>
      <c r="J389" s="16">
        <v>8661</v>
      </c>
      <c r="K389" s="30">
        <v>860</v>
      </c>
      <c r="L389" s="16" t="s">
        <v>44</v>
      </c>
      <c r="M389" s="16" t="str" cm="1">
        <f t="array" ref="M389:U389">_xlfn._xlws.FILTER(领地怪物效果!$A$4:$I$64,L389=领地怪物效果!$A$4:$A$64)</f>
        <v>远征PVP-3级圣水矿井</v>
      </c>
      <c r="N389" s="16">
        <v>3</v>
      </c>
      <c r="O389" s="16">
        <v>8</v>
      </c>
      <c r="P389" s="16">
        <v>2.9</v>
      </c>
      <c r="Q389" s="16">
        <v>2.9</v>
      </c>
      <c r="R389" s="16">
        <v>0</v>
      </c>
      <c r="S389" s="16">
        <v>24044776</v>
      </c>
      <c r="T389" s="16">
        <v>2030000</v>
      </c>
      <c r="U389" s="16">
        <v>43581156</v>
      </c>
      <c r="V389" s="16">
        <f t="shared" si="54"/>
        <v>3</v>
      </c>
      <c r="W389" s="19" cm="1">
        <f t="array" ref="W389">SUMPRODUCT((V389=品质升级提升效果!$H$3:$H$102)*(品质升级提升效果!$I$3:$I$102=C389)*(品质升级提升效果!$J$3:$J$102))</f>
        <v>0.86</v>
      </c>
      <c r="X389" s="19" cm="1">
        <f t="array" ref="X389">IFERROR(LOOKUP(1,0/((L389=Sheet2!$A$1:$A$90)*(Sheet2!$B$1:$B$90=C389)),Sheet2!$C$1:$C$90),W389)</f>
        <v>0.86</v>
      </c>
      <c r="Y389" s="16">
        <f t="shared" si="49"/>
        <v>20678507</v>
      </c>
      <c r="Z389" s="16">
        <f t="shared" si="47"/>
        <v>1990212</v>
      </c>
      <c r="AA389" s="16">
        <f t="shared" si="48"/>
        <v>43309984</v>
      </c>
      <c r="AD389" s="16" t="s">
        <v>257</v>
      </c>
      <c r="AE389" s="16" t="str">
        <f t="shared" si="50"/>
        <v>20678507,0}|</v>
      </c>
      <c r="AF389" s="16" t="s">
        <v>313</v>
      </c>
      <c r="AG389" s="16">
        <f t="shared" si="51"/>
        <v>1990212</v>
      </c>
      <c r="AH389" s="16" t="s">
        <v>260</v>
      </c>
      <c r="AI389" s="16" t="s">
        <v>314</v>
      </c>
      <c r="AJ389" s="16">
        <f t="shared" si="52"/>
        <v>43309984</v>
      </c>
      <c r="AK389" s="16" t="s">
        <v>261</v>
      </c>
      <c r="AL389" s="24" t="str">
        <f t="shared" si="53"/>
        <v>{{5,1,1,20678507,0}|{5,1,2,1990212,0}|{5,1,3,43309984,3}}</v>
      </c>
    </row>
    <row r="390" spans="1:38" x14ac:dyDescent="0.15">
      <c r="A390" s="16">
        <v>385</v>
      </c>
      <c r="B390" s="16">
        <v>304</v>
      </c>
      <c r="C390" s="16">
        <v>7</v>
      </c>
      <c r="D390" s="16">
        <v>0</v>
      </c>
      <c r="E390" s="16">
        <v>700</v>
      </c>
      <c r="F390" s="16">
        <v>0</v>
      </c>
      <c r="G390" s="16">
        <f t="shared" si="55"/>
        <v>6000525</v>
      </c>
      <c r="H390" t="s">
        <v>351</v>
      </c>
      <c r="I390" s="37" t="s">
        <v>315</v>
      </c>
      <c r="J390" s="16">
        <v>8661</v>
      </c>
      <c r="K390" s="30">
        <v>920</v>
      </c>
      <c r="L390" s="16" t="s">
        <v>45</v>
      </c>
      <c r="M390" s="16" t="str" cm="1">
        <f t="array" ref="M390:U390">_xlfn._xlws.FILTER(领地怪物效果!$A$4:$I$64,L390=领地怪物效果!$A$4:$A$64)</f>
        <v>远征PVP-4级圣水矿井</v>
      </c>
      <c r="N390" s="16">
        <v>4</v>
      </c>
      <c r="O390" s="16">
        <v>11.75</v>
      </c>
      <c r="P390" s="16">
        <v>22.25</v>
      </c>
      <c r="Q390" s="16">
        <v>22.25</v>
      </c>
      <c r="R390" s="16">
        <v>0</v>
      </c>
      <c r="S390" s="16">
        <v>35315764</v>
      </c>
      <c r="T390" s="16">
        <v>15575000</v>
      </c>
      <c r="U390" s="16">
        <v>334372667</v>
      </c>
      <c r="V390" s="16">
        <f t="shared" si="54"/>
        <v>4</v>
      </c>
      <c r="W390" s="19" cm="1">
        <f t="array" ref="W390">SUMPRODUCT((V390=品质升级提升效果!$H$3:$H$102)*(品质升级提升效果!$I$3:$I$102=C390)*(品质升级提升效果!$J$3:$J$102))</f>
        <v>0.92</v>
      </c>
      <c r="X390" s="19" cm="1">
        <f t="array" ref="X390">IFERROR(LOOKUP(1,0/((L390=Sheet2!$A$1:$A$90)*(Sheet2!$B$1:$B$90=C390)),Sheet2!$C$1:$C$90),W390)</f>
        <v>0.92</v>
      </c>
      <c r="Y390" s="16">
        <f t="shared" si="49"/>
        <v>32490502</v>
      </c>
      <c r="Z390" s="16">
        <f t="shared" ref="Z390:Z453" si="56">INT(T390*$X390*(1+C390/50))</f>
        <v>16335060</v>
      </c>
      <c r="AA390" s="16">
        <f t="shared" ref="AA390:AA453" si="57">INT(U390*$X390*(1+C390/45))</f>
        <v>355475297</v>
      </c>
      <c r="AD390" s="16" t="s">
        <v>257</v>
      </c>
      <c r="AE390" s="16" t="str">
        <f t="shared" si="50"/>
        <v>32490502,0}|</v>
      </c>
      <c r="AF390" s="16" t="s">
        <v>313</v>
      </c>
      <c r="AG390" s="16">
        <f t="shared" si="51"/>
        <v>16335060</v>
      </c>
      <c r="AH390" s="16" t="s">
        <v>260</v>
      </c>
      <c r="AI390" s="16" t="s">
        <v>314</v>
      </c>
      <c r="AJ390" s="16">
        <f t="shared" si="52"/>
        <v>355475297</v>
      </c>
      <c r="AK390" s="16" t="s">
        <v>261</v>
      </c>
      <c r="AL390" s="24" t="str">
        <f t="shared" si="53"/>
        <v>{{5,1,1,32490502,0}|{5,1,2,16335060,0}|{5,1,3,355475297,3}}</v>
      </c>
    </row>
    <row r="391" spans="1:38" x14ac:dyDescent="0.15">
      <c r="A391" s="16">
        <v>386</v>
      </c>
      <c r="B391" s="16">
        <v>305</v>
      </c>
      <c r="C391" s="16">
        <v>7</v>
      </c>
      <c r="D391" s="16">
        <v>0</v>
      </c>
      <c r="E391" s="16">
        <v>700</v>
      </c>
      <c r="F391" s="16">
        <v>0</v>
      </c>
      <c r="G391" s="16">
        <f t="shared" si="55"/>
        <v>6000526</v>
      </c>
      <c r="H391" t="s">
        <v>352</v>
      </c>
      <c r="I391" s="37" t="s">
        <v>315</v>
      </c>
      <c r="J391" s="16">
        <v>8661</v>
      </c>
      <c r="K391" s="30">
        <v>900</v>
      </c>
      <c r="L391" s="16" t="s">
        <v>46</v>
      </c>
      <c r="M391" s="16" t="str" cm="1">
        <f t="array" ref="M391:U391">_xlfn._xlws.FILTER(领地怪物效果!$A$4:$I$64,L391=领地怪物效果!$A$4:$A$64)</f>
        <v>远征PVP-5级圣水矿井</v>
      </c>
      <c r="N391" s="16">
        <v>5</v>
      </c>
      <c r="O391" s="16">
        <v>17.8</v>
      </c>
      <c r="P391" s="16">
        <v>26.25</v>
      </c>
      <c r="Q391" s="16">
        <v>26.25</v>
      </c>
      <c r="R391" s="16">
        <v>0</v>
      </c>
      <c r="S391" s="16">
        <v>53499626</v>
      </c>
      <c r="T391" s="16">
        <v>18375000</v>
      </c>
      <c r="U391" s="16">
        <v>394484608</v>
      </c>
      <c r="V391" s="16">
        <f t="shared" si="54"/>
        <v>5</v>
      </c>
      <c r="W391" s="19" cm="1">
        <f t="array" ref="W391">SUMPRODUCT((V391=品质升级提升效果!$H$3:$H$102)*(品质升级提升效果!$I$3:$I$102=C391)*(品质升级提升效果!$J$3:$J$102))</f>
        <v>0.9</v>
      </c>
      <c r="X391" s="19" cm="1">
        <f t="array" ref="X391">IFERROR(LOOKUP(1,0/((L391=Sheet2!$A$1:$A$90)*(Sheet2!$B$1:$B$90=C391)),Sheet2!$C$1:$C$90),W391)</f>
        <v>0.9</v>
      </c>
      <c r="Y391" s="16">
        <f t="shared" ref="Y391:Y454" si="58">INT(S391*$X391)</f>
        <v>48149663</v>
      </c>
      <c r="Z391" s="16">
        <f t="shared" si="56"/>
        <v>18852750</v>
      </c>
      <c r="AA391" s="16">
        <f t="shared" si="57"/>
        <v>410263992</v>
      </c>
      <c r="AD391" s="16" t="s">
        <v>257</v>
      </c>
      <c r="AE391" s="16" t="str">
        <f t="shared" ref="AE391:AE454" si="59">Y391&amp;",0}|"</f>
        <v>48149663,0}|</v>
      </c>
      <c r="AF391" s="16" t="s">
        <v>313</v>
      </c>
      <c r="AG391" s="16">
        <f t="shared" ref="AG391:AG454" si="60">Z391</f>
        <v>18852750</v>
      </c>
      <c r="AH391" s="16" t="s">
        <v>260</v>
      </c>
      <c r="AI391" s="16" t="s">
        <v>314</v>
      </c>
      <c r="AJ391" s="16">
        <f t="shared" ref="AJ391:AJ454" si="61">AA391</f>
        <v>410263992</v>
      </c>
      <c r="AK391" s="16" t="s">
        <v>261</v>
      </c>
      <c r="AL391" s="24" t="str">
        <f t="shared" ref="AL391:AL454" si="62">AD391&amp;AE391&amp;AF391&amp;AG391&amp;AH391&amp;AI391&amp;AJ391&amp;AK391</f>
        <v>{{5,1,1,48149663,0}|{5,1,2,18852750,0}|{5,1,3,410263992,3}}</v>
      </c>
    </row>
    <row r="392" spans="1:38" x14ac:dyDescent="0.15">
      <c r="A392" s="16">
        <v>387</v>
      </c>
      <c r="B392" s="16">
        <v>306</v>
      </c>
      <c r="C392" s="16">
        <v>7</v>
      </c>
      <c r="D392" s="16">
        <v>0</v>
      </c>
      <c r="E392" s="16">
        <v>700</v>
      </c>
      <c r="F392" s="16">
        <v>0</v>
      </c>
      <c r="G392" s="16">
        <f t="shared" si="55"/>
        <v>6000527</v>
      </c>
      <c r="H392" t="s">
        <v>353</v>
      </c>
      <c r="I392" s="37" t="s">
        <v>315</v>
      </c>
      <c r="J392" s="16">
        <v>8661</v>
      </c>
      <c r="K392" s="30">
        <v>860</v>
      </c>
      <c r="L392" s="16" t="s">
        <v>47</v>
      </c>
      <c r="M392" s="16" t="str" cm="1">
        <f t="array" ref="M392:U392">_xlfn._xlws.FILTER(领地怪物效果!$A$4:$I$64,L392=领地怪物效果!$A$4:$A$64)</f>
        <v>远征PVP-6级圣水矿井</v>
      </c>
      <c r="N392" s="16">
        <v>6</v>
      </c>
      <c r="O392" s="16">
        <v>41.95</v>
      </c>
      <c r="P392" s="16">
        <v>174</v>
      </c>
      <c r="Q392" s="16">
        <v>174</v>
      </c>
      <c r="R392" s="16">
        <v>0</v>
      </c>
      <c r="S392" s="16">
        <v>126084794</v>
      </c>
      <c r="T392" s="16">
        <v>121800000</v>
      </c>
      <c r="U392" s="16">
        <v>2614869402</v>
      </c>
      <c r="V392" s="16">
        <f t="shared" si="54"/>
        <v>6</v>
      </c>
      <c r="W392" s="19" cm="1">
        <f t="array" ref="W392">SUMPRODUCT((V392=品质升级提升效果!$H$3:$H$102)*(品质升级提升效果!$I$3:$I$102=C392)*(品质升级提升效果!$J$3:$J$102))</f>
        <v>0.86</v>
      </c>
      <c r="X392" s="19" cm="1">
        <f t="array" ref="X392">IFERROR(LOOKUP(1,0/((L392=Sheet2!$A$1:$A$90)*(Sheet2!$B$1:$B$90=C392)),Sheet2!$C$1:$C$90),W392)</f>
        <v>0.86</v>
      </c>
      <c r="Y392" s="16">
        <f t="shared" si="58"/>
        <v>108432922</v>
      </c>
      <c r="Z392" s="16">
        <f t="shared" si="56"/>
        <v>119412720</v>
      </c>
      <c r="AA392" s="16">
        <f t="shared" si="57"/>
        <v>2598599103</v>
      </c>
      <c r="AD392" s="16" t="s">
        <v>257</v>
      </c>
      <c r="AE392" s="16" t="str">
        <f t="shared" si="59"/>
        <v>108432922,0}|</v>
      </c>
      <c r="AF392" s="16" t="s">
        <v>313</v>
      </c>
      <c r="AG392" s="16">
        <f t="shared" si="60"/>
        <v>119412720</v>
      </c>
      <c r="AH392" s="16" t="s">
        <v>260</v>
      </c>
      <c r="AI392" s="16" t="s">
        <v>314</v>
      </c>
      <c r="AJ392" s="16">
        <f t="shared" si="61"/>
        <v>2598599103</v>
      </c>
      <c r="AK392" s="16" t="s">
        <v>261</v>
      </c>
      <c r="AL392" s="24" t="str">
        <f t="shared" si="62"/>
        <v>{{5,1,1,108432922,0}|{5,1,2,119412720,0}|{5,1,3,2598599103,3}}</v>
      </c>
    </row>
    <row r="393" spans="1:38" x14ac:dyDescent="0.15">
      <c r="A393" s="16">
        <v>388</v>
      </c>
      <c r="B393" s="16">
        <v>307</v>
      </c>
      <c r="C393" s="16">
        <v>7</v>
      </c>
      <c r="D393" s="16">
        <v>0</v>
      </c>
      <c r="E393" s="16">
        <v>700</v>
      </c>
      <c r="F393" s="16">
        <v>0</v>
      </c>
      <c r="G393" s="16">
        <f t="shared" si="55"/>
        <v>6000528</v>
      </c>
      <c r="H393" t="s">
        <v>354</v>
      </c>
      <c r="I393" s="37" t="s">
        <v>315</v>
      </c>
      <c r="J393" s="16">
        <v>8661</v>
      </c>
      <c r="K393" s="30">
        <v>780</v>
      </c>
      <c r="L393" s="16" t="s">
        <v>48</v>
      </c>
      <c r="M393" s="16" t="str" cm="1">
        <f t="array" ref="M393:U393">_xlfn._xlws.FILTER(领地怪物效果!$A$4:$I$64,L393=领地怪物效果!$A$4:$A$64)</f>
        <v>远征PVP-7级圣水矿井</v>
      </c>
      <c r="N393" s="16">
        <v>7</v>
      </c>
      <c r="O393" s="16">
        <v>48.35</v>
      </c>
      <c r="P393" s="16">
        <v>225</v>
      </c>
      <c r="Q393" s="16">
        <v>225</v>
      </c>
      <c r="R393" s="16">
        <v>0</v>
      </c>
      <c r="S393" s="16">
        <v>145320615</v>
      </c>
      <c r="T393" s="16">
        <v>157500000</v>
      </c>
      <c r="U393" s="16">
        <v>3381296641</v>
      </c>
      <c r="V393" s="16">
        <f t="shared" si="54"/>
        <v>7</v>
      </c>
      <c r="W393" s="19" cm="1">
        <f t="array" ref="W393">SUMPRODUCT((V393=品质升级提升效果!$H$3:$H$102)*(品质升级提升效果!$I$3:$I$102=C393)*(品质升级提升效果!$J$3:$J$102))</f>
        <v>0.78</v>
      </c>
      <c r="X393" s="19" cm="1">
        <f t="array" ref="X393">IFERROR(LOOKUP(1,0/((L393=Sheet2!$A$1:$A$90)*(Sheet2!$B$1:$B$90=C393)),Sheet2!$C$1:$C$90),W393)</f>
        <v>0.78</v>
      </c>
      <c r="Y393" s="16">
        <f t="shared" si="58"/>
        <v>113350079</v>
      </c>
      <c r="Z393" s="16">
        <f t="shared" si="56"/>
        <v>140049000</v>
      </c>
      <c r="AA393" s="16">
        <f t="shared" si="57"/>
        <v>3047675372</v>
      </c>
      <c r="AD393" s="16" t="s">
        <v>257</v>
      </c>
      <c r="AE393" s="16" t="str">
        <f t="shared" si="59"/>
        <v>113350079,0}|</v>
      </c>
      <c r="AF393" s="16" t="s">
        <v>313</v>
      </c>
      <c r="AG393" s="16">
        <f t="shared" si="60"/>
        <v>140049000</v>
      </c>
      <c r="AH393" s="16" t="s">
        <v>260</v>
      </c>
      <c r="AI393" s="16" t="s">
        <v>314</v>
      </c>
      <c r="AJ393" s="16">
        <f t="shared" si="61"/>
        <v>3047675372</v>
      </c>
      <c r="AK393" s="16" t="s">
        <v>261</v>
      </c>
      <c r="AL393" s="24" t="str">
        <f t="shared" si="62"/>
        <v>{{5,1,1,113350079,0}|{5,1,2,140049000,0}|{5,1,3,3047675372,3}}</v>
      </c>
    </row>
    <row r="394" spans="1:38" x14ac:dyDescent="0.15">
      <c r="A394" s="16">
        <v>389</v>
      </c>
      <c r="B394" s="16">
        <v>308</v>
      </c>
      <c r="C394" s="16">
        <v>7</v>
      </c>
      <c r="D394" s="16">
        <v>0</v>
      </c>
      <c r="E394" s="16">
        <v>700</v>
      </c>
      <c r="F394" s="16">
        <v>0</v>
      </c>
      <c r="G394" s="16">
        <f t="shared" si="55"/>
        <v>6000529</v>
      </c>
      <c r="H394" t="s">
        <v>355</v>
      </c>
      <c r="I394" s="37" t="s">
        <v>315</v>
      </c>
      <c r="J394" s="16">
        <v>8661</v>
      </c>
      <c r="K394" s="30">
        <v>700.00000000000011</v>
      </c>
      <c r="L394" s="16" t="s">
        <v>49</v>
      </c>
      <c r="M394" s="16" t="str" cm="1">
        <f t="array" ref="M394:U394">_xlfn._xlws.FILTER(领地怪物效果!$A$4:$I$64,L394=领地怪物效果!$A$4:$A$64)</f>
        <v>远征PVP-8级圣水矿井</v>
      </c>
      <c r="N394" s="16">
        <v>8</v>
      </c>
      <c r="O394" s="16">
        <v>53.35</v>
      </c>
      <c r="P394" s="16">
        <v>290.60000000000002</v>
      </c>
      <c r="Q394" s="16">
        <v>290.60000000000002</v>
      </c>
      <c r="R394" s="16">
        <v>0</v>
      </c>
      <c r="S394" s="16">
        <v>160348600</v>
      </c>
      <c r="T394" s="16">
        <v>203420000</v>
      </c>
      <c r="U394" s="16">
        <v>4367132462</v>
      </c>
      <c r="V394" s="16">
        <f t="shared" si="54"/>
        <v>8</v>
      </c>
      <c r="W394" s="19" cm="1">
        <f t="array" ref="W394">SUMPRODUCT((V394=品质升级提升效果!$H$3:$H$102)*(品质升级提升效果!$I$3:$I$102=C394)*(品质升级提升效果!$J$3:$J$102))</f>
        <v>0.70000000000000007</v>
      </c>
      <c r="X394" s="19" cm="1">
        <f t="array" ref="X394">IFERROR(LOOKUP(1,0/((L394=Sheet2!$A$1:$A$90)*(Sheet2!$B$1:$B$90=C394)),Sheet2!$C$1:$C$90),W394)</f>
        <v>0.70000000000000007</v>
      </c>
      <c r="Y394" s="16">
        <f t="shared" si="58"/>
        <v>112244020</v>
      </c>
      <c r="Z394" s="16">
        <f t="shared" si="56"/>
        <v>162329160</v>
      </c>
      <c r="AA394" s="16">
        <f t="shared" si="57"/>
        <v>3532524924</v>
      </c>
      <c r="AD394" s="16" t="s">
        <v>257</v>
      </c>
      <c r="AE394" s="16" t="str">
        <f t="shared" si="59"/>
        <v>112244020,0}|</v>
      </c>
      <c r="AF394" s="16" t="s">
        <v>313</v>
      </c>
      <c r="AG394" s="16">
        <f t="shared" si="60"/>
        <v>162329160</v>
      </c>
      <c r="AH394" s="16" t="s">
        <v>260</v>
      </c>
      <c r="AI394" s="16" t="s">
        <v>314</v>
      </c>
      <c r="AJ394" s="16">
        <f t="shared" si="61"/>
        <v>3532524924</v>
      </c>
      <c r="AK394" s="16" t="s">
        <v>261</v>
      </c>
      <c r="AL394" s="24" t="str">
        <f t="shared" si="62"/>
        <v>{{5,1,1,112244020,0}|{5,1,2,162329160,0}|{5,1,3,3532524924,3}}</v>
      </c>
    </row>
    <row r="395" spans="1:38" x14ac:dyDescent="0.15">
      <c r="A395" s="16">
        <v>390</v>
      </c>
      <c r="B395" s="16">
        <v>309</v>
      </c>
      <c r="C395" s="16">
        <v>7</v>
      </c>
      <c r="D395" s="16">
        <v>0</v>
      </c>
      <c r="E395" s="16">
        <v>700</v>
      </c>
      <c r="F395" s="16">
        <v>0</v>
      </c>
      <c r="G395" s="16">
        <f t="shared" si="55"/>
        <v>6000530</v>
      </c>
      <c r="H395" t="s">
        <v>356</v>
      </c>
      <c r="I395" s="37" t="s">
        <v>315</v>
      </c>
      <c r="J395" s="16">
        <v>8661</v>
      </c>
      <c r="K395" s="30">
        <v>640</v>
      </c>
      <c r="L395" s="16" t="s">
        <v>50</v>
      </c>
      <c r="M395" s="16" t="str" cm="1">
        <f t="array" ref="M395:U395">_xlfn._xlws.FILTER(领地怪物效果!$A$4:$I$64,L395=领地怪物效果!$A$4:$A$64)</f>
        <v>远征PVP-9级圣水矿井</v>
      </c>
      <c r="N395" s="16">
        <v>9</v>
      </c>
      <c r="O395" s="16">
        <v>92.3</v>
      </c>
      <c r="P395" s="16">
        <v>360</v>
      </c>
      <c r="Q395" s="16">
        <v>360</v>
      </c>
      <c r="R395" s="16">
        <v>0</v>
      </c>
      <c r="S395" s="16">
        <v>277416604</v>
      </c>
      <c r="T395" s="16">
        <v>252000000</v>
      </c>
      <c r="U395" s="16">
        <v>5410074626</v>
      </c>
      <c r="V395" s="16">
        <f t="shared" si="54"/>
        <v>9</v>
      </c>
      <c r="W395" s="19" cm="1">
        <f t="array" ref="W395">SUMPRODUCT((V395=品质升级提升效果!$H$3:$H$102)*(品质升级提升效果!$I$3:$I$102=C395)*(品质升级提升效果!$J$3:$J$102))</f>
        <v>0.64</v>
      </c>
      <c r="X395" s="19" cm="1">
        <f t="array" ref="X395">IFERROR(LOOKUP(1,0/((L395=Sheet2!$A$1:$A$90)*(Sheet2!$B$1:$B$90=C395)),Sheet2!$C$1:$C$90),W395)</f>
        <v>0.64</v>
      </c>
      <c r="Y395" s="16">
        <f t="shared" si="58"/>
        <v>177546626</v>
      </c>
      <c r="Z395" s="16">
        <f t="shared" si="56"/>
        <v>183859200</v>
      </c>
      <c r="AA395" s="16">
        <f t="shared" si="57"/>
        <v>4001050745</v>
      </c>
      <c r="AD395" s="16" t="s">
        <v>257</v>
      </c>
      <c r="AE395" s="16" t="str">
        <f t="shared" si="59"/>
        <v>177546626,0}|</v>
      </c>
      <c r="AF395" s="16" t="s">
        <v>313</v>
      </c>
      <c r="AG395" s="16">
        <f t="shared" si="60"/>
        <v>183859200</v>
      </c>
      <c r="AH395" s="16" t="s">
        <v>260</v>
      </c>
      <c r="AI395" s="16" t="s">
        <v>314</v>
      </c>
      <c r="AJ395" s="16">
        <f t="shared" si="61"/>
        <v>4001050745</v>
      </c>
      <c r="AK395" s="16" t="s">
        <v>261</v>
      </c>
      <c r="AL395" s="24" t="str">
        <f t="shared" si="62"/>
        <v>{{5,1,1,177546626,0}|{5,1,2,183859200,0}|{5,1,3,4001050745,3}}</v>
      </c>
    </row>
    <row r="396" spans="1:38" x14ac:dyDescent="0.15">
      <c r="A396" s="16">
        <v>391</v>
      </c>
      <c r="B396" s="16">
        <v>310</v>
      </c>
      <c r="C396" s="16">
        <v>7</v>
      </c>
      <c r="D396" s="16">
        <v>0</v>
      </c>
      <c r="E396" s="16">
        <v>700</v>
      </c>
      <c r="F396" s="16">
        <v>0</v>
      </c>
      <c r="G396" s="16">
        <f t="shared" si="55"/>
        <v>6000531</v>
      </c>
      <c r="H396" t="s">
        <v>358</v>
      </c>
      <c r="I396" s="37" t="s">
        <v>315</v>
      </c>
      <c r="J396" s="16">
        <v>8661</v>
      </c>
      <c r="K396" s="30">
        <v>580</v>
      </c>
      <c r="L396" s="16" t="s">
        <v>51</v>
      </c>
      <c r="M396" s="16" t="str" cm="1">
        <f t="array" ref="M396:U396">_xlfn._xlws.FILTER(领地怪物效果!$A$4:$I$64,L396=领地怪物效果!$A$4:$A$64)</f>
        <v>远征PVP-10级圣水矿井</v>
      </c>
      <c r="N396" s="16">
        <v>10</v>
      </c>
      <c r="O396" s="16">
        <v>108.65</v>
      </c>
      <c r="P396" s="16">
        <v>396</v>
      </c>
      <c r="Q396" s="16">
        <v>396</v>
      </c>
      <c r="R396" s="16">
        <v>0</v>
      </c>
      <c r="S396" s="16">
        <v>326558115</v>
      </c>
      <c r="T396" s="16">
        <v>277200000</v>
      </c>
      <c r="U396" s="16">
        <v>5951082089</v>
      </c>
      <c r="V396" s="16">
        <f t="shared" si="54"/>
        <v>10</v>
      </c>
      <c r="W396" s="19" cm="1">
        <f t="array" ref="W396">SUMPRODUCT((V396=品质升级提升效果!$H$3:$H$102)*(品质升级提升效果!$I$3:$I$102=C396)*(品质升级提升效果!$J$3:$J$102))</f>
        <v>0.57999999999999996</v>
      </c>
      <c r="X396" s="19" cm="1">
        <f t="array" ref="X396">IFERROR(LOOKUP(1,0/((L396=Sheet2!$A$1:$A$90)*(Sheet2!$B$1:$B$90=C396)),Sheet2!$C$1:$C$90),W396)</f>
        <v>0.57999999999999996</v>
      </c>
      <c r="Y396" s="16">
        <f t="shared" si="58"/>
        <v>189403706</v>
      </c>
      <c r="Z396" s="16">
        <f t="shared" si="56"/>
        <v>183284640</v>
      </c>
      <c r="AA396" s="16">
        <f t="shared" si="57"/>
        <v>3988547462</v>
      </c>
      <c r="AD396" s="16" t="s">
        <v>257</v>
      </c>
      <c r="AE396" s="16" t="str">
        <f t="shared" si="59"/>
        <v>189403706,0}|</v>
      </c>
      <c r="AF396" s="16" t="s">
        <v>313</v>
      </c>
      <c r="AG396" s="16">
        <f t="shared" si="60"/>
        <v>183284640</v>
      </c>
      <c r="AH396" s="16" t="s">
        <v>260</v>
      </c>
      <c r="AI396" s="16" t="s">
        <v>314</v>
      </c>
      <c r="AJ396" s="16">
        <f t="shared" si="61"/>
        <v>3988547462</v>
      </c>
      <c r="AK396" s="16" t="s">
        <v>261</v>
      </c>
      <c r="AL396" s="24" t="str">
        <f t="shared" si="62"/>
        <v>{{5,1,1,189403706,0}|{5,1,2,183284640,0}|{5,1,3,3988547462,3}}</v>
      </c>
    </row>
    <row r="397" spans="1:38" x14ac:dyDescent="0.15">
      <c r="A397" s="16">
        <v>392</v>
      </c>
      <c r="B397" s="16">
        <v>401</v>
      </c>
      <c r="C397" s="16">
        <v>7</v>
      </c>
      <c r="D397" s="16">
        <v>0</v>
      </c>
      <c r="E397" s="16">
        <v>0</v>
      </c>
      <c r="F397" s="16">
        <v>0</v>
      </c>
      <c r="G397" s="34">
        <v>6000552</v>
      </c>
      <c r="H397" t="s">
        <v>359</v>
      </c>
      <c r="I397" s="37" t="s">
        <v>315</v>
      </c>
      <c r="J397" s="16">
        <v>8661</v>
      </c>
      <c r="K397" s="30">
        <v>34</v>
      </c>
      <c r="L397" s="16" t="s">
        <v>52</v>
      </c>
      <c r="M397" s="16" t="str" cm="1">
        <f t="array" ref="M397:U397">_xlfn._xlws.FILTER(领地怪物效果!$A$4:$I$64,L397=领地怪物效果!$A$4:$A$64)</f>
        <v>远征PVP-3级要塞</v>
      </c>
      <c r="N397" s="16">
        <v>3</v>
      </c>
      <c r="O397" s="16">
        <v>5</v>
      </c>
      <c r="P397" s="16">
        <v>2.5</v>
      </c>
      <c r="Q397" s="16">
        <v>2.5</v>
      </c>
      <c r="R397" s="16">
        <v>0</v>
      </c>
      <c r="S397" s="16">
        <v>15027985</v>
      </c>
      <c r="T397" s="16">
        <v>1750000</v>
      </c>
      <c r="U397" s="16">
        <v>37569962</v>
      </c>
      <c r="V397" s="16">
        <f t="shared" si="54"/>
        <v>1</v>
      </c>
      <c r="W397" s="19" cm="1">
        <f t="array" ref="W397">SUMPRODUCT((V397=品质升级提升效果!$H$3:$H$102)*(品质升级提升效果!$I$3:$I$102=C397)*(品质升级提升效果!$J$3:$J$102))</f>
        <v>1.2</v>
      </c>
      <c r="X397" s="19" cm="1">
        <f t="array" ref="X397">IFERROR(LOOKUP(1,0/((L397=Sheet2!$A$1:$A$90)*(Sheet2!$B$1:$B$90=C397)),Sheet2!$C$1:$C$90),W397)</f>
        <v>3.4000000000000002E-2</v>
      </c>
      <c r="Y397" s="16">
        <f t="shared" si="58"/>
        <v>510951</v>
      </c>
      <c r="Z397" s="16">
        <f t="shared" si="56"/>
        <v>67830</v>
      </c>
      <c r="AA397" s="16">
        <f t="shared" si="57"/>
        <v>1476082</v>
      </c>
      <c r="AD397" s="16" t="s">
        <v>257</v>
      </c>
      <c r="AE397" s="16" t="str">
        <f t="shared" si="59"/>
        <v>510951,0}|</v>
      </c>
      <c r="AF397" s="16" t="s">
        <v>313</v>
      </c>
      <c r="AG397" s="16">
        <f t="shared" si="60"/>
        <v>67830</v>
      </c>
      <c r="AH397" s="16" t="s">
        <v>260</v>
      </c>
      <c r="AI397" s="16" t="s">
        <v>314</v>
      </c>
      <c r="AJ397" s="16">
        <f t="shared" si="61"/>
        <v>1476082</v>
      </c>
      <c r="AK397" s="16" t="s">
        <v>261</v>
      </c>
      <c r="AL397" s="24" t="str">
        <f t="shared" si="62"/>
        <v>{{5,1,1,510951,0}|{5,1,2,67830,0}|{5,1,3,1476082,3}}</v>
      </c>
    </row>
    <row r="398" spans="1:38" x14ac:dyDescent="0.15">
      <c r="A398" s="16">
        <v>393</v>
      </c>
      <c r="B398" s="16">
        <v>402</v>
      </c>
      <c r="C398" s="16">
        <v>7</v>
      </c>
      <c r="D398" s="16">
        <v>0</v>
      </c>
      <c r="E398" s="16">
        <v>0</v>
      </c>
      <c r="F398" s="16">
        <v>0</v>
      </c>
      <c r="G398" s="34">
        <v>6000553</v>
      </c>
      <c r="H398" t="s">
        <v>360</v>
      </c>
      <c r="I398" s="37" t="s">
        <v>315</v>
      </c>
      <c r="J398" s="16">
        <v>8661</v>
      </c>
      <c r="K398" s="30">
        <v>34</v>
      </c>
      <c r="L398" s="16" t="s">
        <v>53</v>
      </c>
      <c r="M398" s="16" t="str" cm="1">
        <f t="array" ref="M398:U398">_xlfn._xlws.FILTER(领地怪物效果!$A$4:$I$64,L398=领地怪物效果!$A$4:$A$64)</f>
        <v>远征PVP-6级要塞</v>
      </c>
      <c r="N398" s="16">
        <v>6</v>
      </c>
      <c r="O398" s="16">
        <v>26</v>
      </c>
      <c r="P398" s="16">
        <v>160</v>
      </c>
      <c r="Q398" s="16">
        <v>160</v>
      </c>
      <c r="R398" s="16">
        <v>0</v>
      </c>
      <c r="S398" s="16">
        <v>78145522</v>
      </c>
      <c r="T398" s="16">
        <v>112000000</v>
      </c>
      <c r="U398" s="16">
        <v>2404477611</v>
      </c>
      <c r="V398" s="16">
        <f t="shared" si="54"/>
        <v>2</v>
      </c>
      <c r="W398" s="19" cm="1">
        <f t="array" ref="W398">SUMPRODUCT((V398=品质升级提升效果!$H$3:$H$102)*(品质升级提升效果!$I$3:$I$102=C398)*(品质升级提升效果!$J$3:$J$102))</f>
        <v>0.98</v>
      </c>
      <c r="X398" s="19" cm="1">
        <f t="array" ref="X398">IFERROR(LOOKUP(1,0/((L398=Sheet2!$A$1:$A$90)*(Sheet2!$B$1:$B$90=C398)),Sheet2!$C$1:$C$90),W398)</f>
        <v>3.4000000000000002E-2</v>
      </c>
      <c r="Y398" s="16">
        <f t="shared" si="58"/>
        <v>2656947</v>
      </c>
      <c r="Z398" s="16">
        <f t="shared" si="56"/>
        <v>4341120</v>
      </c>
      <c r="AA398" s="16">
        <f t="shared" si="57"/>
        <v>94469253</v>
      </c>
      <c r="AD398" s="16" t="s">
        <v>257</v>
      </c>
      <c r="AE398" s="16" t="str">
        <f t="shared" si="59"/>
        <v>2656947,0}|</v>
      </c>
      <c r="AF398" s="16" t="s">
        <v>313</v>
      </c>
      <c r="AG398" s="16">
        <f t="shared" si="60"/>
        <v>4341120</v>
      </c>
      <c r="AH398" s="16" t="s">
        <v>260</v>
      </c>
      <c r="AI398" s="16" t="s">
        <v>314</v>
      </c>
      <c r="AJ398" s="16">
        <f t="shared" si="61"/>
        <v>94469253</v>
      </c>
      <c r="AK398" s="16" t="s">
        <v>261</v>
      </c>
      <c r="AL398" s="24" t="str">
        <f t="shared" si="62"/>
        <v>{{5,1,1,2656947,0}|{5,1,2,4341120,0}|{5,1,3,94469253,3}}</v>
      </c>
    </row>
    <row r="399" spans="1:38" x14ac:dyDescent="0.15">
      <c r="A399" s="16">
        <v>394</v>
      </c>
      <c r="B399" s="16">
        <v>403</v>
      </c>
      <c r="C399" s="16">
        <v>7</v>
      </c>
      <c r="D399" s="16">
        <v>0</v>
      </c>
      <c r="E399" s="16">
        <v>0</v>
      </c>
      <c r="F399" s="16">
        <v>0</v>
      </c>
      <c r="G399" s="34">
        <v>6000554</v>
      </c>
      <c r="H399" t="s">
        <v>361</v>
      </c>
      <c r="I399" s="37" t="s">
        <v>315</v>
      </c>
      <c r="J399" s="16">
        <v>8661</v>
      </c>
      <c r="K399" s="30">
        <v>34</v>
      </c>
      <c r="L399" s="16" t="s">
        <v>54</v>
      </c>
      <c r="M399" s="16" t="str" cm="1">
        <f t="array" ref="M399:U399">_xlfn._xlws.FILTER(领地怪物效果!$A$4:$I$64,L399=领地怪物效果!$A$4:$A$64)</f>
        <v>远征PVP-9级要塞</v>
      </c>
      <c r="N399" s="16">
        <v>9</v>
      </c>
      <c r="O399" s="16">
        <v>56</v>
      </c>
      <c r="P399" s="16">
        <v>300</v>
      </c>
      <c r="Q399" s="16">
        <v>300</v>
      </c>
      <c r="R399" s="16">
        <v>0</v>
      </c>
      <c r="S399" s="16">
        <v>168313432</v>
      </c>
      <c r="T399" s="16">
        <v>210000000</v>
      </c>
      <c r="U399" s="16">
        <v>4508395522</v>
      </c>
      <c r="V399" s="16">
        <f t="shared" si="54"/>
        <v>3</v>
      </c>
      <c r="W399" s="19" cm="1">
        <f t="array" ref="W399">SUMPRODUCT((V399=品质升级提升效果!$H$3:$H$102)*(品质升级提升效果!$I$3:$I$102=C399)*(品质升级提升效果!$J$3:$J$102))</f>
        <v>0.86</v>
      </c>
      <c r="X399" s="19" cm="1">
        <f t="array" ref="X399">IFERROR(LOOKUP(1,0/((L399=Sheet2!$A$1:$A$90)*(Sheet2!$B$1:$B$90=C399)),Sheet2!$C$1:$C$90),W399)</f>
        <v>3.4000000000000002E-2</v>
      </c>
      <c r="Y399" s="16">
        <f t="shared" si="58"/>
        <v>5722656</v>
      </c>
      <c r="Z399" s="16">
        <f t="shared" si="56"/>
        <v>8139600</v>
      </c>
      <c r="AA399" s="16">
        <f t="shared" si="57"/>
        <v>177129850</v>
      </c>
      <c r="AD399" s="16" t="s">
        <v>257</v>
      </c>
      <c r="AE399" s="16" t="str">
        <f t="shared" si="59"/>
        <v>5722656,0}|</v>
      </c>
      <c r="AF399" s="16" t="s">
        <v>313</v>
      </c>
      <c r="AG399" s="16">
        <f t="shared" si="60"/>
        <v>8139600</v>
      </c>
      <c r="AH399" s="16" t="s">
        <v>260</v>
      </c>
      <c r="AI399" s="16" t="s">
        <v>314</v>
      </c>
      <c r="AJ399" s="16">
        <f t="shared" si="61"/>
        <v>177129850</v>
      </c>
      <c r="AK399" s="16" t="s">
        <v>261</v>
      </c>
      <c r="AL399" s="24" t="str">
        <f t="shared" si="62"/>
        <v>{{5,1,1,5722656,0}|{5,1,2,8139600,0}|{5,1,3,177129850,3}}</v>
      </c>
    </row>
    <row r="400" spans="1:38" x14ac:dyDescent="0.15">
      <c r="A400" s="16">
        <v>395</v>
      </c>
      <c r="B400" s="16">
        <v>404</v>
      </c>
      <c r="C400" s="16">
        <v>7</v>
      </c>
      <c r="D400" s="16">
        <v>0</v>
      </c>
      <c r="E400" s="16">
        <v>0</v>
      </c>
      <c r="F400" s="16">
        <v>0</v>
      </c>
      <c r="G400" s="34">
        <v>6000555</v>
      </c>
      <c r="H400" t="s">
        <v>362</v>
      </c>
      <c r="I400" s="37" t="s">
        <v>315</v>
      </c>
      <c r="J400" s="16">
        <v>8661</v>
      </c>
      <c r="K400" s="30">
        <v>34</v>
      </c>
      <c r="L400" s="16" t="s">
        <v>55</v>
      </c>
      <c r="M400" s="16" t="str" cm="1">
        <f t="array" ref="M400:U400">_xlfn._xlws.FILTER(领地怪物效果!$A$4:$I$64,L400=领地怪物效果!$A$4:$A$64)</f>
        <v>远征PVP-10级中心城邦</v>
      </c>
      <c r="N400" s="16">
        <v>10</v>
      </c>
      <c r="O400" s="16">
        <v>83</v>
      </c>
      <c r="P400" s="16">
        <v>401</v>
      </c>
      <c r="Q400" s="16">
        <v>401</v>
      </c>
      <c r="R400" s="16">
        <v>0</v>
      </c>
      <c r="S400" s="16">
        <v>249464552</v>
      </c>
      <c r="T400" s="16">
        <v>280700000</v>
      </c>
      <c r="U400" s="16">
        <v>6026222014</v>
      </c>
      <c r="V400" s="16">
        <f t="shared" si="54"/>
        <v>4</v>
      </c>
      <c r="W400" s="19" cm="1">
        <f t="array" ref="W400">SUMPRODUCT((V400=品质升级提升效果!$H$3:$H$102)*(品质升级提升效果!$I$3:$I$102=C400)*(品质升级提升效果!$J$3:$J$102))</f>
        <v>0.92</v>
      </c>
      <c r="X400" s="19" cm="1">
        <f t="array" ref="X400">IFERROR(LOOKUP(1,0/((L400=Sheet2!$A$1:$A$90)*(Sheet2!$B$1:$B$90=C400)),Sheet2!$C$1:$C$90),W400)</f>
        <v>3.4000000000000002E-2</v>
      </c>
      <c r="Y400" s="16">
        <f t="shared" si="58"/>
        <v>8481794</v>
      </c>
      <c r="Z400" s="16">
        <f t="shared" si="56"/>
        <v>10879932</v>
      </c>
      <c r="AA400" s="16">
        <f t="shared" si="57"/>
        <v>236763567</v>
      </c>
      <c r="AD400" s="16" t="s">
        <v>257</v>
      </c>
      <c r="AE400" s="16" t="str">
        <f t="shared" si="59"/>
        <v>8481794,0}|</v>
      </c>
      <c r="AF400" s="16" t="s">
        <v>313</v>
      </c>
      <c r="AG400" s="16">
        <f t="shared" si="60"/>
        <v>10879932</v>
      </c>
      <c r="AH400" s="16" t="s">
        <v>260</v>
      </c>
      <c r="AI400" s="16" t="s">
        <v>314</v>
      </c>
      <c r="AJ400" s="16">
        <f t="shared" si="61"/>
        <v>236763567</v>
      </c>
      <c r="AK400" s="16" t="s">
        <v>261</v>
      </c>
      <c r="AL400" s="24" t="str">
        <f t="shared" si="62"/>
        <v>{{5,1,1,8481794,0}|{5,1,2,10879932,0}|{5,1,3,236763567,3}}</v>
      </c>
    </row>
    <row r="401" spans="1:38" x14ac:dyDescent="0.15">
      <c r="A401" s="16">
        <v>396</v>
      </c>
      <c r="B401" s="16">
        <v>500</v>
      </c>
      <c r="C401" s="16">
        <v>7</v>
      </c>
      <c r="D401" s="16">
        <v>0</v>
      </c>
      <c r="E401" s="16">
        <v>0</v>
      </c>
      <c r="F401" s="16">
        <v>0</v>
      </c>
      <c r="G401" s="16">
        <v>0</v>
      </c>
      <c r="H401" s="24" t="s">
        <v>316</v>
      </c>
      <c r="I401" s="24" t="s">
        <v>316</v>
      </c>
      <c r="J401" s="16">
        <v>8661</v>
      </c>
      <c r="K401" s="30">
        <v>0</v>
      </c>
      <c r="L401" s="16" t="s">
        <v>56</v>
      </c>
      <c r="M401" s="16" t="str" cm="1">
        <f t="array" ref="M401:U401">_xlfn._xlws.FILTER(领地怪物效果!$A$4:$I$64,L401=领地怪物效果!$A$4:$A$64)</f>
        <v>远征PVE-出生</v>
      </c>
      <c r="N401" s="16">
        <v>0</v>
      </c>
      <c r="O401" s="16">
        <v>1.5</v>
      </c>
      <c r="P401" s="16">
        <v>1.2</v>
      </c>
      <c r="Q401" s="16">
        <v>1.2</v>
      </c>
      <c r="R401" s="16">
        <v>0</v>
      </c>
      <c r="S401" s="16">
        <v>4508395</v>
      </c>
      <c r="T401" s="16">
        <v>840000</v>
      </c>
      <c r="U401" s="16">
        <v>18033582</v>
      </c>
      <c r="V401" s="16">
        <f t="shared" si="54"/>
        <v>1</v>
      </c>
      <c r="W401" s="19" cm="1">
        <f t="array" ref="W401">SUMPRODUCT((V401=品质升级提升效果!$H$3:$H$102)*(品质升级提升效果!$I$3:$I$102=C401)*(品质升级提升效果!$J$3:$J$102))</f>
        <v>1.2</v>
      </c>
      <c r="X401" s="19" cm="1">
        <f t="array" ref="X401">IFERROR(LOOKUP(1,0/((L401=Sheet2!$A$1:$A$90)*(Sheet2!$B$1:$B$90=C401)),Sheet2!$C$1:$C$90),W401)</f>
        <v>1.2</v>
      </c>
      <c r="Y401" s="16">
        <f t="shared" si="58"/>
        <v>5410074</v>
      </c>
      <c r="Z401" s="16">
        <f t="shared" si="56"/>
        <v>1149120</v>
      </c>
      <c r="AA401" s="16">
        <f t="shared" si="57"/>
        <v>25006567</v>
      </c>
      <c r="AD401" s="16" t="s">
        <v>257</v>
      </c>
      <c r="AE401" s="16" t="str">
        <f t="shared" si="59"/>
        <v>5410074,0}|</v>
      </c>
      <c r="AF401" s="16" t="s">
        <v>313</v>
      </c>
      <c r="AG401" s="16">
        <f t="shared" si="60"/>
        <v>1149120</v>
      </c>
      <c r="AH401" s="16" t="s">
        <v>260</v>
      </c>
      <c r="AI401" s="16" t="s">
        <v>314</v>
      </c>
      <c r="AJ401" s="16">
        <f t="shared" si="61"/>
        <v>25006567</v>
      </c>
      <c r="AK401" s="16" t="s">
        <v>261</v>
      </c>
      <c r="AL401" s="24" t="str">
        <f t="shared" si="62"/>
        <v>{{5,1,1,5410074,0}|{5,1,2,1149120,0}|{5,1,3,25006567,3}}</v>
      </c>
    </row>
    <row r="402" spans="1:38" x14ac:dyDescent="0.15">
      <c r="A402" s="16">
        <v>397</v>
      </c>
      <c r="B402" s="16">
        <v>501</v>
      </c>
      <c r="C402" s="16">
        <v>7</v>
      </c>
      <c r="D402" s="16">
        <v>0</v>
      </c>
      <c r="E402" s="16">
        <v>0</v>
      </c>
      <c r="F402" s="16">
        <v>0</v>
      </c>
      <c r="G402" s="16">
        <v>0</v>
      </c>
      <c r="H402" s="24" t="s">
        <v>316</v>
      </c>
      <c r="I402" s="24" t="s">
        <v>316</v>
      </c>
      <c r="J402" s="16">
        <v>8661</v>
      </c>
      <c r="K402" s="30">
        <v>0</v>
      </c>
      <c r="L402" s="16" t="s">
        <v>57</v>
      </c>
      <c r="M402" s="16" t="str" cm="1">
        <f t="array" ref="M402:U402">_xlfn._xlws.FILTER(领地怪物效果!$A$4:$I$64,L402=领地怪物效果!$A$4:$A$64)</f>
        <v>远征PVE-1级普通</v>
      </c>
      <c r="N402" s="16">
        <v>1</v>
      </c>
      <c r="O402" s="16">
        <v>1.35</v>
      </c>
      <c r="P402" s="16">
        <v>1.2</v>
      </c>
      <c r="Q402" s="16">
        <v>1.2</v>
      </c>
      <c r="R402" s="16">
        <v>0</v>
      </c>
      <c r="S402" s="16">
        <v>4057555</v>
      </c>
      <c r="T402" s="16">
        <v>840000</v>
      </c>
      <c r="U402" s="16">
        <v>18033582</v>
      </c>
      <c r="V402" s="16">
        <f t="shared" si="54"/>
        <v>1</v>
      </c>
      <c r="W402" s="19" cm="1">
        <f t="array" ref="W402">SUMPRODUCT((V402=品质升级提升效果!$H$3:$H$102)*(品质升级提升效果!$I$3:$I$102=C402)*(品质升级提升效果!$J$3:$J$102))</f>
        <v>1.2</v>
      </c>
      <c r="X402" s="19" cm="1">
        <f t="array" ref="X402">IFERROR(LOOKUP(1,0/((L402=Sheet2!$A$1:$A$90)*(Sheet2!$B$1:$B$90=C402)),Sheet2!$C$1:$C$90),W402)</f>
        <v>1.2</v>
      </c>
      <c r="Y402" s="16">
        <f t="shared" si="58"/>
        <v>4869066</v>
      </c>
      <c r="Z402" s="16">
        <f t="shared" si="56"/>
        <v>1149120</v>
      </c>
      <c r="AA402" s="16">
        <f t="shared" si="57"/>
        <v>25006567</v>
      </c>
      <c r="AD402" s="16" t="s">
        <v>257</v>
      </c>
      <c r="AE402" s="16" t="str">
        <f t="shared" si="59"/>
        <v>4869066,0}|</v>
      </c>
      <c r="AF402" s="16" t="s">
        <v>313</v>
      </c>
      <c r="AG402" s="16">
        <f t="shared" si="60"/>
        <v>1149120</v>
      </c>
      <c r="AH402" s="16" t="s">
        <v>260</v>
      </c>
      <c r="AI402" s="16" t="s">
        <v>314</v>
      </c>
      <c r="AJ402" s="16">
        <f t="shared" si="61"/>
        <v>25006567</v>
      </c>
      <c r="AK402" s="16" t="s">
        <v>261</v>
      </c>
      <c r="AL402" s="24" t="str">
        <f t="shared" si="62"/>
        <v>{{5,1,1,4869066,0}|{5,1,2,1149120,0}|{5,1,3,25006567,3}}</v>
      </c>
    </row>
    <row r="403" spans="1:38" x14ac:dyDescent="0.15">
      <c r="A403" s="16">
        <v>398</v>
      </c>
      <c r="B403" s="16">
        <v>502</v>
      </c>
      <c r="C403" s="16">
        <v>7</v>
      </c>
      <c r="D403" s="16">
        <v>0</v>
      </c>
      <c r="E403" s="16">
        <v>0</v>
      </c>
      <c r="F403" s="16">
        <v>0</v>
      </c>
      <c r="G403" s="16">
        <v>0</v>
      </c>
      <c r="H403" s="24" t="s">
        <v>316</v>
      </c>
      <c r="I403" s="24" t="s">
        <v>316</v>
      </c>
      <c r="J403" s="16">
        <v>8661</v>
      </c>
      <c r="K403" s="30">
        <v>0</v>
      </c>
      <c r="L403" s="16" t="s">
        <v>58</v>
      </c>
      <c r="M403" s="16" t="str" cm="1">
        <f t="array" ref="M403:U403">_xlfn._xlws.FILTER(领地怪物效果!$A$4:$I$64,L403=领地怪物效果!$A$4:$A$64)</f>
        <v>远征PVE-2级普通</v>
      </c>
      <c r="N403" s="16">
        <v>2</v>
      </c>
      <c r="O403" s="16">
        <v>2.8</v>
      </c>
      <c r="P403" s="16">
        <v>1.8</v>
      </c>
      <c r="Q403" s="16">
        <v>1.8</v>
      </c>
      <c r="R403" s="16">
        <v>0</v>
      </c>
      <c r="S403" s="16">
        <v>8415671</v>
      </c>
      <c r="T403" s="16">
        <v>1260000</v>
      </c>
      <c r="U403" s="16">
        <v>27050373</v>
      </c>
      <c r="V403" s="16">
        <f t="shared" si="54"/>
        <v>2</v>
      </c>
      <c r="W403" s="19" cm="1">
        <f t="array" ref="W403">SUMPRODUCT((V403=品质升级提升效果!$H$3:$H$102)*(品质升级提升效果!$I$3:$I$102=C403)*(品质升级提升效果!$J$3:$J$102))</f>
        <v>0.98</v>
      </c>
      <c r="X403" s="19" cm="1">
        <f t="array" ref="X403">IFERROR(LOOKUP(1,0/((L403=Sheet2!$A$1:$A$90)*(Sheet2!$B$1:$B$90=C403)),Sheet2!$C$1:$C$90),W403)</f>
        <v>0.98</v>
      </c>
      <c r="Y403" s="16">
        <f t="shared" si="58"/>
        <v>8247357</v>
      </c>
      <c r="Z403" s="16">
        <f t="shared" si="56"/>
        <v>1407672</v>
      </c>
      <c r="AA403" s="16">
        <f t="shared" si="57"/>
        <v>30633044</v>
      </c>
      <c r="AD403" s="16" t="s">
        <v>257</v>
      </c>
      <c r="AE403" s="16" t="str">
        <f t="shared" si="59"/>
        <v>8247357,0}|</v>
      </c>
      <c r="AF403" s="16" t="s">
        <v>313</v>
      </c>
      <c r="AG403" s="16">
        <f t="shared" si="60"/>
        <v>1407672</v>
      </c>
      <c r="AH403" s="16" t="s">
        <v>260</v>
      </c>
      <c r="AI403" s="16" t="s">
        <v>314</v>
      </c>
      <c r="AJ403" s="16">
        <f t="shared" si="61"/>
        <v>30633044</v>
      </c>
      <c r="AK403" s="16" t="s">
        <v>261</v>
      </c>
      <c r="AL403" s="24" t="str">
        <f t="shared" si="62"/>
        <v>{{5,1,1,8247357,0}|{5,1,2,1407672,0}|{5,1,3,30633044,3}}</v>
      </c>
    </row>
    <row r="404" spans="1:38" x14ac:dyDescent="0.15">
      <c r="A404" s="16">
        <v>399</v>
      </c>
      <c r="B404" s="16">
        <v>503</v>
      </c>
      <c r="C404" s="16">
        <v>7</v>
      </c>
      <c r="D404" s="16">
        <v>0</v>
      </c>
      <c r="E404" s="16">
        <v>0</v>
      </c>
      <c r="F404" s="16">
        <v>0</v>
      </c>
      <c r="G404" s="16">
        <v>0</v>
      </c>
      <c r="H404" s="24" t="s">
        <v>316</v>
      </c>
      <c r="I404" s="24" t="s">
        <v>316</v>
      </c>
      <c r="J404" s="16">
        <v>8661</v>
      </c>
      <c r="K404" s="30">
        <v>0</v>
      </c>
      <c r="L404" s="16" t="s">
        <v>59</v>
      </c>
      <c r="M404" s="16" t="str" cm="1">
        <f t="array" ref="M404:U404">_xlfn._xlws.FILTER(领地怪物效果!$A$4:$I$64,L404=领地怪物效果!$A$4:$A$64)</f>
        <v>远征PVE-3级普通</v>
      </c>
      <c r="N404" s="16">
        <v>3</v>
      </c>
      <c r="O404" s="16">
        <v>5.5</v>
      </c>
      <c r="P404" s="16">
        <v>3</v>
      </c>
      <c r="Q404" s="16">
        <v>3</v>
      </c>
      <c r="R404" s="16">
        <v>0</v>
      </c>
      <c r="S404" s="16">
        <v>16530783</v>
      </c>
      <c r="T404" s="16">
        <v>2100000</v>
      </c>
      <c r="U404" s="16">
        <v>45083955</v>
      </c>
      <c r="V404" s="16">
        <f t="shared" si="54"/>
        <v>3</v>
      </c>
      <c r="W404" s="19" cm="1">
        <f t="array" ref="W404">SUMPRODUCT((V404=品质升级提升效果!$H$3:$H$102)*(品质升级提升效果!$I$3:$I$102=C404)*(品质升级提升效果!$J$3:$J$102))</f>
        <v>0.86</v>
      </c>
      <c r="X404" s="19" cm="1">
        <f t="array" ref="X404">IFERROR(LOOKUP(1,0/((L404=Sheet2!$A$1:$A$90)*(Sheet2!$B$1:$B$90=C404)),Sheet2!$C$1:$C$90),W404)</f>
        <v>0.86</v>
      </c>
      <c r="Y404" s="16">
        <f t="shared" si="58"/>
        <v>14216473</v>
      </c>
      <c r="Z404" s="16">
        <f t="shared" si="56"/>
        <v>2058840</v>
      </c>
      <c r="AA404" s="16">
        <f t="shared" si="57"/>
        <v>44803432</v>
      </c>
      <c r="AD404" s="16" t="s">
        <v>257</v>
      </c>
      <c r="AE404" s="16" t="str">
        <f t="shared" si="59"/>
        <v>14216473,0}|</v>
      </c>
      <c r="AF404" s="16" t="s">
        <v>313</v>
      </c>
      <c r="AG404" s="16">
        <f t="shared" si="60"/>
        <v>2058840</v>
      </c>
      <c r="AH404" s="16" t="s">
        <v>260</v>
      </c>
      <c r="AI404" s="16" t="s">
        <v>314</v>
      </c>
      <c r="AJ404" s="16">
        <f t="shared" si="61"/>
        <v>44803432</v>
      </c>
      <c r="AK404" s="16" t="s">
        <v>261</v>
      </c>
      <c r="AL404" s="24" t="str">
        <f t="shared" si="62"/>
        <v>{{5,1,1,14216473,0}|{5,1,2,2058840,0}|{5,1,3,44803432,3}}</v>
      </c>
    </row>
    <row r="405" spans="1:38" x14ac:dyDescent="0.15">
      <c r="A405" s="16">
        <v>400</v>
      </c>
      <c r="B405" s="16">
        <v>504</v>
      </c>
      <c r="C405" s="16">
        <v>7</v>
      </c>
      <c r="D405" s="16">
        <v>0</v>
      </c>
      <c r="E405" s="16">
        <v>0</v>
      </c>
      <c r="F405" s="16">
        <v>0</v>
      </c>
      <c r="G405" s="16">
        <v>0</v>
      </c>
      <c r="H405" s="24" t="s">
        <v>316</v>
      </c>
      <c r="I405" s="24" t="s">
        <v>316</v>
      </c>
      <c r="J405" s="16">
        <v>8661</v>
      </c>
      <c r="K405" s="30">
        <v>0</v>
      </c>
      <c r="L405" s="16" t="s">
        <v>60</v>
      </c>
      <c r="M405" s="16" t="str" cm="1">
        <f t="array" ref="M405:U405">_xlfn._xlws.FILTER(领地怪物效果!$A$4:$I$64,L405=领地怪物效果!$A$4:$A$64)</f>
        <v>远征PVE-4级普通</v>
      </c>
      <c r="N405" s="16">
        <v>4</v>
      </c>
      <c r="O405" s="16">
        <v>8</v>
      </c>
      <c r="P405" s="16">
        <v>22</v>
      </c>
      <c r="Q405" s="16">
        <v>22</v>
      </c>
      <c r="R405" s="16">
        <v>0</v>
      </c>
      <c r="S405" s="16">
        <v>24044776</v>
      </c>
      <c r="T405" s="16">
        <v>15400000</v>
      </c>
      <c r="U405" s="16">
        <v>330615671</v>
      </c>
      <c r="V405" s="16">
        <f t="shared" si="54"/>
        <v>4</v>
      </c>
      <c r="W405" s="19" cm="1">
        <f t="array" ref="W405">SUMPRODUCT((V405=品质升级提升效果!$H$3:$H$102)*(品质升级提升效果!$I$3:$I$102=C405)*(品质升级提升效果!$J$3:$J$102))</f>
        <v>0.92</v>
      </c>
      <c r="X405" s="19" cm="1">
        <f t="array" ref="X405">IFERROR(LOOKUP(1,0/((L405=Sheet2!$A$1:$A$90)*(Sheet2!$B$1:$B$90=C405)),Sheet2!$C$1:$C$90),W405)</f>
        <v>0.92</v>
      </c>
      <c r="Y405" s="16">
        <f t="shared" si="58"/>
        <v>22121193</v>
      </c>
      <c r="Z405" s="16">
        <f t="shared" si="56"/>
        <v>16151520</v>
      </c>
      <c r="AA405" s="16">
        <f t="shared" si="57"/>
        <v>351481193</v>
      </c>
      <c r="AD405" s="16" t="s">
        <v>257</v>
      </c>
      <c r="AE405" s="16" t="str">
        <f t="shared" si="59"/>
        <v>22121193,0}|</v>
      </c>
      <c r="AF405" s="16" t="s">
        <v>313</v>
      </c>
      <c r="AG405" s="16">
        <f t="shared" si="60"/>
        <v>16151520</v>
      </c>
      <c r="AH405" s="16" t="s">
        <v>260</v>
      </c>
      <c r="AI405" s="16" t="s">
        <v>314</v>
      </c>
      <c r="AJ405" s="16">
        <f t="shared" si="61"/>
        <v>351481193</v>
      </c>
      <c r="AK405" s="16" t="s">
        <v>261</v>
      </c>
      <c r="AL405" s="24" t="str">
        <f t="shared" si="62"/>
        <v>{{5,1,1,22121193,0}|{5,1,2,16151520,0}|{5,1,3,351481193,3}}</v>
      </c>
    </row>
    <row r="406" spans="1:38" x14ac:dyDescent="0.15">
      <c r="A406" s="16">
        <v>401</v>
      </c>
      <c r="B406" s="16">
        <v>505</v>
      </c>
      <c r="C406" s="16">
        <v>7</v>
      </c>
      <c r="D406" s="16">
        <v>0</v>
      </c>
      <c r="E406" s="16">
        <v>0</v>
      </c>
      <c r="F406" s="16">
        <v>0</v>
      </c>
      <c r="G406" s="16">
        <v>0</v>
      </c>
      <c r="H406" s="24" t="s">
        <v>316</v>
      </c>
      <c r="I406" s="24" t="s">
        <v>316</v>
      </c>
      <c r="J406" s="16">
        <v>8661</v>
      </c>
      <c r="K406" s="30">
        <v>0</v>
      </c>
      <c r="L406" s="16" t="s">
        <v>61</v>
      </c>
      <c r="M406" s="16" t="str" cm="1">
        <f t="array" ref="M406:U406">_xlfn._xlws.FILTER(领地怪物效果!$A$4:$I$64,L406=领地怪物效果!$A$4:$A$64)</f>
        <v>远征PVE-5级普通</v>
      </c>
      <c r="N406" s="16">
        <v>5</v>
      </c>
      <c r="O406" s="16">
        <v>12</v>
      </c>
      <c r="P406" s="16">
        <v>25</v>
      </c>
      <c r="Q406" s="16">
        <v>25</v>
      </c>
      <c r="R406" s="16">
        <v>0</v>
      </c>
      <c r="S406" s="16">
        <v>36067164</v>
      </c>
      <c r="T406" s="16">
        <v>17500000</v>
      </c>
      <c r="U406" s="16">
        <v>375699626</v>
      </c>
      <c r="V406" s="16">
        <f t="shared" si="54"/>
        <v>5</v>
      </c>
      <c r="W406" s="19" cm="1">
        <f t="array" ref="W406">SUMPRODUCT((V406=品质升级提升效果!$H$3:$H$102)*(品质升级提升效果!$I$3:$I$102=C406)*(品质升级提升效果!$J$3:$J$102))</f>
        <v>0.9</v>
      </c>
      <c r="X406" s="19" cm="1">
        <f t="array" ref="X406">IFERROR(LOOKUP(1,0/((L406=Sheet2!$A$1:$A$90)*(Sheet2!$B$1:$B$90=C406)),Sheet2!$C$1:$C$90),W406)</f>
        <v>0.9</v>
      </c>
      <c r="Y406" s="16">
        <f t="shared" si="58"/>
        <v>32460447</v>
      </c>
      <c r="Z406" s="16">
        <f t="shared" si="56"/>
        <v>17955000</v>
      </c>
      <c r="AA406" s="16">
        <f t="shared" si="57"/>
        <v>390727611</v>
      </c>
      <c r="AD406" s="16" t="s">
        <v>257</v>
      </c>
      <c r="AE406" s="16" t="str">
        <f t="shared" si="59"/>
        <v>32460447,0}|</v>
      </c>
      <c r="AF406" s="16" t="s">
        <v>313</v>
      </c>
      <c r="AG406" s="16">
        <f t="shared" si="60"/>
        <v>17955000</v>
      </c>
      <c r="AH406" s="16" t="s">
        <v>260</v>
      </c>
      <c r="AI406" s="16" t="s">
        <v>314</v>
      </c>
      <c r="AJ406" s="16">
        <f t="shared" si="61"/>
        <v>390727611</v>
      </c>
      <c r="AK406" s="16" t="s">
        <v>261</v>
      </c>
      <c r="AL406" s="24" t="str">
        <f t="shared" si="62"/>
        <v>{{5,1,1,32460447,0}|{5,1,2,17955000,0}|{5,1,3,390727611,3}}</v>
      </c>
    </row>
    <row r="407" spans="1:38" x14ac:dyDescent="0.15">
      <c r="A407" s="16">
        <v>402</v>
      </c>
      <c r="B407" s="16">
        <v>506</v>
      </c>
      <c r="C407" s="16">
        <v>7</v>
      </c>
      <c r="D407" s="16">
        <v>0</v>
      </c>
      <c r="E407" s="16">
        <v>0</v>
      </c>
      <c r="F407" s="16">
        <v>0</v>
      </c>
      <c r="G407" s="16">
        <v>0</v>
      </c>
      <c r="H407" s="24" t="s">
        <v>316</v>
      </c>
      <c r="I407" s="24" t="s">
        <v>316</v>
      </c>
      <c r="J407" s="16">
        <v>8661</v>
      </c>
      <c r="K407" s="30">
        <v>0</v>
      </c>
      <c r="L407" s="16" t="s">
        <v>62</v>
      </c>
      <c r="M407" s="16" t="str" cm="1">
        <f t="array" ref="M407:U407">_xlfn._xlws.FILTER(领地怪物效果!$A$4:$I$64,L407=领地怪物效果!$A$4:$A$64)</f>
        <v>远征PVE-6级普通</v>
      </c>
      <c r="N407" s="16">
        <v>6</v>
      </c>
      <c r="O407" s="16">
        <v>28</v>
      </c>
      <c r="P407" s="16">
        <v>160</v>
      </c>
      <c r="Q407" s="16">
        <v>160</v>
      </c>
      <c r="R407" s="16">
        <v>0</v>
      </c>
      <c r="S407" s="16">
        <v>84156716</v>
      </c>
      <c r="T407" s="16">
        <v>112000000</v>
      </c>
      <c r="U407" s="16">
        <v>2404477611</v>
      </c>
      <c r="V407" s="16">
        <f t="shared" si="54"/>
        <v>6</v>
      </c>
      <c r="W407" s="19" cm="1">
        <f t="array" ref="W407">SUMPRODUCT((V407=品质升级提升效果!$H$3:$H$102)*(品质升级提升效果!$I$3:$I$102=C407)*(品质升级提升效果!$J$3:$J$102))</f>
        <v>0.86</v>
      </c>
      <c r="X407" s="19" cm="1">
        <f t="array" ref="X407">IFERROR(LOOKUP(1,0/((L407=Sheet2!$A$1:$A$90)*(Sheet2!$B$1:$B$90=C407)),Sheet2!$C$1:$C$90),W407)</f>
        <v>0.86</v>
      </c>
      <c r="Y407" s="16">
        <f t="shared" si="58"/>
        <v>72374775</v>
      </c>
      <c r="Z407" s="16">
        <f t="shared" si="56"/>
        <v>109804800</v>
      </c>
      <c r="AA407" s="16">
        <f t="shared" si="57"/>
        <v>2389516416</v>
      </c>
      <c r="AD407" s="16" t="s">
        <v>257</v>
      </c>
      <c r="AE407" s="16" t="str">
        <f t="shared" si="59"/>
        <v>72374775,0}|</v>
      </c>
      <c r="AF407" s="16" t="s">
        <v>313</v>
      </c>
      <c r="AG407" s="16">
        <f t="shared" si="60"/>
        <v>109804800</v>
      </c>
      <c r="AH407" s="16" t="s">
        <v>260</v>
      </c>
      <c r="AI407" s="16" t="s">
        <v>314</v>
      </c>
      <c r="AJ407" s="16">
        <f t="shared" si="61"/>
        <v>2389516416</v>
      </c>
      <c r="AK407" s="16" t="s">
        <v>261</v>
      </c>
      <c r="AL407" s="24" t="str">
        <f t="shared" si="62"/>
        <v>{{5,1,1,72374775,0}|{5,1,2,109804800,0}|{5,1,3,2389516416,3}}</v>
      </c>
    </row>
    <row r="408" spans="1:38" x14ac:dyDescent="0.15">
      <c r="A408" s="16">
        <v>403</v>
      </c>
      <c r="B408" s="16">
        <v>507</v>
      </c>
      <c r="C408" s="16">
        <v>7</v>
      </c>
      <c r="D408" s="16">
        <v>0</v>
      </c>
      <c r="E408" s="16">
        <v>0</v>
      </c>
      <c r="F408" s="16">
        <v>0</v>
      </c>
      <c r="G408" s="16">
        <v>0</v>
      </c>
      <c r="H408" s="24" t="s">
        <v>316</v>
      </c>
      <c r="I408" s="24" t="s">
        <v>316</v>
      </c>
      <c r="J408" s="16">
        <v>8661</v>
      </c>
      <c r="K408" s="30">
        <v>0</v>
      </c>
      <c r="L408" s="16" t="s">
        <v>63</v>
      </c>
      <c r="M408" s="16" t="str" cm="1">
        <f t="array" ref="M408:U408">_xlfn._xlws.FILTER(领地怪物效果!$A$4:$I$64,L408=领地怪物效果!$A$4:$A$64)</f>
        <v>远征PVE-7级普通</v>
      </c>
      <c r="N408" s="16">
        <v>7</v>
      </c>
      <c r="O408" s="16">
        <v>32</v>
      </c>
      <c r="P408" s="16">
        <v>200</v>
      </c>
      <c r="Q408" s="16">
        <v>200</v>
      </c>
      <c r="R408" s="16">
        <v>0</v>
      </c>
      <c r="S408" s="16">
        <v>96179104</v>
      </c>
      <c r="T408" s="16">
        <v>140000000</v>
      </c>
      <c r="U408" s="16">
        <v>3005597014</v>
      </c>
      <c r="V408" s="16">
        <f t="shared" si="54"/>
        <v>7</v>
      </c>
      <c r="W408" s="19" cm="1">
        <f t="array" ref="W408">SUMPRODUCT((V408=品质升级提升效果!$H$3:$H$102)*(品质升级提升效果!$I$3:$I$102=C408)*(品质升级提升效果!$J$3:$J$102))</f>
        <v>0.78</v>
      </c>
      <c r="X408" s="19" cm="1">
        <f t="array" ref="X408">IFERROR(LOOKUP(1,0/((L408=Sheet2!$A$1:$A$90)*(Sheet2!$B$1:$B$90=C408)),Sheet2!$C$1:$C$90),W408)</f>
        <v>0.78</v>
      </c>
      <c r="Y408" s="16">
        <f t="shared" si="58"/>
        <v>75019701</v>
      </c>
      <c r="Z408" s="16">
        <f t="shared" si="56"/>
        <v>124488000</v>
      </c>
      <c r="AA408" s="16">
        <f t="shared" si="57"/>
        <v>2709044775</v>
      </c>
      <c r="AD408" s="16" t="s">
        <v>257</v>
      </c>
      <c r="AE408" s="16" t="str">
        <f t="shared" si="59"/>
        <v>75019701,0}|</v>
      </c>
      <c r="AF408" s="16" t="s">
        <v>313</v>
      </c>
      <c r="AG408" s="16">
        <f t="shared" si="60"/>
        <v>124488000</v>
      </c>
      <c r="AH408" s="16" t="s">
        <v>260</v>
      </c>
      <c r="AI408" s="16" t="s">
        <v>314</v>
      </c>
      <c r="AJ408" s="16">
        <f t="shared" si="61"/>
        <v>2709044775</v>
      </c>
      <c r="AK408" s="16" t="s">
        <v>261</v>
      </c>
      <c r="AL408" s="24" t="str">
        <f t="shared" si="62"/>
        <v>{{5,1,1,75019701,0}|{5,1,2,124488000,0}|{5,1,3,2709044775,3}}</v>
      </c>
    </row>
    <row r="409" spans="1:38" x14ac:dyDescent="0.15">
      <c r="A409" s="16">
        <v>404</v>
      </c>
      <c r="B409" s="16">
        <v>508</v>
      </c>
      <c r="C409" s="16">
        <v>7</v>
      </c>
      <c r="D409" s="16">
        <v>0</v>
      </c>
      <c r="E409" s="16">
        <v>0</v>
      </c>
      <c r="F409" s="16">
        <v>0</v>
      </c>
      <c r="G409" s="16">
        <v>0</v>
      </c>
      <c r="H409" s="24" t="s">
        <v>316</v>
      </c>
      <c r="I409" s="24" t="s">
        <v>316</v>
      </c>
      <c r="J409" s="16">
        <v>8661</v>
      </c>
      <c r="K409" s="30">
        <v>0</v>
      </c>
      <c r="L409" s="16" t="s">
        <v>64</v>
      </c>
      <c r="M409" s="16" t="str" cm="1">
        <f t="array" ref="M409:U409">_xlfn._xlws.FILTER(领地怪物效果!$A$4:$I$64,L409=领地怪物效果!$A$4:$A$64)</f>
        <v>远征PVE-8级普通</v>
      </c>
      <c r="N409" s="16">
        <v>8</v>
      </c>
      <c r="O409" s="16">
        <v>35</v>
      </c>
      <c r="P409" s="16">
        <v>250</v>
      </c>
      <c r="Q409" s="16">
        <v>250</v>
      </c>
      <c r="R409" s="16">
        <v>0</v>
      </c>
      <c r="S409" s="16">
        <v>105195895</v>
      </c>
      <c r="T409" s="16">
        <v>175000000</v>
      </c>
      <c r="U409" s="16">
        <v>3756996268</v>
      </c>
      <c r="V409" s="16">
        <f t="shared" si="54"/>
        <v>8</v>
      </c>
      <c r="W409" s="19" cm="1">
        <f t="array" ref="W409">SUMPRODUCT((V409=品质升级提升效果!$H$3:$H$102)*(品质升级提升效果!$I$3:$I$102=C409)*(品质升级提升效果!$J$3:$J$102))</f>
        <v>0.70000000000000007</v>
      </c>
      <c r="X409" s="19" cm="1">
        <f t="array" ref="X409">IFERROR(LOOKUP(1,0/((L409=Sheet2!$A$1:$A$90)*(Sheet2!$B$1:$B$90=C409)),Sheet2!$C$1:$C$90),W409)</f>
        <v>0.70000000000000007</v>
      </c>
      <c r="Y409" s="16">
        <f t="shared" si="58"/>
        <v>73637126</v>
      </c>
      <c r="Z409" s="16">
        <f t="shared" si="56"/>
        <v>139650000</v>
      </c>
      <c r="AA409" s="16">
        <f t="shared" si="57"/>
        <v>3038992536</v>
      </c>
      <c r="AD409" s="16" t="s">
        <v>257</v>
      </c>
      <c r="AE409" s="16" t="str">
        <f t="shared" si="59"/>
        <v>73637126,0}|</v>
      </c>
      <c r="AF409" s="16" t="s">
        <v>313</v>
      </c>
      <c r="AG409" s="16">
        <f t="shared" si="60"/>
        <v>139650000</v>
      </c>
      <c r="AH409" s="16" t="s">
        <v>260</v>
      </c>
      <c r="AI409" s="16" t="s">
        <v>314</v>
      </c>
      <c r="AJ409" s="16">
        <f t="shared" si="61"/>
        <v>3038992536</v>
      </c>
      <c r="AK409" s="16" t="s">
        <v>261</v>
      </c>
      <c r="AL409" s="24" t="str">
        <f t="shared" si="62"/>
        <v>{{5,1,1,73637126,0}|{5,1,2,139650000,0}|{5,1,3,3038992536,3}}</v>
      </c>
    </row>
    <row r="410" spans="1:38" x14ac:dyDescent="0.15">
      <c r="A410" s="16">
        <v>405</v>
      </c>
      <c r="B410" s="16">
        <v>509</v>
      </c>
      <c r="C410" s="16">
        <v>7</v>
      </c>
      <c r="D410" s="16">
        <v>0</v>
      </c>
      <c r="E410" s="16">
        <v>0</v>
      </c>
      <c r="F410" s="16">
        <v>0</v>
      </c>
      <c r="G410" s="16">
        <v>0</v>
      </c>
      <c r="H410" s="24" t="s">
        <v>316</v>
      </c>
      <c r="I410" s="24" t="s">
        <v>316</v>
      </c>
      <c r="J410" s="16">
        <v>8661</v>
      </c>
      <c r="K410" s="30">
        <v>0</v>
      </c>
      <c r="L410" s="16" t="s">
        <v>65</v>
      </c>
      <c r="M410" s="16" t="str" cm="1">
        <f t="array" ref="M410:U410">_xlfn._xlws.FILTER(领地怪物效果!$A$4:$I$64,L410=领地怪物效果!$A$4:$A$64)</f>
        <v>远征PVE-9级普通</v>
      </c>
      <c r="N410" s="16">
        <v>9</v>
      </c>
      <c r="O410" s="16">
        <v>60</v>
      </c>
      <c r="P410" s="16">
        <v>300</v>
      </c>
      <c r="Q410" s="16">
        <v>300</v>
      </c>
      <c r="R410" s="16">
        <v>0</v>
      </c>
      <c r="S410" s="16">
        <v>180335820</v>
      </c>
      <c r="T410" s="16">
        <v>210000000</v>
      </c>
      <c r="U410" s="16">
        <v>4508395522</v>
      </c>
      <c r="V410" s="16">
        <f t="shared" si="54"/>
        <v>9</v>
      </c>
      <c r="W410" s="19" cm="1">
        <f t="array" ref="W410">SUMPRODUCT((V410=品质升级提升效果!$H$3:$H$102)*(品质升级提升效果!$I$3:$I$102=C410)*(品质升级提升效果!$J$3:$J$102))</f>
        <v>0.64</v>
      </c>
      <c r="X410" s="19" cm="1">
        <f t="array" ref="X410">IFERROR(LOOKUP(1,0/((L410=Sheet2!$A$1:$A$90)*(Sheet2!$B$1:$B$90=C410)),Sheet2!$C$1:$C$90),W410)</f>
        <v>0.64</v>
      </c>
      <c r="Y410" s="16">
        <f t="shared" si="58"/>
        <v>115414924</v>
      </c>
      <c r="Z410" s="16">
        <f t="shared" si="56"/>
        <v>153216000</v>
      </c>
      <c r="AA410" s="16">
        <f t="shared" si="57"/>
        <v>3334208954</v>
      </c>
      <c r="AD410" s="16" t="s">
        <v>257</v>
      </c>
      <c r="AE410" s="16" t="str">
        <f t="shared" si="59"/>
        <v>115414924,0}|</v>
      </c>
      <c r="AF410" s="16" t="s">
        <v>313</v>
      </c>
      <c r="AG410" s="16">
        <f t="shared" si="60"/>
        <v>153216000</v>
      </c>
      <c r="AH410" s="16" t="s">
        <v>260</v>
      </c>
      <c r="AI410" s="16" t="s">
        <v>314</v>
      </c>
      <c r="AJ410" s="16">
        <f t="shared" si="61"/>
        <v>3334208954</v>
      </c>
      <c r="AK410" s="16" t="s">
        <v>261</v>
      </c>
      <c r="AL410" s="24" t="str">
        <f t="shared" si="62"/>
        <v>{{5,1,1,115414924,0}|{5,1,2,153216000,0}|{5,1,3,3334208954,3}}</v>
      </c>
    </row>
    <row r="411" spans="1:38" x14ac:dyDescent="0.15">
      <c r="A411" s="16">
        <v>406</v>
      </c>
      <c r="B411" s="16">
        <v>510</v>
      </c>
      <c r="C411" s="16">
        <v>7</v>
      </c>
      <c r="D411" s="16">
        <v>0</v>
      </c>
      <c r="E411" s="16">
        <v>0</v>
      </c>
      <c r="F411" s="16">
        <v>0</v>
      </c>
      <c r="G411" s="16">
        <v>0</v>
      </c>
      <c r="H411" s="24" t="s">
        <v>316</v>
      </c>
      <c r="I411" s="24" t="s">
        <v>316</v>
      </c>
      <c r="J411" s="16">
        <v>8661</v>
      </c>
      <c r="K411" s="30">
        <v>0</v>
      </c>
      <c r="L411" s="16" t="s">
        <v>66</v>
      </c>
      <c r="M411" s="16" t="str" cm="1">
        <f t="array" ref="M411:U411">_xlfn._xlws.FILTER(领地怪物效果!$A$4:$I$64,L411=领地怪物效果!$A$4:$A$64)</f>
        <v>远征PVE-10级普通</v>
      </c>
      <c r="N411" s="16">
        <v>10</v>
      </c>
      <c r="O411" s="16">
        <v>70</v>
      </c>
      <c r="P411" s="16">
        <v>320</v>
      </c>
      <c r="Q411" s="16">
        <v>320</v>
      </c>
      <c r="R411" s="16">
        <v>0</v>
      </c>
      <c r="S411" s="16">
        <v>210391791</v>
      </c>
      <c r="T411" s="16">
        <v>224000000</v>
      </c>
      <c r="U411" s="16">
        <v>4808955223</v>
      </c>
      <c r="V411" s="16">
        <f t="shared" si="54"/>
        <v>10</v>
      </c>
      <c r="W411" s="19" cm="1">
        <f t="array" ref="W411">SUMPRODUCT((V411=品质升级提升效果!$H$3:$H$102)*(品质升级提升效果!$I$3:$I$102=C411)*(品质升级提升效果!$J$3:$J$102))</f>
        <v>0.57999999999999996</v>
      </c>
      <c r="X411" s="19" cm="1">
        <f t="array" ref="X411">IFERROR(LOOKUP(1,0/((L411=Sheet2!$A$1:$A$90)*(Sheet2!$B$1:$B$90=C411)),Sheet2!$C$1:$C$90),W411)</f>
        <v>0.57999999999999996</v>
      </c>
      <c r="Y411" s="16">
        <f t="shared" si="58"/>
        <v>122027238</v>
      </c>
      <c r="Z411" s="16">
        <f t="shared" si="56"/>
        <v>148108800</v>
      </c>
      <c r="AA411" s="16">
        <f t="shared" si="57"/>
        <v>3223068656</v>
      </c>
      <c r="AD411" s="16" t="s">
        <v>257</v>
      </c>
      <c r="AE411" s="16" t="str">
        <f t="shared" si="59"/>
        <v>122027238,0}|</v>
      </c>
      <c r="AF411" s="16" t="s">
        <v>313</v>
      </c>
      <c r="AG411" s="16">
        <f t="shared" si="60"/>
        <v>148108800</v>
      </c>
      <c r="AH411" s="16" t="s">
        <v>260</v>
      </c>
      <c r="AI411" s="16" t="s">
        <v>314</v>
      </c>
      <c r="AJ411" s="16">
        <f t="shared" si="61"/>
        <v>3223068656</v>
      </c>
      <c r="AK411" s="16" t="s">
        <v>261</v>
      </c>
      <c r="AL411" s="24" t="str">
        <f t="shared" si="62"/>
        <v>{{5,1,1,122027238,0}|{5,1,2,148108800,0}|{5,1,3,3223068656,3}}</v>
      </c>
    </row>
    <row r="412" spans="1:38" x14ac:dyDescent="0.15">
      <c r="A412" s="16">
        <v>407</v>
      </c>
      <c r="B412" s="16">
        <v>601</v>
      </c>
      <c r="C412" s="16">
        <v>7</v>
      </c>
      <c r="D412" s="16">
        <v>0</v>
      </c>
      <c r="E412" s="16">
        <v>0</v>
      </c>
      <c r="F412" s="16">
        <v>700</v>
      </c>
      <c r="G412" s="16">
        <v>0</v>
      </c>
      <c r="H412" s="24" t="s">
        <v>316</v>
      </c>
      <c r="I412" s="24" t="s">
        <v>316</v>
      </c>
      <c r="J412" s="16">
        <v>8661</v>
      </c>
      <c r="K412" s="30">
        <v>0</v>
      </c>
      <c r="L412" s="16" t="s">
        <v>67</v>
      </c>
      <c r="M412" s="16" t="str" cm="1">
        <f t="array" ref="M412:U412">_xlfn._xlws.FILTER(领地怪物效果!$A$4:$I$64,L412=领地怪物效果!$A$4:$A$64)</f>
        <v>远征PVE-1级远古矿井</v>
      </c>
      <c r="N412" s="16">
        <v>1</v>
      </c>
      <c r="O412" s="16">
        <v>1.9</v>
      </c>
      <c r="P412" s="16">
        <v>1.9</v>
      </c>
      <c r="Q412" s="16">
        <v>1.9</v>
      </c>
      <c r="R412" s="16">
        <v>0</v>
      </c>
      <c r="S412" s="16">
        <v>5710634</v>
      </c>
      <c r="T412" s="16">
        <v>1330000</v>
      </c>
      <c r="U412" s="16">
        <v>28553171</v>
      </c>
      <c r="V412" s="16">
        <f t="shared" si="54"/>
        <v>1</v>
      </c>
      <c r="W412" s="19" cm="1">
        <f t="array" ref="W412">SUMPRODUCT((V412=品质升级提升效果!$H$3:$H$102)*(品质升级提升效果!$I$3:$I$102=C412)*(品质升级提升效果!$J$3:$J$102))</f>
        <v>1.2</v>
      </c>
      <c r="X412" s="19" cm="1">
        <f t="array" ref="X412">IFERROR(LOOKUP(1,0/((L412=Sheet2!$A$1:$A$90)*(Sheet2!$B$1:$B$90=C412)),Sheet2!$C$1:$C$90),W412)</f>
        <v>1.2</v>
      </c>
      <c r="Y412" s="16">
        <f t="shared" si="58"/>
        <v>6852760</v>
      </c>
      <c r="Z412" s="16">
        <f t="shared" si="56"/>
        <v>1819440</v>
      </c>
      <c r="AA412" s="16">
        <f t="shared" si="57"/>
        <v>39593730</v>
      </c>
      <c r="AD412" s="16" t="s">
        <v>257</v>
      </c>
      <c r="AE412" s="16" t="str">
        <f t="shared" si="59"/>
        <v>6852760,0}|</v>
      </c>
      <c r="AF412" s="16" t="s">
        <v>313</v>
      </c>
      <c r="AG412" s="16">
        <f t="shared" si="60"/>
        <v>1819440</v>
      </c>
      <c r="AH412" s="16" t="s">
        <v>260</v>
      </c>
      <c r="AI412" s="16" t="s">
        <v>314</v>
      </c>
      <c r="AJ412" s="16">
        <f t="shared" si="61"/>
        <v>39593730</v>
      </c>
      <c r="AK412" s="16" t="s">
        <v>261</v>
      </c>
      <c r="AL412" s="24" t="str">
        <f t="shared" si="62"/>
        <v>{{5,1,1,6852760,0}|{5,1,2,1819440,0}|{5,1,3,39593730,3}}</v>
      </c>
    </row>
    <row r="413" spans="1:38" x14ac:dyDescent="0.15">
      <c r="A413" s="16">
        <v>408</v>
      </c>
      <c r="B413" s="16">
        <v>602</v>
      </c>
      <c r="C413" s="16">
        <v>7</v>
      </c>
      <c r="D413" s="16">
        <v>0</v>
      </c>
      <c r="E413" s="16">
        <v>0</v>
      </c>
      <c r="F413" s="16">
        <v>700</v>
      </c>
      <c r="G413" s="16">
        <v>0</v>
      </c>
      <c r="H413" s="24" t="s">
        <v>316</v>
      </c>
      <c r="I413" s="24" t="s">
        <v>316</v>
      </c>
      <c r="J413" s="16">
        <v>8661</v>
      </c>
      <c r="K413" s="30">
        <v>0</v>
      </c>
      <c r="L413" s="16" t="s">
        <v>68</v>
      </c>
      <c r="M413" s="16" t="str" cm="1">
        <f t="array" ref="M413:U413">_xlfn._xlws.FILTER(领地怪物效果!$A$4:$I$64,L413=领地怪物效果!$A$4:$A$64)</f>
        <v>远征PVE-2级远古矿井</v>
      </c>
      <c r="N413" s="16">
        <v>2</v>
      </c>
      <c r="O413" s="16">
        <v>2.95</v>
      </c>
      <c r="P413" s="16">
        <v>2.25</v>
      </c>
      <c r="Q413" s="16">
        <v>2.25</v>
      </c>
      <c r="R413" s="16">
        <v>0</v>
      </c>
      <c r="S413" s="16">
        <v>8866511</v>
      </c>
      <c r="T413" s="16">
        <v>1575000</v>
      </c>
      <c r="U413" s="16">
        <v>33812966</v>
      </c>
      <c r="V413" s="16">
        <f t="shared" si="54"/>
        <v>2</v>
      </c>
      <c r="W413" s="19" cm="1">
        <f t="array" ref="W413">SUMPRODUCT((V413=品质升级提升效果!$H$3:$H$102)*(品质升级提升效果!$I$3:$I$102=C413)*(品质升级提升效果!$J$3:$J$102))</f>
        <v>0.98</v>
      </c>
      <c r="X413" s="19" cm="1">
        <f t="array" ref="X413">IFERROR(LOOKUP(1,0/((L413=Sheet2!$A$1:$A$90)*(Sheet2!$B$1:$B$90=C413)),Sheet2!$C$1:$C$90),W413)</f>
        <v>0.98</v>
      </c>
      <c r="Y413" s="16">
        <f t="shared" si="58"/>
        <v>8689180</v>
      </c>
      <c r="Z413" s="16">
        <f t="shared" si="56"/>
        <v>1759590</v>
      </c>
      <c r="AA413" s="16">
        <f t="shared" si="57"/>
        <v>38291305</v>
      </c>
      <c r="AD413" s="16" t="s">
        <v>257</v>
      </c>
      <c r="AE413" s="16" t="str">
        <f t="shared" si="59"/>
        <v>8689180,0}|</v>
      </c>
      <c r="AF413" s="16" t="s">
        <v>313</v>
      </c>
      <c r="AG413" s="16">
        <f t="shared" si="60"/>
        <v>1759590</v>
      </c>
      <c r="AH413" s="16" t="s">
        <v>260</v>
      </c>
      <c r="AI413" s="16" t="s">
        <v>314</v>
      </c>
      <c r="AJ413" s="16">
        <f t="shared" si="61"/>
        <v>38291305</v>
      </c>
      <c r="AK413" s="16" t="s">
        <v>261</v>
      </c>
      <c r="AL413" s="24" t="str">
        <f t="shared" si="62"/>
        <v>{{5,1,1,8689180,0}|{5,1,2,1759590,0}|{5,1,3,38291305,3}}</v>
      </c>
    </row>
    <row r="414" spans="1:38" x14ac:dyDescent="0.15">
      <c r="A414" s="16">
        <v>409</v>
      </c>
      <c r="B414" s="16">
        <v>603</v>
      </c>
      <c r="C414" s="16">
        <v>7</v>
      </c>
      <c r="D414" s="16">
        <v>0</v>
      </c>
      <c r="E414" s="16">
        <v>0</v>
      </c>
      <c r="F414" s="16">
        <v>700</v>
      </c>
      <c r="G414" s="16">
        <v>0</v>
      </c>
      <c r="H414" s="24" t="s">
        <v>316</v>
      </c>
      <c r="I414" s="24" t="s">
        <v>316</v>
      </c>
      <c r="J414" s="16">
        <v>8661</v>
      </c>
      <c r="K414" s="30">
        <v>0</v>
      </c>
      <c r="L414" s="16" t="s">
        <v>69</v>
      </c>
      <c r="M414" s="16" t="str" cm="1">
        <f t="array" ref="M414:U414">_xlfn._xlws.FILTER(领地怪物效果!$A$4:$I$64,L414=领地怪物效果!$A$4:$A$64)</f>
        <v>远征PVE-3级远古矿井</v>
      </c>
      <c r="N414" s="16">
        <v>3</v>
      </c>
      <c r="O414" s="16">
        <v>5.9</v>
      </c>
      <c r="P414" s="16">
        <v>3.9</v>
      </c>
      <c r="Q414" s="16">
        <v>3.9</v>
      </c>
      <c r="R414" s="16">
        <v>0</v>
      </c>
      <c r="S414" s="16">
        <v>17733022</v>
      </c>
      <c r="T414" s="16">
        <v>2730000</v>
      </c>
      <c r="U414" s="16">
        <v>58609141</v>
      </c>
      <c r="V414" s="16">
        <f t="shared" si="54"/>
        <v>3</v>
      </c>
      <c r="W414" s="19" cm="1">
        <f t="array" ref="W414">SUMPRODUCT((V414=品质升级提升效果!$H$3:$H$102)*(品质升级提升效果!$I$3:$I$102=C414)*(品质升级提升效果!$J$3:$J$102))</f>
        <v>0.86</v>
      </c>
      <c r="X414" s="19" cm="1">
        <f t="array" ref="X414">IFERROR(LOOKUP(1,0/((L414=Sheet2!$A$1:$A$90)*(Sheet2!$B$1:$B$90=C414)),Sheet2!$C$1:$C$90),W414)</f>
        <v>0.86</v>
      </c>
      <c r="Y414" s="16">
        <f t="shared" si="58"/>
        <v>15250398</v>
      </c>
      <c r="Z414" s="16">
        <f t="shared" si="56"/>
        <v>2676492</v>
      </c>
      <c r="AA414" s="16">
        <f t="shared" si="57"/>
        <v>58244461</v>
      </c>
      <c r="AD414" s="16" t="s">
        <v>257</v>
      </c>
      <c r="AE414" s="16" t="str">
        <f t="shared" si="59"/>
        <v>15250398,0}|</v>
      </c>
      <c r="AF414" s="16" t="s">
        <v>313</v>
      </c>
      <c r="AG414" s="16">
        <f t="shared" si="60"/>
        <v>2676492</v>
      </c>
      <c r="AH414" s="16" t="s">
        <v>260</v>
      </c>
      <c r="AI414" s="16" t="s">
        <v>314</v>
      </c>
      <c r="AJ414" s="16">
        <f t="shared" si="61"/>
        <v>58244461</v>
      </c>
      <c r="AK414" s="16" t="s">
        <v>261</v>
      </c>
      <c r="AL414" s="24" t="str">
        <f t="shared" si="62"/>
        <v>{{5,1,1,15250398,0}|{5,1,2,2676492,0}|{5,1,3,58244461,3}}</v>
      </c>
    </row>
    <row r="415" spans="1:38" x14ac:dyDescent="0.15">
      <c r="A415" s="16">
        <v>410</v>
      </c>
      <c r="B415" s="16">
        <v>604</v>
      </c>
      <c r="C415" s="16">
        <v>7</v>
      </c>
      <c r="D415" s="16">
        <v>0</v>
      </c>
      <c r="E415" s="16">
        <v>0</v>
      </c>
      <c r="F415" s="16">
        <v>700</v>
      </c>
      <c r="G415" s="16">
        <v>0</v>
      </c>
      <c r="H415" s="24" t="s">
        <v>316</v>
      </c>
      <c r="I415" s="24" t="s">
        <v>316</v>
      </c>
      <c r="J415" s="16">
        <v>8661</v>
      </c>
      <c r="K415" s="30">
        <v>0</v>
      </c>
      <c r="L415" s="16" t="s">
        <v>70</v>
      </c>
      <c r="M415" s="16" t="str" cm="1">
        <f t="array" ref="M415:U415">_xlfn._xlws.FILTER(领地怪物效果!$A$4:$I$64,L415=领地怪物效果!$A$4:$A$64)</f>
        <v>远征PVE-4级远古矿井</v>
      </c>
      <c r="N415" s="16">
        <v>4</v>
      </c>
      <c r="O415" s="16">
        <v>8.6999999999999993</v>
      </c>
      <c r="P415" s="16">
        <v>29.7</v>
      </c>
      <c r="Q415" s="16">
        <v>29.7</v>
      </c>
      <c r="R415" s="16">
        <v>0</v>
      </c>
      <c r="S415" s="16">
        <v>26148694</v>
      </c>
      <c r="T415" s="16">
        <v>20790000</v>
      </c>
      <c r="U415" s="16">
        <v>446331156</v>
      </c>
      <c r="V415" s="16">
        <f t="shared" si="54"/>
        <v>4</v>
      </c>
      <c r="W415" s="19" cm="1">
        <f t="array" ref="W415">SUMPRODUCT((V415=品质升级提升效果!$H$3:$H$102)*(品质升级提升效果!$I$3:$I$102=C415)*(品质升级提升效果!$J$3:$J$102))</f>
        <v>0.92</v>
      </c>
      <c r="X415" s="19" cm="1">
        <f t="array" ref="X415">IFERROR(LOOKUP(1,0/((L415=Sheet2!$A$1:$A$90)*(Sheet2!$B$1:$B$90=C415)),Sheet2!$C$1:$C$90),W415)</f>
        <v>0.92</v>
      </c>
      <c r="Y415" s="16">
        <f t="shared" si="58"/>
        <v>24056798</v>
      </c>
      <c r="Z415" s="16">
        <f t="shared" si="56"/>
        <v>21804552</v>
      </c>
      <c r="AA415" s="16">
        <f t="shared" si="57"/>
        <v>474499611</v>
      </c>
      <c r="AD415" s="16" t="s">
        <v>257</v>
      </c>
      <c r="AE415" s="16" t="str">
        <f t="shared" si="59"/>
        <v>24056798,0}|</v>
      </c>
      <c r="AF415" s="16" t="s">
        <v>313</v>
      </c>
      <c r="AG415" s="16">
        <f t="shared" si="60"/>
        <v>21804552</v>
      </c>
      <c r="AH415" s="16" t="s">
        <v>260</v>
      </c>
      <c r="AI415" s="16" t="s">
        <v>314</v>
      </c>
      <c r="AJ415" s="16">
        <f t="shared" si="61"/>
        <v>474499611</v>
      </c>
      <c r="AK415" s="16" t="s">
        <v>261</v>
      </c>
      <c r="AL415" s="24" t="str">
        <f t="shared" si="62"/>
        <v>{{5,1,1,24056798,0}|{5,1,2,21804552,0}|{5,1,3,474499611,3}}</v>
      </c>
    </row>
    <row r="416" spans="1:38" x14ac:dyDescent="0.15">
      <c r="A416" s="16">
        <v>411</v>
      </c>
      <c r="B416" s="16">
        <v>605</v>
      </c>
      <c r="C416" s="16">
        <v>7</v>
      </c>
      <c r="D416" s="16">
        <v>0</v>
      </c>
      <c r="E416" s="16">
        <v>0</v>
      </c>
      <c r="F416" s="16">
        <v>700</v>
      </c>
      <c r="G416" s="16">
        <v>0</v>
      </c>
      <c r="H416" s="24" t="s">
        <v>316</v>
      </c>
      <c r="I416" s="24" t="s">
        <v>316</v>
      </c>
      <c r="J416" s="16">
        <v>8661</v>
      </c>
      <c r="K416" s="30">
        <v>0</v>
      </c>
      <c r="L416" s="16" t="s">
        <v>71</v>
      </c>
      <c r="M416" s="16" t="str" cm="1">
        <f t="array" ref="M416:U416">_xlfn._xlws.FILTER(领地怪物效果!$A$4:$I$64,L416=领地怪物效果!$A$4:$A$64)</f>
        <v>远征PVE-5级远古矿井</v>
      </c>
      <c r="N416" s="16">
        <v>5</v>
      </c>
      <c r="O416" s="16">
        <v>13.2</v>
      </c>
      <c r="P416" s="16">
        <v>35</v>
      </c>
      <c r="Q416" s="16">
        <v>35</v>
      </c>
      <c r="R416" s="16">
        <v>0</v>
      </c>
      <c r="S416" s="16">
        <v>39673880</v>
      </c>
      <c r="T416" s="16">
        <v>24500000</v>
      </c>
      <c r="U416" s="16">
        <v>525979477</v>
      </c>
      <c r="V416" s="16">
        <f t="shared" si="54"/>
        <v>5</v>
      </c>
      <c r="W416" s="19" cm="1">
        <f t="array" ref="W416">SUMPRODUCT((V416=品质升级提升效果!$H$3:$H$102)*(品质升级提升效果!$I$3:$I$102=C416)*(品质升级提升效果!$J$3:$J$102))</f>
        <v>0.9</v>
      </c>
      <c r="X416" s="19" cm="1">
        <f t="array" ref="X416">IFERROR(LOOKUP(1,0/((L416=Sheet2!$A$1:$A$90)*(Sheet2!$B$1:$B$90=C416)),Sheet2!$C$1:$C$90),W416)</f>
        <v>0.9</v>
      </c>
      <c r="Y416" s="16">
        <f t="shared" si="58"/>
        <v>35706492</v>
      </c>
      <c r="Z416" s="16">
        <f t="shared" si="56"/>
        <v>25137000</v>
      </c>
      <c r="AA416" s="16">
        <f t="shared" si="57"/>
        <v>547018656</v>
      </c>
      <c r="AD416" s="16" t="s">
        <v>257</v>
      </c>
      <c r="AE416" s="16" t="str">
        <f t="shared" si="59"/>
        <v>35706492,0}|</v>
      </c>
      <c r="AF416" s="16" t="s">
        <v>313</v>
      </c>
      <c r="AG416" s="16">
        <f t="shared" si="60"/>
        <v>25137000</v>
      </c>
      <c r="AH416" s="16" t="s">
        <v>260</v>
      </c>
      <c r="AI416" s="16" t="s">
        <v>314</v>
      </c>
      <c r="AJ416" s="16">
        <f t="shared" si="61"/>
        <v>547018656</v>
      </c>
      <c r="AK416" s="16" t="s">
        <v>261</v>
      </c>
      <c r="AL416" s="24" t="str">
        <f t="shared" si="62"/>
        <v>{{5,1,1,35706492,0}|{5,1,2,25137000,0}|{5,1,3,547018656,3}}</v>
      </c>
    </row>
    <row r="417" spans="1:38" x14ac:dyDescent="0.15">
      <c r="A417" s="16">
        <v>412</v>
      </c>
      <c r="B417" s="16">
        <v>606</v>
      </c>
      <c r="C417" s="16">
        <v>7</v>
      </c>
      <c r="D417" s="16">
        <v>0</v>
      </c>
      <c r="E417" s="16">
        <v>0</v>
      </c>
      <c r="F417" s="16">
        <v>700</v>
      </c>
      <c r="G417" s="16">
        <v>0</v>
      </c>
      <c r="H417" s="24" t="s">
        <v>316</v>
      </c>
      <c r="I417" s="24" t="s">
        <v>316</v>
      </c>
      <c r="J417" s="16">
        <v>8661</v>
      </c>
      <c r="K417" s="30">
        <v>0</v>
      </c>
      <c r="L417" s="16" t="s">
        <v>72</v>
      </c>
      <c r="M417" s="16" t="str" cm="1">
        <f t="array" ref="M417:U417">_xlfn._xlws.FILTER(领地怪物效果!$A$4:$I$64,L417=领地怪物效果!$A$4:$A$64)</f>
        <v>远征PVE-6级远古矿井</v>
      </c>
      <c r="N417" s="16">
        <v>6</v>
      </c>
      <c r="O417" s="16">
        <v>31.05</v>
      </c>
      <c r="P417" s="16">
        <v>232</v>
      </c>
      <c r="Q417" s="16">
        <v>232</v>
      </c>
      <c r="R417" s="16">
        <v>0</v>
      </c>
      <c r="S417" s="16">
        <v>93323787</v>
      </c>
      <c r="T417" s="16">
        <v>162400000</v>
      </c>
      <c r="U417" s="16">
        <v>3486492537</v>
      </c>
      <c r="V417" s="16">
        <f t="shared" si="54"/>
        <v>6</v>
      </c>
      <c r="W417" s="19" cm="1">
        <f t="array" ref="W417">SUMPRODUCT((V417=品质升级提升效果!$H$3:$H$102)*(品质升级提升效果!$I$3:$I$102=C417)*(品质升级提升效果!$J$3:$J$102))</f>
        <v>0.86</v>
      </c>
      <c r="X417" s="19" cm="1">
        <f t="array" ref="X417">IFERROR(LOOKUP(1,0/((L417=Sheet2!$A$1:$A$90)*(Sheet2!$B$1:$B$90=C417)),Sheet2!$C$1:$C$90),W417)</f>
        <v>0.86</v>
      </c>
      <c r="Y417" s="16">
        <f t="shared" si="58"/>
        <v>80258456</v>
      </c>
      <c r="Z417" s="16">
        <f t="shared" si="56"/>
        <v>159216960</v>
      </c>
      <c r="AA417" s="16">
        <f t="shared" si="57"/>
        <v>3464798805</v>
      </c>
      <c r="AD417" s="16" t="s">
        <v>257</v>
      </c>
      <c r="AE417" s="16" t="str">
        <f t="shared" si="59"/>
        <v>80258456,0}|</v>
      </c>
      <c r="AF417" s="16" t="s">
        <v>313</v>
      </c>
      <c r="AG417" s="16">
        <f t="shared" si="60"/>
        <v>159216960</v>
      </c>
      <c r="AH417" s="16" t="s">
        <v>260</v>
      </c>
      <c r="AI417" s="16" t="s">
        <v>314</v>
      </c>
      <c r="AJ417" s="16">
        <f t="shared" si="61"/>
        <v>3464798805</v>
      </c>
      <c r="AK417" s="16" t="s">
        <v>261</v>
      </c>
      <c r="AL417" s="24" t="str">
        <f t="shared" si="62"/>
        <v>{{5,1,1,80258456,0}|{5,1,2,159216960,0}|{5,1,3,3464798805,3}}</v>
      </c>
    </row>
    <row r="418" spans="1:38" x14ac:dyDescent="0.15">
      <c r="A418" s="16">
        <v>413</v>
      </c>
      <c r="B418" s="16">
        <v>607</v>
      </c>
      <c r="C418" s="16">
        <v>7</v>
      </c>
      <c r="D418" s="16">
        <v>0</v>
      </c>
      <c r="E418" s="16">
        <v>0</v>
      </c>
      <c r="F418" s="16">
        <v>700</v>
      </c>
      <c r="G418" s="16">
        <v>0</v>
      </c>
      <c r="H418" s="24" t="s">
        <v>316</v>
      </c>
      <c r="I418" s="24" t="s">
        <v>316</v>
      </c>
      <c r="J418" s="16">
        <v>8661</v>
      </c>
      <c r="K418" s="30">
        <v>0</v>
      </c>
      <c r="L418" s="16" t="s">
        <v>73</v>
      </c>
      <c r="M418" s="16" t="str" cm="1">
        <f t="array" ref="M418:U418">_xlfn._xlws.FILTER(领地怪物效果!$A$4:$I$64,L418=领地怪物效果!$A$4:$A$64)</f>
        <v>远征PVE-7级远古矿井</v>
      </c>
      <c r="N418" s="16">
        <v>7</v>
      </c>
      <c r="O418" s="16">
        <v>35.799999999999997</v>
      </c>
      <c r="P418" s="16">
        <v>300</v>
      </c>
      <c r="Q418" s="16">
        <v>300</v>
      </c>
      <c r="R418" s="16">
        <v>0</v>
      </c>
      <c r="S418" s="16">
        <v>107600373</v>
      </c>
      <c r="T418" s="16">
        <v>210000000</v>
      </c>
      <c r="U418" s="16">
        <v>4508395522</v>
      </c>
      <c r="V418" s="16">
        <f t="shared" si="54"/>
        <v>7</v>
      </c>
      <c r="W418" s="19" cm="1">
        <f t="array" ref="W418">SUMPRODUCT((V418=品质升级提升效果!$H$3:$H$102)*(品质升级提升效果!$I$3:$I$102=C418)*(品质升级提升效果!$J$3:$J$102))</f>
        <v>0.78</v>
      </c>
      <c r="X418" s="19" cm="1">
        <f t="array" ref="X418">IFERROR(LOOKUP(1,0/((L418=Sheet2!$A$1:$A$90)*(Sheet2!$B$1:$B$90=C418)),Sheet2!$C$1:$C$90),W418)</f>
        <v>0.78</v>
      </c>
      <c r="Y418" s="16">
        <f t="shared" si="58"/>
        <v>83928290</v>
      </c>
      <c r="Z418" s="16">
        <f t="shared" si="56"/>
        <v>186732000</v>
      </c>
      <c r="AA418" s="16">
        <f t="shared" si="57"/>
        <v>4063567163</v>
      </c>
      <c r="AD418" s="16" t="s">
        <v>257</v>
      </c>
      <c r="AE418" s="16" t="str">
        <f t="shared" si="59"/>
        <v>83928290,0}|</v>
      </c>
      <c r="AF418" s="16" t="s">
        <v>313</v>
      </c>
      <c r="AG418" s="16">
        <f t="shared" si="60"/>
        <v>186732000</v>
      </c>
      <c r="AH418" s="16" t="s">
        <v>260</v>
      </c>
      <c r="AI418" s="16" t="s">
        <v>314</v>
      </c>
      <c r="AJ418" s="16">
        <f t="shared" si="61"/>
        <v>4063567163</v>
      </c>
      <c r="AK418" s="16" t="s">
        <v>261</v>
      </c>
      <c r="AL418" s="24" t="str">
        <f t="shared" si="62"/>
        <v>{{5,1,1,83928290,0}|{5,1,2,186732000,0}|{5,1,3,4063567163,3}}</v>
      </c>
    </row>
    <row r="419" spans="1:38" x14ac:dyDescent="0.15">
      <c r="A419" s="16">
        <v>414</v>
      </c>
      <c r="B419" s="16">
        <v>608</v>
      </c>
      <c r="C419" s="16">
        <v>7</v>
      </c>
      <c r="D419" s="16">
        <v>0</v>
      </c>
      <c r="E419" s="16">
        <v>0</v>
      </c>
      <c r="F419" s="16">
        <v>700</v>
      </c>
      <c r="G419" s="16">
        <v>0</v>
      </c>
      <c r="H419" s="24" t="s">
        <v>316</v>
      </c>
      <c r="I419" s="24" t="s">
        <v>316</v>
      </c>
      <c r="J419" s="16">
        <v>8661</v>
      </c>
      <c r="K419" s="30">
        <v>0</v>
      </c>
      <c r="L419" s="16" t="s">
        <v>74</v>
      </c>
      <c r="M419" s="16" t="str" cm="1">
        <f t="array" ref="M419:U419">_xlfn._xlws.FILTER(领地怪物效果!$A$4:$I$64,L419=领地怪物效果!$A$4:$A$64)</f>
        <v>远征PVE-8级远古矿井</v>
      </c>
      <c r="N419" s="16">
        <v>8</v>
      </c>
      <c r="O419" s="16">
        <v>39.549999999999997</v>
      </c>
      <c r="P419" s="16">
        <v>387.5</v>
      </c>
      <c r="Q419" s="16">
        <v>387.5</v>
      </c>
      <c r="R419" s="16">
        <v>0</v>
      </c>
      <c r="S419" s="16">
        <v>118871361</v>
      </c>
      <c r="T419" s="16">
        <v>271250000</v>
      </c>
      <c r="U419" s="16">
        <v>5823344216</v>
      </c>
      <c r="V419" s="16">
        <f t="shared" si="54"/>
        <v>8</v>
      </c>
      <c r="W419" s="19" cm="1">
        <f t="array" ref="W419">SUMPRODUCT((V419=品质升级提升效果!$H$3:$H$102)*(品质升级提升效果!$I$3:$I$102=C419)*(品质升级提升效果!$J$3:$J$102))</f>
        <v>0.70000000000000007</v>
      </c>
      <c r="X419" s="19" cm="1">
        <f t="array" ref="X419">IFERROR(LOOKUP(1,0/((L419=Sheet2!$A$1:$A$90)*(Sheet2!$B$1:$B$90=C419)),Sheet2!$C$1:$C$90),W419)</f>
        <v>0.70000000000000007</v>
      </c>
      <c r="Y419" s="16">
        <f t="shared" si="58"/>
        <v>83209952</v>
      </c>
      <c r="Z419" s="16">
        <f t="shared" si="56"/>
        <v>216457500</v>
      </c>
      <c r="AA419" s="16">
        <f t="shared" si="57"/>
        <v>4710438432</v>
      </c>
      <c r="AD419" s="16" t="s">
        <v>257</v>
      </c>
      <c r="AE419" s="16" t="str">
        <f t="shared" si="59"/>
        <v>83209952,0}|</v>
      </c>
      <c r="AF419" s="16" t="s">
        <v>313</v>
      </c>
      <c r="AG419" s="16">
        <f t="shared" si="60"/>
        <v>216457500</v>
      </c>
      <c r="AH419" s="16" t="s">
        <v>260</v>
      </c>
      <c r="AI419" s="16" t="s">
        <v>314</v>
      </c>
      <c r="AJ419" s="16">
        <f t="shared" si="61"/>
        <v>4710438432</v>
      </c>
      <c r="AK419" s="16" t="s">
        <v>261</v>
      </c>
      <c r="AL419" s="24" t="str">
        <f t="shared" si="62"/>
        <v>{{5,1,1,83209952,0}|{5,1,2,216457500,0}|{5,1,3,4710438432,3}}</v>
      </c>
    </row>
    <row r="420" spans="1:38" x14ac:dyDescent="0.15">
      <c r="A420" s="16">
        <v>415</v>
      </c>
      <c r="B420" s="16">
        <v>609</v>
      </c>
      <c r="C420" s="16">
        <v>7</v>
      </c>
      <c r="D420" s="16">
        <v>0</v>
      </c>
      <c r="E420" s="16">
        <v>0</v>
      </c>
      <c r="F420" s="16">
        <v>700</v>
      </c>
      <c r="G420" s="16">
        <v>0</v>
      </c>
      <c r="H420" s="24" t="s">
        <v>316</v>
      </c>
      <c r="I420" s="24" t="s">
        <v>316</v>
      </c>
      <c r="J420" s="16">
        <v>8661</v>
      </c>
      <c r="K420" s="30">
        <v>0</v>
      </c>
      <c r="L420" s="16" t="s">
        <v>75</v>
      </c>
      <c r="M420" s="16" t="str" cm="1">
        <f t="array" ref="M420:U420">_xlfn._xlws.FILTER(领地怪物效果!$A$4:$I$64,L420=领地怪物效果!$A$4:$A$64)</f>
        <v>远征PVE-9级远古矿井</v>
      </c>
      <c r="N420" s="16">
        <v>9</v>
      </c>
      <c r="O420" s="16">
        <v>68.400000000000006</v>
      </c>
      <c r="P420" s="16">
        <v>480</v>
      </c>
      <c r="Q420" s="16">
        <v>480</v>
      </c>
      <c r="R420" s="16">
        <v>0</v>
      </c>
      <c r="S420" s="16">
        <v>205582835</v>
      </c>
      <c r="T420" s="16">
        <v>336000000</v>
      </c>
      <c r="U420" s="16">
        <v>7213432835</v>
      </c>
      <c r="V420" s="16">
        <f t="shared" si="54"/>
        <v>9</v>
      </c>
      <c r="W420" s="19" cm="1">
        <f t="array" ref="W420">SUMPRODUCT((V420=品质升级提升效果!$H$3:$H$102)*(品质升级提升效果!$I$3:$I$102=C420)*(品质升级提升效果!$J$3:$J$102))</f>
        <v>0.64</v>
      </c>
      <c r="X420" s="19" cm="1">
        <f t="array" ref="X420">IFERROR(LOOKUP(1,0/((L420=Sheet2!$A$1:$A$90)*(Sheet2!$B$1:$B$90=C420)),Sheet2!$C$1:$C$90),W420)</f>
        <v>0.64</v>
      </c>
      <c r="Y420" s="16">
        <f t="shared" si="58"/>
        <v>131573014</v>
      </c>
      <c r="Z420" s="16">
        <f t="shared" si="56"/>
        <v>245145600</v>
      </c>
      <c r="AA420" s="16">
        <f t="shared" si="57"/>
        <v>5334734327</v>
      </c>
      <c r="AD420" s="16" t="s">
        <v>257</v>
      </c>
      <c r="AE420" s="16" t="str">
        <f t="shared" si="59"/>
        <v>131573014,0}|</v>
      </c>
      <c r="AF420" s="16" t="s">
        <v>313</v>
      </c>
      <c r="AG420" s="16">
        <f t="shared" si="60"/>
        <v>245145600</v>
      </c>
      <c r="AH420" s="16" t="s">
        <v>260</v>
      </c>
      <c r="AI420" s="16" t="s">
        <v>314</v>
      </c>
      <c r="AJ420" s="16">
        <f t="shared" si="61"/>
        <v>5334734327</v>
      </c>
      <c r="AK420" s="16" t="s">
        <v>261</v>
      </c>
      <c r="AL420" s="24" t="str">
        <f t="shared" si="62"/>
        <v>{{5,1,1,131573014,0}|{5,1,2,245145600,0}|{5,1,3,5334734327,3}}</v>
      </c>
    </row>
    <row r="421" spans="1:38" x14ac:dyDescent="0.15">
      <c r="A421" s="16">
        <v>416</v>
      </c>
      <c r="B421" s="16">
        <v>701</v>
      </c>
      <c r="C421" s="16">
        <v>7</v>
      </c>
      <c r="D421" s="16">
        <v>0</v>
      </c>
      <c r="E421" s="16">
        <v>0</v>
      </c>
      <c r="F421" s="16">
        <v>0</v>
      </c>
      <c r="G421" s="16">
        <v>0</v>
      </c>
      <c r="H421" s="24" t="s">
        <v>316</v>
      </c>
      <c r="I421" s="24" t="s">
        <v>316</v>
      </c>
      <c r="J421" s="16">
        <v>8661</v>
      </c>
      <c r="K421" s="30">
        <v>0</v>
      </c>
      <c r="L421" s="16" t="s">
        <v>76</v>
      </c>
      <c r="M421" s="16" t="str" cm="1">
        <f t="array" ref="M421:U421">_xlfn._xlws.FILTER(领地怪物效果!$A$4:$I$64,L421=领地怪物效果!$A$4:$A$64)</f>
        <v>远征PVE-2级BOSS据点</v>
      </c>
      <c r="N421" s="16">
        <v>2</v>
      </c>
      <c r="O421" s="16">
        <v>3.2</v>
      </c>
      <c r="P421" s="16">
        <v>2</v>
      </c>
      <c r="Q421" s="16">
        <v>2</v>
      </c>
      <c r="R421" s="16">
        <v>0</v>
      </c>
      <c r="S421" s="16">
        <v>9617910</v>
      </c>
      <c r="T421" s="16">
        <v>1400000</v>
      </c>
      <c r="U421" s="16">
        <v>30055970</v>
      </c>
      <c r="V421" s="16">
        <f t="shared" si="54"/>
        <v>1</v>
      </c>
      <c r="W421" s="19" cm="1">
        <f t="array" ref="W421">SUMPRODUCT((V421=品质升级提升效果!$H$3:$H$102)*(品质升级提升效果!$I$3:$I$102=C421)*(品质升级提升效果!$J$3:$J$102))</f>
        <v>1.2</v>
      </c>
      <c r="X421" s="19" cm="1">
        <f t="array" ref="X421">IFERROR(LOOKUP(1,0/((L421=Sheet2!$A$1:$A$90)*(Sheet2!$B$1:$B$90=C421)),Sheet2!$C$1:$C$90),W421)</f>
        <v>3.4000000000000002E-2</v>
      </c>
      <c r="Y421" s="16">
        <f t="shared" si="58"/>
        <v>327008</v>
      </c>
      <c r="Z421" s="16">
        <f t="shared" si="56"/>
        <v>54264</v>
      </c>
      <c r="AA421" s="16">
        <f t="shared" si="57"/>
        <v>1180865</v>
      </c>
      <c r="AD421" s="16" t="s">
        <v>257</v>
      </c>
      <c r="AE421" s="16" t="str">
        <f t="shared" si="59"/>
        <v>327008,0}|</v>
      </c>
      <c r="AF421" s="16" t="s">
        <v>313</v>
      </c>
      <c r="AG421" s="16">
        <f t="shared" si="60"/>
        <v>54264</v>
      </c>
      <c r="AH421" s="16" t="s">
        <v>260</v>
      </c>
      <c r="AI421" s="16" t="s">
        <v>314</v>
      </c>
      <c r="AJ421" s="16">
        <f t="shared" si="61"/>
        <v>1180865</v>
      </c>
      <c r="AK421" s="16" t="s">
        <v>261</v>
      </c>
      <c r="AL421" s="24" t="str">
        <f t="shared" si="62"/>
        <v>{{5,1,1,327008,0}|{5,1,2,54264,0}|{5,1,3,1180865,3}}</v>
      </c>
    </row>
    <row r="422" spans="1:38" x14ac:dyDescent="0.15">
      <c r="A422" s="16">
        <v>417</v>
      </c>
      <c r="B422" s="16">
        <v>702</v>
      </c>
      <c r="C422" s="16">
        <v>7</v>
      </c>
      <c r="D422" s="16">
        <v>0</v>
      </c>
      <c r="E422" s="16">
        <v>0</v>
      </c>
      <c r="F422" s="16">
        <v>0</v>
      </c>
      <c r="G422" s="16">
        <v>0</v>
      </c>
      <c r="H422" s="24" t="s">
        <v>316</v>
      </c>
      <c r="I422" s="24" t="s">
        <v>316</v>
      </c>
      <c r="J422" s="16">
        <v>8661</v>
      </c>
      <c r="K422" s="30">
        <v>0</v>
      </c>
      <c r="L422" s="16" t="s">
        <v>77</v>
      </c>
      <c r="M422" s="16" t="str" cm="1">
        <f t="array" ref="M422:U422">_xlfn._xlws.FILTER(领地怪物效果!$A$4:$I$64,L422=领地怪物效果!$A$4:$A$64)</f>
        <v>远征PVE-7级BOSS据点</v>
      </c>
      <c r="N422" s="16">
        <v>7</v>
      </c>
      <c r="O422" s="16">
        <v>26</v>
      </c>
      <c r="P422" s="16">
        <v>160</v>
      </c>
      <c r="Q422" s="16">
        <v>160</v>
      </c>
      <c r="R422" s="16">
        <v>0</v>
      </c>
      <c r="S422" s="16">
        <v>78145522</v>
      </c>
      <c r="T422" s="16">
        <v>112000000</v>
      </c>
      <c r="U422" s="16">
        <v>2404477611</v>
      </c>
      <c r="V422" s="16">
        <f t="shared" si="54"/>
        <v>2</v>
      </c>
      <c r="W422" s="19" cm="1">
        <f t="array" ref="W422">SUMPRODUCT((V422=品质升级提升效果!$H$3:$H$102)*(品质升级提升效果!$I$3:$I$102=C422)*(品质升级提升效果!$J$3:$J$102))</f>
        <v>0.98</v>
      </c>
      <c r="X422" s="19" cm="1">
        <f t="array" ref="X422">IFERROR(LOOKUP(1,0/((L422=Sheet2!$A$1:$A$90)*(Sheet2!$B$1:$B$90=C422)),Sheet2!$C$1:$C$90),W422)</f>
        <v>3.4000000000000002E-2</v>
      </c>
      <c r="Y422" s="16">
        <f t="shared" si="58"/>
        <v>2656947</v>
      </c>
      <c r="Z422" s="16">
        <f t="shared" si="56"/>
        <v>4341120</v>
      </c>
      <c r="AA422" s="16">
        <f t="shared" si="57"/>
        <v>94469253</v>
      </c>
      <c r="AD422" s="16" t="s">
        <v>257</v>
      </c>
      <c r="AE422" s="16" t="str">
        <f t="shared" si="59"/>
        <v>2656947,0}|</v>
      </c>
      <c r="AF422" s="16" t="s">
        <v>313</v>
      </c>
      <c r="AG422" s="16">
        <f t="shared" si="60"/>
        <v>4341120</v>
      </c>
      <c r="AH422" s="16" t="s">
        <v>260</v>
      </c>
      <c r="AI422" s="16" t="s">
        <v>314</v>
      </c>
      <c r="AJ422" s="16">
        <f t="shared" si="61"/>
        <v>94469253</v>
      </c>
      <c r="AK422" s="16" t="s">
        <v>261</v>
      </c>
      <c r="AL422" s="24" t="str">
        <f t="shared" si="62"/>
        <v>{{5,1,1,2656947,0}|{5,1,2,4341120,0}|{5,1,3,94469253,3}}</v>
      </c>
    </row>
    <row r="423" spans="1:38" x14ac:dyDescent="0.15">
      <c r="A423" s="16">
        <v>418</v>
      </c>
      <c r="B423" s="16">
        <v>703</v>
      </c>
      <c r="C423" s="16">
        <v>7</v>
      </c>
      <c r="D423" s="16">
        <v>0</v>
      </c>
      <c r="E423" s="16">
        <v>0</v>
      </c>
      <c r="F423" s="16">
        <v>0</v>
      </c>
      <c r="G423" s="16">
        <v>0</v>
      </c>
      <c r="H423" s="24" t="s">
        <v>316</v>
      </c>
      <c r="I423" s="24" t="s">
        <v>316</v>
      </c>
      <c r="J423" s="16">
        <v>8661</v>
      </c>
      <c r="K423" s="30">
        <v>0</v>
      </c>
      <c r="L423" s="16" t="s">
        <v>78</v>
      </c>
      <c r="M423" s="16" t="str" cm="1">
        <f t="array" ref="M423:U423">_xlfn._xlws.FILTER(领地怪物效果!$A$4:$I$64,L423=领地怪物效果!$A$4:$A$64)</f>
        <v>远征PVE-8级BOSS据点</v>
      </c>
      <c r="N423" s="16">
        <v>8</v>
      </c>
      <c r="O423" s="16">
        <v>31</v>
      </c>
      <c r="P423" s="16">
        <v>181</v>
      </c>
      <c r="Q423" s="16">
        <v>181</v>
      </c>
      <c r="R423" s="16">
        <v>0</v>
      </c>
      <c r="S423" s="16">
        <v>93173507</v>
      </c>
      <c r="T423" s="16">
        <v>126700000</v>
      </c>
      <c r="U423" s="16">
        <v>2720065298</v>
      </c>
      <c r="V423" s="16">
        <f t="shared" si="54"/>
        <v>3</v>
      </c>
      <c r="W423" s="19" cm="1">
        <f t="array" ref="W423">SUMPRODUCT((V423=品质升级提升效果!$H$3:$H$102)*(品质升级提升效果!$I$3:$I$102=C423)*(品质升级提升效果!$J$3:$J$102))</f>
        <v>0.86</v>
      </c>
      <c r="X423" s="19" cm="1">
        <f t="array" ref="X423">IFERROR(LOOKUP(1,0/((L423=Sheet2!$A$1:$A$90)*(Sheet2!$B$1:$B$90=C423)),Sheet2!$C$1:$C$90),W423)</f>
        <v>3.4000000000000002E-2</v>
      </c>
      <c r="Y423" s="16">
        <f t="shared" si="58"/>
        <v>3167899</v>
      </c>
      <c r="Z423" s="16">
        <f t="shared" si="56"/>
        <v>4910892</v>
      </c>
      <c r="AA423" s="16">
        <f t="shared" si="57"/>
        <v>106868343</v>
      </c>
      <c r="AD423" s="16" t="s">
        <v>257</v>
      </c>
      <c r="AE423" s="16" t="str">
        <f t="shared" si="59"/>
        <v>3167899,0}|</v>
      </c>
      <c r="AF423" s="16" t="s">
        <v>313</v>
      </c>
      <c r="AG423" s="16">
        <f t="shared" si="60"/>
        <v>4910892</v>
      </c>
      <c r="AH423" s="16" t="s">
        <v>260</v>
      </c>
      <c r="AI423" s="16" t="s">
        <v>314</v>
      </c>
      <c r="AJ423" s="16">
        <f t="shared" si="61"/>
        <v>106868343</v>
      </c>
      <c r="AK423" s="16" t="s">
        <v>261</v>
      </c>
      <c r="AL423" s="24" t="str">
        <f t="shared" si="62"/>
        <v>{{5,1,1,3167899,0}|{5,1,2,4910892,0}|{5,1,3,106868343,3}}</v>
      </c>
    </row>
    <row r="424" spans="1:38" x14ac:dyDescent="0.15">
      <c r="A424" s="16">
        <v>419</v>
      </c>
      <c r="B424" s="16">
        <v>704</v>
      </c>
      <c r="C424" s="16">
        <v>7</v>
      </c>
      <c r="D424" s="16">
        <v>0</v>
      </c>
      <c r="E424" s="16">
        <v>0</v>
      </c>
      <c r="F424" s="16">
        <v>0</v>
      </c>
      <c r="G424" s="16">
        <v>0</v>
      </c>
      <c r="H424" s="24" t="s">
        <v>316</v>
      </c>
      <c r="I424" s="24" t="s">
        <v>316</v>
      </c>
      <c r="J424" s="16">
        <v>8661</v>
      </c>
      <c r="K424" s="30">
        <v>0</v>
      </c>
      <c r="L424" s="16" t="s">
        <v>79</v>
      </c>
      <c r="M424" s="16" t="str" cm="1">
        <f t="array" ref="M424:U424">_xlfn._xlws.FILTER(领地怪物效果!$A$4:$I$64,L424=领地怪物效果!$A$4:$A$64)</f>
        <v>远征PVE-9级BOSS据点</v>
      </c>
      <c r="N424" s="16">
        <v>9</v>
      </c>
      <c r="O424" s="16">
        <v>51</v>
      </c>
      <c r="P424" s="16">
        <v>284</v>
      </c>
      <c r="Q424" s="16">
        <v>284</v>
      </c>
      <c r="R424" s="16">
        <v>0</v>
      </c>
      <c r="S424" s="16">
        <v>153285447</v>
      </c>
      <c r="T424" s="16">
        <v>198800000</v>
      </c>
      <c r="U424" s="16">
        <v>4267947761</v>
      </c>
      <c r="V424" s="16">
        <f t="shared" si="54"/>
        <v>4</v>
      </c>
      <c r="W424" s="19" cm="1">
        <f t="array" ref="W424">SUMPRODUCT((V424=品质升级提升效果!$H$3:$H$102)*(品质升级提升效果!$I$3:$I$102=C424)*(品质升级提升效果!$J$3:$J$102))</f>
        <v>0.92</v>
      </c>
      <c r="X424" s="19" cm="1">
        <f t="array" ref="X424">IFERROR(LOOKUP(1,0/((L424=Sheet2!$A$1:$A$90)*(Sheet2!$B$1:$B$90=C424)),Sheet2!$C$1:$C$90),W424)</f>
        <v>3.4000000000000002E-2</v>
      </c>
      <c r="Y424" s="16">
        <f t="shared" si="58"/>
        <v>5211705</v>
      </c>
      <c r="Z424" s="16">
        <f t="shared" si="56"/>
        <v>7705488</v>
      </c>
      <c r="AA424" s="16">
        <f t="shared" si="57"/>
        <v>167682925</v>
      </c>
      <c r="AD424" s="16" t="s">
        <v>257</v>
      </c>
      <c r="AE424" s="16" t="str">
        <f t="shared" si="59"/>
        <v>5211705,0}|</v>
      </c>
      <c r="AF424" s="16" t="s">
        <v>313</v>
      </c>
      <c r="AG424" s="16">
        <f t="shared" si="60"/>
        <v>7705488</v>
      </c>
      <c r="AH424" s="16" t="s">
        <v>260</v>
      </c>
      <c r="AI424" s="16" t="s">
        <v>314</v>
      </c>
      <c r="AJ424" s="16">
        <f t="shared" si="61"/>
        <v>167682925</v>
      </c>
      <c r="AK424" s="16" t="s">
        <v>261</v>
      </c>
      <c r="AL424" s="24" t="str">
        <f t="shared" si="62"/>
        <v>{{5,1,1,5211705,0}|{5,1,2,7705488,0}|{5,1,3,167682925,3}}</v>
      </c>
    </row>
    <row r="425" spans="1:38" x14ac:dyDescent="0.15">
      <c r="A425" s="16">
        <v>420</v>
      </c>
      <c r="B425" s="16">
        <v>705</v>
      </c>
      <c r="C425" s="16">
        <v>7</v>
      </c>
      <c r="D425" s="16">
        <v>0</v>
      </c>
      <c r="E425" s="16">
        <v>0</v>
      </c>
      <c r="F425" s="16">
        <v>0</v>
      </c>
      <c r="G425" s="16">
        <v>0</v>
      </c>
      <c r="H425" s="24" t="s">
        <v>316</v>
      </c>
      <c r="I425" s="24" t="s">
        <v>316</v>
      </c>
      <c r="J425" s="16">
        <v>8661</v>
      </c>
      <c r="K425" s="30">
        <v>0</v>
      </c>
      <c r="L425" s="16" t="s">
        <v>80</v>
      </c>
      <c r="M425" s="16" t="str" cm="1">
        <f t="array" ref="M425:U425">_xlfn._xlws.FILTER(领地怪物效果!$A$4:$I$64,L425=领地怪物效果!$A$4:$A$64)</f>
        <v>远征PVE-10级BOSS据点</v>
      </c>
      <c r="N425" s="16">
        <v>10</v>
      </c>
      <c r="O425" s="16">
        <v>81</v>
      </c>
      <c r="P425" s="16">
        <v>382</v>
      </c>
      <c r="Q425" s="16">
        <v>382</v>
      </c>
      <c r="R425" s="16">
        <v>0</v>
      </c>
      <c r="S425" s="16">
        <v>243453358</v>
      </c>
      <c r="T425" s="16">
        <v>267400000</v>
      </c>
      <c r="U425" s="16">
        <v>5740690298</v>
      </c>
      <c r="V425" s="16">
        <f t="shared" ref="V425:V488" si="63">IF(MID(B425,2,3)+0=0,1,MID(B425,2,3)+0)</f>
        <v>5</v>
      </c>
      <c r="W425" s="19" cm="1">
        <f t="array" ref="W425">SUMPRODUCT((V425=品质升级提升效果!$H$3:$H$102)*(品质升级提升效果!$I$3:$I$102=C425)*(品质升级提升效果!$J$3:$J$102))</f>
        <v>0.9</v>
      </c>
      <c r="X425" s="19" cm="1">
        <f t="array" ref="X425">IFERROR(LOOKUP(1,0/((L425=Sheet2!$A$1:$A$90)*(Sheet2!$B$1:$B$90=C425)),Sheet2!$C$1:$C$90),W425)</f>
        <v>3.4000000000000002E-2</v>
      </c>
      <c r="Y425" s="16">
        <f t="shared" si="58"/>
        <v>8277414</v>
      </c>
      <c r="Z425" s="16">
        <f t="shared" si="56"/>
        <v>10364424</v>
      </c>
      <c r="AA425" s="16">
        <f t="shared" si="57"/>
        <v>225545343</v>
      </c>
      <c r="AD425" s="16" t="s">
        <v>257</v>
      </c>
      <c r="AE425" s="16" t="str">
        <f t="shared" si="59"/>
        <v>8277414,0}|</v>
      </c>
      <c r="AF425" s="16" t="s">
        <v>313</v>
      </c>
      <c r="AG425" s="16">
        <f t="shared" si="60"/>
        <v>10364424</v>
      </c>
      <c r="AH425" s="16" t="s">
        <v>260</v>
      </c>
      <c r="AI425" s="16" t="s">
        <v>314</v>
      </c>
      <c r="AJ425" s="16">
        <f t="shared" si="61"/>
        <v>225545343</v>
      </c>
      <c r="AK425" s="16" t="s">
        <v>261</v>
      </c>
      <c r="AL425" s="24" t="str">
        <f t="shared" si="62"/>
        <v>{{5,1,1,8277414,0}|{5,1,2,10364424,0}|{5,1,3,225545343,3}}</v>
      </c>
    </row>
    <row r="426" spans="1:38" x14ac:dyDescent="0.15">
      <c r="A426" s="16">
        <v>421</v>
      </c>
      <c r="B426" s="16">
        <v>100</v>
      </c>
      <c r="C426" s="16">
        <v>8</v>
      </c>
      <c r="D426" s="16">
        <v>0</v>
      </c>
      <c r="E426" s="16">
        <v>0</v>
      </c>
      <c r="F426" s="16">
        <v>0</v>
      </c>
      <c r="G426" s="16">
        <v>6000521</v>
      </c>
      <c r="H426" s="24" t="s">
        <v>347</v>
      </c>
      <c r="I426" s="35" t="s">
        <v>315</v>
      </c>
      <c r="J426" s="16">
        <v>8661</v>
      </c>
      <c r="K426" s="30">
        <v>1600</v>
      </c>
      <c r="L426" s="16" t="s">
        <v>21</v>
      </c>
      <c r="M426" s="16" t="str" cm="1">
        <f t="array" ref="M426:U426">_xlfn._xlws.FILTER(领地怪物效果!$A$4:$I$64,L426=领地怪物效果!$A$4:$A$64)</f>
        <v>远征PVP-出生</v>
      </c>
      <c r="N426" s="16">
        <v>0</v>
      </c>
      <c r="O426" s="16">
        <v>0.5</v>
      </c>
      <c r="P426" s="16">
        <v>0.8</v>
      </c>
      <c r="Q426" s="16">
        <v>0.8</v>
      </c>
      <c r="R426" s="16">
        <v>0</v>
      </c>
      <c r="S426" s="16">
        <v>1502798</v>
      </c>
      <c r="T426" s="16">
        <v>560000</v>
      </c>
      <c r="U426" s="16">
        <v>12022388</v>
      </c>
      <c r="V426" s="16">
        <f t="shared" si="63"/>
        <v>1</v>
      </c>
      <c r="W426" s="19" cm="1">
        <f t="array" ref="W426">SUMPRODUCT((V426=品质升级提升效果!$H$3:$H$102)*(品质升级提升效果!$I$3:$I$102=C426)*(品质升级提升效果!$J$3:$J$102))</f>
        <v>1.6</v>
      </c>
      <c r="X426" s="19" cm="1">
        <f t="array" ref="X426">IFERROR(LOOKUP(1,0/((L426=Sheet2!$A$1:$A$90)*(Sheet2!$B$1:$B$90=C426)),Sheet2!$C$1:$C$90),W426)</f>
        <v>1.6</v>
      </c>
      <c r="Y426" s="16">
        <f t="shared" si="58"/>
        <v>2404476</v>
      </c>
      <c r="Z426" s="16">
        <f t="shared" si="56"/>
        <v>1039360</v>
      </c>
      <c r="AA426" s="16">
        <f t="shared" si="57"/>
        <v>22655522</v>
      </c>
      <c r="AD426" s="16" t="s">
        <v>257</v>
      </c>
      <c r="AE426" s="16" t="str">
        <f t="shared" si="59"/>
        <v>2404476,0}|</v>
      </c>
      <c r="AF426" s="16" t="s">
        <v>313</v>
      </c>
      <c r="AG426" s="16">
        <f t="shared" si="60"/>
        <v>1039360</v>
      </c>
      <c r="AH426" s="16" t="s">
        <v>260</v>
      </c>
      <c r="AI426" s="16" t="s">
        <v>314</v>
      </c>
      <c r="AJ426" s="16">
        <f t="shared" si="61"/>
        <v>22655522</v>
      </c>
      <c r="AK426" s="16" t="s">
        <v>261</v>
      </c>
      <c r="AL426" s="24" t="str">
        <f t="shared" si="62"/>
        <v>{{5,1,1,2404476,0}|{5,1,2,1039360,0}|{5,1,3,22655522,3}}</v>
      </c>
    </row>
    <row r="427" spans="1:38" x14ac:dyDescent="0.15">
      <c r="A427" s="16">
        <v>422</v>
      </c>
      <c r="B427" s="16">
        <v>101</v>
      </c>
      <c r="C427" s="16">
        <v>8</v>
      </c>
      <c r="D427" s="16">
        <v>0</v>
      </c>
      <c r="E427" s="16">
        <v>0</v>
      </c>
      <c r="F427" s="16">
        <v>0</v>
      </c>
      <c r="G427" s="16">
        <v>6000522</v>
      </c>
      <c r="H427" s="24" t="s">
        <v>348</v>
      </c>
      <c r="I427" s="36" t="s">
        <v>315</v>
      </c>
      <c r="J427" s="16">
        <v>8661</v>
      </c>
      <c r="K427" s="30">
        <v>1600</v>
      </c>
      <c r="L427" s="16" t="s">
        <v>22</v>
      </c>
      <c r="M427" s="16" t="str" cm="1">
        <f t="array" ref="M427:U427">_xlfn._xlws.FILTER(领地怪物效果!$A$4:$I$64,L427=领地怪物效果!$A$4:$A$64)</f>
        <v>远征PVP-1级普通</v>
      </c>
      <c r="N427" s="16">
        <v>1</v>
      </c>
      <c r="O427" s="16">
        <v>0.65</v>
      </c>
      <c r="P427" s="16">
        <v>0.8</v>
      </c>
      <c r="Q427" s="16">
        <v>0.8</v>
      </c>
      <c r="R427" s="16">
        <v>0</v>
      </c>
      <c r="S427" s="16">
        <v>1953638</v>
      </c>
      <c r="T427" s="16">
        <v>560000</v>
      </c>
      <c r="U427" s="16">
        <v>12022388</v>
      </c>
      <c r="V427" s="16">
        <f t="shared" si="63"/>
        <v>1</v>
      </c>
      <c r="W427" s="19" cm="1">
        <f t="array" ref="W427">SUMPRODUCT((V427=品质升级提升效果!$H$3:$H$102)*(品质升级提升效果!$I$3:$I$102=C427)*(品质升级提升效果!$J$3:$J$102))</f>
        <v>1.6</v>
      </c>
      <c r="X427" s="19" cm="1">
        <f t="array" ref="X427">IFERROR(LOOKUP(1,0/((L427=Sheet2!$A$1:$A$90)*(Sheet2!$B$1:$B$90=C427)),Sheet2!$C$1:$C$90),W427)</f>
        <v>1.6</v>
      </c>
      <c r="Y427" s="16">
        <f t="shared" si="58"/>
        <v>3125820</v>
      </c>
      <c r="Z427" s="16">
        <f t="shared" si="56"/>
        <v>1039360</v>
      </c>
      <c r="AA427" s="16">
        <f t="shared" si="57"/>
        <v>22655522</v>
      </c>
      <c r="AD427" s="16" t="s">
        <v>257</v>
      </c>
      <c r="AE427" s="16" t="str">
        <f t="shared" si="59"/>
        <v>3125820,0}|</v>
      </c>
      <c r="AF427" s="16" t="s">
        <v>313</v>
      </c>
      <c r="AG427" s="16">
        <f t="shared" si="60"/>
        <v>1039360</v>
      </c>
      <c r="AH427" s="16" t="s">
        <v>260</v>
      </c>
      <c r="AI427" s="16" t="s">
        <v>314</v>
      </c>
      <c r="AJ427" s="16">
        <f t="shared" si="61"/>
        <v>22655522</v>
      </c>
      <c r="AK427" s="16" t="s">
        <v>261</v>
      </c>
      <c r="AL427" s="24" t="str">
        <f t="shared" si="62"/>
        <v>{{5,1,1,3125820,0}|{5,1,2,1039360,0}|{5,1,3,22655522,3}}</v>
      </c>
    </row>
    <row r="428" spans="1:38" x14ac:dyDescent="0.15">
      <c r="A428" s="16">
        <v>423</v>
      </c>
      <c r="B428" s="16">
        <v>102</v>
      </c>
      <c r="C428" s="16">
        <v>8</v>
      </c>
      <c r="D428" s="16">
        <v>0</v>
      </c>
      <c r="E428" s="16">
        <v>0</v>
      </c>
      <c r="F428" s="16">
        <v>0</v>
      </c>
      <c r="G428" s="16">
        <v>6000523</v>
      </c>
      <c r="H428" s="24" t="s">
        <v>349</v>
      </c>
      <c r="I428" s="36" t="s">
        <v>315</v>
      </c>
      <c r="J428" s="16">
        <v>8661</v>
      </c>
      <c r="K428" s="30">
        <v>1280</v>
      </c>
      <c r="L428" s="16" t="s">
        <v>23</v>
      </c>
      <c r="M428" s="16" t="str" cm="1">
        <f t="array" ref="M428:U428">_xlfn._xlws.FILTER(领地怪物效果!$A$4:$I$64,L428=领地怪物效果!$A$4:$A$64)</f>
        <v>远征PVP-2级普通</v>
      </c>
      <c r="N428" s="16">
        <v>2</v>
      </c>
      <c r="O428" s="16">
        <v>2.8</v>
      </c>
      <c r="P428" s="16">
        <v>1.8</v>
      </c>
      <c r="Q428" s="16">
        <v>1.8</v>
      </c>
      <c r="R428" s="16">
        <v>0</v>
      </c>
      <c r="S428" s="16">
        <v>8415671</v>
      </c>
      <c r="T428" s="16">
        <v>1260000</v>
      </c>
      <c r="U428" s="16">
        <v>27050373</v>
      </c>
      <c r="V428" s="16">
        <f t="shared" si="63"/>
        <v>2</v>
      </c>
      <c r="W428" s="19" cm="1">
        <f t="array" ref="W428">SUMPRODUCT((V428=品质升级提升效果!$H$3:$H$102)*(品质升级提升效果!$I$3:$I$102=C428)*(品质升级提升效果!$J$3:$J$102))</f>
        <v>1.28</v>
      </c>
      <c r="X428" s="19" cm="1">
        <f t="array" ref="X428">IFERROR(LOOKUP(1,0/((L428=Sheet2!$A$1:$A$90)*(Sheet2!$B$1:$B$90=C428)),Sheet2!$C$1:$C$90),W428)</f>
        <v>1.28</v>
      </c>
      <c r="Y428" s="16">
        <f t="shared" si="58"/>
        <v>10772058</v>
      </c>
      <c r="Z428" s="16">
        <f t="shared" si="56"/>
        <v>1870848</v>
      </c>
      <c r="AA428" s="16">
        <f t="shared" si="57"/>
        <v>40779940</v>
      </c>
      <c r="AD428" s="16" t="s">
        <v>257</v>
      </c>
      <c r="AE428" s="16" t="str">
        <f t="shared" si="59"/>
        <v>10772058,0}|</v>
      </c>
      <c r="AF428" s="16" t="s">
        <v>313</v>
      </c>
      <c r="AG428" s="16">
        <f t="shared" si="60"/>
        <v>1870848</v>
      </c>
      <c r="AH428" s="16" t="s">
        <v>260</v>
      </c>
      <c r="AI428" s="16" t="s">
        <v>314</v>
      </c>
      <c r="AJ428" s="16">
        <f t="shared" si="61"/>
        <v>40779940</v>
      </c>
      <c r="AK428" s="16" t="s">
        <v>261</v>
      </c>
      <c r="AL428" s="24" t="str">
        <f t="shared" si="62"/>
        <v>{{5,1,1,10772058,0}|{5,1,2,1870848,0}|{5,1,3,40779940,3}}</v>
      </c>
    </row>
    <row r="429" spans="1:38" x14ac:dyDescent="0.15">
      <c r="A429" s="16">
        <v>424</v>
      </c>
      <c r="B429" s="16">
        <v>103</v>
      </c>
      <c r="C429" s="16">
        <v>8</v>
      </c>
      <c r="D429" s="16">
        <v>0</v>
      </c>
      <c r="E429" s="16">
        <v>0</v>
      </c>
      <c r="F429" s="16">
        <v>0</v>
      </c>
      <c r="G429" s="16">
        <v>6000524</v>
      </c>
      <c r="H429" s="24" t="s">
        <v>350</v>
      </c>
      <c r="I429" s="36" t="s">
        <v>315</v>
      </c>
      <c r="J429" s="16">
        <v>8661</v>
      </c>
      <c r="K429" s="30">
        <v>1140.0000000000002</v>
      </c>
      <c r="L429" s="16" t="s">
        <v>24</v>
      </c>
      <c r="M429" s="16" t="str" cm="1">
        <f t="array" ref="M429:U429">_xlfn._xlws.FILTER(领地怪物效果!$A$4:$I$64,L429=领地怪物效果!$A$4:$A$64)</f>
        <v>远征PVP-3级普通</v>
      </c>
      <c r="N429" s="16">
        <v>3</v>
      </c>
      <c r="O429" s="16">
        <v>5.5</v>
      </c>
      <c r="P429" s="16">
        <v>3</v>
      </c>
      <c r="Q429" s="16">
        <v>3</v>
      </c>
      <c r="R429" s="16">
        <v>0</v>
      </c>
      <c r="S429" s="16">
        <v>16530783</v>
      </c>
      <c r="T429" s="16">
        <v>2100000</v>
      </c>
      <c r="U429" s="16">
        <v>45083955</v>
      </c>
      <c r="V429" s="16">
        <f t="shared" si="63"/>
        <v>3</v>
      </c>
      <c r="W429" s="19" cm="1">
        <f t="array" ref="W429">SUMPRODUCT((V429=品质升级提升效果!$H$3:$H$102)*(品质升级提升效果!$I$3:$I$102=C429)*(品质升级提升效果!$J$3:$J$102))</f>
        <v>1.1400000000000001</v>
      </c>
      <c r="X429" s="19" cm="1">
        <f t="array" ref="X429">IFERROR(LOOKUP(1,0/((L429=Sheet2!$A$1:$A$90)*(Sheet2!$B$1:$B$90=C429)),Sheet2!$C$1:$C$90),W429)</f>
        <v>1.1400000000000001</v>
      </c>
      <c r="Y429" s="16">
        <f t="shared" si="58"/>
        <v>18845092</v>
      </c>
      <c r="Z429" s="16">
        <f t="shared" si="56"/>
        <v>2777040</v>
      </c>
      <c r="AA429" s="16">
        <f t="shared" si="57"/>
        <v>60532723</v>
      </c>
      <c r="AD429" s="16" t="s">
        <v>257</v>
      </c>
      <c r="AE429" s="16" t="str">
        <f t="shared" si="59"/>
        <v>18845092,0}|</v>
      </c>
      <c r="AF429" s="16" t="s">
        <v>313</v>
      </c>
      <c r="AG429" s="16">
        <f t="shared" si="60"/>
        <v>2777040</v>
      </c>
      <c r="AH429" s="16" t="s">
        <v>260</v>
      </c>
      <c r="AI429" s="16" t="s">
        <v>314</v>
      </c>
      <c r="AJ429" s="16">
        <f t="shared" si="61"/>
        <v>60532723</v>
      </c>
      <c r="AK429" s="16" t="s">
        <v>261</v>
      </c>
      <c r="AL429" s="24" t="str">
        <f t="shared" si="62"/>
        <v>{{5,1,1,18845092,0}|{5,1,2,2777040,0}|{5,1,3,60532723,3}}</v>
      </c>
    </row>
    <row r="430" spans="1:38" x14ac:dyDescent="0.15">
      <c r="A430" s="16">
        <v>425</v>
      </c>
      <c r="B430" s="16">
        <v>104</v>
      </c>
      <c r="C430" s="16">
        <v>8</v>
      </c>
      <c r="D430" s="16">
        <v>0</v>
      </c>
      <c r="E430" s="16">
        <v>0</v>
      </c>
      <c r="F430" s="16">
        <v>0</v>
      </c>
      <c r="G430" s="16">
        <v>6000525</v>
      </c>
      <c r="H430" s="24" t="s">
        <v>351</v>
      </c>
      <c r="I430" s="36" t="s">
        <v>315</v>
      </c>
      <c r="J430" s="16">
        <v>8661</v>
      </c>
      <c r="K430" s="30">
        <v>1280</v>
      </c>
      <c r="L430" s="16" t="s">
        <v>25</v>
      </c>
      <c r="M430" s="16" t="str" cm="1">
        <f t="array" ref="M430:U430">_xlfn._xlws.FILTER(领地怪物效果!$A$4:$I$64,L430=领地怪物效果!$A$4:$A$64)</f>
        <v>远征PVP-4级普通</v>
      </c>
      <c r="N430" s="16">
        <v>4</v>
      </c>
      <c r="O430" s="16">
        <v>8</v>
      </c>
      <c r="P430" s="16">
        <v>22</v>
      </c>
      <c r="Q430" s="16">
        <v>22</v>
      </c>
      <c r="R430" s="16">
        <v>0</v>
      </c>
      <c r="S430" s="16">
        <v>24044776</v>
      </c>
      <c r="T430" s="16">
        <v>15400000</v>
      </c>
      <c r="U430" s="16">
        <v>330615671</v>
      </c>
      <c r="V430" s="16">
        <f t="shared" si="63"/>
        <v>4</v>
      </c>
      <c r="W430" s="19" cm="1">
        <f t="array" ref="W430">SUMPRODUCT((V430=品质升级提升效果!$H$3:$H$102)*(品质升级提升效果!$I$3:$I$102=C430)*(品质升级提升效果!$J$3:$J$102))</f>
        <v>1.28</v>
      </c>
      <c r="X430" s="19" cm="1">
        <f t="array" ref="X430">IFERROR(LOOKUP(1,0/((L430=Sheet2!$A$1:$A$90)*(Sheet2!$B$1:$B$90=C430)),Sheet2!$C$1:$C$90),W430)</f>
        <v>1.28</v>
      </c>
      <c r="Y430" s="16">
        <f t="shared" si="58"/>
        <v>30777313</v>
      </c>
      <c r="Z430" s="16">
        <f t="shared" si="56"/>
        <v>22865920</v>
      </c>
      <c r="AA430" s="16">
        <f t="shared" si="57"/>
        <v>498421491</v>
      </c>
      <c r="AD430" s="16" t="s">
        <v>257</v>
      </c>
      <c r="AE430" s="16" t="str">
        <f t="shared" si="59"/>
        <v>30777313,0}|</v>
      </c>
      <c r="AF430" s="16" t="s">
        <v>313</v>
      </c>
      <c r="AG430" s="16">
        <f t="shared" si="60"/>
        <v>22865920</v>
      </c>
      <c r="AH430" s="16" t="s">
        <v>260</v>
      </c>
      <c r="AI430" s="16" t="s">
        <v>314</v>
      </c>
      <c r="AJ430" s="16">
        <f t="shared" si="61"/>
        <v>498421491</v>
      </c>
      <c r="AK430" s="16" t="s">
        <v>261</v>
      </c>
      <c r="AL430" s="24" t="str">
        <f t="shared" si="62"/>
        <v>{{5,1,1,30777313,0}|{5,1,2,22865920,0}|{5,1,3,498421491,3}}</v>
      </c>
    </row>
    <row r="431" spans="1:38" x14ac:dyDescent="0.15">
      <c r="A431" s="16">
        <v>426</v>
      </c>
      <c r="B431" s="16">
        <v>105</v>
      </c>
      <c r="C431" s="16">
        <v>8</v>
      </c>
      <c r="D431" s="16">
        <v>0</v>
      </c>
      <c r="E431" s="16">
        <v>0</v>
      </c>
      <c r="F431" s="16">
        <v>0</v>
      </c>
      <c r="G431" s="16">
        <v>6000526</v>
      </c>
      <c r="H431" s="24" t="s">
        <v>352</v>
      </c>
      <c r="I431" s="36" t="s">
        <v>315</v>
      </c>
      <c r="J431" s="16">
        <v>8661</v>
      </c>
      <c r="K431" s="30">
        <v>1140.0000000000002</v>
      </c>
      <c r="L431" s="16" t="s">
        <v>26</v>
      </c>
      <c r="M431" s="16" t="str" cm="1">
        <f t="array" ref="M431:U431">_xlfn._xlws.FILTER(领地怪物效果!$A$4:$I$64,L431=领地怪物效果!$A$4:$A$64)</f>
        <v>远征PVP-5级普通</v>
      </c>
      <c r="N431" s="16">
        <v>5</v>
      </c>
      <c r="O431" s="16">
        <v>12</v>
      </c>
      <c r="P431" s="16">
        <v>25</v>
      </c>
      <c r="Q431" s="16">
        <v>25</v>
      </c>
      <c r="R431" s="16">
        <v>0</v>
      </c>
      <c r="S431" s="16">
        <v>36067164</v>
      </c>
      <c r="T431" s="16">
        <v>17500000</v>
      </c>
      <c r="U431" s="16">
        <v>375699626</v>
      </c>
      <c r="V431" s="16">
        <f t="shared" si="63"/>
        <v>5</v>
      </c>
      <c r="W431" s="19" cm="1">
        <f t="array" ref="W431">SUMPRODUCT((V431=品质升级提升效果!$H$3:$H$102)*(品质升级提升效果!$I$3:$I$102=C431)*(品质升级提升效果!$J$3:$J$102))</f>
        <v>1.1400000000000001</v>
      </c>
      <c r="X431" s="19" cm="1">
        <f t="array" ref="X431">IFERROR(LOOKUP(1,0/((L431=Sheet2!$A$1:$A$90)*(Sheet2!$B$1:$B$90=C431)),Sheet2!$C$1:$C$90),W431)</f>
        <v>1.1400000000000001</v>
      </c>
      <c r="Y431" s="16">
        <f t="shared" si="58"/>
        <v>41116566</v>
      </c>
      <c r="Z431" s="16">
        <f t="shared" si="56"/>
        <v>23142000</v>
      </c>
      <c r="AA431" s="16">
        <f t="shared" si="57"/>
        <v>504439364</v>
      </c>
      <c r="AD431" s="16" t="s">
        <v>257</v>
      </c>
      <c r="AE431" s="16" t="str">
        <f t="shared" si="59"/>
        <v>41116566,0}|</v>
      </c>
      <c r="AF431" s="16" t="s">
        <v>313</v>
      </c>
      <c r="AG431" s="16">
        <f t="shared" si="60"/>
        <v>23142000</v>
      </c>
      <c r="AH431" s="16" t="s">
        <v>260</v>
      </c>
      <c r="AI431" s="16" t="s">
        <v>314</v>
      </c>
      <c r="AJ431" s="16">
        <f t="shared" si="61"/>
        <v>504439364</v>
      </c>
      <c r="AK431" s="16" t="s">
        <v>261</v>
      </c>
      <c r="AL431" s="24" t="str">
        <f t="shared" si="62"/>
        <v>{{5,1,1,41116566,0}|{5,1,2,23142000,0}|{5,1,3,504439364,3}}</v>
      </c>
    </row>
    <row r="432" spans="1:38" x14ac:dyDescent="0.15">
      <c r="A432" s="16">
        <v>427</v>
      </c>
      <c r="B432" s="16">
        <v>106</v>
      </c>
      <c r="C432" s="16">
        <v>8</v>
      </c>
      <c r="D432" s="16">
        <v>0</v>
      </c>
      <c r="E432" s="16">
        <v>0</v>
      </c>
      <c r="F432" s="16">
        <v>0</v>
      </c>
      <c r="G432" s="16">
        <v>6000527</v>
      </c>
      <c r="H432" s="24" t="s">
        <v>353</v>
      </c>
      <c r="I432" s="36" t="s">
        <v>315</v>
      </c>
      <c r="J432" s="16">
        <v>8661</v>
      </c>
      <c r="K432" s="30">
        <v>1040</v>
      </c>
      <c r="L432" s="16" t="s">
        <v>27</v>
      </c>
      <c r="M432" s="16" t="str" cm="1">
        <f t="array" ref="M432:U432">_xlfn._xlws.FILTER(领地怪物效果!$A$4:$I$64,L432=领地怪物效果!$A$4:$A$64)</f>
        <v>远征PVP-6级普通</v>
      </c>
      <c r="N432" s="16">
        <v>6</v>
      </c>
      <c r="O432" s="16">
        <v>28</v>
      </c>
      <c r="P432" s="16">
        <v>160</v>
      </c>
      <c r="Q432" s="16">
        <v>160</v>
      </c>
      <c r="R432" s="16">
        <v>0</v>
      </c>
      <c r="S432" s="16">
        <v>84156716</v>
      </c>
      <c r="T432" s="16">
        <v>112000000</v>
      </c>
      <c r="U432" s="16">
        <v>2404477611</v>
      </c>
      <c r="V432" s="16">
        <f t="shared" si="63"/>
        <v>6</v>
      </c>
      <c r="W432" s="19" cm="1">
        <f t="array" ref="W432">SUMPRODUCT((V432=品质升级提升效果!$H$3:$H$102)*(品质升级提升效果!$I$3:$I$102=C432)*(品质升级提升效果!$J$3:$J$102))</f>
        <v>1.04</v>
      </c>
      <c r="X432" s="19" cm="1">
        <f t="array" ref="X432">IFERROR(LOOKUP(1,0/((L432=Sheet2!$A$1:$A$90)*(Sheet2!$B$1:$B$90=C432)),Sheet2!$C$1:$C$90),W432)</f>
        <v>1.04</v>
      </c>
      <c r="Y432" s="16">
        <f t="shared" si="58"/>
        <v>87522984</v>
      </c>
      <c r="Z432" s="16">
        <f t="shared" si="56"/>
        <v>135116800</v>
      </c>
      <c r="AA432" s="16">
        <f t="shared" si="57"/>
        <v>2945217909</v>
      </c>
      <c r="AD432" s="16" t="s">
        <v>257</v>
      </c>
      <c r="AE432" s="16" t="str">
        <f t="shared" si="59"/>
        <v>87522984,0}|</v>
      </c>
      <c r="AF432" s="16" t="s">
        <v>313</v>
      </c>
      <c r="AG432" s="16">
        <f t="shared" si="60"/>
        <v>135116800</v>
      </c>
      <c r="AH432" s="16" t="s">
        <v>260</v>
      </c>
      <c r="AI432" s="16" t="s">
        <v>314</v>
      </c>
      <c r="AJ432" s="16">
        <f t="shared" si="61"/>
        <v>2945217909</v>
      </c>
      <c r="AK432" s="16" t="s">
        <v>261</v>
      </c>
      <c r="AL432" s="24" t="str">
        <f t="shared" si="62"/>
        <v>{{5,1,1,87522984,0}|{5,1,2,135116800,0}|{5,1,3,2945217909,3}}</v>
      </c>
    </row>
    <row r="433" spans="1:38" x14ac:dyDescent="0.15">
      <c r="A433" s="16">
        <v>428</v>
      </c>
      <c r="B433" s="16">
        <v>107</v>
      </c>
      <c r="C433" s="16">
        <v>8</v>
      </c>
      <c r="D433" s="16">
        <v>0</v>
      </c>
      <c r="E433" s="16">
        <v>0</v>
      </c>
      <c r="F433" s="16">
        <v>0</v>
      </c>
      <c r="G433" s="16">
        <v>6000528</v>
      </c>
      <c r="H433" s="24" t="s">
        <v>354</v>
      </c>
      <c r="I433" s="36" t="s">
        <v>315</v>
      </c>
      <c r="J433" s="16">
        <v>8661</v>
      </c>
      <c r="K433" s="30">
        <v>960</v>
      </c>
      <c r="L433" s="16" t="s">
        <v>28</v>
      </c>
      <c r="M433" s="16" t="str" cm="1">
        <f t="array" ref="M433:U433">_xlfn._xlws.FILTER(领地怪物效果!$A$4:$I$64,L433=领地怪物效果!$A$4:$A$64)</f>
        <v>远征PVP-7级普通</v>
      </c>
      <c r="N433" s="16">
        <v>7</v>
      </c>
      <c r="O433" s="16">
        <v>32</v>
      </c>
      <c r="P433" s="16">
        <v>200</v>
      </c>
      <c r="Q433" s="16">
        <v>200</v>
      </c>
      <c r="R433" s="16">
        <v>0</v>
      </c>
      <c r="S433" s="16">
        <v>96179104</v>
      </c>
      <c r="T433" s="16">
        <v>140000000</v>
      </c>
      <c r="U433" s="16">
        <v>3005597014</v>
      </c>
      <c r="V433" s="16">
        <f t="shared" si="63"/>
        <v>7</v>
      </c>
      <c r="W433" s="19" cm="1">
        <f t="array" ref="W433">SUMPRODUCT((V433=品质升级提升效果!$H$3:$H$102)*(品质升级提升效果!$I$3:$I$102=C433)*(品质升级提升效果!$J$3:$J$102))</f>
        <v>0.96</v>
      </c>
      <c r="X433" s="19" cm="1">
        <f t="array" ref="X433">IFERROR(LOOKUP(1,0/((L433=Sheet2!$A$1:$A$90)*(Sheet2!$B$1:$B$90=C433)),Sheet2!$C$1:$C$90),W433)</f>
        <v>0.96</v>
      </c>
      <c r="Y433" s="16">
        <f t="shared" si="58"/>
        <v>92331939</v>
      </c>
      <c r="Z433" s="16">
        <f t="shared" si="56"/>
        <v>155904000</v>
      </c>
      <c r="AA433" s="16">
        <f t="shared" si="57"/>
        <v>3398328357</v>
      </c>
      <c r="AD433" s="16" t="s">
        <v>257</v>
      </c>
      <c r="AE433" s="16" t="str">
        <f t="shared" si="59"/>
        <v>92331939,0}|</v>
      </c>
      <c r="AF433" s="16" t="s">
        <v>313</v>
      </c>
      <c r="AG433" s="16">
        <f t="shared" si="60"/>
        <v>155904000</v>
      </c>
      <c r="AH433" s="16" t="s">
        <v>260</v>
      </c>
      <c r="AI433" s="16" t="s">
        <v>314</v>
      </c>
      <c r="AJ433" s="16">
        <f t="shared" si="61"/>
        <v>3398328357</v>
      </c>
      <c r="AK433" s="16" t="s">
        <v>261</v>
      </c>
      <c r="AL433" s="24" t="str">
        <f t="shared" si="62"/>
        <v>{{5,1,1,92331939,0}|{5,1,2,155904000,0}|{5,1,3,3398328357,3}}</v>
      </c>
    </row>
    <row r="434" spans="1:38" x14ac:dyDescent="0.15">
      <c r="A434" s="16">
        <v>429</v>
      </c>
      <c r="B434" s="16">
        <v>108</v>
      </c>
      <c r="C434" s="16">
        <v>8</v>
      </c>
      <c r="D434" s="16">
        <v>0</v>
      </c>
      <c r="E434" s="16">
        <v>0</v>
      </c>
      <c r="F434" s="16">
        <v>0</v>
      </c>
      <c r="G434" s="16">
        <v>6000529</v>
      </c>
      <c r="H434" s="24" t="s">
        <v>355</v>
      </c>
      <c r="I434" s="36" t="s">
        <v>315</v>
      </c>
      <c r="J434" s="16">
        <v>8661</v>
      </c>
      <c r="K434" s="30">
        <v>860</v>
      </c>
      <c r="L434" s="16" t="s">
        <v>29</v>
      </c>
      <c r="M434" s="16" t="str" cm="1">
        <f t="array" ref="M434:U434">_xlfn._xlws.FILTER(领地怪物效果!$A$4:$I$64,L434=领地怪物效果!$A$4:$A$64)</f>
        <v>远征PVP-8级普通</v>
      </c>
      <c r="N434" s="16">
        <v>8</v>
      </c>
      <c r="O434" s="16">
        <v>35</v>
      </c>
      <c r="P434" s="16">
        <v>250</v>
      </c>
      <c r="Q434" s="16">
        <v>250</v>
      </c>
      <c r="R434" s="16">
        <v>0</v>
      </c>
      <c r="S434" s="16">
        <v>105195895</v>
      </c>
      <c r="T434" s="16">
        <v>175000000</v>
      </c>
      <c r="U434" s="16">
        <v>3756996268</v>
      </c>
      <c r="V434" s="16">
        <f t="shared" si="63"/>
        <v>8</v>
      </c>
      <c r="W434" s="19" cm="1">
        <f t="array" ref="W434">SUMPRODUCT((V434=品质升级提升效果!$H$3:$H$102)*(品质升级提升效果!$I$3:$I$102=C434)*(品质升级提升效果!$J$3:$J$102))</f>
        <v>0.86</v>
      </c>
      <c r="X434" s="19" cm="1">
        <f t="array" ref="X434">IFERROR(LOOKUP(1,0/((L434=Sheet2!$A$1:$A$90)*(Sheet2!$B$1:$B$90=C434)),Sheet2!$C$1:$C$90),W434)</f>
        <v>0.86</v>
      </c>
      <c r="Y434" s="16">
        <f t="shared" si="58"/>
        <v>90468469</v>
      </c>
      <c r="Z434" s="16">
        <f t="shared" si="56"/>
        <v>174580000</v>
      </c>
      <c r="AA434" s="16">
        <f t="shared" si="57"/>
        <v>3805419775</v>
      </c>
      <c r="AD434" s="16" t="s">
        <v>257</v>
      </c>
      <c r="AE434" s="16" t="str">
        <f t="shared" si="59"/>
        <v>90468469,0}|</v>
      </c>
      <c r="AF434" s="16" t="s">
        <v>313</v>
      </c>
      <c r="AG434" s="16">
        <f t="shared" si="60"/>
        <v>174580000</v>
      </c>
      <c r="AH434" s="16" t="s">
        <v>260</v>
      </c>
      <c r="AI434" s="16" t="s">
        <v>314</v>
      </c>
      <c r="AJ434" s="16">
        <f t="shared" si="61"/>
        <v>3805419775</v>
      </c>
      <c r="AK434" s="16" t="s">
        <v>261</v>
      </c>
      <c r="AL434" s="24" t="str">
        <f t="shared" si="62"/>
        <v>{{5,1,1,90468469,0}|{5,1,2,174580000,0}|{5,1,3,3805419775,3}}</v>
      </c>
    </row>
    <row r="435" spans="1:38" x14ac:dyDescent="0.15">
      <c r="A435" s="16">
        <v>430</v>
      </c>
      <c r="B435" s="16">
        <v>109</v>
      </c>
      <c r="C435" s="16">
        <v>8</v>
      </c>
      <c r="D435" s="16">
        <v>0</v>
      </c>
      <c r="E435" s="16">
        <v>0</v>
      </c>
      <c r="F435" s="16">
        <v>0</v>
      </c>
      <c r="G435" s="16">
        <v>6000530</v>
      </c>
      <c r="H435" s="24" t="s">
        <v>356</v>
      </c>
      <c r="I435" s="36" t="s">
        <v>315</v>
      </c>
      <c r="J435" s="16">
        <v>8661</v>
      </c>
      <c r="K435" s="30">
        <v>760</v>
      </c>
      <c r="L435" s="16" t="s">
        <v>30</v>
      </c>
      <c r="M435" s="16" t="str" cm="1">
        <f t="array" ref="M435:U435">_xlfn._xlws.FILTER(领地怪物效果!$A$4:$I$64,L435=领地怪物效果!$A$4:$A$64)</f>
        <v>远征PVP-9级普通</v>
      </c>
      <c r="N435" s="16">
        <v>9</v>
      </c>
      <c r="O435" s="16">
        <v>60</v>
      </c>
      <c r="P435" s="16">
        <v>300</v>
      </c>
      <c r="Q435" s="16">
        <v>300</v>
      </c>
      <c r="R435" s="16">
        <v>0</v>
      </c>
      <c r="S435" s="16">
        <v>180335820</v>
      </c>
      <c r="T435" s="16">
        <v>210000000</v>
      </c>
      <c r="U435" s="16">
        <v>4508395522</v>
      </c>
      <c r="V435" s="16">
        <f t="shared" si="63"/>
        <v>9</v>
      </c>
      <c r="W435" s="19" cm="1">
        <f t="array" ref="W435">SUMPRODUCT((V435=品质升级提升效果!$H$3:$H$102)*(品质升级提升效果!$I$3:$I$102=C435)*(品质升级提升效果!$J$3:$J$102))</f>
        <v>0.76</v>
      </c>
      <c r="X435" s="19" cm="1">
        <f t="array" ref="X435">IFERROR(LOOKUP(1,0/((L435=Sheet2!$A$1:$A$90)*(Sheet2!$B$1:$B$90=C435)),Sheet2!$C$1:$C$90),W435)</f>
        <v>0.76</v>
      </c>
      <c r="Y435" s="16">
        <f t="shared" si="58"/>
        <v>137055223</v>
      </c>
      <c r="Z435" s="16">
        <f t="shared" si="56"/>
        <v>185136000</v>
      </c>
      <c r="AA435" s="16">
        <f t="shared" si="57"/>
        <v>4035514925</v>
      </c>
      <c r="AD435" s="16" t="s">
        <v>257</v>
      </c>
      <c r="AE435" s="16" t="str">
        <f t="shared" si="59"/>
        <v>137055223,0}|</v>
      </c>
      <c r="AF435" s="16" t="s">
        <v>313</v>
      </c>
      <c r="AG435" s="16">
        <f t="shared" si="60"/>
        <v>185136000</v>
      </c>
      <c r="AH435" s="16" t="s">
        <v>260</v>
      </c>
      <c r="AI435" s="16" t="s">
        <v>314</v>
      </c>
      <c r="AJ435" s="16">
        <f t="shared" si="61"/>
        <v>4035514925</v>
      </c>
      <c r="AK435" s="16" t="s">
        <v>261</v>
      </c>
      <c r="AL435" s="24" t="str">
        <f t="shared" si="62"/>
        <v>{{5,1,1,137055223,0}|{5,1,2,185136000,0}|{5,1,3,4035514925,3}}</v>
      </c>
    </row>
    <row r="436" spans="1:38" x14ac:dyDescent="0.15">
      <c r="A436" s="16">
        <v>431</v>
      </c>
      <c r="B436" s="16">
        <v>110</v>
      </c>
      <c r="C436" s="16">
        <v>8</v>
      </c>
      <c r="D436" s="16">
        <v>0</v>
      </c>
      <c r="E436" s="16">
        <v>0</v>
      </c>
      <c r="F436" s="16">
        <v>0</v>
      </c>
      <c r="G436" s="16">
        <v>6000531</v>
      </c>
      <c r="H436" s="24" t="s">
        <v>357</v>
      </c>
      <c r="I436" s="36" t="s">
        <v>315</v>
      </c>
      <c r="J436" s="16">
        <v>8661</v>
      </c>
      <c r="K436" s="30">
        <v>720</v>
      </c>
      <c r="L436" s="16" t="s">
        <v>31</v>
      </c>
      <c r="M436" s="16" t="str" cm="1">
        <f t="array" ref="M436:U436">_xlfn._xlws.FILTER(领地怪物效果!$A$4:$I$64,L436=领地怪物效果!$A$4:$A$64)</f>
        <v>远征PVP-10级普通</v>
      </c>
      <c r="N436" s="16">
        <v>10</v>
      </c>
      <c r="O436" s="16">
        <v>70</v>
      </c>
      <c r="P436" s="16">
        <v>320</v>
      </c>
      <c r="Q436" s="16">
        <v>320</v>
      </c>
      <c r="R436" s="16">
        <v>0</v>
      </c>
      <c r="S436" s="16">
        <v>210391791</v>
      </c>
      <c r="T436" s="16">
        <v>224000000</v>
      </c>
      <c r="U436" s="16">
        <v>4808955223</v>
      </c>
      <c r="V436" s="16">
        <f t="shared" si="63"/>
        <v>10</v>
      </c>
      <c r="W436" s="19" cm="1">
        <f t="array" ref="W436">SUMPRODUCT((V436=品质升级提升效果!$H$3:$H$102)*(品质升级提升效果!$I$3:$I$102=C436)*(品质升级提升效果!$J$3:$J$102))</f>
        <v>0.72</v>
      </c>
      <c r="X436" s="19" cm="1">
        <f t="array" ref="X436">IFERROR(LOOKUP(1,0/((L436=Sheet2!$A$1:$A$90)*(Sheet2!$B$1:$B$90=C436)),Sheet2!$C$1:$C$90),W436)</f>
        <v>0.72</v>
      </c>
      <c r="Y436" s="16">
        <f t="shared" si="58"/>
        <v>151482089</v>
      </c>
      <c r="Z436" s="16">
        <f t="shared" si="56"/>
        <v>187084800</v>
      </c>
      <c r="AA436" s="16">
        <f t="shared" si="57"/>
        <v>4077994029</v>
      </c>
      <c r="AD436" s="16" t="s">
        <v>257</v>
      </c>
      <c r="AE436" s="16" t="str">
        <f t="shared" si="59"/>
        <v>151482089,0}|</v>
      </c>
      <c r="AF436" s="16" t="s">
        <v>313</v>
      </c>
      <c r="AG436" s="16">
        <f t="shared" si="60"/>
        <v>187084800</v>
      </c>
      <c r="AH436" s="16" t="s">
        <v>260</v>
      </c>
      <c r="AI436" s="16" t="s">
        <v>314</v>
      </c>
      <c r="AJ436" s="16">
        <f t="shared" si="61"/>
        <v>4077994029</v>
      </c>
      <c r="AK436" s="16" t="s">
        <v>261</v>
      </c>
      <c r="AL436" s="24" t="str">
        <f t="shared" si="62"/>
        <v>{{5,1,1,151482089,0}|{5,1,2,187084800,0}|{5,1,3,4077994029,3}}</v>
      </c>
    </row>
    <row r="437" spans="1:38" x14ac:dyDescent="0.15">
      <c r="A437" s="16">
        <v>432</v>
      </c>
      <c r="B437" s="16">
        <v>201</v>
      </c>
      <c r="C437" s="16">
        <v>8</v>
      </c>
      <c r="D437" s="16">
        <v>800</v>
      </c>
      <c r="E437" s="16">
        <v>0</v>
      </c>
      <c r="F437" s="16">
        <v>0</v>
      </c>
      <c r="G437" s="16">
        <f>G427</f>
        <v>6000522</v>
      </c>
      <c r="H437" s="24" t="s">
        <v>348</v>
      </c>
      <c r="I437" s="37" t="s">
        <v>315</v>
      </c>
      <c r="J437" s="16">
        <v>8661</v>
      </c>
      <c r="K437" s="30">
        <v>1600</v>
      </c>
      <c r="L437" s="16" t="s">
        <v>32</v>
      </c>
      <c r="M437" s="16" t="str" cm="1">
        <f t="array" ref="M437:U437">_xlfn._xlws.FILTER(领地怪物效果!$A$4:$I$64,L437=领地怪物效果!$A$4:$A$64)</f>
        <v>远征PVP-1级远征币矿井</v>
      </c>
      <c r="N437" s="16">
        <v>1</v>
      </c>
      <c r="O437" s="16">
        <v>1.9</v>
      </c>
      <c r="P437" s="16">
        <v>1.9</v>
      </c>
      <c r="Q437" s="16">
        <v>1.9</v>
      </c>
      <c r="R437" s="16">
        <v>0</v>
      </c>
      <c r="S437" s="16">
        <v>5710634</v>
      </c>
      <c r="T437" s="16">
        <v>1330000</v>
      </c>
      <c r="U437" s="16">
        <v>28553171</v>
      </c>
      <c r="V437" s="16">
        <f t="shared" si="63"/>
        <v>1</v>
      </c>
      <c r="W437" s="19" cm="1">
        <f t="array" ref="W437">SUMPRODUCT((V437=品质升级提升效果!$H$3:$H$102)*(品质升级提升效果!$I$3:$I$102=C437)*(品质升级提升效果!$J$3:$J$102))</f>
        <v>1.6</v>
      </c>
      <c r="X437" s="19" cm="1">
        <f t="array" ref="X437">IFERROR(LOOKUP(1,0/((L437=Sheet2!$A$1:$A$90)*(Sheet2!$B$1:$B$90=C437)),Sheet2!$C$1:$C$90),W437)</f>
        <v>1.6</v>
      </c>
      <c r="Y437" s="16">
        <f t="shared" si="58"/>
        <v>9137014</v>
      </c>
      <c r="Z437" s="16">
        <f t="shared" si="56"/>
        <v>2468480</v>
      </c>
      <c r="AA437" s="16">
        <f t="shared" si="57"/>
        <v>53806864</v>
      </c>
      <c r="AD437" s="16" t="s">
        <v>257</v>
      </c>
      <c r="AE437" s="16" t="str">
        <f t="shared" si="59"/>
        <v>9137014,0}|</v>
      </c>
      <c r="AF437" s="16" t="s">
        <v>313</v>
      </c>
      <c r="AG437" s="16">
        <f t="shared" si="60"/>
        <v>2468480</v>
      </c>
      <c r="AH437" s="16" t="s">
        <v>260</v>
      </c>
      <c r="AI437" s="16" t="s">
        <v>314</v>
      </c>
      <c r="AJ437" s="16">
        <f t="shared" si="61"/>
        <v>53806864</v>
      </c>
      <c r="AK437" s="16" t="s">
        <v>261</v>
      </c>
      <c r="AL437" s="24" t="str">
        <f t="shared" si="62"/>
        <v>{{5,1,1,9137014,0}|{5,1,2,2468480,0}|{5,1,3,53806864,3}}</v>
      </c>
    </row>
    <row r="438" spans="1:38" x14ac:dyDescent="0.15">
      <c r="A438" s="16">
        <v>433</v>
      </c>
      <c r="B438" s="16">
        <v>202</v>
      </c>
      <c r="C438" s="16">
        <v>8</v>
      </c>
      <c r="D438" s="16">
        <v>800</v>
      </c>
      <c r="E438" s="16">
        <v>0</v>
      </c>
      <c r="F438" s="16">
        <v>0</v>
      </c>
      <c r="G438" s="16">
        <f t="shared" ref="G438:G456" si="64">G428</f>
        <v>6000523</v>
      </c>
      <c r="H438" s="24" t="s">
        <v>349</v>
      </c>
      <c r="I438" s="37" t="s">
        <v>315</v>
      </c>
      <c r="J438" s="16">
        <v>8661</v>
      </c>
      <c r="K438" s="30">
        <v>1280</v>
      </c>
      <c r="L438" s="16" t="s">
        <v>33</v>
      </c>
      <c r="M438" s="16" t="str" cm="1">
        <f t="array" ref="M438:U438">_xlfn._xlws.FILTER(领地怪物效果!$A$4:$I$64,L438=领地怪物效果!$A$4:$A$64)</f>
        <v>远征PVP-2级远征币矿井</v>
      </c>
      <c r="N438" s="16">
        <v>2</v>
      </c>
      <c r="O438" s="16">
        <v>2.95</v>
      </c>
      <c r="P438" s="16">
        <v>2.25</v>
      </c>
      <c r="Q438" s="16">
        <v>2.25</v>
      </c>
      <c r="R438" s="16">
        <v>0</v>
      </c>
      <c r="S438" s="16">
        <v>8866511</v>
      </c>
      <c r="T438" s="16">
        <v>1575000</v>
      </c>
      <c r="U438" s="16">
        <v>33812966</v>
      </c>
      <c r="V438" s="16">
        <f t="shared" si="63"/>
        <v>2</v>
      </c>
      <c r="W438" s="19" cm="1">
        <f t="array" ref="W438">SUMPRODUCT((V438=品质升级提升效果!$H$3:$H$102)*(品质升级提升效果!$I$3:$I$102=C438)*(品质升级提升效果!$J$3:$J$102))</f>
        <v>1.28</v>
      </c>
      <c r="X438" s="19" cm="1">
        <f t="array" ref="X438">IFERROR(LOOKUP(1,0/((L438=Sheet2!$A$1:$A$90)*(Sheet2!$B$1:$B$90=C438)),Sheet2!$C$1:$C$90),W438)</f>
        <v>1.28</v>
      </c>
      <c r="Y438" s="16">
        <f t="shared" si="58"/>
        <v>11349134</v>
      </c>
      <c r="Z438" s="16">
        <f t="shared" si="56"/>
        <v>2338560</v>
      </c>
      <c r="AA438" s="16">
        <f t="shared" si="57"/>
        <v>50974924</v>
      </c>
      <c r="AD438" s="16" t="s">
        <v>257</v>
      </c>
      <c r="AE438" s="16" t="str">
        <f t="shared" si="59"/>
        <v>11349134,0}|</v>
      </c>
      <c r="AF438" s="16" t="s">
        <v>313</v>
      </c>
      <c r="AG438" s="16">
        <f t="shared" si="60"/>
        <v>2338560</v>
      </c>
      <c r="AH438" s="16" t="s">
        <v>260</v>
      </c>
      <c r="AI438" s="16" t="s">
        <v>314</v>
      </c>
      <c r="AJ438" s="16">
        <f t="shared" si="61"/>
        <v>50974924</v>
      </c>
      <c r="AK438" s="16" t="s">
        <v>261</v>
      </c>
      <c r="AL438" s="24" t="str">
        <f t="shared" si="62"/>
        <v>{{5,1,1,11349134,0}|{5,1,2,2338560,0}|{5,1,3,50974924,3}}</v>
      </c>
    </row>
    <row r="439" spans="1:38" x14ac:dyDescent="0.15">
      <c r="A439" s="16">
        <v>434</v>
      </c>
      <c r="B439" s="16">
        <v>203</v>
      </c>
      <c r="C439" s="16">
        <v>8</v>
      </c>
      <c r="D439" s="16">
        <v>800</v>
      </c>
      <c r="E439" s="16">
        <v>0</v>
      </c>
      <c r="F439" s="16">
        <v>0</v>
      </c>
      <c r="G439" s="16">
        <f t="shared" si="64"/>
        <v>6000524</v>
      </c>
      <c r="H439" s="24" t="s">
        <v>350</v>
      </c>
      <c r="I439" s="37" t="s">
        <v>315</v>
      </c>
      <c r="J439" s="16">
        <v>8661</v>
      </c>
      <c r="K439" s="30">
        <v>1140.0000000000002</v>
      </c>
      <c r="L439" s="16" t="s">
        <v>34</v>
      </c>
      <c r="M439" s="16" t="str" cm="1">
        <f t="array" ref="M439:U439">_xlfn._xlws.FILTER(领地怪物效果!$A$4:$I$64,L439=领地怪物效果!$A$4:$A$64)</f>
        <v>远征PVP-3级远征币矿井</v>
      </c>
      <c r="N439" s="16">
        <v>3</v>
      </c>
      <c r="O439" s="16">
        <v>5.9</v>
      </c>
      <c r="P439" s="16">
        <v>3.9</v>
      </c>
      <c r="Q439" s="16">
        <v>3.9</v>
      </c>
      <c r="R439" s="16">
        <v>0</v>
      </c>
      <c r="S439" s="16">
        <v>17733022</v>
      </c>
      <c r="T439" s="16">
        <v>2730000</v>
      </c>
      <c r="U439" s="16">
        <v>58609141</v>
      </c>
      <c r="V439" s="16">
        <f t="shared" si="63"/>
        <v>3</v>
      </c>
      <c r="W439" s="19" cm="1">
        <f t="array" ref="W439">SUMPRODUCT((V439=品质升级提升效果!$H$3:$H$102)*(品质升级提升效果!$I$3:$I$102=C439)*(品质升级提升效果!$J$3:$J$102))</f>
        <v>1.1400000000000001</v>
      </c>
      <c r="X439" s="19" cm="1">
        <f t="array" ref="X439">IFERROR(LOOKUP(1,0/((L439=Sheet2!$A$1:$A$90)*(Sheet2!$B$1:$B$90=C439)),Sheet2!$C$1:$C$90),W439)</f>
        <v>1.1400000000000001</v>
      </c>
      <c r="Y439" s="16">
        <f t="shared" si="58"/>
        <v>20215645</v>
      </c>
      <c r="Z439" s="16">
        <f t="shared" si="56"/>
        <v>3610152</v>
      </c>
      <c r="AA439" s="16">
        <f t="shared" si="57"/>
        <v>78692539</v>
      </c>
      <c r="AD439" s="16" t="s">
        <v>257</v>
      </c>
      <c r="AE439" s="16" t="str">
        <f t="shared" si="59"/>
        <v>20215645,0}|</v>
      </c>
      <c r="AF439" s="16" t="s">
        <v>313</v>
      </c>
      <c r="AG439" s="16">
        <f t="shared" si="60"/>
        <v>3610152</v>
      </c>
      <c r="AH439" s="16" t="s">
        <v>260</v>
      </c>
      <c r="AI439" s="16" t="s">
        <v>314</v>
      </c>
      <c r="AJ439" s="16">
        <f t="shared" si="61"/>
        <v>78692539</v>
      </c>
      <c r="AK439" s="16" t="s">
        <v>261</v>
      </c>
      <c r="AL439" s="24" t="str">
        <f t="shared" si="62"/>
        <v>{{5,1,1,20215645,0}|{5,1,2,3610152,0}|{5,1,3,78692539,3}}</v>
      </c>
    </row>
    <row r="440" spans="1:38" x14ac:dyDescent="0.15">
      <c r="A440" s="16">
        <v>435</v>
      </c>
      <c r="B440" s="16">
        <v>204</v>
      </c>
      <c r="C440" s="16">
        <v>8</v>
      </c>
      <c r="D440" s="16">
        <v>800</v>
      </c>
      <c r="E440" s="16">
        <v>0</v>
      </c>
      <c r="F440" s="16">
        <v>0</v>
      </c>
      <c r="G440" s="16">
        <f t="shared" si="64"/>
        <v>6000525</v>
      </c>
      <c r="H440" s="24" t="s">
        <v>351</v>
      </c>
      <c r="I440" s="37" t="s">
        <v>315</v>
      </c>
      <c r="J440" s="16">
        <v>8661</v>
      </c>
      <c r="K440" s="30">
        <v>1280</v>
      </c>
      <c r="L440" s="16" t="s">
        <v>35</v>
      </c>
      <c r="M440" s="16" t="str" cm="1">
        <f t="array" ref="M440:U440">_xlfn._xlws.FILTER(领地怪物效果!$A$4:$I$64,L440=领地怪物效果!$A$4:$A$64)</f>
        <v>远征PVP-4级远征币矿井</v>
      </c>
      <c r="N440" s="16">
        <v>4</v>
      </c>
      <c r="O440" s="16">
        <v>8.6999999999999993</v>
      </c>
      <c r="P440" s="16">
        <v>29.7</v>
      </c>
      <c r="Q440" s="16">
        <v>29.7</v>
      </c>
      <c r="R440" s="16">
        <v>0</v>
      </c>
      <c r="S440" s="16">
        <v>26148694</v>
      </c>
      <c r="T440" s="16">
        <v>20790000</v>
      </c>
      <c r="U440" s="16">
        <v>446331156</v>
      </c>
      <c r="V440" s="16">
        <f t="shared" si="63"/>
        <v>4</v>
      </c>
      <c r="W440" s="19" cm="1">
        <f t="array" ref="W440">SUMPRODUCT((V440=品质升级提升效果!$H$3:$H$102)*(品质升级提升效果!$I$3:$I$102=C440)*(品质升级提升效果!$J$3:$J$102))</f>
        <v>1.28</v>
      </c>
      <c r="X440" s="19" cm="1">
        <f t="array" ref="X440">IFERROR(LOOKUP(1,0/((L440=Sheet2!$A$1:$A$90)*(Sheet2!$B$1:$B$90=C440)),Sheet2!$C$1:$C$90),W440)</f>
        <v>1.28</v>
      </c>
      <c r="Y440" s="16">
        <f t="shared" si="58"/>
        <v>33470328</v>
      </c>
      <c r="Z440" s="16">
        <f t="shared" si="56"/>
        <v>30868992</v>
      </c>
      <c r="AA440" s="16">
        <f t="shared" si="57"/>
        <v>672869013</v>
      </c>
      <c r="AD440" s="16" t="s">
        <v>257</v>
      </c>
      <c r="AE440" s="16" t="str">
        <f t="shared" si="59"/>
        <v>33470328,0}|</v>
      </c>
      <c r="AF440" s="16" t="s">
        <v>313</v>
      </c>
      <c r="AG440" s="16">
        <f t="shared" si="60"/>
        <v>30868992</v>
      </c>
      <c r="AH440" s="16" t="s">
        <v>260</v>
      </c>
      <c r="AI440" s="16" t="s">
        <v>314</v>
      </c>
      <c r="AJ440" s="16">
        <f t="shared" si="61"/>
        <v>672869013</v>
      </c>
      <c r="AK440" s="16" t="s">
        <v>261</v>
      </c>
      <c r="AL440" s="24" t="str">
        <f t="shared" si="62"/>
        <v>{{5,1,1,33470328,0}|{5,1,2,30868992,0}|{5,1,3,672869013,3}}</v>
      </c>
    </row>
    <row r="441" spans="1:38" x14ac:dyDescent="0.15">
      <c r="A441" s="16">
        <v>436</v>
      </c>
      <c r="B441" s="16">
        <v>205</v>
      </c>
      <c r="C441" s="16">
        <v>8</v>
      </c>
      <c r="D441" s="16">
        <v>800</v>
      </c>
      <c r="E441" s="16">
        <v>0</v>
      </c>
      <c r="F441" s="16">
        <v>0</v>
      </c>
      <c r="G441" s="16">
        <f t="shared" si="64"/>
        <v>6000526</v>
      </c>
      <c r="H441" s="24" t="s">
        <v>352</v>
      </c>
      <c r="I441" s="37" t="s">
        <v>315</v>
      </c>
      <c r="J441" s="16">
        <v>8661</v>
      </c>
      <c r="K441" s="30">
        <v>1140.0000000000002</v>
      </c>
      <c r="L441" s="16" t="s">
        <v>36</v>
      </c>
      <c r="M441" s="16" t="str" cm="1">
        <f t="array" ref="M441:U441">_xlfn._xlws.FILTER(领地怪物效果!$A$4:$I$64,L441=领地怪物效果!$A$4:$A$64)</f>
        <v>远征PVP-5级远征币矿井</v>
      </c>
      <c r="N441" s="16">
        <v>5</v>
      </c>
      <c r="O441" s="16">
        <v>13.2</v>
      </c>
      <c r="P441" s="16">
        <v>35</v>
      </c>
      <c r="Q441" s="16">
        <v>35</v>
      </c>
      <c r="R441" s="16">
        <v>0</v>
      </c>
      <c r="S441" s="16">
        <v>39673880</v>
      </c>
      <c r="T441" s="16">
        <v>24500000</v>
      </c>
      <c r="U441" s="16">
        <v>525979477</v>
      </c>
      <c r="V441" s="16">
        <f t="shared" si="63"/>
        <v>5</v>
      </c>
      <c r="W441" s="19" cm="1">
        <f t="array" ref="W441">SUMPRODUCT((V441=品质升级提升效果!$H$3:$H$102)*(品质升级提升效果!$I$3:$I$102=C441)*(品质升级提升效果!$J$3:$J$102))</f>
        <v>1.1400000000000001</v>
      </c>
      <c r="X441" s="19" cm="1">
        <f t="array" ref="X441">IFERROR(LOOKUP(1,0/((L441=Sheet2!$A$1:$A$90)*(Sheet2!$B$1:$B$90=C441)),Sheet2!$C$1:$C$90),W441)</f>
        <v>1.1400000000000001</v>
      </c>
      <c r="Y441" s="16">
        <f t="shared" si="58"/>
        <v>45228223</v>
      </c>
      <c r="Z441" s="16">
        <f t="shared" si="56"/>
        <v>32398800</v>
      </c>
      <c r="AA441" s="16">
        <f t="shared" si="57"/>
        <v>706215111</v>
      </c>
      <c r="AD441" s="16" t="s">
        <v>257</v>
      </c>
      <c r="AE441" s="16" t="str">
        <f t="shared" si="59"/>
        <v>45228223,0}|</v>
      </c>
      <c r="AF441" s="16" t="s">
        <v>313</v>
      </c>
      <c r="AG441" s="16">
        <f t="shared" si="60"/>
        <v>32398800</v>
      </c>
      <c r="AH441" s="16" t="s">
        <v>260</v>
      </c>
      <c r="AI441" s="16" t="s">
        <v>314</v>
      </c>
      <c r="AJ441" s="16">
        <f t="shared" si="61"/>
        <v>706215111</v>
      </c>
      <c r="AK441" s="16" t="s">
        <v>261</v>
      </c>
      <c r="AL441" s="24" t="str">
        <f t="shared" si="62"/>
        <v>{{5,1,1,45228223,0}|{5,1,2,32398800,0}|{5,1,3,706215111,3}}</v>
      </c>
    </row>
    <row r="442" spans="1:38" x14ac:dyDescent="0.15">
      <c r="A442" s="16">
        <v>437</v>
      </c>
      <c r="B442" s="16">
        <v>206</v>
      </c>
      <c r="C442" s="16">
        <v>8</v>
      </c>
      <c r="D442" s="16">
        <v>800</v>
      </c>
      <c r="E442" s="16">
        <v>0</v>
      </c>
      <c r="F442" s="16">
        <v>0</v>
      </c>
      <c r="G442" s="16">
        <f t="shared" si="64"/>
        <v>6000527</v>
      </c>
      <c r="H442" s="24" t="s">
        <v>353</v>
      </c>
      <c r="I442" s="37" t="s">
        <v>315</v>
      </c>
      <c r="J442" s="16">
        <v>8661</v>
      </c>
      <c r="K442" s="30">
        <v>1040</v>
      </c>
      <c r="L442" s="16" t="s">
        <v>37</v>
      </c>
      <c r="M442" s="16" t="str" cm="1">
        <f t="array" ref="M442:U442">_xlfn._xlws.FILTER(领地怪物效果!$A$4:$I$64,L442=领地怪物效果!$A$4:$A$64)</f>
        <v>远征PVP-6级远征币矿井</v>
      </c>
      <c r="N442" s="16">
        <v>6</v>
      </c>
      <c r="O442" s="16">
        <v>31.05</v>
      </c>
      <c r="P442" s="16">
        <v>232</v>
      </c>
      <c r="Q442" s="16">
        <v>232</v>
      </c>
      <c r="R442" s="16">
        <v>0</v>
      </c>
      <c r="S442" s="16">
        <v>93323787</v>
      </c>
      <c r="T442" s="16">
        <v>162400000</v>
      </c>
      <c r="U442" s="16">
        <v>3486492537</v>
      </c>
      <c r="V442" s="16">
        <f t="shared" si="63"/>
        <v>6</v>
      </c>
      <c r="W442" s="19" cm="1">
        <f t="array" ref="W442">SUMPRODUCT((V442=品质升级提升效果!$H$3:$H$102)*(品质升级提升效果!$I$3:$I$102=C442)*(品质升级提升效果!$J$3:$J$102))</f>
        <v>1.04</v>
      </c>
      <c r="X442" s="19" cm="1">
        <f t="array" ref="X442">IFERROR(LOOKUP(1,0/((L442=Sheet2!$A$1:$A$90)*(Sheet2!$B$1:$B$90=C442)),Sheet2!$C$1:$C$90),W442)</f>
        <v>1.04</v>
      </c>
      <c r="Y442" s="16">
        <f t="shared" si="58"/>
        <v>97056738</v>
      </c>
      <c r="Z442" s="16">
        <f t="shared" si="56"/>
        <v>195919360</v>
      </c>
      <c r="AA442" s="16">
        <f t="shared" si="57"/>
        <v>4270565969</v>
      </c>
      <c r="AD442" s="16" t="s">
        <v>257</v>
      </c>
      <c r="AE442" s="16" t="str">
        <f t="shared" si="59"/>
        <v>97056738,0}|</v>
      </c>
      <c r="AF442" s="16" t="s">
        <v>313</v>
      </c>
      <c r="AG442" s="16">
        <f t="shared" si="60"/>
        <v>195919360</v>
      </c>
      <c r="AH442" s="16" t="s">
        <v>260</v>
      </c>
      <c r="AI442" s="16" t="s">
        <v>314</v>
      </c>
      <c r="AJ442" s="16">
        <f t="shared" si="61"/>
        <v>4270565969</v>
      </c>
      <c r="AK442" s="16" t="s">
        <v>261</v>
      </c>
      <c r="AL442" s="24" t="str">
        <f t="shared" si="62"/>
        <v>{{5,1,1,97056738,0}|{5,1,2,195919360,0}|{5,1,3,4270565969,3}}</v>
      </c>
    </row>
    <row r="443" spans="1:38" x14ac:dyDescent="0.15">
      <c r="A443" s="16">
        <v>438</v>
      </c>
      <c r="B443" s="16">
        <v>207</v>
      </c>
      <c r="C443" s="16">
        <v>8</v>
      </c>
      <c r="D443" s="16">
        <v>800</v>
      </c>
      <c r="E443" s="16">
        <v>0</v>
      </c>
      <c r="F443" s="16">
        <v>0</v>
      </c>
      <c r="G443" s="16">
        <f t="shared" si="64"/>
        <v>6000528</v>
      </c>
      <c r="H443" s="24" t="s">
        <v>354</v>
      </c>
      <c r="I443" s="37" t="s">
        <v>315</v>
      </c>
      <c r="J443" s="16">
        <v>8661</v>
      </c>
      <c r="K443" s="30">
        <v>960</v>
      </c>
      <c r="L443" s="16" t="s">
        <v>38</v>
      </c>
      <c r="M443" s="16" t="str" cm="1">
        <f t="array" ref="M443:U443">_xlfn._xlws.FILTER(领地怪物效果!$A$4:$I$64,L443=领地怪物效果!$A$4:$A$64)</f>
        <v>远征PVP-7级远征币矿井</v>
      </c>
      <c r="N443" s="16">
        <v>7</v>
      </c>
      <c r="O443" s="16">
        <v>35.799999999999997</v>
      </c>
      <c r="P443" s="16">
        <v>300</v>
      </c>
      <c r="Q443" s="16">
        <v>300</v>
      </c>
      <c r="R443" s="16">
        <v>0</v>
      </c>
      <c r="S443" s="16">
        <v>107600373</v>
      </c>
      <c r="T443" s="16">
        <v>210000000</v>
      </c>
      <c r="U443" s="16">
        <v>4508395522</v>
      </c>
      <c r="V443" s="16">
        <f t="shared" si="63"/>
        <v>7</v>
      </c>
      <c r="W443" s="19" cm="1">
        <f t="array" ref="W443">SUMPRODUCT((V443=品质升级提升效果!$H$3:$H$102)*(品质升级提升效果!$I$3:$I$102=C443)*(品质升级提升效果!$J$3:$J$102))</f>
        <v>0.96</v>
      </c>
      <c r="X443" s="19" cm="1">
        <f t="array" ref="X443">IFERROR(LOOKUP(1,0/((L443=Sheet2!$A$1:$A$90)*(Sheet2!$B$1:$B$90=C443)),Sheet2!$C$1:$C$90),W443)</f>
        <v>0.96</v>
      </c>
      <c r="Y443" s="16">
        <f t="shared" si="58"/>
        <v>103296358</v>
      </c>
      <c r="Z443" s="16">
        <f t="shared" si="56"/>
        <v>233856000</v>
      </c>
      <c r="AA443" s="16">
        <f t="shared" si="57"/>
        <v>5097492536</v>
      </c>
      <c r="AD443" s="16" t="s">
        <v>257</v>
      </c>
      <c r="AE443" s="16" t="str">
        <f t="shared" si="59"/>
        <v>103296358,0}|</v>
      </c>
      <c r="AF443" s="16" t="s">
        <v>313</v>
      </c>
      <c r="AG443" s="16">
        <f t="shared" si="60"/>
        <v>233856000</v>
      </c>
      <c r="AH443" s="16" t="s">
        <v>260</v>
      </c>
      <c r="AI443" s="16" t="s">
        <v>314</v>
      </c>
      <c r="AJ443" s="16">
        <f t="shared" si="61"/>
        <v>5097492536</v>
      </c>
      <c r="AK443" s="16" t="s">
        <v>261</v>
      </c>
      <c r="AL443" s="24" t="str">
        <f t="shared" si="62"/>
        <v>{{5,1,1,103296358,0}|{5,1,2,233856000,0}|{5,1,3,5097492536,3}}</v>
      </c>
    </row>
    <row r="444" spans="1:38" x14ac:dyDescent="0.15">
      <c r="A444" s="16">
        <v>439</v>
      </c>
      <c r="B444" s="16">
        <v>208</v>
      </c>
      <c r="C444" s="16">
        <v>8</v>
      </c>
      <c r="D444" s="16">
        <v>800</v>
      </c>
      <c r="E444" s="16">
        <v>0</v>
      </c>
      <c r="F444" s="16">
        <v>0</v>
      </c>
      <c r="G444" s="16">
        <f t="shared" si="64"/>
        <v>6000529</v>
      </c>
      <c r="H444" s="24" t="s">
        <v>355</v>
      </c>
      <c r="I444" s="37" t="s">
        <v>315</v>
      </c>
      <c r="J444" s="16">
        <v>8661</v>
      </c>
      <c r="K444" s="30">
        <v>860</v>
      </c>
      <c r="L444" s="16" t="s">
        <v>39</v>
      </c>
      <c r="M444" s="16" t="str" cm="1">
        <f t="array" ref="M444:U444">_xlfn._xlws.FILTER(领地怪物效果!$A$4:$I$64,L444=领地怪物效果!$A$4:$A$64)</f>
        <v>远征PVP-8级远征币矿井</v>
      </c>
      <c r="N444" s="16">
        <v>8</v>
      </c>
      <c r="O444" s="16">
        <v>39.549999999999997</v>
      </c>
      <c r="P444" s="16">
        <v>387.5</v>
      </c>
      <c r="Q444" s="16">
        <v>387.5</v>
      </c>
      <c r="R444" s="16">
        <v>0</v>
      </c>
      <c r="S444" s="16">
        <v>118871361</v>
      </c>
      <c r="T444" s="16">
        <v>271250000</v>
      </c>
      <c r="U444" s="16">
        <v>5823344216</v>
      </c>
      <c r="V444" s="16">
        <f t="shared" si="63"/>
        <v>8</v>
      </c>
      <c r="W444" s="19" cm="1">
        <f t="array" ref="W444">SUMPRODUCT((V444=品质升级提升效果!$H$3:$H$102)*(品质升级提升效果!$I$3:$I$102=C444)*(品质升级提升效果!$J$3:$J$102))</f>
        <v>0.86</v>
      </c>
      <c r="X444" s="19" cm="1">
        <f t="array" ref="X444">IFERROR(LOOKUP(1,0/((L444=Sheet2!$A$1:$A$90)*(Sheet2!$B$1:$B$90=C444)),Sheet2!$C$1:$C$90),W444)</f>
        <v>0.86</v>
      </c>
      <c r="Y444" s="16">
        <f t="shared" si="58"/>
        <v>102229370</v>
      </c>
      <c r="Z444" s="16">
        <f t="shared" si="56"/>
        <v>270599000</v>
      </c>
      <c r="AA444" s="16">
        <f t="shared" si="57"/>
        <v>5898400652</v>
      </c>
      <c r="AD444" s="16" t="s">
        <v>257</v>
      </c>
      <c r="AE444" s="16" t="str">
        <f t="shared" si="59"/>
        <v>102229370,0}|</v>
      </c>
      <c r="AF444" s="16" t="s">
        <v>313</v>
      </c>
      <c r="AG444" s="16">
        <f t="shared" si="60"/>
        <v>270599000</v>
      </c>
      <c r="AH444" s="16" t="s">
        <v>260</v>
      </c>
      <c r="AI444" s="16" t="s">
        <v>314</v>
      </c>
      <c r="AJ444" s="16">
        <f t="shared" si="61"/>
        <v>5898400652</v>
      </c>
      <c r="AK444" s="16" t="s">
        <v>261</v>
      </c>
      <c r="AL444" s="24" t="str">
        <f t="shared" si="62"/>
        <v>{{5,1,1,102229370,0}|{5,1,2,270599000,0}|{5,1,3,5898400652,3}}</v>
      </c>
    </row>
    <row r="445" spans="1:38" x14ac:dyDescent="0.15">
      <c r="A445" s="16">
        <v>440</v>
      </c>
      <c r="B445" s="16">
        <v>209</v>
      </c>
      <c r="C445" s="16">
        <v>8</v>
      </c>
      <c r="D445" s="16">
        <v>800</v>
      </c>
      <c r="E445" s="16">
        <v>0</v>
      </c>
      <c r="F445" s="16">
        <v>0</v>
      </c>
      <c r="G445" s="16">
        <f t="shared" si="64"/>
        <v>6000530</v>
      </c>
      <c r="H445" s="24" t="s">
        <v>356</v>
      </c>
      <c r="I445" s="37" t="s">
        <v>315</v>
      </c>
      <c r="J445" s="16">
        <v>8661</v>
      </c>
      <c r="K445" s="30">
        <v>760</v>
      </c>
      <c r="L445" s="16" t="s">
        <v>40</v>
      </c>
      <c r="M445" s="16" t="str" cm="1">
        <f t="array" ref="M445:U445">_xlfn._xlws.FILTER(领地怪物效果!$A$4:$I$64,L445=领地怪物效果!$A$4:$A$64)</f>
        <v>远征PVP-9级远征币矿井</v>
      </c>
      <c r="N445" s="16">
        <v>9</v>
      </c>
      <c r="O445" s="16">
        <v>68.400000000000006</v>
      </c>
      <c r="P445" s="16">
        <v>480</v>
      </c>
      <c r="Q445" s="16">
        <v>480</v>
      </c>
      <c r="R445" s="16">
        <v>0</v>
      </c>
      <c r="S445" s="16">
        <v>205582835</v>
      </c>
      <c r="T445" s="16">
        <v>336000000</v>
      </c>
      <c r="U445" s="16">
        <v>7213432835</v>
      </c>
      <c r="V445" s="16">
        <f t="shared" si="63"/>
        <v>9</v>
      </c>
      <c r="W445" s="19" cm="1">
        <f t="array" ref="W445">SUMPRODUCT((V445=品质升级提升效果!$H$3:$H$102)*(品质升级提升效果!$I$3:$I$102=C445)*(品质升级提升效果!$J$3:$J$102))</f>
        <v>0.76</v>
      </c>
      <c r="X445" s="19" cm="1">
        <f t="array" ref="X445">IFERROR(LOOKUP(1,0/((L445=Sheet2!$A$1:$A$90)*(Sheet2!$B$1:$B$90=C445)),Sheet2!$C$1:$C$90),W445)</f>
        <v>0.76</v>
      </c>
      <c r="Y445" s="16">
        <f t="shared" si="58"/>
        <v>156242954</v>
      </c>
      <c r="Z445" s="16">
        <f t="shared" si="56"/>
        <v>296217600</v>
      </c>
      <c r="AA445" s="16">
        <f t="shared" si="57"/>
        <v>6456823879</v>
      </c>
      <c r="AD445" s="16" t="s">
        <v>257</v>
      </c>
      <c r="AE445" s="16" t="str">
        <f t="shared" si="59"/>
        <v>156242954,0}|</v>
      </c>
      <c r="AF445" s="16" t="s">
        <v>313</v>
      </c>
      <c r="AG445" s="16">
        <f t="shared" si="60"/>
        <v>296217600</v>
      </c>
      <c r="AH445" s="16" t="s">
        <v>260</v>
      </c>
      <c r="AI445" s="16" t="s">
        <v>314</v>
      </c>
      <c r="AJ445" s="16">
        <f t="shared" si="61"/>
        <v>6456823879</v>
      </c>
      <c r="AK445" s="16" t="s">
        <v>261</v>
      </c>
      <c r="AL445" s="24" t="str">
        <f t="shared" si="62"/>
        <v>{{5,1,1,156242954,0}|{5,1,2,296217600,0}|{5,1,3,6456823879,3}}</v>
      </c>
    </row>
    <row r="446" spans="1:38" x14ac:dyDescent="0.15">
      <c r="A446" s="16">
        <v>441</v>
      </c>
      <c r="B446" s="16">
        <v>210</v>
      </c>
      <c r="C446" s="16">
        <v>8</v>
      </c>
      <c r="D446" s="16">
        <v>800</v>
      </c>
      <c r="E446" s="16">
        <v>0</v>
      </c>
      <c r="F446" s="16">
        <v>0</v>
      </c>
      <c r="G446" s="16">
        <f t="shared" si="64"/>
        <v>6000531</v>
      </c>
      <c r="H446" s="24" t="s">
        <v>357</v>
      </c>
      <c r="I446" s="37" t="s">
        <v>315</v>
      </c>
      <c r="J446" s="16">
        <v>8661</v>
      </c>
      <c r="K446" s="30">
        <v>720</v>
      </c>
      <c r="L446" s="16" t="s">
        <v>41</v>
      </c>
      <c r="M446" s="16" t="str" cm="1">
        <f t="array" ref="M446:U446">_xlfn._xlws.FILTER(领地怪物效果!$A$4:$I$64,L446=领地怪物效果!$A$4:$A$64)</f>
        <v>远征PVP-10级远征币矿井</v>
      </c>
      <c r="N446" s="16">
        <v>10</v>
      </c>
      <c r="O446" s="16">
        <v>80.5</v>
      </c>
      <c r="P446" s="16">
        <v>528</v>
      </c>
      <c r="Q446" s="16">
        <v>528</v>
      </c>
      <c r="R446" s="16">
        <v>0</v>
      </c>
      <c r="S446" s="16">
        <v>241950559</v>
      </c>
      <c r="T446" s="16">
        <v>369600000</v>
      </c>
      <c r="U446" s="16">
        <v>7934776119</v>
      </c>
      <c r="V446" s="16">
        <f t="shared" si="63"/>
        <v>10</v>
      </c>
      <c r="W446" s="19" cm="1">
        <f t="array" ref="W446">SUMPRODUCT((V446=品质升级提升效果!$H$3:$H$102)*(品质升级提升效果!$I$3:$I$102=C446)*(品质升级提升效果!$J$3:$J$102))</f>
        <v>0.72</v>
      </c>
      <c r="X446" s="19" cm="1">
        <f t="array" ref="X446">IFERROR(LOOKUP(1,0/((L446=Sheet2!$A$1:$A$90)*(Sheet2!$B$1:$B$90=C446)),Sheet2!$C$1:$C$90),W446)</f>
        <v>0.72</v>
      </c>
      <c r="Y446" s="16">
        <f t="shared" si="58"/>
        <v>174204402</v>
      </c>
      <c r="Z446" s="16">
        <f t="shared" si="56"/>
        <v>308689920</v>
      </c>
      <c r="AA446" s="16">
        <f t="shared" si="57"/>
        <v>6728690148</v>
      </c>
      <c r="AD446" s="16" t="s">
        <v>257</v>
      </c>
      <c r="AE446" s="16" t="str">
        <f t="shared" si="59"/>
        <v>174204402,0}|</v>
      </c>
      <c r="AF446" s="16" t="s">
        <v>313</v>
      </c>
      <c r="AG446" s="16">
        <f t="shared" si="60"/>
        <v>308689920</v>
      </c>
      <c r="AH446" s="16" t="s">
        <v>260</v>
      </c>
      <c r="AI446" s="16" t="s">
        <v>314</v>
      </c>
      <c r="AJ446" s="16">
        <f t="shared" si="61"/>
        <v>6728690148</v>
      </c>
      <c r="AK446" s="16" t="s">
        <v>261</v>
      </c>
      <c r="AL446" s="24" t="str">
        <f t="shared" si="62"/>
        <v>{{5,1,1,174204402,0}|{5,1,2,308689920,0}|{5,1,3,6728690148,3}}</v>
      </c>
    </row>
    <row r="447" spans="1:38" x14ac:dyDescent="0.15">
      <c r="A447" s="16">
        <v>442</v>
      </c>
      <c r="B447" s="16">
        <v>301</v>
      </c>
      <c r="C447" s="16">
        <v>8</v>
      </c>
      <c r="D447" s="16">
        <v>0</v>
      </c>
      <c r="E447" s="16">
        <v>800</v>
      </c>
      <c r="F447" s="16">
        <v>0</v>
      </c>
      <c r="G447" s="16">
        <f t="shared" si="64"/>
        <v>6000522</v>
      </c>
      <c r="H447" s="24" t="s">
        <v>348</v>
      </c>
      <c r="I447" s="37" t="s">
        <v>315</v>
      </c>
      <c r="J447" s="16">
        <v>8661</v>
      </c>
      <c r="K447" s="30">
        <v>1600</v>
      </c>
      <c r="L447" s="16" t="s">
        <v>42</v>
      </c>
      <c r="M447" s="16" t="str" cm="1">
        <f t="array" ref="M447:U447">_xlfn._xlws.FILTER(领地怪物效果!$A$4:$I$64,L447=领地怪物效果!$A$4:$A$64)</f>
        <v>远征PVP-1级圣水矿井</v>
      </c>
      <c r="N447" s="16">
        <v>1</v>
      </c>
      <c r="O447" s="16">
        <v>2.5499999999999998</v>
      </c>
      <c r="P447" s="16">
        <v>1.4</v>
      </c>
      <c r="Q447" s="16">
        <v>1.4</v>
      </c>
      <c r="R447" s="16">
        <v>0</v>
      </c>
      <c r="S447" s="16">
        <v>7664272</v>
      </c>
      <c r="T447" s="16">
        <v>980000</v>
      </c>
      <c r="U447" s="16">
        <v>21039179</v>
      </c>
      <c r="V447" s="16">
        <f t="shared" si="63"/>
        <v>1</v>
      </c>
      <c r="W447" s="19" cm="1">
        <f t="array" ref="W447">SUMPRODUCT((V447=品质升级提升效果!$H$3:$H$102)*(品质升级提升效果!$I$3:$I$102=C447)*(品质升级提升效果!$J$3:$J$102))</f>
        <v>1.6</v>
      </c>
      <c r="X447" s="19" cm="1">
        <f t="array" ref="X447">IFERROR(LOOKUP(1,0/((L447=Sheet2!$A$1:$A$90)*(Sheet2!$B$1:$B$90=C447)),Sheet2!$C$1:$C$90),W447)</f>
        <v>1.6</v>
      </c>
      <c r="Y447" s="16">
        <f t="shared" si="58"/>
        <v>12262835</v>
      </c>
      <c r="Z447" s="16">
        <f t="shared" si="56"/>
        <v>1818880</v>
      </c>
      <c r="AA447" s="16">
        <f t="shared" si="57"/>
        <v>39647163</v>
      </c>
      <c r="AD447" s="16" t="s">
        <v>257</v>
      </c>
      <c r="AE447" s="16" t="str">
        <f t="shared" si="59"/>
        <v>12262835,0}|</v>
      </c>
      <c r="AF447" s="16" t="s">
        <v>313</v>
      </c>
      <c r="AG447" s="16">
        <f t="shared" si="60"/>
        <v>1818880</v>
      </c>
      <c r="AH447" s="16" t="s">
        <v>260</v>
      </c>
      <c r="AI447" s="16" t="s">
        <v>314</v>
      </c>
      <c r="AJ447" s="16">
        <f t="shared" si="61"/>
        <v>39647163</v>
      </c>
      <c r="AK447" s="16" t="s">
        <v>261</v>
      </c>
      <c r="AL447" s="24" t="str">
        <f t="shared" si="62"/>
        <v>{{5,1,1,12262835,0}|{5,1,2,1818880,0}|{5,1,3,39647163,3}}</v>
      </c>
    </row>
    <row r="448" spans="1:38" x14ac:dyDescent="0.15">
      <c r="A448" s="16">
        <v>443</v>
      </c>
      <c r="B448" s="16">
        <v>302</v>
      </c>
      <c r="C448" s="16">
        <v>8</v>
      </c>
      <c r="D448" s="16">
        <v>0</v>
      </c>
      <c r="E448" s="16">
        <v>800</v>
      </c>
      <c r="F448" s="16">
        <v>0</v>
      </c>
      <c r="G448" s="16">
        <f t="shared" si="64"/>
        <v>6000523</v>
      </c>
      <c r="H448" s="24" t="s">
        <v>349</v>
      </c>
      <c r="I448" s="37" t="s">
        <v>315</v>
      </c>
      <c r="J448" s="16">
        <v>8661</v>
      </c>
      <c r="K448" s="30">
        <v>1280</v>
      </c>
      <c r="L448" s="16" t="s">
        <v>43</v>
      </c>
      <c r="M448" s="16" t="str" cm="1">
        <f t="array" ref="M448:U448">_xlfn._xlws.FILTER(领地怪物效果!$A$4:$I$64,L448=领地怪物效果!$A$4:$A$64)</f>
        <v>远征PVP-2级圣水矿井</v>
      </c>
      <c r="N448" s="16">
        <v>2</v>
      </c>
      <c r="O448" s="16">
        <v>4</v>
      </c>
      <c r="P448" s="16">
        <v>1.65</v>
      </c>
      <c r="Q448" s="16">
        <v>1.65</v>
      </c>
      <c r="R448" s="16">
        <v>0</v>
      </c>
      <c r="S448" s="16">
        <v>12022388</v>
      </c>
      <c r="T448" s="16">
        <v>1155000</v>
      </c>
      <c r="U448" s="16">
        <v>24796175</v>
      </c>
      <c r="V448" s="16">
        <f t="shared" si="63"/>
        <v>2</v>
      </c>
      <c r="W448" s="19" cm="1">
        <f t="array" ref="W448">SUMPRODUCT((V448=品质升级提升效果!$H$3:$H$102)*(品质升级提升效果!$I$3:$I$102=C448)*(品质升级提升效果!$J$3:$J$102))</f>
        <v>1.28</v>
      </c>
      <c r="X448" s="19" cm="1">
        <f t="array" ref="X448">IFERROR(LOOKUP(1,0/((L448=Sheet2!$A$1:$A$90)*(Sheet2!$B$1:$B$90=C448)),Sheet2!$C$1:$C$90),W448)</f>
        <v>1.28</v>
      </c>
      <c r="Y448" s="16">
        <f t="shared" si="58"/>
        <v>15388656</v>
      </c>
      <c r="Z448" s="16">
        <f t="shared" si="56"/>
        <v>1714944</v>
      </c>
      <c r="AA448" s="16">
        <f t="shared" si="57"/>
        <v>37381611</v>
      </c>
      <c r="AD448" s="16" t="s">
        <v>257</v>
      </c>
      <c r="AE448" s="16" t="str">
        <f t="shared" si="59"/>
        <v>15388656,0}|</v>
      </c>
      <c r="AF448" s="16" t="s">
        <v>313</v>
      </c>
      <c r="AG448" s="16">
        <f t="shared" si="60"/>
        <v>1714944</v>
      </c>
      <c r="AH448" s="16" t="s">
        <v>260</v>
      </c>
      <c r="AI448" s="16" t="s">
        <v>314</v>
      </c>
      <c r="AJ448" s="16">
        <f t="shared" si="61"/>
        <v>37381611</v>
      </c>
      <c r="AK448" s="16" t="s">
        <v>261</v>
      </c>
      <c r="AL448" s="24" t="str">
        <f t="shared" si="62"/>
        <v>{{5,1,1,15388656,0}|{5,1,2,1714944,0}|{5,1,3,37381611,3}}</v>
      </c>
    </row>
    <row r="449" spans="1:38" x14ac:dyDescent="0.15">
      <c r="A449" s="16">
        <v>444</v>
      </c>
      <c r="B449" s="16">
        <v>303</v>
      </c>
      <c r="C449" s="16">
        <v>8</v>
      </c>
      <c r="D449" s="16">
        <v>0</v>
      </c>
      <c r="E449" s="16">
        <v>800</v>
      </c>
      <c r="F449" s="16">
        <v>0</v>
      </c>
      <c r="G449" s="16">
        <f t="shared" si="64"/>
        <v>6000524</v>
      </c>
      <c r="H449" s="24" t="s">
        <v>350</v>
      </c>
      <c r="I449" s="37" t="s">
        <v>315</v>
      </c>
      <c r="J449" s="16">
        <v>8661</v>
      </c>
      <c r="K449" s="30">
        <v>1140.0000000000002</v>
      </c>
      <c r="L449" s="16" t="s">
        <v>44</v>
      </c>
      <c r="M449" s="16" t="str" cm="1">
        <f t="array" ref="M449:U449">_xlfn._xlws.FILTER(领地怪物效果!$A$4:$I$64,L449=领地怪物效果!$A$4:$A$64)</f>
        <v>远征PVP-3级圣水矿井</v>
      </c>
      <c r="N449" s="16">
        <v>3</v>
      </c>
      <c r="O449" s="16">
        <v>8</v>
      </c>
      <c r="P449" s="16">
        <v>2.9</v>
      </c>
      <c r="Q449" s="16">
        <v>2.9</v>
      </c>
      <c r="R449" s="16">
        <v>0</v>
      </c>
      <c r="S449" s="16">
        <v>24044776</v>
      </c>
      <c r="T449" s="16">
        <v>2030000</v>
      </c>
      <c r="U449" s="16">
        <v>43581156</v>
      </c>
      <c r="V449" s="16">
        <f t="shared" si="63"/>
        <v>3</v>
      </c>
      <c r="W449" s="19" cm="1">
        <f t="array" ref="W449">SUMPRODUCT((V449=品质升级提升效果!$H$3:$H$102)*(品质升级提升效果!$I$3:$I$102=C449)*(品质升级提升效果!$J$3:$J$102))</f>
        <v>1.1400000000000001</v>
      </c>
      <c r="X449" s="19" cm="1">
        <f t="array" ref="X449">IFERROR(LOOKUP(1,0/((L449=Sheet2!$A$1:$A$90)*(Sheet2!$B$1:$B$90=C449)),Sheet2!$C$1:$C$90),W449)</f>
        <v>1.1400000000000001</v>
      </c>
      <c r="Y449" s="16">
        <f t="shared" si="58"/>
        <v>27411044</v>
      </c>
      <c r="Z449" s="16">
        <f t="shared" si="56"/>
        <v>2684472</v>
      </c>
      <c r="AA449" s="16">
        <f t="shared" si="57"/>
        <v>58514965</v>
      </c>
      <c r="AD449" s="16" t="s">
        <v>257</v>
      </c>
      <c r="AE449" s="16" t="str">
        <f t="shared" si="59"/>
        <v>27411044,0}|</v>
      </c>
      <c r="AF449" s="16" t="s">
        <v>313</v>
      </c>
      <c r="AG449" s="16">
        <f t="shared" si="60"/>
        <v>2684472</v>
      </c>
      <c r="AH449" s="16" t="s">
        <v>260</v>
      </c>
      <c r="AI449" s="16" t="s">
        <v>314</v>
      </c>
      <c r="AJ449" s="16">
        <f t="shared" si="61"/>
        <v>58514965</v>
      </c>
      <c r="AK449" s="16" t="s">
        <v>261</v>
      </c>
      <c r="AL449" s="24" t="str">
        <f t="shared" si="62"/>
        <v>{{5,1,1,27411044,0}|{5,1,2,2684472,0}|{5,1,3,58514965,3}}</v>
      </c>
    </row>
    <row r="450" spans="1:38" x14ac:dyDescent="0.15">
      <c r="A450" s="16">
        <v>445</v>
      </c>
      <c r="B450" s="16">
        <v>304</v>
      </c>
      <c r="C450" s="16">
        <v>8</v>
      </c>
      <c r="D450" s="16">
        <v>0</v>
      </c>
      <c r="E450" s="16">
        <v>800</v>
      </c>
      <c r="F450" s="16">
        <v>0</v>
      </c>
      <c r="G450" s="16">
        <f t="shared" si="64"/>
        <v>6000525</v>
      </c>
      <c r="H450" s="24" t="s">
        <v>351</v>
      </c>
      <c r="I450" s="37" t="s">
        <v>315</v>
      </c>
      <c r="J450" s="16">
        <v>8661</v>
      </c>
      <c r="K450" s="30">
        <v>1280</v>
      </c>
      <c r="L450" s="16" t="s">
        <v>45</v>
      </c>
      <c r="M450" s="16" t="str" cm="1">
        <f t="array" ref="M450:U450">_xlfn._xlws.FILTER(领地怪物效果!$A$4:$I$64,L450=领地怪物效果!$A$4:$A$64)</f>
        <v>远征PVP-4级圣水矿井</v>
      </c>
      <c r="N450" s="16">
        <v>4</v>
      </c>
      <c r="O450" s="16">
        <v>11.75</v>
      </c>
      <c r="P450" s="16">
        <v>22.25</v>
      </c>
      <c r="Q450" s="16">
        <v>22.25</v>
      </c>
      <c r="R450" s="16">
        <v>0</v>
      </c>
      <c r="S450" s="16">
        <v>35315764</v>
      </c>
      <c r="T450" s="16">
        <v>15575000</v>
      </c>
      <c r="U450" s="16">
        <v>334372667</v>
      </c>
      <c r="V450" s="16">
        <f t="shared" si="63"/>
        <v>4</v>
      </c>
      <c r="W450" s="19" cm="1">
        <f t="array" ref="W450">SUMPRODUCT((V450=品质升级提升效果!$H$3:$H$102)*(品质升级提升效果!$I$3:$I$102=C450)*(品质升级提升效果!$J$3:$J$102))</f>
        <v>1.28</v>
      </c>
      <c r="X450" s="19" cm="1">
        <f t="array" ref="X450">IFERROR(LOOKUP(1,0/((L450=Sheet2!$A$1:$A$90)*(Sheet2!$B$1:$B$90=C450)),Sheet2!$C$1:$C$90),W450)</f>
        <v>1.28</v>
      </c>
      <c r="Y450" s="16">
        <f t="shared" si="58"/>
        <v>45204177</v>
      </c>
      <c r="Z450" s="16">
        <f t="shared" si="56"/>
        <v>23125760</v>
      </c>
      <c r="AA450" s="16">
        <f t="shared" si="57"/>
        <v>504085371</v>
      </c>
      <c r="AD450" s="16" t="s">
        <v>257</v>
      </c>
      <c r="AE450" s="16" t="str">
        <f t="shared" si="59"/>
        <v>45204177,0}|</v>
      </c>
      <c r="AF450" s="16" t="s">
        <v>313</v>
      </c>
      <c r="AG450" s="16">
        <f t="shared" si="60"/>
        <v>23125760</v>
      </c>
      <c r="AH450" s="16" t="s">
        <v>260</v>
      </c>
      <c r="AI450" s="16" t="s">
        <v>314</v>
      </c>
      <c r="AJ450" s="16">
        <f t="shared" si="61"/>
        <v>504085371</v>
      </c>
      <c r="AK450" s="16" t="s">
        <v>261</v>
      </c>
      <c r="AL450" s="24" t="str">
        <f t="shared" si="62"/>
        <v>{{5,1,1,45204177,0}|{5,1,2,23125760,0}|{5,1,3,504085371,3}}</v>
      </c>
    </row>
    <row r="451" spans="1:38" x14ac:dyDescent="0.15">
      <c r="A451" s="16">
        <v>446</v>
      </c>
      <c r="B451" s="16">
        <v>305</v>
      </c>
      <c r="C451" s="16">
        <v>8</v>
      </c>
      <c r="D451" s="16">
        <v>0</v>
      </c>
      <c r="E451" s="16">
        <v>800</v>
      </c>
      <c r="F451" s="16">
        <v>0</v>
      </c>
      <c r="G451" s="16">
        <f t="shared" si="64"/>
        <v>6000526</v>
      </c>
      <c r="H451" s="24" t="s">
        <v>352</v>
      </c>
      <c r="I451" s="37" t="s">
        <v>315</v>
      </c>
      <c r="J451" s="16">
        <v>8661</v>
      </c>
      <c r="K451" s="30">
        <v>1140.0000000000002</v>
      </c>
      <c r="L451" s="16" t="s">
        <v>46</v>
      </c>
      <c r="M451" s="16" t="str" cm="1">
        <f t="array" ref="M451:U451">_xlfn._xlws.FILTER(领地怪物效果!$A$4:$I$64,L451=领地怪物效果!$A$4:$A$64)</f>
        <v>远征PVP-5级圣水矿井</v>
      </c>
      <c r="N451" s="16">
        <v>5</v>
      </c>
      <c r="O451" s="16">
        <v>17.8</v>
      </c>
      <c r="P451" s="16">
        <v>26.25</v>
      </c>
      <c r="Q451" s="16">
        <v>26.25</v>
      </c>
      <c r="R451" s="16">
        <v>0</v>
      </c>
      <c r="S451" s="16">
        <v>53499626</v>
      </c>
      <c r="T451" s="16">
        <v>18375000</v>
      </c>
      <c r="U451" s="16">
        <v>394484608</v>
      </c>
      <c r="V451" s="16">
        <f t="shared" si="63"/>
        <v>5</v>
      </c>
      <c r="W451" s="19" cm="1">
        <f t="array" ref="W451">SUMPRODUCT((V451=品质升级提升效果!$H$3:$H$102)*(品质升级提升效果!$I$3:$I$102=C451)*(品质升级提升效果!$J$3:$J$102))</f>
        <v>1.1400000000000001</v>
      </c>
      <c r="X451" s="19" cm="1">
        <f t="array" ref="X451">IFERROR(LOOKUP(1,0/((L451=Sheet2!$A$1:$A$90)*(Sheet2!$B$1:$B$90=C451)),Sheet2!$C$1:$C$90),W451)</f>
        <v>1.1400000000000001</v>
      </c>
      <c r="Y451" s="16">
        <f t="shared" si="58"/>
        <v>60989573</v>
      </c>
      <c r="Z451" s="16">
        <f t="shared" si="56"/>
        <v>24299100</v>
      </c>
      <c r="AA451" s="16">
        <f t="shared" si="57"/>
        <v>529661333</v>
      </c>
      <c r="AD451" s="16" t="s">
        <v>257</v>
      </c>
      <c r="AE451" s="16" t="str">
        <f t="shared" si="59"/>
        <v>60989573,0}|</v>
      </c>
      <c r="AF451" s="16" t="s">
        <v>313</v>
      </c>
      <c r="AG451" s="16">
        <f t="shared" si="60"/>
        <v>24299100</v>
      </c>
      <c r="AH451" s="16" t="s">
        <v>260</v>
      </c>
      <c r="AI451" s="16" t="s">
        <v>314</v>
      </c>
      <c r="AJ451" s="16">
        <f t="shared" si="61"/>
        <v>529661333</v>
      </c>
      <c r="AK451" s="16" t="s">
        <v>261</v>
      </c>
      <c r="AL451" s="24" t="str">
        <f t="shared" si="62"/>
        <v>{{5,1,1,60989573,0}|{5,1,2,24299100,0}|{5,1,3,529661333,3}}</v>
      </c>
    </row>
    <row r="452" spans="1:38" x14ac:dyDescent="0.15">
      <c r="A452" s="16">
        <v>447</v>
      </c>
      <c r="B452" s="16">
        <v>306</v>
      </c>
      <c r="C452" s="16">
        <v>8</v>
      </c>
      <c r="D452" s="16">
        <v>0</v>
      </c>
      <c r="E452" s="16">
        <v>800</v>
      </c>
      <c r="F452" s="16">
        <v>0</v>
      </c>
      <c r="G452" s="16">
        <f t="shared" si="64"/>
        <v>6000527</v>
      </c>
      <c r="H452" s="24" t="s">
        <v>353</v>
      </c>
      <c r="I452" s="37" t="s">
        <v>315</v>
      </c>
      <c r="J452" s="16">
        <v>8661</v>
      </c>
      <c r="K452" s="30">
        <v>1040</v>
      </c>
      <c r="L452" s="16" t="s">
        <v>47</v>
      </c>
      <c r="M452" s="16" t="str" cm="1">
        <f t="array" ref="M452:U452">_xlfn._xlws.FILTER(领地怪物效果!$A$4:$I$64,L452=领地怪物效果!$A$4:$A$64)</f>
        <v>远征PVP-6级圣水矿井</v>
      </c>
      <c r="N452" s="16">
        <v>6</v>
      </c>
      <c r="O452" s="16">
        <v>41.95</v>
      </c>
      <c r="P452" s="16">
        <v>174</v>
      </c>
      <c r="Q452" s="16">
        <v>174</v>
      </c>
      <c r="R452" s="16">
        <v>0</v>
      </c>
      <c r="S452" s="16">
        <v>126084794</v>
      </c>
      <c r="T452" s="16">
        <v>121800000</v>
      </c>
      <c r="U452" s="16">
        <v>2614869402</v>
      </c>
      <c r="V452" s="16">
        <f t="shared" si="63"/>
        <v>6</v>
      </c>
      <c r="W452" s="19" cm="1">
        <f t="array" ref="W452">SUMPRODUCT((V452=品质升级提升效果!$H$3:$H$102)*(品质升级提升效果!$I$3:$I$102=C452)*(品质升级提升效果!$J$3:$J$102))</f>
        <v>1.04</v>
      </c>
      <c r="X452" s="19" cm="1">
        <f t="array" ref="X452">IFERROR(LOOKUP(1,0/((L452=Sheet2!$A$1:$A$90)*(Sheet2!$B$1:$B$90=C452)),Sheet2!$C$1:$C$90),W452)</f>
        <v>1.04</v>
      </c>
      <c r="Y452" s="16">
        <f t="shared" si="58"/>
        <v>131128185</v>
      </c>
      <c r="Z452" s="16">
        <f t="shared" si="56"/>
        <v>146939520</v>
      </c>
      <c r="AA452" s="16">
        <f t="shared" si="57"/>
        <v>3202924476</v>
      </c>
      <c r="AD452" s="16" t="s">
        <v>257</v>
      </c>
      <c r="AE452" s="16" t="str">
        <f t="shared" si="59"/>
        <v>131128185,0}|</v>
      </c>
      <c r="AF452" s="16" t="s">
        <v>313</v>
      </c>
      <c r="AG452" s="16">
        <f t="shared" si="60"/>
        <v>146939520</v>
      </c>
      <c r="AH452" s="16" t="s">
        <v>260</v>
      </c>
      <c r="AI452" s="16" t="s">
        <v>314</v>
      </c>
      <c r="AJ452" s="16">
        <f t="shared" si="61"/>
        <v>3202924476</v>
      </c>
      <c r="AK452" s="16" t="s">
        <v>261</v>
      </c>
      <c r="AL452" s="24" t="str">
        <f t="shared" si="62"/>
        <v>{{5,1,1,131128185,0}|{5,1,2,146939520,0}|{5,1,3,3202924476,3}}</v>
      </c>
    </row>
    <row r="453" spans="1:38" x14ac:dyDescent="0.15">
      <c r="A453" s="16">
        <v>448</v>
      </c>
      <c r="B453" s="16">
        <v>307</v>
      </c>
      <c r="C453" s="16">
        <v>8</v>
      </c>
      <c r="D453" s="16">
        <v>0</v>
      </c>
      <c r="E453" s="16">
        <v>800</v>
      </c>
      <c r="F453" s="16">
        <v>0</v>
      </c>
      <c r="G453" s="16">
        <f t="shared" si="64"/>
        <v>6000528</v>
      </c>
      <c r="H453" s="24" t="s">
        <v>354</v>
      </c>
      <c r="I453" s="37" t="s">
        <v>315</v>
      </c>
      <c r="J453" s="16">
        <v>8661</v>
      </c>
      <c r="K453" s="30">
        <v>960</v>
      </c>
      <c r="L453" s="16" t="s">
        <v>48</v>
      </c>
      <c r="M453" s="16" t="str" cm="1">
        <f t="array" ref="M453:U453">_xlfn._xlws.FILTER(领地怪物效果!$A$4:$I$64,L453=领地怪物效果!$A$4:$A$64)</f>
        <v>远征PVP-7级圣水矿井</v>
      </c>
      <c r="N453" s="16">
        <v>7</v>
      </c>
      <c r="O453" s="16">
        <v>48.35</v>
      </c>
      <c r="P453" s="16">
        <v>225</v>
      </c>
      <c r="Q453" s="16">
        <v>225</v>
      </c>
      <c r="R453" s="16">
        <v>0</v>
      </c>
      <c r="S453" s="16">
        <v>145320615</v>
      </c>
      <c r="T453" s="16">
        <v>157500000</v>
      </c>
      <c r="U453" s="16">
        <v>3381296641</v>
      </c>
      <c r="V453" s="16">
        <f t="shared" si="63"/>
        <v>7</v>
      </c>
      <c r="W453" s="19" cm="1">
        <f t="array" ref="W453">SUMPRODUCT((V453=品质升级提升效果!$H$3:$H$102)*(品质升级提升效果!$I$3:$I$102=C453)*(品质升级提升效果!$J$3:$J$102))</f>
        <v>0.96</v>
      </c>
      <c r="X453" s="19" cm="1">
        <f t="array" ref="X453">IFERROR(LOOKUP(1,0/((L453=Sheet2!$A$1:$A$90)*(Sheet2!$B$1:$B$90=C453)),Sheet2!$C$1:$C$90),W453)</f>
        <v>0.96</v>
      </c>
      <c r="Y453" s="16">
        <f t="shared" si="58"/>
        <v>139507790</v>
      </c>
      <c r="Z453" s="16">
        <f t="shared" si="56"/>
        <v>175392000</v>
      </c>
      <c r="AA453" s="16">
        <f t="shared" si="57"/>
        <v>3823119402</v>
      </c>
      <c r="AD453" s="16" t="s">
        <v>257</v>
      </c>
      <c r="AE453" s="16" t="str">
        <f t="shared" si="59"/>
        <v>139507790,0}|</v>
      </c>
      <c r="AF453" s="16" t="s">
        <v>313</v>
      </c>
      <c r="AG453" s="16">
        <f t="shared" si="60"/>
        <v>175392000</v>
      </c>
      <c r="AH453" s="16" t="s">
        <v>260</v>
      </c>
      <c r="AI453" s="16" t="s">
        <v>314</v>
      </c>
      <c r="AJ453" s="16">
        <f t="shared" si="61"/>
        <v>3823119402</v>
      </c>
      <c r="AK453" s="16" t="s">
        <v>261</v>
      </c>
      <c r="AL453" s="24" t="str">
        <f t="shared" si="62"/>
        <v>{{5,1,1,139507790,0}|{5,1,2,175392000,0}|{5,1,3,3823119402,3}}</v>
      </c>
    </row>
    <row r="454" spans="1:38" x14ac:dyDescent="0.15">
      <c r="A454" s="16">
        <v>449</v>
      </c>
      <c r="B454" s="16">
        <v>308</v>
      </c>
      <c r="C454" s="16">
        <v>8</v>
      </c>
      <c r="D454" s="16">
        <v>0</v>
      </c>
      <c r="E454" s="16">
        <v>800</v>
      </c>
      <c r="F454" s="16">
        <v>0</v>
      </c>
      <c r="G454" s="16">
        <f t="shared" si="64"/>
        <v>6000529</v>
      </c>
      <c r="H454" s="24" t="s">
        <v>355</v>
      </c>
      <c r="I454" s="37" t="s">
        <v>315</v>
      </c>
      <c r="J454" s="16">
        <v>8661</v>
      </c>
      <c r="K454" s="30">
        <v>860</v>
      </c>
      <c r="L454" s="16" t="s">
        <v>49</v>
      </c>
      <c r="M454" s="16" t="str" cm="1">
        <f t="array" ref="M454:U454">_xlfn._xlws.FILTER(领地怪物效果!$A$4:$I$64,L454=领地怪物效果!$A$4:$A$64)</f>
        <v>远征PVP-8级圣水矿井</v>
      </c>
      <c r="N454" s="16">
        <v>8</v>
      </c>
      <c r="O454" s="16">
        <v>53.35</v>
      </c>
      <c r="P454" s="16">
        <v>290.60000000000002</v>
      </c>
      <c r="Q454" s="16">
        <v>290.60000000000002</v>
      </c>
      <c r="R454" s="16">
        <v>0</v>
      </c>
      <c r="S454" s="16">
        <v>160348600</v>
      </c>
      <c r="T454" s="16">
        <v>203420000</v>
      </c>
      <c r="U454" s="16">
        <v>4367132462</v>
      </c>
      <c r="V454" s="16">
        <f t="shared" si="63"/>
        <v>8</v>
      </c>
      <c r="W454" s="19" cm="1">
        <f t="array" ref="W454">SUMPRODUCT((V454=品质升级提升效果!$H$3:$H$102)*(品质升级提升效果!$I$3:$I$102=C454)*(品质升级提升效果!$J$3:$J$102))</f>
        <v>0.86</v>
      </c>
      <c r="X454" s="19" cm="1">
        <f t="array" ref="X454">IFERROR(LOOKUP(1,0/((L454=Sheet2!$A$1:$A$90)*(Sheet2!$B$1:$B$90=C454)),Sheet2!$C$1:$C$90),W454)</f>
        <v>0.86</v>
      </c>
      <c r="Y454" s="16">
        <f t="shared" si="58"/>
        <v>137899796</v>
      </c>
      <c r="Z454" s="16">
        <f t="shared" ref="Z454:Z517" si="65">INT(T454*$X454*(1+C454/50))</f>
        <v>202931792</v>
      </c>
      <c r="AA454" s="16">
        <f t="shared" ref="AA454:AA517" si="66">INT(U454*$X454*(1+C454/45))</f>
        <v>4423419947</v>
      </c>
      <c r="AD454" s="16" t="s">
        <v>257</v>
      </c>
      <c r="AE454" s="16" t="str">
        <f t="shared" si="59"/>
        <v>137899796,0}|</v>
      </c>
      <c r="AF454" s="16" t="s">
        <v>313</v>
      </c>
      <c r="AG454" s="16">
        <f t="shared" si="60"/>
        <v>202931792</v>
      </c>
      <c r="AH454" s="16" t="s">
        <v>260</v>
      </c>
      <c r="AI454" s="16" t="s">
        <v>314</v>
      </c>
      <c r="AJ454" s="16">
        <f t="shared" si="61"/>
        <v>4423419947</v>
      </c>
      <c r="AK454" s="16" t="s">
        <v>261</v>
      </c>
      <c r="AL454" s="24" t="str">
        <f t="shared" si="62"/>
        <v>{{5,1,1,137899796,0}|{5,1,2,202931792,0}|{5,1,3,4423419947,3}}</v>
      </c>
    </row>
    <row r="455" spans="1:38" x14ac:dyDescent="0.15">
      <c r="A455" s="16">
        <v>450</v>
      </c>
      <c r="B455" s="16">
        <v>309</v>
      </c>
      <c r="C455" s="16">
        <v>8</v>
      </c>
      <c r="D455" s="16">
        <v>0</v>
      </c>
      <c r="E455" s="16">
        <v>800</v>
      </c>
      <c r="F455" s="16">
        <v>0</v>
      </c>
      <c r="G455" s="16">
        <f t="shared" si="64"/>
        <v>6000530</v>
      </c>
      <c r="H455" s="24" t="s">
        <v>356</v>
      </c>
      <c r="I455" s="37" t="s">
        <v>315</v>
      </c>
      <c r="J455" s="16">
        <v>8661</v>
      </c>
      <c r="K455" s="30">
        <v>760</v>
      </c>
      <c r="L455" s="16" t="s">
        <v>50</v>
      </c>
      <c r="M455" s="16" t="str" cm="1">
        <f t="array" ref="M455:U455">_xlfn._xlws.FILTER(领地怪物效果!$A$4:$I$64,L455=领地怪物效果!$A$4:$A$64)</f>
        <v>远征PVP-9级圣水矿井</v>
      </c>
      <c r="N455" s="16">
        <v>9</v>
      </c>
      <c r="O455" s="16">
        <v>92.3</v>
      </c>
      <c r="P455" s="16">
        <v>360</v>
      </c>
      <c r="Q455" s="16">
        <v>360</v>
      </c>
      <c r="R455" s="16">
        <v>0</v>
      </c>
      <c r="S455" s="16">
        <v>277416604</v>
      </c>
      <c r="T455" s="16">
        <v>252000000</v>
      </c>
      <c r="U455" s="16">
        <v>5410074626</v>
      </c>
      <c r="V455" s="16">
        <f t="shared" si="63"/>
        <v>9</v>
      </c>
      <c r="W455" s="19" cm="1">
        <f t="array" ref="W455">SUMPRODUCT((V455=品质升级提升效果!$H$3:$H$102)*(品质升级提升效果!$I$3:$I$102=C455)*(品质升级提升效果!$J$3:$J$102))</f>
        <v>0.76</v>
      </c>
      <c r="X455" s="19" cm="1">
        <f t="array" ref="X455">IFERROR(LOOKUP(1,0/((L455=Sheet2!$A$1:$A$90)*(Sheet2!$B$1:$B$90=C455)),Sheet2!$C$1:$C$90),W455)</f>
        <v>0.76</v>
      </c>
      <c r="Y455" s="16">
        <f t="shared" ref="Y455:Y518" si="67">INT(S455*$X455)</f>
        <v>210836619</v>
      </c>
      <c r="Z455" s="16">
        <f t="shared" si="65"/>
        <v>222163200</v>
      </c>
      <c r="AA455" s="16">
        <f t="shared" si="66"/>
        <v>4842617909</v>
      </c>
      <c r="AD455" s="16" t="s">
        <v>257</v>
      </c>
      <c r="AE455" s="16" t="str">
        <f t="shared" ref="AE455:AE518" si="68">Y455&amp;",0}|"</f>
        <v>210836619,0}|</v>
      </c>
      <c r="AF455" s="16" t="s">
        <v>313</v>
      </c>
      <c r="AG455" s="16">
        <f t="shared" ref="AG455:AG518" si="69">Z455</f>
        <v>222163200</v>
      </c>
      <c r="AH455" s="16" t="s">
        <v>260</v>
      </c>
      <c r="AI455" s="16" t="s">
        <v>314</v>
      </c>
      <c r="AJ455" s="16">
        <f t="shared" ref="AJ455:AJ518" si="70">AA455</f>
        <v>4842617909</v>
      </c>
      <c r="AK455" s="16" t="s">
        <v>261</v>
      </c>
      <c r="AL455" s="24" t="str">
        <f t="shared" ref="AL455:AL518" si="71">AD455&amp;AE455&amp;AF455&amp;AG455&amp;AH455&amp;AI455&amp;AJ455&amp;AK455</f>
        <v>{{5,1,1,210836619,0}|{5,1,2,222163200,0}|{5,1,3,4842617909,3}}</v>
      </c>
    </row>
    <row r="456" spans="1:38" x14ac:dyDescent="0.15">
      <c r="A456" s="16">
        <v>451</v>
      </c>
      <c r="B456" s="16">
        <v>310</v>
      </c>
      <c r="C456" s="16">
        <v>8</v>
      </c>
      <c r="D456" s="16">
        <v>0</v>
      </c>
      <c r="E456" s="16">
        <v>800</v>
      </c>
      <c r="F456" s="16">
        <v>0</v>
      </c>
      <c r="G456" s="16">
        <f t="shared" si="64"/>
        <v>6000531</v>
      </c>
      <c r="H456" s="24" t="s">
        <v>358</v>
      </c>
      <c r="I456" s="37" t="s">
        <v>315</v>
      </c>
      <c r="J456" s="16">
        <v>8661</v>
      </c>
      <c r="K456" s="30">
        <v>720</v>
      </c>
      <c r="L456" s="16" t="s">
        <v>51</v>
      </c>
      <c r="M456" s="16" t="str" cm="1">
        <f t="array" ref="M456:U456">_xlfn._xlws.FILTER(领地怪物效果!$A$4:$I$64,L456=领地怪物效果!$A$4:$A$64)</f>
        <v>远征PVP-10级圣水矿井</v>
      </c>
      <c r="N456" s="16">
        <v>10</v>
      </c>
      <c r="O456" s="16">
        <v>108.65</v>
      </c>
      <c r="P456" s="16">
        <v>396</v>
      </c>
      <c r="Q456" s="16">
        <v>396</v>
      </c>
      <c r="R456" s="16">
        <v>0</v>
      </c>
      <c r="S456" s="16">
        <v>326558115</v>
      </c>
      <c r="T456" s="16">
        <v>277200000</v>
      </c>
      <c r="U456" s="16">
        <v>5951082089</v>
      </c>
      <c r="V456" s="16">
        <f t="shared" si="63"/>
        <v>10</v>
      </c>
      <c r="W456" s="19" cm="1">
        <f t="array" ref="W456">SUMPRODUCT((V456=品质升级提升效果!$H$3:$H$102)*(品质升级提升效果!$I$3:$I$102=C456)*(品质升级提升效果!$J$3:$J$102))</f>
        <v>0.72</v>
      </c>
      <c r="X456" s="19" cm="1">
        <f t="array" ref="X456">IFERROR(LOOKUP(1,0/((L456=Sheet2!$A$1:$A$90)*(Sheet2!$B$1:$B$90=C456)),Sheet2!$C$1:$C$90),W456)</f>
        <v>0.72</v>
      </c>
      <c r="Y456" s="16">
        <f t="shared" si="67"/>
        <v>235121842</v>
      </c>
      <c r="Z456" s="16">
        <f t="shared" si="65"/>
        <v>231517440</v>
      </c>
      <c r="AA456" s="16">
        <f t="shared" si="66"/>
        <v>5046517611</v>
      </c>
      <c r="AD456" s="16" t="s">
        <v>257</v>
      </c>
      <c r="AE456" s="16" t="str">
        <f t="shared" si="68"/>
        <v>235121842,0}|</v>
      </c>
      <c r="AF456" s="16" t="s">
        <v>313</v>
      </c>
      <c r="AG456" s="16">
        <f t="shared" si="69"/>
        <v>231517440</v>
      </c>
      <c r="AH456" s="16" t="s">
        <v>260</v>
      </c>
      <c r="AI456" s="16" t="s">
        <v>314</v>
      </c>
      <c r="AJ456" s="16">
        <f t="shared" si="70"/>
        <v>5046517611</v>
      </c>
      <c r="AK456" s="16" t="s">
        <v>261</v>
      </c>
      <c r="AL456" s="24" t="str">
        <f t="shared" si="71"/>
        <v>{{5,1,1,235121842,0}|{5,1,2,231517440,0}|{5,1,3,5046517611,3}}</v>
      </c>
    </row>
    <row r="457" spans="1:38" x14ac:dyDescent="0.15">
      <c r="A457" s="16">
        <v>452</v>
      </c>
      <c r="B457" s="16">
        <v>401</v>
      </c>
      <c r="C457" s="16">
        <v>8</v>
      </c>
      <c r="D457" s="16">
        <v>0</v>
      </c>
      <c r="E457" s="16">
        <v>0</v>
      </c>
      <c r="F457" s="16">
        <v>0</v>
      </c>
      <c r="G457" s="34">
        <v>6000552</v>
      </c>
      <c r="H457" s="24" t="s">
        <v>359</v>
      </c>
      <c r="I457" s="37" t="s">
        <v>315</v>
      </c>
      <c r="J457" s="16">
        <v>8661</v>
      </c>
      <c r="K457" s="30">
        <v>37.000000000000007</v>
      </c>
      <c r="L457" s="16" t="s">
        <v>52</v>
      </c>
      <c r="M457" s="16" t="str" cm="1">
        <f t="array" ref="M457:U457">_xlfn._xlws.FILTER(领地怪物效果!$A$4:$I$64,L457=领地怪物效果!$A$4:$A$64)</f>
        <v>远征PVP-3级要塞</v>
      </c>
      <c r="N457" s="16">
        <v>3</v>
      </c>
      <c r="O457" s="16">
        <v>5</v>
      </c>
      <c r="P457" s="16">
        <v>2.5</v>
      </c>
      <c r="Q457" s="16">
        <v>2.5</v>
      </c>
      <c r="R457" s="16">
        <v>0</v>
      </c>
      <c r="S457" s="16">
        <v>15027985</v>
      </c>
      <c r="T457" s="16">
        <v>1750000</v>
      </c>
      <c r="U457" s="16">
        <v>37569962</v>
      </c>
      <c r="V457" s="16">
        <f t="shared" si="63"/>
        <v>1</v>
      </c>
      <c r="W457" s="19" cm="1">
        <f t="array" ref="W457">SUMPRODUCT((V457=品质升级提升效果!$H$3:$H$102)*(品质升级提升效果!$I$3:$I$102=C457)*(品质升级提升效果!$J$3:$J$102))</f>
        <v>1.6</v>
      </c>
      <c r="X457" s="19" cm="1">
        <f t="array" ref="X457">IFERROR(LOOKUP(1,0/((L457=Sheet2!$A$1:$A$90)*(Sheet2!$B$1:$B$90=C457)),Sheet2!$C$1:$C$90),W457)</f>
        <v>3.7000000000000005E-2</v>
      </c>
      <c r="Y457" s="16">
        <f t="shared" si="67"/>
        <v>556035</v>
      </c>
      <c r="Z457" s="16">
        <f t="shared" si="65"/>
        <v>75110</v>
      </c>
      <c r="AA457" s="16">
        <f t="shared" si="66"/>
        <v>1637215</v>
      </c>
      <c r="AD457" s="16" t="s">
        <v>257</v>
      </c>
      <c r="AE457" s="16" t="str">
        <f t="shared" si="68"/>
        <v>556035,0}|</v>
      </c>
      <c r="AF457" s="16" t="s">
        <v>313</v>
      </c>
      <c r="AG457" s="16">
        <f t="shared" si="69"/>
        <v>75110</v>
      </c>
      <c r="AH457" s="16" t="s">
        <v>260</v>
      </c>
      <c r="AI457" s="16" t="s">
        <v>314</v>
      </c>
      <c r="AJ457" s="16">
        <f t="shared" si="70"/>
        <v>1637215</v>
      </c>
      <c r="AK457" s="16" t="s">
        <v>261</v>
      </c>
      <c r="AL457" s="24" t="str">
        <f t="shared" si="71"/>
        <v>{{5,1,1,556035,0}|{5,1,2,75110,0}|{5,1,3,1637215,3}}</v>
      </c>
    </row>
    <row r="458" spans="1:38" x14ac:dyDescent="0.15">
      <c r="A458" s="16">
        <v>453</v>
      </c>
      <c r="B458" s="16">
        <v>402</v>
      </c>
      <c r="C458" s="16">
        <v>8</v>
      </c>
      <c r="D458" s="16">
        <v>0</v>
      </c>
      <c r="E458" s="16">
        <v>0</v>
      </c>
      <c r="F458" s="16">
        <v>0</v>
      </c>
      <c r="G458" s="34">
        <v>6000553</v>
      </c>
      <c r="H458" s="24" t="s">
        <v>360</v>
      </c>
      <c r="I458" s="37" t="s">
        <v>315</v>
      </c>
      <c r="J458" s="16">
        <v>8661</v>
      </c>
      <c r="K458" s="30">
        <v>37.000000000000007</v>
      </c>
      <c r="L458" s="16" t="s">
        <v>53</v>
      </c>
      <c r="M458" s="16" t="str" cm="1">
        <f t="array" ref="M458:U458">_xlfn._xlws.FILTER(领地怪物效果!$A$4:$I$64,L458=领地怪物效果!$A$4:$A$64)</f>
        <v>远征PVP-6级要塞</v>
      </c>
      <c r="N458" s="16">
        <v>6</v>
      </c>
      <c r="O458" s="16">
        <v>26</v>
      </c>
      <c r="P458" s="16">
        <v>160</v>
      </c>
      <c r="Q458" s="16">
        <v>160</v>
      </c>
      <c r="R458" s="16">
        <v>0</v>
      </c>
      <c r="S458" s="16">
        <v>78145522</v>
      </c>
      <c r="T458" s="16">
        <v>112000000</v>
      </c>
      <c r="U458" s="16">
        <v>2404477611</v>
      </c>
      <c r="V458" s="16">
        <f t="shared" si="63"/>
        <v>2</v>
      </c>
      <c r="W458" s="19" cm="1">
        <f t="array" ref="W458">SUMPRODUCT((V458=品质升级提升效果!$H$3:$H$102)*(品质升级提升效果!$I$3:$I$102=C458)*(品质升级提升效果!$J$3:$J$102))</f>
        <v>1.28</v>
      </c>
      <c r="X458" s="19" cm="1">
        <f t="array" ref="X458">IFERROR(LOOKUP(1,0/((L458=Sheet2!$A$1:$A$90)*(Sheet2!$B$1:$B$90=C458)),Sheet2!$C$1:$C$90),W458)</f>
        <v>3.7000000000000005E-2</v>
      </c>
      <c r="Y458" s="16">
        <f t="shared" si="67"/>
        <v>2891384</v>
      </c>
      <c r="Z458" s="16">
        <f t="shared" si="65"/>
        <v>4807040</v>
      </c>
      <c r="AA458" s="16">
        <f t="shared" si="66"/>
        <v>104781791</v>
      </c>
      <c r="AD458" s="16" t="s">
        <v>257</v>
      </c>
      <c r="AE458" s="16" t="str">
        <f t="shared" si="68"/>
        <v>2891384,0}|</v>
      </c>
      <c r="AF458" s="16" t="s">
        <v>313</v>
      </c>
      <c r="AG458" s="16">
        <f t="shared" si="69"/>
        <v>4807040</v>
      </c>
      <c r="AH458" s="16" t="s">
        <v>260</v>
      </c>
      <c r="AI458" s="16" t="s">
        <v>314</v>
      </c>
      <c r="AJ458" s="16">
        <f t="shared" si="70"/>
        <v>104781791</v>
      </c>
      <c r="AK458" s="16" t="s">
        <v>261</v>
      </c>
      <c r="AL458" s="24" t="str">
        <f t="shared" si="71"/>
        <v>{{5,1,1,2891384,0}|{5,1,2,4807040,0}|{5,1,3,104781791,3}}</v>
      </c>
    </row>
    <row r="459" spans="1:38" x14ac:dyDescent="0.15">
      <c r="A459" s="16">
        <v>454</v>
      </c>
      <c r="B459" s="16">
        <v>403</v>
      </c>
      <c r="C459" s="16">
        <v>8</v>
      </c>
      <c r="D459" s="16">
        <v>0</v>
      </c>
      <c r="E459" s="16">
        <v>0</v>
      </c>
      <c r="F459" s="16">
        <v>0</v>
      </c>
      <c r="G459" s="34">
        <v>6000554</v>
      </c>
      <c r="H459" s="24" t="s">
        <v>361</v>
      </c>
      <c r="I459" s="37" t="s">
        <v>315</v>
      </c>
      <c r="J459" s="16">
        <v>8661</v>
      </c>
      <c r="K459" s="30">
        <v>37.000000000000007</v>
      </c>
      <c r="L459" s="16" t="s">
        <v>54</v>
      </c>
      <c r="M459" s="16" t="str" cm="1">
        <f t="array" ref="M459:U459">_xlfn._xlws.FILTER(领地怪物效果!$A$4:$I$64,L459=领地怪物效果!$A$4:$A$64)</f>
        <v>远征PVP-9级要塞</v>
      </c>
      <c r="N459" s="16">
        <v>9</v>
      </c>
      <c r="O459" s="16">
        <v>56</v>
      </c>
      <c r="P459" s="16">
        <v>300</v>
      </c>
      <c r="Q459" s="16">
        <v>300</v>
      </c>
      <c r="R459" s="16">
        <v>0</v>
      </c>
      <c r="S459" s="16">
        <v>168313432</v>
      </c>
      <c r="T459" s="16">
        <v>210000000</v>
      </c>
      <c r="U459" s="16">
        <v>4508395522</v>
      </c>
      <c r="V459" s="16">
        <f t="shared" si="63"/>
        <v>3</v>
      </c>
      <c r="W459" s="19" cm="1">
        <f t="array" ref="W459">SUMPRODUCT((V459=品质升级提升效果!$H$3:$H$102)*(品质升级提升效果!$I$3:$I$102=C459)*(品质升级提升效果!$J$3:$J$102))</f>
        <v>1.1400000000000001</v>
      </c>
      <c r="X459" s="19" cm="1">
        <f t="array" ref="X459">IFERROR(LOOKUP(1,0/((L459=Sheet2!$A$1:$A$90)*(Sheet2!$B$1:$B$90=C459)),Sheet2!$C$1:$C$90),W459)</f>
        <v>3.7000000000000005E-2</v>
      </c>
      <c r="Y459" s="16">
        <f t="shared" si="67"/>
        <v>6227596</v>
      </c>
      <c r="Z459" s="16">
        <f t="shared" si="65"/>
        <v>9013200</v>
      </c>
      <c r="AA459" s="16">
        <f t="shared" si="66"/>
        <v>196465858</v>
      </c>
      <c r="AD459" s="16" t="s">
        <v>257</v>
      </c>
      <c r="AE459" s="16" t="str">
        <f t="shared" si="68"/>
        <v>6227596,0}|</v>
      </c>
      <c r="AF459" s="16" t="s">
        <v>313</v>
      </c>
      <c r="AG459" s="16">
        <f t="shared" si="69"/>
        <v>9013200</v>
      </c>
      <c r="AH459" s="16" t="s">
        <v>260</v>
      </c>
      <c r="AI459" s="16" t="s">
        <v>314</v>
      </c>
      <c r="AJ459" s="16">
        <f t="shared" si="70"/>
        <v>196465858</v>
      </c>
      <c r="AK459" s="16" t="s">
        <v>261</v>
      </c>
      <c r="AL459" s="24" t="str">
        <f t="shared" si="71"/>
        <v>{{5,1,1,6227596,0}|{5,1,2,9013200,0}|{5,1,3,196465858,3}}</v>
      </c>
    </row>
    <row r="460" spans="1:38" x14ac:dyDescent="0.15">
      <c r="A460" s="16">
        <v>455</v>
      </c>
      <c r="B460" s="16">
        <v>404</v>
      </c>
      <c r="C460" s="16">
        <v>8</v>
      </c>
      <c r="D460" s="16">
        <v>0</v>
      </c>
      <c r="E460" s="16">
        <v>0</v>
      </c>
      <c r="F460" s="16">
        <v>0</v>
      </c>
      <c r="G460" s="34">
        <v>6000555</v>
      </c>
      <c r="H460" s="24" t="s">
        <v>362</v>
      </c>
      <c r="I460" s="37" t="s">
        <v>315</v>
      </c>
      <c r="J460" s="16">
        <v>8661</v>
      </c>
      <c r="K460" s="30">
        <v>37.000000000000007</v>
      </c>
      <c r="L460" s="16" t="s">
        <v>55</v>
      </c>
      <c r="M460" s="16" t="str" cm="1">
        <f t="array" ref="M460:U460">_xlfn._xlws.FILTER(领地怪物效果!$A$4:$I$64,L460=领地怪物效果!$A$4:$A$64)</f>
        <v>远征PVP-10级中心城邦</v>
      </c>
      <c r="N460" s="16">
        <v>10</v>
      </c>
      <c r="O460" s="16">
        <v>83</v>
      </c>
      <c r="P460" s="16">
        <v>401</v>
      </c>
      <c r="Q460" s="16">
        <v>401</v>
      </c>
      <c r="R460" s="16">
        <v>0</v>
      </c>
      <c r="S460" s="16">
        <v>249464552</v>
      </c>
      <c r="T460" s="16">
        <v>280700000</v>
      </c>
      <c r="U460" s="16">
        <v>6026222014</v>
      </c>
      <c r="V460" s="16">
        <f t="shared" si="63"/>
        <v>4</v>
      </c>
      <c r="W460" s="19" cm="1">
        <f t="array" ref="W460">SUMPRODUCT((V460=品质升级提升效果!$H$3:$H$102)*(品质升级提升效果!$I$3:$I$102=C460)*(品质升级提升效果!$J$3:$J$102))</f>
        <v>1.28</v>
      </c>
      <c r="X460" s="19" cm="1">
        <f t="array" ref="X460">IFERROR(LOOKUP(1,0/((L460=Sheet2!$A$1:$A$90)*(Sheet2!$B$1:$B$90=C460)),Sheet2!$C$1:$C$90),W460)</f>
        <v>3.7000000000000005E-2</v>
      </c>
      <c r="Y460" s="16">
        <f t="shared" si="67"/>
        <v>9230188</v>
      </c>
      <c r="Z460" s="16">
        <f t="shared" si="65"/>
        <v>12047644</v>
      </c>
      <c r="AA460" s="16">
        <f t="shared" si="66"/>
        <v>262609363</v>
      </c>
      <c r="AD460" s="16" t="s">
        <v>257</v>
      </c>
      <c r="AE460" s="16" t="str">
        <f t="shared" si="68"/>
        <v>9230188,0}|</v>
      </c>
      <c r="AF460" s="16" t="s">
        <v>313</v>
      </c>
      <c r="AG460" s="16">
        <f t="shared" si="69"/>
        <v>12047644</v>
      </c>
      <c r="AH460" s="16" t="s">
        <v>260</v>
      </c>
      <c r="AI460" s="16" t="s">
        <v>314</v>
      </c>
      <c r="AJ460" s="16">
        <f t="shared" si="70"/>
        <v>262609363</v>
      </c>
      <c r="AK460" s="16" t="s">
        <v>261</v>
      </c>
      <c r="AL460" s="24" t="str">
        <f t="shared" si="71"/>
        <v>{{5,1,1,9230188,0}|{5,1,2,12047644,0}|{5,1,3,262609363,3}}</v>
      </c>
    </row>
    <row r="461" spans="1:38" x14ac:dyDescent="0.15">
      <c r="A461" s="16">
        <v>456</v>
      </c>
      <c r="B461" s="16">
        <v>500</v>
      </c>
      <c r="C461" s="16">
        <v>8</v>
      </c>
      <c r="D461" s="16">
        <v>0</v>
      </c>
      <c r="E461" s="16">
        <v>0</v>
      </c>
      <c r="F461" s="16">
        <v>0</v>
      </c>
      <c r="G461" s="16">
        <v>0</v>
      </c>
      <c r="H461" s="24" t="s">
        <v>316</v>
      </c>
      <c r="I461" s="24" t="s">
        <v>316</v>
      </c>
      <c r="J461" s="16">
        <v>8661</v>
      </c>
      <c r="K461" s="30">
        <v>0</v>
      </c>
      <c r="L461" s="16" t="s">
        <v>56</v>
      </c>
      <c r="M461" s="16" t="str" cm="1">
        <f t="array" ref="M461:U461">_xlfn._xlws.FILTER(领地怪物效果!$A$4:$I$64,L461=领地怪物效果!$A$4:$A$64)</f>
        <v>远征PVE-出生</v>
      </c>
      <c r="N461" s="16">
        <v>0</v>
      </c>
      <c r="O461" s="16">
        <v>1.5</v>
      </c>
      <c r="P461" s="16">
        <v>1.2</v>
      </c>
      <c r="Q461" s="16">
        <v>1.2</v>
      </c>
      <c r="R461" s="16">
        <v>0</v>
      </c>
      <c r="S461" s="16">
        <v>4508395</v>
      </c>
      <c r="T461" s="16">
        <v>840000</v>
      </c>
      <c r="U461" s="16">
        <v>18033582</v>
      </c>
      <c r="V461" s="16">
        <f t="shared" si="63"/>
        <v>1</v>
      </c>
      <c r="W461" s="19" cm="1">
        <f t="array" ref="W461">SUMPRODUCT((V461=品质升级提升效果!$H$3:$H$102)*(品质升级提升效果!$I$3:$I$102=C461)*(品质升级提升效果!$J$3:$J$102))</f>
        <v>1.6</v>
      </c>
      <c r="X461" s="19" cm="1">
        <f t="array" ref="X461">IFERROR(LOOKUP(1,0/((L461=Sheet2!$A$1:$A$90)*(Sheet2!$B$1:$B$90=C461)),Sheet2!$C$1:$C$90),W461)</f>
        <v>1.6</v>
      </c>
      <c r="Y461" s="16">
        <f t="shared" si="67"/>
        <v>7213432</v>
      </c>
      <c r="Z461" s="16">
        <f t="shared" si="65"/>
        <v>1559040</v>
      </c>
      <c r="AA461" s="16">
        <f t="shared" si="66"/>
        <v>33983283</v>
      </c>
      <c r="AD461" s="16" t="s">
        <v>257</v>
      </c>
      <c r="AE461" s="16" t="str">
        <f t="shared" si="68"/>
        <v>7213432,0}|</v>
      </c>
      <c r="AF461" s="16" t="s">
        <v>313</v>
      </c>
      <c r="AG461" s="16">
        <f t="shared" si="69"/>
        <v>1559040</v>
      </c>
      <c r="AH461" s="16" t="s">
        <v>260</v>
      </c>
      <c r="AI461" s="16" t="s">
        <v>314</v>
      </c>
      <c r="AJ461" s="16">
        <f t="shared" si="70"/>
        <v>33983283</v>
      </c>
      <c r="AK461" s="16" t="s">
        <v>261</v>
      </c>
      <c r="AL461" s="24" t="str">
        <f t="shared" si="71"/>
        <v>{{5,1,1,7213432,0}|{5,1,2,1559040,0}|{5,1,3,33983283,3}}</v>
      </c>
    </row>
    <row r="462" spans="1:38" x14ac:dyDescent="0.15">
      <c r="A462" s="16">
        <v>457</v>
      </c>
      <c r="B462" s="16">
        <v>501</v>
      </c>
      <c r="C462" s="16">
        <v>8</v>
      </c>
      <c r="D462" s="16">
        <v>0</v>
      </c>
      <c r="E462" s="16">
        <v>0</v>
      </c>
      <c r="F462" s="16">
        <v>0</v>
      </c>
      <c r="G462" s="16">
        <v>0</v>
      </c>
      <c r="H462" s="24" t="s">
        <v>316</v>
      </c>
      <c r="I462" s="24" t="s">
        <v>316</v>
      </c>
      <c r="J462" s="16">
        <v>8661</v>
      </c>
      <c r="K462" s="30">
        <v>0</v>
      </c>
      <c r="L462" s="16" t="s">
        <v>57</v>
      </c>
      <c r="M462" s="16" t="str" cm="1">
        <f t="array" ref="M462:U462">_xlfn._xlws.FILTER(领地怪物效果!$A$4:$I$64,L462=领地怪物效果!$A$4:$A$64)</f>
        <v>远征PVE-1级普通</v>
      </c>
      <c r="N462" s="16">
        <v>1</v>
      </c>
      <c r="O462" s="16">
        <v>1.35</v>
      </c>
      <c r="P462" s="16">
        <v>1.2</v>
      </c>
      <c r="Q462" s="16">
        <v>1.2</v>
      </c>
      <c r="R462" s="16">
        <v>0</v>
      </c>
      <c r="S462" s="16">
        <v>4057555</v>
      </c>
      <c r="T462" s="16">
        <v>840000</v>
      </c>
      <c r="U462" s="16">
        <v>18033582</v>
      </c>
      <c r="V462" s="16">
        <f t="shared" si="63"/>
        <v>1</v>
      </c>
      <c r="W462" s="19" cm="1">
        <f t="array" ref="W462">SUMPRODUCT((V462=品质升级提升效果!$H$3:$H$102)*(品质升级提升效果!$I$3:$I$102=C462)*(品质升级提升效果!$J$3:$J$102))</f>
        <v>1.6</v>
      </c>
      <c r="X462" s="19" cm="1">
        <f t="array" ref="X462">IFERROR(LOOKUP(1,0/((L462=Sheet2!$A$1:$A$90)*(Sheet2!$B$1:$B$90=C462)),Sheet2!$C$1:$C$90),W462)</f>
        <v>1.6</v>
      </c>
      <c r="Y462" s="16">
        <f t="shared" si="67"/>
        <v>6492088</v>
      </c>
      <c r="Z462" s="16">
        <f t="shared" si="65"/>
        <v>1559040</v>
      </c>
      <c r="AA462" s="16">
        <f t="shared" si="66"/>
        <v>33983283</v>
      </c>
      <c r="AD462" s="16" t="s">
        <v>257</v>
      </c>
      <c r="AE462" s="16" t="str">
        <f t="shared" si="68"/>
        <v>6492088,0}|</v>
      </c>
      <c r="AF462" s="16" t="s">
        <v>313</v>
      </c>
      <c r="AG462" s="16">
        <f t="shared" si="69"/>
        <v>1559040</v>
      </c>
      <c r="AH462" s="16" t="s">
        <v>260</v>
      </c>
      <c r="AI462" s="16" t="s">
        <v>314</v>
      </c>
      <c r="AJ462" s="16">
        <f t="shared" si="70"/>
        <v>33983283</v>
      </c>
      <c r="AK462" s="16" t="s">
        <v>261</v>
      </c>
      <c r="AL462" s="24" t="str">
        <f t="shared" si="71"/>
        <v>{{5,1,1,6492088,0}|{5,1,2,1559040,0}|{5,1,3,33983283,3}}</v>
      </c>
    </row>
    <row r="463" spans="1:38" x14ac:dyDescent="0.15">
      <c r="A463" s="16">
        <v>458</v>
      </c>
      <c r="B463" s="16">
        <v>502</v>
      </c>
      <c r="C463" s="16">
        <v>8</v>
      </c>
      <c r="D463" s="16">
        <v>0</v>
      </c>
      <c r="E463" s="16">
        <v>0</v>
      </c>
      <c r="F463" s="16">
        <v>0</v>
      </c>
      <c r="G463" s="16">
        <v>0</v>
      </c>
      <c r="H463" s="24" t="s">
        <v>316</v>
      </c>
      <c r="I463" s="24" t="s">
        <v>316</v>
      </c>
      <c r="J463" s="16">
        <v>8661</v>
      </c>
      <c r="K463" s="30">
        <v>0</v>
      </c>
      <c r="L463" s="16" t="s">
        <v>58</v>
      </c>
      <c r="M463" s="16" t="str" cm="1">
        <f t="array" ref="M463:U463">_xlfn._xlws.FILTER(领地怪物效果!$A$4:$I$64,L463=领地怪物效果!$A$4:$A$64)</f>
        <v>远征PVE-2级普通</v>
      </c>
      <c r="N463" s="16">
        <v>2</v>
      </c>
      <c r="O463" s="16">
        <v>2.8</v>
      </c>
      <c r="P463" s="16">
        <v>1.8</v>
      </c>
      <c r="Q463" s="16">
        <v>1.8</v>
      </c>
      <c r="R463" s="16">
        <v>0</v>
      </c>
      <c r="S463" s="16">
        <v>8415671</v>
      </c>
      <c r="T463" s="16">
        <v>1260000</v>
      </c>
      <c r="U463" s="16">
        <v>27050373</v>
      </c>
      <c r="V463" s="16">
        <f t="shared" si="63"/>
        <v>2</v>
      </c>
      <c r="W463" s="19" cm="1">
        <f t="array" ref="W463">SUMPRODUCT((V463=品质升级提升效果!$H$3:$H$102)*(品质升级提升效果!$I$3:$I$102=C463)*(品质升级提升效果!$J$3:$J$102))</f>
        <v>1.28</v>
      </c>
      <c r="X463" s="19" cm="1">
        <f t="array" ref="X463">IFERROR(LOOKUP(1,0/((L463=Sheet2!$A$1:$A$90)*(Sheet2!$B$1:$B$90=C463)),Sheet2!$C$1:$C$90),W463)</f>
        <v>1.28</v>
      </c>
      <c r="Y463" s="16">
        <f t="shared" si="67"/>
        <v>10772058</v>
      </c>
      <c r="Z463" s="16">
        <f t="shared" si="65"/>
        <v>1870848</v>
      </c>
      <c r="AA463" s="16">
        <f t="shared" si="66"/>
        <v>40779940</v>
      </c>
      <c r="AD463" s="16" t="s">
        <v>257</v>
      </c>
      <c r="AE463" s="16" t="str">
        <f t="shared" si="68"/>
        <v>10772058,0}|</v>
      </c>
      <c r="AF463" s="16" t="s">
        <v>313</v>
      </c>
      <c r="AG463" s="16">
        <f t="shared" si="69"/>
        <v>1870848</v>
      </c>
      <c r="AH463" s="16" t="s">
        <v>260</v>
      </c>
      <c r="AI463" s="16" t="s">
        <v>314</v>
      </c>
      <c r="AJ463" s="16">
        <f t="shared" si="70"/>
        <v>40779940</v>
      </c>
      <c r="AK463" s="16" t="s">
        <v>261</v>
      </c>
      <c r="AL463" s="24" t="str">
        <f t="shared" si="71"/>
        <v>{{5,1,1,10772058,0}|{5,1,2,1870848,0}|{5,1,3,40779940,3}}</v>
      </c>
    </row>
    <row r="464" spans="1:38" x14ac:dyDescent="0.15">
      <c r="A464" s="16">
        <v>459</v>
      </c>
      <c r="B464" s="16">
        <v>503</v>
      </c>
      <c r="C464" s="16">
        <v>8</v>
      </c>
      <c r="D464" s="16">
        <v>0</v>
      </c>
      <c r="E464" s="16">
        <v>0</v>
      </c>
      <c r="F464" s="16">
        <v>0</v>
      </c>
      <c r="G464" s="16">
        <v>0</v>
      </c>
      <c r="H464" s="24" t="s">
        <v>316</v>
      </c>
      <c r="I464" s="24" t="s">
        <v>316</v>
      </c>
      <c r="J464" s="16">
        <v>8661</v>
      </c>
      <c r="K464" s="30">
        <v>0</v>
      </c>
      <c r="L464" s="16" t="s">
        <v>59</v>
      </c>
      <c r="M464" s="16" t="str" cm="1">
        <f t="array" ref="M464:U464">_xlfn._xlws.FILTER(领地怪物效果!$A$4:$I$64,L464=领地怪物效果!$A$4:$A$64)</f>
        <v>远征PVE-3级普通</v>
      </c>
      <c r="N464" s="16">
        <v>3</v>
      </c>
      <c r="O464" s="16">
        <v>5.5</v>
      </c>
      <c r="P464" s="16">
        <v>3</v>
      </c>
      <c r="Q464" s="16">
        <v>3</v>
      </c>
      <c r="R464" s="16">
        <v>0</v>
      </c>
      <c r="S464" s="16">
        <v>16530783</v>
      </c>
      <c r="T464" s="16">
        <v>2100000</v>
      </c>
      <c r="U464" s="16">
        <v>45083955</v>
      </c>
      <c r="V464" s="16">
        <f t="shared" si="63"/>
        <v>3</v>
      </c>
      <c r="W464" s="19" cm="1">
        <f t="array" ref="W464">SUMPRODUCT((V464=品质升级提升效果!$H$3:$H$102)*(品质升级提升效果!$I$3:$I$102=C464)*(品质升级提升效果!$J$3:$J$102))</f>
        <v>1.1400000000000001</v>
      </c>
      <c r="X464" s="19" cm="1">
        <f t="array" ref="X464">IFERROR(LOOKUP(1,0/((L464=Sheet2!$A$1:$A$90)*(Sheet2!$B$1:$B$90=C464)),Sheet2!$C$1:$C$90),W464)</f>
        <v>1.1400000000000001</v>
      </c>
      <c r="Y464" s="16">
        <f t="shared" si="67"/>
        <v>18845092</v>
      </c>
      <c r="Z464" s="16">
        <f t="shared" si="65"/>
        <v>2777040</v>
      </c>
      <c r="AA464" s="16">
        <f t="shared" si="66"/>
        <v>60532723</v>
      </c>
      <c r="AD464" s="16" t="s">
        <v>257</v>
      </c>
      <c r="AE464" s="16" t="str">
        <f t="shared" si="68"/>
        <v>18845092,0}|</v>
      </c>
      <c r="AF464" s="16" t="s">
        <v>313</v>
      </c>
      <c r="AG464" s="16">
        <f t="shared" si="69"/>
        <v>2777040</v>
      </c>
      <c r="AH464" s="16" t="s">
        <v>260</v>
      </c>
      <c r="AI464" s="16" t="s">
        <v>314</v>
      </c>
      <c r="AJ464" s="16">
        <f t="shared" si="70"/>
        <v>60532723</v>
      </c>
      <c r="AK464" s="16" t="s">
        <v>261</v>
      </c>
      <c r="AL464" s="24" t="str">
        <f t="shared" si="71"/>
        <v>{{5,1,1,18845092,0}|{5,1,2,2777040,0}|{5,1,3,60532723,3}}</v>
      </c>
    </row>
    <row r="465" spans="1:38" x14ac:dyDescent="0.15">
      <c r="A465" s="16">
        <v>460</v>
      </c>
      <c r="B465" s="16">
        <v>504</v>
      </c>
      <c r="C465" s="16">
        <v>8</v>
      </c>
      <c r="D465" s="16">
        <v>0</v>
      </c>
      <c r="E465" s="16">
        <v>0</v>
      </c>
      <c r="F465" s="16">
        <v>0</v>
      </c>
      <c r="G465" s="16">
        <v>0</v>
      </c>
      <c r="H465" s="24" t="s">
        <v>316</v>
      </c>
      <c r="I465" s="24" t="s">
        <v>316</v>
      </c>
      <c r="J465" s="16">
        <v>8661</v>
      </c>
      <c r="K465" s="30">
        <v>0</v>
      </c>
      <c r="L465" s="16" t="s">
        <v>60</v>
      </c>
      <c r="M465" s="16" t="str" cm="1">
        <f t="array" ref="M465:U465">_xlfn._xlws.FILTER(领地怪物效果!$A$4:$I$64,L465=领地怪物效果!$A$4:$A$64)</f>
        <v>远征PVE-4级普通</v>
      </c>
      <c r="N465" s="16">
        <v>4</v>
      </c>
      <c r="O465" s="16">
        <v>8</v>
      </c>
      <c r="P465" s="16">
        <v>22</v>
      </c>
      <c r="Q465" s="16">
        <v>22</v>
      </c>
      <c r="R465" s="16">
        <v>0</v>
      </c>
      <c r="S465" s="16">
        <v>24044776</v>
      </c>
      <c r="T465" s="16">
        <v>15400000</v>
      </c>
      <c r="U465" s="16">
        <v>330615671</v>
      </c>
      <c r="V465" s="16">
        <f t="shared" si="63"/>
        <v>4</v>
      </c>
      <c r="W465" s="19" cm="1">
        <f t="array" ref="W465">SUMPRODUCT((V465=品质升级提升效果!$H$3:$H$102)*(品质升级提升效果!$I$3:$I$102=C465)*(品质升级提升效果!$J$3:$J$102))</f>
        <v>1.28</v>
      </c>
      <c r="X465" s="19" cm="1">
        <f t="array" ref="X465">IFERROR(LOOKUP(1,0/((L465=Sheet2!$A$1:$A$90)*(Sheet2!$B$1:$B$90=C465)),Sheet2!$C$1:$C$90),W465)</f>
        <v>1.28</v>
      </c>
      <c r="Y465" s="16">
        <f t="shared" si="67"/>
        <v>30777313</v>
      </c>
      <c r="Z465" s="16">
        <f t="shared" si="65"/>
        <v>22865920</v>
      </c>
      <c r="AA465" s="16">
        <f t="shared" si="66"/>
        <v>498421491</v>
      </c>
      <c r="AD465" s="16" t="s">
        <v>257</v>
      </c>
      <c r="AE465" s="16" t="str">
        <f t="shared" si="68"/>
        <v>30777313,0}|</v>
      </c>
      <c r="AF465" s="16" t="s">
        <v>313</v>
      </c>
      <c r="AG465" s="16">
        <f t="shared" si="69"/>
        <v>22865920</v>
      </c>
      <c r="AH465" s="16" t="s">
        <v>260</v>
      </c>
      <c r="AI465" s="16" t="s">
        <v>314</v>
      </c>
      <c r="AJ465" s="16">
        <f t="shared" si="70"/>
        <v>498421491</v>
      </c>
      <c r="AK465" s="16" t="s">
        <v>261</v>
      </c>
      <c r="AL465" s="24" t="str">
        <f t="shared" si="71"/>
        <v>{{5,1,1,30777313,0}|{5,1,2,22865920,0}|{5,1,3,498421491,3}}</v>
      </c>
    </row>
    <row r="466" spans="1:38" x14ac:dyDescent="0.15">
      <c r="A466" s="16">
        <v>461</v>
      </c>
      <c r="B466" s="16">
        <v>505</v>
      </c>
      <c r="C466" s="16">
        <v>8</v>
      </c>
      <c r="D466" s="16">
        <v>0</v>
      </c>
      <c r="E466" s="16">
        <v>0</v>
      </c>
      <c r="F466" s="16">
        <v>0</v>
      </c>
      <c r="G466" s="16">
        <v>0</v>
      </c>
      <c r="H466" s="24" t="s">
        <v>316</v>
      </c>
      <c r="I466" s="24" t="s">
        <v>316</v>
      </c>
      <c r="J466" s="16">
        <v>8661</v>
      </c>
      <c r="K466" s="30">
        <v>0</v>
      </c>
      <c r="L466" s="16" t="s">
        <v>61</v>
      </c>
      <c r="M466" s="16" t="str" cm="1">
        <f t="array" ref="M466:U466">_xlfn._xlws.FILTER(领地怪物效果!$A$4:$I$64,L466=领地怪物效果!$A$4:$A$64)</f>
        <v>远征PVE-5级普通</v>
      </c>
      <c r="N466" s="16">
        <v>5</v>
      </c>
      <c r="O466" s="16">
        <v>12</v>
      </c>
      <c r="P466" s="16">
        <v>25</v>
      </c>
      <c r="Q466" s="16">
        <v>25</v>
      </c>
      <c r="R466" s="16">
        <v>0</v>
      </c>
      <c r="S466" s="16">
        <v>36067164</v>
      </c>
      <c r="T466" s="16">
        <v>17500000</v>
      </c>
      <c r="U466" s="16">
        <v>375699626</v>
      </c>
      <c r="V466" s="16">
        <f t="shared" si="63"/>
        <v>5</v>
      </c>
      <c r="W466" s="19" cm="1">
        <f t="array" ref="W466">SUMPRODUCT((V466=品质升级提升效果!$H$3:$H$102)*(品质升级提升效果!$I$3:$I$102=C466)*(品质升级提升效果!$J$3:$J$102))</f>
        <v>1.1400000000000001</v>
      </c>
      <c r="X466" s="19" cm="1">
        <f t="array" ref="X466">IFERROR(LOOKUP(1,0/((L466=Sheet2!$A$1:$A$90)*(Sheet2!$B$1:$B$90=C466)),Sheet2!$C$1:$C$90),W466)</f>
        <v>1.1400000000000001</v>
      </c>
      <c r="Y466" s="16">
        <f t="shared" si="67"/>
        <v>41116566</v>
      </c>
      <c r="Z466" s="16">
        <f t="shared" si="65"/>
        <v>23142000</v>
      </c>
      <c r="AA466" s="16">
        <f t="shared" si="66"/>
        <v>504439364</v>
      </c>
      <c r="AD466" s="16" t="s">
        <v>257</v>
      </c>
      <c r="AE466" s="16" t="str">
        <f t="shared" si="68"/>
        <v>41116566,0}|</v>
      </c>
      <c r="AF466" s="16" t="s">
        <v>313</v>
      </c>
      <c r="AG466" s="16">
        <f t="shared" si="69"/>
        <v>23142000</v>
      </c>
      <c r="AH466" s="16" t="s">
        <v>260</v>
      </c>
      <c r="AI466" s="16" t="s">
        <v>314</v>
      </c>
      <c r="AJ466" s="16">
        <f t="shared" si="70"/>
        <v>504439364</v>
      </c>
      <c r="AK466" s="16" t="s">
        <v>261</v>
      </c>
      <c r="AL466" s="24" t="str">
        <f t="shared" si="71"/>
        <v>{{5,1,1,41116566,0}|{5,1,2,23142000,0}|{5,1,3,504439364,3}}</v>
      </c>
    </row>
    <row r="467" spans="1:38" x14ac:dyDescent="0.15">
      <c r="A467" s="16">
        <v>462</v>
      </c>
      <c r="B467" s="16">
        <v>506</v>
      </c>
      <c r="C467" s="16">
        <v>8</v>
      </c>
      <c r="D467" s="16">
        <v>0</v>
      </c>
      <c r="E467" s="16">
        <v>0</v>
      </c>
      <c r="F467" s="16">
        <v>0</v>
      </c>
      <c r="G467" s="16">
        <v>0</v>
      </c>
      <c r="H467" s="24" t="s">
        <v>316</v>
      </c>
      <c r="I467" s="24" t="s">
        <v>316</v>
      </c>
      <c r="J467" s="16">
        <v>8661</v>
      </c>
      <c r="K467" s="30">
        <v>0</v>
      </c>
      <c r="L467" s="16" t="s">
        <v>62</v>
      </c>
      <c r="M467" s="16" t="str" cm="1">
        <f t="array" ref="M467:U467">_xlfn._xlws.FILTER(领地怪物效果!$A$4:$I$64,L467=领地怪物效果!$A$4:$A$64)</f>
        <v>远征PVE-6级普通</v>
      </c>
      <c r="N467" s="16">
        <v>6</v>
      </c>
      <c r="O467" s="16">
        <v>28</v>
      </c>
      <c r="P467" s="16">
        <v>160</v>
      </c>
      <c r="Q467" s="16">
        <v>160</v>
      </c>
      <c r="R467" s="16">
        <v>0</v>
      </c>
      <c r="S467" s="16">
        <v>84156716</v>
      </c>
      <c r="T467" s="16">
        <v>112000000</v>
      </c>
      <c r="U467" s="16">
        <v>2404477611</v>
      </c>
      <c r="V467" s="16">
        <f t="shared" si="63"/>
        <v>6</v>
      </c>
      <c r="W467" s="19" cm="1">
        <f t="array" ref="W467">SUMPRODUCT((V467=品质升级提升效果!$H$3:$H$102)*(品质升级提升效果!$I$3:$I$102=C467)*(品质升级提升效果!$J$3:$J$102))</f>
        <v>1.04</v>
      </c>
      <c r="X467" s="19" cm="1">
        <f t="array" ref="X467">IFERROR(LOOKUP(1,0/((L467=Sheet2!$A$1:$A$90)*(Sheet2!$B$1:$B$90=C467)),Sheet2!$C$1:$C$90),W467)</f>
        <v>1.04</v>
      </c>
      <c r="Y467" s="16">
        <f t="shared" si="67"/>
        <v>87522984</v>
      </c>
      <c r="Z467" s="16">
        <f t="shared" si="65"/>
        <v>135116800</v>
      </c>
      <c r="AA467" s="16">
        <f t="shared" si="66"/>
        <v>2945217909</v>
      </c>
      <c r="AD467" s="16" t="s">
        <v>257</v>
      </c>
      <c r="AE467" s="16" t="str">
        <f t="shared" si="68"/>
        <v>87522984,0}|</v>
      </c>
      <c r="AF467" s="16" t="s">
        <v>313</v>
      </c>
      <c r="AG467" s="16">
        <f t="shared" si="69"/>
        <v>135116800</v>
      </c>
      <c r="AH467" s="16" t="s">
        <v>260</v>
      </c>
      <c r="AI467" s="16" t="s">
        <v>314</v>
      </c>
      <c r="AJ467" s="16">
        <f t="shared" si="70"/>
        <v>2945217909</v>
      </c>
      <c r="AK467" s="16" t="s">
        <v>261</v>
      </c>
      <c r="AL467" s="24" t="str">
        <f t="shared" si="71"/>
        <v>{{5,1,1,87522984,0}|{5,1,2,135116800,0}|{5,1,3,2945217909,3}}</v>
      </c>
    </row>
    <row r="468" spans="1:38" x14ac:dyDescent="0.15">
      <c r="A468" s="16">
        <v>463</v>
      </c>
      <c r="B468" s="16">
        <v>507</v>
      </c>
      <c r="C468" s="16">
        <v>8</v>
      </c>
      <c r="D468" s="16">
        <v>0</v>
      </c>
      <c r="E468" s="16">
        <v>0</v>
      </c>
      <c r="F468" s="16">
        <v>0</v>
      </c>
      <c r="G468" s="16">
        <v>0</v>
      </c>
      <c r="H468" s="24" t="s">
        <v>316</v>
      </c>
      <c r="I468" s="24" t="s">
        <v>316</v>
      </c>
      <c r="J468" s="16">
        <v>8661</v>
      </c>
      <c r="K468" s="30">
        <v>0</v>
      </c>
      <c r="L468" s="16" t="s">
        <v>63</v>
      </c>
      <c r="M468" s="16" t="str" cm="1">
        <f t="array" ref="M468:U468">_xlfn._xlws.FILTER(领地怪物效果!$A$4:$I$64,L468=领地怪物效果!$A$4:$A$64)</f>
        <v>远征PVE-7级普通</v>
      </c>
      <c r="N468" s="16">
        <v>7</v>
      </c>
      <c r="O468" s="16">
        <v>32</v>
      </c>
      <c r="P468" s="16">
        <v>200</v>
      </c>
      <c r="Q468" s="16">
        <v>200</v>
      </c>
      <c r="R468" s="16">
        <v>0</v>
      </c>
      <c r="S468" s="16">
        <v>96179104</v>
      </c>
      <c r="T468" s="16">
        <v>140000000</v>
      </c>
      <c r="U468" s="16">
        <v>3005597014</v>
      </c>
      <c r="V468" s="16">
        <f t="shared" si="63"/>
        <v>7</v>
      </c>
      <c r="W468" s="19" cm="1">
        <f t="array" ref="W468">SUMPRODUCT((V468=品质升级提升效果!$H$3:$H$102)*(品质升级提升效果!$I$3:$I$102=C468)*(品质升级提升效果!$J$3:$J$102))</f>
        <v>0.96</v>
      </c>
      <c r="X468" s="19" cm="1">
        <f t="array" ref="X468">IFERROR(LOOKUP(1,0/((L468=Sheet2!$A$1:$A$90)*(Sheet2!$B$1:$B$90=C468)),Sheet2!$C$1:$C$90),W468)</f>
        <v>0.96</v>
      </c>
      <c r="Y468" s="16">
        <f t="shared" si="67"/>
        <v>92331939</v>
      </c>
      <c r="Z468" s="16">
        <f t="shared" si="65"/>
        <v>155904000</v>
      </c>
      <c r="AA468" s="16">
        <f t="shared" si="66"/>
        <v>3398328357</v>
      </c>
      <c r="AD468" s="16" t="s">
        <v>257</v>
      </c>
      <c r="AE468" s="16" t="str">
        <f t="shared" si="68"/>
        <v>92331939,0}|</v>
      </c>
      <c r="AF468" s="16" t="s">
        <v>313</v>
      </c>
      <c r="AG468" s="16">
        <f t="shared" si="69"/>
        <v>155904000</v>
      </c>
      <c r="AH468" s="16" t="s">
        <v>260</v>
      </c>
      <c r="AI468" s="16" t="s">
        <v>314</v>
      </c>
      <c r="AJ468" s="16">
        <f t="shared" si="70"/>
        <v>3398328357</v>
      </c>
      <c r="AK468" s="16" t="s">
        <v>261</v>
      </c>
      <c r="AL468" s="24" t="str">
        <f t="shared" si="71"/>
        <v>{{5,1,1,92331939,0}|{5,1,2,155904000,0}|{5,1,3,3398328357,3}}</v>
      </c>
    </row>
    <row r="469" spans="1:38" x14ac:dyDescent="0.15">
      <c r="A469" s="16">
        <v>464</v>
      </c>
      <c r="B469" s="16">
        <v>508</v>
      </c>
      <c r="C469" s="16">
        <v>8</v>
      </c>
      <c r="D469" s="16">
        <v>0</v>
      </c>
      <c r="E469" s="16">
        <v>0</v>
      </c>
      <c r="F469" s="16">
        <v>0</v>
      </c>
      <c r="G469" s="16">
        <v>0</v>
      </c>
      <c r="H469" s="24" t="s">
        <v>316</v>
      </c>
      <c r="I469" s="24" t="s">
        <v>316</v>
      </c>
      <c r="J469" s="16">
        <v>8661</v>
      </c>
      <c r="K469" s="30">
        <v>0</v>
      </c>
      <c r="L469" s="16" t="s">
        <v>64</v>
      </c>
      <c r="M469" s="16" t="str" cm="1">
        <f t="array" ref="M469:U469">_xlfn._xlws.FILTER(领地怪物效果!$A$4:$I$64,L469=领地怪物效果!$A$4:$A$64)</f>
        <v>远征PVE-8级普通</v>
      </c>
      <c r="N469" s="16">
        <v>8</v>
      </c>
      <c r="O469" s="16">
        <v>35</v>
      </c>
      <c r="P469" s="16">
        <v>250</v>
      </c>
      <c r="Q469" s="16">
        <v>250</v>
      </c>
      <c r="R469" s="16">
        <v>0</v>
      </c>
      <c r="S469" s="16">
        <v>105195895</v>
      </c>
      <c r="T469" s="16">
        <v>175000000</v>
      </c>
      <c r="U469" s="16">
        <v>3756996268</v>
      </c>
      <c r="V469" s="16">
        <f t="shared" si="63"/>
        <v>8</v>
      </c>
      <c r="W469" s="19" cm="1">
        <f t="array" ref="W469">SUMPRODUCT((V469=品质升级提升效果!$H$3:$H$102)*(品质升级提升效果!$I$3:$I$102=C469)*(品质升级提升效果!$J$3:$J$102))</f>
        <v>0.86</v>
      </c>
      <c r="X469" s="19" cm="1">
        <f t="array" ref="X469">IFERROR(LOOKUP(1,0/((L469=Sheet2!$A$1:$A$90)*(Sheet2!$B$1:$B$90=C469)),Sheet2!$C$1:$C$90),W469)</f>
        <v>0.86</v>
      </c>
      <c r="Y469" s="16">
        <f t="shared" si="67"/>
        <v>90468469</v>
      </c>
      <c r="Z469" s="16">
        <f t="shared" si="65"/>
        <v>174580000</v>
      </c>
      <c r="AA469" s="16">
        <f t="shared" si="66"/>
        <v>3805419775</v>
      </c>
      <c r="AD469" s="16" t="s">
        <v>257</v>
      </c>
      <c r="AE469" s="16" t="str">
        <f t="shared" si="68"/>
        <v>90468469,0}|</v>
      </c>
      <c r="AF469" s="16" t="s">
        <v>313</v>
      </c>
      <c r="AG469" s="16">
        <f t="shared" si="69"/>
        <v>174580000</v>
      </c>
      <c r="AH469" s="16" t="s">
        <v>260</v>
      </c>
      <c r="AI469" s="16" t="s">
        <v>314</v>
      </c>
      <c r="AJ469" s="16">
        <f t="shared" si="70"/>
        <v>3805419775</v>
      </c>
      <c r="AK469" s="16" t="s">
        <v>261</v>
      </c>
      <c r="AL469" s="24" t="str">
        <f t="shared" si="71"/>
        <v>{{5,1,1,90468469,0}|{5,1,2,174580000,0}|{5,1,3,3805419775,3}}</v>
      </c>
    </row>
    <row r="470" spans="1:38" x14ac:dyDescent="0.15">
      <c r="A470" s="16">
        <v>465</v>
      </c>
      <c r="B470" s="16">
        <v>509</v>
      </c>
      <c r="C470" s="16">
        <v>8</v>
      </c>
      <c r="D470" s="16">
        <v>0</v>
      </c>
      <c r="E470" s="16">
        <v>0</v>
      </c>
      <c r="F470" s="16">
        <v>0</v>
      </c>
      <c r="G470" s="16">
        <v>0</v>
      </c>
      <c r="H470" s="24" t="s">
        <v>316</v>
      </c>
      <c r="I470" s="24" t="s">
        <v>316</v>
      </c>
      <c r="J470" s="16">
        <v>8661</v>
      </c>
      <c r="K470" s="30">
        <v>0</v>
      </c>
      <c r="L470" s="16" t="s">
        <v>65</v>
      </c>
      <c r="M470" s="16" t="str" cm="1">
        <f t="array" ref="M470:U470">_xlfn._xlws.FILTER(领地怪物效果!$A$4:$I$64,L470=领地怪物效果!$A$4:$A$64)</f>
        <v>远征PVE-9级普通</v>
      </c>
      <c r="N470" s="16">
        <v>9</v>
      </c>
      <c r="O470" s="16">
        <v>60</v>
      </c>
      <c r="P470" s="16">
        <v>300</v>
      </c>
      <c r="Q470" s="16">
        <v>300</v>
      </c>
      <c r="R470" s="16">
        <v>0</v>
      </c>
      <c r="S470" s="16">
        <v>180335820</v>
      </c>
      <c r="T470" s="16">
        <v>210000000</v>
      </c>
      <c r="U470" s="16">
        <v>4508395522</v>
      </c>
      <c r="V470" s="16">
        <f t="shared" si="63"/>
        <v>9</v>
      </c>
      <c r="W470" s="19" cm="1">
        <f t="array" ref="W470">SUMPRODUCT((V470=品质升级提升效果!$H$3:$H$102)*(品质升级提升效果!$I$3:$I$102=C470)*(品质升级提升效果!$J$3:$J$102))</f>
        <v>0.76</v>
      </c>
      <c r="X470" s="19" cm="1">
        <f t="array" ref="X470">IFERROR(LOOKUP(1,0/((L470=Sheet2!$A$1:$A$90)*(Sheet2!$B$1:$B$90=C470)),Sheet2!$C$1:$C$90),W470)</f>
        <v>0.76</v>
      </c>
      <c r="Y470" s="16">
        <f t="shared" si="67"/>
        <v>137055223</v>
      </c>
      <c r="Z470" s="16">
        <f t="shared" si="65"/>
        <v>185136000</v>
      </c>
      <c r="AA470" s="16">
        <f t="shared" si="66"/>
        <v>4035514925</v>
      </c>
      <c r="AD470" s="16" t="s">
        <v>257</v>
      </c>
      <c r="AE470" s="16" t="str">
        <f t="shared" si="68"/>
        <v>137055223,0}|</v>
      </c>
      <c r="AF470" s="16" t="s">
        <v>313</v>
      </c>
      <c r="AG470" s="16">
        <f t="shared" si="69"/>
        <v>185136000</v>
      </c>
      <c r="AH470" s="16" t="s">
        <v>260</v>
      </c>
      <c r="AI470" s="16" t="s">
        <v>314</v>
      </c>
      <c r="AJ470" s="16">
        <f t="shared" si="70"/>
        <v>4035514925</v>
      </c>
      <c r="AK470" s="16" t="s">
        <v>261</v>
      </c>
      <c r="AL470" s="24" t="str">
        <f t="shared" si="71"/>
        <v>{{5,1,1,137055223,0}|{5,1,2,185136000,0}|{5,1,3,4035514925,3}}</v>
      </c>
    </row>
    <row r="471" spans="1:38" x14ac:dyDescent="0.15">
      <c r="A471" s="16">
        <v>466</v>
      </c>
      <c r="B471" s="16">
        <v>510</v>
      </c>
      <c r="C471" s="16">
        <v>8</v>
      </c>
      <c r="D471" s="16">
        <v>0</v>
      </c>
      <c r="E471" s="16">
        <v>0</v>
      </c>
      <c r="F471" s="16">
        <v>0</v>
      </c>
      <c r="G471" s="16">
        <v>0</v>
      </c>
      <c r="H471" s="24" t="s">
        <v>316</v>
      </c>
      <c r="I471" s="24" t="s">
        <v>316</v>
      </c>
      <c r="J471" s="16">
        <v>8661</v>
      </c>
      <c r="K471" s="30">
        <v>0</v>
      </c>
      <c r="L471" s="16" t="s">
        <v>66</v>
      </c>
      <c r="M471" s="16" t="str" cm="1">
        <f t="array" ref="M471:U471">_xlfn._xlws.FILTER(领地怪物效果!$A$4:$I$64,L471=领地怪物效果!$A$4:$A$64)</f>
        <v>远征PVE-10级普通</v>
      </c>
      <c r="N471" s="16">
        <v>10</v>
      </c>
      <c r="O471" s="16">
        <v>70</v>
      </c>
      <c r="P471" s="16">
        <v>320</v>
      </c>
      <c r="Q471" s="16">
        <v>320</v>
      </c>
      <c r="R471" s="16">
        <v>0</v>
      </c>
      <c r="S471" s="16">
        <v>210391791</v>
      </c>
      <c r="T471" s="16">
        <v>224000000</v>
      </c>
      <c r="U471" s="16">
        <v>4808955223</v>
      </c>
      <c r="V471" s="16">
        <f t="shared" si="63"/>
        <v>10</v>
      </c>
      <c r="W471" s="19" cm="1">
        <f t="array" ref="W471">SUMPRODUCT((V471=品质升级提升效果!$H$3:$H$102)*(品质升级提升效果!$I$3:$I$102=C471)*(品质升级提升效果!$J$3:$J$102))</f>
        <v>0.72</v>
      </c>
      <c r="X471" s="19" cm="1">
        <f t="array" ref="X471">IFERROR(LOOKUP(1,0/((L471=Sheet2!$A$1:$A$90)*(Sheet2!$B$1:$B$90=C471)),Sheet2!$C$1:$C$90),W471)</f>
        <v>0.72</v>
      </c>
      <c r="Y471" s="16">
        <f t="shared" si="67"/>
        <v>151482089</v>
      </c>
      <c r="Z471" s="16">
        <f t="shared" si="65"/>
        <v>187084800</v>
      </c>
      <c r="AA471" s="16">
        <f t="shared" si="66"/>
        <v>4077994029</v>
      </c>
      <c r="AD471" s="16" t="s">
        <v>257</v>
      </c>
      <c r="AE471" s="16" t="str">
        <f t="shared" si="68"/>
        <v>151482089,0}|</v>
      </c>
      <c r="AF471" s="16" t="s">
        <v>313</v>
      </c>
      <c r="AG471" s="16">
        <f t="shared" si="69"/>
        <v>187084800</v>
      </c>
      <c r="AH471" s="16" t="s">
        <v>260</v>
      </c>
      <c r="AI471" s="16" t="s">
        <v>314</v>
      </c>
      <c r="AJ471" s="16">
        <f t="shared" si="70"/>
        <v>4077994029</v>
      </c>
      <c r="AK471" s="16" t="s">
        <v>261</v>
      </c>
      <c r="AL471" s="24" t="str">
        <f t="shared" si="71"/>
        <v>{{5,1,1,151482089,0}|{5,1,2,187084800,0}|{5,1,3,4077994029,3}}</v>
      </c>
    </row>
    <row r="472" spans="1:38" x14ac:dyDescent="0.15">
      <c r="A472" s="16">
        <v>467</v>
      </c>
      <c r="B472" s="16">
        <v>601</v>
      </c>
      <c r="C472" s="16">
        <v>8</v>
      </c>
      <c r="D472" s="16">
        <v>0</v>
      </c>
      <c r="E472" s="16">
        <v>0</v>
      </c>
      <c r="F472" s="16">
        <v>800</v>
      </c>
      <c r="G472" s="16">
        <v>0</v>
      </c>
      <c r="H472" s="24" t="s">
        <v>316</v>
      </c>
      <c r="I472" s="24" t="s">
        <v>316</v>
      </c>
      <c r="J472" s="16">
        <v>8661</v>
      </c>
      <c r="K472" s="30">
        <v>0</v>
      </c>
      <c r="L472" s="16" t="s">
        <v>67</v>
      </c>
      <c r="M472" s="16" t="str" cm="1">
        <f t="array" ref="M472:U472">_xlfn._xlws.FILTER(领地怪物效果!$A$4:$I$64,L472=领地怪物效果!$A$4:$A$64)</f>
        <v>远征PVE-1级远古矿井</v>
      </c>
      <c r="N472" s="16">
        <v>1</v>
      </c>
      <c r="O472" s="16">
        <v>1.9</v>
      </c>
      <c r="P472" s="16">
        <v>1.9</v>
      </c>
      <c r="Q472" s="16">
        <v>1.9</v>
      </c>
      <c r="R472" s="16">
        <v>0</v>
      </c>
      <c r="S472" s="16">
        <v>5710634</v>
      </c>
      <c r="T472" s="16">
        <v>1330000</v>
      </c>
      <c r="U472" s="16">
        <v>28553171</v>
      </c>
      <c r="V472" s="16">
        <f t="shared" si="63"/>
        <v>1</v>
      </c>
      <c r="W472" s="19" cm="1">
        <f t="array" ref="W472">SUMPRODUCT((V472=品质升级提升效果!$H$3:$H$102)*(品质升级提升效果!$I$3:$I$102=C472)*(品质升级提升效果!$J$3:$J$102))</f>
        <v>1.6</v>
      </c>
      <c r="X472" s="19" cm="1">
        <f t="array" ref="X472">IFERROR(LOOKUP(1,0/((L472=Sheet2!$A$1:$A$90)*(Sheet2!$B$1:$B$90=C472)),Sheet2!$C$1:$C$90),W472)</f>
        <v>1.6</v>
      </c>
      <c r="Y472" s="16">
        <f t="shared" si="67"/>
        <v>9137014</v>
      </c>
      <c r="Z472" s="16">
        <f t="shared" si="65"/>
        <v>2468480</v>
      </c>
      <c r="AA472" s="16">
        <f t="shared" si="66"/>
        <v>53806864</v>
      </c>
      <c r="AD472" s="16" t="s">
        <v>257</v>
      </c>
      <c r="AE472" s="16" t="str">
        <f t="shared" si="68"/>
        <v>9137014,0}|</v>
      </c>
      <c r="AF472" s="16" t="s">
        <v>313</v>
      </c>
      <c r="AG472" s="16">
        <f t="shared" si="69"/>
        <v>2468480</v>
      </c>
      <c r="AH472" s="16" t="s">
        <v>260</v>
      </c>
      <c r="AI472" s="16" t="s">
        <v>314</v>
      </c>
      <c r="AJ472" s="16">
        <f t="shared" si="70"/>
        <v>53806864</v>
      </c>
      <c r="AK472" s="16" t="s">
        <v>261</v>
      </c>
      <c r="AL472" s="24" t="str">
        <f t="shared" si="71"/>
        <v>{{5,1,1,9137014,0}|{5,1,2,2468480,0}|{5,1,3,53806864,3}}</v>
      </c>
    </row>
    <row r="473" spans="1:38" x14ac:dyDescent="0.15">
      <c r="A473" s="16">
        <v>468</v>
      </c>
      <c r="B473" s="16">
        <v>602</v>
      </c>
      <c r="C473" s="16">
        <v>8</v>
      </c>
      <c r="D473" s="16">
        <v>0</v>
      </c>
      <c r="E473" s="16">
        <v>0</v>
      </c>
      <c r="F473" s="16">
        <v>800</v>
      </c>
      <c r="G473" s="16">
        <v>0</v>
      </c>
      <c r="H473" s="24" t="s">
        <v>316</v>
      </c>
      <c r="I473" s="24" t="s">
        <v>316</v>
      </c>
      <c r="J473" s="16">
        <v>8661</v>
      </c>
      <c r="K473" s="30">
        <v>0</v>
      </c>
      <c r="L473" s="16" t="s">
        <v>68</v>
      </c>
      <c r="M473" s="16" t="str" cm="1">
        <f t="array" ref="M473:U473">_xlfn._xlws.FILTER(领地怪物效果!$A$4:$I$64,L473=领地怪物效果!$A$4:$A$64)</f>
        <v>远征PVE-2级远古矿井</v>
      </c>
      <c r="N473" s="16">
        <v>2</v>
      </c>
      <c r="O473" s="16">
        <v>2.95</v>
      </c>
      <c r="P473" s="16">
        <v>2.25</v>
      </c>
      <c r="Q473" s="16">
        <v>2.25</v>
      </c>
      <c r="R473" s="16">
        <v>0</v>
      </c>
      <c r="S473" s="16">
        <v>8866511</v>
      </c>
      <c r="T473" s="16">
        <v>1575000</v>
      </c>
      <c r="U473" s="16">
        <v>33812966</v>
      </c>
      <c r="V473" s="16">
        <f t="shared" si="63"/>
        <v>2</v>
      </c>
      <c r="W473" s="19" cm="1">
        <f t="array" ref="W473">SUMPRODUCT((V473=品质升级提升效果!$H$3:$H$102)*(品质升级提升效果!$I$3:$I$102=C473)*(品质升级提升效果!$J$3:$J$102))</f>
        <v>1.28</v>
      </c>
      <c r="X473" s="19" cm="1">
        <f t="array" ref="X473">IFERROR(LOOKUP(1,0/((L473=Sheet2!$A$1:$A$90)*(Sheet2!$B$1:$B$90=C473)),Sheet2!$C$1:$C$90),W473)</f>
        <v>1.28</v>
      </c>
      <c r="Y473" s="16">
        <f t="shared" si="67"/>
        <v>11349134</v>
      </c>
      <c r="Z473" s="16">
        <f t="shared" si="65"/>
        <v>2338560</v>
      </c>
      <c r="AA473" s="16">
        <f t="shared" si="66"/>
        <v>50974924</v>
      </c>
      <c r="AD473" s="16" t="s">
        <v>257</v>
      </c>
      <c r="AE473" s="16" t="str">
        <f t="shared" si="68"/>
        <v>11349134,0}|</v>
      </c>
      <c r="AF473" s="16" t="s">
        <v>313</v>
      </c>
      <c r="AG473" s="16">
        <f t="shared" si="69"/>
        <v>2338560</v>
      </c>
      <c r="AH473" s="16" t="s">
        <v>260</v>
      </c>
      <c r="AI473" s="16" t="s">
        <v>314</v>
      </c>
      <c r="AJ473" s="16">
        <f t="shared" si="70"/>
        <v>50974924</v>
      </c>
      <c r="AK473" s="16" t="s">
        <v>261</v>
      </c>
      <c r="AL473" s="24" t="str">
        <f t="shared" si="71"/>
        <v>{{5,1,1,11349134,0}|{5,1,2,2338560,0}|{5,1,3,50974924,3}}</v>
      </c>
    </row>
    <row r="474" spans="1:38" x14ac:dyDescent="0.15">
      <c r="A474" s="16">
        <v>469</v>
      </c>
      <c r="B474" s="16">
        <v>603</v>
      </c>
      <c r="C474" s="16">
        <v>8</v>
      </c>
      <c r="D474" s="16">
        <v>0</v>
      </c>
      <c r="E474" s="16">
        <v>0</v>
      </c>
      <c r="F474" s="16">
        <v>800</v>
      </c>
      <c r="G474" s="16">
        <v>0</v>
      </c>
      <c r="H474" s="24" t="s">
        <v>316</v>
      </c>
      <c r="I474" s="24" t="s">
        <v>316</v>
      </c>
      <c r="J474" s="16">
        <v>8661</v>
      </c>
      <c r="K474" s="30">
        <v>0</v>
      </c>
      <c r="L474" s="16" t="s">
        <v>69</v>
      </c>
      <c r="M474" s="16" t="str" cm="1">
        <f t="array" ref="M474:U474">_xlfn._xlws.FILTER(领地怪物效果!$A$4:$I$64,L474=领地怪物效果!$A$4:$A$64)</f>
        <v>远征PVE-3级远古矿井</v>
      </c>
      <c r="N474" s="16">
        <v>3</v>
      </c>
      <c r="O474" s="16">
        <v>5.9</v>
      </c>
      <c r="P474" s="16">
        <v>3.9</v>
      </c>
      <c r="Q474" s="16">
        <v>3.9</v>
      </c>
      <c r="R474" s="16">
        <v>0</v>
      </c>
      <c r="S474" s="16">
        <v>17733022</v>
      </c>
      <c r="T474" s="16">
        <v>2730000</v>
      </c>
      <c r="U474" s="16">
        <v>58609141</v>
      </c>
      <c r="V474" s="16">
        <f t="shared" si="63"/>
        <v>3</v>
      </c>
      <c r="W474" s="19" cm="1">
        <f t="array" ref="W474">SUMPRODUCT((V474=品质升级提升效果!$H$3:$H$102)*(品质升级提升效果!$I$3:$I$102=C474)*(品质升级提升效果!$J$3:$J$102))</f>
        <v>1.1400000000000001</v>
      </c>
      <c r="X474" s="19" cm="1">
        <f t="array" ref="X474">IFERROR(LOOKUP(1,0/((L474=Sheet2!$A$1:$A$90)*(Sheet2!$B$1:$B$90=C474)),Sheet2!$C$1:$C$90),W474)</f>
        <v>1.1400000000000001</v>
      </c>
      <c r="Y474" s="16">
        <f t="shared" si="67"/>
        <v>20215645</v>
      </c>
      <c r="Z474" s="16">
        <f t="shared" si="65"/>
        <v>3610152</v>
      </c>
      <c r="AA474" s="16">
        <f t="shared" si="66"/>
        <v>78692539</v>
      </c>
      <c r="AD474" s="16" t="s">
        <v>257</v>
      </c>
      <c r="AE474" s="16" t="str">
        <f t="shared" si="68"/>
        <v>20215645,0}|</v>
      </c>
      <c r="AF474" s="16" t="s">
        <v>313</v>
      </c>
      <c r="AG474" s="16">
        <f t="shared" si="69"/>
        <v>3610152</v>
      </c>
      <c r="AH474" s="16" t="s">
        <v>260</v>
      </c>
      <c r="AI474" s="16" t="s">
        <v>314</v>
      </c>
      <c r="AJ474" s="16">
        <f t="shared" si="70"/>
        <v>78692539</v>
      </c>
      <c r="AK474" s="16" t="s">
        <v>261</v>
      </c>
      <c r="AL474" s="24" t="str">
        <f t="shared" si="71"/>
        <v>{{5,1,1,20215645,0}|{5,1,2,3610152,0}|{5,1,3,78692539,3}}</v>
      </c>
    </row>
    <row r="475" spans="1:38" x14ac:dyDescent="0.15">
      <c r="A475" s="16">
        <v>470</v>
      </c>
      <c r="B475" s="16">
        <v>604</v>
      </c>
      <c r="C475" s="16">
        <v>8</v>
      </c>
      <c r="D475" s="16">
        <v>0</v>
      </c>
      <c r="E475" s="16">
        <v>0</v>
      </c>
      <c r="F475" s="16">
        <v>800</v>
      </c>
      <c r="G475" s="16">
        <v>0</v>
      </c>
      <c r="H475" s="24" t="s">
        <v>316</v>
      </c>
      <c r="I475" s="24" t="s">
        <v>316</v>
      </c>
      <c r="J475" s="16">
        <v>8661</v>
      </c>
      <c r="K475" s="30">
        <v>0</v>
      </c>
      <c r="L475" s="16" t="s">
        <v>70</v>
      </c>
      <c r="M475" s="16" t="str" cm="1">
        <f t="array" ref="M475:U475">_xlfn._xlws.FILTER(领地怪物效果!$A$4:$I$64,L475=领地怪物效果!$A$4:$A$64)</f>
        <v>远征PVE-4级远古矿井</v>
      </c>
      <c r="N475" s="16">
        <v>4</v>
      </c>
      <c r="O475" s="16">
        <v>8.6999999999999993</v>
      </c>
      <c r="P475" s="16">
        <v>29.7</v>
      </c>
      <c r="Q475" s="16">
        <v>29.7</v>
      </c>
      <c r="R475" s="16">
        <v>0</v>
      </c>
      <c r="S475" s="16">
        <v>26148694</v>
      </c>
      <c r="T475" s="16">
        <v>20790000</v>
      </c>
      <c r="U475" s="16">
        <v>446331156</v>
      </c>
      <c r="V475" s="16">
        <f t="shared" si="63"/>
        <v>4</v>
      </c>
      <c r="W475" s="19" cm="1">
        <f t="array" ref="W475">SUMPRODUCT((V475=品质升级提升效果!$H$3:$H$102)*(品质升级提升效果!$I$3:$I$102=C475)*(品质升级提升效果!$J$3:$J$102))</f>
        <v>1.28</v>
      </c>
      <c r="X475" s="19" cm="1">
        <f t="array" ref="X475">IFERROR(LOOKUP(1,0/((L475=Sheet2!$A$1:$A$90)*(Sheet2!$B$1:$B$90=C475)),Sheet2!$C$1:$C$90),W475)</f>
        <v>1.28</v>
      </c>
      <c r="Y475" s="16">
        <f t="shared" si="67"/>
        <v>33470328</v>
      </c>
      <c r="Z475" s="16">
        <f t="shared" si="65"/>
        <v>30868992</v>
      </c>
      <c r="AA475" s="16">
        <f t="shared" si="66"/>
        <v>672869013</v>
      </c>
      <c r="AD475" s="16" t="s">
        <v>257</v>
      </c>
      <c r="AE475" s="16" t="str">
        <f t="shared" si="68"/>
        <v>33470328,0}|</v>
      </c>
      <c r="AF475" s="16" t="s">
        <v>313</v>
      </c>
      <c r="AG475" s="16">
        <f t="shared" si="69"/>
        <v>30868992</v>
      </c>
      <c r="AH475" s="16" t="s">
        <v>260</v>
      </c>
      <c r="AI475" s="16" t="s">
        <v>314</v>
      </c>
      <c r="AJ475" s="16">
        <f t="shared" si="70"/>
        <v>672869013</v>
      </c>
      <c r="AK475" s="16" t="s">
        <v>261</v>
      </c>
      <c r="AL475" s="24" t="str">
        <f t="shared" si="71"/>
        <v>{{5,1,1,33470328,0}|{5,1,2,30868992,0}|{5,1,3,672869013,3}}</v>
      </c>
    </row>
    <row r="476" spans="1:38" x14ac:dyDescent="0.15">
      <c r="A476" s="16">
        <v>471</v>
      </c>
      <c r="B476" s="16">
        <v>605</v>
      </c>
      <c r="C476" s="16">
        <v>8</v>
      </c>
      <c r="D476" s="16">
        <v>0</v>
      </c>
      <c r="E476" s="16">
        <v>0</v>
      </c>
      <c r="F476" s="16">
        <v>800</v>
      </c>
      <c r="G476" s="16">
        <v>0</v>
      </c>
      <c r="H476" s="24" t="s">
        <v>316</v>
      </c>
      <c r="I476" s="24" t="s">
        <v>316</v>
      </c>
      <c r="J476" s="16">
        <v>8661</v>
      </c>
      <c r="K476" s="30">
        <v>0</v>
      </c>
      <c r="L476" s="16" t="s">
        <v>71</v>
      </c>
      <c r="M476" s="16" t="str" cm="1">
        <f t="array" ref="M476:U476">_xlfn._xlws.FILTER(领地怪物效果!$A$4:$I$64,L476=领地怪物效果!$A$4:$A$64)</f>
        <v>远征PVE-5级远古矿井</v>
      </c>
      <c r="N476" s="16">
        <v>5</v>
      </c>
      <c r="O476" s="16">
        <v>13.2</v>
      </c>
      <c r="P476" s="16">
        <v>35</v>
      </c>
      <c r="Q476" s="16">
        <v>35</v>
      </c>
      <c r="R476" s="16">
        <v>0</v>
      </c>
      <c r="S476" s="16">
        <v>39673880</v>
      </c>
      <c r="T476" s="16">
        <v>24500000</v>
      </c>
      <c r="U476" s="16">
        <v>525979477</v>
      </c>
      <c r="V476" s="16">
        <f t="shared" si="63"/>
        <v>5</v>
      </c>
      <c r="W476" s="19" cm="1">
        <f t="array" ref="W476">SUMPRODUCT((V476=品质升级提升效果!$H$3:$H$102)*(品质升级提升效果!$I$3:$I$102=C476)*(品质升级提升效果!$J$3:$J$102))</f>
        <v>1.1400000000000001</v>
      </c>
      <c r="X476" s="19" cm="1">
        <f t="array" ref="X476">IFERROR(LOOKUP(1,0/((L476=Sheet2!$A$1:$A$90)*(Sheet2!$B$1:$B$90=C476)),Sheet2!$C$1:$C$90),W476)</f>
        <v>1.1400000000000001</v>
      </c>
      <c r="Y476" s="16">
        <f t="shared" si="67"/>
        <v>45228223</v>
      </c>
      <c r="Z476" s="16">
        <f t="shared" si="65"/>
        <v>32398800</v>
      </c>
      <c r="AA476" s="16">
        <f t="shared" si="66"/>
        <v>706215111</v>
      </c>
      <c r="AD476" s="16" t="s">
        <v>257</v>
      </c>
      <c r="AE476" s="16" t="str">
        <f t="shared" si="68"/>
        <v>45228223,0}|</v>
      </c>
      <c r="AF476" s="16" t="s">
        <v>313</v>
      </c>
      <c r="AG476" s="16">
        <f t="shared" si="69"/>
        <v>32398800</v>
      </c>
      <c r="AH476" s="16" t="s">
        <v>260</v>
      </c>
      <c r="AI476" s="16" t="s">
        <v>314</v>
      </c>
      <c r="AJ476" s="16">
        <f t="shared" si="70"/>
        <v>706215111</v>
      </c>
      <c r="AK476" s="16" t="s">
        <v>261</v>
      </c>
      <c r="AL476" s="24" t="str">
        <f t="shared" si="71"/>
        <v>{{5,1,1,45228223,0}|{5,1,2,32398800,0}|{5,1,3,706215111,3}}</v>
      </c>
    </row>
    <row r="477" spans="1:38" x14ac:dyDescent="0.15">
      <c r="A477" s="16">
        <v>472</v>
      </c>
      <c r="B477" s="16">
        <v>606</v>
      </c>
      <c r="C477" s="16">
        <v>8</v>
      </c>
      <c r="D477" s="16">
        <v>0</v>
      </c>
      <c r="E477" s="16">
        <v>0</v>
      </c>
      <c r="F477" s="16">
        <v>800</v>
      </c>
      <c r="G477" s="16">
        <v>0</v>
      </c>
      <c r="H477" s="24" t="s">
        <v>316</v>
      </c>
      <c r="I477" s="24" t="s">
        <v>316</v>
      </c>
      <c r="J477" s="16">
        <v>8661</v>
      </c>
      <c r="K477" s="30">
        <v>0</v>
      </c>
      <c r="L477" s="16" t="s">
        <v>72</v>
      </c>
      <c r="M477" s="16" t="str" cm="1">
        <f t="array" ref="M477:U477">_xlfn._xlws.FILTER(领地怪物效果!$A$4:$I$64,L477=领地怪物效果!$A$4:$A$64)</f>
        <v>远征PVE-6级远古矿井</v>
      </c>
      <c r="N477" s="16">
        <v>6</v>
      </c>
      <c r="O477" s="16">
        <v>31.05</v>
      </c>
      <c r="P477" s="16">
        <v>232</v>
      </c>
      <c r="Q477" s="16">
        <v>232</v>
      </c>
      <c r="R477" s="16">
        <v>0</v>
      </c>
      <c r="S477" s="16">
        <v>93323787</v>
      </c>
      <c r="T477" s="16">
        <v>162400000</v>
      </c>
      <c r="U477" s="16">
        <v>3486492537</v>
      </c>
      <c r="V477" s="16">
        <f t="shared" si="63"/>
        <v>6</v>
      </c>
      <c r="W477" s="19" cm="1">
        <f t="array" ref="W477">SUMPRODUCT((V477=品质升级提升效果!$H$3:$H$102)*(品质升级提升效果!$I$3:$I$102=C477)*(品质升级提升效果!$J$3:$J$102))</f>
        <v>1.04</v>
      </c>
      <c r="X477" s="19" cm="1">
        <f t="array" ref="X477">IFERROR(LOOKUP(1,0/((L477=Sheet2!$A$1:$A$90)*(Sheet2!$B$1:$B$90=C477)),Sheet2!$C$1:$C$90),W477)</f>
        <v>1.04</v>
      </c>
      <c r="Y477" s="16">
        <f t="shared" si="67"/>
        <v>97056738</v>
      </c>
      <c r="Z477" s="16">
        <f t="shared" si="65"/>
        <v>195919360</v>
      </c>
      <c r="AA477" s="16">
        <f t="shared" si="66"/>
        <v>4270565969</v>
      </c>
      <c r="AD477" s="16" t="s">
        <v>257</v>
      </c>
      <c r="AE477" s="16" t="str">
        <f t="shared" si="68"/>
        <v>97056738,0}|</v>
      </c>
      <c r="AF477" s="16" t="s">
        <v>313</v>
      </c>
      <c r="AG477" s="16">
        <f t="shared" si="69"/>
        <v>195919360</v>
      </c>
      <c r="AH477" s="16" t="s">
        <v>260</v>
      </c>
      <c r="AI477" s="16" t="s">
        <v>314</v>
      </c>
      <c r="AJ477" s="16">
        <f t="shared" si="70"/>
        <v>4270565969</v>
      </c>
      <c r="AK477" s="16" t="s">
        <v>261</v>
      </c>
      <c r="AL477" s="24" t="str">
        <f t="shared" si="71"/>
        <v>{{5,1,1,97056738,0}|{5,1,2,195919360,0}|{5,1,3,4270565969,3}}</v>
      </c>
    </row>
    <row r="478" spans="1:38" x14ac:dyDescent="0.15">
      <c r="A478" s="16">
        <v>473</v>
      </c>
      <c r="B478" s="16">
        <v>607</v>
      </c>
      <c r="C478" s="16">
        <v>8</v>
      </c>
      <c r="D478" s="16">
        <v>0</v>
      </c>
      <c r="E478" s="16">
        <v>0</v>
      </c>
      <c r="F478" s="16">
        <v>800</v>
      </c>
      <c r="G478" s="16">
        <v>0</v>
      </c>
      <c r="H478" s="24" t="s">
        <v>316</v>
      </c>
      <c r="I478" s="24" t="s">
        <v>316</v>
      </c>
      <c r="J478" s="16">
        <v>8661</v>
      </c>
      <c r="K478" s="30">
        <v>0</v>
      </c>
      <c r="L478" s="16" t="s">
        <v>73</v>
      </c>
      <c r="M478" s="16" t="str" cm="1">
        <f t="array" ref="M478:U478">_xlfn._xlws.FILTER(领地怪物效果!$A$4:$I$64,L478=领地怪物效果!$A$4:$A$64)</f>
        <v>远征PVE-7级远古矿井</v>
      </c>
      <c r="N478" s="16">
        <v>7</v>
      </c>
      <c r="O478" s="16">
        <v>35.799999999999997</v>
      </c>
      <c r="P478" s="16">
        <v>300</v>
      </c>
      <c r="Q478" s="16">
        <v>300</v>
      </c>
      <c r="R478" s="16">
        <v>0</v>
      </c>
      <c r="S478" s="16">
        <v>107600373</v>
      </c>
      <c r="T478" s="16">
        <v>210000000</v>
      </c>
      <c r="U478" s="16">
        <v>4508395522</v>
      </c>
      <c r="V478" s="16">
        <f t="shared" si="63"/>
        <v>7</v>
      </c>
      <c r="W478" s="19" cm="1">
        <f t="array" ref="W478">SUMPRODUCT((V478=品质升级提升效果!$H$3:$H$102)*(品质升级提升效果!$I$3:$I$102=C478)*(品质升级提升效果!$J$3:$J$102))</f>
        <v>0.96</v>
      </c>
      <c r="X478" s="19" cm="1">
        <f t="array" ref="X478">IFERROR(LOOKUP(1,0/((L478=Sheet2!$A$1:$A$90)*(Sheet2!$B$1:$B$90=C478)),Sheet2!$C$1:$C$90),W478)</f>
        <v>0.96</v>
      </c>
      <c r="Y478" s="16">
        <f t="shared" si="67"/>
        <v>103296358</v>
      </c>
      <c r="Z478" s="16">
        <f t="shared" si="65"/>
        <v>233856000</v>
      </c>
      <c r="AA478" s="16">
        <f t="shared" si="66"/>
        <v>5097492536</v>
      </c>
      <c r="AD478" s="16" t="s">
        <v>257</v>
      </c>
      <c r="AE478" s="16" t="str">
        <f t="shared" si="68"/>
        <v>103296358,0}|</v>
      </c>
      <c r="AF478" s="16" t="s">
        <v>313</v>
      </c>
      <c r="AG478" s="16">
        <f t="shared" si="69"/>
        <v>233856000</v>
      </c>
      <c r="AH478" s="16" t="s">
        <v>260</v>
      </c>
      <c r="AI478" s="16" t="s">
        <v>314</v>
      </c>
      <c r="AJ478" s="16">
        <f t="shared" si="70"/>
        <v>5097492536</v>
      </c>
      <c r="AK478" s="16" t="s">
        <v>261</v>
      </c>
      <c r="AL478" s="24" t="str">
        <f t="shared" si="71"/>
        <v>{{5,1,1,103296358,0}|{5,1,2,233856000,0}|{5,1,3,5097492536,3}}</v>
      </c>
    </row>
    <row r="479" spans="1:38" x14ac:dyDescent="0.15">
      <c r="A479" s="16">
        <v>474</v>
      </c>
      <c r="B479" s="16">
        <v>608</v>
      </c>
      <c r="C479" s="16">
        <v>8</v>
      </c>
      <c r="D479" s="16">
        <v>0</v>
      </c>
      <c r="E479" s="16">
        <v>0</v>
      </c>
      <c r="F479" s="16">
        <v>800</v>
      </c>
      <c r="G479" s="16">
        <v>0</v>
      </c>
      <c r="H479" s="24" t="s">
        <v>316</v>
      </c>
      <c r="I479" s="24" t="s">
        <v>316</v>
      </c>
      <c r="J479" s="16">
        <v>8661</v>
      </c>
      <c r="K479" s="30">
        <v>0</v>
      </c>
      <c r="L479" s="16" t="s">
        <v>74</v>
      </c>
      <c r="M479" s="16" t="str" cm="1">
        <f t="array" ref="M479:U479">_xlfn._xlws.FILTER(领地怪物效果!$A$4:$I$64,L479=领地怪物效果!$A$4:$A$64)</f>
        <v>远征PVE-8级远古矿井</v>
      </c>
      <c r="N479" s="16">
        <v>8</v>
      </c>
      <c r="O479" s="16">
        <v>39.549999999999997</v>
      </c>
      <c r="P479" s="16">
        <v>387.5</v>
      </c>
      <c r="Q479" s="16">
        <v>387.5</v>
      </c>
      <c r="R479" s="16">
        <v>0</v>
      </c>
      <c r="S479" s="16">
        <v>118871361</v>
      </c>
      <c r="T479" s="16">
        <v>271250000</v>
      </c>
      <c r="U479" s="16">
        <v>5823344216</v>
      </c>
      <c r="V479" s="16">
        <f t="shared" si="63"/>
        <v>8</v>
      </c>
      <c r="W479" s="19" cm="1">
        <f t="array" ref="W479">SUMPRODUCT((V479=品质升级提升效果!$H$3:$H$102)*(品质升级提升效果!$I$3:$I$102=C479)*(品质升级提升效果!$J$3:$J$102))</f>
        <v>0.86</v>
      </c>
      <c r="X479" s="19" cm="1">
        <f t="array" ref="X479">IFERROR(LOOKUP(1,0/((L479=Sheet2!$A$1:$A$90)*(Sheet2!$B$1:$B$90=C479)),Sheet2!$C$1:$C$90),W479)</f>
        <v>0.86</v>
      </c>
      <c r="Y479" s="16">
        <f t="shared" si="67"/>
        <v>102229370</v>
      </c>
      <c r="Z479" s="16">
        <f t="shared" si="65"/>
        <v>270599000</v>
      </c>
      <c r="AA479" s="16">
        <f t="shared" si="66"/>
        <v>5898400652</v>
      </c>
      <c r="AD479" s="16" t="s">
        <v>257</v>
      </c>
      <c r="AE479" s="16" t="str">
        <f t="shared" si="68"/>
        <v>102229370,0}|</v>
      </c>
      <c r="AF479" s="16" t="s">
        <v>313</v>
      </c>
      <c r="AG479" s="16">
        <f t="shared" si="69"/>
        <v>270599000</v>
      </c>
      <c r="AH479" s="16" t="s">
        <v>260</v>
      </c>
      <c r="AI479" s="16" t="s">
        <v>314</v>
      </c>
      <c r="AJ479" s="16">
        <f t="shared" si="70"/>
        <v>5898400652</v>
      </c>
      <c r="AK479" s="16" t="s">
        <v>261</v>
      </c>
      <c r="AL479" s="24" t="str">
        <f t="shared" si="71"/>
        <v>{{5,1,1,102229370,0}|{5,1,2,270599000,0}|{5,1,3,5898400652,3}}</v>
      </c>
    </row>
    <row r="480" spans="1:38" x14ac:dyDescent="0.15">
      <c r="A480" s="16">
        <v>475</v>
      </c>
      <c r="B480" s="16">
        <v>609</v>
      </c>
      <c r="C480" s="16">
        <v>8</v>
      </c>
      <c r="D480" s="16">
        <v>0</v>
      </c>
      <c r="E480" s="16">
        <v>0</v>
      </c>
      <c r="F480" s="16">
        <v>800</v>
      </c>
      <c r="G480" s="16">
        <v>0</v>
      </c>
      <c r="H480" s="24" t="s">
        <v>316</v>
      </c>
      <c r="I480" s="24" t="s">
        <v>316</v>
      </c>
      <c r="J480" s="16">
        <v>8661</v>
      </c>
      <c r="K480" s="30">
        <v>0</v>
      </c>
      <c r="L480" s="16" t="s">
        <v>75</v>
      </c>
      <c r="M480" s="16" t="str" cm="1">
        <f t="array" ref="M480:U480">_xlfn._xlws.FILTER(领地怪物效果!$A$4:$I$64,L480=领地怪物效果!$A$4:$A$64)</f>
        <v>远征PVE-9级远古矿井</v>
      </c>
      <c r="N480" s="16">
        <v>9</v>
      </c>
      <c r="O480" s="16">
        <v>68.400000000000006</v>
      </c>
      <c r="P480" s="16">
        <v>480</v>
      </c>
      <c r="Q480" s="16">
        <v>480</v>
      </c>
      <c r="R480" s="16">
        <v>0</v>
      </c>
      <c r="S480" s="16">
        <v>205582835</v>
      </c>
      <c r="T480" s="16">
        <v>336000000</v>
      </c>
      <c r="U480" s="16">
        <v>7213432835</v>
      </c>
      <c r="V480" s="16">
        <f t="shared" si="63"/>
        <v>9</v>
      </c>
      <c r="W480" s="19" cm="1">
        <f t="array" ref="W480">SUMPRODUCT((V480=品质升级提升效果!$H$3:$H$102)*(品质升级提升效果!$I$3:$I$102=C480)*(品质升级提升效果!$J$3:$J$102))</f>
        <v>0.76</v>
      </c>
      <c r="X480" s="19" cm="1">
        <f t="array" ref="X480">IFERROR(LOOKUP(1,0/((L480=Sheet2!$A$1:$A$90)*(Sheet2!$B$1:$B$90=C480)),Sheet2!$C$1:$C$90),W480)</f>
        <v>0.76</v>
      </c>
      <c r="Y480" s="16">
        <f t="shared" si="67"/>
        <v>156242954</v>
      </c>
      <c r="Z480" s="16">
        <f t="shared" si="65"/>
        <v>296217600</v>
      </c>
      <c r="AA480" s="16">
        <f t="shared" si="66"/>
        <v>6456823879</v>
      </c>
      <c r="AD480" s="16" t="s">
        <v>257</v>
      </c>
      <c r="AE480" s="16" t="str">
        <f t="shared" si="68"/>
        <v>156242954,0}|</v>
      </c>
      <c r="AF480" s="16" t="s">
        <v>313</v>
      </c>
      <c r="AG480" s="16">
        <f t="shared" si="69"/>
        <v>296217600</v>
      </c>
      <c r="AH480" s="16" t="s">
        <v>260</v>
      </c>
      <c r="AI480" s="16" t="s">
        <v>314</v>
      </c>
      <c r="AJ480" s="16">
        <f t="shared" si="70"/>
        <v>6456823879</v>
      </c>
      <c r="AK480" s="16" t="s">
        <v>261</v>
      </c>
      <c r="AL480" s="24" t="str">
        <f t="shared" si="71"/>
        <v>{{5,1,1,156242954,0}|{5,1,2,296217600,0}|{5,1,3,6456823879,3}}</v>
      </c>
    </row>
    <row r="481" spans="1:38" x14ac:dyDescent="0.15">
      <c r="A481" s="16">
        <v>476</v>
      </c>
      <c r="B481" s="16">
        <v>701</v>
      </c>
      <c r="C481" s="16">
        <v>8</v>
      </c>
      <c r="D481" s="16">
        <v>0</v>
      </c>
      <c r="E481" s="16">
        <v>0</v>
      </c>
      <c r="F481" s="16">
        <v>0</v>
      </c>
      <c r="G481" s="16">
        <v>0</v>
      </c>
      <c r="H481" s="24" t="s">
        <v>316</v>
      </c>
      <c r="I481" s="24" t="s">
        <v>316</v>
      </c>
      <c r="J481" s="16">
        <v>8661</v>
      </c>
      <c r="K481" s="30">
        <v>0</v>
      </c>
      <c r="L481" s="16" t="s">
        <v>76</v>
      </c>
      <c r="M481" s="16" t="str" cm="1">
        <f t="array" ref="M481:U481">_xlfn._xlws.FILTER(领地怪物效果!$A$4:$I$64,L481=领地怪物效果!$A$4:$A$64)</f>
        <v>远征PVE-2级BOSS据点</v>
      </c>
      <c r="N481" s="16">
        <v>2</v>
      </c>
      <c r="O481" s="16">
        <v>3.2</v>
      </c>
      <c r="P481" s="16">
        <v>2</v>
      </c>
      <c r="Q481" s="16">
        <v>2</v>
      </c>
      <c r="R481" s="16">
        <v>0</v>
      </c>
      <c r="S481" s="16">
        <v>9617910</v>
      </c>
      <c r="T481" s="16">
        <v>1400000</v>
      </c>
      <c r="U481" s="16">
        <v>30055970</v>
      </c>
      <c r="V481" s="16">
        <f t="shared" si="63"/>
        <v>1</v>
      </c>
      <c r="W481" s="19" cm="1">
        <f t="array" ref="W481">SUMPRODUCT((V481=品质升级提升效果!$H$3:$H$102)*(品质升级提升效果!$I$3:$I$102=C481)*(品质升级提升效果!$J$3:$J$102))</f>
        <v>1.6</v>
      </c>
      <c r="X481" s="19" cm="1">
        <f t="array" ref="X481">IFERROR(LOOKUP(1,0/((L481=Sheet2!$A$1:$A$90)*(Sheet2!$B$1:$B$90=C481)),Sheet2!$C$1:$C$90),W481)</f>
        <v>3.7000000000000005E-2</v>
      </c>
      <c r="Y481" s="16">
        <f t="shared" si="67"/>
        <v>355862</v>
      </c>
      <c r="Z481" s="16">
        <f t="shared" si="65"/>
        <v>60088</v>
      </c>
      <c r="AA481" s="16">
        <f t="shared" si="66"/>
        <v>1309772</v>
      </c>
      <c r="AD481" s="16" t="s">
        <v>257</v>
      </c>
      <c r="AE481" s="16" t="str">
        <f t="shared" si="68"/>
        <v>355862,0}|</v>
      </c>
      <c r="AF481" s="16" t="s">
        <v>313</v>
      </c>
      <c r="AG481" s="16">
        <f t="shared" si="69"/>
        <v>60088</v>
      </c>
      <c r="AH481" s="16" t="s">
        <v>260</v>
      </c>
      <c r="AI481" s="16" t="s">
        <v>314</v>
      </c>
      <c r="AJ481" s="16">
        <f t="shared" si="70"/>
        <v>1309772</v>
      </c>
      <c r="AK481" s="16" t="s">
        <v>261</v>
      </c>
      <c r="AL481" s="24" t="str">
        <f t="shared" si="71"/>
        <v>{{5,1,1,355862,0}|{5,1,2,60088,0}|{5,1,3,1309772,3}}</v>
      </c>
    </row>
    <row r="482" spans="1:38" x14ac:dyDescent="0.15">
      <c r="A482" s="16">
        <v>477</v>
      </c>
      <c r="B482" s="16">
        <v>702</v>
      </c>
      <c r="C482" s="16">
        <v>8</v>
      </c>
      <c r="D482" s="16">
        <v>0</v>
      </c>
      <c r="E482" s="16">
        <v>0</v>
      </c>
      <c r="F482" s="16">
        <v>0</v>
      </c>
      <c r="G482" s="16">
        <v>0</v>
      </c>
      <c r="H482" s="24" t="s">
        <v>316</v>
      </c>
      <c r="I482" s="24" t="s">
        <v>316</v>
      </c>
      <c r="J482" s="16">
        <v>8661</v>
      </c>
      <c r="K482" s="30">
        <v>0</v>
      </c>
      <c r="L482" s="16" t="s">
        <v>77</v>
      </c>
      <c r="M482" s="16" t="str" cm="1">
        <f t="array" ref="M482:U482">_xlfn._xlws.FILTER(领地怪物效果!$A$4:$I$64,L482=领地怪物效果!$A$4:$A$64)</f>
        <v>远征PVE-7级BOSS据点</v>
      </c>
      <c r="N482" s="16">
        <v>7</v>
      </c>
      <c r="O482" s="16">
        <v>26</v>
      </c>
      <c r="P482" s="16">
        <v>160</v>
      </c>
      <c r="Q482" s="16">
        <v>160</v>
      </c>
      <c r="R482" s="16">
        <v>0</v>
      </c>
      <c r="S482" s="16">
        <v>78145522</v>
      </c>
      <c r="T482" s="16">
        <v>112000000</v>
      </c>
      <c r="U482" s="16">
        <v>2404477611</v>
      </c>
      <c r="V482" s="16">
        <f t="shared" si="63"/>
        <v>2</v>
      </c>
      <c r="W482" s="19" cm="1">
        <f t="array" ref="W482">SUMPRODUCT((V482=品质升级提升效果!$H$3:$H$102)*(品质升级提升效果!$I$3:$I$102=C482)*(品质升级提升效果!$J$3:$J$102))</f>
        <v>1.28</v>
      </c>
      <c r="X482" s="19" cm="1">
        <f t="array" ref="X482">IFERROR(LOOKUP(1,0/((L482=Sheet2!$A$1:$A$90)*(Sheet2!$B$1:$B$90=C482)),Sheet2!$C$1:$C$90),W482)</f>
        <v>3.7000000000000005E-2</v>
      </c>
      <c r="Y482" s="16">
        <f t="shared" si="67"/>
        <v>2891384</v>
      </c>
      <c r="Z482" s="16">
        <f t="shared" si="65"/>
        <v>4807040</v>
      </c>
      <c r="AA482" s="16">
        <f t="shared" si="66"/>
        <v>104781791</v>
      </c>
      <c r="AD482" s="16" t="s">
        <v>257</v>
      </c>
      <c r="AE482" s="16" t="str">
        <f t="shared" si="68"/>
        <v>2891384,0}|</v>
      </c>
      <c r="AF482" s="16" t="s">
        <v>313</v>
      </c>
      <c r="AG482" s="16">
        <f t="shared" si="69"/>
        <v>4807040</v>
      </c>
      <c r="AH482" s="16" t="s">
        <v>260</v>
      </c>
      <c r="AI482" s="16" t="s">
        <v>314</v>
      </c>
      <c r="AJ482" s="16">
        <f t="shared" si="70"/>
        <v>104781791</v>
      </c>
      <c r="AK482" s="16" t="s">
        <v>261</v>
      </c>
      <c r="AL482" s="24" t="str">
        <f t="shared" si="71"/>
        <v>{{5,1,1,2891384,0}|{5,1,2,4807040,0}|{5,1,3,104781791,3}}</v>
      </c>
    </row>
    <row r="483" spans="1:38" x14ac:dyDescent="0.15">
      <c r="A483" s="16">
        <v>478</v>
      </c>
      <c r="B483" s="16">
        <v>703</v>
      </c>
      <c r="C483" s="16">
        <v>8</v>
      </c>
      <c r="D483" s="16">
        <v>0</v>
      </c>
      <c r="E483" s="16">
        <v>0</v>
      </c>
      <c r="F483" s="16">
        <v>0</v>
      </c>
      <c r="G483" s="16">
        <v>0</v>
      </c>
      <c r="H483" s="24" t="s">
        <v>316</v>
      </c>
      <c r="I483" s="24" t="s">
        <v>316</v>
      </c>
      <c r="J483" s="16">
        <v>8661</v>
      </c>
      <c r="K483" s="30">
        <v>0</v>
      </c>
      <c r="L483" s="16" t="s">
        <v>78</v>
      </c>
      <c r="M483" s="16" t="str" cm="1">
        <f t="array" ref="M483:U483">_xlfn._xlws.FILTER(领地怪物效果!$A$4:$I$64,L483=领地怪物效果!$A$4:$A$64)</f>
        <v>远征PVE-8级BOSS据点</v>
      </c>
      <c r="N483" s="16">
        <v>8</v>
      </c>
      <c r="O483" s="16">
        <v>31</v>
      </c>
      <c r="P483" s="16">
        <v>181</v>
      </c>
      <c r="Q483" s="16">
        <v>181</v>
      </c>
      <c r="R483" s="16">
        <v>0</v>
      </c>
      <c r="S483" s="16">
        <v>93173507</v>
      </c>
      <c r="T483" s="16">
        <v>126700000</v>
      </c>
      <c r="U483" s="16">
        <v>2720065298</v>
      </c>
      <c r="V483" s="16">
        <f t="shared" si="63"/>
        <v>3</v>
      </c>
      <c r="W483" s="19" cm="1">
        <f t="array" ref="W483">SUMPRODUCT((V483=品质升级提升效果!$H$3:$H$102)*(品质升级提升效果!$I$3:$I$102=C483)*(品质升级提升效果!$J$3:$J$102))</f>
        <v>1.1400000000000001</v>
      </c>
      <c r="X483" s="19" cm="1">
        <f t="array" ref="X483">IFERROR(LOOKUP(1,0/((L483=Sheet2!$A$1:$A$90)*(Sheet2!$B$1:$B$90=C483)),Sheet2!$C$1:$C$90),W483)</f>
        <v>3.7000000000000005E-2</v>
      </c>
      <c r="Y483" s="16">
        <f t="shared" si="67"/>
        <v>3447419</v>
      </c>
      <c r="Z483" s="16">
        <f t="shared" si="65"/>
        <v>5437964</v>
      </c>
      <c r="AA483" s="16">
        <f t="shared" si="66"/>
        <v>118534401</v>
      </c>
      <c r="AD483" s="16" t="s">
        <v>257</v>
      </c>
      <c r="AE483" s="16" t="str">
        <f t="shared" si="68"/>
        <v>3447419,0}|</v>
      </c>
      <c r="AF483" s="16" t="s">
        <v>313</v>
      </c>
      <c r="AG483" s="16">
        <f t="shared" si="69"/>
        <v>5437964</v>
      </c>
      <c r="AH483" s="16" t="s">
        <v>260</v>
      </c>
      <c r="AI483" s="16" t="s">
        <v>314</v>
      </c>
      <c r="AJ483" s="16">
        <f t="shared" si="70"/>
        <v>118534401</v>
      </c>
      <c r="AK483" s="16" t="s">
        <v>261</v>
      </c>
      <c r="AL483" s="24" t="str">
        <f t="shared" si="71"/>
        <v>{{5,1,1,3447419,0}|{5,1,2,5437964,0}|{5,1,3,118534401,3}}</v>
      </c>
    </row>
    <row r="484" spans="1:38" x14ac:dyDescent="0.15">
      <c r="A484" s="16">
        <v>479</v>
      </c>
      <c r="B484" s="16">
        <v>704</v>
      </c>
      <c r="C484" s="16">
        <v>8</v>
      </c>
      <c r="D484" s="16">
        <v>0</v>
      </c>
      <c r="E484" s="16">
        <v>0</v>
      </c>
      <c r="F484" s="16">
        <v>0</v>
      </c>
      <c r="G484" s="16">
        <v>0</v>
      </c>
      <c r="H484" s="24" t="s">
        <v>316</v>
      </c>
      <c r="I484" s="24" t="s">
        <v>316</v>
      </c>
      <c r="J484" s="16">
        <v>8661</v>
      </c>
      <c r="K484" s="30">
        <v>0</v>
      </c>
      <c r="L484" s="16" t="s">
        <v>79</v>
      </c>
      <c r="M484" s="16" t="str" cm="1">
        <f t="array" ref="M484:U484">_xlfn._xlws.FILTER(领地怪物效果!$A$4:$I$64,L484=领地怪物效果!$A$4:$A$64)</f>
        <v>远征PVE-9级BOSS据点</v>
      </c>
      <c r="N484" s="16">
        <v>9</v>
      </c>
      <c r="O484" s="16">
        <v>51</v>
      </c>
      <c r="P484" s="16">
        <v>284</v>
      </c>
      <c r="Q484" s="16">
        <v>284</v>
      </c>
      <c r="R484" s="16">
        <v>0</v>
      </c>
      <c r="S484" s="16">
        <v>153285447</v>
      </c>
      <c r="T484" s="16">
        <v>198800000</v>
      </c>
      <c r="U484" s="16">
        <v>4267947761</v>
      </c>
      <c r="V484" s="16">
        <f t="shared" si="63"/>
        <v>4</v>
      </c>
      <c r="W484" s="19" cm="1">
        <f t="array" ref="W484">SUMPRODUCT((V484=品质升级提升效果!$H$3:$H$102)*(品质升级提升效果!$I$3:$I$102=C484)*(品质升级提升效果!$J$3:$J$102))</f>
        <v>1.28</v>
      </c>
      <c r="X484" s="19" cm="1">
        <f t="array" ref="X484">IFERROR(LOOKUP(1,0/((L484=Sheet2!$A$1:$A$90)*(Sheet2!$B$1:$B$90=C484)),Sheet2!$C$1:$C$90),W484)</f>
        <v>3.7000000000000005E-2</v>
      </c>
      <c r="Y484" s="16">
        <f t="shared" si="67"/>
        <v>5671561</v>
      </c>
      <c r="Z484" s="16">
        <f t="shared" si="65"/>
        <v>8532496</v>
      </c>
      <c r="AA484" s="16">
        <f t="shared" si="66"/>
        <v>185987679</v>
      </c>
      <c r="AD484" s="16" t="s">
        <v>257</v>
      </c>
      <c r="AE484" s="16" t="str">
        <f t="shared" si="68"/>
        <v>5671561,0}|</v>
      </c>
      <c r="AF484" s="16" t="s">
        <v>313</v>
      </c>
      <c r="AG484" s="16">
        <f t="shared" si="69"/>
        <v>8532496</v>
      </c>
      <c r="AH484" s="16" t="s">
        <v>260</v>
      </c>
      <c r="AI484" s="16" t="s">
        <v>314</v>
      </c>
      <c r="AJ484" s="16">
        <f t="shared" si="70"/>
        <v>185987679</v>
      </c>
      <c r="AK484" s="16" t="s">
        <v>261</v>
      </c>
      <c r="AL484" s="24" t="str">
        <f t="shared" si="71"/>
        <v>{{5,1,1,5671561,0}|{5,1,2,8532496,0}|{5,1,3,185987679,3}}</v>
      </c>
    </row>
    <row r="485" spans="1:38" x14ac:dyDescent="0.15">
      <c r="A485" s="16">
        <v>480</v>
      </c>
      <c r="B485" s="16">
        <v>705</v>
      </c>
      <c r="C485" s="16">
        <v>8</v>
      </c>
      <c r="D485" s="16">
        <v>0</v>
      </c>
      <c r="E485" s="16">
        <v>0</v>
      </c>
      <c r="F485" s="16">
        <v>0</v>
      </c>
      <c r="G485" s="16">
        <v>0</v>
      </c>
      <c r="H485" s="24" t="s">
        <v>316</v>
      </c>
      <c r="I485" s="24" t="s">
        <v>316</v>
      </c>
      <c r="J485" s="16">
        <v>8661</v>
      </c>
      <c r="K485" s="30">
        <v>0</v>
      </c>
      <c r="L485" s="16" t="s">
        <v>80</v>
      </c>
      <c r="M485" s="16" t="str" cm="1">
        <f t="array" ref="M485:U485">_xlfn._xlws.FILTER(领地怪物效果!$A$4:$I$64,L485=领地怪物效果!$A$4:$A$64)</f>
        <v>远征PVE-10级BOSS据点</v>
      </c>
      <c r="N485" s="16">
        <v>10</v>
      </c>
      <c r="O485" s="16">
        <v>81</v>
      </c>
      <c r="P485" s="16">
        <v>382</v>
      </c>
      <c r="Q485" s="16">
        <v>382</v>
      </c>
      <c r="R485" s="16">
        <v>0</v>
      </c>
      <c r="S485" s="16">
        <v>243453358</v>
      </c>
      <c r="T485" s="16">
        <v>267400000</v>
      </c>
      <c r="U485" s="16">
        <v>5740690298</v>
      </c>
      <c r="V485" s="16">
        <f t="shared" si="63"/>
        <v>5</v>
      </c>
      <c r="W485" s="19" cm="1">
        <f t="array" ref="W485">SUMPRODUCT((V485=品质升级提升效果!$H$3:$H$102)*(品质升级提升效果!$I$3:$I$102=C485)*(品质升级提升效果!$J$3:$J$102))</f>
        <v>1.1400000000000001</v>
      </c>
      <c r="X485" s="19" cm="1">
        <f t="array" ref="X485">IFERROR(LOOKUP(1,0/((L485=Sheet2!$A$1:$A$90)*(Sheet2!$B$1:$B$90=C485)),Sheet2!$C$1:$C$90),W485)</f>
        <v>3.7000000000000005E-2</v>
      </c>
      <c r="Y485" s="16">
        <f t="shared" si="67"/>
        <v>9007774</v>
      </c>
      <c r="Z485" s="16">
        <f t="shared" si="65"/>
        <v>11476808</v>
      </c>
      <c r="AA485" s="16">
        <f t="shared" si="66"/>
        <v>250166526</v>
      </c>
      <c r="AD485" s="16" t="s">
        <v>257</v>
      </c>
      <c r="AE485" s="16" t="str">
        <f t="shared" si="68"/>
        <v>9007774,0}|</v>
      </c>
      <c r="AF485" s="16" t="s">
        <v>313</v>
      </c>
      <c r="AG485" s="16">
        <f t="shared" si="69"/>
        <v>11476808</v>
      </c>
      <c r="AH485" s="16" t="s">
        <v>260</v>
      </c>
      <c r="AI485" s="16" t="s">
        <v>314</v>
      </c>
      <c r="AJ485" s="16">
        <f t="shared" si="70"/>
        <v>250166526</v>
      </c>
      <c r="AK485" s="16" t="s">
        <v>261</v>
      </c>
      <c r="AL485" s="24" t="str">
        <f t="shared" si="71"/>
        <v>{{5,1,1,9007774,0}|{5,1,2,11476808,0}|{5,1,3,250166526,3}}</v>
      </c>
    </row>
    <row r="486" spans="1:38" x14ac:dyDescent="0.15">
      <c r="A486" s="16">
        <v>481</v>
      </c>
      <c r="B486" s="16">
        <v>100</v>
      </c>
      <c r="C486" s="16">
        <v>9</v>
      </c>
      <c r="D486" s="16">
        <v>0</v>
      </c>
      <c r="E486" s="16">
        <v>0</v>
      </c>
      <c r="F486" s="16">
        <v>0</v>
      </c>
      <c r="G486" s="34">
        <v>6000641</v>
      </c>
      <c r="H486" s="24" t="s">
        <v>363</v>
      </c>
      <c r="I486" s="35" t="s">
        <v>315</v>
      </c>
      <c r="J486" s="16">
        <v>8661</v>
      </c>
      <c r="K486" s="30">
        <v>2600</v>
      </c>
      <c r="L486" s="16" t="s">
        <v>21</v>
      </c>
      <c r="M486" s="16" t="str" cm="1">
        <f t="array" ref="M486:U486">_xlfn._xlws.FILTER(领地怪物效果!$A$4:$I$64,L486=领地怪物效果!$A$4:$A$64)</f>
        <v>远征PVP-出生</v>
      </c>
      <c r="N486" s="16">
        <v>0</v>
      </c>
      <c r="O486" s="16">
        <v>0.5</v>
      </c>
      <c r="P486" s="16">
        <v>0.8</v>
      </c>
      <c r="Q486" s="16">
        <v>0.8</v>
      </c>
      <c r="R486" s="16">
        <v>0</v>
      </c>
      <c r="S486" s="16">
        <v>1502798</v>
      </c>
      <c r="T486" s="16">
        <v>560000</v>
      </c>
      <c r="U486" s="16">
        <v>12022388</v>
      </c>
      <c r="V486" s="16">
        <f t="shared" si="63"/>
        <v>1</v>
      </c>
      <c r="W486" s="19" cm="1">
        <f t="array" ref="W486">SUMPRODUCT((V486=品质升级提升效果!$H$3:$H$102)*(品质升级提升效果!$I$3:$I$102=C486)*(品质升级提升效果!$J$3:$J$102))</f>
        <v>2.6</v>
      </c>
      <c r="X486" s="19" cm="1">
        <f t="array" ref="X486">IFERROR(LOOKUP(1,0/((L486=Sheet2!$A$1:$A$90)*(Sheet2!$B$1:$B$90=C486)),Sheet2!$C$1:$C$90),W486)</f>
        <v>2.6</v>
      </c>
      <c r="Y486" s="16">
        <f t="shared" si="67"/>
        <v>3907274</v>
      </c>
      <c r="Z486" s="16">
        <f t="shared" si="65"/>
        <v>1718080</v>
      </c>
      <c r="AA486" s="16">
        <f t="shared" si="66"/>
        <v>37509850</v>
      </c>
      <c r="AD486" s="16" t="s">
        <v>257</v>
      </c>
      <c r="AE486" s="16" t="str">
        <f t="shared" si="68"/>
        <v>3907274,0}|</v>
      </c>
      <c r="AF486" s="16" t="s">
        <v>313</v>
      </c>
      <c r="AG486" s="16">
        <f t="shared" si="69"/>
        <v>1718080</v>
      </c>
      <c r="AH486" s="16" t="s">
        <v>260</v>
      </c>
      <c r="AI486" s="16" t="s">
        <v>314</v>
      </c>
      <c r="AJ486" s="16">
        <f t="shared" si="70"/>
        <v>37509850</v>
      </c>
      <c r="AK486" s="16" t="s">
        <v>261</v>
      </c>
      <c r="AL486" s="24" t="str">
        <f t="shared" si="71"/>
        <v>{{5,1,1,3907274,0}|{5,1,2,1718080,0}|{5,1,3,37509850,3}}</v>
      </c>
    </row>
    <row r="487" spans="1:38" x14ac:dyDescent="0.15">
      <c r="A487" s="16">
        <v>482</v>
      </c>
      <c r="B487" s="16">
        <v>101</v>
      </c>
      <c r="C487" s="16">
        <v>9</v>
      </c>
      <c r="D487" s="16">
        <v>0</v>
      </c>
      <c r="E487" s="16">
        <v>0</v>
      </c>
      <c r="F487" s="16">
        <v>0</v>
      </c>
      <c r="G487" s="34">
        <v>6000642</v>
      </c>
      <c r="H487" s="24" t="s">
        <v>364</v>
      </c>
      <c r="I487" s="36" t="s">
        <v>315</v>
      </c>
      <c r="J487" s="16">
        <v>8661</v>
      </c>
      <c r="K487" s="30">
        <v>2600</v>
      </c>
      <c r="L487" s="16" t="s">
        <v>22</v>
      </c>
      <c r="M487" s="16" t="str" cm="1">
        <f t="array" ref="M487:U487">_xlfn._xlws.FILTER(领地怪物效果!$A$4:$I$64,L487=领地怪物效果!$A$4:$A$64)</f>
        <v>远征PVP-1级普通</v>
      </c>
      <c r="N487" s="16">
        <v>1</v>
      </c>
      <c r="O487" s="16">
        <v>0.65</v>
      </c>
      <c r="P487" s="16">
        <v>0.8</v>
      </c>
      <c r="Q487" s="16">
        <v>0.8</v>
      </c>
      <c r="R487" s="16">
        <v>0</v>
      </c>
      <c r="S487" s="16">
        <v>1953638</v>
      </c>
      <c r="T487" s="16">
        <v>560000</v>
      </c>
      <c r="U487" s="16">
        <v>12022388</v>
      </c>
      <c r="V487" s="16">
        <f t="shared" si="63"/>
        <v>1</v>
      </c>
      <c r="W487" s="19" cm="1">
        <f t="array" ref="W487">SUMPRODUCT((V487=品质升级提升效果!$H$3:$H$102)*(品质升级提升效果!$I$3:$I$102=C487)*(品质升级提升效果!$J$3:$J$102))</f>
        <v>2.6</v>
      </c>
      <c r="X487" s="19" cm="1">
        <f t="array" ref="X487">IFERROR(LOOKUP(1,0/((L487=Sheet2!$A$1:$A$90)*(Sheet2!$B$1:$B$90=C487)),Sheet2!$C$1:$C$90),W487)</f>
        <v>2.6</v>
      </c>
      <c r="Y487" s="16">
        <f t="shared" si="67"/>
        <v>5079458</v>
      </c>
      <c r="Z487" s="16">
        <f t="shared" si="65"/>
        <v>1718080</v>
      </c>
      <c r="AA487" s="16">
        <f t="shared" si="66"/>
        <v>37509850</v>
      </c>
      <c r="AD487" s="16" t="s">
        <v>257</v>
      </c>
      <c r="AE487" s="16" t="str">
        <f t="shared" si="68"/>
        <v>5079458,0}|</v>
      </c>
      <c r="AF487" s="16" t="s">
        <v>313</v>
      </c>
      <c r="AG487" s="16">
        <f t="shared" si="69"/>
        <v>1718080</v>
      </c>
      <c r="AH487" s="16" t="s">
        <v>260</v>
      </c>
      <c r="AI487" s="16" t="s">
        <v>314</v>
      </c>
      <c r="AJ487" s="16">
        <f t="shared" si="70"/>
        <v>37509850</v>
      </c>
      <c r="AK487" s="16" t="s">
        <v>261</v>
      </c>
      <c r="AL487" s="24" t="str">
        <f t="shared" si="71"/>
        <v>{{5,1,1,5079458,0}|{5,1,2,1718080,0}|{5,1,3,37509850,3}}</v>
      </c>
    </row>
    <row r="488" spans="1:38" x14ac:dyDescent="0.15">
      <c r="A488" s="16">
        <v>483</v>
      </c>
      <c r="B488" s="16">
        <v>102</v>
      </c>
      <c r="C488" s="16">
        <v>9</v>
      </c>
      <c r="D488" s="16">
        <v>0</v>
      </c>
      <c r="E488" s="16">
        <v>0</v>
      </c>
      <c r="F488" s="16">
        <v>0</v>
      </c>
      <c r="G488" s="34">
        <v>6000643</v>
      </c>
      <c r="H488" s="24" t="s">
        <v>365</v>
      </c>
      <c r="I488" s="36" t="s">
        <v>315</v>
      </c>
      <c r="J488" s="16">
        <v>8661</v>
      </c>
      <c r="K488" s="30">
        <v>2080</v>
      </c>
      <c r="L488" s="16" t="s">
        <v>23</v>
      </c>
      <c r="M488" s="16" t="str" cm="1">
        <f t="array" ref="M488:U488">_xlfn._xlws.FILTER(领地怪物效果!$A$4:$I$64,L488=领地怪物效果!$A$4:$A$64)</f>
        <v>远征PVP-2级普通</v>
      </c>
      <c r="N488" s="16">
        <v>2</v>
      </c>
      <c r="O488" s="16">
        <v>2.8</v>
      </c>
      <c r="P488" s="16">
        <v>1.8</v>
      </c>
      <c r="Q488" s="16">
        <v>1.8</v>
      </c>
      <c r="R488" s="16">
        <v>0</v>
      </c>
      <c r="S488" s="16">
        <v>8415671</v>
      </c>
      <c r="T488" s="16">
        <v>1260000</v>
      </c>
      <c r="U488" s="16">
        <v>27050373</v>
      </c>
      <c r="V488" s="16">
        <f t="shared" si="63"/>
        <v>2</v>
      </c>
      <c r="W488" s="19" cm="1">
        <f t="array" ref="W488">SUMPRODUCT((V488=品质升级提升效果!$H$3:$H$102)*(品质升级提升效果!$I$3:$I$102=C488)*(品质升级提升效果!$J$3:$J$102))</f>
        <v>2.08</v>
      </c>
      <c r="X488" s="19" cm="1">
        <f t="array" ref="X488">IFERROR(LOOKUP(1,0/((L488=Sheet2!$A$1:$A$90)*(Sheet2!$B$1:$B$90=C488)),Sheet2!$C$1:$C$90),W488)</f>
        <v>2.08</v>
      </c>
      <c r="Y488" s="16">
        <f t="shared" si="67"/>
        <v>17504595</v>
      </c>
      <c r="Z488" s="16">
        <f t="shared" si="65"/>
        <v>3092544</v>
      </c>
      <c r="AA488" s="16">
        <f t="shared" si="66"/>
        <v>67517731</v>
      </c>
      <c r="AD488" s="16" t="s">
        <v>257</v>
      </c>
      <c r="AE488" s="16" t="str">
        <f t="shared" si="68"/>
        <v>17504595,0}|</v>
      </c>
      <c r="AF488" s="16" t="s">
        <v>313</v>
      </c>
      <c r="AG488" s="16">
        <f t="shared" si="69"/>
        <v>3092544</v>
      </c>
      <c r="AH488" s="16" t="s">
        <v>260</v>
      </c>
      <c r="AI488" s="16" t="s">
        <v>314</v>
      </c>
      <c r="AJ488" s="16">
        <f t="shared" si="70"/>
        <v>67517731</v>
      </c>
      <c r="AK488" s="16" t="s">
        <v>261</v>
      </c>
      <c r="AL488" s="24" t="str">
        <f t="shared" si="71"/>
        <v>{{5,1,1,17504595,0}|{5,1,2,3092544,0}|{5,1,3,67517731,3}}</v>
      </c>
    </row>
    <row r="489" spans="1:38" x14ac:dyDescent="0.15">
      <c r="A489" s="16">
        <v>484</v>
      </c>
      <c r="B489" s="16">
        <v>103</v>
      </c>
      <c r="C489" s="16">
        <v>9</v>
      </c>
      <c r="D489" s="16">
        <v>0</v>
      </c>
      <c r="E489" s="16">
        <v>0</v>
      </c>
      <c r="F489" s="16">
        <v>0</v>
      </c>
      <c r="G489" s="34">
        <v>6000644</v>
      </c>
      <c r="H489" s="24" t="s">
        <v>366</v>
      </c>
      <c r="I489" s="36" t="s">
        <v>315</v>
      </c>
      <c r="J489" s="16">
        <v>8661</v>
      </c>
      <c r="K489" s="30">
        <v>1720</v>
      </c>
      <c r="L489" s="16" t="s">
        <v>24</v>
      </c>
      <c r="M489" s="16" t="str" cm="1">
        <f t="array" ref="M489:U489">_xlfn._xlws.FILTER(领地怪物效果!$A$4:$I$64,L489=领地怪物效果!$A$4:$A$64)</f>
        <v>远征PVP-3级普通</v>
      </c>
      <c r="N489" s="16">
        <v>3</v>
      </c>
      <c r="O489" s="16">
        <v>5.5</v>
      </c>
      <c r="P489" s="16">
        <v>3</v>
      </c>
      <c r="Q489" s="16">
        <v>3</v>
      </c>
      <c r="R489" s="16">
        <v>0</v>
      </c>
      <c r="S489" s="16">
        <v>16530783</v>
      </c>
      <c r="T489" s="16">
        <v>2100000</v>
      </c>
      <c r="U489" s="16">
        <v>45083955</v>
      </c>
      <c r="V489" s="16">
        <f t="shared" ref="V489:V552" si="72">IF(MID(B489,2,3)+0=0,1,MID(B489,2,3)+0)</f>
        <v>3</v>
      </c>
      <c r="W489" s="19" cm="1">
        <f t="array" ref="W489">SUMPRODUCT((V489=品质升级提升效果!$H$3:$H$102)*(品质升级提升效果!$I$3:$I$102=C489)*(品质升级提升效果!$J$3:$J$102))</f>
        <v>1.72</v>
      </c>
      <c r="X489" s="19" cm="1">
        <f t="array" ref="X489">IFERROR(LOOKUP(1,0/((L489=Sheet2!$A$1:$A$90)*(Sheet2!$B$1:$B$90=C489)),Sheet2!$C$1:$C$90),W489)</f>
        <v>1.72</v>
      </c>
      <c r="Y489" s="16">
        <f t="shared" si="67"/>
        <v>28432946</v>
      </c>
      <c r="Z489" s="16">
        <f t="shared" si="65"/>
        <v>4262160</v>
      </c>
      <c r="AA489" s="16">
        <f t="shared" si="66"/>
        <v>93053283</v>
      </c>
      <c r="AD489" s="16" t="s">
        <v>257</v>
      </c>
      <c r="AE489" s="16" t="str">
        <f t="shared" si="68"/>
        <v>28432946,0}|</v>
      </c>
      <c r="AF489" s="16" t="s">
        <v>313</v>
      </c>
      <c r="AG489" s="16">
        <f t="shared" si="69"/>
        <v>4262160</v>
      </c>
      <c r="AH489" s="16" t="s">
        <v>260</v>
      </c>
      <c r="AI489" s="16" t="s">
        <v>314</v>
      </c>
      <c r="AJ489" s="16">
        <f t="shared" si="70"/>
        <v>93053283</v>
      </c>
      <c r="AK489" s="16" t="s">
        <v>261</v>
      </c>
      <c r="AL489" s="24" t="str">
        <f t="shared" si="71"/>
        <v>{{5,1,1,28432946,0}|{5,1,2,4262160,0}|{5,1,3,93053283,3}}</v>
      </c>
    </row>
    <row r="490" spans="1:38" x14ac:dyDescent="0.15">
      <c r="A490" s="16">
        <v>485</v>
      </c>
      <c r="B490" s="16">
        <v>104</v>
      </c>
      <c r="C490" s="16">
        <v>9</v>
      </c>
      <c r="D490" s="16">
        <v>0</v>
      </c>
      <c r="E490" s="16">
        <v>0</v>
      </c>
      <c r="F490" s="16">
        <v>0</v>
      </c>
      <c r="G490" s="34">
        <v>6000645</v>
      </c>
      <c r="H490" s="24" t="s">
        <v>367</v>
      </c>
      <c r="I490" s="36" t="s">
        <v>315</v>
      </c>
      <c r="J490" s="16">
        <v>8661</v>
      </c>
      <c r="K490" s="30">
        <v>1720</v>
      </c>
      <c r="L490" s="16" t="s">
        <v>25</v>
      </c>
      <c r="M490" s="16" t="str" cm="1">
        <f t="array" ref="M490:U490">_xlfn._xlws.FILTER(领地怪物效果!$A$4:$I$64,L490=领地怪物效果!$A$4:$A$64)</f>
        <v>远征PVP-4级普通</v>
      </c>
      <c r="N490" s="16">
        <v>4</v>
      </c>
      <c r="O490" s="16">
        <v>8</v>
      </c>
      <c r="P490" s="16">
        <v>22</v>
      </c>
      <c r="Q490" s="16">
        <v>22</v>
      </c>
      <c r="R490" s="16">
        <v>0</v>
      </c>
      <c r="S490" s="16">
        <v>24044776</v>
      </c>
      <c r="T490" s="16">
        <v>15400000</v>
      </c>
      <c r="U490" s="16">
        <v>330615671</v>
      </c>
      <c r="V490" s="16">
        <f t="shared" si="72"/>
        <v>4</v>
      </c>
      <c r="W490" s="19" cm="1">
        <f t="array" ref="W490">SUMPRODUCT((V490=品质升级提升效果!$H$3:$H$102)*(品质升级提升效果!$I$3:$I$102=C490)*(品质升级提升效果!$J$3:$J$102))</f>
        <v>1.72</v>
      </c>
      <c r="X490" s="19" cm="1">
        <f t="array" ref="X490">IFERROR(LOOKUP(1,0/((L490=Sheet2!$A$1:$A$90)*(Sheet2!$B$1:$B$90=C490)),Sheet2!$C$1:$C$90),W490)</f>
        <v>1.72</v>
      </c>
      <c r="Y490" s="16">
        <f t="shared" si="67"/>
        <v>41357014</v>
      </c>
      <c r="Z490" s="16">
        <f t="shared" si="65"/>
        <v>31255840</v>
      </c>
      <c r="AA490" s="16">
        <f t="shared" si="66"/>
        <v>682390744</v>
      </c>
      <c r="AD490" s="16" t="s">
        <v>257</v>
      </c>
      <c r="AE490" s="16" t="str">
        <f t="shared" si="68"/>
        <v>41357014,0}|</v>
      </c>
      <c r="AF490" s="16" t="s">
        <v>313</v>
      </c>
      <c r="AG490" s="16">
        <f t="shared" si="69"/>
        <v>31255840</v>
      </c>
      <c r="AH490" s="16" t="s">
        <v>260</v>
      </c>
      <c r="AI490" s="16" t="s">
        <v>314</v>
      </c>
      <c r="AJ490" s="16">
        <f t="shared" si="70"/>
        <v>682390744</v>
      </c>
      <c r="AK490" s="16" t="s">
        <v>261</v>
      </c>
      <c r="AL490" s="24" t="str">
        <f t="shared" si="71"/>
        <v>{{5,1,1,41357014,0}|{5,1,2,31255840,0}|{5,1,3,682390744,3}}</v>
      </c>
    </row>
    <row r="491" spans="1:38" x14ac:dyDescent="0.15">
      <c r="A491" s="16">
        <v>486</v>
      </c>
      <c r="B491" s="16">
        <v>105</v>
      </c>
      <c r="C491" s="16">
        <v>9</v>
      </c>
      <c r="D491" s="16">
        <v>0</v>
      </c>
      <c r="E491" s="16">
        <v>0</v>
      </c>
      <c r="F491" s="16">
        <v>0</v>
      </c>
      <c r="G491" s="34">
        <v>6000646</v>
      </c>
      <c r="H491" s="24" t="s">
        <v>368</v>
      </c>
      <c r="I491" s="36" t="s">
        <v>315</v>
      </c>
      <c r="J491" s="16">
        <v>8661</v>
      </c>
      <c r="K491" s="30">
        <v>1620</v>
      </c>
      <c r="L491" s="16" t="s">
        <v>26</v>
      </c>
      <c r="M491" s="16" t="str" cm="1">
        <f t="array" ref="M491:U491">_xlfn._xlws.FILTER(领地怪物效果!$A$4:$I$64,L491=领地怪物效果!$A$4:$A$64)</f>
        <v>远征PVP-5级普通</v>
      </c>
      <c r="N491" s="16">
        <v>5</v>
      </c>
      <c r="O491" s="16">
        <v>12</v>
      </c>
      <c r="P491" s="16">
        <v>25</v>
      </c>
      <c r="Q491" s="16">
        <v>25</v>
      </c>
      <c r="R491" s="16">
        <v>0</v>
      </c>
      <c r="S491" s="16">
        <v>36067164</v>
      </c>
      <c r="T491" s="16">
        <v>17500000</v>
      </c>
      <c r="U491" s="16">
        <v>375699626</v>
      </c>
      <c r="V491" s="16">
        <f t="shared" si="72"/>
        <v>5</v>
      </c>
      <c r="W491" s="19" cm="1">
        <f t="array" ref="W491">SUMPRODUCT((V491=品质升级提升效果!$H$3:$H$102)*(品质升级提升效果!$I$3:$I$102=C491)*(品质升级提升效果!$J$3:$J$102))</f>
        <v>1.62</v>
      </c>
      <c r="X491" s="19" cm="1">
        <f t="array" ref="X491">IFERROR(LOOKUP(1,0/((L491=Sheet2!$A$1:$A$90)*(Sheet2!$B$1:$B$90=C491)),Sheet2!$C$1:$C$90),W491)</f>
        <v>1.62</v>
      </c>
      <c r="Y491" s="16">
        <f t="shared" si="67"/>
        <v>58428805</v>
      </c>
      <c r="Z491" s="16">
        <f t="shared" si="65"/>
        <v>33453000</v>
      </c>
      <c r="AA491" s="16">
        <f t="shared" si="66"/>
        <v>730360072</v>
      </c>
      <c r="AD491" s="16" t="s">
        <v>257</v>
      </c>
      <c r="AE491" s="16" t="str">
        <f t="shared" si="68"/>
        <v>58428805,0}|</v>
      </c>
      <c r="AF491" s="16" t="s">
        <v>313</v>
      </c>
      <c r="AG491" s="16">
        <f t="shared" si="69"/>
        <v>33453000</v>
      </c>
      <c r="AH491" s="16" t="s">
        <v>260</v>
      </c>
      <c r="AI491" s="16" t="s">
        <v>314</v>
      </c>
      <c r="AJ491" s="16">
        <f t="shared" si="70"/>
        <v>730360072</v>
      </c>
      <c r="AK491" s="16" t="s">
        <v>261</v>
      </c>
      <c r="AL491" s="24" t="str">
        <f t="shared" si="71"/>
        <v>{{5,1,1,58428805,0}|{5,1,2,33453000,0}|{5,1,3,730360072,3}}</v>
      </c>
    </row>
    <row r="492" spans="1:38" x14ac:dyDescent="0.15">
      <c r="A492" s="16">
        <v>487</v>
      </c>
      <c r="B492" s="16">
        <v>106</v>
      </c>
      <c r="C492" s="16">
        <v>9</v>
      </c>
      <c r="D492" s="16">
        <v>0</v>
      </c>
      <c r="E492" s="16">
        <v>0</v>
      </c>
      <c r="F492" s="16">
        <v>0</v>
      </c>
      <c r="G492" s="34">
        <v>6000647</v>
      </c>
      <c r="H492" s="24" t="s">
        <v>369</v>
      </c>
      <c r="I492" s="36" t="s">
        <v>315</v>
      </c>
      <c r="J492" s="16">
        <v>8661</v>
      </c>
      <c r="K492" s="30">
        <v>1520</v>
      </c>
      <c r="L492" s="16" t="s">
        <v>27</v>
      </c>
      <c r="M492" s="16" t="str" cm="1">
        <f t="array" ref="M492:U492">_xlfn._xlws.FILTER(领地怪物效果!$A$4:$I$64,L492=领地怪物效果!$A$4:$A$64)</f>
        <v>远征PVP-6级普通</v>
      </c>
      <c r="N492" s="16">
        <v>6</v>
      </c>
      <c r="O492" s="16">
        <v>28</v>
      </c>
      <c r="P492" s="16">
        <v>160</v>
      </c>
      <c r="Q492" s="16">
        <v>160</v>
      </c>
      <c r="R492" s="16">
        <v>0</v>
      </c>
      <c r="S492" s="16">
        <v>84156716</v>
      </c>
      <c r="T492" s="16">
        <v>112000000</v>
      </c>
      <c r="U492" s="16">
        <v>2404477611</v>
      </c>
      <c r="V492" s="16">
        <f t="shared" si="72"/>
        <v>6</v>
      </c>
      <c r="W492" s="19" cm="1">
        <f t="array" ref="W492">SUMPRODUCT((V492=品质升级提升效果!$H$3:$H$102)*(品质升级提升效果!$I$3:$I$102=C492)*(品质升级提升效果!$J$3:$J$102))</f>
        <v>1.52</v>
      </c>
      <c r="X492" s="19" cm="1">
        <f t="array" ref="X492">IFERROR(LOOKUP(1,0/((L492=Sheet2!$A$1:$A$90)*(Sheet2!$B$1:$B$90=C492)),Sheet2!$C$1:$C$90),W492)</f>
        <v>1.52</v>
      </c>
      <c r="Y492" s="16">
        <f t="shared" si="67"/>
        <v>127918208</v>
      </c>
      <c r="Z492" s="16">
        <f t="shared" si="65"/>
        <v>200883200</v>
      </c>
      <c r="AA492" s="16">
        <f t="shared" si="66"/>
        <v>4385767162</v>
      </c>
      <c r="AD492" s="16" t="s">
        <v>257</v>
      </c>
      <c r="AE492" s="16" t="str">
        <f t="shared" si="68"/>
        <v>127918208,0}|</v>
      </c>
      <c r="AF492" s="16" t="s">
        <v>313</v>
      </c>
      <c r="AG492" s="16">
        <f t="shared" si="69"/>
        <v>200883200</v>
      </c>
      <c r="AH492" s="16" t="s">
        <v>260</v>
      </c>
      <c r="AI492" s="16" t="s">
        <v>314</v>
      </c>
      <c r="AJ492" s="16">
        <f t="shared" si="70"/>
        <v>4385767162</v>
      </c>
      <c r="AK492" s="16" t="s">
        <v>261</v>
      </c>
      <c r="AL492" s="24" t="str">
        <f t="shared" si="71"/>
        <v>{{5,1,1,127918208,0}|{5,1,2,200883200,0}|{5,1,3,4385767162,3}}</v>
      </c>
    </row>
    <row r="493" spans="1:38" x14ac:dyDescent="0.15">
      <c r="A493" s="16">
        <v>488</v>
      </c>
      <c r="B493" s="16">
        <v>107</v>
      </c>
      <c r="C493" s="16">
        <v>9</v>
      </c>
      <c r="D493" s="16">
        <v>0</v>
      </c>
      <c r="E493" s="16">
        <v>0</v>
      </c>
      <c r="F493" s="16">
        <v>0</v>
      </c>
      <c r="G493" s="34">
        <v>6000648</v>
      </c>
      <c r="H493" s="24" t="s">
        <v>370</v>
      </c>
      <c r="I493" s="36" t="s">
        <v>315</v>
      </c>
      <c r="J493" s="16">
        <v>8661</v>
      </c>
      <c r="K493" s="30">
        <v>1380.0000000000002</v>
      </c>
      <c r="L493" s="16" t="s">
        <v>28</v>
      </c>
      <c r="M493" s="16" t="str" cm="1">
        <f t="array" ref="M493:U493">_xlfn._xlws.FILTER(领地怪物效果!$A$4:$I$64,L493=领地怪物效果!$A$4:$A$64)</f>
        <v>远征PVP-7级普通</v>
      </c>
      <c r="N493" s="16">
        <v>7</v>
      </c>
      <c r="O493" s="16">
        <v>32</v>
      </c>
      <c r="P493" s="16">
        <v>200</v>
      </c>
      <c r="Q493" s="16">
        <v>200</v>
      </c>
      <c r="R493" s="16">
        <v>0</v>
      </c>
      <c r="S493" s="16">
        <v>96179104</v>
      </c>
      <c r="T493" s="16">
        <v>140000000</v>
      </c>
      <c r="U493" s="16">
        <v>3005597014</v>
      </c>
      <c r="V493" s="16">
        <f t="shared" si="72"/>
        <v>7</v>
      </c>
      <c r="W493" s="19" cm="1">
        <f t="array" ref="W493">SUMPRODUCT((V493=品质升级提升效果!$H$3:$H$102)*(品质升级提升效果!$I$3:$I$102=C493)*(品质升级提升效果!$J$3:$J$102))</f>
        <v>1.3800000000000001</v>
      </c>
      <c r="X493" s="19" cm="1">
        <f t="array" ref="X493">IFERROR(LOOKUP(1,0/((L493=Sheet2!$A$1:$A$90)*(Sheet2!$B$1:$B$90=C493)),Sheet2!$C$1:$C$90),W493)</f>
        <v>1.3800000000000001</v>
      </c>
      <c r="Y493" s="16">
        <f t="shared" si="67"/>
        <v>132727163</v>
      </c>
      <c r="Z493" s="16">
        <f t="shared" si="65"/>
        <v>227976000</v>
      </c>
      <c r="AA493" s="16">
        <f t="shared" si="66"/>
        <v>4977268655</v>
      </c>
      <c r="AD493" s="16" t="s">
        <v>257</v>
      </c>
      <c r="AE493" s="16" t="str">
        <f t="shared" si="68"/>
        <v>132727163,0}|</v>
      </c>
      <c r="AF493" s="16" t="s">
        <v>313</v>
      </c>
      <c r="AG493" s="16">
        <f t="shared" si="69"/>
        <v>227976000</v>
      </c>
      <c r="AH493" s="16" t="s">
        <v>260</v>
      </c>
      <c r="AI493" s="16" t="s">
        <v>314</v>
      </c>
      <c r="AJ493" s="16">
        <f t="shared" si="70"/>
        <v>4977268655</v>
      </c>
      <c r="AK493" s="16" t="s">
        <v>261</v>
      </c>
      <c r="AL493" s="24" t="str">
        <f t="shared" si="71"/>
        <v>{{5,1,1,132727163,0}|{5,1,2,227976000,0}|{5,1,3,4977268655,3}}</v>
      </c>
    </row>
    <row r="494" spans="1:38" x14ac:dyDescent="0.15">
      <c r="A494" s="16">
        <v>489</v>
      </c>
      <c r="B494" s="16">
        <v>108</v>
      </c>
      <c r="C494" s="16">
        <v>9</v>
      </c>
      <c r="D494" s="16">
        <v>0</v>
      </c>
      <c r="E494" s="16">
        <v>0</v>
      </c>
      <c r="F494" s="16">
        <v>0</v>
      </c>
      <c r="G494" s="34">
        <v>6000649</v>
      </c>
      <c r="H494" s="24" t="s">
        <v>371</v>
      </c>
      <c r="I494" s="36" t="s">
        <v>315</v>
      </c>
      <c r="J494" s="16">
        <v>8661</v>
      </c>
      <c r="K494" s="30">
        <v>1240</v>
      </c>
      <c r="L494" s="16" t="s">
        <v>29</v>
      </c>
      <c r="M494" s="16" t="str" cm="1">
        <f t="array" ref="M494:U494">_xlfn._xlws.FILTER(领地怪物效果!$A$4:$I$64,L494=领地怪物效果!$A$4:$A$64)</f>
        <v>远征PVP-8级普通</v>
      </c>
      <c r="N494" s="16">
        <v>8</v>
      </c>
      <c r="O494" s="16">
        <v>35</v>
      </c>
      <c r="P494" s="16">
        <v>250</v>
      </c>
      <c r="Q494" s="16">
        <v>250</v>
      </c>
      <c r="R494" s="16">
        <v>0</v>
      </c>
      <c r="S494" s="16">
        <v>105195895</v>
      </c>
      <c r="T494" s="16">
        <v>175000000</v>
      </c>
      <c r="U494" s="16">
        <v>3756996268</v>
      </c>
      <c r="V494" s="16">
        <f t="shared" si="72"/>
        <v>8</v>
      </c>
      <c r="W494" s="19" cm="1">
        <f t="array" ref="W494">SUMPRODUCT((V494=品质升级提升效果!$H$3:$H$102)*(品质升级提升效果!$I$3:$I$102=C494)*(品质升级提升效果!$J$3:$J$102))</f>
        <v>1.24</v>
      </c>
      <c r="X494" s="19" cm="1">
        <f t="array" ref="X494">IFERROR(LOOKUP(1,0/((L494=Sheet2!$A$1:$A$90)*(Sheet2!$B$1:$B$90=C494)),Sheet2!$C$1:$C$90),W494)</f>
        <v>1.24</v>
      </c>
      <c r="Y494" s="16">
        <f t="shared" si="67"/>
        <v>130442909</v>
      </c>
      <c r="Z494" s="16">
        <f t="shared" si="65"/>
        <v>256060000</v>
      </c>
      <c r="AA494" s="16">
        <f t="shared" si="66"/>
        <v>5590410446</v>
      </c>
      <c r="AD494" s="16" t="s">
        <v>257</v>
      </c>
      <c r="AE494" s="16" t="str">
        <f t="shared" si="68"/>
        <v>130442909,0}|</v>
      </c>
      <c r="AF494" s="16" t="s">
        <v>313</v>
      </c>
      <c r="AG494" s="16">
        <f t="shared" si="69"/>
        <v>256060000</v>
      </c>
      <c r="AH494" s="16" t="s">
        <v>260</v>
      </c>
      <c r="AI494" s="16" t="s">
        <v>314</v>
      </c>
      <c r="AJ494" s="16">
        <f t="shared" si="70"/>
        <v>5590410446</v>
      </c>
      <c r="AK494" s="16" t="s">
        <v>261</v>
      </c>
      <c r="AL494" s="24" t="str">
        <f t="shared" si="71"/>
        <v>{{5,1,1,130442909,0}|{5,1,2,256060000,0}|{5,1,3,5590410446,3}}</v>
      </c>
    </row>
    <row r="495" spans="1:38" x14ac:dyDescent="0.15">
      <c r="A495" s="16">
        <v>490</v>
      </c>
      <c r="B495" s="16">
        <v>109</v>
      </c>
      <c r="C495" s="16">
        <v>9</v>
      </c>
      <c r="D495" s="16">
        <v>0</v>
      </c>
      <c r="E495" s="16">
        <v>0</v>
      </c>
      <c r="F495" s="16">
        <v>0</v>
      </c>
      <c r="G495" s="34">
        <v>6000650</v>
      </c>
      <c r="H495" s="24" t="s">
        <v>372</v>
      </c>
      <c r="I495" s="36" t="s">
        <v>315</v>
      </c>
      <c r="J495" s="16">
        <v>8661</v>
      </c>
      <c r="K495" s="30">
        <v>1100</v>
      </c>
      <c r="L495" s="16" t="s">
        <v>30</v>
      </c>
      <c r="M495" s="16" t="str" cm="1">
        <f t="array" ref="M495:U495">_xlfn._xlws.FILTER(领地怪物效果!$A$4:$I$64,L495=领地怪物效果!$A$4:$A$64)</f>
        <v>远征PVP-9级普通</v>
      </c>
      <c r="N495" s="16">
        <v>9</v>
      </c>
      <c r="O495" s="16">
        <v>60</v>
      </c>
      <c r="P495" s="16">
        <v>300</v>
      </c>
      <c r="Q495" s="16">
        <v>300</v>
      </c>
      <c r="R495" s="16">
        <v>0</v>
      </c>
      <c r="S495" s="16">
        <v>180335820</v>
      </c>
      <c r="T495" s="16">
        <v>210000000</v>
      </c>
      <c r="U495" s="16">
        <v>4508395522</v>
      </c>
      <c r="V495" s="16">
        <f t="shared" si="72"/>
        <v>9</v>
      </c>
      <c r="W495" s="19" cm="1">
        <f t="array" ref="W495">SUMPRODUCT((V495=品质升级提升效果!$H$3:$H$102)*(品质升级提升效果!$I$3:$I$102=C495)*(品质升级提升效果!$J$3:$J$102))</f>
        <v>1.1000000000000001</v>
      </c>
      <c r="X495" s="19" cm="1">
        <f t="array" ref="X495">IFERROR(LOOKUP(1,0/((L495=Sheet2!$A$1:$A$90)*(Sheet2!$B$1:$B$90=C495)),Sheet2!$C$1:$C$90),W495)</f>
        <v>1.1000000000000001</v>
      </c>
      <c r="Y495" s="16">
        <f t="shared" si="67"/>
        <v>198369402</v>
      </c>
      <c r="Z495" s="16">
        <f t="shared" si="65"/>
        <v>272580000</v>
      </c>
      <c r="AA495" s="16">
        <f t="shared" si="66"/>
        <v>5951082089</v>
      </c>
      <c r="AD495" s="16" t="s">
        <v>257</v>
      </c>
      <c r="AE495" s="16" t="str">
        <f t="shared" si="68"/>
        <v>198369402,0}|</v>
      </c>
      <c r="AF495" s="16" t="s">
        <v>313</v>
      </c>
      <c r="AG495" s="16">
        <f t="shared" si="69"/>
        <v>272580000</v>
      </c>
      <c r="AH495" s="16" t="s">
        <v>260</v>
      </c>
      <c r="AI495" s="16" t="s">
        <v>314</v>
      </c>
      <c r="AJ495" s="16">
        <f t="shared" si="70"/>
        <v>5951082089</v>
      </c>
      <c r="AK495" s="16" t="s">
        <v>261</v>
      </c>
      <c r="AL495" s="24" t="str">
        <f t="shared" si="71"/>
        <v>{{5,1,1,198369402,0}|{5,1,2,272580000,0}|{5,1,3,5951082089,3}}</v>
      </c>
    </row>
    <row r="496" spans="1:38" x14ac:dyDescent="0.15">
      <c r="A496" s="16">
        <v>491</v>
      </c>
      <c r="B496" s="16">
        <v>110</v>
      </c>
      <c r="C496" s="16">
        <v>9</v>
      </c>
      <c r="D496" s="16">
        <v>0</v>
      </c>
      <c r="E496" s="16">
        <v>0</v>
      </c>
      <c r="F496" s="16">
        <v>0</v>
      </c>
      <c r="G496" s="34">
        <v>6000651</v>
      </c>
      <c r="H496" s="24" t="s">
        <v>373</v>
      </c>
      <c r="I496" s="36" t="s">
        <v>315</v>
      </c>
      <c r="J496" s="16">
        <v>8661</v>
      </c>
      <c r="K496" s="30">
        <v>1000</v>
      </c>
      <c r="L496" s="16" t="s">
        <v>31</v>
      </c>
      <c r="M496" s="16" t="str" cm="1">
        <f t="array" ref="M496:U496">_xlfn._xlws.FILTER(领地怪物效果!$A$4:$I$64,L496=领地怪物效果!$A$4:$A$64)</f>
        <v>远征PVP-10级普通</v>
      </c>
      <c r="N496" s="16">
        <v>10</v>
      </c>
      <c r="O496" s="16">
        <v>70</v>
      </c>
      <c r="P496" s="16">
        <v>320</v>
      </c>
      <c r="Q496" s="16">
        <v>320</v>
      </c>
      <c r="R496" s="16">
        <v>0</v>
      </c>
      <c r="S496" s="16">
        <v>210391791</v>
      </c>
      <c r="T496" s="16">
        <v>224000000</v>
      </c>
      <c r="U496" s="16">
        <v>4808955223</v>
      </c>
      <c r="V496" s="16">
        <f t="shared" si="72"/>
        <v>10</v>
      </c>
      <c r="W496" s="19" cm="1">
        <f t="array" ref="W496">SUMPRODUCT((V496=品质升级提升效果!$H$3:$H$102)*(品质升级提升效果!$I$3:$I$102=C496)*(品质升级提升效果!$J$3:$J$102))</f>
        <v>1</v>
      </c>
      <c r="X496" s="19" cm="1">
        <f t="array" ref="X496">IFERROR(LOOKUP(1,0/((L496=Sheet2!$A$1:$A$90)*(Sheet2!$B$1:$B$90=C496)),Sheet2!$C$1:$C$90),W496)</f>
        <v>1</v>
      </c>
      <c r="Y496" s="16">
        <f t="shared" si="67"/>
        <v>210391791</v>
      </c>
      <c r="Z496" s="16">
        <f t="shared" si="65"/>
        <v>264320000</v>
      </c>
      <c r="AA496" s="16">
        <f t="shared" si="66"/>
        <v>5770746267</v>
      </c>
      <c r="AD496" s="16" t="s">
        <v>257</v>
      </c>
      <c r="AE496" s="16" t="str">
        <f t="shared" si="68"/>
        <v>210391791,0}|</v>
      </c>
      <c r="AF496" s="16" t="s">
        <v>313</v>
      </c>
      <c r="AG496" s="16">
        <f t="shared" si="69"/>
        <v>264320000</v>
      </c>
      <c r="AH496" s="16" t="s">
        <v>260</v>
      </c>
      <c r="AI496" s="16" t="s">
        <v>314</v>
      </c>
      <c r="AJ496" s="16">
        <f t="shared" si="70"/>
        <v>5770746267</v>
      </c>
      <c r="AK496" s="16" t="s">
        <v>261</v>
      </c>
      <c r="AL496" s="24" t="str">
        <f t="shared" si="71"/>
        <v>{{5,1,1,210391791,0}|{5,1,2,264320000,0}|{5,1,3,5770746267,3}}</v>
      </c>
    </row>
    <row r="497" spans="1:38" x14ac:dyDescent="0.15">
      <c r="A497" s="16">
        <v>492</v>
      </c>
      <c r="B497" s="16">
        <v>201</v>
      </c>
      <c r="C497" s="16">
        <v>9</v>
      </c>
      <c r="D497" s="16">
        <v>900</v>
      </c>
      <c r="E497" s="16">
        <v>0</v>
      </c>
      <c r="F497" s="16">
        <v>0</v>
      </c>
      <c r="G497" s="34">
        <f>G487</f>
        <v>6000642</v>
      </c>
      <c r="H497" s="24" t="s">
        <v>364</v>
      </c>
      <c r="I497" s="37" t="s">
        <v>315</v>
      </c>
      <c r="J497" s="16">
        <v>8661</v>
      </c>
      <c r="K497" s="30">
        <v>2600</v>
      </c>
      <c r="L497" s="16" t="s">
        <v>32</v>
      </c>
      <c r="M497" s="16" t="str" cm="1">
        <f t="array" ref="M497:U497">_xlfn._xlws.FILTER(领地怪物效果!$A$4:$I$64,L497=领地怪物效果!$A$4:$A$64)</f>
        <v>远征PVP-1级远征币矿井</v>
      </c>
      <c r="N497" s="16">
        <v>1</v>
      </c>
      <c r="O497" s="16">
        <v>1.9</v>
      </c>
      <c r="P497" s="16">
        <v>1.9</v>
      </c>
      <c r="Q497" s="16">
        <v>1.9</v>
      </c>
      <c r="R497" s="16">
        <v>0</v>
      </c>
      <c r="S497" s="16">
        <v>5710634</v>
      </c>
      <c r="T497" s="16">
        <v>1330000</v>
      </c>
      <c r="U497" s="16">
        <v>28553171</v>
      </c>
      <c r="V497" s="16">
        <f t="shared" si="72"/>
        <v>1</v>
      </c>
      <c r="W497" s="19" cm="1">
        <f t="array" ref="W497">SUMPRODUCT((V497=品质升级提升效果!$H$3:$H$102)*(品质升级提升效果!$I$3:$I$102=C497)*(品质升级提升效果!$J$3:$J$102))</f>
        <v>2.6</v>
      </c>
      <c r="X497" s="19" cm="1">
        <f t="array" ref="X497">IFERROR(LOOKUP(1,0/((L497=Sheet2!$A$1:$A$90)*(Sheet2!$B$1:$B$90=C497)),Sheet2!$C$1:$C$90),W497)</f>
        <v>2.6</v>
      </c>
      <c r="Y497" s="16">
        <f t="shared" si="67"/>
        <v>14847648</v>
      </c>
      <c r="Z497" s="16">
        <f t="shared" si="65"/>
        <v>4080440</v>
      </c>
      <c r="AA497" s="16">
        <f t="shared" si="66"/>
        <v>89085893</v>
      </c>
      <c r="AD497" s="16" t="s">
        <v>257</v>
      </c>
      <c r="AE497" s="16" t="str">
        <f t="shared" si="68"/>
        <v>14847648,0}|</v>
      </c>
      <c r="AF497" s="16" t="s">
        <v>313</v>
      </c>
      <c r="AG497" s="16">
        <f t="shared" si="69"/>
        <v>4080440</v>
      </c>
      <c r="AH497" s="16" t="s">
        <v>260</v>
      </c>
      <c r="AI497" s="16" t="s">
        <v>314</v>
      </c>
      <c r="AJ497" s="16">
        <f t="shared" si="70"/>
        <v>89085893</v>
      </c>
      <c r="AK497" s="16" t="s">
        <v>261</v>
      </c>
      <c r="AL497" s="24" t="str">
        <f t="shared" si="71"/>
        <v>{{5,1,1,14847648,0}|{5,1,2,4080440,0}|{5,1,3,89085893,3}}</v>
      </c>
    </row>
    <row r="498" spans="1:38" x14ac:dyDescent="0.15">
      <c r="A498" s="16">
        <v>493</v>
      </c>
      <c r="B498" s="16">
        <v>202</v>
      </c>
      <c r="C498" s="16">
        <v>9</v>
      </c>
      <c r="D498" s="16">
        <v>900</v>
      </c>
      <c r="E498" s="16">
        <v>0</v>
      </c>
      <c r="F498" s="16">
        <v>0</v>
      </c>
      <c r="G498" s="34">
        <f t="shared" ref="G498:G516" si="73">G488</f>
        <v>6000643</v>
      </c>
      <c r="H498" s="24" t="s">
        <v>365</v>
      </c>
      <c r="I498" s="37" t="s">
        <v>315</v>
      </c>
      <c r="J498" s="16">
        <v>8661</v>
      </c>
      <c r="K498" s="30">
        <v>2080</v>
      </c>
      <c r="L498" s="16" t="s">
        <v>33</v>
      </c>
      <c r="M498" s="16" t="str" cm="1">
        <f t="array" ref="M498:U498">_xlfn._xlws.FILTER(领地怪物效果!$A$4:$I$64,L498=领地怪物效果!$A$4:$A$64)</f>
        <v>远征PVP-2级远征币矿井</v>
      </c>
      <c r="N498" s="16">
        <v>2</v>
      </c>
      <c r="O498" s="16">
        <v>2.95</v>
      </c>
      <c r="P498" s="16">
        <v>2.25</v>
      </c>
      <c r="Q498" s="16">
        <v>2.25</v>
      </c>
      <c r="R498" s="16">
        <v>0</v>
      </c>
      <c r="S498" s="16">
        <v>8866511</v>
      </c>
      <c r="T498" s="16">
        <v>1575000</v>
      </c>
      <c r="U498" s="16">
        <v>33812966</v>
      </c>
      <c r="V498" s="16">
        <f t="shared" si="72"/>
        <v>2</v>
      </c>
      <c r="W498" s="19" cm="1">
        <f t="array" ref="W498">SUMPRODUCT((V498=品质升级提升效果!$H$3:$H$102)*(品质升级提升效果!$I$3:$I$102=C498)*(品质升级提升效果!$J$3:$J$102))</f>
        <v>2.08</v>
      </c>
      <c r="X498" s="19" cm="1">
        <f t="array" ref="X498">IFERROR(LOOKUP(1,0/((L498=Sheet2!$A$1:$A$90)*(Sheet2!$B$1:$B$90=C498)),Sheet2!$C$1:$C$90),W498)</f>
        <v>2.08</v>
      </c>
      <c r="Y498" s="16">
        <f t="shared" si="67"/>
        <v>18442342</v>
      </c>
      <c r="Z498" s="16">
        <f t="shared" si="65"/>
        <v>3865680</v>
      </c>
      <c r="AA498" s="16">
        <f t="shared" si="66"/>
        <v>84397163</v>
      </c>
      <c r="AD498" s="16" t="s">
        <v>257</v>
      </c>
      <c r="AE498" s="16" t="str">
        <f t="shared" si="68"/>
        <v>18442342,0}|</v>
      </c>
      <c r="AF498" s="16" t="s">
        <v>313</v>
      </c>
      <c r="AG498" s="16">
        <f t="shared" si="69"/>
        <v>3865680</v>
      </c>
      <c r="AH498" s="16" t="s">
        <v>260</v>
      </c>
      <c r="AI498" s="16" t="s">
        <v>314</v>
      </c>
      <c r="AJ498" s="16">
        <f t="shared" si="70"/>
        <v>84397163</v>
      </c>
      <c r="AK498" s="16" t="s">
        <v>261</v>
      </c>
      <c r="AL498" s="24" t="str">
        <f t="shared" si="71"/>
        <v>{{5,1,1,18442342,0}|{5,1,2,3865680,0}|{5,1,3,84397163,3}}</v>
      </c>
    </row>
    <row r="499" spans="1:38" x14ac:dyDescent="0.15">
      <c r="A499" s="16">
        <v>494</v>
      </c>
      <c r="B499" s="16">
        <v>203</v>
      </c>
      <c r="C499" s="16">
        <v>9</v>
      </c>
      <c r="D499" s="16">
        <v>900</v>
      </c>
      <c r="E499" s="16">
        <v>0</v>
      </c>
      <c r="F499" s="16">
        <v>0</v>
      </c>
      <c r="G499" s="34">
        <f t="shared" si="73"/>
        <v>6000644</v>
      </c>
      <c r="H499" s="24" t="s">
        <v>366</v>
      </c>
      <c r="I499" s="37" t="s">
        <v>315</v>
      </c>
      <c r="J499" s="16">
        <v>8661</v>
      </c>
      <c r="K499" s="30">
        <v>1720</v>
      </c>
      <c r="L499" s="16" t="s">
        <v>34</v>
      </c>
      <c r="M499" s="16" t="str" cm="1">
        <f t="array" ref="M499:U499">_xlfn._xlws.FILTER(领地怪物效果!$A$4:$I$64,L499=领地怪物效果!$A$4:$A$64)</f>
        <v>远征PVP-3级远征币矿井</v>
      </c>
      <c r="N499" s="16">
        <v>3</v>
      </c>
      <c r="O499" s="16">
        <v>5.9</v>
      </c>
      <c r="P499" s="16">
        <v>3.9</v>
      </c>
      <c r="Q499" s="16">
        <v>3.9</v>
      </c>
      <c r="R499" s="16">
        <v>0</v>
      </c>
      <c r="S499" s="16">
        <v>17733022</v>
      </c>
      <c r="T499" s="16">
        <v>2730000</v>
      </c>
      <c r="U499" s="16">
        <v>58609141</v>
      </c>
      <c r="V499" s="16">
        <f t="shared" si="72"/>
        <v>3</v>
      </c>
      <c r="W499" s="19" cm="1">
        <f t="array" ref="W499">SUMPRODUCT((V499=品质升级提升效果!$H$3:$H$102)*(品质升级提升效果!$I$3:$I$102=C499)*(品质升级提升效果!$J$3:$J$102))</f>
        <v>1.72</v>
      </c>
      <c r="X499" s="19" cm="1">
        <f t="array" ref="X499">IFERROR(LOOKUP(1,0/((L499=Sheet2!$A$1:$A$90)*(Sheet2!$B$1:$B$90=C499)),Sheet2!$C$1:$C$90),W499)</f>
        <v>1.72</v>
      </c>
      <c r="Y499" s="16">
        <f t="shared" si="67"/>
        <v>30500797</v>
      </c>
      <c r="Z499" s="16">
        <f t="shared" si="65"/>
        <v>5540808</v>
      </c>
      <c r="AA499" s="16">
        <f t="shared" si="66"/>
        <v>120969267</v>
      </c>
      <c r="AD499" s="16" t="s">
        <v>257</v>
      </c>
      <c r="AE499" s="16" t="str">
        <f t="shared" si="68"/>
        <v>30500797,0}|</v>
      </c>
      <c r="AF499" s="16" t="s">
        <v>313</v>
      </c>
      <c r="AG499" s="16">
        <f t="shared" si="69"/>
        <v>5540808</v>
      </c>
      <c r="AH499" s="16" t="s">
        <v>260</v>
      </c>
      <c r="AI499" s="16" t="s">
        <v>314</v>
      </c>
      <c r="AJ499" s="16">
        <f t="shared" si="70"/>
        <v>120969267</v>
      </c>
      <c r="AK499" s="16" t="s">
        <v>261</v>
      </c>
      <c r="AL499" s="24" t="str">
        <f t="shared" si="71"/>
        <v>{{5,1,1,30500797,0}|{5,1,2,5540808,0}|{5,1,3,120969267,3}}</v>
      </c>
    </row>
    <row r="500" spans="1:38" x14ac:dyDescent="0.15">
      <c r="A500" s="16">
        <v>495</v>
      </c>
      <c r="B500" s="16">
        <v>204</v>
      </c>
      <c r="C500" s="16">
        <v>9</v>
      </c>
      <c r="D500" s="16">
        <v>900</v>
      </c>
      <c r="E500" s="16">
        <v>0</v>
      </c>
      <c r="F500" s="16">
        <v>0</v>
      </c>
      <c r="G500" s="34">
        <f t="shared" si="73"/>
        <v>6000645</v>
      </c>
      <c r="H500" s="24" t="s">
        <v>367</v>
      </c>
      <c r="I500" s="37" t="s">
        <v>315</v>
      </c>
      <c r="J500" s="16">
        <v>8661</v>
      </c>
      <c r="K500" s="30">
        <v>1720</v>
      </c>
      <c r="L500" s="16" t="s">
        <v>35</v>
      </c>
      <c r="M500" s="16" t="str" cm="1">
        <f t="array" ref="M500:U500">_xlfn._xlws.FILTER(领地怪物效果!$A$4:$I$64,L500=领地怪物效果!$A$4:$A$64)</f>
        <v>远征PVP-4级远征币矿井</v>
      </c>
      <c r="N500" s="16">
        <v>4</v>
      </c>
      <c r="O500" s="16">
        <v>8.6999999999999993</v>
      </c>
      <c r="P500" s="16">
        <v>29.7</v>
      </c>
      <c r="Q500" s="16">
        <v>29.7</v>
      </c>
      <c r="R500" s="16">
        <v>0</v>
      </c>
      <c r="S500" s="16">
        <v>26148694</v>
      </c>
      <c r="T500" s="16">
        <v>20790000</v>
      </c>
      <c r="U500" s="16">
        <v>446331156</v>
      </c>
      <c r="V500" s="16">
        <f t="shared" si="72"/>
        <v>4</v>
      </c>
      <c r="W500" s="19" cm="1">
        <f t="array" ref="W500">SUMPRODUCT((V500=品质升级提升效果!$H$3:$H$102)*(品质升级提升效果!$I$3:$I$102=C500)*(品质升级提升效果!$J$3:$J$102))</f>
        <v>1.72</v>
      </c>
      <c r="X500" s="19" cm="1">
        <f t="array" ref="X500">IFERROR(LOOKUP(1,0/((L500=Sheet2!$A$1:$A$90)*(Sheet2!$B$1:$B$90=C500)),Sheet2!$C$1:$C$90),W500)</f>
        <v>1.72</v>
      </c>
      <c r="Y500" s="16">
        <f t="shared" si="67"/>
        <v>44975753</v>
      </c>
      <c r="Z500" s="16">
        <f t="shared" si="65"/>
        <v>42195384</v>
      </c>
      <c r="AA500" s="16">
        <f t="shared" si="66"/>
        <v>921227505</v>
      </c>
      <c r="AD500" s="16" t="s">
        <v>257</v>
      </c>
      <c r="AE500" s="16" t="str">
        <f t="shared" si="68"/>
        <v>44975753,0}|</v>
      </c>
      <c r="AF500" s="16" t="s">
        <v>313</v>
      </c>
      <c r="AG500" s="16">
        <f t="shared" si="69"/>
        <v>42195384</v>
      </c>
      <c r="AH500" s="16" t="s">
        <v>260</v>
      </c>
      <c r="AI500" s="16" t="s">
        <v>314</v>
      </c>
      <c r="AJ500" s="16">
        <f t="shared" si="70"/>
        <v>921227505</v>
      </c>
      <c r="AK500" s="16" t="s">
        <v>261</v>
      </c>
      <c r="AL500" s="24" t="str">
        <f t="shared" si="71"/>
        <v>{{5,1,1,44975753,0}|{5,1,2,42195384,0}|{5,1,3,921227505,3}}</v>
      </c>
    </row>
    <row r="501" spans="1:38" x14ac:dyDescent="0.15">
      <c r="A501" s="16">
        <v>496</v>
      </c>
      <c r="B501" s="16">
        <v>205</v>
      </c>
      <c r="C501" s="16">
        <v>9</v>
      </c>
      <c r="D501" s="16">
        <v>900</v>
      </c>
      <c r="E501" s="16">
        <v>0</v>
      </c>
      <c r="F501" s="16">
        <v>0</v>
      </c>
      <c r="G501" s="34">
        <f t="shared" si="73"/>
        <v>6000646</v>
      </c>
      <c r="H501" s="24" t="s">
        <v>368</v>
      </c>
      <c r="I501" s="37" t="s">
        <v>315</v>
      </c>
      <c r="J501" s="16">
        <v>8661</v>
      </c>
      <c r="K501" s="30">
        <v>1620</v>
      </c>
      <c r="L501" s="16" t="s">
        <v>36</v>
      </c>
      <c r="M501" s="16" t="str" cm="1">
        <f t="array" ref="M501:U501">_xlfn._xlws.FILTER(领地怪物效果!$A$4:$I$64,L501=领地怪物效果!$A$4:$A$64)</f>
        <v>远征PVP-5级远征币矿井</v>
      </c>
      <c r="N501" s="16">
        <v>5</v>
      </c>
      <c r="O501" s="16">
        <v>13.2</v>
      </c>
      <c r="P501" s="16">
        <v>35</v>
      </c>
      <c r="Q501" s="16">
        <v>35</v>
      </c>
      <c r="R501" s="16">
        <v>0</v>
      </c>
      <c r="S501" s="16">
        <v>39673880</v>
      </c>
      <c r="T501" s="16">
        <v>24500000</v>
      </c>
      <c r="U501" s="16">
        <v>525979477</v>
      </c>
      <c r="V501" s="16">
        <f t="shared" si="72"/>
        <v>5</v>
      </c>
      <c r="W501" s="19" cm="1">
        <f t="array" ref="W501">SUMPRODUCT((V501=品质升级提升效果!$H$3:$H$102)*(品质升级提升效果!$I$3:$I$102=C501)*(品质升级提升效果!$J$3:$J$102))</f>
        <v>1.62</v>
      </c>
      <c r="X501" s="19" cm="1">
        <f t="array" ref="X501">IFERROR(LOOKUP(1,0/((L501=Sheet2!$A$1:$A$90)*(Sheet2!$B$1:$B$90=C501)),Sheet2!$C$1:$C$90),W501)</f>
        <v>1.62</v>
      </c>
      <c r="Y501" s="16">
        <f t="shared" si="67"/>
        <v>64271685</v>
      </c>
      <c r="Z501" s="16">
        <f t="shared" si="65"/>
        <v>46834200</v>
      </c>
      <c r="AA501" s="16">
        <f t="shared" si="66"/>
        <v>1022504103</v>
      </c>
      <c r="AD501" s="16" t="s">
        <v>257</v>
      </c>
      <c r="AE501" s="16" t="str">
        <f t="shared" si="68"/>
        <v>64271685,0}|</v>
      </c>
      <c r="AF501" s="16" t="s">
        <v>313</v>
      </c>
      <c r="AG501" s="16">
        <f t="shared" si="69"/>
        <v>46834200</v>
      </c>
      <c r="AH501" s="16" t="s">
        <v>260</v>
      </c>
      <c r="AI501" s="16" t="s">
        <v>314</v>
      </c>
      <c r="AJ501" s="16">
        <f t="shared" si="70"/>
        <v>1022504103</v>
      </c>
      <c r="AK501" s="16" t="s">
        <v>261</v>
      </c>
      <c r="AL501" s="24" t="str">
        <f t="shared" si="71"/>
        <v>{{5,1,1,64271685,0}|{5,1,2,46834200,0}|{5,1,3,1022504103,3}}</v>
      </c>
    </row>
    <row r="502" spans="1:38" x14ac:dyDescent="0.15">
      <c r="A502" s="16">
        <v>497</v>
      </c>
      <c r="B502" s="16">
        <v>206</v>
      </c>
      <c r="C502" s="16">
        <v>9</v>
      </c>
      <c r="D502" s="16">
        <v>900</v>
      </c>
      <c r="E502" s="16">
        <v>0</v>
      </c>
      <c r="F502" s="16">
        <v>0</v>
      </c>
      <c r="G502" s="34">
        <f t="shared" si="73"/>
        <v>6000647</v>
      </c>
      <c r="H502" s="24" t="s">
        <v>369</v>
      </c>
      <c r="I502" s="37" t="s">
        <v>315</v>
      </c>
      <c r="J502" s="16">
        <v>8661</v>
      </c>
      <c r="K502" s="30">
        <v>1520</v>
      </c>
      <c r="L502" s="16" t="s">
        <v>37</v>
      </c>
      <c r="M502" s="16" t="str" cm="1">
        <f t="array" ref="M502:U502">_xlfn._xlws.FILTER(领地怪物效果!$A$4:$I$64,L502=领地怪物效果!$A$4:$A$64)</f>
        <v>远征PVP-6级远征币矿井</v>
      </c>
      <c r="N502" s="16">
        <v>6</v>
      </c>
      <c r="O502" s="16">
        <v>31.05</v>
      </c>
      <c r="P502" s="16">
        <v>232</v>
      </c>
      <c r="Q502" s="16">
        <v>232</v>
      </c>
      <c r="R502" s="16">
        <v>0</v>
      </c>
      <c r="S502" s="16">
        <v>93323787</v>
      </c>
      <c r="T502" s="16">
        <v>162400000</v>
      </c>
      <c r="U502" s="16">
        <v>3486492537</v>
      </c>
      <c r="V502" s="16">
        <f t="shared" si="72"/>
        <v>6</v>
      </c>
      <c r="W502" s="19" cm="1">
        <f t="array" ref="W502">SUMPRODUCT((V502=品质升级提升效果!$H$3:$H$102)*(品质升级提升效果!$I$3:$I$102=C502)*(品质升级提升效果!$J$3:$J$102))</f>
        <v>1.52</v>
      </c>
      <c r="X502" s="19" cm="1">
        <f t="array" ref="X502">IFERROR(LOOKUP(1,0/((L502=Sheet2!$A$1:$A$90)*(Sheet2!$B$1:$B$90=C502)),Sheet2!$C$1:$C$90),W502)</f>
        <v>1.52</v>
      </c>
      <c r="Y502" s="16">
        <f t="shared" si="67"/>
        <v>141852156</v>
      </c>
      <c r="Z502" s="16">
        <f t="shared" si="65"/>
        <v>291280640</v>
      </c>
      <c r="AA502" s="16">
        <f t="shared" si="66"/>
        <v>6359362387</v>
      </c>
      <c r="AD502" s="16" t="s">
        <v>257</v>
      </c>
      <c r="AE502" s="16" t="str">
        <f t="shared" si="68"/>
        <v>141852156,0}|</v>
      </c>
      <c r="AF502" s="16" t="s">
        <v>313</v>
      </c>
      <c r="AG502" s="16">
        <f t="shared" si="69"/>
        <v>291280640</v>
      </c>
      <c r="AH502" s="16" t="s">
        <v>260</v>
      </c>
      <c r="AI502" s="16" t="s">
        <v>314</v>
      </c>
      <c r="AJ502" s="16">
        <f t="shared" si="70"/>
        <v>6359362387</v>
      </c>
      <c r="AK502" s="16" t="s">
        <v>261</v>
      </c>
      <c r="AL502" s="24" t="str">
        <f t="shared" si="71"/>
        <v>{{5,1,1,141852156,0}|{5,1,2,291280640,0}|{5,1,3,6359362387,3}}</v>
      </c>
    </row>
    <row r="503" spans="1:38" x14ac:dyDescent="0.15">
      <c r="A503" s="16">
        <v>498</v>
      </c>
      <c r="B503" s="16">
        <v>207</v>
      </c>
      <c r="C503" s="16">
        <v>9</v>
      </c>
      <c r="D503" s="16">
        <v>900</v>
      </c>
      <c r="E503" s="16">
        <v>0</v>
      </c>
      <c r="F503" s="16">
        <v>0</v>
      </c>
      <c r="G503" s="34">
        <f t="shared" si="73"/>
        <v>6000648</v>
      </c>
      <c r="H503" s="24" t="s">
        <v>370</v>
      </c>
      <c r="I503" s="37" t="s">
        <v>315</v>
      </c>
      <c r="J503" s="16">
        <v>8661</v>
      </c>
      <c r="K503" s="30">
        <v>1380.0000000000002</v>
      </c>
      <c r="L503" s="16" t="s">
        <v>38</v>
      </c>
      <c r="M503" s="16" t="str" cm="1">
        <f t="array" ref="M503:U503">_xlfn._xlws.FILTER(领地怪物效果!$A$4:$I$64,L503=领地怪物效果!$A$4:$A$64)</f>
        <v>远征PVP-7级远征币矿井</v>
      </c>
      <c r="N503" s="16">
        <v>7</v>
      </c>
      <c r="O503" s="16">
        <v>35.799999999999997</v>
      </c>
      <c r="P503" s="16">
        <v>300</v>
      </c>
      <c r="Q503" s="16">
        <v>300</v>
      </c>
      <c r="R503" s="16">
        <v>0</v>
      </c>
      <c r="S503" s="16">
        <v>107600373</v>
      </c>
      <c r="T503" s="16">
        <v>210000000</v>
      </c>
      <c r="U503" s="16">
        <v>4508395522</v>
      </c>
      <c r="V503" s="16">
        <f t="shared" si="72"/>
        <v>7</v>
      </c>
      <c r="W503" s="19" cm="1">
        <f t="array" ref="W503">SUMPRODUCT((V503=品质升级提升效果!$H$3:$H$102)*(品质升级提升效果!$I$3:$I$102=C503)*(品质升级提升效果!$J$3:$J$102))</f>
        <v>1.3800000000000001</v>
      </c>
      <c r="X503" s="19" cm="1">
        <f t="array" ref="X503">IFERROR(LOOKUP(1,0/((L503=Sheet2!$A$1:$A$90)*(Sheet2!$B$1:$B$90=C503)),Sheet2!$C$1:$C$90),W503)</f>
        <v>1.3800000000000001</v>
      </c>
      <c r="Y503" s="16">
        <f t="shared" si="67"/>
        <v>148488514</v>
      </c>
      <c r="Z503" s="16">
        <f t="shared" si="65"/>
        <v>341964000</v>
      </c>
      <c r="AA503" s="16">
        <f t="shared" si="66"/>
        <v>7465902984</v>
      </c>
      <c r="AD503" s="16" t="s">
        <v>257</v>
      </c>
      <c r="AE503" s="16" t="str">
        <f t="shared" si="68"/>
        <v>148488514,0}|</v>
      </c>
      <c r="AF503" s="16" t="s">
        <v>313</v>
      </c>
      <c r="AG503" s="16">
        <f t="shared" si="69"/>
        <v>341964000</v>
      </c>
      <c r="AH503" s="16" t="s">
        <v>260</v>
      </c>
      <c r="AI503" s="16" t="s">
        <v>314</v>
      </c>
      <c r="AJ503" s="16">
        <f t="shared" si="70"/>
        <v>7465902984</v>
      </c>
      <c r="AK503" s="16" t="s">
        <v>261</v>
      </c>
      <c r="AL503" s="24" t="str">
        <f t="shared" si="71"/>
        <v>{{5,1,1,148488514,0}|{5,1,2,341964000,0}|{5,1,3,7465902984,3}}</v>
      </c>
    </row>
    <row r="504" spans="1:38" x14ac:dyDescent="0.15">
      <c r="A504" s="16">
        <v>499</v>
      </c>
      <c r="B504" s="16">
        <v>208</v>
      </c>
      <c r="C504" s="16">
        <v>9</v>
      </c>
      <c r="D504" s="16">
        <v>900</v>
      </c>
      <c r="E504" s="16">
        <v>0</v>
      </c>
      <c r="F504" s="16">
        <v>0</v>
      </c>
      <c r="G504" s="34">
        <f t="shared" si="73"/>
        <v>6000649</v>
      </c>
      <c r="H504" s="24" t="s">
        <v>371</v>
      </c>
      <c r="I504" s="37" t="s">
        <v>315</v>
      </c>
      <c r="J504" s="16">
        <v>8661</v>
      </c>
      <c r="K504" s="30">
        <v>1240</v>
      </c>
      <c r="L504" s="16" t="s">
        <v>39</v>
      </c>
      <c r="M504" s="16" t="str" cm="1">
        <f t="array" ref="M504:U504">_xlfn._xlws.FILTER(领地怪物效果!$A$4:$I$64,L504=领地怪物效果!$A$4:$A$64)</f>
        <v>远征PVP-8级远征币矿井</v>
      </c>
      <c r="N504" s="16">
        <v>8</v>
      </c>
      <c r="O504" s="16">
        <v>39.549999999999997</v>
      </c>
      <c r="P504" s="16">
        <v>387.5</v>
      </c>
      <c r="Q504" s="16">
        <v>387.5</v>
      </c>
      <c r="R504" s="16">
        <v>0</v>
      </c>
      <c r="S504" s="16">
        <v>118871361</v>
      </c>
      <c r="T504" s="16">
        <v>271250000</v>
      </c>
      <c r="U504" s="16">
        <v>5823344216</v>
      </c>
      <c r="V504" s="16">
        <f t="shared" si="72"/>
        <v>8</v>
      </c>
      <c r="W504" s="19" cm="1">
        <f t="array" ref="W504">SUMPRODUCT((V504=品质升级提升效果!$H$3:$H$102)*(品质升级提升效果!$I$3:$I$102=C504)*(品质升级提升效果!$J$3:$J$102))</f>
        <v>1.24</v>
      </c>
      <c r="X504" s="19" cm="1">
        <f t="array" ref="X504">IFERROR(LOOKUP(1,0/((L504=Sheet2!$A$1:$A$90)*(Sheet2!$B$1:$B$90=C504)),Sheet2!$C$1:$C$90),W504)</f>
        <v>1.24</v>
      </c>
      <c r="Y504" s="16">
        <f t="shared" si="67"/>
        <v>147400487</v>
      </c>
      <c r="Z504" s="16">
        <f t="shared" si="65"/>
        <v>396893000</v>
      </c>
      <c r="AA504" s="16">
        <f t="shared" si="66"/>
        <v>8665136193</v>
      </c>
      <c r="AD504" s="16" t="s">
        <v>257</v>
      </c>
      <c r="AE504" s="16" t="str">
        <f t="shared" si="68"/>
        <v>147400487,0}|</v>
      </c>
      <c r="AF504" s="16" t="s">
        <v>313</v>
      </c>
      <c r="AG504" s="16">
        <f t="shared" si="69"/>
        <v>396893000</v>
      </c>
      <c r="AH504" s="16" t="s">
        <v>260</v>
      </c>
      <c r="AI504" s="16" t="s">
        <v>314</v>
      </c>
      <c r="AJ504" s="16">
        <f t="shared" si="70"/>
        <v>8665136193</v>
      </c>
      <c r="AK504" s="16" t="s">
        <v>261</v>
      </c>
      <c r="AL504" s="24" t="str">
        <f t="shared" si="71"/>
        <v>{{5,1,1,147400487,0}|{5,1,2,396893000,0}|{5,1,3,8665136193,3}}</v>
      </c>
    </row>
    <row r="505" spans="1:38" x14ac:dyDescent="0.15">
      <c r="A505" s="16">
        <v>500</v>
      </c>
      <c r="B505" s="16">
        <v>209</v>
      </c>
      <c r="C505" s="16">
        <v>9</v>
      </c>
      <c r="D505" s="16">
        <v>900</v>
      </c>
      <c r="E505" s="16">
        <v>0</v>
      </c>
      <c r="F505" s="16">
        <v>0</v>
      </c>
      <c r="G505" s="34">
        <f t="shared" si="73"/>
        <v>6000650</v>
      </c>
      <c r="H505" s="24" t="s">
        <v>372</v>
      </c>
      <c r="I505" s="37" t="s">
        <v>315</v>
      </c>
      <c r="J505" s="16">
        <v>8661</v>
      </c>
      <c r="K505" s="30">
        <v>1100</v>
      </c>
      <c r="L505" s="16" t="s">
        <v>40</v>
      </c>
      <c r="M505" s="16" t="str" cm="1">
        <f t="array" ref="M505:U505">_xlfn._xlws.FILTER(领地怪物效果!$A$4:$I$64,L505=领地怪物效果!$A$4:$A$64)</f>
        <v>远征PVP-9级远征币矿井</v>
      </c>
      <c r="N505" s="16">
        <v>9</v>
      </c>
      <c r="O505" s="16">
        <v>68.400000000000006</v>
      </c>
      <c r="P505" s="16">
        <v>480</v>
      </c>
      <c r="Q505" s="16">
        <v>480</v>
      </c>
      <c r="R505" s="16">
        <v>0</v>
      </c>
      <c r="S505" s="16">
        <v>205582835</v>
      </c>
      <c r="T505" s="16">
        <v>336000000</v>
      </c>
      <c r="U505" s="16">
        <v>7213432835</v>
      </c>
      <c r="V505" s="16">
        <f t="shared" si="72"/>
        <v>9</v>
      </c>
      <c r="W505" s="19" cm="1">
        <f t="array" ref="W505">SUMPRODUCT((V505=品质升级提升效果!$H$3:$H$102)*(品质升级提升效果!$I$3:$I$102=C505)*(品质升级提升效果!$J$3:$J$102))</f>
        <v>1.1000000000000001</v>
      </c>
      <c r="X505" s="19" cm="1">
        <f t="array" ref="X505">IFERROR(LOOKUP(1,0/((L505=Sheet2!$A$1:$A$90)*(Sheet2!$B$1:$B$90=C505)),Sheet2!$C$1:$C$90),W505)</f>
        <v>1.1000000000000001</v>
      </c>
      <c r="Y505" s="16">
        <f t="shared" si="67"/>
        <v>226141118</v>
      </c>
      <c r="Z505" s="16">
        <f t="shared" si="65"/>
        <v>436128000</v>
      </c>
      <c r="AA505" s="16">
        <f t="shared" si="66"/>
        <v>9521731342</v>
      </c>
      <c r="AD505" s="16" t="s">
        <v>257</v>
      </c>
      <c r="AE505" s="16" t="str">
        <f t="shared" si="68"/>
        <v>226141118,0}|</v>
      </c>
      <c r="AF505" s="16" t="s">
        <v>313</v>
      </c>
      <c r="AG505" s="16">
        <f t="shared" si="69"/>
        <v>436128000</v>
      </c>
      <c r="AH505" s="16" t="s">
        <v>260</v>
      </c>
      <c r="AI505" s="16" t="s">
        <v>314</v>
      </c>
      <c r="AJ505" s="16">
        <f t="shared" si="70"/>
        <v>9521731342</v>
      </c>
      <c r="AK505" s="16" t="s">
        <v>261</v>
      </c>
      <c r="AL505" s="24" t="str">
        <f t="shared" si="71"/>
        <v>{{5,1,1,226141118,0}|{5,1,2,436128000,0}|{5,1,3,9521731342,3}}</v>
      </c>
    </row>
    <row r="506" spans="1:38" x14ac:dyDescent="0.15">
      <c r="A506" s="16">
        <v>501</v>
      </c>
      <c r="B506" s="16">
        <v>210</v>
      </c>
      <c r="C506" s="16">
        <v>9</v>
      </c>
      <c r="D506" s="16">
        <v>900</v>
      </c>
      <c r="E506" s="16">
        <v>0</v>
      </c>
      <c r="F506" s="16">
        <v>0</v>
      </c>
      <c r="G506" s="34">
        <f t="shared" si="73"/>
        <v>6000651</v>
      </c>
      <c r="H506" s="24" t="s">
        <v>373</v>
      </c>
      <c r="I506" s="37" t="s">
        <v>315</v>
      </c>
      <c r="J506" s="16">
        <v>8661</v>
      </c>
      <c r="K506" s="30">
        <v>1000</v>
      </c>
      <c r="L506" s="16" t="s">
        <v>41</v>
      </c>
      <c r="M506" s="16" t="str" cm="1">
        <f t="array" ref="M506:U506">_xlfn._xlws.FILTER(领地怪物效果!$A$4:$I$64,L506=领地怪物效果!$A$4:$A$64)</f>
        <v>远征PVP-10级远征币矿井</v>
      </c>
      <c r="N506" s="16">
        <v>10</v>
      </c>
      <c r="O506" s="16">
        <v>80.5</v>
      </c>
      <c r="P506" s="16">
        <v>528</v>
      </c>
      <c r="Q506" s="16">
        <v>528</v>
      </c>
      <c r="R506" s="16">
        <v>0</v>
      </c>
      <c r="S506" s="16">
        <v>241950559</v>
      </c>
      <c r="T506" s="16">
        <v>369600000</v>
      </c>
      <c r="U506" s="16">
        <v>7934776119</v>
      </c>
      <c r="V506" s="16">
        <f t="shared" si="72"/>
        <v>10</v>
      </c>
      <c r="W506" s="19" cm="1">
        <f t="array" ref="W506">SUMPRODUCT((V506=品质升级提升效果!$H$3:$H$102)*(品质升级提升效果!$I$3:$I$102=C506)*(品质升级提升效果!$J$3:$J$102))</f>
        <v>1</v>
      </c>
      <c r="X506" s="19" cm="1">
        <f t="array" ref="X506">IFERROR(LOOKUP(1,0/((L506=Sheet2!$A$1:$A$90)*(Sheet2!$B$1:$B$90=C506)),Sheet2!$C$1:$C$90),W506)</f>
        <v>1</v>
      </c>
      <c r="Y506" s="16">
        <f t="shared" si="67"/>
        <v>241950559</v>
      </c>
      <c r="Z506" s="16">
        <f t="shared" si="65"/>
        <v>436128000</v>
      </c>
      <c r="AA506" s="16">
        <f t="shared" si="66"/>
        <v>9521731342</v>
      </c>
      <c r="AD506" s="16" t="s">
        <v>257</v>
      </c>
      <c r="AE506" s="16" t="str">
        <f t="shared" si="68"/>
        <v>241950559,0}|</v>
      </c>
      <c r="AF506" s="16" t="s">
        <v>313</v>
      </c>
      <c r="AG506" s="16">
        <f t="shared" si="69"/>
        <v>436128000</v>
      </c>
      <c r="AH506" s="16" t="s">
        <v>260</v>
      </c>
      <c r="AI506" s="16" t="s">
        <v>314</v>
      </c>
      <c r="AJ506" s="16">
        <f t="shared" si="70"/>
        <v>9521731342</v>
      </c>
      <c r="AK506" s="16" t="s">
        <v>261</v>
      </c>
      <c r="AL506" s="24" t="str">
        <f t="shared" si="71"/>
        <v>{{5,1,1,241950559,0}|{5,1,2,436128000,0}|{5,1,3,9521731342,3}}</v>
      </c>
    </row>
    <row r="507" spans="1:38" x14ac:dyDescent="0.15">
      <c r="A507" s="16">
        <v>502</v>
      </c>
      <c r="B507" s="16">
        <v>301</v>
      </c>
      <c r="C507" s="16">
        <v>9</v>
      </c>
      <c r="D507" s="16">
        <v>0</v>
      </c>
      <c r="E507" s="16">
        <v>900</v>
      </c>
      <c r="F507" s="16">
        <v>0</v>
      </c>
      <c r="G507" s="34">
        <f t="shared" si="73"/>
        <v>6000642</v>
      </c>
      <c r="H507" s="24" t="s">
        <v>364</v>
      </c>
      <c r="I507" s="37" t="s">
        <v>315</v>
      </c>
      <c r="J507" s="16">
        <v>8661</v>
      </c>
      <c r="K507" s="30">
        <v>2600</v>
      </c>
      <c r="L507" s="16" t="s">
        <v>42</v>
      </c>
      <c r="M507" s="16" t="str" cm="1">
        <f t="array" ref="M507:U507">_xlfn._xlws.FILTER(领地怪物效果!$A$4:$I$64,L507=领地怪物效果!$A$4:$A$64)</f>
        <v>远征PVP-1级圣水矿井</v>
      </c>
      <c r="N507" s="16">
        <v>1</v>
      </c>
      <c r="O507" s="16">
        <v>2.5499999999999998</v>
      </c>
      <c r="P507" s="16">
        <v>1.4</v>
      </c>
      <c r="Q507" s="16">
        <v>1.4</v>
      </c>
      <c r="R507" s="16">
        <v>0</v>
      </c>
      <c r="S507" s="16">
        <v>7664272</v>
      </c>
      <c r="T507" s="16">
        <v>980000</v>
      </c>
      <c r="U507" s="16">
        <v>21039179</v>
      </c>
      <c r="V507" s="16">
        <f t="shared" si="72"/>
        <v>1</v>
      </c>
      <c r="W507" s="19" cm="1">
        <f t="array" ref="W507">SUMPRODUCT((V507=品质升级提升效果!$H$3:$H$102)*(品质升级提升效果!$I$3:$I$102=C507)*(品质升级提升效果!$J$3:$J$102))</f>
        <v>2.6</v>
      </c>
      <c r="X507" s="19" cm="1">
        <f t="array" ref="X507">IFERROR(LOOKUP(1,0/((L507=Sheet2!$A$1:$A$90)*(Sheet2!$B$1:$B$90=C507)),Sheet2!$C$1:$C$90),W507)</f>
        <v>2.6</v>
      </c>
      <c r="Y507" s="16">
        <f t="shared" si="67"/>
        <v>19927107</v>
      </c>
      <c r="Z507" s="16">
        <f t="shared" si="65"/>
        <v>3006640</v>
      </c>
      <c r="AA507" s="16">
        <f t="shared" si="66"/>
        <v>65642238</v>
      </c>
      <c r="AD507" s="16" t="s">
        <v>257</v>
      </c>
      <c r="AE507" s="16" t="str">
        <f t="shared" si="68"/>
        <v>19927107,0}|</v>
      </c>
      <c r="AF507" s="16" t="s">
        <v>313</v>
      </c>
      <c r="AG507" s="16">
        <f t="shared" si="69"/>
        <v>3006640</v>
      </c>
      <c r="AH507" s="16" t="s">
        <v>260</v>
      </c>
      <c r="AI507" s="16" t="s">
        <v>314</v>
      </c>
      <c r="AJ507" s="16">
        <f t="shared" si="70"/>
        <v>65642238</v>
      </c>
      <c r="AK507" s="16" t="s">
        <v>261</v>
      </c>
      <c r="AL507" s="24" t="str">
        <f t="shared" si="71"/>
        <v>{{5,1,1,19927107,0}|{5,1,2,3006640,0}|{5,1,3,65642238,3}}</v>
      </c>
    </row>
    <row r="508" spans="1:38" x14ac:dyDescent="0.15">
      <c r="A508" s="16">
        <v>503</v>
      </c>
      <c r="B508" s="16">
        <v>302</v>
      </c>
      <c r="C508" s="16">
        <v>9</v>
      </c>
      <c r="D508" s="16">
        <v>0</v>
      </c>
      <c r="E508" s="16">
        <v>900</v>
      </c>
      <c r="F508" s="16">
        <v>0</v>
      </c>
      <c r="G508" s="34">
        <f t="shared" si="73"/>
        <v>6000643</v>
      </c>
      <c r="H508" s="24" t="s">
        <v>365</v>
      </c>
      <c r="I508" s="37" t="s">
        <v>315</v>
      </c>
      <c r="J508" s="16">
        <v>8661</v>
      </c>
      <c r="K508" s="30">
        <v>2080</v>
      </c>
      <c r="L508" s="16" t="s">
        <v>43</v>
      </c>
      <c r="M508" s="16" t="str" cm="1">
        <f t="array" ref="M508:U508">_xlfn._xlws.FILTER(领地怪物效果!$A$4:$I$64,L508=领地怪物效果!$A$4:$A$64)</f>
        <v>远征PVP-2级圣水矿井</v>
      </c>
      <c r="N508" s="16">
        <v>2</v>
      </c>
      <c r="O508" s="16">
        <v>4</v>
      </c>
      <c r="P508" s="16">
        <v>1.65</v>
      </c>
      <c r="Q508" s="16">
        <v>1.65</v>
      </c>
      <c r="R508" s="16">
        <v>0</v>
      </c>
      <c r="S508" s="16">
        <v>12022388</v>
      </c>
      <c r="T508" s="16">
        <v>1155000</v>
      </c>
      <c r="U508" s="16">
        <v>24796175</v>
      </c>
      <c r="V508" s="16">
        <f t="shared" si="72"/>
        <v>2</v>
      </c>
      <c r="W508" s="19" cm="1">
        <f t="array" ref="W508">SUMPRODUCT((V508=品质升级提升效果!$H$3:$H$102)*(品质升级提升效果!$I$3:$I$102=C508)*(品质升级提升效果!$J$3:$J$102))</f>
        <v>2.08</v>
      </c>
      <c r="X508" s="19" cm="1">
        <f t="array" ref="X508">IFERROR(LOOKUP(1,0/((L508=Sheet2!$A$1:$A$90)*(Sheet2!$B$1:$B$90=C508)),Sheet2!$C$1:$C$90),W508)</f>
        <v>2.08</v>
      </c>
      <c r="Y508" s="16">
        <f t="shared" si="67"/>
        <v>25006567</v>
      </c>
      <c r="Z508" s="16">
        <f t="shared" si="65"/>
        <v>2834832</v>
      </c>
      <c r="AA508" s="16">
        <f t="shared" si="66"/>
        <v>61891252</v>
      </c>
      <c r="AD508" s="16" t="s">
        <v>257</v>
      </c>
      <c r="AE508" s="16" t="str">
        <f t="shared" si="68"/>
        <v>25006567,0}|</v>
      </c>
      <c r="AF508" s="16" t="s">
        <v>313</v>
      </c>
      <c r="AG508" s="16">
        <f t="shared" si="69"/>
        <v>2834832</v>
      </c>
      <c r="AH508" s="16" t="s">
        <v>260</v>
      </c>
      <c r="AI508" s="16" t="s">
        <v>314</v>
      </c>
      <c r="AJ508" s="16">
        <f t="shared" si="70"/>
        <v>61891252</v>
      </c>
      <c r="AK508" s="16" t="s">
        <v>261</v>
      </c>
      <c r="AL508" s="24" t="str">
        <f t="shared" si="71"/>
        <v>{{5,1,1,25006567,0}|{5,1,2,2834832,0}|{5,1,3,61891252,3}}</v>
      </c>
    </row>
    <row r="509" spans="1:38" x14ac:dyDescent="0.15">
      <c r="A509" s="16">
        <v>504</v>
      </c>
      <c r="B509" s="16">
        <v>303</v>
      </c>
      <c r="C509" s="16">
        <v>9</v>
      </c>
      <c r="D509" s="16">
        <v>0</v>
      </c>
      <c r="E509" s="16">
        <v>900</v>
      </c>
      <c r="F509" s="16">
        <v>0</v>
      </c>
      <c r="G509" s="34">
        <f t="shared" si="73"/>
        <v>6000644</v>
      </c>
      <c r="H509" s="24" t="s">
        <v>366</v>
      </c>
      <c r="I509" s="37" t="s">
        <v>315</v>
      </c>
      <c r="J509" s="16">
        <v>8661</v>
      </c>
      <c r="K509" s="30">
        <v>1720</v>
      </c>
      <c r="L509" s="16" t="s">
        <v>44</v>
      </c>
      <c r="M509" s="16" t="str" cm="1">
        <f t="array" ref="M509:U509">_xlfn._xlws.FILTER(领地怪物效果!$A$4:$I$64,L509=领地怪物效果!$A$4:$A$64)</f>
        <v>远征PVP-3级圣水矿井</v>
      </c>
      <c r="N509" s="16">
        <v>3</v>
      </c>
      <c r="O509" s="16">
        <v>8</v>
      </c>
      <c r="P509" s="16">
        <v>2.9</v>
      </c>
      <c r="Q509" s="16">
        <v>2.9</v>
      </c>
      <c r="R509" s="16">
        <v>0</v>
      </c>
      <c r="S509" s="16">
        <v>24044776</v>
      </c>
      <c r="T509" s="16">
        <v>2030000</v>
      </c>
      <c r="U509" s="16">
        <v>43581156</v>
      </c>
      <c r="V509" s="16">
        <f t="shared" si="72"/>
        <v>3</v>
      </c>
      <c r="W509" s="19" cm="1">
        <f t="array" ref="W509">SUMPRODUCT((V509=品质升级提升效果!$H$3:$H$102)*(品质升级提升效果!$I$3:$I$102=C509)*(品质升级提升效果!$J$3:$J$102))</f>
        <v>1.72</v>
      </c>
      <c r="X509" s="19" cm="1">
        <f t="array" ref="X509">IFERROR(LOOKUP(1,0/((L509=Sheet2!$A$1:$A$90)*(Sheet2!$B$1:$B$90=C509)),Sheet2!$C$1:$C$90),W509)</f>
        <v>1.72</v>
      </c>
      <c r="Y509" s="16">
        <f t="shared" si="67"/>
        <v>41357014</v>
      </c>
      <c r="Z509" s="16">
        <f t="shared" si="65"/>
        <v>4120088</v>
      </c>
      <c r="AA509" s="16">
        <f t="shared" si="66"/>
        <v>89951505</v>
      </c>
      <c r="AD509" s="16" t="s">
        <v>257</v>
      </c>
      <c r="AE509" s="16" t="str">
        <f t="shared" si="68"/>
        <v>41357014,0}|</v>
      </c>
      <c r="AF509" s="16" t="s">
        <v>313</v>
      </c>
      <c r="AG509" s="16">
        <f t="shared" si="69"/>
        <v>4120088</v>
      </c>
      <c r="AH509" s="16" t="s">
        <v>260</v>
      </c>
      <c r="AI509" s="16" t="s">
        <v>314</v>
      </c>
      <c r="AJ509" s="16">
        <f t="shared" si="70"/>
        <v>89951505</v>
      </c>
      <c r="AK509" s="16" t="s">
        <v>261</v>
      </c>
      <c r="AL509" s="24" t="str">
        <f t="shared" si="71"/>
        <v>{{5,1,1,41357014,0}|{5,1,2,4120088,0}|{5,1,3,89951505,3}}</v>
      </c>
    </row>
    <row r="510" spans="1:38" x14ac:dyDescent="0.15">
      <c r="A510" s="16">
        <v>505</v>
      </c>
      <c r="B510" s="16">
        <v>304</v>
      </c>
      <c r="C510" s="16">
        <v>9</v>
      </c>
      <c r="D510" s="16">
        <v>0</v>
      </c>
      <c r="E510" s="16">
        <v>900</v>
      </c>
      <c r="F510" s="16">
        <v>0</v>
      </c>
      <c r="G510" s="34">
        <f t="shared" si="73"/>
        <v>6000645</v>
      </c>
      <c r="H510" s="24" t="s">
        <v>367</v>
      </c>
      <c r="I510" s="37" t="s">
        <v>315</v>
      </c>
      <c r="J510" s="16">
        <v>8661</v>
      </c>
      <c r="K510" s="30">
        <v>1720</v>
      </c>
      <c r="L510" s="16" t="s">
        <v>45</v>
      </c>
      <c r="M510" s="16" t="str" cm="1">
        <f t="array" ref="M510:U510">_xlfn._xlws.FILTER(领地怪物效果!$A$4:$I$64,L510=领地怪物效果!$A$4:$A$64)</f>
        <v>远征PVP-4级圣水矿井</v>
      </c>
      <c r="N510" s="16">
        <v>4</v>
      </c>
      <c r="O510" s="16">
        <v>11.75</v>
      </c>
      <c r="P510" s="16">
        <v>22.25</v>
      </c>
      <c r="Q510" s="16">
        <v>22.25</v>
      </c>
      <c r="R510" s="16">
        <v>0</v>
      </c>
      <c r="S510" s="16">
        <v>35315764</v>
      </c>
      <c r="T510" s="16">
        <v>15575000</v>
      </c>
      <c r="U510" s="16">
        <v>334372667</v>
      </c>
      <c r="V510" s="16">
        <f t="shared" si="72"/>
        <v>4</v>
      </c>
      <c r="W510" s="19" cm="1">
        <f t="array" ref="W510">SUMPRODUCT((V510=品质升级提升效果!$H$3:$H$102)*(品质升级提升效果!$I$3:$I$102=C510)*(品质升级提升效果!$J$3:$J$102))</f>
        <v>1.72</v>
      </c>
      <c r="X510" s="19" cm="1">
        <f t="array" ref="X510">IFERROR(LOOKUP(1,0/((L510=Sheet2!$A$1:$A$90)*(Sheet2!$B$1:$B$90=C510)),Sheet2!$C$1:$C$90),W510)</f>
        <v>1.72</v>
      </c>
      <c r="Y510" s="16">
        <f t="shared" si="67"/>
        <v>60743114</v>
      </c>
      <c r="Z510" s="16">
        <f t="shared" si="65"/>
        <v>31611020</v>
      </c>
      <c r="AA510" s="16">
        <f t="shared" si="66"/>
        <v>690145184</v>
      </c>
      <c r="AD510" s="16" t="s">
        <v>257</v>
      </c>
      <c r="AE510" s="16" t="str">
        <f t="shared" si="68"/>
        <v>60743114,0}|</v>
      </c>
      <c r="AF510" s="16" t="s">
        <v>313</v>
      </c>
      <c r="AG510" s="16">
        <f t="shared" si="69"/>
        <v>31611020</v>
      </c>
      <c r="AH510" s="16" t="s">
        <v>260</v>
      </c>
      <c r="AI510" s="16" t="s">
        <v>314</v>
      </c>
      <c r="AJ510" s="16">
        <f t="shared" si="70"/>
        <v>690145184</v>
      </c>
      <c r="AK510" s="16" t="s">
        <v>261</v>
      </c>
      <c r="AL510" s="24" t="str">
        <f t="shared" si="71"/>
        <v>{{5,1,1,60743114,0}|{5,1,2,31611020,0}|{5,1,3,690145184,3}}</v>
      </c>
    </row>
    <row r="511" spans="1:38" x14ac:dyDescent="0.15">
      <c r="A511" s="16">
        <v>506</v>
      </c>
      <c r="B511" s="16">
        <v>305</v>
      </c>
      <c r="C511" s="16">
        <v>9</v>
      </c>
      <c r="D511" s="16">
        <v>0</v>
      </c>
      <c r="E511" s="16">
        <v>900</v>
      </c>
      <c r="F511" s="16">
        <v>0</v>
      </c>
      <c r="G511" s="34">
        <f t="shared" si="73"/>
        <v>6000646</v>
      </c>
      <c r="H511" s="24" t="s">
        <v>368</v>
      </c>
      <c r="I511" s="37" t="s">
        <v>315</v>
      </c>
      <c r="J511" s="16">
        <v>8661</v>
      </c>
      <c r="K511" s="30">
        <v>1620</v>
      </c>
      <c r="L511" s="16" t="s">
        <v>46</v>
      </c>
      <c r="M511" s="16" t="str" cm="1">
        <f t="array" ref="M511:U511">_xlfn._xlws.FILTER(领地怪物效果!$A$4:$I$64,L511=领地怪物效果!$A$4:$A$64)</f>
        <v>远征PVP-5级圣水矿井</v>
      </c>
      <c r="N511" s="16">
        <v>5</v>
      </c>
      <c r="O511" s="16">
        <v>17.8</v>
      </c>
      <c r="P511" s="16">
        <v>26.25</v>
      </c>
      <c r="Q511" s="16">
        <v>26.25</v>
      </c>
      <c r="R511" s="16">
        <v>0</v>
      </c>
      <c r="S511" s="16">
        <v>53499626</v>
      </c>
      <c r="T511" s="16">
        <v>18375000</v>
      </c>
      <c r="U511" s="16">
        <v>394484608</v>
      </c>
      <c r="V511" s="16">
        <f t="shared" si="72"/>
        <v>5</v>
      </c>
      <c r="W511" s="19" cm="1">
        <f t="array" ref="W511">SUMPRODUCT((V511=品质升级提升效果!$H$3:$H$102)*(品质升级提升效果!$I$3:$I$102=C511)*(品质升级提升效果!$J$3:$J$102))</f>
        <v>1.62</v>
      </c>
      <c r="X511" s="19" cm="1">
        <f t="array" ref="X511">IFERROR(LOOKUP(1,0/((L511=Sheet2!$A$1:$A$90)*(Sheet2!$B$1:$B$90=C511)),Sheet2!$C$1:$C$90),W511)</f>
        <v>1.62</v>
      </c>
      <c r="Y511" s="16">
        <f t="shared" si="67"/>
        <v>86669394</v>
      </c>
      <c r="Z511" s="16">
        <f t="shared" si="65"/>
        <v>35125650</v>
      </c>
      <c r="AA511" s="16">
        <f t="shared" si="66"/>
        <v>766878077</v>
      </c>
      <c r="AD511" s="16" t="s">
        <v>257</v>
      </c>
      <c r="AE511" s="16" t="str">
        <f t="shared" si="68"/>
        <v>86669394,0}|</v>
      </c>
      <c r="AF511" s="16" t="s">
        <v>313</v>
      </c>
      <c r="AG511" s="16">
        <f t="shared" si="69"/>
        <v>35125650</v>
      </c>
      <c r="AH511" s="16" t="s">
        <v>260</v>
      </c>
      <c r="AI511" s="16" t="s">
        <v>314</v>
      </c>
      <c r="AJ511" s="16">
        <f t="shared" si="70"/>
        <v>766878077</v>
      </c>
      <c r="AK511" s="16" t="s">
        <v>261</v>
      </c>
      <c r="AL511" s="24" t="str">
        <f t="shared" si="71"/>
        <v>{{5,1,1,86669394,0}|{5,1,2,35125650,0}|{5,1,3,766878077,3}}</v>
      </c>
    </row>
    <row r="512" spans="1:38" x14ac:dyDescent="0.15">
      <c r="A512" s="16">
        <v>507</v>
      </c>
      <c r="B512" s="16">
        <v>306</v>
      </c>
      <c r="C512" s="16">
        <v>9</v>
      </c>
      <c r="D512" s="16">
        <v>0</v>
      </c>
      <c r="E512" s="16">
        <v>900</v>
      </c>
      <c r="F512" s="16">
        <v>0</v>
      </c>
      <c r="G512" s="34">
        <f t="shared" si="73"/>
        <v>6000647</v>
      </c>
      <c r="H512" s="24" t="s">
        <v>369</v>
      </c>
      <c r="I512" s="37" t="s">
        <v>315</v>
      </c>
      <c r="J512" s="16">
        <v>8661</v>
      </c>
      <c r="K512" s="30">
        <v>1520</v>
      </c>
      <c r="L512" s="16" t="s">
        <v>47</v>
      </c>
      <c r="M512" s="16" t="str" cm="1">
        <f t="array" ref="M512:U512">_xlfn._xlws.FILTER(领地怪物效果!$A$4:$I$64,L512=领地怪物效果!$A$4:$A$64)</f>
        <v>远征PVP-6级圣水矿井</v>
      </c>
      <c r="N512" s="16">
        <v>6</v>
      </c>
      <c r="O512" s="16">
        <v>41.95</v>
      </c>
      <c r="P512" s="16">
        <v>174</v>
      </c>
      <c r="Q512" s="16">
        <v>174</v>
      </c>
      <c r="R512" s="16">
        <v>0</v>
      </c>
      <c r="S512" s="16">
        <v>126084794</v>
      </c>
      <c r="T512" s="16">
        <v>121800000</v>
      </c>
      <c r="U512" s="16">
        <v>2614869402</v>
      </c>
      <c r="V512" s="16">
        <f t="shared" si="72"/>
        <v>6</v>
      </c>
      <c r="W512" s="19" cm="1">
        <f t="array" ref="W512">SUMPRODUCT((V512=品质升级提升效果!$H$3:$H$102)*(品质升级提升效果!$I$3:$I$102=C512)*(品质升级提升效果!$J$3:$J$102))</f>
        <v>1.52</v>
      </c>
      <c r="X512" s="19" cm="1">
        <f t="array" ref="X512">IFERROR(LOOKUP(1,0/((L512=Sheet2!$A$1:$A$90)*(Sheet2!$B$1:$B$90=C512)),Sheet2!$C$1:$C$90),W512)</f>
        <v>1.52</v>
      </c>
      <c r="Y512" s="16">
        <f t="shared" si="67"/>
        <v>191648886</v>
      </c>
      <c r="Z512" s="16">
        <f t="shared" si="65"/>
        <v>218460480</v>
      </c>
      <c r="AA512" s="16">
        <f t="shared" si="66"/>
        <v>4769521789</v>
      </c>
      <c r="AD512" s="16" t="s">
        <v>257</v>
      </c>
      <c r="AE512" s="16" t="str">
        <f t="shared" si="68"/>
        <v>191648886,0}|</v>
      </c>
      <c r="AF512" s="16" t="s">
        <v>313</v>
      </c>
      <c r="AG512" s="16">
        <f t="shared" si="69"/>
        <v>218460480</v>
      </c>
      <c r="AH512" s="16" t="s">
        <v>260</v>
      </c>
      <c r="AI512" s="16" t="s">
        <v>314</v>
      </c>
      <c r="AJ512" s="16">
        <f t="shared" si="70"/>
        <v>4769521789</v>
      </c>
      <c r="AK512" s="16" t="s">
        <v>261</v>
      </c>
      <c r="AL512" s="24" t="str">
        <f t="shared" si="71"/>
        <v>{{5,1,1,191648886,0}|{5,1,2,218460480,0}|{5,1,3,4769521789,3}}</v>
      </c>
    </row>
    <row r="513" spans="1:38" x14ac:dyDescent="0.15">
      <c r="A513" s="16">
        <v>508</v>
      </c>
      <c r="B513" s="16">
        <v>307</v>
      </c>
      <c r="C513" s="16">
        <v>9</v>
      </c>
      <c r="D513" s="16">
        <v>0</v>
      </c>
      <c r="E513" s="16">
        <v>900</v>
      </c>
      <c r="F513" s="16">
        <v>0</v>
      </c>
      <c r="G513" s="34">
        <f t="shared" si="73"/>
        <v>6000648</v>
      </c>
      <c r="H513" s="24" t="s">
        <v>370</v>
      </c>
      <c r="I513" s="37" t="s">
        <v>315</v>
      </c>
      <c r="J513" s="16">
        <v>8661</v>
      </c>
      <c r="K513" s="30">
        <v>1380.0000000000002</v>
      </c>
      <c r="L513" s="16" t="s">
        <v>48</v>
      </c>
      <c r="M513" s="16" t="str" cm="1">
        <f t="array" ref="M513:U513">_xlfn._xlws.FILTER(领地怪物效果!$A$4:$I$64,L513=领地怪物效果!$A$4:$A$64)</f>
        <v>远征PVP-7级圣水矿井</v>
      </c>
      <c r="N513" s="16">
        <v>7</v>
      </c>
      <c r="O513" s="16">
        <v>48.35</v>
      </c>
      <c r="P513" s="16">
        <v>225</v>
      </c>
      <c r="Q513" s="16">
        <v>225</v>
      </c>
      <c r="R513" s="16">
        <v>0</v>
      </c>
      <c r="S513" s="16">
        <v>145320615</v>
      </c>
      <c r="T513" s="16">
        <v>157500000</v>
      </c>
      <c r="U513" s="16">
        <v>3381296641</v>
      </c>
      <c r="V513" s="16">
        <f t="shared" si="72"/>
        <v>7</v>
      </c>
      <c r="W513" s="19" cm="1">
        <f t="array" ref="W513">SUMPRODUCT((V513=品质升级提升效果!$H$3:$H$102)*(品质升级提升效果!$I$3:$I$102=C513)*(品质升级提升效果!$J$3:$J$102))</f>
        <v>1.3800000000000001</v>
      </c>
      <c r="X513" s="19" cm="1">
        <f t="array" ref="X513">IFERROR(LOOKUP(1,0/((L513=Sheet2!$A$1:$A$90)*(Sheet2!$B$1:$B$90=C513)),Sheet2!$C$1:$C$90),W513)</f>
        <v>1.3800000000000001</v>
      </c>
      <c r="Y513" s="16">
        <f t="shared" si="67"/>
        <v>200542448</v>
      </c>
      <c r="Z513" s="16">
        <f t="shared" si="65"/>
        <v>256473000</v>
      </c>
      <c r="AA513" s="16">
        <f t="shared" si="66"/>
        <v>5599427237</v>
      </c>
      <c r="AD513" s="16" t="s">
        <v>257</v>
      </c>
      <c r="AE513" s="16" t="str">
        <f t="shared" si="68"/>
        <v>200542448,0}|</v>
      </c>
      <c r="AF513" s="16" t="s">
        <v>313</v>
      </c>
      <c r="AG513" s="16">
        <f t="shared" si="69"/>
        <v>256473000</v>
      </c>
      <c r="AH513" s="16" t="s">
        <v>260</v>
      </c>
      <c r="AI513" s="16" t="s">
        <v>314</v>
      </c>
      <c r="AJ513" s="16">
        <f t="shared" si="70"/>
        <v>5599427237</v>
      </c>
      <c r="AK513" s="16" t="s">
        <v>261</v>
      </c>
      <c r="AL513" s="24" t="str">
        <f t="shared" si="71"/>
        <v>{{5,1,1,200542448,0}|{5,1,2,256473000,0}|{5,1,3,5599427237,3}}</v>
      </c>
    </row>
    <row r="514" spans="1:38" x14ac:dyDescent="0.15">
      <c r="A514" s="16">
        <v>509</v>
      </c>
      <c r="B514" s="16">
        <v>308</v>
      </c>
      <c r="C514" s="16">
        <v>9</v>
      </c>
      <c r="D514" s="16">
        <v>0</v>
      </c>
      <c r="E514" s="16">
        <v>900</v>
      </c>
      <c r="F514" s="16">
        <v>0</v>
      </c>
      <c r="G514" s="34">
        <f t="shared" si="73"/>
        <v>6000649</v>
      </c>
      <c r="H514" s="24" t="s">
        <v>371</v>
      </c>
      <c r="I514" s="37" t="s">
        <v>315</v>
      </c>
      <c r="J514" s="16">
        <v>8661</v>
      </c>
      <c r="K514" s="30">
        <v>1240</v>
      </c>
      <c r="L514" s="16" t="s">
        <v>49</v>
      </c>
      <c r="M514" s="16" t="str" cm="1">
        <f t="array" ref="M514:U514">_xlfn._xlws.FILTER(领地怪物效果!$A$4:$I$64,L514=领地怪物效果!$A$4:$A$64)</f>
        <v>远征PVP-8级圣水矿井</v>
      </c>
      <c r="N514" s="16">
        <v>8</v>
      </c>
      <c r="O514" s="16">
        <v>53.35</v>
      </c>
      <c r="P514" s="16">
        <v>290.60000000000002</v>
      </c>
      <c r="Q514" s="16">
        <v>290.60000000000002</v>
      </c>
      <c r="R514" s="16">
        <v>0</v>
      </c>
      <c r="S514" s="16">
        <v>160348600</v>
      </c>
      <c r="T514" s="16">
        <v>203420000</v>
      </c>
      <c r="U514" s="16">
        <v>4367132462</v>
      </c>
      <c r="V514" s="16">
        <f t="shared" si="72"/>
        <v>8</v>
      </c>
      <c r="W514" s="19" cm="1">
        <f t="array" ref="W514">SUMPRODUCT((V514=品质升级提升效果!$H$3:$H$102)*(品质升级提升效果!$I$3:$I$102=C514)*(品质升级提升效果!$J$3:$J$102))</f>
        <v>1.24</v>
      </c>
      <c r="X514" s="19" cm="1">
        <f t="array" ref="X514">IFERROR(LOOKUP(1,0/((L514=Sheet2!$A$1:$A$90)*(Sheet2!$B$1:$B$90=C514)),Sheet2!$C$1:$C$90),W514)</f>
        <v>1.24</v>
      </c>
      <c r="Y514" s="16">
        <f t="shared" si="67"/>
        <v>198832264</v>
      </c>
      <c r="Z514" s="16">
        <f t="shared" si="65"/>
        <v>297644144</v>
      </c>
      <c r="AA514" s="16">
        <f t="shared" si="66"/>
        <v>6498293103</v>
      </c>
      <c r="AD514" s="16" t="s">
        <v>257</v>
      </c>
      <c r="AE514" s="16" t="str">
        <f t="shared" si="68"/>
        <v>198832264,0}|</v>
      </c>
      <c r="AF514" s="16" t="s">
        <v>313</v>
      </c>
      <c r="AG514" s="16">
        <f t="shared" si="69"/>
        <v>297644144</v>
      </c>
      <c r="AH514" s="16" t="s">
        <v>260</v>
      </c>
      <c r="AI514" s="16" t="s">
        <v>314</v>
      </c>
      <c r="AJ514" s="16">
        <f t="shared" si="70"/>
        <v>6498293103</v>
      </c>
      <c r="AK514" s="16" t="s">
        <v>261</v>
      </c>
      <c r="AL514" s="24" t="str">
        <f t="shared" si="71"/>
        <v>{{5,1,1,198832264,0}|{5,1,2,297644144,0}|{5,1,3,6498293103,3}}</v>
      </c>
    </row>
    <row r="515" spans="1:38" x14ac:dyDescent="0.15">
      <c r="A515" s="16">
        <v>510</v>
      </c>
      <c r="B515" s="16">
        <v>309</v>
      </c>
      <c r="C515" s="16">
        <v>9</v>
      </c>
      <c r="D515" s="16">
        <v>0</v>
      </c>
      <c r="E515" s="16">
        <v>900</v>
      </c>
      <c r="F515" s="16">
        <v>0</v>
      </c>
      <c r="G515" s="34">
        <f t="shared" si="73"/>
        <v>6000650</v>
      </c>
      <c r="H515" s="24" t="s">
        <v>372</v>
      </c>
      <c r="I515" s="37" t="s">
        <v>315</v>
      </c>
      <c r="J515" s="16">
        <v>8661</v>
      </c>
      <c r="K515" s="30">
        <v>1100</v>
      </c>
      <c r="L515" s="16" t="s">
        <v>50</v>
      </c>
      <c r="M515" s="16" t="str" cm="1">
        <f t="array" ref="M515:U515">_xlfn._xlws.FILTER(领地怪物效果!$A$4:$I$64,L515=领地怪物效果!$A$4:$A$64)</f>
        <v>远征PVP-9级圣水矿井</v>
      </c>
      <c r="N515" s="16">
        <v>9</v>
      </c>
      <c r="O515" s="16">
        <v>92.3</v>
      </c>
      <c r="P515" s="16">
        <v>360</v>
      </c>
      <c r="Q515" s="16">
        <v>360</v>
      </c>
      <c r="R515" s="16">
        <v>0</v>
      </c>
      <c r="S515" s="16">
        <v>277416604</v>
      </c>
      <c r="T515" s="16">
        <v>252000000</v>
      </c>
      <c r="U515" s="16">
        <v>5410074626</v>
      </c>
      <c r="V515" s="16">
        <f t="shared" si="72"/>
        <v>9</v>
      </c>
      <c r="W515" s="19" cm="1">
        <f t="array" ref="W515">SUMPRODUCT((V515=品质升级提升效果!$H$3:$H$102)*(品质升级提升效果!$I$3:$I$102=C515)*(品质升级提升效果!$J$3:$J$102))</f>
        <v>1.1000000000000001</v>
      </c>
      <c r="X515" s="19" cm="1">
        <f t="array" ref="X515">IFERROR(LOOKUP(1,0/((L515=Sheet2!$A$1:$A$90)*(Sheet2!$B$1:$B$90=C515)),Sheet2!$C$1:$C$90),W515)</f>
        <v>1.1000000000000001</v>
      </c>
      <c r="Y515" s="16">
        <f t="shared" si="67"/>
        <v>305158264</v>
      </c>
      <c r="Z515" s="16">
        <f t="shared" si="65"/>
        <v>327096000</v>
      </c>
      <c r="AA515" s="16">
        <f t="shared" si="66"/>
        <v>7141298506</v>
      </c>
      <c r="AD515" s="16" t="s">
        <v>257</v>
      </c>
      <c r="AE515" s="16" t="str">
        <f t="shared" si="68"/>
        <v>305158264,0}|</v>
      </c>
      <c r="AF515" s="16" t="s">
        <v>313</v>
      </c>
      <c r="AG515" s="16">
        <f t="shared" si="69"/>
        <v>327096000</v>
      </c>
      <c r="AH515" s="16" t="s">
        <v>260</v>
      </c>
      <c r="AI515" s="16" t="s">
        <v>314</v>
      </c>
      <c r="AJ515" s="16">
        <f t="shared" si="70"/>
        <v>7141298506</v>
      </c>
      <c r="AK515" s="16" t="s">
        <v>261</v>
      </c>
      <c r="AL515" s="24" t="str">
        <f t="shared" si="71"/>
        <v>{{5,1,1,305158264,0}|{5,1,2,327096000,0}|{5,1,3,7141298506,3}}</v>
      </c>
    </row>
    <row r="516" spans="1:38" x14ac:dyDescent="0.15">
      <c r="A516" s="16">
        <v>511</v>
      </c>
      <c r="B516" s="16">
        <v>310</v>
      </c>
      <c r="C516" s="16">
        <v>9</v>
      </c>
      <c r="D516" s="16">
        <v>0</v>
      </c>
      <c r="E516" s="16">
        <v>900</v>
      </c>
      <c r="F516" s="16">
        <v>0</v>
      </c>
      <c r="G516" s="34">
        <f t="shared" si="73"/>
        <v>6000651</v>
      </c>
      <c r="H516" s="24" t="s">
        <v>373</v>
      </c>
      <c r="I516" s="37" t="s">
        <v>315</v>
      </c>
      <c r="J516" s="16">
        <v>8661</v>
      </c>
      <c r="K516" s="30">
        <v>1000</v>
      </c>
      <c r="L516" s="16" t="s">
        <v>51</v>
      </c>
      <c r="M516" s="16" t="str" cm="1">
        <f t="array" ref="M516:U516">_xlfn._xlws.FILTER(领地怪物效果!$A$4:$I$64,L516=领地怪物效果!$A$4:$A$64)</f>
        <v>远征PVP-10级圣水矿井</v>
      </c>
      <c r="N516" s="16">
        <v>10</v>
      </c>
      <c r="O516" s="16">
        <v>108.65</v>
      </c>
      <c r="P516" s="16">
        <v>396</v>
      </c>
      <c r="Q516" s="16">
        <v>396</v>
      </c>
      <c r="R516" s="16">
        <v>0</v>
      </c>
      <c r="S516" s="16">
        <v>326558115</v>
      </c>
      <c r="T516" s="16">
        <v>277200000</v>
      </c>
      <c r="U516" s="16">
        <v>5951082089</v>
      </c>
      <c r="V516" s="16">
        <f t="shared" si="72"/>
        <v>10</v>
      </c>
      <c r="W516" s="19" cm="1">
        <f t="array" ref="W516">SUMPRODUCT((V516=品质升级提升效果!$H$3:$H$102)*(品质升级提升效果!$I$3:$I$102=C516)*(品质升级提升效果!$J$3:$J$102))</f>
        <v>1</v>
      </c>
      <c r="X516" s="19" cm="1">
        <f t="array" ref="X516">IFERROR(LOOKUP(1,0/((L516=Sheet2!$A$1:$A$90)*(Sheet2!$B$1:$B$90=C516)),Sheet2!$C$1:$C$90),W516)</f>
        <v>1</v>
      </c>
      <c r="Y516" s="16">
        <f t="shared" si="67"/>
        <v>326558115</v>
      </c>
      <c r="Z516" s="16">
        <f t="shared" si="65"/>
        <v>327096000</v>
      </c>
      <c r="AA516" s="16">
        <f t="shared" si="66"/>
        <v>7141298506</v>
      </c>
      <c r="AD516" s="16" t="s">
        <v>257</v>
      </c>
      <c r="AE516" s="16" t="str">
        <f t="shared" si="68"/>
        <v>326558115,0}|</v>
      </c>
      <c r="AF516" s="16" t="s">
        <v>313</v>
      </c>
      <c r="AG516" s="16">
        <f t="shared" si="69"/>
        <v>327096000</v>
      </c>
      <c r="AH516" s="16" t="s">
        <v>260</v>
      </c>
      <c r="AI516" s="16" t="s">
        <v>314</v>
      </c>
      <c r="AJ516" s="16">
        <f t="shared" si="70"/>
        <v>7141298506</v>
      </c>
      <c r="AK516" s="16" t="s">
        <v>261</v>
      </c>
      <c r="AL516" s="24" t="str">
        <f t="shared" si="71"/>
        <v>{{5,1,1,326558115,0}|{5,1,2,327096000,0}|{5,1,3,7141298506,3}}</v>
      </c>
    </row>
    <row r="517" spans="1:38" x14ac:dyDescent="0.15">
      <c r="A517" s="16">
        <v>512</v>
      </c>
      <c r="B517" s="16">
        <v>401</v>
      </c>
      <c r="C517" s="16">
        <v>9</v>
      </c>
      <c r="D517" s="16">
        <v>0</v>
      </c>
      <c r="E517" s="16">
        <v>0</v>
      </c>
      <c r="F517" s="16">
        <v>0</v>
      </c>
      <c r="G517" s="17">
        <v>6000672</v>
      </c>
      <c r="H517" s="24" t="s">
        <v>374</v>
      </c>
      <c r="I517" s="37" t="s">
        <v>315</v>
      </c>
      <c r="J517" s="16">
        <v>8661</v>
      </c>
      <c r="K517" s="30">
        <v>40.000000000000007</v>
      </c>
      <c r="L517" s="16" t="s">
        <v>52</v>
      </c>
      <c r="M517" s="16" t="str" cm="1">
        <f t="array" ref="M517:U517">_xlfn._xlws.FILTER(领地怪物效果!$A$4:$I$64,L517=领地怪物效果!$A$4:$A$64)</f>
        <v>远征PVP-3级要塞</v>
      </c>
      <c r="N517" s="16">
        <v>3</v>
      </c>
      <c r="O517" s="16">
        <v>5</v>
      </c>
      <c r="P517" s="16">
        <v>2.5</v>
      </c>
      <c r="Q517" s="16">
        <v>2.5</v>
      </c>
      <c r="R517" s="16">
        <v>0</v>
      </c>
      <c r="S517" s="16">
        <v>15027985</v>
      </c>
      <c r="T517" s="16">
        <v>1750000</v>
      </c>
      <c r="U517" s="16">
        <v>37569962</v>
      </c>
      <c r="V517" s="16">
        <f t="shared" si="72"/>
        <v>1</v>
      </c>
      <c r="W517" s="19" cm="1">
        <f t="array" ref="W517">SUMPRODUCT((V517=品质升级提升效果!$H$3:$H$102)*(品质升级提升效果!$I$3:$I$102=C517)*(品质升级提升效果!$J$3:$J$102))</f>
        <v>2.6</v>
      </c>
      <c r="X517" s="19" cm="1">
        <f t="array" ref="X517">IFERROR(LOOKUP(1,0/((L517=Sheet2!$A$1:$A$90)*(Sheet2!$B$1:$B$90=C517)),Sheet2!$C$1:$C$90),W517)</f>
        <v>4.0000000000000008E-2</v>
      </c>
      <c r="Y517" s="16">
        <f t="shared" si="67"/>
        <v>601119</v>
      </c>
      <c r="Z517" s="16">
        <f t="shared" si="65"/>
        <v>82600</v>
      </c>
      <c r="AA517" s="16">
        <f t="shared" si="66"/>
        <v>1803358</v>
      </c>
      <c r="AD517" s="16" t="s">
        <v>257</v>
      </c>
      <c r="AE517" s="16" t="str">
        <f t="shared" si="68"/>
        <v>601119,0}|</v>
      </c>
      <c r="AF517" s="16" t="s">
        <v>313</v>
      </c>
      <c r="AG517" s="16">
        <f t="shared" si="69"/>
        <v>82600</v>
      </c>
      <c r="AH517" s="16" t="s">
        <v>260</v>
      </c>
      <c r="AI517" s="16" t="s">
        <v>314</v>
      </c>
      <c r="AJ517" s="16">
        <f t="shared" si="70"/>
        <v>1803358</v>
      </c>
      <c r="AK517" s="16" t="s">
        <v>261</v>
      </c>
      <c r="AL517" s="24" t="str">
        <f t="shared" si="71"/>
        <v>{{5,1,1,601119,0}|{5,1,2,82600,0}|{5,1,3,1803358,3}}</v>
      </c>
    </row>
    <row r="518" spans="1:38" x14ac:dyDescent="0.15">
      <c r="A518" s="16">
        <v>513</v>
      </c>
      <c r="B518" s="16">
        <v>402</v>
      </c>
      <c r="C518" s="16">
        <v>9</v>
      </c>
      <c r="D518" s="16">
        <v>0</v>
      </c>
      <c r="E518" s="16">
        <v>0</v>
      </c>
      <c r="F518" s="16">
        <v>0</v>
      </c>
      <c r="G518" s="17">
        <v>6000673</v>
      </c>
      <c r="H518" s="24" t="s">
        <v>375</v>
      </c>
      <c r="I518" s="37" t="s">
        <v>315</v>
      </c>
      <c r="J518" s="16">
        <v>8661</v>
      </c>
      <c r="K518" s="30">
        <v>40.000000000000007</v>
      </c>
      <c r="L518" s="16" t="s">
        <v>53</v>
      </c>
      <c r="M518" s="16" t="str" cm="1">
        <f t="array" ref="M518:U518">_xlfn._xlws.FILTER(领地怪物效果!$A$4:$I$64,L518=领地怪物效果!$A$4:$A$64)</f>
        <v>远征PVP-6级要塞</v>
      </c>
      <c r="N518" s="16">
        <v>6</v>
      </c>
      <c r="O518" s="16">
        <v>26</v>
      </c>
      <c r="P518" s="16">
        <v>160</v>
      </c>
      <c r="Q518" s="16">
        <v>160</v>
      </c>
      <c r="R518" s="16">
        <v>0</v>
      </c>
      <c r="S518" s="16">
        <v>78145522</v>
      </c>
      <c r="T518" s="16">
        <v>112000000</v>
      </c>
      <c r="U518" s="16">
        <v>2404477611</v>
      </c>
      <c r="V518" s="16">
        <f t="shared" si="72"/>
        <v>2</v>
      </c>
      <c r="W518" s="19" cm="1">
        <f t="array" ref="W518">SUMPRODUCT((V518=品质升级提升效果!$H$3:$H$102)*(品质升级提升效果!$I$3:$I$102=C518)*(品质升级提升效果!$J$3:$J$102))</f>
        <v>2.08</v>
      </c>
      <c r="X518" s="19" cm="1">
        <f t="array" ref="X518">IFERROR(LOOKUP(1,0/((L518=Sheet2!$A$1:$A$90)*(Sheet2!$B$1:$B$90=C518)),Sheet2!$C$1:$C$90),W518)</f>
        <v>4.0000000000000008E-2</v>
      </c>
      <c r="Y518" s="16">
        <f t="shared" si="67"/>
        <v>3125820</v>
      </c>
      <c r="Z518" s="16">
        <f t="shared" ref="Z518:Z581" si="74">INT(T518*$X518*(1+C518/50))</f>
        <v>5286400</v>
      </c>
      <c r="AA518" s="16">
        <f t="shared" ref="AA518:AA581" si="75">INT(U518*$X518*(1+C518/45))</f>
        <v>115414925</v>
      </c>
      <c r="AD518" s="16" t="s">
        <v>257</v>
      </c>
      <c r="AE518" s="16" t="str">
        <f t="shared" si="68"/>
        <v>3125820,0}|</v>
      </c>
      <c r="AF518" s="16" t="s">
        <v>313</v>
      </c>
      <c r="AG518" s="16">
        <f t="shared" si="69"/>
        <v>5286400</v>
      </c>
      <c r="AH518" s="16" t="s">
        <v>260</v>
      </c>
      <c r="AI518" s="16" t="s">
        <v>314</v>
      </c>
      <c r="AJ518" s="16">
        <f t="shared" si="70"/>
        <v>115414925</v>
      </c>
      <c r="AK518" s="16" t="s">
        <v>261</v>
      </c>
      <c r="AL518" s="24" t="str">
        <f t="shared" si="71"/>
        <v>{{5,1,1,3125820,0}|{5,1,2,5286400,0}|{5,1,3,115414925,3}}</v>
      </c>
    </row>
    <row r="519" spans="1:38" x14ac:dyDescent="0.15">
      <c r="A519" s="16">
        <v>514</v>
      </c>
      <c r="B519" s="16">
        <v>403</v>
      </c>
      <c r="C519" s="16">
        <v>9</v>
      </c>
      <c r="D519" s="16">
        <v>0</v>
      </c>
      <c r="E519" s="16">
        <v>0</v>
      </c>
      <c r="F519" s="16">
        <v>0</v>
      </c>
      <c r="G519" s="17">
        <v>6000674</v>
      </c>
      <c r="H519" s="24" t="s">
        <v>376</v>
      </c>
      <c r="I519" s="37" t="s">
        <v>315</v>
      </c>
      <c r="J519" s="16">
        <v>8661</v>
      </c>
      <c r="K519" s="30">
        <v>40.000000000000007</v>
      </c>
      <c r="L519" s="16" t="s">
        <v>54</v>
      </c>
      <c r="M519" s="16" t="str" cm="1">
        <f t="array" ref="M519:U519">_xlfn._xlws.FILTER(领地怪物效果!$A$4:$I$64,L519=领地怪物效果!$A$4:$A$64)</f>
        <v>远征PVP-9级要塞</v>
      </c>
      <c r="N519" s="16">
        <v>9</v>
      </c>
      <c r="O519" s="16">
        <v>56</v>
      </c>
      <c r="P519" s="16">
        <v>300</v>
      </c>
      <c r="Q519" s="16">
        <v>300</v>
      </c>
      <c r="R519" s="16">
        <v>0</v>
      </c>
      <c r="S519" s="16">
        <v>168313432</v>
      </c>
      <c r="T519" s="16">
        <v>210000000</v>
      </c>
      <c r="U519" s="16">
        <v>4508395522</v>
      </c>
      <c r="V519" s="16">
        <f t="shared" si="72"/>
        <v>3</v>
      </c>
      <c r="W519" s="19" cm="1">
        <f t="array" ref="W519">SUMPRODUCT((V519=品质升级提升效果!$H$3:$H$102)*(品质升级提升效果!$I$3:$I$102=C519)*(品质升级提升效果!$J$3:$J$102))</f>
        <v>1.72</v>
      </c>
      <c r="X519" s="19" cm="1">
        <f t="array" ref="X519">IFERROR(LOOKUP(1,0/((L519=Sheet2!$A$1:$A$90)*(Sheet2!$B$1:$B$90=C519)),Sheet2!$C$1:$C$90),W519)</f>
        <v>4.0000000000000008E-2</v>
      </c>
      <c r="Y519" s="16">
        <f t="shared" ref="Y519:Y582" si="76">INT(S519*$X519)</f>
        <v>6732537</v>
      </c>
      <c r="Z519" s="16">
        <f t="shared" si="74"/>
        <v>9912000</v>
      </c>
      <c r="AA519" s="16">
        <f t="shared" si="75"/>
        <v>216402985</v>
      </c>
      <c r="AD519" s="16" t="s">
        <v>257</v>
      </c>
      <c r="AE519" s="16" t="str">
        <f t="shared" ref="AE519:AE582" si="77">Y519&amp;",0}|"</f>
        <v>6732537,0}|</v>
      </c>
      <c r="AF519" s="16" t="s">
        <v>313</v>
      </c>
      <c r="AG519" s="16">
        <f t="shared" ref="AG519:AG582" si="78">Z519</f>
        <v>9912000</v>
      </c>
      <c r="AH519" s="16" t="s">
        <v>260</v>
      </c>
      <c r="AI519" s="16" t="s">
        <v>314</v>
      </c>
      <c r="AJ519" s="16">
        <f t="shared" ref="AJ519:AJ582" si="79">AA519</f>
        <v>216402985</v>
      </c>
      <c r="AK519" s="16" t="s">
        <v>261</v>
      </c>
      <c r="AL519" s="24" t="str">
        <f t="shared" ref="AL519:AL582" si="80">AD519&amp;AE519&amp;AF519&amp;AG519&amp;AH519&amp;AI519&amp;AJ519&amp;AK519</f>
        <v>{{5,1,1,6732537,0}|{5,1,2,9912000,0}|{5,1,3,216402985,3}}</v>
      </c>
    </row>
    <row r="520" spans="1:38" x14ac:dyDescent="0.15">
      <c r="A520" s="16">
        <v>515</v>
      </c>
      <c r="B520" s="16">
        <v>404</v>
      </c>
      <c r="C520" s="16">
        <v>9</v>
      </c>
      <c r="D520" s="16">
        <v>0</v>
      </c>
      <c r="E520" s="16">
        <v>0</v>
      </c>
      <c r="F520" s="16">
        <v>0</v>
      </c>
      <c r="G520" s="17">
        <v>6000675</v>
      </c>
      <c r="H520" s="24" t="s">
        <v>377</v>
      </c>
      <c r="I520" s="37" t="s">
        <v>315</v>
      </c>
      <c r="J520" s="16">
        <v>8661</v>
      </c>
      <c r="K520" s="30">
        <v>40.000000000000007</v>
      </c>
      <c r="L520" s="16" t="s">
        <v>55</v>
      </c>
      <c r="M520" s="16" t="str" cm="1">
        <f t="array" ref="M520:U520">_xlfn._xlws.FILTER(领地怪物效果!$A$4:$I$64,L520=领地怪物效果!$A$4:$A$64)</f>
        <v>远征PVP-10级中心城邦</v>
      </c>
      <c r="N520" s="16">
        <v>10</v>
      </c>
      <c r="O520" s="16">
        <v>83</v>
      </c>
      <c r="P520" s="16">
        <v>401</v>
      </c>
      <c r="Q520" s="16">
        <v>401</v>
      </c>
      <c r="R520" s="16">
        <v>0</v>
      </c>
      <c r="S520" s="16">
        <v>249464552</v>
      </c>
      <c r="T520" s="16">
        <v>280700000</v>
      </c>
      <c r="U520" s="16">
        <v>6026222014</v>
      </c>
      <c r="V520" s="16">
        <f t="shared" si="72"/>
        <v>4</v>
      </c>
      <c r="W520" s="19" cm="1">
        <f t="array" ref="W520">SUMPRODUCT((V520=品质升级提升效果!$H$3:$H$102)*(品质升级提升效果!$I$3:$I$102=C520)*(品质升级提升效果!$J$3:$J$102))</f>
        <v>1.72</v>
      </c>
      <c r="X520" s="19" cm="1">
        <f t="array" ref="X520">IFERROR(LOOKUP(1,0/((L520=Sheet2!$A$1:$A$90)*(Sheet2!$B$1:$B$90=C520)),Sheet2!$C$1:$C$90),W520)</f>
        <v>4.0000000000000008E-2</v>
      </c>
      <c r="Y520" s="16">
        <f t="shared" si="76"/>
        <v>9978582</v>
      </c>
      <c r="Z520" s="16">
        <f t="shared" si="74"/>
        <v>13249040</v>
      </c>
      <c r="AA520" s="16">
        <f t="shared" si="75"/>
        <v>289258656</v>
      </c>
      <c r="AD520" s="16" t="s">
        <v>257</v>
      </c>
      <c r="AE520" s="16" t="str">
        <f t="shared" si="77"/>
        <v>9978582,0}|</v>
      </c>
      <c r="AF520" s="16" t="s">
        <v>313</v>
      </c>
      <c r="AG520" s="16">
        <f t="shared" si="78"/>
        <v>13249040</v>
      </c>
      <c r="AH520" s="16" t="s">
        <v>260</v>
      </c>
      <c r="AI520" s="16" t="s">
        <v>314</v>
      </c>
      <c r="AJ520" s="16">
        <f t="shared" si="79"/>
        <v>289258656</v>
      </c>
      <c r="AK520" s="16" t="s">
        <v>261</v>
      </c>
      <c r="AL520" s="24" t="str">
        <f t="shared" si="80"/>
        <v>{{5,1,1,9978582,0}|{5,1,2,13249040,0}|{5,1,3,289258656,3}}</v>
      </c>
    </row>
    <row r="521" spans="1:38" x14ac:dyDescent="0.15">
      <c r="A521" s="16">
        <v>516</v>
      </c>
      <c r="B521" s="16">
        <v>500</v>
      </c>
      <c r="C521" s="16">
        <v>9</v>
      </c>
      <c r="D521" s="16">
        <v>0</v>
      </c>
      <c r="E521" s="16">
        <v>0</v>
      </c>
      <c r="F521" s="16">
        <v>0</v>
      </c>
      <c r="G521" s="16">
        <v>0</v>
      </c>
      <c r="H521" s="24" t="s">
        <v>316</v>
      </c>
      <c r="I521" s="24" t="s">
        <v>316</v>
      </c>
      <c r="J521" s="16">
        <v>8661</v>
      </c>
      <c r="K521" s="30">
        <v>0</v>
      </c>
      <c r="L521" s="16" t="s">
        <v>56</v>
      </c>
      <c r="M521" s="16" t="str" cm="1">
        <f t="array" ref="M521:U521">_xlfn._xlws.FILTER(领地怪物效果!$A$4:$I$64,L521=领地怪物效果!$A$4:$A$64)</f>
        <v>远征PVE-出生</v>
      </c>
      <c r="N521" s="16">
        <v>0</v>
      </c>
      <c r="O521" s="16">
        <v>1.5</v>
      </c>
      <c r="P521" s="16">
        <v>1.2</v>
      </c>
      <c r="Q521" s="16">
        <v>1.2</v>
      </c>
      <c r="R521" s="16">
        <v>0</v>
      </c>
      <c r="S521" s="16">
        <v>4508395</v>
      </c>
      <c r="T521" s="16">
        <v>840000</v>
      </c>
      <c r="U521" s="16">
        <v>18033582</v>
      </c>
      <c r="V521" s="16">
        <f t="shared" si="72"/>
        <v>1</v>
      </c>
      <c r="W521" s="19" cm="1">
        <f t="array" ref="W521">SUMPRODUCT((V521=品质升级提升效果!$H$3:$H$102)*(品质升级提升效果!$I$3:$I$102=C521)*(品质升级提升效果!$J$3:$J$102))</f>
        <v>2.6</v>
      </c>
      <c r="X521" s="19" cm="1">
        <f t="array" ref="X521">IFERROR(LOOKUP(1,0/((L521=Sheet2!$A$1:$A$90)*(Sheet2!$B$1:$B$90=C521)),Sheet2!$C$1:$C$90),W521)</f>
        <v>2.6</v>
      </c>
      <c r="Y521" s="16">
        <f t="shared" si="76"/>
        <v>11721827</v>
      </c>
      <c r="Z521" s="16">
        <f t="shared" si="74"/>
        <v>2577120</v>
      </c>
      <c r="AA521" s="16">
        <f t="shared" si="75"/>
        <v>56264775</v>
      </c>
      <c r="AD521" s="16" t="s">
        <v>257</v>
      </c>
      <c r="AE521" s="16" t="str">
        <f t="shared" si="77"/>
        <v>11721827,0}|</v>
      </c>
      <c r="AF521" s="16" t="s">
        <v>313</v>
      </c>
      <c r="AG521" s="16">
        <f t="shared" si="78"/>
        <v>2577120</v>
      </c>
      <c r="AH521" s="16" t="s">
        <v>260</v>
      </c>
      <c r="AI521" s="16" t="s">
        <v>314</v>
      </c>
      <c r="AJ521" s="16">
        <f t="shared" si="79"/>
        <v>56264775</v>
      </c>
      <c r="AK521" s="16" t="s">
        <v>261</v>
      </c>
      <c r="AL521" s="24" t="str">
        <f t="shared" si="80"/>
        <v>{{5,1,1,11721827,0}|{5,1,2,2577120,0}|{5,1,3,56264775,3}}</v>
      </c>
    </row>
    <row r="522" spans="1:38" x14ac:dyDescent="0.15">
      <c r="A522" s="16">
        <v>517</v>
      </c>
      <c r="B522" s="16">
        <v>501</v>
      </c>
      <c r="C522" s="16">
        <v>9</v>
      </c>
      <c r="D522" s="16">
        <v>0</v>
      </c>
      <c r="E522" s="16">
        <v>0</v>
      </c>
      <c r="F522" s="16">
        <v>0</v>
      </c>
      <c r="G522" s="16">
        <v>0</v>
      </c>
      <c r="H522" s="24" t="s">
        <v>316</v>
      </c>
      <c r="I522" s="24" t="s">
        <v>316</v>
      </c>
      <c r="J522" s="16">
        <v>8661</v>
      </c>
      <c r="K522" s="30">
        <v>0</v>
      </c>
      <c r="L522" s="16" t="s">
        <v>57</v>
      </c>
      <c r="M522" s="16" t="str" cm="1">
        <f t="array" ref="M522:U522">_xlfn._xlws.FILTER(领地怪物效果!$A$4:$I$64,L522=领地怪物效果!$A$4:$A$64)</f>
        <v>远征PVE-1级普通</v>
      </c>
      <c r="N522" s="16">
        <v>1</v>
      </c>
      <c r="O522" s="16">
        <v>1.35</v>
      </c>
      <c r="P522" s="16">
        <v>1.2</v>
      </c>
      <c r="Q522" s="16">
        <v>1.2</v>
      </c>
      <c r="R522" s="16">
        <v>0</v>
      </c>
      <c r="S522" s="16">
        <v>4057555</v>
      </c>
      <c r="T522" s="16">
        <v>840000</v>
      </c>
      <c r="U522" s="16">
        <v>18033582</v>
      </c>
      <c r="V522" s="16">
        <f t="shared" si="72"/>
        <v>1</v>
      </c>
      <c r="W522" s="19" cm="1">
        <f t="array" ref="W522">SUMPRODUCT((V522=品质升级提升效果!$H$3:$H$102)*(品质升级提升效果!$I$3:$I$102=C522)*(品质升级提升效果!$J$3:$J$102))</f>
        <v>2.6</v>
      </c>
      <c r="X522" s="19" cm="1">
        <f t="array" ref="X522">IFERROR(LOOKUP(1,0/((L522=Sheet2!$A$1:$A$90)*(Sheet2!$B$1:$B$90=C522)),Sheet2!$C$1:$C$90),W522)</f>
        <v>2.6</v>
      </c>
      <c r="Y522" s="16">
        <f t="shared" si="76"/>
        <v>10549643</v>
      </c>
      <c r="Z522" s="16">
        <f t="shared" si="74"/>
        <v>2577120</v>
      </c>
      <c r="AA522" s="16">
        <f t="shared" si="75"/>
        <v>56264775</v>
      </c>
      <c r="AD522" s="16" t="s">
        <v>257</v>
      </c>
      <c r="AE522" s="16" t="str">
        <f t="shared" si="77"/>
        <v>10549643,0}|</v>
      </c>
      <c r="AF522" s="16" t="s">
        <v>313</v>
      </c>
      <c r="AG522" s="16">
        <f t="shared" si="78"/>
        <v>2577120</v>
      </c>
      <c r="AH522" s="16" t="s">
        <v>260</v>
      </c>
      <c r="AI522" s="16" t="s">
        <v>314</v>
      </c>
      <c r="AJ522" s="16">
        <f t="shared" si="79"/>
        <v>56264775</v>
      </c>
      <c r="AK522" s="16" t="s">
        <v>261</v>
      </c>
      <c r="AL522" s="24" t="str">
        <f t="shared" si="80"/>
        <v>{{5,1,1,10549643,0}|{5,1,2,2577120,0}|{5,1,3,56264775,3}}</v>
      </c>
    </row>
    <row r="523" spans="1:38" x14ac:dyDescent="0.15">
      <c r="A523" s="16">
        <v>518</v>
      </c>
      <c r="B523" s="16">
        <v>502</v>
      </c>
      <c r="C523" s="16">
        <v>9</v>
      </c>
      <c r="D523" s="16">
        <v>0</v>
      </c>
      <c r="E523" s="16">
        <v>0</v>
      </c>
      <c r="F523" s="16">
        <v>0</v>
      </c>
      <c r="G523" s="16">
        <v>0</v>
      </c>
      <c r="H523" s="24" t="s">
        <v>316</v>
      </c>
      <c r="I523" s="24" t="s">
        <v>316</v>
      </c>
      <c r="J523" s="16">
        <v>8661</v>
      </c>
      <c r="K523" s="30">
        <v>0</v>
      </c>
      <c r="L523" s="16" t="s">
        <v>58</v>
      </c>
      <c r="M523" s="16" t="str" cm="1">
        <f t="array" ref="M523:U523">_xlfn._xlws.FILTER(领地怪物效果!$A$4:$I$64,L523=领地怪物效果!$A$4:$A$64)</f>
        <v>远征PVE-2级普通</v>
      </c>
      <c r="N523" s="16">
        <v>2</v>
      </c>
      <c r="O523" s="16">
        <v>2.8</v>
      </c>
      <c r="P523" s="16">
        <v>1.8</v>
      </c>
      <c r="Q523" s="16">
        <v>1.8</v>
      </c>
      <c r="R523" s="16">
        <v>0</v>
      </c>
      <c r="S523" s="16">
        <v>8415671</v>
      </c>
      <c r="T523" s="16">
        <v>1260000</v>
      </c>
      <c r="U523" s="16">
        <v>27050373</v>
      </c>
      <c r="V523" s="16">
        <f t="shared" si="72"/>
        <v>2</v>
      </c>
      <c r="W523" s="19" cm="1">
        <f t="array" ref="W523">SUMPRODUCT((V523=品质升级提升效果!$H$3:$H$102)*(品质升级提升效果!$I$3:$I$102=C523)*(品质升级提升效果!$J$3:$J$102))</f>
        <v>2.08</v>
      </c>
      <c r="X523" s="19" cm="1">
        <f t="array" ref="X523">IFERROR(LOOKUP(1,0/((L523=Sheet2!$A$1:$A$90)*(Sheet2!$B$1:$B$90=C523)),Sheet2!$C$1:$C$90),W523)</f>
        <v>2.08</v>
      </c>
      <c r="Y523" s="16">
        <f t="shared" si="76"/>
        <v>17504595</v>
      </c>
      <c r="Z523" s="16">
        <f t="shared" si="74"/>
        <v>3092544</v>
      </c>
      <c r="AA523" s="16">
        <f t="shared" si="75"/>
        <v>67517731</v>
      </c>
      <c r="AD523" s="16" t="s">
        <v>257</v>
      </c>
      <c r="AE523" s="16" t="str">
        <f t="shared" si="77"/>
        <v>17504595,0}|</v>
      </c>
      <c r="AF523" s="16" t="s">
        <v>313</v>
      </c>
      <c r="AG523" s="16">
        <f t="shared" si="78"/>
        <v>3092544</v>
      </c>
      <c r="AH523" s="16" t="s">
        <v>260</v>
      </c>
      <c r="AI523" s="16" t="s">
        <v>314</v>
      </c>
      <c r="AJ523" s="16">
        <f t="shared" si="79"/>
        <v>67517731</v>
      </c>
      <c r="AK523" s="16" t="s">
        <v>261</v>
      </c>
      <c r="AL523" s="24" t="str">
        <f t="shared" si="80"/>
        <v>{{5,1,1,17504595,0}|{5,1,2,3092544,0}|{5,1,3,67517731,3}}</v>
      </c>
    </row>
    <row r="524" spans="1:38" x14ac:dyDescent="0.15">
      <c r="A524" s="16">
        <v>519</v>
      </c>
      <c r="B524" s="16">
        <v>503</v>
      </c>
      <c r="C524" s="16">
        <v>9</v>
      </c>
      <c r="D524" s="16">
        <v>0</v>
      </c>
      <c r="E524" s="16">
        <v>0</v>
      </c>
      <c r="F524" s="16">
        <v>0</v>
      </c>
      <c r="G524" s="16">
        <v>0</v>
      </c>
      <c r="H524" s="24" t="s">
        <v>316</v>
      </c>
      <c r="I524" s="24" t="s">
        <v>316</v>
      </c>
      <c r="J524" s="16">
        <v>8661</v>
      </c>
      <c r="K524" s="30">
        <v>0</v>
      </c>
      <c r="L524" s="16" t="s">
        <v>59</v>
      </c>
      <c r="M524" s="16" t="str" cm="1">
        <f t="array" ref="M524:U524">_xlfn._xlws.FILTER(领地怪物效果!$A$4:$I$64,L524=领地怪物效果!$A$4:$A$64)</f>
        <v>远征PVE-3级普通</v>
      </c>
      <c r="N524" s="16">
        <v>3</v>
      </c>
      <c r="O524" s="16">
        <v>5.5</v>
      </c>
      <c r="P524" s="16">
        <v>3</v>
      </c>
      <c r="Q524" s="16">
        <v>3</v>
      </c>
      <c r="R524" s="16">
        <v>0</v>
      </c>
      <c r="S524" s="16">
        <v>16530783</v>
      </c>
      <c r="T524" s="16">
        <v>2100000</v>
      </c>
      <c r="U524" s="16">
        <v>45083955</v>
      </c>
      <c r="V524" s="16">
        <f t="shared" si="72"/>
        <v>3</v>
      </c>
      <c r="W524" s="19" cm="1">
        <f t="array" ref="W524">SUMPRODUCT((V524=品质升级提升效果!$H$3:$H$102)*(品质升级提升效果!$I$3:$I$102=C524)*(品质升级提升效果!$J$3:$J$102))</f>
        <v>1.72</v>
      </c>
      <c r="X524" s="19" cm="1">
        <f t="array" ref="X524">IFERROR(LOOKUP(1,0/((L524=Sheet2!$A$1:$A$90)*(Sheet2!$B$1:$B$90=C524)),Sheet2!$C$1:$C$90),W524)</f>
        <v>1.72</v>
      </c>
      <c r="Y524" s="16">
        <f t="shared" si="76"/>
        <v>28432946</v>
      </c>
      <c r="Z524" s="16">
        <f t="shared" si="74"/>
        <v>4262160</v>
      </c>
      <c r="AA524" s="16">
        <f t="shared" si="75"/>
        <v>93053283</v>
      </c>
      <c r="AD524" s="16" t="s">
        <v>257</v>
      </c>
      <c r="AE524" s="16" t="str">
        <f t="shared" si="77"/>
        <v>28432946,0}|</v>
      </c>
      <c r="AF524" s="16" t="s">
        <v>313</v>
      </c>
      <c r="AG524" s="16">
        <f t="shared" si="78"/>
        <v>4262160</v>
      </c>
      <c r="AH524" s="16" t="s">
        <v>260</v>
      </c>
      <c r="AI524" s="16" t="s">
        <v>314</v>
      </c>
      <c r="AJ524" s="16">
        <f t="shared" si="79"/>
        <v>93053283</v>
      </c>
      <c r="AK524" s="16" t="s">
        <v>261</v>
      </c>
      <c r="AL524" s="24" t="str">
        <f t="shared" si="80"/>
        <v>{{5,1,1,28432946,0}|{5,1,2,4262160,0}|{5,1,3,93053283,3}}</v>
      </c>
    </row>
    <row r="525" spans="1:38" x14ac:dyDescent="0.15">
      <c r="A525" s="16">
        <v>520</v>
      </c>
      <c r="B525" s="16">
        <v>504</v>
      </c>
      <c r="C525" s="16">
        <v>9</v>
      </c>
      <c r="D525" s="16">
        <v>0</v>
      </c>
      <c r="E525" s="16">
        <v>0</v>
      </c>
      <c r="F525" s="16">
        <v>0</v>
      </c>
      <c r="G525" s="16">
        <v>0</v>
      </c>
      <c r="H525" s="24" t="s">
        <v>316</v>
      </c>
      <c r="I525" s="24" t="s">
        <v>316</v>
      </c>
      <c r="J525" s="16">
        <v>8661</v>
      </c>
      <c r="K525" s="30">
        <v>0</v>
      </c>
      <c r="L525" s="16" t="s">
        <v>60</v>
      </c>
      <c r="M525" s="16" t="str" cm="1">
        <f t="array" ref="M525:U525">_xlfn._xlws.FILTER(领地怪物效果!$A$4:$I$64,L525=领地怪物效果!$A$4:$A$64)</f>
        <v>远征PVE-4级普通</v>
      </c>
      <c r="N525" s="16">
        <v>4</v>
      </c>
      <c r="O525" s="16">
        <v>8</v>
      </c>
      <c r="P525" s="16">
        <v>22</v>
      </c>
      <c r="Q525" s="16">
        <v>22</v>
      </c>
      <c r="R525" s="16">
        <v>0</v>
      </c>
      <c r="S525" s="16">
        <v>24044776</v>
      </c>
      <c r="T525" s="16">
        <v>15400000</v>
      </c>
      <c r="U525" s="16">
        <v>330615671</v>
      </c>
      <c r="V525" s="16">
        <f t="shared" si="72"/>
        <v>4</v>
      </c>
      <c r="W525" s="19" cm="1">
        <f t="array" ref="W525">SUMPRODUCT((V525=品质升级提升效果!$H$3:$H$102)*(品质升级提升效果!$I$3:$I$102=C525)*(品质升级提升效果!$J$3:$J$102))</f>
        <v>1.72</v>
      </c>
      <c r="X525" s="19" cm="1">
        <f t="array" ref="X525">IFERROR(LOOKUP(1,0/((L525=Sheet2!$A$1:$A$90)*(Sheet2!$B$1:$B$90=C525)),Sheet2!$C$1:$C$90),W525)</f>
        <v>1.72</v>
      </c>
      <c r="Y525" s="16">
        <f t="shared" si="76"/>
        <v>41357014</v>
      </c>
      <c r="Z525" s="16">
        <f t="shared" si="74"/>
        <v>31255840</v>
      </c>
      <c r="AA525" s="16">
        <f t="shared" si="75"/>
        <v>682390744</v>
      </c>
      <c r="AD525" s="16" t="s">
        <v>257</v>
      </c>
      <c r="AE525" s="16" t="str">
        <f t="shared" si="77"/>
        <v>41357014,0}|</v>
      </c>
      <c r="AF525" s="16" t="s">
        <v>313</v>
      </c>
      <c r="AG525" s="16">
        <f t="shared" si="78"/>
        <v>31255840</v>
      </c>
      <c r="AH525" s="16" t="s">
        <v>260</v>
      </c>
      <c r="AI525" s="16" t="s">
        <v>314</v>
      </c>
      <c r="AJ525" s="16">
        <f t="shared" si="79"/>
        <v>682390744</v>
      </c>
      <c r="AK525" s="16" t="s">
        <v>261</v>
      </c>
      <c r="AL525" s="24" t="str">
        <f t="shared" si="80"/>
        <v>{{5,1,1,41357014,0}|{5,1,2,31255840,0}|{5,1,3,682390744,3}}</v>
      </c>
    </row>
    <row r="526" spans="1:38" x14ac:dyDescent="0.15">
      <c r="A526" s="16">
        <v>521</v>
      </c>
      <c r="B526" s="16">
        <v>505</v>
      </c>
      <c r="C526" s="16">
        <v>9</v>
      </c>
      <c r="D526" s="16">
        <v>0</v>
      </c>
      <c r="E526" s="16">
        <v>0</v>
      </c>
      <c r="F526" s="16">
        <v>0</v>
      </c>
      <c r="G526" s="16">
        <v>0</v>
      </c>
      <c r="H526" s="24" t="s">
        <v>316</v>
      </c>
      <c r="I526" s="24" t="s">
        <v>316</v>
      </c>
      <c r="J526" s="16">
        <v>8661</v>
      </c>
      <c r="K526" s="30">
        <v>0</v>
      </c>
      <c r="L526" s="16" t="s">
        <v>61</v>
      </c>
      <c r="M526" s="16" t="str" cm="1">
        <f t="array" ref="M526:U526">_xlfn._xlws.FILTER(领地怪物效果!$A$4:$I$64,L526=领地怪物效果!$A$4:$A$64)</f>
        <v>远征PVE-5级普通</v>
      </c>
      <c r="N526" s="16">
        <v>5</v>
      </c>
      <c r="O526" s="16">
        <v>12</v>
      </c>
      <c r="P526" s="16">
        <v>25</v>
      </c>
      <c r="Q526" s="16">
        <v>25</v>
      </c>
      <c r="R526" s="16">
        <v>0</v>
      </c>
      <c r="S526" s="16">
        <v>36067164</v>
      </c>
      <c r="T526" s="16">
        <v>17500000</v>
      </c>
      <c r="U526" s="16">
        <v>375699626</v>
      </c>
      <c r="V526" s="16">
        <f t="shared" si="72"/>
        <v>5</v>
      </c>
      <c r="W526" s="19" cm="1">
        <f t="array" ref="W526">SUMPRODUCT((V526=品质升级提升效果!$H$3:$H$102)*(品质升级提升效果!$I$3:$I$102=C526)*(品质升级提升效果!$J$3:$J$102))</f>
        <v>1.62</v>
      </c>
      <c r="X526" s="19" cm="1">
        <f t="array" ref="X526">IFERROR(LOOKUP(1,0/((L526=Sheet2!$A$1:$A$90)*(Sheet2!$B$1:$B$90=C526)),Sheet2!$C$1:$C$90),W526)</f>
        <v>1.62</v>
      </c>
      <c r="Y526" s="16">
        <f t="shared" si="76"/>
        <v>58428805</v>
      </c>
      <c r="Z526" s="16">
        <f t="shared" si="74"/>
        <v>33453000</v>
      </c>
      <c r="AA526" s="16">
        <f t="shared" si="75"/>
        <v>730360072</v>
      </c>
      <c r="AD526" s="16" t="s">
        <v>257</v>
      </c>
      <c r="AE526" s="16" t="str">
        <f t="shared" si="77"/>
        <v>58428805,0}|</v>
      </c>
      <c r="AF526" s="16" t="s">
        <v>313</v>
      </c>
      <c r="AG526" s="16">
        <f t="shared" si="78"/>
        <v>33453000</v>
      </c>
      <c r="AH526" s="16" t="s">
        <v>260</v>
      </c>
      <c r="AI526" s="16" t="s">
        <v>314</v>
      </c>
      <c r="AJ526" s="16">
        <f t="shared" si="79"/>
        <v>730360072</v>
      </c>
      <c r="AK526" s="16" t="s">
        <v>261</v>
      </c>
      <c r="AL526" s="24" t="str">
        <f t="shared" si="80"/>
        <v>{{5,1,1,58428805,0}|{5,1,2,33453000,0}|{5,1,3,730360072,3}}</v>
      </c>
    </row>
    <row r="527" spans="1:38" x14ac:dyDescent="0.15">
      <c r="A527" s="16">
        <v>522</v>
      </c>
      <c r="B527" s="16">
        <v>506</v>
      </c>
      <c r="C527" s="16">
        <v>9</v>
      </c>
      <c r="D527" s="16">
        <v>0</v>
      </c>
      <c r="E527" s="16">
        <v>0</v>
      </c>
      <c r="F527" s="16">
        <v>0</v>
      </c>
      <c r="G527" s="16">
        <v>0</v>
      </c>
      <c r="H527" s="24" t="s">
        <v>316</v>
      </c>
      <c r="I527" s="24" t="s">
        <v>316</v>
      </c>
      <c r="J527" s="16">
        <v>8661</v>
      </c>
      <c r="K527" s="30">
        <v>0</v>
      </c>
      <c r="L527" s="16" t="s">
        <v>62</v>
      </c>
      <c r="M527" s="16" t="str" cm="1">
        <f t="array" ref="M527:U527">_xlfn._xlws.FILTER(领地怪物效果!$A$4:$I$64,L527=领地怪物效果!$A$4:$A$64)</f>
        <v>远征PVE-6级普通</v>
      </c>
      <c r="N527" s="16">
        <v>6</v>
      </c>
      <c r="O527" s="16">
        <v>28</v>
      </c>
      <c r="P527" s="16">
        <v>160</v>
      </c>
      <c r="Q527" s="16">
        <v>160</v>
      </c>
      <c r="R527" s="16">
        <v>0</v>
      </c>
      <c r="S527" s="16">
        <v>84156716</v>
      </c>
      <c r="T527" s="16">
        <v>112000000</v>
      </c>
      <c r="U527" s="16">
        <v>2404477611</v>
      </c>
      <c r="V527" s="16">
        <f t="shared" si="72"/>
        <v>6</v>
      </c>
      <c r="W527" s="19" cm="1">
        <f t="array" ref="W527">SUMPRODUCT((V527=品质升级提升效果!$H$3:$H$102)*(品质升级提升效果!$I$3:$I$102=C527)*(品质升级提升效果!$J$3:$J$102))</f>
        <v>1.52</v>
      </c>
      <c r="X527" s="19" cm="1">
        <f t="array" ref="X527">IFERROR(LOOKUP(1,0/((L527=Sheet2!$A$1:$A$90)*(Sheet2!$B$1:$B$90=C527)),Sheet2!$C$1:$C$90),W527)</f>
        <v>1.52</v>
      </c>
      <c r="Y527" s="16">
        <f t="shared" si="76"/>
        <v>127918208</v>
      </c>
      <c r="Z527" s="16">
        <f t="shared" si="74"/>
        <v>200883200</v>
      </c>
      <c r="AA527" s="16">
        <f t="shared" si="75"/>
        <v>4385767162</v>
      </c>
      <c r="AD527" s="16" t="s">
        <v>257</v>
      </c>
      <c r="AE527" s="16" t="str">
        <f t="shared" si="77"/>
        <v>127918208,0}|</v>
      </c>
      <c r="AF527" s="16" t="s">
        <v>313</v>
      </c>
      <c r="AG527" s="16">
        <f t="shared" si="78"/>
        <v>200883200</v>
      </c>
      <c r="AH527" s="16" t="s">
        <v>260</v>
      </c>
      <c r="AI527" s="16" t="s">
        <v>314</v>
      </c>
      <c r="AJ527" s="16">
        <f t="shared" si="79"/>
        <v>4385767162</v>
      </c>
      <c r="AK527" s="16" t="s">
        <v>261</v>
      </c>
      <c r="AL527" s="24" t="str">
        <f t="shared" si="80"/>
        <v>{{5,1,1,127918208,0}|{5,1,2,200883200,0}|{5,1,3,4385767162,3}}</v>
      </c>
    </row>
    <row r="528" spans="1:38" x14ac:dyDescent="0.15">
      <c r="A528" s="16">
        <v>523</v>
      </c>
      <c r="B528" s="16">
        <v>507</v>
      </c>
      <c r="C528" s="16">
        <v>9</v>
      </c>
      <c r="D528" s="16">
        <v>0</v>
      </c>
      <c r="E528" s="16">
        <v>0</v>
      </c>
      <c r="F528" s="16">
        <v>0</v>
      </c>
      <c r="G528" s="16">
        <v>0</v>
      </c>
      <c r="H528" s="24" t="s">
        <v>316</v>
      </c>
      <c r="I528" s="24" t="s">
        <v>316</v>
      </c>
      <c r="J528" s="16">
        <v>8661</v>
      </c>
      <c r="K528" s="30">
        <v>0</v>
      </c>
      <c r="L528" s="16" t="s">
        <v>63</v>
      </c>
      <c r="M528" s="16" t="str" cm="1">
        <f t="array" ref="M528:U528">_xlfn._xlws.FILTER(领地怪物效果!$A$4:$I$64,L528=领地怪物效果!$A$4:$A$64)</f>
        <v>远征PVE-7级普通</v>
      </c>
      <c r="N528" s="16">
        <v>7</v>
      </c>
      <c r="O528" s="16">
        <v>32</v>
      </c>
      <c r="P528" s="16">
        <v>200</v>
      </c>
      <c r="Q528" s="16">
        <v>200</v>
      </c>
      <c r="R528" s="16">
        <v>0</v>
      </c>
      <c r="S528" s="16">
        <v>96179104</v>
      </c>
      <c r="T528" s="16">
        <v>140000000</v>
      </c>
      <c r="U528" s="16">
        <v>3005597014</v>
      </c>
      <c r="V528" s="16">
        <f t="shared" si="72"/>
        <v>7</v>
      </c>
      <c r="W528" s="19" cm="1">
        <f t="array" ref="W528">SUMPRODUCT((V528=品质升级提升效果!$H$3:$H$102)*(品质升级提升效果!$I$3:$I$102=C528)*(品质升级提升效果!$J$3:$J$102))</f>
        <v>1.3800000000000001</v>
      </c>
      <c r="X528" s="19" cm="1">
        <f t="array" ref="X528">IFERROR(LOOKUP(1,0/((L528=Sheet2!$A$1:$A$90)*(Sheet2!$B$1:$B$90=C528)),Sheet2!$C$1:$C$90),W528)</f>
        <v>1.3800000000000001</v>
      </c>
      <c r="Y528" s="16">
        <f t="shared" si="76"/>
        <v>132727163</v>
      </c>
      <c r="Z528" s="16">
        <f t="shared" si="74"/>
        <v>227976000</v>
      </c>
      <c r="AA528" s="16">
        <f t="shared" si="75"/>
        <v>4977268655</v>
      </c>
      <c r="AD528" s="16" t="s">
        <v>257</v>
      </c>
      <c r="AE528" s="16" t="str">
        <f t="shared" si="77"/>
        <v>132727163,0}|</v>
      </c>
      <c r="AF528" s="16" t="s">
        <v>313</v>
      </c>
      <c r="AG528" s="16">
        <f t="shared" si="78"/>
        <v>227976000</v>
      </c>
      <c r="AH528" s="16" t="s">
        <v>260</v>
      </c>
      <c r="AI528" s="16" t="s">
        <v>314</v>
      </c>
      <c r="AJ528" s="16">
        <f t="shared" si="79"/>
        <v>4977268655</v>
      </c>
      <c r="AK528" s="16" t="s">
        <v>261</v>
      </c>
      <c r="AL528" s="24" t="str">
        <f t="shared" si="80"/>
        <v>{{5,1,1,132727163,0}|{5,1,2,227976000,0}|{5,1,3,4977268655,3}}</v>
      </c>
    </row>
    <row r="529" spans="1:38" x14ac:dyDescent="0.15">
      <c r="A529" s="16">
        <v>524</v>
      </c>
      <c r="B529" s="16">
        <v>508</v>
      </c>
      <c r="C529" s="16">
        <v>9</v>
      </c>
      <c r="D529" s="16">
        <v>0</v>
      </c>
      <c r="E529" s="16">
        <v>0</v>
      </c>
      <c r="F529" s="16">
        <v>0</v>
      </c>
      <c r="G529" s="16">
        <v>0</v>
      </c>
      <c r="H529" s="24" t="s">
        <v>316</v>
      </c>
      <c r="I529" s="24" t="s">
        <v>316</v>
      </c>
      <c r="J529" s="16">
        <v>8661</v>
      </c>
      <c r="K529" s="30">
        <v>0</v>
      </c>
      <c r="L529" s="16" t="s">
        <v>64</v>
      </c>
      <c r="M529" s="16" t="str" cm="1">
        <f t="array" ref="M529:U529">_xlfn._xlws.FILTER(领地怪物效果!$A$4:$I$64,L529=领地怪物效果!$A$4:$A$64)</f>
        <v>远征PVE-8级普通</v>
      </c>
      <c r="N529" s="16">
        <v>8</v>
      </c>
      <c r="O529" s="16">
        <v>35</v>
      </c>
      <c r="P529" s="16">
        <v>250</v>
      </c>
      <c r="Q529" s="16">
        <v>250</v>
      </c>
      <c r="R529" s="16">
        <v>0</v>
      </c>
      <c r="S529" s="16">
        <v>105195895</v>
      </c>
      <c r="T529" s="16">
        <v>175000000</v>
      </c>
      <c r="U529" s="16">
        <v>3756996268</v>
      </c>
      <c r="V529" s="16">
        <f t="shared" si="72"/>
        <v>8</v>
      </c>
      <c r="W529" s="19" cm="1">
        <f t="array" ref="W529">SUMPRODUCT((V529=品质升级提升效果!$H$3:$H$102)*(品质升级提升效果!$I$3:$I$102=C529)*(品质升级提升效果!$J$3:$J$102))</f>
        <v>1.24</v>
      </c>
      <c r="X529" s="19" cm="1">
        <f t="array" ref="X529">IFERROR(LOOKUP(1,0/((L529=Sheet2!$A$1:$A$90)*(Sheet2!$B$1:$B$90=C529)),Sheet2!$C$1:$C$90),W529)</f>
        <v>1.24</v>
      </c>
      <c r="Y529" s="16">
        <f t="shared" si="76"/>
        <v>130442909</v>
      </c>
      <c r="Z529" s="16">
        <f t="shared" si="74"/>
        <v>256060000</v>
      </c>
      <c r="AA529" s="16">
        <f t="shared" si="75"/>
        <v>5590410446</v>
      </c>
      <c r="AD529" s="16" t="s">
        <v>257</v>
      </c>
      <c r="AE529" s="16" t="str">
        <f t="shared" si="77"/>
        <v>130442909,0}|</v>
      </c>
      <c r="AF529" s="16" t="s">
        <v>313</v>
      </c>
      <c r="AG529" s="16">
        <f t="shared" si="78"/>
        <v>256060000</v>
      </c>
      <c r="AH529" s="16" t="s">
        <v>260</v>
      </c>
      <c r="AI529" s="16" t="s">
        <v>314</v>
      </c>
      <c r="AJ529" s="16">
        <f t="shared" si="79"/>
        <v>5590410446</v>
      </c>
      <c r="AK529" s="16" t="s">
        <v>261</v>
      </c>
      <c r="AL529" s="24" t="str">
        <f t="shared" si="80"/>
        <v>{{5,1,1,130442909,0}|{5,1,2,256060000,0}|{5,1,3,5590410446,3}}</v>
      </c>
    </row>
    <row r="530" spans="1:38" x14ac:dyDescent="0.15">
      <c r="A530" s="16">
        <v>525</v>
      </c>
      <c r="B530" s="16">
        <v>509</v>
      </c>
      <c r="C530" s="16">
        <v>9</v>
      </c>
      <c r="D530" s="16">
        <v>0</v>
      </c>
      <c r="E530" s="16">
        <v>0</v>
      </c>
      <c r="F530" s="16">
        <v>0</v>
      </c>
      <c r="G530" s="16">
        <v>0</v>
      </c>
      <c r="H530" s="24" t="s">
        <v>316</v>
      </c>
      <c r="I530" s="24" t="s">
        <v>316</v>
      </c>
      <c r="J530" s="16">
        <v>8661</v>
      </c>
      <c r="K530" s="30">
        <v>0</v>
      </c>
      <c r="L530" s="16" t="s">
        <v>65</v>
      </c>
      <c r="M530" s="16" t="str" cm="1">
        <f t="array" ref="M530:U530">_xlfn._xlws.FILTER(领地怪物效果!$A$4:$I$64,L530=领地怪物效果!$A$4:$A$64)</f>
        <v>远征PVE-9级普通</v>
      </c>
      <c r="N530" s="16">
        <v>9</v>
      </c>
      <c r="O530" s="16">
        <v>60</v>
      </c>
      <c r="P530" s="16">
        <v>300</v>
      </c>
      <c r="Q530" s="16">
        <v>300</v>
      </c>
      <c r="R530" s="16">
        <v>0</v>
      </c>
      <c r="S530" s="16">
        <v>180335820</v>
      </c>
      <c r="T530" s="16">
        <v>210000000</v>
      </c>
      <c r="U530" s="16">
        <v>4508395522</v>
      </c>
      <c r="V530" s="16">
        <f t="shared" si="72"/>
        <v>9</v>
      </c>
      <c r="W530" s="19" cm="1">
        <f t="array" ref="W530">SUMPRODUCT((V530=品质升级提升效果!$H$3:$H$102)*(品质升级提升效果!$I$3:$I$102=C530)*(品质升级提升效果!$J$3:$J$102))</f>
        <v>1.1000000000000001</v>
      </c>
      <c r="X530" s="19" cm="1">
        <f t="array" ref="X530">IFERROR(LOOKUP(1,0/((L530=Sheet2!$A$1:$A$90)*(Sheet2!$B$1:$B$90=C530)),Sheet2!$C$1:$C$90),W530)</f>
        <v>1.1000000000000001</v>
      </c>
      <c r="Y530" s="16">
        <f t="shared" si="76"/>
        <v>198369402</v>
      </c>
      <c r="Z530" s="16">
        <f t="shared" si="74"/>
        <v>272580000</v>
      </c>
      <c r="AA530" s="16">
        <f t="shared" si="75"/>
        <v>5951082089</v>
      </c>
      <c r="AD530" s="16" t="s">
        <v>257</v>
      </c>
      <c r="AE530" s="16" t="str">
        <f t="shared" si="77"/>
        <v>198369402,0}|</v>
      </c>
      <c r="AF530" s="16" t="s">
        <v>313</v>
      </c>
      <c r="AG530" s="16">
        <f t="shared" si="78"/>
        <v>272580000</v>
      </c>
      <c r="AH530" s="16" t="s">
        <v>260</v>
      </c>
      <c r="AI530" s="16" t="s">
        <v>314</v>
      </c>
      <c r="AJ530" s="16">
        <f t="shared" si="79"/>
        <v>5951082089</v>
      </c>
      <c r="AK530" s="16" t="s">
        <v>261</v>
      </c>
      <c r="AL530" s="24" t="str">
        <f t="shared" si="80"/>
        <v>{{5,1,1,198369402,0}|{5,1,2,272580000,0}|{5,1,3,5951082089,3}}</v>
      </c>
    </row>
    <row r="531" spans="1:38" x14ac:dyDescent="0.15">
      <c r="A531" s="16">
        <v>526</v>
      </c>
      <c r="B531" s="16">
        <v>510</v>
      </c>
      <c r="C531" s="16">
        <v>9</v>
      </c>
      <c r="D531" s="16">
        <v>0</v>
      </c>
      <c r="E531" s="16">
        <v>0</v>
      </c>
      <c r="F531" s="16">
        <v>0</v>
      </c>
      <c r="G531" s="16">
        <v>0</v>
      </c>
      <c r="H531" s="24" t="s">
        <v>316</v>
      </c>
      <c r="I531" s="24" t="s">
        <v>316</v>
      </c>
      <c r="J531" s="16">
        <v>8661</v>
      </c>
      <c r="K531" s="30">
        <v>0</v>
      </c>
      <c r="L531" s="16" t="s">
        <v>66</v>
      </c>
      <c r="M531" s="16" t="str" cm="1">
        <f t="array" ref="M531:U531">_xlfn._xlws.FILTER(领地怪物效果!$A$4:$I$64,L531=领地怪物效果!$A$4:$A$64)</f>
        <v>远征PVE-10级普通</v>
      </c>
      <c r="N531" s="16">
        <v>10</v>
      </c>
      <c r="O531" s="16">
        <v>70</v>
      </c>
      <c r="P531" s="16">
        <v>320</v>
      </c>
      <c r="Q531" s="16">
        <v>320</v>
      </c>
      <c r="R531" s="16">
        <v>0</v>
      </c>
      <c r="S531" s="16">
        <v>210391791</v>
      </c>
      <c r="T531" s="16">
        <v>224000000</v>
      </c>
      <c r="U531" s="16">
        <v>4808955223</v>
      </c>
      <c r="V531" s="16">
        <f t="shared" si="72"/>
        <v>10</v>
      </c>
      <c r="W531" s="19" cm="1">
        <f t="array" ref="W531">SUMPRODUCT((V531=品质升级提升效果!$H$3:$H$102)*(品质升级提升效果!$I$3:$I$102=C531)*(品质升级提升效果!$J$3:$J$102))</f>
        <v>1</v>
      </c>
      <c r="X531" s="19" cm="1">
        <f t="array" ref="X531">IFERROR(LOOKUP(1,0/((L531=Sheet2!$A$1:$A$90)*(Sheet2!$B$1:$B$90=C531)),Sheet2!$C$1:$C$90),W531)</f>
        <v>1</v>
      </c>
      <c r="Y531" s="16">
        <f t="shared" si="76"/>
        <v>210391791</v>
      </c>
      <c r="Z531" s="16">
        <f t="shared" si="74"/>
        <v>264320000</v>
      </c>
      <c r="AA531" s="16">
        <f t="shared" si="75"/>
        <v>5770746267</v>
      </c>
      <c r="AD531" s="16" t="s">
        <v>257</v>
      </c>
      <c r="AE531" s="16" t="str">
        <f t="shared" si="77"/>
        <v>210391791,0}|</v>
      </c>
      <c r="AF531" s="16" t="s">
        <v>313</v>
      </c>
      <c r="AG531" s="16">
        <f t="shared" si="78"/>
        <v>264320000</v>
      </c>
      <c r="AH531" s="16" t="s">
        <v>260</v>
      </c>
      <c r="AI531" s="16" t="s">
        <v>314</v>
      </c>
      <c r="AJ531" s="16">
        <f t="shared" si="79"/>
        <v>5770746267</v>
      </c>
      <c r="AK531" s="16" t="s">
        <v>261</v>
      </c>
      <c r="AL531" s="24" t="str">
        <f t="shared" si="80"/>
        <v>{{5,1,1,210391791,0}|{5,1,2,264320000,0}|{5,1,3,5770746267,3}}</v>
      </c>
    </row>
    <row r="532" spans="1:38" x14ac:dyDescent="0.15">
      <c r="A532" s="16">
        <v>527</v>
      </c>
      <c r="B532" s="16">
        <v>601</v>
      </c>
      <c r="C532" s="16">
        <v>9</v>
      </c>
      <c r="D532" s="16">
        <v>0</v>
      </c>
      <c r="E532" s="16">
        <v>0</v>
      </c>
      <c r="F532" s="16">
        <v>900</v>
      </c>
      <c r="G532" s="16">
        <v>0</v>
      </c>
      <c r="H532" s="24" t="s">
        <v>316</v>
      </c>
      <c r="I532" s="24" t="s">
        <v>316</v>
      </c>
      <c r="J532" s="16">
        <v>8661</v>
      </c>
      <c r="K532" s="30">
        <v>0</v>
      </c>
      <c r="L532" s="16" t="s">
        <v>67</v>
      </c>
      <c r="M532" s="16" t="str" cm="1">
        <f t="array" ref="M532:U532">_xlfn._xlws.FILTER(领地怪物效果!$A$4:$I$64,L532=领地怪物效果!$A$4:$A$64)</f>
        <v>远征PVE-1级远古矿井</v>
      </c>
      <c r="N532" s="16">
        <v>1</v>
      </c>
      <c r="O532" s="16">
        <v>1.9</v>
      </c>
      <c r="P532" s="16">
        <v>1.9</v>
      </c>
      <c r="Q532" s="16">
        <v>1.9</v>
      </c>
      <c r="R532" s="16">
        <v>0</v>
      </c>
      <c r="S532" s="16">
        <v>5710634</v>
      </c>
      <c r="T532" s="16">
        <v>1330000</v>
      </c>
      <c r="U532" s="16">
        <v>28553171</v>
      </c>
      <c r="V532" s="16">
        <f t="shared" si="72"/>
        <v>1</v>
      </c>
      <c r="W532" s="19" cm="1">
        <f t="array" ref="W532">SUMPRODUCT((V532=品质升级提升效果!$H$3:$H$102)*(品质升级提升效果!$I$3:$I$102=C532)*(品质升级提升效果!$J$3:$J$102))</f>
        <v>2.6</v>
      </c>
      <c r="X532" s="19" cm="1">
        <f t="array" ref="X532">IFERROR(LOOKUP(1,0/((L532=Sheet2!$A$1:$A$90)*(Sheet2!$B$1:$B$90=C532)),Sheet2!$C$1:$C$90),W532)</f>
        <v>2.6</v>
      </c>
      <c r="Y532" s="16">
        <f t="shared" si="76"/>
        <v>14847648</v>
      </c>
      <c r="Z532" s="16">
        <f t="shared" si="74"/>
        <v>4080440</v>
      </c>
      <c r="AA532" s="16">
        <f t="shared" si="75"/>
        <v>89085893</v>
      </c>
      <c r="AD532" s="16" t="s">
        <v>257</v>
      </c>
      <c r="AE532" s="16" t="str">
        <f t="shared" si="77"/>
        <v>14847648,0}|</v>
      </c>
      <c r="AF532" s="16" t="s">
        <v>313</v>
      </c>
      <c r="AG532" s="16">
        <f t="shared" si="78"/>
        <v>4080440</v>
      </c>
      <c r="AH532" s="16" t="s">
        <v>260</v>
      </c>
      <c r="AI532" s="16" t="s">
        <v>314</v>
      </c>
      <c r="AJ532" s="16">
        <f t="shared" si="79"/>
        <v>89085893</v>
      </c>
      <c r="AK532" s="16" t="s">
        <v>261</v>
      </c>
      <c r="AL532" s="24" t="str">
        <f t="shared" si="80"/>
        <v>{{5,1,1,14847648,0}|{5,1,2,4080440,0}|{5,1,3,89085893,3}}</v>
      </c>
    </row>
    <row r="533" spans="1:38" x14ac:dyDescent="0.15">
      <c r="A533" s="16">
        <v>528</v>
      </c>
      <c r="B533" s="16">
        <v>602</v>
      </c>
      <c r="C533" s="16">
        <v>9</v>
      </c>
      <c r="D533" s="16">
        <v>0</v>
      </c>
      <c r="E533" s="16">
        <v>0</v>
      </c>
      <c r="F533" s="16">
        <v>900</v>
      </c>
      <c r="G533" s="16">
        <v>0</v>
      </c>
      <c r="H533" s="24" t="s">
        <v>316</v>
      </c>
      <c r="I533" s="24" t="s">
        <v>316</v>
      </c>
      <c r="J533" s="16">
        <v>8661</v>
      </c>
      <c r="K533" s="30">
        <v>0</v>
      </c>
      <c r="L533" s="16" t="s">
        <v>68</v>
      </c>
      <c r="M533" s="16" t="str" cm="1">
        <f t="array" ref="M533:U533">_xlfn._xlws.FILTER(领地怪物效果!$A$4:$I$64,L533=领地怪物效果!$A$4:$A$64)</f>
        <v>远征PVE-2级远古矿井</v>
      </c>
      <c r="N533" s="16">
        <v>2</v>
      </c>
      <c r="O533" s="16">
        <v>2.95</v>
      </c>
      <c r="P533" s="16">
        <v>2.25</v>
      </c>
      <c r="Q533" s="16">
        <v>2.25</v>
      </c>
      <c r="R533" s="16">
        <v>0</v>
      </c>
      <c r="S533" s="16">
        <v>8866511</v>
      </c>
      <c r="T533" s="16">
        <v>1575000</v>
      </c>
      <c r="U533" s="16">
        <v>33812966</v>
      </c>
      <c r="V533" s="16">
        <f t="shared" si="72"/>
        <v>2</v>
      </c>
      <c r="W533" s="19" cm="1">
        <f t="array" ref="W533">SUMPRODUCT((V533=品质升级提升效果!$H$3:$H$102)*(品质升级提升效果!$I$3:$I$102=C533)*(品质升级提升效果!$J$3:$J$102))</f>
        <v>2.08</v>
      </c>
      <c r="X533" s="19" cm="1">
        <f t="array" ref="X533">IFERROR(LOOKUP(1,0/((L533=Sheet2!$A$1:$A$90)*(Sheet2!$B$1:$B$90=C533)),Sheet2!$C$1:$C$90),W533)</f>
        <v>2.08</v>
      </c>
      <c r="Y533" s="16">
        <f t="shared" si="76"/>
        <v>18442342</v>
      </c>
      <c r="Z533" s="16">
        <f t="shared" si="74"/>
        <v>3865680</v>
      </c>
      <c r="AA533" s="16">
        <f t="shared" si="75"/>
        <v>84397163</v>
      </c>
      <c r="AD533" s="16" t="s">
        <v>257</v>
      </c>
      <c r="AE533" s="16" t="str">
        <f t="shared" si="77"/>
        <v>18442342,0}|</v>
      </c>
      <c r="AF533" s="16" t="s">
        <v>313</v>
      </c>
      <c r="AG533" s="16">
        <f t="shared" si="78"/>
        <v>3865680</v>
      </c>
      <c r="AH533" s="16" t="s">
        <v>260</v>
      </c>
      <c r="AI533" s="16" t="s">
        <v>314</v>
      </c>
      <c r="AJ533" s="16">
        <f t="shared" si="79"/>
        <v>84397163</v>
      </c>
      <c r="AK533" s="16" t="s">
        <v>261</v>
      </c>
      <c r="AL533" s="24" t="str">
        <f t="shared" si="80"/>
        <v>{{5,1,1,18442342,0}|{5,1,2,3865680,0}|{5,1,3,84397163,3}}</v>
      </c>
    </row>
    <row r="534" spans="1:38" x14ac:dyDescent="0.15">
      <c r="A534" s="16">
        <v>529</v>
      </c>
      <c r="B534" s="16">
        <v>603</v>
      </c>
      <c r="C534" s="16">
        <v>9</v>
      </c>
      <c r="D534" s="16">
        <v>0</v>
      </c>
      <c r="E534" s="16">
        <v>0</v>
      </c>
      <c r="F534" s="16">
        <v>900</v>
      </c>
      <c r="G534" s="16">
        <v>0</v>
      </c>
      <c r="H534" s="24" t="s">
        <v>316</v>
      </c>
      <c r="I534" s="24" t="s">
        <v>316</v>
      </c>
      <c r="J534" s="16">
        <v>8661</v>
      </c>
      <c r="K534" s="30">
        <v>0</v>
      </c>
      <c r="L534" s="16" t="s">
        <v>69</v>
      </c>
      <c r="M534" s="16" t="str" cm="1">
        <f t="array" ref="M534:U534">_xlfn._xlws.FILTER(领地怪物效果!$A$4:$I$64,L534=领地怪物效果!$A$4:$A$64)</f>
        <v>远征PVE-3级远古矿井</v>
      </c>
      <c r="N534" s="16">
        <v>3</v>
      </c>
      <c r="O534" s="16">
        <v>5.9</v>
      </c>
      <c r="P534" s="16">
        <v>3.9</v>
      </c>
      <c r="Q534" s="16">
        <v>3.9</v>
      </c>
      <c r="R534" s="16">
        <v>0</v>
      </c>
      <c r="S534" s="16">
        <v>17733022</v>
      </c>
      <c r="T534" s="16">
        <v>2730000</v>
      </c>
      <c r="U534" s="16">
        <v>58609141</v>
      </c>
      <c r="V534" s="16">
        <f t="shared" si="72"/>
        <v>3</v>
      </c>
      <c r="W534" s="19" cm="1">
        <f t="array" ref="W534">SUMPRODUCT((V534=品质升级提升效果!$H$3:$H$102)*(品质升级提升效果!$I$3:$I$102=C534)*(品质升级提升效果!$J$3:$J$102))</f>
        <v>1.72</v>
      </c>
      <c r="X534" s="19" cm="1">
        <f t="array" ref="X534">IFERROR(LOOKUP(1,0/((L534=Sheet2!$A$1:$A$90)*(Sheet2!$B$1:$B$90=C534)),Sheet2!$C$1:$C$90),W534)</f>
        <v>1.72</v>
      </c>
      <c r="Y534" s="16">
        <f t="shared" si="76"/>
        <v>30500797</v>
      </c>
      <c r="Z534" s="16">
        <f t="shared" si="74"/>
        <v>5540808</v>
      </c>
      <c r="AA534" s="16">
        <f t="shared" si="75"/>
        <v>120969267</v>
      </c>
      <c r="AD534" s="16" t="s">
        <v>257</v>
      </c>
      <c r="AE534" s="16" t="str">
        <f t="shared" si="77"/>
        <v>30500797,0}|</v>
      </c>
      <c r="AF534" s="16" t="s">
        <v>313</v>
      </c>
      <c r="AG534" s="16">
        <f t="shared" si="78"/>
        <v>5540808</v>
      </c>
      <c r="AH534" s="16" t="s">
        <v>260</v>
      </c>
      <c r="AI534" s="16" t="s">
        <v>314</v>
      </c>
      <c r="AJ534" s="16">
        <f t="shared" si="79"/>
        <v>120969267</v>
      </c>
      <c r="AK534" s="16" t="s">
        <v>261</v>
      </c>
      <c r="AL534" s="24" t="str">
        <f t="shared" si="80"/>
        <v>{{5,1,1,30500797,0}|{5,1,2,5540808,0}|{5,1,3,120969267,3}}</v>
      </c>
    </row>
    <row r="535" spans="1:38" x14ac:dyDescent="0.15">
      <c r="A535" s="16">
        <v>530</v>
      </c>
      <c r="B535" s="16">
        <v>604</v>
      </c>
      <c r="C535" s="16">
        <v>9</v>
      </c>
      <c r="D535" s="16">
        <v>0</v>
      </c>
      <c r="E535" s="16">
        <v>0</v>
      </c>
      <c r="F535" s="16">
        <v>900</v>
      </c>
      <c r="G535" s="16">
        <v>0</v>
      </c>
      <c r="H535" s="24" t="s">
        <v>316</v>
      </c>
      <c r="I535" s="24" t="s">
        <v>316</v>
      </c>
      <c r="J535" s="16">
        <v>8661</v>
      </c>
      <c r="K535" s="30">
        <v>0</v>
      </c>
      <c r="L535" s="16" t="s">
        <v>70</v>
      </c>
      <c r="M535" s="16" t="str" cm="1">
        <f t="array" ref="M535:U535">_xlfn._xlws.FILTER(领地怪物效果!$A$4:$I$64,L535=领地怪物效果!$A$4:$A$64)</f>
        <v>远征PVE-4级远古矿井</v>
      </c>
      <c r="N535" s="16">
        <v>4</v>
      </c>
      <c r="O535" s="16">
        <v>8.6999999999999993</v>
      </c>
      <c r="P535" s="16">
        <v>29.7</v>
      </c>
      <c r="Q535" s="16">
        <v>29.7</v>
      </c>
      <c r="R535" s="16">
        <v>0</v>
      </c>
      <c r="S535" s="16">
        <v>26148694</v>
      </c>
      <c r="T535" s="16">
        <v>20790000</v>
      </c>
      <c r="U535" s="16">
        <v>446331156</v>
      </c>
      <c r="V535" s="16">
        <f t="shared" si="72"/>
        <v>4</v>
      </c>
      <c r="W535" s="19" cm="1">
        <f t="array" ref="W535">SUMPRODUCT((V535=品质升级提升效果!$H$3:$H$102)*(品质升级提升效果!$I$3:$I$102=C535)*(品质升级提升效果!$J$3:$J$102))</f>
        <v>1.72</v>
      </c>
      <c r="X535" s="19" cm="1">
        <f t="array" ref="X535">IFERROR(LOOKUP(1,0/((L535=Sheet2!$A$1:$A$90)*(Sheet2!$B$1:$B$90=C535)),Sheet2!$C$1:$C$90),W535)</f>
        <v>1.72</v>
      </c>
      <c r="Y535" s="16">
        <f t="shared" si="76"/>
        <v>44975753</v>
      </c>
      <c r="Z535" s="16">
        <f t="shared" si="74"/>
        <v>42195384</v>
      </c>
      <c r="AA535" s="16">
        <f t="shared" si="75"/>
        <v>921227505</v>
      </c>
      <c r="AD535" s="16" t="s">
        <v>257</v>
      </c>
      <c r="AE535" s="16" t="str">
        <f t="shared" si="77"/>
        <v>44975753,0}|</v>
      </c>
      <c r="AF535" s="16" t="s">
        <v>313</v>
      </c>
      <c r="AG535" s="16">
        <f t="shared" si="78"/>
        <v>42195384</v>
      </c>
      <c r="AH535" s="16" t="s">
        <v>260</v>
      </c>
      <c r="AI535" s="16" t="s">
        <v>314</v>
      </c>
      <c r="AJ535" s="16">
        <f t="shared" si="79"/>
        <v>921227505</v>
      </c>
      <c r="AK535" s="16" t="s">
        <v>261</v>
      </c>
      <c r="AL535" s="24" t="str">
        <f t="shared" si="80"/>
        <v>{{5,1,1,44975753,0}|{5,1,2,42195384,0}|{5,1,3,921227505,3}}</v>
      </c>
    </row>
    <row r="536" spans="1:38" x14ac:dyDescent="0.15">
      <c r="A536" s="16">
        <v>531</v>
      </c>
      <c r="B536" s="16">
        <v>605</v>
      </c>
      <c r="C536" s="16">
        <v>9</v>
      </c>
      <c r="D536" s="16">
        <v>0</v>
      </c>
      <c r="E536" s="16">
        <v>0</v>
      </c>
      <c r="F536" s="16">
        <v>900</v>
      </c>
      <c r="G536" s="16">
        <v>0</v>
      </c>
      <c r="H536" s="24" t="s">
        <v>316</v>
      </c>
      <c r="I536" s="24" t="s">
        <v>316</v>
      </c>
      <c r="J536" s="16">
        <v>8661</v>
      </c>
      <c r="K536" s="30">
        <v>0</v>
      </c>
      <c r="L536" s="16" t="s">
        <v>71</v>
      </c>
      <c r="M536" s="16" t="str" cm="1">
        <f t="array" ref="M536:U536">_xlfn._xlws.FILTER(领地怪物效果!$A$4:$I$64,L536=领地怪物效果!$A$4:$A$64)</f>
        <v>远征PVE-5级远古矿井</v>
      </c>
      <c r="N536" s="16">
        <v>5</v>
      </c>
      <c r="O536" s="16">
        <v>13.2</v>
      </c>
      <c r="P536" s="16">
        <v>35</v>
      </c>
      <c r="Q536" s="16">
        <v>35</v>
      </c>
      <c r="R536" s="16">
        <v>0</v>
      </c>
      <c r="S536" s="16">
        <v>39673880</v>
      </c>
      <c r="T536" s="16">
        <v>24500000</v>
      </c>
      <c r="U536" s="16">
        <v>525979477</v>
      </c>
      <c r="V536" s="16">
        <f t="shared" si="72"/>
        <v>5</v>
      </c>
      <c r="W536" s="19" cm="1">
        <f t="array" ref="W536">SUMPRODUCT((V536=品质升级提升效果!$H$3:$H$102)*(品质升级提升效果!$I$3:$I$102=C536)*(品质升级提升效果!$J$3:$J$102))</f>
        <v>1.62</v>
      </c>
      <c r="X536" s="19" cm="1">
        <f t="array" ref="X536">IFERROR(LOOKUP(1,0/((L536=Sheet2!$A$1:$A$90)*(Sheet2!$B$1:$B$90=C536)),Sheet2!$C$1:$C$90),W536)</f>
        <v>1.62</v>
      </c>
      <c r="Y536" s="16">
        <f t="shared" si="76"/>
        <v>64271685</v>
      </c>
      <c r="Z536" s="16">
        <f t="shared" si="74"/>
        <v>46834200</v>
      </c>
      <c r="AA536" s="16">
        <f t="shared" si="75"/>
        <v>1022504103</v>
      </c>
      <c r="AD536" s="16" t="s">
        <v>257</v>
      </c>
      <c r="AE536" s="16" t="str">
        <f t="shared" si="77"/>
        <v>64271685,0}|</v>
      </c>
      <c r="AF536" s="16" t="s">
        <v>313</v>
      </c>
      <c r="AG536" s="16">
        <f t="shared" si="78"/>
        <v>46834200</v>
      </c>
      <c r="AH536" s="16" t="s">
        <v>260</v>
      </c>
      <c r="AI536" s="16" t="s">
        <v>314</v>
      </c>
      <c r="AJ536" s="16">
        <f t="shared" si="79"/>
        <v>1022504103</v>
      </c>
      <c r="AK536" s="16" t="s">
        <v>261</v>
      </c>
      <c r="AL536" s="24" t="str">
        <f t="shared" si="80"/>
        <v>{{5,1,1,64271685,0}|{5,1,2,46834200,0}|{5,1,3,1022504103,3}}</v>
      </c>
    </row>
    <row r="537" spans="1:38" x14ac:dyDescent="0.15">
      <c r="A537" s="16">
        <v>532</v>
      </c>
      <c r="B537" s="16">
        <v>606</v>
      </c>
      <c r="C537" s="16">
        <v>9</v>
      </c>
      <c r="D537" s="16">
        <v>0</v>
      </c>
      <c r="E537" s="16">
        <v>0</v>
      </c>
      <c r="F537" s="16">
        <v>900</v>
      </c>
      <c r="G537" s="16">
        <v>0</v>
      </c>
      <c r="H537" s="24" t="s">
        <v>316</v>
      </c>
      <c r="I537" s="24" t="s">
        <v>316</v>
      </c>
      <c r="J537" s="16">
        <v>8661</v>
      </c>
      <c r="K537" s="30">
        <v>0</v>
      </c>
      <c r="L537" s="16" t="s">
        <v>72</v>
      </c>
      <c r="M537" s="16" t="str" cm="1">
        <f t="array" ref="M537:U537">_xlfn._xlws.FILTER(领地怪物效果!$A$4:$I$64,L537=领地怪物效果!$A$4:$A$64)</f>
        <v>远征PVE-6级远古矿井</v>
      </c>
      <c r="N537" s="16">
        <v>6</v>
      </c>
      <c r="O537" s="16">
        <v>31.05</v>
      </c>
      <c r="P537" s="16">
        <v>232</v>
      </c>
      <c r="Q537" s="16">
        <v>232</v>
      </c>
      <c r="R537" s="16">
        <v>0</v>
      </c>
      <c r="S537" s="16">
        <v>93323787</v>
      </c>
      <c r="T537" s="16">
        <v>162400000</v>
      </c>
      <c r="U537" s="16">
        <v>3486492537</v>
      </c>
      <c r="V537" s="16">
        <f t="shared" si="72"/>
        <v>6</v>
      </c>
      <c r="W537" s="19" cm="1">
        <f t="array" ref="W537">SUMPRODUCT((V537=品质升级提升效果!$H$3:$H$102)*(品质升级提升效果!$I$3:$I$102=C537)*(品质升级提升效果!$J$3:$J$102))</f>
        <v>1.52</v>
      </c>
      <c r="X537" s="19" cm="1">
        <f t="array" ref="X537">IFERROR(LOOKUP(1,0/((L537=Sheet2!$A$1:$A$90)*(Sheet2!$B$1:$B$90=C537)),Sheet2!$C$1:$C$90),W537)</f>
        <v>1.52</v>
      </c>
      <c r="Y537" s="16">
        <f t="shared" si="76"/>
        <v>141852156</v>
      </c>
      <c r="Z537" s="16">
        <f t="shared" si="74"/>
        <v>291280640</v>
      </c>
      <c r="AA537" s="16">
        <f t="shared" si="75"/>
        <v>6359362387</v>
      </c>
      <c r="AD537" s="16" t="s">
        <v>257</v>
      </c>
      <c r="AE537" s="16" t="str">
        <f t="shared" si="77"/>
        <v>141852156,0}|</v>
      </c>
      <c r="AF537" s="16" t="s">
        <v>313</v>
      </c>
      <c r="AG537" s="16">
        <f t="shared" si="78"/>
        <v>291280640</v>
      </c>
      <c r="AH537" s="16" t="s">
        <v>260</v>
      </c>
      <c r="AI537" s="16" t="s">
        <v>314</v>
      </c>
      <c r="AJ537" s="16">
        <f t="shared" si="79"/>
        <v>6359362387</v>
      </c>
      <c r="AK537" s="16" t="s">
        <v>261</v>
      </c>
      <c r="AL537" s="24" t="str">
        <f t="shared" si="80"/>
        <v>{{5,1,1,141852156,0}|{5,1,2,291280640,0}|{5,1,3,6359362387,3}}</v>
      </c>
    </row>
    <row r="538" spans="1:38" x14ac:dyDescent="0.15">
      <c r="A538" s="16">
        <v>533</v>
      </c>
      <c r="B538" s="16">
        <v>607</v>
      </c>
      <c r="C538" s="16">
        <v>9</v>
      </c>
      <c r="D538" s="16">
        <v>0</v>
      </c>
      <c r="E538" s="16">
        <v>0</v>
      </c>
      <c r="F538" s="16">
        <v>900</v>
      </c>
      <c r="G538" s="16">
        <v>0</v>
      </c>
      <c r="H538" s="24" t="s">
        <v>316</v>
      </c>
      <c r="I538" s="24" t="s">
        <v>316</v>
      </c>
      <c r="J538" s="16">
        <v>8661</v>
      </c>
      <c r="K538" s="30">
        <v>0</v>
      </c>
      <c r="L538" s="16" t="s">
        <v>73</v>
      </c>
      <c r="M538" s="16" t="str" cm="1">
        <f t="array" ref="M538:U538">_xlfn._xlws.FILTER(领地怪物效果!$A$4:$I$64,L538=领地怪物效果!$A$4:$A$64)</f>
        <v>远征PVE-7级远古矿井</v>
      </c>
      <c r="N538" s="16">
        <v>7</v>
      </c>
      <c r="O538" s="16">
        <v>35.799999999999997</v>
      </c>
      <c r="P538" s="16">
        <v>300</v>
      </c>
      <c r="Q538" s="16">
        <v>300</v>
      </c>
      <c r="R538" s="16">
        <v>0</v>
      </c>
      <c r="S538" s="16">
        <v>107600373</v>
      </c>
      <c r="T538" s="16">
        <v>210000000</v>
      </c>
      <c r="U538" s="16">
        <v>4508395522</v>
      </c>
      <c r="V538" s="16">
        <f t="shared" si="72"/>
        <v>7</v>
      </c>
      <c r="W538" s="19" cm="1">
        <f t="array" ref="W538">SUMPRODUCT((V538=品质升级提升效果!$H$3:$H$102)*(品质升级提升效果!$I$3:$I$102=C538)*(品质升级提升效果!$J$3:$J$102))</f>
        <v>1.3800000000000001</v>
      </c>
      <c r="X538" s="19" cm="1">
        <f t="array" ref="X538">IFERROR(LOOKUP(1,0/((L538=Sheet2!$A$1:$A$90)*(Sheet2!$B$1:$B$90=C538)),Sheet2!$C$1:$C$90),W538)</f>
        <v>1.3800000000000001</v>
      </c>
      <c r="Y538" s="16">
        <f t="shared" si="76"/>
        <v>148488514</v>
      </c>
      <c r="Z538" s="16">
        <f t="shared" si="74"/>
        <v>341964000</v>
      </c>
      <c r="AA538" s="16">
        <f t="shared" si="75"/>
        <v>7465902984</v>
      </c>
      <c r="AD538" s="16" t="s">
        <v>257</v>
      </c>
      <c r="AE538" s="16" t="str">
        <f t="shared" si="77"/>
        <v>148488514,0}|</v>
      </c>
      <c r="AF538" s="16" t="s">
        <v>313</v>
      </c>
      <c r="AG538" s="16">
        <f t="shared" si="78"/>
        <v>341964000</v>
      </c>
      <c r="AH538" s="16" t="s">
        <v>260</v>
      </c>
      <c r="AI538" s="16" t="s">
        <v>314</v>
      </c>
      <c r="AJ538" s="16">
        <f t="shared" si="79"/>
        <v>7465902984</v>
      </c>
      <c r="AK538" s="16" t="s">
        <v>261</v>
      </c>
      <c r="AL538" s="24" t="str">
        <f t="shared" si="80"/>
        <v>{{5,1,1,148488514,0}|{5,1,2,341964000,0}|{5,1,3,7465902984,3}}</v>
      </c>
    </row>
    <row r="539" spans="1:38" x14ac:dyDescent="0.15">
      <c r="A539" s="16">
        <v>534</v>
      </c>
      <c r="B539" s="16">
        <v>608</v>
      </c>
      <c r="C539" s="16">
        <v>9</v>
      </c>
      <c r="D539" s="16">
        <v>0</v>
      </c>
      <c r="E539" s="16">
        <v>0</v>
      </c>
      <c r="F539" s="16">
        <v>900</v>
      </c>
      <c r="G539" s="16">
        <v>0</v>
      </c>
      <c r="H539" s="24" t="s">
        <v>316</v>
      </c>
      <c r="I539" s="24" t="s">
        <v>316</v>
      </c>
      <c r="J539" s="16">
        <v>8661</v>
      </c>
      <c r="K539" s="30">
        <v>0</v>
      </c>
      <c r="L539" s="16" t="s">
        <v>74</v>
      </c>
      <c r="M539" s="16" t="str" cm="1">
        <f t="array" ref="M539:U539">_xlfn._xlws.FILTER(领地怪物效果!$A$4:$I$64,L539=领地怪物效果!$A$4:$A$64)</f>
        <v>远征PVE-8级远古矿井</v>
      </c>
      <c r="N539" s="16">
        <v>8</v>
      </c>
      <c r="O539" s="16">
        <v>39.549999999999997</v>
      </c>
      <c r="P539" s="16">
        <v>387.5</v>
      </c>
      <c r="Q539" s="16">
        <v>387.5</v>
      </c>
      <c r="R539" s="16">
        <v>0</v>
      </c>
      <c r="S539" s="16">
        <v>118871361</v>
      </c>
      <c r="T539" s="16">
        <v>271250000</v>
      </c>
      <c r="U539" s="16">
        <v>5823344216</v>
      </c>
      <c r="V539" s="16">
        <f t="shared" si="72"/>
        <v>8</v>
      </c>
      <c r="W539" s="19" cm="1">
        <f t="array" ref="W539">SUMPRODUCT((V539=品质升级提升效果!$H$3:$H$102)*(品质升级提升效果!$I$3:$I$102=C539)*(品质升级提升效果!$J$3:$J$102))</f>
        <v>1.24</v>
      </c>
      <c r="X539" s="19" cm="1">
        <f t="array" ref="X539">IFERROR(LOOKUP(1,0/((L539=Sheet2!$A$1:$A$90)*(Sheet2!$B$1:$B$90=C539)),Sheet2!$C$1:$C$90),W539)</f>
        <v>1.24</v>
      </c>
      <c r="Y539" s="16">
        <f t="shared" si="76"/>
        <v>147400487</v>
      </c>
      <c r="Z539" s="16">
        <f t="shared" si="74"/>
        <v>396893000</v>
      </c>
      <c r="AA539" s="16">
        <f t="shared" si="75"/>
        <v>8665136193</v>
      </c>
      <c r="AD539" s="16" t="s">
        <v>257</v>
      </c>
      <c r="AE539" s="16" t="str">
        <f t="shared" si="77"/>
        <v>147400487,0}|</v>
      </c>
      <c r="AF539" s="16" t="s">
        <v>313</v>
      </c>
      <c r="AG539" s="16">
        <f t="shared" si="78"/>
        <v>396893000</v>
      </c>
      <c r="AH539" s="16" t="s">
        <v>260</v>
      </c>
      <c r="AI539" s="16" t="s">
        <v>314</v>
      </c>
      <c r="AJ539" s="16">
        <f t="shared" si="79"/>
        <v>8665136193</v>
      </c>
      <c r="AK539" s="16" t="s">
        <v>261</v>
      </c>
      <c r="AL539" s="24" t="str">
        <f t="shared" si="80"/>
        <v>{{5,1,1,147400487,0}|{5,1,2,396893000,0}|{5,1,3,8665136193,3}}</v>
      </c>
    </row>
    <row r="540" spans="1:38" x14ac:dyDescent="0.15">
      <c r="A540" s="16">
        <v>535</v>
      </c>
      <c r="B540" s="16">
        <v>609</v>
      </c>
      <c r="C540" s="16">
        <v>9</v>
      </c>
      <c r="D540" s="16">
        <v>0</v>
      </c>
      <c r="E540" s="16">
        <v>0</v>
      </c>
      <c r="F540" s="16">
        <v>900</v>
      </c>
      <c r="G540" s="16">
        <v>0</v>
      </c>
      <c r="H540" s="24" t="s">
        <v>316</v>
      </c>
      <c r="I540" s="24" t="s">
        <v>316</v>
      </c>
      <c r="J540" s="16">
        <v>8661</v>
      </c>
      <c r="K540" s="30">
        <v>0</v>
      </c>
      <c r="L540" s="16" t="s">
        <v>75</v>
      </c>
      <c r="M540" s="16" t="str" cm="1">
        <f t="array" ref="M540:U540">_xlfn._xlws.FILTER(领地怪物效果!$A$4:$I$64,L540=领地怪物效果!$A$4:$A$64)</f>
        <v>远征PVE-9级远古矿井</v>
      </c>
      <c r="N540" s="16">
        <v>9</v>
      </c>
      <c r="O540" s="16">
        <v>68.400000000000006</v>
      </c>
      <c r="P540" s="16">
        <v>480</v>
      </c>
      <c r="Q540" s="16">
        <v>480</v>
      </c>
      <c r="R540" s="16">
        <v>0</v>
      </c>
      <c r="S540" s="16">
        <v>205582835</v>
      </c>
      <c r="T540" s="16">
        <v>336000000</v>
      </c>
      <c r="U540" s="16">
        <v>7213432835</v>
      </c>
      <c r="V540" s="16">
        <f t="shared" si="72"/>
        <v>9</v>
      </c>
      <c r="W540" s="19" cm="1">
        <f t="array" ref="W540">SUMPRODUCT((V540=品质升级提升效果!$H$3:$H$102)*(品质升级提升效果!$I$3:$I$102=C540)*(品质升级提升效果!$J$3:$J$102))</f>
        <v>1.1000000000000001</v>
      </c>
      <c r="X540" s="19" cm="1">
        <f t="array" ref="X540">IFERROR(LOOKUP(1,0/((L540=Sheet2!$A$1:$A$90)*(Sheet2!$B$1:$B$90=C540)),Sheet2!$C$1:$C$90),W540)</f>
        <v>1.1000000000000001</v>
      </c>
      <c r="Y540" s="16">
        <f t="shared" si="76"/>
        <v>226141118</v>
      </c>
      <c r="Z540" s="16">
        <f t="shared" si="74"/>
        <v>436128000</v>
      </c>
      <c r="AA540" s="16">
        <f t="shared" si="75"/>
        <v>9521731342</v>
      </c>
      <c r="AD540" s="16" t="s">
        <v>257</v>
      </c>
      <c r="AE540" s="16" t="str">
        <f t="shared" si="77"/>
        <v>226141118,0}|</v>
      </c>
      <c r="AF540" s="16" t="s">
        <v>313</v>
      </c>
      <c r="AG540" s="16">
        <f t="shared" si="78"/>
        <v>436128000</v>
      </c>
      <c r="AH540" s="16" t="s">
        <v>260</v>
      </c>
      <c r="AI540" s="16" t="s">
        <v>314</v>
      </c>
      <c r="AJ540" s="16">
        <f t="shared" si="79"/>
        <v>9521731342</v>
      </c>
      <c r="AK540" s="16" t="s">
        <v>261</v>
      </c>
      <c r="AL540" s="24" t="str">
        <f t="shared" si="80"/>
        <v>{{5,1,1,226141118,0}|{5,1,2,436128000,0}|{5,1,3,9521731342,3}}</v>
      </c>
    </row>
    <row r="541" spans="1:38" x14ac:dyDescent="0.15">
      <c r="A541" s="16">
        <v>536</v>
      </c>
      <c r="B541" s="16">
        <v>701</v>
      </c>
      <c r="C541" s="16">
        <v>9</v>
      </c>
      <c r="D541" s="16">
        <v>0</v>
      </c>
      <c r="E541" s="16">
        <v>0</v>
      </c>
      <c r="F541" s="16">
        <v>0</v>
      </c>
      <c r="G541" s="16">
        <v>0</v>
      </c>
      <c r="H541" s="24" t="s">
        <v>316</v>
      </c>
      <c r="I541" s="24" t="s">
        <v>316</v>
      </c>
      <c r="J541" s="16">
        <v>8661</v>
      </c>
      <c r="K541" s="30">
        <v>0</v>
      </c>
      <c r="L541" s="16" t="s">
        <v>76</v>
      </c>
      <c r="M541" s="16" t="str" cm="1">
        <f t="array" ref="M541:U541">_xlfn._xlws.FILTER(领地怪物效果!$A$4:$I$64,L541=领地怪物效果!$A$4:$A$64)</f>
        <v>远征PVE-2级BOSS据点</v>
      </c>
      <c r="N541" s="16">
        <v>2</v>
      </c>
      <c r="O541" s="16">
        <v>3.2</v>
      </c>
      <c r="P541" s="16">
        <v>2</v>
      </c>
      <c r="Q541" s="16">
        <v>2</v>
      </c>
      <c r="R541" s="16">
        <v>0</v>
      </c>
      <c r="S541" s="16">
        <v>9617910</v>
      </c>
      <c r="T541" s="16">
        <v>1400000</v>
      </c>
      <c r="U541" s="16">
        <v>30055970</v>
      </c>
      <c r="V541" s="16">
        <f t="shared" si="72"/>
        <v>1</v>
      </c>
      <c r="W541" s="19" cm="1">
        <f t="array" ref="W541">SUMPRODUCT((V541=品质升级提升效果!$H$3:$H$102)*(品质升级提升效果!$I$3:$I$102=C541)*(品质升级提升效果!$J$3:$J$102))</f>
        <v>2.6</v>
      </c>
      <c r="X541" s="19" cm="1">
        <f t="array" ref="X541">IFERROR(LOOKUP(1,0/((L541=Sheet2!$A$1:$A$90)*(Sheet2!$B$1:$B$90=C541)),Sheet2!$C$1:$C$90),W541)</f>
        <v>4.0000000000000008E-2</v>
      </c>
      <c r="Y541" s="16">
        <f t="shared" si="76"/>
        <v>384716</v>
      </c>
      <c r="Z541" s="16">
        <f t="shared" si="74"/>
        <v>66080</v>
      </c>
      <c r="AA541" s="16">
        <f t="shared" si="75"/>
        <v>1442686</v>
      </c>
      <c r="AD541" s="16" t="s">
        <v>257</v>
      </c>
      <c r="AE541" s="16" t="str">
        <f t="shared" si="77"/>
        <v>384716,0}|</v>
      </c>
      <c r="AF541" s="16" t="s">
        <v>313</v>
      </c>
      <c r="AG541" s="16">
        <f t="shared" si="78"/>
        <v>66080</v>
      </c>
      <c r="AH541" s="16" t="s">
        <v>260</v>
      </c>
      <c r="AI541" s="16" t="s">
        <v>314</v>
      </c>
      <c r="AJ541" s="16">
        <f t="shared" si="79"/>
        <v>1442686</v>
      </c>
      <c r="AK541" s="16" t="s">
        <v>261</v>
      </c>
      <c r="AL541" s="24" t="str">
        <f t="shared" si="80"/>
        <v>{{5,1,1,384716,0}|{5,1,2,66080,0}|{5,1,3,1442686,3}}</v>
      </c>
    </row>
    <row r="542" spans="1:38" x14ac:dyDescent="0.15">
      <c r="A542" s="16">
        <v>537</v>
      </c>
      <c r="B542" s="16">
        <v>702</v>
      </c>
      <c r="C542" s="16">
        <v>9</v>
      </c>
      <c r="D542" s="16">
        <v>0</v>
      </c>
      <c r="E542" s="16">
        <v>0</v>
      </c>
      <c r="F542" s="16">
        <v>0</v>
      </c>
      <c r="G542" s="16">
        <v>0</v>
      </c>
      <c r="H542" s="24" t="s">
        <v>316</v>
      </c>
      <c r="I542" s="24" t="s">
        <v>316</v>
      </c>
      <c r="J542" s="16">
        <v>8661</v>
      </c>
      <c r="K542" s="30">
        <v>0</v>
      </c>
      <c r="L542" s="16" t="s">
        <v>77</v>
      </c>
      <c r="M542" s="16" t="str" cm="1">
        <f t="array" ref="M542:U542">_xlfn._xlws.FILTER(领地怪物效果!$A$4:$I$64,L542=领地怪物效果!$A$4:$A$64)</f>
        <v>远征PVE-7级BOSS据点</v>
      </c>
      <c r="N542" s="16">
        <v>7</v>
      </c>
      <c r="O542" s="16">
        <v>26</v>
      </c>
      <c r="P542" s="16">
        <v>160</v>
      </c>
      <c r="Q542" s="16">
        <v>160</v>
      </c>
      <c r="R542" s="16">
        <v>0</v>
      </c>
      <c r="S542" s="16">
        <v>78145522</v>
      </c>
      <c r="T542" s="16">
        <v>112000000</v>
      </c>
      <c r="U542" s="16">
        <v>2404477611</v>
      </c>
      <c r="V542" s="16">
        <f t="shared" si="72"/>
        <v>2</v>
      </c>
      <c r="W542" s="19" cm="1">
        <f t="array" ref="W542">SUMPRODUCT((V542=品质升级提升效果!$H$3:$H$102)*(品质升级提升效果!$I$3:$I$102=C542)*(品质升级提升效果!$J$3:$J$102))</f>
        <v>2.08</v>
      </c>
      <c r="X542" s="19" cm="1">
        <f t="array" ref="X542">IFERROR(LOOKUP(1,0/((L542=Sheet2!$A$1:$A$90)*(Sheet2!$B$1:$B$90=C542)),Sheet2!$C$1:$C$90),W542)</f>
        <v>4.0000000000000008E-2</v>
      </c>
      <c r="Y542" s="16">
        <f t="shared" si="76"/>
        <v>3125820</v>
      </c>
      <c r="Z542" s="16">
        <f t="shared" si="74"/>
        <v>5286400</v>
      </c>
      <c r="AA542" s="16">
        <f t="shared" si="75"/>
        <v>115414925</v>
      </c>
      <c r="AD542" s="16" t="s">
        <v>257</v>
      </c>
      <c r="AE542" s="16" t="str">
        <f t="shared" si="77"/>
        <v>3125820,0}|</v>
      </c>
      <c r="AF542" s="16" t="s">
        <v>313</v>
      </c>
      <c r="AG542" s="16">
        <f t="shared" si="78"/>
        <v>5286400</v>
      </c>
      <c r="AH542" s="16" t="s">
        <v>260</v>
      </c>
      <c r="AI542" s="16" t="s">
        <v>314</v>
      </c>
      <c r="AJ542" s="16">
        <f t="shared" si="79"/>
        <v>115414925</v>
      </c>
      <c r="AK542" s="16" t="s">
        <v>261</v>
      </c>
      <c r="AL542" s="24" t="str">
        <f t="shared" si="80"/>
        <v>{{5,1,1,3125820,0}|{5,1,2,5286400,0}|{5,1,3,115414925,3}}</v>
      </c>
    </row>
    <row r="543" spans="1:38" x14ac:dyDescent="0.15">
      <c r="A543" s="16">
        <v>538</v>
      </c>
      <c r="B543" s="16">
        <v>703</v>
      </c>
      <c r="C543" s="16">
        <v>9</v>
      </c>
      <c r="D543" s="16">
        <v>0</v>
      </c>
      <c r="E543" s="16">
        <v>0</v>
      </c>
      <c r="F543" s="16">
        <v>0</v>
      </c>
      <c r="G543" s="16">
        <v>0</v>
      </c>
      <c r="H543" s="24" t="s">
        <v>316</v>
      </c>
      <c r="I543" s="24" t="s">
        <v>316</v>
      </c>
      <c r="J543" s="16">
        <v>8661</v>
      </c>
      <c r="K543" s="30">
        <v>0</v>
      </c>
      <c r="L543" s="16" t="s">
        <v>78</v>
      </c>
      <c r="M543" s="16" t="str" cm="1">
        <f t="array" ref="M543:U543">_xlfn._xlws.FILTER(领地怪物效果!$A$4:$I$64,L543=领地怪物效果!$A$4:$A$64)</f>
        <v>远征PVE-8级BOSS据点</v>
      </c>
      <c r="N543" s="16">
        <v>8</v>
      </c>
      <c r="O543" s="16">
        <v>31</v>
      </c>
      <c r="P543" s="16">
        <v>181</v>
      </c>
      <c r="Q543" s="16">
        <v>181</v>
      </c>
      <c r="R543" s="16">
        <v>0</v>
      </c>
      <c r="S543" s="16">
        <v>93173507</v>
      </c>
      <c r="T543" s="16">
        <v>126700000</v>
      </c>
      <c r="U543" s="16">
        <v>2720065298</v>
      </c>
      <c r="V543" s="16">
        <f t="shared" si="72"/>
        <v>3</v>
      </c>
      <c r="W543" s="19" cm="1">
        <f t="array" ref="W543">SUMPRODUCT((V543=品质升级提升效果!$H$3:$H$102)*(品质升级提升效果!$I$3:$I$102=C543)*(品质升级提升效果!$J$3:$J$102))</f>
        <v>1.72</v>
      </c>
      <c r="X543" s="19" cm="1">
        <f t="array" ref="X543">IFERROR(LOOKUP(1,0/((L543=Sheet2!$A$1:$A$90)*(Sheet2!$B$1:$B$90=C543)),Sheet2!$C$1:$C$90),W543)</f>
        <v>4.0000000000000008E-2</v>
      </c>
      <c r="Y543" s="16">
        <f t="shared" si="76"/>
        <v>3726940</v>
      </c>
      <c r="Z543" s="16">
        <f t="shared" si="74"/>
        <v>5980240</v>
      </c>
      <c r="AA543" s="16">
        <f t="shared" si="75"/>
        <v>130563134</v>
      </c>
      <c r="AD543" s="16" t="s">
        <v>257</v>
      </c>
      <c r="AE543" s="16" t="str">
        <f t="shared" si="77"/>
        <v>3726940,0}|</v>
      </c>
      <c r="AF543" s="16" t="s">
        <v>313</v>
      </c>
      <c r="AG543" s="16">
        <f t="shared" si="78"/>
        <v>5980240</v>
      </c>
      <c r="AH543" s="16" t="s">
        <v>260</v>
      </c>
      <c r="AI543" s="16" t="s">
        <v>314</v>
      </c>
      <c r="AJ543" s="16">
        <f t="shared" si="79"/>
        <v>130563134</v>
      </c>
      <c r="AK543" s="16" t="s">
        <v>261</v>
      </c>
      <c r="AL543" s="24" t="str">
        <f t="shared" si="80"/>
        <v>{{5,1,1,3726940,0}|{5,1,2,5980240,0}|{5,1,3,130563134,3}}</v>
      </c>
    </row>
    <row r="544" spans="1:38" x14ac:dyDescent="0.15">
      <c r="A544" s="16">
        <v>539</v>
      </c>
      <c r="B544" s="16">
        <v>704</v>
      </c>
      <c r="C544" s="16">
        <v>9</v>
      </c>
      <c r="D544" s="16">
        <v>0</v>
      </c>
      <c r="E544" s="16">
        <v>0</v>
      </c>
      <c r="F544" s="16">
        <v>0</v>
      </c>
      <c r="G544" s="16">
        <v>0</v>
      </c>
      <c r="H544" s="24" t="s">
        <v>316</v>
      </c>
      <c r="I544" s="24" t="s">
        <v>316</v>
      </c>
      <c r="J544" s="16">
        <v>8661</v>
      </c>
      <c r="K544" s="30">
        <v>0</v>
      </c>
      <c r="L544" s="16" t="s">
        <v>79</v>
      </c>
      <c r="M544" s="16" t="str" cm="1">
        <f t="array" ref="M544:U544">_xlfn._xlws.FILTER(领地怪物效果!$A$4:$I$64,L544=领地怪物效果!$A$4:$A$64)</f>
        <v>远征PVE-9级BOSS据点</v>
      </c>
      <c r="N544" s="16">
        <v>9</v>
      </c>
      <c r="O544" s="16">
        <v>51</v>
      </c>
      <c r="P544" s="16">
        <v>284</v>
      </c>
      <c r="Q544" s="16">
        <v>284</v>
      </c>
      <c r="R544" s="16">
        <v>0</v>
      </c>
      <c r="S544" s="16">
        <v>153285447</v>
      </c>
      <c r="T544" s="16">
        <v>198800000</v>
      </c>
      <c r="U544" s="16">
        <v>4267947761</v>
      </c>
      <c r="V544" s="16">
        <f t="shared" si="72"/>
        <v>4</v>
      </c>
      <c r="W544" s="19" cm="1">
        <f t="array" ref="W544">SUMPRODUCT((V544=品质升级提升效果!$H$3:$H$102)*(品质升级提升效果!$I$3:$I$102=C544)*(品质升级提升效果!$J$3:$J$102))</f>
        <v>1.72</v>
      </c>
      <c r="X544" s="19" cm="1">
        <f t="array" ref="X544">IFERROR(LOOKUP(1,0/((L544=Sheet2!$A$1:$A$90)*(Sheet2!$B$1:$B$90=C544)),Sheet2!$C$1:$C$90),W544)</f>
        <v>4.0000000000000008E-2</v>
      </c>
      <c r="Y544" s="16">
        <f t="shared" si="76"/>
        <v>6131417</v>
      </c>
      <c r="Z544" s="16">
        <f t="shared" si="74"/>
        <v>9383360</v>
      </c>
      <c r="AA544" s="16">
        <f t="shared" si="75"/>
        <v>204861492</v>
      </c>
      <c r="AD544" s="16" t="s">
        <v>257</v>
      </c>
      <c r="AE544" s="16" t="str">
        <f t="shared" si="77"/>
        <v>6131417,0}|</v>
      </c>
      <c r="AF544" s="16" t="s">
        <v>313</v>
      </c>
      <c r="AG544" s="16">
        <f t="shared" si="78"/>
        <v>9383360</v>
      </c>
      <c r="AH544" s="16" t="s">
        <v>260</v>
      </c>
      <c r="AI544" s="16" t="s">
        <v>314</v>
      </c>
      <c r="AJ544" s="16">
        <f t="shared" si="79"/>
        <v>204861492</v>
      </c>
      <c r="AK544" s="16" t="s">
        <v>261</v>
      </c>
      <c r="AL544" s="24" t="str">
        <f t="shared" si="80"/>
        <v>{{5,1,1,6131417,0}|{5,1,2,9383360,0}|{5,1,3,204861492,3}}</v>
      </c>
    </row>
    <row r="545" spans="1:38" x14ac:dyDescent="0.15">
      <c r="A545" s="16">
        <v>540</v>
      </c>
      <c r="B545" s="16">
        <v>705</v>
      </c>
      <c r="C545" s="16">
        <v>9</v>
      </c>
      <c r="D545" s="16">
        <v>0</v>
      </c>
      <c r="E545" s="16">
        <v>0</v>
      </c>
      <c r="F545" s="16">
        <v>0</v>
      </c>
      <c r="G545" s="16">
        <v>0</v>
      </c>
      <c r="H545" s="24" t="s">
        <v>316</v>
      </c>
      <c r="I545" s="24" t="s">
        <v>316</v>
      </c>
      <c r="J545" s="16">
        <v>8661</v>
      </c>
      <c r="K545" s="30">
        <v>0</v>
      </c>
      <c r="L545" s="16" t="s">
        <v>80</v>
      </c>
      <c r="M545" s="16" t="str" cm="1">
        <f t="array" ref="M545:U545">_xlfn._xlws.FILTER(领地怪物效果!$A$4:$I$64,L545=领地怪物效果!$A$4:$A$64)</f>
        <v>远征PVE-10级BOSS据点</v>
      </c>
      <c r="N545" s="16">
        <v>10</v>
      </c>
      <c r="O545" s="16">
        <v>81</v>
      </c>
      <c r="P545" s="16">
        <v>382</v>
      </c>
      <c r="Q545" s="16">
        <v>382</v>
      </c>
      <c r="R545" s="16">
        <v>0</v>
      </c>
      <c r="S545" s="16">
        <v>243453358</v>
      </c>
      <c r="T545" s="16">
        <v>267400000</v>
      </c>
      <c r="U545" s="16">
        <v>5740690298</v>
      </c>
      <c r="V545" s="16">
        <f t="shared" si="72"/>
        <v>5</v>
      </c>
      <c r="W545" s="19" cm="1">
        <f t="array" ref="W545">SUMPRODUCT((V545=品质升级提升效果!$H$3:$H$102)*(品质升级提升效果!$I$3:$I$102=C545)*(品质升级提升效果!$J$3:$J$102))</f>
        <v>1.62</v>
      </c>
      <c r="X545" s="19" cm="1">
        <f t="array" ref="X545">IFERROR(LOOKUP(1,0/((L545=Sheet2!$A$1:$A$90)*(Sheet2!$B$1:$B$90=C545)),Sheet2!$C$1:$C$90),W545)</f>
        <v>4.0000000000000008E-2</v>
      </c>
      <c r="Y545" s="16">
        <f t="shared" si="76"/>
        <v>9738134</v>
      </c>
      <c r="Z545" s="16">
        <f t="shared" si="74"/>
        <v>12621280</v>
      </c>
      <c r="AA545" s="16">
        <f t="shared" si="75"/>
        <v>275553134</v>
      </c>
      <c r="AD545" s="16" t="s">
        <v>257</v>
      </c>
      <c r="AE545" s="16" t="str">
        <f t="shared" si="77"/>
        <v>9738134,0}|</v>
      </c>
      <c r="AF545" s="16" t="s">
        <v>313</v>
      </c>
      <c r="AG545" s="16">
        <f t="shared" si="78"/>
        <v>12621280</v>
      </c>
      <c r="AH545" s="16" t="s">
        <v>260</v>
      </c>
      <c r="AI545" s="16" t="s">
        <v>314</v>
      </c>
      <c r="AJ545" s="16">
        <f t="shared" si="79"/>
        <v>275553134</v>
      </c>
      <c r="AK545" s="16" t="s">
        <v>261</v>
      </c>
      <c r="AL545" s="24" t="str">
        <f t="shared" si="80"/>
        <v>{{5,1,1,9738134,0}|{5,1,2,12621280,0}|{5,1,3,275553134,3}}</v>
      </c>
    </row>
    <row r="546" spans="1:38" x14ac:dyDescent="0.15">
      <c r="A546" s="16">
        <v>541</v>
      </c>
      <c r="B546" s="16">
        <v>100</v>
      </c>
      <c r="C546" s="16">
        <v>10</v>
      </c>
      <c r="D546" s="16">
        <v>0</v>
      </c>
      <c r="E546" s="16">
        <v>0</v>
      </c>
      <c r="F546" s="16">
        <v>0</v>
      </c>
      <c r="G546" s="34">
        <v>6000641</v>
      </c>
      <c r="H546" s="24" t="s">
        <v>363</v>
      </c>
      <c r="I546" s="35" t="s">
        <v>315</v>
      </c>
      <c r="J546" s="16">
        <v>8661</v>
      </c>
      <c r="K546" s="30">
        <v>4500</v>
      </c>
      <c r="L546" s="16" t="s">
        <v>21</v>
      </c>
      <c r="M546" s="16" t="str" cm="1">
        <f t="array" ref="M546:U546">_xlfn._xlws.FILTER(领地怪物效果!$A$4:$I$64,L546=领地怪物效果!$A$4:$A$64)</f>
        <v>远征PVP-出生</v>
      </c>
      <c r="N546" s="16">
        <v>0</v>
      </c>
      <c r="O546" s="16">
        <v>0.5</v>
      </c>
      <c r="P546" s="16">
        <v>0.8</v>
      </c>
      <c r="Q546" s="16">
        <v>0.8</v>
      </c>
      <c r="R546" s="16">
        <v>0</v>
      </c>
      <c r="S546" s="16">
        <v>1502798</v>
      </c>
      <c r="T546" s="16">
        <v>560000</v>
      </c>
      <c r="U546" s="16">
        <v>12022388</v>
      </c>
      <c r="V546" s="16">
        <f t="shared" si="72"/>
        <v>1</v>
      </c>
      <c r="W546" s="19" cm="1">
        <f t="array" ref="W546">SUMPRODUCT((V546=品质升级提升效果!$H$3:$H$102)*(品质升级提升效果!$I$3:$I$102=C546)*(品质升级提升效果!$J$3:$J$102))</f>
        <v>4.5</v>
      </c>
      <c r="X546" s="19" cm="1">
        <f t="array" ref="X546">IFERROR(LOOKUP(1,0/((L546=Sheet2!$A$1:$A$90)*(Sheet2!$B$1:$B$90=C546)),Sheet2!$C$1:$C$90),W546)</f>
        <v>4.5</v>
      </c>
      <c r="Y546" s="16">
        <f t="shared" si="76"/>
        <v>6762591</v>
      </c>
      <c r="Z546" s="16">
        <f t="shared" si="74"/>
        <v>3024000</v>
      </c>
      <c r="AA546" s="16">
        <f t="shared" si="75"/>
        <v>66123134</v>
      </c>
      <c r="AD546" s="16" t="s">
        <v>257</v>
      </c>
      <c r="AE546" s="16" t="str">
        <f t="shared" si="77"/>
        <v>6762591,0}|</v>
      </c>
      <c r="AF546" s="16" t="s">
        <v>313</v>
      </c>
      <c r="AG546" s="16">
        <f t="shared" si="78"/>
        <v>3024000</v>
      </c>
      <c r="AH546" s="16" t="s">
        <v>260</v>
      </c>
      <c r="AI546" s="16" t="s">
        <v>314</v>
      </c>
      <c r="AJ546" s="16">
        <f t="shared" si="79"/>
        <v>66123134</v>
      </c>
      <c r="AK546" s="16" t="s">
        <v>261</v>
      </c>
      <c r="AL546" s="24" t="str">
        <f t="shared" si="80"/>
        <v>{{5,1,1,6762591,0}|{5,1,2,3024000,0}|{5,1,3,66123134,3}}</v>
      </c>
    </row>
    <row r="547" spans="1:38" x14ac:dyDescent="0.15">
      <c r="A547" s="16">
        <v>542</v>
      </c>
      <c r="B547" s="16">
        <v>101</v>
      </c>
      <c r="C547" s="16">
        <v>10</v>
      </c>
      <c r="D547" s="16">
        <v>0</v>
      </c>
      <c r="E547" s="16">
        <v>0</v>
      </c>
      <c r="F547" s="16">
        <v>0</v>
      </c>
      <c r="G547" s="34">
        <v>6000642</v>
      </c>
      <c r="H547" s="24" t="s">
        <v>364</v>
      </c>
      <c r="I547" s="36" t="s">
        <v>315</v>
      </c>
      <c r="J547" s="16">
        <v>8661</v>
      </c>
      <c r="K547" s="30">
        <v>4500</v>
      </c>
      <c r="L547" s="16" t="s">
        <v>22</v>
      </c>
      <c r="M547" s="16" t="str" cm="1">
        <f t="array" ref="M547:U547">_xlfn._xlws.FILTER(领地怪物效果!$A$4:$I$64,L547=领地怪物效果!$A$4:$A$64)</f>
        <v>远征PVP-1级普通</v>
      </c>
      <c r="N547" s="16">
        <v>1</v>
      </c>
      <c r="O547" s="16">
        <v>0.65</v>
      </c>
      <c r="P547" s="16">
        <v>0.8</v>
      </c>
      <c r="Q547" s="16">
        <v>0.8</v>
      </c>
      <c r="R547" s="16">
        <v>0</v>
      </c>
      <c r="S547" s="16">
        <v>1953638</v>
      </c>
      <c r="T547" s="16">
        <v>560000</v>
      </c>
      <c r="U547" s="16">
        <v>12022388</v>
      </c>
      <c r="V547" s="16">
        <f t="shared" si="72"/>
        <v>1</v>
      </c>
      <c r="W547" s="19" cm="1">
        <f t="array" ref="W547">SUMPRODUCT((V547=品质升级提升效果!$H$3:$H$102)*(品质升级提升效果!$I$3:$I$102=C547)*(品质升级提升效果!$J$3:$J$102))</f>
        <v>4.5</v>
      </c>
      <c r="X547" s="19" cm="1">
        <f t="array" ref="X547">IFERROR(LOOKUP(1,0/((L547=Sheet2!$A$1:$A$90)*(Sheet2!$B$1:$B$90=C547)),Sheet2!$C$1:$C$90),W547)</f>
        <v>4.5</v>
      </c>
      <c r="Y547" s="16">
        <f t="shared" si="76"/>
        <v>8791371</v>
      </c>
      <c r="Z547" s="16">
        <f t="shared" si="74"/>
        <v>3024000</v>
      </c>
      <c r="AA547" s="16">
        <f t="shared" si="75"/>
        <v>66123134</v>
      </c>
      <c r="AD547" s="16" t="s">
        <v>257</v>
      </c>
      <c r="AE547" s="16" t="str">
        <f t="shared" si="77"/>
        <v>8791371,0}|</v>
      </c>
      <c r="AF547" s="16" t="s">
        <v>313</v>
      </c>
      <c r="AG547" s="16">
        <f t="shared" si="78"/>
        <v>3024000</v>
      </c>
      <c r="AH547" s="16" t="s">
        <v>260</v>
      </c>
      <c r="AI547" s="16" t="s">
        <v>314</v>
      </c>
      <c r="AJ547" s="16">
        <f t="shared" si="79"/>
        <v>66123134</v>
      </c>
      <c r="AK547" s="16" t="s">
        <v>261</v>
      </c>
      <c r="AL547" s="24" t="str">
        <f t="shared" si="80"/>
        <v>{{5,1,1,8791371,0}|{5,1,2,3024000,0}|{5,1,3,66123134,3}}</v>
      </c>
    </row>
    <row r="548" spans="1:38" x14ac:dyDescent="0.15">
      <c r="A548" s="16">
        <v>543</v>
      </c>
      <c r="B548" s="16">
        <v>102</v>
      </c>
      <c r="C548" s="16">
        <v>10</v>
      </c>
      <c r="D548" s="16">
        <v>0</v>
      </c>
      <c r="E548" s="16">
        <v>0</v>
      </c>
      <c r="F548" s="16">
        <v>0</v>
      </c>
      <c r="G548" s="34">
        <v>6000643</v>
      </c>
      <c r="H548" s="24" t="s">
        <v>365</v>
      </c>
      <c r="I548" s="36" t="s">
        <v>315</v>
      </c>
      <c r="J548" s="16">
        <v>8661</v>
      </c>
      <c r="K548" s="30">
        <v>3240</v>
      </c>
      <c r="L548" s="16" t="s">
        <v>23</v>
      </c>
      <c r="M548" s="16" t="str" cm="1">
        <f t="array" ref="M548:U548">_xlfn._xlws.FILTER(领地怪物效果!$A$4:$I$64,L548=领地怪物效果!$A$4:$A$64)</f>
        <v>远征PVP-2级普通</v>
      </c>
      <c r="N548" s="16">
        <v>2</v>
      </c>
      <c r="O548" s="16">
        <v>2.8</v>
      </c>
      <c r="P548" s="16">
        <v>1.8</v>
      </c>
      <c r="Q548" s="16">
        <v>1.8</v>
      </c>
      <c r="R548" s="16">
        <v>0</v>
      </c>
      <c r="S548" s="16">
        <v>8415671</v>
      </c>
      <c r="T548" s="16">
        <v>1260000</v>
      </c>
      <c r="U548" s="16">
        <v>27050373</v>
      </c>
      <c r="V548" s="16">
        <f t="shared" si="72"/>
        <v>2</v>
      </c>
      <c r="W548" s="19" cm="1">
        <f t="array" ref="W548">SUMPRODUCT((V548=品质升级提升效果!$H$3:$H$102)*(品质升级提升效果!$I$3:$I$102=C548)*(品质升级提升效果!$J$3:$J$102))</f>
        <v>3.24</v>
      </c>
      <c r="X548" s="19" cm="1">
        <f t="array" ref="X548">IFERROR(LOOKUP(1,0/((L548=Sheet2!$A$1:$A$90)*(Sheet2!$B$1:$B$90=C548)),Sheet2!$C$1:$C$90),W548)</f>
        <v>3.24</v>
      </c>
      <c r="Y548" s="16">
        <f t="shared" si="76"/>
        <v>27266774</v>
      </c>
      <c r="Z548" s="16">
        <f t="shared" si="74"/>
        <v>4898880</v>
      </c>
      <c r="AA548" s="16">
        <f t="shared" si="75"/>
        <v>107119477</v>
      </c>
      <c r="AD548" s="16" t="s">
        <v>257</v>
      </c>
      <c r="AE548" s="16" t="str">
        <f t="shared" si="77"/>
        <v>27266774,0}|</v>
      </c>
      <c r="AF548" s="16" t="s">
        <v>313</v>
      </c>
      <c r="AG548" s="16">
        <f t="shared" si="78"/>
        <v>4898880</v>
      </c>
      <c r="AH548" s="16" t="s">
        <v>260</v>
      </c>
      <c r="AI548" s="16" t="s">
        <v>314</v>
      </c>
      <c r="AJ548" s="16">
        <f t="shared" si="79"/>
        <v>107119477</v>
      </c>
      <c r="AK548" s="16" t="s">
        <v>261</v>
      </c>
      <c r="AL548" s="24" t="str">
        <f t="shared" si="80"/>
        <v>{{5,1,1,27266774,0}|{5,1,2,4898880,0}|{5,1,3,107119477,3}}</v>
      </c>
    </row>
    <row r="549" spans="1:38" x14ac:dyDescent="0.15">
      <c r="A549" s="16">
        <v>544</v>
      </c>
      <c r="B549" s="16">
        <v>103</v>
      </c>
      <c r="C549" s="16">
        <v>10</v>
      </c>
      <c r="D549" s="16">
        <v>0</v>
      </c>
      <c r="E549" s="16">
        <v>0</v>
      </c>
      <c r="F549" s="16">
        <v>0</v>
      </c>
      <c r="G549" s="34">
        <v>6000644</v>
      </c>
      <c r="H549" s="24" t="s">
        <v>366</v>
      </c>
      <c r="I549" s="36" t="s">
        <v>315</v>
      </c>
      <c r="J549" s="16">
        <v>8661</v>
      </c>
      <c r="K549" s="30">
        <v>2640</v>
      </c>
      <c r="L549" s="16" t="s">
        <v>24</v>
      </c>
      <c r="M549" s="16" t="str" cm="1">
        <f t="array" ref="M549:U549">_xlfn._xlws.FILTER(领地怪物效果!$A$4:$I$64,L549=领地怪物效果!$A$4:$A$64)</f>
        <v>远征PVP-3级普通</v>
      </c>
      <c r="N549" s="16">
        <v>3</v>
      </c>
      <c r="O549" s="16">
        <v>5.5</v>
      </c>
      <c r="P549" s="16">
        <v>3</v>
      </c>
      <c r="Q549" s="16">
        <v>3</v>
      </c>
      <c r="R549" s="16">
        <v>0</v>
      </c>
      <c r="S549" s="16">
        <v>16530783</v>
      </c>
      <c r="T549" s="16">
        <v>2100000</v>
      </c>
      <c r="U549" s="16">
        <v>45083955</v>
      </c>
      <c r="V549" s="16">
        <f t="shared" si="72"/>
        <v>3</v>
      </c>
      <c r="W549" s="19" cm="1">
        <f t="array" ref="W549">SUMPRODUCT((V549=品质升级提升效果!$H$3:$H$102)*(品质升级提升效果!$I$3:$I$102=C549)*(品质升级提升效果!$J$3:$J$102))</f>
        <v>2.64</v>
      </c>
      <c r="X549" s="19" cm="1">
        <f t="array" ref="X549">IFERROR(LOOKUP(1,0/((L549=Sheet2!$A$1:$A$90)*(Sheet2!$B$1:$B$90=C549)),Sheet2!$C$1:$C$90),W549)</f>
        <v>2.64</v>
      </c>
      <c r="Y549" s="16">
        <f t="shared" si="76"/>
        <v>43641267</v>
      </c>
      <c r="Z549" s="16">
        <f t="shared" si="74"/>
        <v>6652800</v>
      </c>
      <c r="AA549" s="16">
        <f t="shared" si="75"/>
        <v>145470894</v>
      </c>
      <c r="AD549" s="16" t="s">
        <v>257</v>
      </c>
      <c r="AE549" s="16" t="str">
        <f t="shared" si="77"/>
        <v>43641267,0}|</v>
      </c>
      <c r="AF549" s="16" t="s">
        <v>313</v>
      </c>
      <c r="AG549" s="16">
        <f t="shared" si="78"/>
        <v>6652800</v>
      </c>
      <c r="AH549" s="16" t="s">
        <v>260</v>
      </c>
      <c r="AI549" s="16" t="s">
        <v>314</v>
      </c>
      <c r="AJ549" s="16">
        <f t="shared" si="79"/>
        <v>145470894</v>
      </c>
      <c r="AK549" s="16" t="s">
        <v>261</v>
      </c>
      <c r="AL549" s="24" t="str">
        <f t="shared" si="80"/>
        <v>{{5,1,1,43641267,0}|{5,1,2,6652800,0}|{5,1,3,145470894,3}}</v>
      </c>
    </row>
    <row r="550" spans="1:38" x14ac:dyDescent="0.15">
      <c r="A550" s="16">
        <v>545</v>
      </c>
      <c r="B550" s="16">
        <v>104</v>
      </c>
      <c r="C550" s="16">
        <v>10</v>
      </c>
      <c r="D550" s="16">
        <v>0</v>
      </c>
      <c r="E550" s="16">
        <v>0</v>
      </c>
      <c r="F550" s="16">
        <v>0</v>
      </c>
      <c r="G550" s="34">
        <v>6000645</v>
      </c>
      <c r="H550" s="24" t="s">
        <v>367</v>
      </c>
      <c r="I550" s="36" t="s">
        <v>315</v>
      </c>
      <c r="J550" s="16">
        <v>8661</v>
      </c>
      <c r="K550" s="30">
        <v>2240</v>
      </c>
      <c r="L550" s="16" t="s">
        <v>25</v>
      </c>
      <c r="M550" s="16" t="str" cm="1">
        <f t="array" ref="M550:U550">_xlfn._xlws.FILTER(领地怪物效果!$A$4:$I$64,L550=领地怪物效果!$A$4:$A$64)</f>
        <v>远征PVP-4级普通</v>
      </c>
      <c r="N550" s="16">
        <v>4</v>
      </c>
      <c r="O550" s="16">
        <v>8</v>
      </c>
      <c r="P550" s="16">
        <v>22</v>
      </c>
      <c r="Q550" s="16">
        <v>22</v>
      </c>
      <c r="R550" s="16">
        <v>0</v>
      </c>
      <c r="S550" s="16">
        <v>24044776</v>
      </c>
      <c r="T550" s="16">
        <v>15400000</v>
      </c>
      <c r="U550" s="16">
        <v>330615671</v>
      </c>
      <c r="V550" s="16">
        <f t="shared" si="72"/>
        <v>4</v>
      </c>
      <c r="W550" s="19" cm="1">
        <f t="array" ref="W550">SUMPRODUCT((V550=品质升级提升效果!$H$3:$H$102)*(品质升级提升效果!$I$3:$I$102=C550)*(品质升级提升效果!$J$3:$J$102))</f>
        <v>2.2400000000000002</v>
      </c>
      <c r="X550" s="19" cm="1">
        <f t="array" ref="X550">IFERROR(LOOKUP(1,0/((L550=Sheet2!$A$1:$A$90)*(Sheet2!$B$1:$B$90=C550)),Sheet2!$C$1:$C$90),W550)</f>
        <v>2.2400000000000002</v>
      </c>
      <c r="Y550" s="16">
        <f t="shared" si="76"/>
        <v>53860298</v>
      </c>
      <c r="Z550" s="16">
        <f t="shared" si="74"/>
        <v>41395200</v>
      </c>
      <c r="AA550" s="16">
        <f t="shared" si="75"/>
        <v>905152237</v>
      </c>
      <c r="AD550" s="16" t="s">
        <v>257</v>
      </c>
      <c r="AE550" s="16" t="str">
        <f t="shared" si="77"/>
        <v>53860298,0}|</v>
      </c>
      <c r="AF550" s="16" t="s">
        <v>313</v>
      </c>
      <c r="AG550" s="16">
        <f t="shared" si="78"/>
        <v>41395200</v>
      </c>
      <c r="AH550" s="16" t="s">
        <v>260</v>
      </c>
      <c r="AI550" s="16" t="s">
        <v>314</v>
      </c>
      <c r="AJ550" s="16">
        <f t="shared" si="79"/>
        <v>905152237</v>
      </c>
      <c r="AK550" s="16" t="s">
        <v>261</v>
      </c>
      <c r="AL550" s="24" t="str">
        <f t="shared" si="80"/>
        <v>{{5,1,1,53860298,0}|{5,1,2,41395200,0}|{5,1,3,905152237,3}}</v>
      </c>
    </row>
    <row r="551" spans="1:38" x14ac:dyDescent="0.15">
      <c r="A551" s="16">
        <v>546</v>
      </c>
      <c r="B551" s="16">
        <v>105</v>
      </c>
      <c r="C551" s="16">
        <v>10</v>
      </c>
      <c r="D551" s="16">
        <v>0</v>
      </c>
      <c r="E551" s="16">
        <v>0</v>
      </c>
      <c r="F551" s="16">
        <v>0</v>
      </c>
      <c r="G551" s="34">
        <v>6000646</v>
      </c>
      <c r="H551" s="24" t="s">
        <v>368</v>
      </c>
      <c r="I551" s="36" t="s">
        <v>315</v>
      </c>
      <c r="J551" s="16">
        <v>8661</v>
      </c>
      <c r="K551" s="30">
        <v>2040</v>
      </c>
      <c r="L551" s="16" t="s">
        <v>26</v>
      </c>
      <c r="M551" s="16" t="str" cm="1">
        <f t="array" ref="M551:U551">_xlfn._xlws.FILTER(领地怪物效果!$A$4:$I$64,L551=领地怪物效果!$A$4:$A$64)</f>
        <v>远征PVP-5级普通</v>
      </c>
      <c r="N551" s="16">
        <v>5</v>
      </c>
      <c r="O551" s="16">
        <v>12</v>
      </c>
      <c r="P551" s="16">
        <v>25</v>
      </c>
      <c r="Q551" s="16">
        <v>25</v>
      </c>
      <c r="R551" s="16">
        <v>0</v>
      </c>
      <c r="S551" s="16">
        <v>36067164</v>
      </c>
      <c r="T551" s="16">
        <v>17500000</v>
      </c>
      <c r="U551" s="16">
        <v>375699626</v>
      </c>
      <c r="V551" s="16">
        <f t="shared" si="72"/>
        <v>5</v>
      </c>
      <c r="W551" s="19" cm="1">
        <f t="array" ref="W551">SUMPRODUCT((V551=品质升级提升效果!$H$3:$H$102)*(品质升级提升效果!$I$3:$I$102=C551)*(品质升级提升效果!$J$3:$J$102))</f>
        <v>2.04</v>
      </c>
      <c r="X551" s="19" cm="1">
        <f t="array" ref="X551">IFERROR(LOOKUP(1,0/((L551=Sheet2!$A$1:$A$90)*(Sheet2!$B$1:$B$90=C551)),Sheet2!$C$1:$C$90),W551)</f>
        <v>2.04</v>
      </c>
      <c r="Y551" s="16">
        <f t="shared" si="76"/>
        <v>73577014</v>
      </c>
      <c r="Z551" s="16">
        <f t="shared" si="74"/>
        <v>42840000</v>
      </c>
      <c r="AA551" s="16">
        <f t="shared" si="75"/>
        <v>936744400</v>
      </c>
      <c r="AD551" s="16" t="s">
        <v>257</v>
      </c>
      <c r="AE551" s="16" t="str">
        <f t="shared" si="77"/>
        <v>73577014,0}|</v>
      </c>
      <c r="AF551" s="16" t="s">
        <v>313</v>
      </c>
      <c r="AG551" s="16">
        <f t="shared" si="78"/>
        <v>42840000</v>
      </c>
      <c r="AH551" s="16" t="s">
        <v>260</v>
      </c>
      <c r="AI551" s="16" t="s">
        <v>314</v>
      </c>
      <c r="AJ551" s="16">
        <f t="shared" si="79"/>
        <v>936744400</v>
      </c>
      <c r="AK551" s="16" t="s">
        <v>261</v>
      </c>
      <c r="AL551" s="24" t="str">
        <f t="shared" si="80"/>
        <v>{{5,1,1,73577014,0}|{5,1,2,42840000,0}|{5,1,3,936744400,3}}</v>
      </c>
    </row>
    <row r="552" spans="1:38" x14ac:dyDescent="0.15">
      <c r="A552" s="16">
        <v>547</v>
      </c>
      <c r="B552" s="16">
        <v>106</v>
      </c>
      <c r="C552" s="16">
        <v>10</v>
      </c>
      <c r="D552" s="16">
        <v>0</v>
      </c>
      <c r="E552" s="16">
        <v>0</v>
      </c>
      <c r="F552" s="16">
        <v>0</v>
      </c>
      <c r="G552" s="34">
        <v>6000647</v>
      </c>
      <c r="H552" s="24" t="s">
        <v>369</v>
      </c>
      <c r="I552" s="36" t="s">
        <v>315</v>
      </c>
      <c r="J552" s="16">
        <v>8661</v>
      </c>
      <c r="K552" s="30">
        <v>1980</v>
      </c>
      <c r="L552" s="16" t="s">
        <v>27</v>
      </c>
      <c r="M552" s="16" t="str" cm="1">
        <f t="array" ref="M552:U552">_xlfn._xlws.FILTER(领地怪物效果!$A$4:$I$64,L552=领地怪物效果!$A$4:$A$64)</f>
        <v>远征PVP-6级普通</v>
      </c>
      <c r="N552" s="16">
        <v>6</v>
      </c>
      <c r="O552" s="16">
        <v>28</v>
      </c>
      <c r="P552" s="16">
        <v>160</v>
      </c>
      <c r="Q552" s="16">
        <v>160</v>
      </c>
      <c r="R552" s="16">
        <v>0</v>
      </c>
      <c r="S552" s="16">
        <v>84156716</v>
      </c>
      <c r="T552" s="16">
        <v>112000000</v>
      </c>
      <c r="U552" s="16">
        <v>2404477611</v>
      </c>
      <c r="V552" s="16">
        <f t="shared" si="72"/>
        <v>6</v>
      </c>
      <c r="W552" s="19" cm="1">
        <f t="array" ref="W552">SUMPRODUCT((V552=品质升级提升效果!$H$3:$H$102)*(品质升级提升效果!$I$3:$I$102=C552)*(品质升级提升效果!$J$3:$J$102))</f>
        <v>1.98</v>
      </c>
      <c r="X552" s="19" cm="1">
        <f t="array" ref="X552">IFERROR(LOOKUP(1,0/((L552=Sheet2!$A$1:$A$90)*(Sheet2!$B$1:$B$90=C552)),Sheet2!$C$1:$C$90),W552)</f>
        <v>1.98</v>
      </c>
      <c r="Y552" s="16">
        <f t="shared" si="76"/>
        <v>166630297</v>
      </c>
      <c r="Z552" s="16">
        <f t="shared" si="74"/>
        <v>266112000</v>
      </c>
      <c r="AA552" s="16">
        <f t="shared" si="75"/>
        <v>5818835818</v>
      </c>
      <c r="AD552" s="16" t="s">
        <v>257</v>
      </c>
      <c r="AE552" s="16" t="str">
        <f t="shared" si="77"/>
        <v>166630297,0}|</v>
      </c>
      <c r="AF552" s="16" t="s">
        <v>313</v>
      </c>
      <c r="AG552" s="16">
        <f t="shared" si="78"/>
        <v>266112000</v>
      </c>
      <c r="AH552" s="16" t="s">
        <v>260</v>
      </c>
      <c r="AI552" s="16" t="s">
        <v>314</v>
      </c>
      <c r="AJ552" s="16">
        <f t="shared" si="79"/>
        <v>5818835818</v>
      </c>
      <c r="AK552" s="16" t="s">
        <v>261</v>
      </c>
      <c r="AL552" s="24" t="str">
        <f t="shared" si="80"/>
        <v>{{5,1,1,166630297,0}|{5,1,2,266112000,0}|{5,1,3,5818835818,3}}</v>
      </c>
    </row>
    <row r="553" spans="1:38" x14ac:dyDescent="0.15">
      <c r="A553" s="16">
        <v>548</v>
      </c>
      <c r="B553" s="16">
        <v>107</v>
      </c>
      <c r="C553" s="16">
        <v>10</v>
      </c>
      <c r="D553" s="16">
        <v>0</v>
      </c>
      <c r="E553" s="16">
        <v>0</v>
      </c>
      <c r="F553" s="16">
        <v>0</v>
      </c>
      <c r="G553" s="34">
        <v>6000648</v>
      </c>
      <c r="H553" s="24" t="s">
        <v>370</v>
      </c>
      <c r="I553" s="36" t="s">
        <v>315</v>
      </c>
      <c r="J553" s="16">
        <v>8661</v>
      </c>
      <c r="K553" s="30">
        <v>1780</v>
      </c>
      <c r="L553" s="16" t="s">
        <v>28</v>
      </c>
      <c r="M553" s="16" t="str" cm="1">
        <f t="array" ref="M553:U553">_xlfn._xlws.FILTER(领地怪物效果!$A$4:$I$64,L553=领地怪物效果!$A$4:$A$64)</f>
        <v>远征PVP-7级普通</v>
      </c>
      <c r="N553" s="16">
        <v>7</v>
      </c>
      <c r="O553" s="16">
        <v>32</v>
      </c>
      <c r="P553" s="16">
        <v>200</v>
      </c>
      <c r="Q553" s="16">
        <v>200</v>
      </c>
      <c r="R553" s="16">
        <v>0</v>
      </c>
      <c r="S553" s="16">
        <v>96179104</v>
      </c>
      <c r="T553" s="16">
        <v>140000000</v>
      </c>
      <c r="U553" s="16">
        <v>3005597014</v>
      </c>
      <c r="V553" s="16">
        <f t="shared" ref="V553:V605" si="81">IF(MID(B553,2,3)+0=0,1,MID(B553,2,3)+0)</f>
        <v>7</v>
      </c>
      <c r="W553" s="19" cm="1">
        <f t="array" ref="W553">SUMPRODUCT((V553=品质升级提升效果!$H$3:$H$102)*(品质升级提升效果!$I$3:$I$102=C553)*(品质升级提升效果!$J$3:$J$102))</f>
        <v>1.78</v>
      </c>
      <c r="X553" s="19" cm="1">
        <f t="array" ref="X553">IFERROR(LOOKUP(1,0/((L553=Sheet2!$A$1:$A$90)*(Sheet2!$B$1:$B$90=C553)),Sheet2!$C$1:$C$90),W553)</f>
        <v>1.78</v>
      </c>
      <c r="Y553" s="16">
        <f t="shared" si="76"/>
        <v>171198805</v>
      </c>
      <c r="Z553" s="16">
        <f t="shared" si="74"/>
        <v>299040000</v>
      </c>
      <c r="AA553" s="16">
        <f t="shared" si="75"/>
        <v>6538843281</v>
      </c>
      <c r="AD553" s="16" t="s">
        <v>257</v>
      </c>
      <c r="AE553" s="16" t="str">
        <f t="shared" si="77"/>
        <v>171198805,0}|</v>
      </c>
      <c r="AF553" s="16" t="s">
        <v>313</v>
      </c>
      <c r="AG553" s="16">
        <f t="shared" si="78"/>
        <v>299040000</v>
      </c>
      <c r="AH553" s="16" t="s">
        <v>260</v>
      </c>
      <c r="AI553" s="16" t="s">
        <v>314</v>
      </c>
      <c r="AJ553" s="16">
        <f t="shared" si="79"/>
        <v>6538843281</v>
      </c>
      <c r="AK553" s="16" t="s">
        <v>261</v>
      </c>
      <c r="AL553" s="24" t="str">
        <f t="shared" si="80"/>
        <v>{{5,1,1,171198805,0}|{5,1,2,299040000,0}|{5,1,3,6538843281,3}}</v>
      </c>
    </row>
    <row r="554" spans="1:38" x14ac:dyDescent="0.15">
      <c r="A554" s="16">
        <v>549</v>
      </c>
      <c r="B554" s="16">
        <v>108</v>
      </c>
      <c r="C554" s="16">
        <v>10</v>
      </c>
      <c r="D554" s="16">
        <v>0</v>
      </c>
      <c r="E554" s="16">
        <v>0</v>
      </c>
      <c r="F554" s="16">
        <v>0</v>
      </c>
      <c r="G554" s="34">
        <v>6000649</v>
      </c>
      <c r="H554" s="24" t="s">
        <v>371</v>
      </c>
      <c r="I554" s="36" t="s">
        <v>315</v>
      </c>
      <c r="J554" s="16">
        <v>8661</v>
      </c>
      <c r="K554" s="30">
        <v>1580</v>
      </c>
      <c r="L554" s="16" t="s">
        <v>29</v>
      </c>
      <c r="M554" s="16" t="str" cm="1">
        <f t="array" ref="M554:U554">_xlfn._xlws.FILTER(领地怪物效果!$A$4:$I$64,L554=领地怪物效果!$A$4:$A$64)</f>
        <v>远征PVP-8级普通</v>
      </c>
      <c r="N554" s="16">
        <v>8</v>
      </c>
      <c r="O554" s="16">
        <v>35</v>
      </c>
      <c r="P554" s="16">
        <v>250</v>
      </c>
      <c r="Q554" s="16">
        <v>250</v>
      </c>
      <c r="R554" s="16">
        <v>0</v>
      </c>
      <c r="S554" s="16">
        <v>105195895</v>
      </c>
      <c r="T554" s="16">
        <v>175000000</v>
      </c>
      <c r="U554" s="16">
        <v>3756996268</v>
      </c>
      <c r="V554" s="16">
        <f t="shared" si="81"/>
        <v>8</v>
      </c>
      <c r="W554" s="19" cm="1">
        <f t="array" ref="W554">SUMPRODUCT((V554=品质升级提升效果!$H$3:$H$102)*(品质升级提升效果!$I$3:$I$102=C554)*(品质升级提升效果!$J$3:$J$102))</f>
        <v>1.58</v>
      </c>
      <c r="X554" s="19" cm="1">
        <f t="array" ref="X554">IFERROR(LOOKUP(1,0/((L554=Sheet2!$A$1:$A$90)*(Sheet2!$B$1:$B$90=C554)),Sheet2!$C$1:$C$90),W554)</f>
        <v>1.58</v>
      </c>
      <c r="Y554" s="16">
        <f t="shared" si="76"/>
        <v>166209514</v>
      </c>
      <c r="Z554" s="16">
        <f t="shared" si="74"/>
        <v>331800000</v>
      </c>
      <c r="AA554" s="16">
        <f t="shared" si="75"/>
        <v>7255177237</v>
      </c>
      <c r="AD554" s="16" t="s">
        <v>257</v>
      </c>
      <c r="AE554" s="16" t="str">
        <f t="shared" si="77"/>
        <v>166209514,0}|</v>
      </c>
      <c r="AF554" s="16" t="s">
        <v>313</v>
      </c>
      <c r="AG554" s="16">
        <f t="shared" si="78"/>
        <v>331800000</v>
      </c>
      <c r="AH554" s="16" t="s">
        <v>260</v>
      </c>
      <c r="AI554" s="16" t="s">
        <v>314</v>
      </c>
      <c r="AJ554" s="16">
        <f t="shared" si="79"/>
        <v>7255177237</v>
      </c>
      <c r="AK554" s="16" t="s">
        <v>261</v>
      </c>
      <c r="AL554" s="24" t="str">
        <f t="shared" si="80"/>
        <v>{{5,1,1,166209514,0}|{5,1,2,331800000,0}|{5,1,3,7255177237,3}}</v>
      </c>
    </row>
    <row r="555" spans="1:38" x14ac:dyDescent="0.15">
      <c r="A555" s="16">
        <v>550</v>
      </c>
      <c r="B555" s="16">
        <v>109</v>
      </c>
      <c r="C555" s="16">
        <v>10</v>
      </c>
      <c r="D555" s="16">
        <v>0</v>
      </c>
      <c r="E555" s="16">
        <v>0</v>
      </c>
      <c r="F555" s="16">
        <v>0</v>
      </c>
      <c r="G555" s="34">
        <v>6000650</v>
      </c>
      <c r="H555" s="24" t="s">
        <v>372</v>
      </c>
      <c r="I555" s="36" t="s">
        <v>315</v>
      </c>
      <c r="J555" s="16">
        <v>8661</v>
      </c>
      <c r="K555" s="30">
        <v>1480</v>
      </c>
      <c r="L555" s="16" t="s">
        <v>30</v>
      </c>
      <c r="M555" s="16" t="str" cm="1">
        <f t="array" ref="M555:U555">_xlfn._xlws.FILTER(领地怪物效果!$A$4:$I$64,L555=领地怪物效果!$A$4:$A$64)</f>
        <v>远征PVP-9级普通</v>
      </c>
      <c r="N555" s="16">
        <v>9</v>
      </c>
      <c r="O555" s="16">
        <v>60</v>
      </c>
      <c r="P555" s="16">
        <v>300</v>
      </c>
      <c r="Q555" s="16">
        <v>300</v>
      </c>
      <c r="R555" s="16">
        <v>0</v>
      </c>
      <c r="S555" s="16">
        <v>180335820</v>
      </c>
      <c r="T555" s="16">
        <v>210000000</v>
      </c>
      <c r="U555" s="16">
        <v>4508395522</v>
      </c>
      <c r="V555" s="16">
        <f t="shared" si="81"/>
        <v>9</v>
      </c>
      <c r="W555" s="19" cm="1">
        <f t="array" ref="W555">SUMPRODUCT((V555=品质升级提升效果!$H$3:$H$102)*(品质升级提升效果!$I$3:$I$102=C555)*(品质升级提升效果!$J$3:$J$102))</f>
        <v>1.48</v>
      </c>
      <c r="X555" s="19" cm="1">
        <f t="array" ref="X555">IFERROR(LOOKUP(1,0/((L555=Sheet2!$A$1:$A$90)*(Sheet2!$B$1:$B$90=C555)),Sheet2!$C$1:$C$90),W555)</f>
        <v>1.48</v>
      </c>
      <c r="Y555" s="16">
        <f t="shared" si="76"/>
        <v>266897013</v>
      </c>
      <c r="Z555" s="16">
        <f t="shared" si="74"/>
        <v>372960000</v>
      </c>
      <c r="AA555" s="16">
        <f t="shared" si="75"/>
        <v>8155186566</v>
      </c>
      <c r="AD555" s="16" t="s">
        <v>257</v>
      </c>
      <c r="AE555" s="16" t="str">
        <f t="shared" si="77"/>
        <v>266897013,0}|</v>
      </c>
      <c r="AF555" s="16" t="s">
        <v>313</v>
      </c>
      <c r="AG555" s="16">
        <f t="shared" si="78"/>
        <v>372960000</v>
      </c>
      <c r="AH555" s="16" t="s">
        <v>260</v>
      </c>
      <c r="AI555" s="16" t="s">
        <v>314</v>
      </c>
      <c r="AJ555" s="16">
        <f t="shared" si="79"/>
        <v>8155186566</v>
      </c>
      <c r="AK555" s="16" t="s">
        <v>261</v>
      </c>
      <c r="AL555" s="24" t="str">
        <f t="shared" si="80"/>
        <v>{{5,1,1,266897013,0}|{5,1,2,372960000,0}|{5,1,3,8155186566,3}}</v>
      </c>
    </row>
    <row r="556" spans="1:38" x14ac:dyDescent="0.15">
      <c r="A556" s="16">
        <v>551</v>
      </c>
      <c r="B556" s="16">
        <v>110</v>
      </c>
      <c r="C556" s="16">
        <v>10</v>
      </c>
      <c r="D556" s="16">
        <v>0</v>
      </c>
      <c r="E556" s="16">
        <v>0</v>
      </c>
      <c r="F556" s="16">
        <v>0</v>
      </c>
      <c r="G556" s="34">
        <v>6000651</v>
      </c>
      <c r="H556" s="24" t="s">
        <v>373</v>
      </c>
      <c r="I556" s="36" t="s">
        <v>315</v>
      </c>
      <c r="J556" s="16">
        <v>8661</v>
      </c>
      <c r="K556" s="30">
        <v>1320</v>
      </c>
      <c r="L556" s="16" t="s">
        <v>31</v>
      </c>
      <c r="M556" s="16" t="str" cm="1">
        <f t="array" ref="M556:U556">_xlfn._xlws.FILTER(领地怪物效果!$A$4:$I$64,L556=领地怪物效果!$A$4:$A$64)</f>
        <v>远征PVP-10级普通</v>
      </c>
      <c r="N556" s="16">
        <v>10</v>
      </c>
      <c r="O556" s="16">
        <v>70</v>
      </c>
      <c r="P556" s="16">
        <v>320</v>
      </c>
      <c r="Q556" s="16">
        <v>320</v>
      </c>
      <c r="R556" s="16">
        <v>0</v>
      </c>
      <c r="S556" s="16">
        <v>210391791</v>
      </c>
      <c r="T556" s="16">
        <v>224000000</v>
      </c>
      <c r="U556" s="16">
        <v>4808955223</v>
      </c>
      <c r="V556" s="16">
        <f t="shared" si="81"/>
        <v>10</v>
      </c>
      <c r="W556" s="19" cm="1">
        <f t="array" ref="W556">SUMPRODUCT((V556=品质升级提升效果!$H$3:$H$102)*(品质升级提升效果!$I$3:$I$102=C556)*(品质升级提升效果!$J$3:$J$102))</f>
        <v>1.32</v>
      </c>
      <c r="X556" s="19" cm="1">
        <f t="array" ref="X556">IFERROR(LOOKUP(1,0/((L556=Sheet2!$A$1:$A$90)*(Sheet2!$B$1:$B$90=C556)),Sheet2!$C$1:$C$90),W556)</f>
        <v>1.32</v>
      </c>
      <c r="Y556" s="16">
        <f t="shared" si="76"/>
        <v>277717164</v>
      </c>
      <c r="Z556" s="16">
        <f t="shared" si="74"/>
        <v>354816000</v>
      </c>
      <c r="AA556" s="16">
        <f t="shared" si="75"/>
        <v>7758447759</v>
      </c>
      <c r="AD556" s="16" t="s">
        <v>257</v>
      </c>
      <c r="AE556" s="16" t="str">
        <f t="shared" si="77"/>
        <v>277717164,0}|</v>
      </c>
      <c r="AF556" s="16" t="s">
        <v>313</v>
      </c>
      <c r="AG556" s="16">
        <f t="shared" si="78"/>
        <v>354816000</v>
      </c>
      <c r="AH556" s="16" t="s">
        <v>260</v>
      </c>
      <c r="AI556" s="16" t="s">
        <v>314</v>
      </c>
      <c r="AJ556" s="16">
        <f t="shared" si="79"/>
        <v>7758447759</v>
      </c>
      <c r="AK556" s="16" t="s">
        <v>261</v>
      </c>
      <c r="AL556" s="24" t="str">
        <f t="shared" si="80"/>
        <v>{{5,1,1,277717164,0}|{5,1,2,354816000,0}|{5,1,3,7758447759,3}}</v>
      </c>
    </row>
    <row r="557" spans="1:38" x14ac:dyDescent="0.15">
      <c r="A557" s="16">
        <v>552</v>
      </c>
      <c r="B557" s="16">
        <v>201</v>
      </c>
      <c r="C557" s="16">
        <v>10</v>
      </c>
      <c r="D557" s="16">
        <v>1000</v>
      </c>
      <c r="E557" s="16">
        <v>0</v>
      </c>
      <c r="F557" s="16">
        <v>0</v>
      </c>
      <c r="G557" s="34">
        <f>G547</f>
        <v>6000642</v>
      </c>
      <c r="H557" s="24" t="s">
        <v>364</v>
      </c>
      <c r="I557" s="37" t="s">
        <v>315</v>
      </c>
      <c r="J557" s="16">
        <v>8661</v>
      </c>
      <c r="K557" s="30">
        <v>4500</v>
      </c>
      <c r="L557" s="16" t="s">
        <v>32</v>
      </c>
      <c r="M557" s="16" t="str" cm="1">
        <f t="array" ref="M557:U557">_xlfn._xlws.FILTER(领地怪物效果!$A$4:$I$64,L557=领地怪物效果!$A$4:$A$64)</f>
        <v>远征PVP-1级远征币矿井</v>
      </c>
      <c r="N557" s="16">
        <v>1</v>
      </c>
      <c r="O557" s="16">
        <v>1.9</v>
      </c>
      <c r="P557" s="16">
        <v>1.9</v>
      </c>
      <c r="Q557" s="16">
        <v>1.9</v>
      </c>
      <c r="R557" s="16">
        <v>0</v>
      </c>
      <c r="S557" s="16">
        <v>5710634</v>
      </c>
      <c r="T557" s="16">
        <v>1330000</v>
      </c>
      <c r="U557" s="16">
        <v>28553171</v>
      </c>
      <c r="V557" s="16">
        <f t="shared" si="81"/>
        <v>1</v>
      </c>
      <c r="W557" s="19" cm="1">
        <f t="array" ref="W557">SUMPRODUCT((V557=品质升级提升效果!$H$3:$H$102)*(品质升级提升效果!$I$3:$I$102=C557)*(品质升级提升效果!$J$3:$J$102))</f>
        <v>4.5</v>
      </c>
      <c r="X557" s="19" cm="1">
        <f t="array" ref="X557">IFERROR(LOOKUP(1,0/((L557=Sheet2!$A$1:$A$90)*(Sheet2!$B$1:$B$90=C557)),Sheet2!$C$1:$C$90),W557)</f>
        <v>4.5</v>
      </c>
      <c r="Y557" s="16">
        <f t="shared" si="76"/>
        <v>25697853</v>
      </c>
      <c r="Z557" s="16">
        <f t="shared" si="74"/>
        <v>7182000</v>
      </c>
      <c r="AA557" s="16">
        <f t="shared" si="75"/>
        <v>157042440</v>
      </c>
      <c r="AD557" s="16" t="s">
        <v>257</v>
      </c>
      <c r="AE557" s="16" t="str">
        <f t="shared" si="77"/>
        <v>25697853,0}|</v>
      </c>
      <c r="AF557" s="16" t="s">
        <v>313</v>
      </c>
      <c r="AG557" s="16">
        <f t="shared" si="78"/>
        <v>7182000</v>
      </c>
      <c r="AH557" s="16" t="s">
        <v>260</v>
      </c>
      <c r="AI557" s="16" t="s">
        <v>314</v>
      </c>
      <c r="AJ557" s="16">
        <f t="shared" si="79"/>
        <v>157042440</v>
      </c>
      <c r="AK557" s="16" t="s">
        <v>261</v>
      </c>
      <c r="AL557" s="24" t="str">
        <f t="shared" si="80"/>
        <v>{{5,1,1,25697853,0}|{5,1,2,7182000,0}|{5,1,3,157042440,3}}</v>
      </c>
    </row>
    <row r="558" spans="1:38" x14ac:dyDescent="0.15">
      <c r="A558" s="16">
        <v>553</v>
      </c>
      <c r="B558" s="16">
        <v>202</v>
      </c>
      <c r="C558" s="16">
        <v>10</v>
      </c>
      <c r="D558" s="16">
        <v>1000</v>
      </c>
      <c r="E558" s="16">
        <v>0</v>
      </c>
      <c r="F558" s="16">
        <v>0</v>
      </c>
      <c r="G558" s="34">
        <f t="shared" ref="G558:G576" si="82">G548</f>
        <v>6000643</v>
      </c>
      <c r="H558" s="24" t="s">
        <v>365</v>
      </c>
      <c r="I558" s="37" t="s">
        <v>315</v>
      </c>
      <c r="J558" s="16">
        <v>8661</v>
      </c>
      <c r="K558" s="30">
        <v>3240</v>
      </c>
      <c r="L558" s="16" t="s">
        <v>33</v>
      </c>
      <c r="M558" s="16" t="str" cm="1">
        <f t="array" ref="M558:U558">_xlfn._xlws.FILTER(领地怪物效果!$A$4:$I$64,L558=领地怪物效果!$A$4:$A$64)</f>
        <v>远征PVP-2级远征币矿井</v>
      </c>
      <c r="N558" s="16">
        <v>2</v>
      </c>
      <c r="O558" s="16">
        <v>2.95</v>
      </c>
      <c r="P558" s="16">
        <v>2.25</v>
      </c>
      <c r="Q558" s="16">
        <v>2.25</v>
      </c>
      <c r="R558" s="16">
        <v>0</v>
      </c>
      <c r="S558" s="16">
        <v>8866511</v>
      </c>
      <c r="T558" s="16">
        <v>1575000</v>
      </c>
      <c r="U558" s="16">
        <v>33812966</v>
      </c>
      <c r="V558" s="16">
        <f t="shared" si="81"/>
        <v>2</v>
      </c>
      <c r="W558" s="19" cm="1">
        <f t="array" ref="W558">SUMPRODUCT((V558=品质升级提升效果!$H$3:$H$102)*(品质升级提升效果!$I$3:$I$102=C558)*(品质升级提升效果!$J$3:$J$102))</f>
        <v>3.24</v>
      </c>
      <c r="X558" s="19" cm="1">
        <f t="array" ref="X558">IFERROR(LOOKUP(1,0/((L558=Sheet2!$A$1:$A$90)*(Sheet2!$B$1:$B$90=C558)),Sheet2!$C$1:$C$90),W558)</f>
        <v>3.24</v>
      </c>
      <c r="Y558" s="16">
        <f t="shared" si="76"/>
        <v>28727495</v>
      </c>
      <c r="Z558" s="16">
        <f t="shared" si="74"/>
        <v>6123600</v>
      </c>
      <c r="AA558" s="16">
        <f t="shared" si="75"/>
        <v>133899345</v>
      </c>
      <c r="AD558" s="16" t="s">
        <v>257</v>
      </c>
      <c r="AE558" s="16" t="str">
        <f t="shared" si="77"/>
        <v>28727495,0}|</v>
      </c>
      <c r="AF558" s="16" t="s">
        <v>313</v>
      </c>
      <c r="AG558" s="16">
        <f t="shared" si="78"/>
        <v>6123600</v>
      </c>
      <c r="AH558" s="16" t="s">
        <v>260</v>
      </c>
      <c r="AI558" s="16" t="s">
        <v>314</v>
      </c>
      <c r="AJ558" s="16">
        <f t="shared" si="79"/>
        <v>133899345</v>
      </c>
      <c r="AK558" s="16" t="s">
        <v>261</v>
      </c>
      <c r="AL558" s="24" t="str">
        <f t="shared" si="80"/>
        <v>{{5,1,1,28727495,0}|{5,1,2,6123600,0}|{5,1,3,133899345,3}}</v>
      </c>
    </row>
    <row r="559" spans="1:38" x14ac:dyDescent="0.15">
      <c r="A559" s="16">
        <v>554</v>
      </c>
      <c r="B559" s="16">
        <v>203</v>
      </c>
      <c r="C559" s="16">
        <v>10</v>
      </c>
      <c r="D559" s="16">
        <v>1000</v>
      </c>
      <c r="E559" s="16">
        <v>0</v>
      </c>
      <c r="F559" s="16">
        <v>0</v>
      </c>
      <c r="G559" s="34">
        <f t="shared" si="82"/>
        <v>6000644</v>
      </c>
      <c r="H559" s="24" t="s">
        <v>366</v>
      </c>
      <c r="I559" s="37" t="s">
        <v>315</v>
      </c>
      <c r="J559" s="16">
        <v>8661</v>
      </c>
      <c r="K559" s="30">
        <v>2640</v>
      </c>
      <c r="L559" s="16" t="s">
        <v>34</v>
      </c>
      <c r="M559" s="16" t="str" cm="1">
        <f t="array" ref="M559:U559">_xlfn._xlws.FILTER(领地怪物效果!$A$4:$I$64,L559=领地怪物效果!$A$4:$A$64)</f>
        <v>远征PVP-3级远征币矿井</v>
      </c>
      <c r="N559" s="16">
        <v>3</v>
      </c>
      <c r="O559" s="16">
        <v>5.9</v>
      </c>
      <c r="P559" s="16">
        <v>3.9</v>
      </c>
      <c r="Q559" s="16">
        <v>3.9</v>
      </c>
      <c r="R559" s="16">
        <v>0</v>
      </c>
      <c r="S559" s="16">
        <v>17733022</v>
      </c>
      <c r="T559" s="16">
        <v>2730000</v>
      </c>
      <c r="U559" s="16">
        <v>58609141</v>
      </c>
      <c r="V559" s="16">
        <f t="shared" si="81"/>
        <v>3</v>
      </c>
      <c r="W559" s="19" cm="1">
        <f t="array" ref="W559">SUMPRODUCT((V559=品质升级提升效果!$H$3:$H$102)*(品质升级提升效果!$I$3:$I$102=C559)*(品质升级提升效果!$J$3:$J$102))</f>
        <v>2.64</v>
      </c>
      <c r="X559" s="19" cm="1">
        <f t="array" ref="X559">IFERROR(LOOKUP(1,0/((L559=Sheet2!$A$1:$A$90)*(Sheet2!$B$1:$B$90=C559)),Sheet2!$C$1:$C$90),W559)</f>
        <v>2.64</v>
      </c>
      <c r="Y559" s="16">
        <f t="shared" si="76"/>
        <v>46815178</v>
      </c>
      <c r="Z559" s="16">
        <f t="shared" si="74"/>
        <v>8648640</v>
      </c>
      <c r="AA559" s="16">
        <f t="shared" si="75"/>
        <v>189112161</v>
      </c>
      <c r="AD559" s="16" t="s">
        <v>257</v>
      </c>
      <c r="AE559" s="16" t="str">
        <f t="shared" si="77"/>
        <v>46815178,0}|</v>
      </c>
      <c r="AF559" s="16" t="s">
        <v>313</v>
      </c>
      <c r="AG559" s="16">
        <f t="shared" si="78"/>
        <v>8648640</v>
      </c>
      <c r="AH559" s="16" t="s">
        <v>260</v>
      </c>
      <c r="AI559" s="16" t="s">
        <v>314</v>
      </c>
      <c r="AJ559" s="16">
        <f t="shared" si="79"/>
        <v>189112161</v>
      </c>
      <c r="AK559" s="16" t="s">
        <v>261</v>
      </c>
      <c r="AL559" s="24" t="str">
        <f t="shared" si="80"/>
        <v>{{5,1,1,46815178,0}|{5,1,2,8648640,0}|{5,1,3,189112161,3}}</v>
      </c>
    </row>
    <row r="560" spans="1:38" x14ac:dyDescent="0.15">
      <c r="A560" s="16">
        <v>555</v>
      </c>
      <c r="B560" s="16">
        <v>204</v>
      </c>
      <c r="C560" s="16">
        <v>10</v>
      </c>
      <c r="D560" s="16">
        <v>1000</v>
      </c>
      <c r="E560" s="16">
        <v>0</v>
      </c>
      <c r="F560" s="16">
        <v>0</v>
      </c>
      <c r="G560" s="34">
        <f t="shared" si="82"/>
        <v>6000645</v>
      </c>
      <c r="H560" s="24" t="s">
        <v>367</v>
      </c>
      <c r="I560" s="37" t="s">
        <v>315</v>
      </c>
      <c r="J560" s="16">
        <v>8661</v>
      </c>
      <c r="K560" s="30">
        <v>2240</v>
      </c>
      <c r="L560" s="16" t="s">
        <v>35</v>
      </c>
      <c r="M560" s="16" t="str" cm="1">
        <f t="array" ref="M560:U560">_xlfn._xlws.FILTER(领地怪物效果!$A$4:$I$64,L560=领地怪物效果!$A$4:$A$64)</f>
        <v>远征PVP-4级远征币矿井</v>
      </c>
      <c r="N560" s="16">
        <v>4</v>
      </c>
      <c r="O560" s="16">
        <v>8.6999999999999993</v>
      </c>
      <c r="P560" s="16">
        <v>29.7</v>
      </c>
      <c r="Q560" s="16">
        <v>29.7</v>
      </c>
      <c r="R560" s="16">
        <v>0</v>
      </c>
      <c r="S560" s="16">
        <v>26148694</v>
      </c>
      <c r="T560" s="16">
        <v>20790000</v>
      </c>
      <c r="U560" s="16">
        <v>446331156</v>
      </c>
      <c r="V560" s="16">
        <f t="shared" si="81"/>
        <v>4</v>
      </c>
      <c r="W560" s="19" cm="1">
        <f t="array" ref="W560">SUMPRODUCT((V560=品质升级提升效果!$H$3:$H$102)*(品质升级提升效果!$I$3:$I$102=C560)*(品质升级提升效果!$J$3:$J$102))</f>
        <v>2.2400000000000002</v>
      </c>
      <c r="X560" s="19" cm="1">
        <f t="array" ref="X560">IFERROR(LOOKUP(1,0/((L560=Sheet2!$A$1:$A$90)*(Sheet2!$B$1:$B$90=C560)),Sheet2!$C$1:$C$90),W560)</f>
        <v>2.2400000000000002</v>
      </c>
      <c r="Y560" s="16">
        <f t="shared" si="76"/>
        <v>58573074</v>
      </c>
      <c r="Z560" s="16">
        <f t="shared" si="74"/>
        <v>55883520</v>
      </c>
      <c r="AA560" s="16">
        <f t="shared" si="75"/>
        <v>1221955520</v>
      </c>
      <c r="AD560" s="16" t="s">
        <v>257</v>
      </c>
      <c r="AE560" s="16" t="str">
        <f t="shared" si="77"/>
        <v>58573074,0}|</v>
      </c>
      <c r="AF560" s="16" t="s">
        <v>313</v>
      </c>
      <c r="AG560" s="16">
        <f t="shared" si="78"/>
        <v>55883520</v>
      </c>
      <c r="AH560" s="16" t="s">
        <v>260</v>
      </c>
      <c r="AI560" s="16" t="s">
        <v>314</v>
      </c>
      <c r="AJ560" s="16">
        <f t="shared" si="79"/>
        <v>1221955520</v>
      </c>
      <c r="AK560" s="16" t="s">
        <v>261</v>
      </c>
      <c r="AL560" s="24" t="str">
        <f t="shared" si="80"/>
        <v>{{5,1,1,58573074,0}|{5,1,2,55883520,0}|{5,1,3,1221955520,3}}</v>
      </c>
    </row>
    <row r="561" spans="1:38" x14ac:dyDescent="0.15">
      <c r="A561" s="16">
        <v>556</v>
      </c>
      <c r="B561" s="16">
        <v>205</v>
      </c>
      <c r="C561" s="16">
        <v>10</v>
      </c>
      <c r="D561" s="16">
        <v>1000</v>
      </c>
      <c r="E561" s="16">
        <v>0</v>
      </c>
      <c r="F561" s="16">
        <v>0</v>
      </c>
      <c r="G561" s="34">
        <f t="shared" si="82"/>
        <v>6000646</v>
      </c>
      <c r="H561" s="24" t="s">
        <v>368</v>
      </c>
      <c r="I561" s="37" t="s">
        <v>315</v>
      </c>
      <c r="J561" s="16">
        <v>8661</v>
      </c>
      <c r="K561" s="30">
        <v>2040</v>
      </c>
      <c r="L561" s="16" t="s">
        <v>36</v>
      </c>
      <c r="M561" s="16" t="str" cm="1">
        <f t="array" ref="M561:U561">_xlfn._xlws.FILTER(领地怪物效果!$A$4:$I$64,L561=领地怪物效果!$A$4:$A$64)</f>
        <v>远征PVP-5级远征币矿井</v>
      </c>
      <c r="N561" s="16">
        <v>5</v>
      </c>
      <c r="O561" s="16">
        <v>13.2</v>
      </c>
      <c r="P561" s="16">
        <v>35</v>
      </c>
      <c r="Q561" s="16">
        <v>35</v>
      </c>
      <c r="R561" s="16">
        <v>0</v>
      </c>
      <c r="S561" s="16">
        <v>39673880</v>
      </c>
      <c r="T561" s="16">
        <v>24500000</v>
      </c>
      <c r="U561" s="16">
        <v>525979477</v>
      </c>
      <c r="V561" s="16">
        <f t="shared" si="81"/>
        <v>5</v>
      </c>
      <c r="W561" s="19" cm="1">
        <f t="array" ref="W561">SUMPRODUCT((V561=品质升级提升效果!$H$3:$H$102)*(品质升级提升效果!$I$3:$I$102=C561)*(品质升级提升效果!$J$3:$J$102))</f>
        <v>2.04</v>
      </c>
      <c r="X561" s="19" cm="1">
        <f t="array" ref="X561">IFERROR(LOOKUP(1,0/((L561=Sheet2!$A$1:$A$90)*(Sheet2!$B$1:$B$90=C561)),Sheet2!$C$1:$C$90),W561)</f>
        <v>2.04</v>
      </c>
      <c r="Y561" s="16">
        <f t="shared" si="76"/>
        <v>80934715</v>
      </c>
      <c r="Z561" s="16">
        <f t="shared" si="74"/>
        <v>59976000</v>
      </c>
      <c r="AA561" s="16">
        <f t="shared" si="75"/>
        <v>1311442162</v>
      </c>
      <c r="AD561" s="16" t="s">
        <v>257</v>
      </c>
      <c r="AE561" s="16" t="str">
        <f t="shared" si="77"/>
        <v>80934715,0}|</v>
      </c>
      <c r="AF561" s="16" t="s">
        <v>313</v>
      </c>
      <c r="AG561" s="16">
        <f t="shared" si="78"/>
        <v>59976000</v>
      </c>
      <c r="AH561" s="16" t="s">
        <v>260</v>
      </c>
      <c r="AI561" s="16" t="s">
        <v>314</v>
      </c>
      <c r="AJ561" s="16">
        <f t="shared" si="79"/>
        <v>1311442162</v>
      </c>
      <c r="AK561" s="16" t="s">
        <v>261</v>
      </c>
      <c r="AL561" s="24" t="str">
        <f t="shared" si="80"/>
        <v>{{5,1,1,80934715,0}|{5,1,2,59976000,0}|{5,1,3,1311442162,3}}</v>
      </c>
    </row>
    <row r="562" spans="1:38" x14ac:dyDescent="0.15">
      <c r="A562" s="16">
        <v>557</v>
      </c>
      <c r="B562" s="16">
        <v>206</v>
      </c>
      <c r="C562" s="16">
        <v>10</v>
      </c>
      <c r="D562" s="16">
        <v>1000</v>
      </c>
      <c r="E562" s="16">
        <v>0</v>
      </c>
      <c r="F562" s="16">
        <v>0</v>
      </c>
      <c r="G562" s="34">
        <f t="shared" si="82"/>
        <v>6000647</v>
      </c>
      <c r="H562" s="24" t="s">
        <v>369</v>
      </c>
      <c r="I562" s="37" t="s">
        <v>315</v>
      </c>
      <c r="J562" s="16">
        <v>8661</v>
      </c>
      <c r="K562" s="30">
        <v>1980</v>
      </c>
      <c r="L562" s="16" t="s">
        <v>37</v>
      </c>
      <c r="M562" s="16" t="str" cm="1">
        <f t="array" ref="M562:U562">_xlfn._xlws.FILTER(领地怪物效果!$A$4:$I$64,L562=领地怪物效果!$A$4:$A$64)</f>
        <v>远征PVP-6级远征币矿井</v>
      </c>
      <c r="N562" s="16">
        <v>6</v>
      </c>
      <c r="O562" s="16">
        <v>31.05</v>
      </c>
      <c r="P562" s="16">
        <v>232</v>
      </c>
      <c r="Q562" s="16">
        <v>232</v>
      </c>
      <c r="R562" s="16">
        <v>0</v>
      </c>
      <c r="S562" s="16">
        <v>93323787</v>
      </c>
      <c r="T562" s="16">
        <v>162400000</v>
      </c>
      <c r="U562" s="16">
        <v>3486492537</v>
      </c>
      <c r="V562" s="16">
        <f t="shared" si="81"/>
        <v>6</v>
      </c>
      <c r="W562" s="19" cm="1">
        <f t="array" ref="W562">SUMPRODUCT((V562=品质升级提升效果!$H$3:$H$102)*(品质升级提升效果!$I$3:$I$102=C562)*(品质升级提升效果!$J$3:$J$102))</f>
        <v>1.98</v>
      </c>
      <c r="X562" s="19" cm="1">
        <f t="array" ref="X562">IFERROR(LOOKUP(1,0/((L562=Sheet2!$A$1:$A$90)*(Sheet2!$B$1:$B$90=C562)),Sheet2!$C$1:$C$90),W562)</f>
        <v>1.98</v>
      </c>
      <c r="Y562" s="16">
        <f t="shared" si="76"/>
        <v>184781098</v>
      </c>
      <c r="Z562" s="16">
        <f t="shared" si="74"/>
        <v>385862400</v>
      </c>
      <c r="AA562" s="16">
        <f t="shared" si="75"/>
        <v>8437311939</v>
      </c>
      <c r="AD562" s="16" t="s">
        <v>257</v>
      </c>
      <c r="AE562" s="16" t="str">
        <f t="shared" si="77"/>
        <v>184781098,0}|</v>
      </c>
      <c r="AF562" s="16" t="s">
        <v>313</v>
      </c>
      <c r="AG562" s="16">
        <f t="shared" si="78"/>
        <v>385862400</v>
      </c>
      <c r="AH562" s="16" t="s">
        <v>260</v>
      </c>
      <c r="AI562" s="16" t="s">
        <v>314</v>
      </c>
      <c r="AJ562" s="16">
        <f t="shared" si="79"/>
        <v>8437311939</v>
      </c>
      <c r="AK562" s="16" t="s">
        <v>261</v>
      </c>
      <c r="AL562" s="24" t="str">
        <f t="shared" si="80"/>
        <v>{{5,1,1,184781098,0}|{5,1,2,385862400,0}|{5,1,3,8437311939,3}}</v>
      </c>
    </row>
    <row r="563" spans="1:38" x14ac:dyDescent="0.15">
      <c r="A563" s="16">
        <v>558</v>
      </c>
      <c r="B563" s="16">
        <v>207</v>
      </c>
      <c r="C563" s="16">
        <v>10</v>
      </c>
      <c r="D563" s="16">
        <v>1000</v>
      </c>
      <c r="E563" s="16">
        <v>0</v>
      </c>
      <c r="F563" s="16">
        <v>0</v>
      </c>
      <c r="G563" s="34">
        <f t="shared" si="82"/>
        <v>6000648</v>
      </c>
      <c r="H563" s="24" t="s">
        <v>370</v>
      </c>
      <c r="I563" s="37" t="s">
        <v>315</v>
      </c>
      <c r="J563" s="16">
        <v>8661</v>
      </c>
      <c r="K563" s="30">
        <v>1780</v>
      </c>
      <c r="L563" s="16" t="s">
        <v>38</v>
      </c>
      <c r="M563" s="16" t="str" cm="1">
        <f t="array" ref="M563:U563">_xlfn._xlws.FILTER(领地怪物效果!$A$4:$I$64,L563=领地怪物效果!$A$4:$A$64)</f>
        <v>远征PVP-7级远征币矿井</v>
      </c>
      <c r="N563" s="16">
        <v>7</v>
      </c>
      <c r="O563" s="16">
        <v>35.799999999999997</v>
      </c>
      <c r="P563" s="16">
        <v>300</v>
      </c>
      <c r="Q563" s="16">
        <v>300</v>
      </c>
      <c r="R563" s="16">
        <v>0</v>
      </c>
      <c r="S563" s="16">
        <v>107600373</v>
      </c>
      <c r="T563" s="16">
        <v>210000000</v>
      </c>
      <c r="U563" s="16">
        <v>4508395522</v>
      </c>
      <c r="V563" s="16">
        <f t="shared" si="81"/>
        <v>7</v>
      </c>
      <c r="W563" s="19" cm="1">
        <f t="array" ref="W563">SUMPRODUCT((V563=品质升级提升效果!$H$3:$H$102)*(品质升级提升效果!$I$3:$I$102=C563)*(品质升级提升效果!$J$3:$J$102))</f>
        <v>1.78</v>
      </c>
      <c r="X563" s="19" cm="1">
        <f t="array" ref="X563">IFERROR(LOOKUP(1,0/((L563=Sheet2!$A$1:$A$90)*(Sheet2!$B$1:$B$90=C563)),Sheet2!$C$1:$C$90),W563)</f>
        <v>1.78</v>
      </c>
      <c r="Y563" s="16">
        <f t="shared" si="76"/>
        <v>191528663</v>
      </c>
      <c r="Z563" s="16">
        <f t="shared" si="74"/>
        <v>448560000</v>
      </c>
      <c r="AA563" s="16">
        <f t="shared" si="75"/>
        <v>9808264924</v>
      </c>
      <c r="AD563" s="16" t="s">
        <v>257</v>
      </c>
      <c r="AE563" s="16" t="str">
        <f t="shared" si="77"/>
        <v>191528663,0}|</v>
      </c>
      <c r="AF563" s="16" t="s">
        <v>313</v>
      </c>
      <c r="AG563" s="16">
        <f t="shared" si="78"/>
        <v>448560000</v>
      </c>
      <c r="AH563" s="16" t="s">
        <v>260</v>
      </c>
      <c r="AI563" s="16" t="s">
        <v>314</v>
      </c>
      <c r="AJ563" s="16">
        <f t="shared" si="79"/>
        <v>9808264924</v>
      </c>
      <c r="AK563" s="16" t="s">
        <v>261</v>
      </c>
      <c r="AL563" s="24" t="str">
        <f t="shared" si="80"/>
        <v>{{5,1,1,191528663,0}|{5,1,2,448560000,0}|{5,1,3,9808264924,3}}</v>
      </c>
    </row>
    <row r="564" spans="1:38" x14ac:dyDescent="0.15">
      <c r="A564" s="16">
        <v>559</v>
      </c>
      <c r="B564" s="16">
        <v>208</v>
      </c>
      <c r="C564" s="16">
        <v>10</v>
      </c>
      <c r="D564" s="16">
        <v>1000</v>
      </c>
      <c r="E564" s="16">
        <v>0</v>
      </c>
      <c r="F564" s="16">
        <v>0</v>
      </c>
      <c r="G564" s="34">
        <f t="shared" si="82"/>
        <v>6000649</v>
      </c>
      <c r="H564" s="24" t="s">
        <v>371</v>
      </c>
      <c r="I564" s="37" t="s">
        <v>315</v>
      </c>
      <c r="J564" s="16">
        <v>8661</v>
      </c>
      <c r="K564" s="30">
        <v>1580</v>
      </c>
      <c r="L564" s="16" t="s">
        <v>39</v>
      </c>
      <c r="M564" s="16" t="str" cm="1">
        <f t="array" ref="M564:U564">_xlfn._xlws.FILTER(领地怪物效果!$A$4:$I$64,L564=领地怪物效果!$A$4:$A$64)</f>
        <v>远征PVP-8级远征币矿井</v>
      </c>
      <c r="N564" s="16">
        <v>8</v>
      </c>
      <c r="O564" s="16">
        <v>39.549999999999997</v>
      </c>
      <c r="P564" s="16">
        <v>387.5</v>
      </c>
      <c r="Q564" s="16">
        <v>387.5</v>
      </c>
      <c r="R564" s="16">
        <v>0</v>
      </c>
      <c r="S564" s="16">
        <v>118871361</v>
      </c>
      <c r="T564" s="16">
        <v>271250000</v>
      </c>
      <c r="U564" s="16">
        <v>5823344216</v>
      </c>
      <c r="V564" s="16">
        <f t="shared" si="81"/>
        <v>8</v>
      </c>
      <c r="W564" s="19" cm="1">
        <f t="array" ref="W564">SUMPRODUCT((V564=品质升级提升效果!$H$3:$H$102)*(品质升级提升效果!$I$3:$I$102=C564)*(品质升级提升效果!$J$3:$J$102))</f>
        <v>1.58</v>
      </c>
      <c r="X564" s="19" cm="1">
        <f t="array" ref="X564">IFERROR(LOOKUP(1,0/((L564=Sheet2!$A$1:$A$90)*(Sheet2!$B$1:$B$90=C564)),Sheet2!$C$1:$C$90),W564)</f>
        <v>1.58</v>
      </c>
      <c r="Y564" s="16">
        <f t="shared" si="76"/>
        <v>187816750</v>
      </c>
      <c r="Z564" s="16">
        <f t="shared" si="74"/>
        <v>514290000</v>
      </c>
      <c r="AA564" s="16">
        <f t="shared" si="75"/>
        <v>11245524719</v>
      </c>
      <c r="AD564" s="16" t="s">
        <v>257</v>
      </c>
      <c r="AE564" s="16" t="str">
        <f t="shared" si="77"/>
        <v>187816750,0}|</v>
      </c>
      <c r="AF564" s="16" t="s">
        <v>313</v>
      </c>
      <c r="AG564" s="16">
        <f t="shared" si="78"/>
        <v>514290000</v>
      </c>
      <c r="AH564" s="16" t="s">
        <v>260</v>
      </c>
      <c r="AI564" s="16" t="s">
        <v>314</v>
      </c>
      <c r="AJ564" s="16">
        <f t="shared" si="79"/>
        <v>11245524719</v>
      </c>
      <c r="AK564" s="16" t="s">
        <v>261</v>
      </c>
      <c r="AL564" s="24" t="str">
        <f t="shared" si="80"/>
        <v>{{5,1,1,187816750,0}|{5,1,2,514290000,0}|{5,1,3,11245524719,3}}</v>
      </c>
    </row>
    <row r="565" spans="1:38" x14ac:dyDescent="0.15">
      <c r="A565" s="16">
        <v>560</v>
      </c>
      <c r="B565" s="16">
        <v>209</v>
      </c>
      <c r="C565" s="16">
        <v>10</v>
      </c>
      <c r="D565" s="16">
        <v>1000</v>
      </c>
      <c r="E565" s="16">
        <v>0</v>
      </c>
      <c r="F565" s="16">
        <v>0</v>
      </c>
      <c r="G565" s="34">
        <f t="shared" si="82"/>
        <v>6000650</v>
      </c>
      <c r="H565" s="24" t="s">
        <v>372</v>
      </c>
      <c r="I565" s="37" t="s">
        <v>315</v>
      </c>
      <c r="J565" s="16">
        <v>8661</v>
      </c>
      <c r="K565" s="30">
        <v>1480</v>
      </c>
      <c r="L565" s="16" t="s">
        <v>40</v>
      </c>
      <c r="M565" s="16" t="str" cm="1">
        <f t="array" ref="M565:U565">_xlfn._xlws.FILTER(领地怪物效果!$A$4:$I$64,L565=领地怪物效果!$A$4:$A$64)</f>
        <v>远征PVP-9级远征币矿井</v>
      </c>
      <c r="N565" s="16">
        <v>9</v>
      </c>
      <c r="O565" s="16">
        <v>68.400000000000006</v>
      </c>
      <c r="P565" s="16">
        <v>480</v>
      </c>
      <c r="Q565" s="16">
        <v>480</v>
      </c>
      <c r="R565" s="16">
        <v>0</v>
      </c>
      <c r="S565" s="16">
        <v>205582835</v>
      </c>
      <c r="T565" s="16">
        <v>336000000</v>
      </c>
      <c r="U565" s="16">
        <v>7213432835</v>
      </c>
      <c r="V565" s="16">
        <f t="shared" si="81"/>
        <v>9</v>
      </c>
      <c r="W565" s="19" cm="1">
        <f t="array" ref="W565">SUMPRODUCT((V565=品质升级提升效果!$H$3:$H$102)*(品质升级提升效果!$I$3:$I$102=C565)*(品质升级提升效果!$J$3:$J$102))</f>
        <v>1.48</v>
      </c>
      <c r="X565" s="19" cm="1">
        <f t="array" ref="X565">IFERROR(LOOKUP(1,0/((L565=Sheet2!$A$1:$A$90)*(Sheet2!$B$1:$B$90=C565)),Sheet2!$C$1:$C$90),W565)</f>
        <v>1.48</v>
      </c>
      <c r="Y565" s="16">
        <f t="shared" si="76"/>
        <v>304262595</v>
      </c>
      <c r="Z565" s="16">
        <f t="shared" si="74"/>
        <v>596736000</v>
      </c>
      <c r="AA565" s="16">
        <f t="shared" si="75"/>
        <v>13048298505</v>
      </c>
      <c r="AD565" s="16" t="s">
        <v>257</v>
      </c>
      <c r="AE565" s="16" t="str">
        <f t="shared" si="77"/>
        <v>304262595,0}|</v>
      </c>
      <c r="AF565" s="16" t="s">
        <v>313</v>
      </c>
      <c r="AG565" s="16">
        <f t="shared" si="78"/>
        <v>596736000</v>
      </c>
      <c r="AH565" s="16" t="s">
        <v>260</v>
      </c>
      <c r="AI565" s="16" t="s">
        <v>314</v>
      </c>
      <c r="AJ565" s="16">
        <f t="shared" si="79"/>
        <v>13048298505</v>
      </c>
      <c r="AK565" s="16" t="s">
        <v>261</v>
      </c>
      <c r="AL565" s="24" t="str">
        <f t="shared" si="80"/>
        <v>{{5,1,1,304262595,0}|{5,1,2,596736000,0}|{5,1,3,13048298505,3}}</v>
      </c>
    </row>
    <row r="566" spans="1:38" x14ac:dyDescent="0.15">
      <c r="A566" s="16">
        <v>561</v>
      </c>
      <c r="B566" s="16">
        <v>210</v>
      </c>
      <c r="C566" s="16">
        <v>10</v>
      </c>
      <c r="D566" s="16">
        <v>1000</v>
      </c>
      <c r="E566" s="16">
        <v>0</v>
      </c>
      <c r="F566" s="16">
        <v>0</v>
      </c>
      <c r="G566" s="34">
        <f t="shared" si="82"/>
        <v>6000651</v>
      </c>
      <c r="H566" s="24" t="s">
        <v>373</v>
      </c>
      <c r="I566" s="37" t="s">
        <v>315</v>
      </c>
      <c r="J566" s="16">
        <v>8661</v>
      </c>
      <c r="K566" s="30">
        <v>1320</v>
      </c>
      <c r="L566" s="16" t="s">
        <v>41</v>
      </c>
      <c r="M566" s="16" t="str" cm="1">
        <f t="array" ref="M566:U566">_xlfn._xlws.FILTER(领地怪物效果!$A$4:$I$64,L566=领地怪物效果!$A$4:$A$64)</f>
        <v>远征PVP-10级远征币矿井</v>
      </c>
      <c r="N566" s="16">
        <v>10</v>
      </c>
      <c r="O566" s="16">
        <v>80.5</v>
      </c>
      <c r="P566" s="16">
        <v>528</v>
      </c>
      <c r="Q566" s="16">
        <v>528</v>
      </c>
      <c r="R566" s="16">
        <v>0</v>
      </c>
      <c r="S566" s="16">
        <v>241950559</v>
      </c>
      <c r="T566" s="16">
        <v>369600000</v>
      </c>
      <c r="U566" s="16">
        <v>7934776119</v>
      </c>
      <c r="V566" s="16">
        <f t="shared" si="81"/>
        <v>10</v>
      </c>
      <c r="W566" s="19" cm="1">
        <f t="array" ref="W566">SUMPRODUCT((V566=品质升级提升效果!$H$3:$H$102)*(品质升级提升效果!$I$3:$I$102=C566)*(品质升级提升效果!$J$3:$J$102))</f>
        <v>1.32</v>
      </c>
      <c r="X566" s="19" cm="1">
        <f t="array" ref="X566">IFERROR(LOOKUP(1,0/((L566=Sheet2!$A$1:$A$90)*(Sheet2!$B$1:$B$90=C566)),Sheet2!$C$1:$C$90),W566)</f>
        <v>1.32</v>
      </c>
      <c r="Y566" s="16">
        <f t="shared" si="76"/>
        <v>319374737</v>
      </c>
      <c r="Z566" s="16">
        <f t="shared" si="74"/>
        <v>585446400</v>
      </c>
      <c r="AA566" s="16">
        <f t="shared" si="75"/>
        <v>12801438805</v>
      </c>
      <c r="AD566" s="16" t="s">
        <v>257</v>
      </c>
      <c r="AE566" s="16" t="str">
        <f t="shared" si="77"/>
        <v>319374737,0}|</v>
      </c>
      <c r="AF566" s="16" t="s">
        <v>313</v>
      </c>
      <c r="AG566" s="16">
        <f t="shared" si="78"/>
        <v>585446400</v>
      </c>
      <c r="AH566" s="16" t="s">
        <v>260</v>
      </c>
      <c r="AI566" s="16" t="s">
        <v>314</v>
      </c>
      <c r="AJ566" s="16">
        <f t="shared" si="79"/>
        <v>12801438805</v>
      </c>
      <c r="AK566" s="16" t="s">
        <v>261</v>
      </c>
      <c r="AL566" s="24" t="str">
        <f t="shared" si="80"/>
        <v>{{5,1,1,319374737,0}|{5,1,2,585446400,0}|{5,1,3,12801438805,3}}</v>
      </c>
    </row>
    <row r="567" spans="1:38" x14ac:dyDescent="0.15">
      <c r="A567" s="16">
        <v>562</v>
      </c>
      <c r="B567" s="16">
        <v>301</v>
      </c>
      <c r="C567" s="16">
        <v>10</v>
      </c>
      <c r="D567" s="16">
        <v>0</v>
      </c>
      <c r="E567" s="16">
        <v>1000</v>
      </c>
      <c r="F567" s="16">
        <v>0</v>
      </c>
      <c r="G567" s="34">
        <f t="shared" si="82"/>
        <v>6000642</v>
      </c>
      <c r="H567" s="24" t="s">
        <v>364</v>
      </c>
      <c r="I567" s="37" t="s">
        <v>315</v>
      </c>
      <c r="J567" s="16">
        <v>8661</v>
      </c>
      <c r="K567" s="30">
        <v>4500</v>
      </c>
      <c r="L567" s="16" t="s">
        <v>42</v>
      </c>
      <c r="M567" s="16" t="str" cm="1">
        <f t="array" ref="M567:U567">_xlfn._xlws.FILTER(领地怪物效果!$A$4:$I$64,L567=领地怪物效果!$A$4:$A$64)</f>
        <v>远征PVP-1级圣水矿井</v>
      </c>
      <c r="N567" s="16">
        <v>1</v>
      </c>
      <c r="O567" s="16">
        <v>2.5499999999999998</v>
      </c>
      <c r="P567" s="16">
        <v>1.4</v>
      </c>
      <c r="Q567" s="16">
        <v>1.4</v>
      </c>
      <c r="R567" s="16">
        <v>0</v>
      </c>
      <c r="S567" s="16">
        <v>7664272</v>
      </c>
      <c r="T567" s="16">
        <v>980000</v>
      </c>
      <c r="U567" s="16">
        <v>21039179</v>
      </c>
      <c r="V567" s="16">
        <f t="shared" si="81"/>
        <v>1</v>
      </c>
      <c r="W567" s="19" cm="1">
        <f t="array" ref="W567">SUMPRODUCT((V567=品质升级提升效果!$H$3:$H$102)*(品质升级提升效果!$I$3:$I$102=C567)*(品质升级提升效果!$J$3:$J$102))</f>
        <v>4.5</v>
      </c>
      <c r="X567" s="19" cm="1">
        <f t="array" ref="X567">IFERROR(LOOKUP(1,0/((L567=Sheet2!$A$1:$A$90)*(Sheet2!$B$1:$B$90=C567)),Sheet2!$C$1:$C$90),W567)</f>
        <v>4.5</v>
      </c>
      <c r="Y567" s="16">
        <f t="shared" si="76"/>
        <v>34489224</v>
      </c>
      <c r="Z567" s="16">
        <f t="shared" si="74"/>
        <v>5292000</v>
      </c>
      <c r="AA567" s="16">
        <f t="shared" si="75"/>
        <v>115715484</v>
      </c>
      <c r="AD567" s="16" t="s">
        <v>257</v>
      </c>
      <c r="AE567" s="16" t="str">
        <f t="shared" si="77"/>
        <v>34489224,0}|</v>
      </c>
      <c r="AF567" s="16" t="s">
        <v>313</v>
      </c>
      <c r="AG567" s="16">
        <f t="shared" si="78"/>
        <v>5292000</v>
      </c>
      <c r="AH567" s="16" t="s">
        <v>260</v>
      </c>
      <c r="AI567" s="16" t="s">
        <v>314</v>
      </c>
      <c r="AJ567" s="16">
        <f t="shared" si="79"/>
        <v>115715484</v>
      </c>
      <c r="AK567" s="16" t="s">
        <v>261</v>
      </c>
      <c r="AL567" s="24" t="str">
        <f t="shared" si="80"/>
        <v>{{5,1,1,34489224,0}|{5,1,2,5292000,0}|{5,1,3,115715484,3}}</v>
      </c>
    </row>
    <row r="568" spans="1:38" x14ac:dyDescent="0.15">
      <c r="A568" s="16">
        <v>563</v>
      </c>
      <c r="B568" s="16">
        <v>302</v>
      </c>
      <c r="C568" s="16">
        <v>10</v>
      </c>
      <c r="D568" s="16">
        <v>0</v>
      </c>
      <c r="E568" s="16">
        <v>1000</v>
      </c>
      <c r="F568" s="16">
        <v>0</v>
      </c>
      <c r="G568" s="34">
        <f t="shared" si="82"/>
        <v>6000643</v>
      </c>
      <c r="H568" s="24" t="s">
        <v>365</v>
      </c>
      <c r="I568" s="37" t="s">
        <v>315</v>
      </c>
      <c r="J568" s="16">
        <v>8661</v>
      </c>
      <c r="K568" s="30">
        <v>3240</v>
      </c>
      <c r="L568" s="16" t="s">
        <v>43</v>
      </c>
      <c r="M568" s="16" t="str" cm="1">
        <f t="array" ref="M568:U568">_xlfn._xlws.FILTER(领地怪物效果!$A$4:$I$64,L568=领地怪物效果!$A$4:$A$64)</f>
        <v>远征PVP-2级圣水矿井</v>
      </c>
      <c r="N568" s="16">
        <v>2</v>
      </c>
      <c r="O568" s="16">
        <v>4</v>
      </c>
      <c r="P568" s="16">
        <v>1.65</v>
      </c>
      <c r="Q568" s="16">
        <v>1.65</v>
      </c>
      <c r="R568" s="16">
        <v>0</v>
      </c>
      <c r="S568" s="16">
        <v>12022388</v>
      </c>
      <c r="T568" s="16">
        <v>1155000</v>
      </c>
      <c r="U568" s="16">
        <v>24796175</v>
      </c>
      <c r="V568" s="16">
        <f t="shared" si="81"/>
        <v>2</v>
      </c>
      <c r="W568" s="19" cm="1">
        <f t="array" ref="W568">SUMPRODUCT((V568=品质升级提升效果!$H$3:$H$102)*(品质升级提升效果!$I$3:$I$102=C568)*(品质升级提升效果!$J$3:$J$102))</f>
        <v>3.24</v>
      </c>
      <c r="X568" s="19" cm="1">
        <f t="array" ref="X568">IFERROR(LOOKUP(1,0/((L568=Sheet2!$A$1:$A$90)*(Sheet2!$B$1:$B$90=C568)),Sheet2!$C$1:$C$90),W568)</f>
        <v>3.24</v>
      </c>
      <c r="Y568" s="16">
        <f t="shared" si="76"/>
        <v>38952537</v>
      </c>
      <c r="Z568" s="16">
        <f t="shared" si="74"/>
        <v>4490640</v>
      </c>
      <c r="AA568" s="16">
        <f t="shared" si="75"/>
        <v>98192853</v>
      </c>
      <c r="AD568" s="16" t="s">
        <v>257</v>
      </c>
      <c r="AE568" s="16" t="str">
        <f t="shared" si="77"/>
        <v>38952537,0}|</v>
      </c>
      <c r="AF568" s="16" t="s">
        <v>313</v>
      </c>
      <c r="AG568" s="16">
        <f t="shared" si="78"/>
        <v>4490640</v>
      </c>
      <c r="AH568" s="16" t="s">
        <v>260</v>
      </c>
      <c r="AI568" s="16" t="s">
        <v>314</v>
      </c>
      <c r="AJ568" s="16">
        <f t="shared" si="79"/>
        <v>98192853</v>
      </c>
      <c r="AK568" s="16" t="s">
        <v>261</v>
      </c>
      <c r="AL568" s="24" t="str">
        <f t="shared" si="80"/>
        <v>{{5,1,1,38952537,0}|{5,1,2,4490640,0}|{5,1,3,98192853,3}}</v>
      </c>
    </row>
    <row r="569" spans="1:38" x14ac:dyDescent="0.15">
      <c r="A569" s="16">
        <v>564</v>
      </c>
      <c r="B569" s="16">
        <v>303</v>
      </c>
      <c r="C569" s="16">
        <v>10</v>
      </c>
      <c r="D569" s="16">
        <v>0</v>
      </c>
      <c r="E569" s="16">
        <v>1000</v>
      </c>
      <c r="F569" s="16">
        <v>0</v>
      </c>
      <c r="G569" s="34">
        <f t="shared" si="82"/>
        <v>6000644</v>
      </c>
      <c r="H569" s="24" t="s">
        <v>366</v>
      </c>
      <c r="I569" s="37" t="s">
        <v>315</v>
      </c>
      <c r="J569" s="16">
        <v>8661</v>
      </c>
      <c r="K569" s="30">
        <v>2640</v>
      </c>
      <c r="L569" s="16" t="s">
        <v>44</v>
      </c>
      <c r="M569" s="16" t="str" cm="1">
        <f t="array" ref="M569:U569">_xlfn._xlws.FILTER(领地怪物效果!$A$4:$I$64,L569=领地怪物效果!$A$4:$A$64)</f>
        <v>远征PVP-3级圣水矿井</v>
      </c>
      <c r="N569" s="16">
        <v>3</v>
      </c>
      <c r="O569" s="16">
        <v>8</v>
      </c>
      <c r="P569" s="16">
        <v>2.9</v>
      </c>
      <c r="Q569" s="16">
        <v>2.9</v>
      </c>
      <c r="R569" s="16">
        <v>0</v>
      </c>
      <c r="S569" s="16">
        <v>24044776</v>
      </c>
      <c r="T569" s="16">
        <v>2030000</v>
      </c>
      <c r="U569" s="16">
        <v>43581156</v>
      </c>
      <c r="V569" s="16">
        <f t="shared" si="81"/>
        <v>3</v>
      </c>
      <c r="W569" s="19" cm="1">
        <f t="array" ref="W569">SUMPRODUCT((V569=品质升级提升效果!$H$3:$H$102)*(品质升级提升效果!$I$3:$I$102=C569)*(品质升级提升效果!$J$3:$J$102))</f>
        <v>2.64</v>
      </c>
      <c r="X569" s="19" cm="1">
        <f t="array" ref="X569">IFERROR(LOOKUP(1,0/((L569=Sheet2!$A$1:$A$90)*(Sheet2!$B$1:$B$90=C569)),Sheet2!$C$1:$C$90),W569)</f>
        <v>2.64</v>
      </c>
      <c r="Y569" s="16">
        <f t="shared" si="76"/>
        <v>63478208</v>
      </c>
      <c r="Z569" s="16">
        <f t="shared" si="74"/>
        <v>6431040</v>
      </c>
      <c r="AA569" s="16">
        <f t="shared" si="75"/>
        <v>140621863</v>
      </c>
      <c r="AD569" s="16" t="s">
        <v>257</v>
      </c>
      <c r="AE569" s="16" t="str">
        <f t="shared" si="77"/>
        <v>63478208,0}|</v>
      </c>
      <c r="AF569" s="16" t="s">
        <v>313</v>
      </c>
      <c r="AG569" s="16">
        <f t="shared" si="78"/>
        <v>6431040</v>
      </c>
      <c r="AH569" s="16" t="s">
        <v>260</v>
      </c>
      <c r="AI569" s="16" t="s">
        <v>314</v>
      </c>
      <c r="AJ569" s="16">
        <f t="shared" si="79"/>
        <v>140621863</v>
      </c>
      <c r="AK569" s="16" t="s">
        <v>261</v>
      </c>
      <c r="AL569" s="24" t="str">
        <f t="shared" si="80"/>
        <v>{{5,1,1,63478208,0}|{5,1,2,6431040,0}|{5,1,3,140621863,3}}</v>
      </c>
    </row>
    <row r="570" spans="1:38" x14ac:dyDescent="0.15">
      <c r="A570" s="16">
        <v>565</v>
      </c>
      <c r="B570" s="16">
        <v>304</v>
      </c>
      <c r="C570" s="16">
        <v>10</v>
      </c>
      <c r="D570" s="16">
        <v>0</v>
      </c>
      <c r="E570" s="16">
        <v>1000</v>
      </c>
      <c r="F570" s="16">
        <v>0</v>
      </c>
      <c r="G570" s="34">
        <f t="shared" si="82"/>
        <v>6000645</v>
      </c>
      <c r="H570" s="24" t="s">
        <v>367</v>
      </c>
      <c r="I570" s="37" t="s">
        <v>315</v>
      </c>
      <c r="J570" s="16">
        <v>8661</v>
      </c>
      <c r="K570" s="30">
        <v>2240</v>
      </c>
      <c r="L570" s="16" t="s">
        <v>45</v>
      </c>
      <c r="M570" s="16" t="str" cm="1">
        <f t="array" ref="M570:U570">_xlfn._xlws.FILTER(领地怪物效果!$A$4:$I$64,L570=领地怪物效果!$A$4:$A$64)</f>
        <v>远征PVP-4级圣水矿井</v>
      </c>
      <c r="N570" s="16">
        <v>4</v>
      </c>
      <c r="O570" s="16">
        <v>11.75</v>
      </c>
      <c r="P570" s="16">
        <v>22.25</v>
      </c>
      <c r="Q570" s="16">
        <v>22.25</v>
      </c>
      <c r="R570" s="16">
        <v>0</v>
      </c>
      <c r="S570" s="16">
        <v>35315764</v>
      </c>
      <c r="T570" s="16">
        <v>15575000</v>
      </c>
      <c r="U570" s="16">
        <v>334372667</v>
      </c>
      <c r="V570" s="16">
        <f t="shared" si="81"/>
        <v>4</v>
      </c>
      <c r="W570" s="19" cm="1">
        <f t="array" ref="W570">SUMPRODUCT((V570=品质升级提升效果!$H$3:$H$102)*(品质升级提升效果!$I$3:$I$102=C570)*(品质升级提升效果!$J$3:$J$102))</f>
        <v>2.2400000000000002</v>
      </c>
      <c r="X570" s="19" cm="1">
        <f t="array" ref="X570">IFERROR(LOOKUP(1,0/((L570=Sheet2!$A$1:$A$90)*(Sheet2!$B$1:$B$90=C570)),Sheet2!$C$1:$C$90),W570)</f>
        <v>2.2400000000000002</v>
      </c>
      <c r="Y570" s="16">
        <f t="shared" si="76"/>
        <v>79107311</v>
      </c>
      <c r="Z570" s="16">
        <f t="shared" si="74"/>
        <v>41865600</v>
      </c>
      <c r="AA570" s="16">
        <f t="shared" si="75"/>
        <v>915438057</v>
      </c>
      <c r="AD570" s="16" t="s">
        <v>257</v>
      </c>
      <c r="AE570" s="16" t="str">
        <f t="shared" si="77"/>
        <v>79107311,0}|</v>
      </c>
      <c r="AF570" s="16" t="s">
        <v>313</v>
      </c>
      <c r="AG570" s="16">
        <f t="shared" si="78"/>
        <v>41865600</v>
      </c>
      <c r="AH570" s="16" t="s">
        <v>260</v>
      </c>
      <c r="AI570" s="16" t="s">
        <v>314</v>
      </c>
      <c r="AJ570" s="16">
        <f t="shared" si="79"/>
        <v>915438057</v>
      </c>
      <c r="AK570" s="16" t="s">
        <v>261</v>
      </c>
      <c r="AL570" s="24" t="str">
        <f t="shared" si="80"/>
        <v>{{5,1,1,79107311,0}|{5,1,2,41865600,0}|{5,1,3,915438057,3}}</v>
      </c>
    </row>
    <row r="571" spans="1:38" x14ac:dyDescent="0.15">
      <c r="A571" s="16">
        <v>566</v>
      </c>
      <c r="B571" s="16">
        <v>305</v>
      </c>
      <c r="C571" s="16">
        <v>10</v>
      </c>
      <c r="D571" s="16">
        <v>0</v>
      </c>
      <c r="E571" s="16">
        <v>1000</v>
      </c>
      <c r="F571" s="16">
        <v>0</v>
      </c>
      <c r="G571" s="34">
        <f t="shared" si="82"/>
        <v>6000646</v>
      </c>
      <c r="H571" s="24" t="s">
        <v>368</v>
      </c>
      <c r="I571" s="37" t="s">
        <v>315</v>
      </c>
      <c r="J571" s="16">
        <v>8661</v>
      </c>
      <c r="K571" s="30">
        <v>2040</v>
      </c>
      <c r="L571" s="16" t="s">
        <v>46</v>
      </c>
      <c r="M571" s="16" t="str" cm="1">
        <f t="array" ref="M571:U571">_xlfn._xlws.FILTER(领地怪物效果!$A$4:$I$64,L571=领地怪物效果!$A$4:$A$64)</f>
        <v>远征PVP-5级圣水矿井</v>
      </c>
      <c r="N571" s="16">
        <v>5</v>
      </c>
      <c r="O571" s="16">
        <v>17.8</v>
      </c>
      <c r="P571" s="16">
        <v>26.25</v>
      </c>
      <c r="Q571" s="16">
        <v>26.25</v>
      </c>
      <c r="R571" s="16">
        <v>0</v>
      </c>
      <c r="S571" s="16">
        <v>53499626</v>
      </c>
      <c r="T571" s="16">
        <v>18375000</v>
      </c>
      <c r="U571" s="16">
        <v>394484608</v>
      </c>
      <c r="V571" s="16">
        <f t="shared" si="81"/>
        <v>5</v>
      </c>
      <c r="W571" s="19" cm="1">
        <f t="array" ref="W571">SUMPRODUCT((V571=品质升级提升效果!$H$3:$H$102)*(品质升级提升效果!$I$3:$I$102=C571)*(品质升级提升效果!$J$3:$J$102))</f>
        <v>2.04</v>
      </c>
      <c r="X571" s="19" cm="1">
        <f t="array" ref="X571">IFERROR(LOOKUP(1,0/((L571=Sheet2!$A$1:$A$90)*(Sheet2!$B$1:$B$90=C571)),Sheet2!$C$1:$C$90),W571)</f>
        <v>2.04</v>
      </c>
      <c r="Y571" s="16">
        <f t="shared" si="76"/>
        <v>109139237</v>
      </c>
      <c r="Z571" s="16">
        <f t="shared" si="74"/>
        <v>44982000</v>
      </c>
      <c r="AA571" s="16">
        <f t="shared" si="75"/>
        <v>983581622</v>
      </c>
      <c r="AD571" s="16" t="s">
        <v>257</v>
      </c>
      <c r="AE571" s="16" t="str">
        <f t="shared" si="77"/>
        <v>109139237,0}|</v>
      </c>
      <c r="AF571" s="16" t="s">
        <v>313</v>
      </c>
      <c r="AG571" s="16">
        <f t="shared" si="78"/>
        <v>44982000</v>
      </c>
      <c r="AH571" s="16" t="s">
        <v>260</v>
      </c>
      <c r="AI571" s="16" t="s">
        <v>314</v>
      </c>
      <c r="AJ571" s="16">
        <f t="shared" si="79"/>
        <v>983581622</v>
      </c>
      <c r="AK571" s="16" t="s">
        <v>261</v>
      </c>
      <c r="AL571" s="24" t="str">
        <f t="shared" si="80"/>
        <v>{{5,1,1,109139237,0}|{5,1,2,44982000,0}|{5,1,3,983581622,3}}</v>
      </c>
    </row>
    <row r="572" spans="1:38" x14ac:dyDescent="0.15">
      <c r="A572" s="16">
        <v>567</v>
      </c>
      <c r="B572" s="16">
        <v>306</v>
      </c>
      <c r="C572" s="16">
        <v>10</v>
      </c>
      <c r="D572" s="16">
        <v>0</v>
      </c>
      <c r="E572" s="16">
        <v>1000</v>
      </c>
      <c r="F572" s="16">
        <v>0</v>
      </c>
      <c r="G572" s="34">
        <f t="shared" si="82"/>
        <v>6000647</v>
      </c>
      <c r="H572" s="24" t="s">
        <v>369</v>
      </c>
      <c r="I572" s="37" t="s">
        <v>315</v>
      </c>
      <c r="J572" s="16">
        <v>8661</v>
      </c>
      <c r="K572" s="30">
        <v>1980</v>
      </c>
      <c r="L572" s="16" t="s">
        <v>47</v>
      </c>
      <c r="M572" s="16" t="str" cm="1">
        <f t="array" ref="M572:U572">_xlfn._xlws.FILTER(领地怪物效果!$A$4:$I$64,L572=领地怪物效果!$A$4:$A$64)</f>
        <v>远征PVP-6级圣水矿井</v>
      </c>
      <c r="N572" s="16">
        <v>6</v>
      </c>
      <c r="O572" s="16">
        <v>41.95</v>
      </c>
      <c r="P572" s="16">
        <v>174</v>
      </c>
      <c r="Q572" s="16">
        <v>174</v>
      </c>
      <c r="R572" s="16">
        <v>0</v>
      </c>
      <c r="S572" s="16">
        <v>126084794</v>
      </c>
      <c r="T572" s="16">
        <v>121800000</v>
      </c>
      <c r="U572" s="16">
        <v>2614869402</v>
      </c>
      <c r="V572" s="16">
        <f t="shared" si="81"/>
        <v>6</v>
      </c>
      <c r="W572" s="19" cm="1">
        <f t="array" ref="W572">SUMPRODUCT((V572=品质升级提升效果!$H$3:$H$102)*(品质升级提升效果!$I$3:$I$102=C572)*(品质升级提升效果!$J$3:$J$102))</f>
        <v>1.98</v>
      </c>
      <c r="X572" s="19" cm="1">
        <f t="array" ref="X572">IFERROR(LOOKUP(1,0/((L572=Sheet2!$A$1:$A$90)*(Sheet2!$B$1:$B$90=C572)),Sheet2!$C$1:$C$90),W572)</f>
        <v>1.98</v>
      </c>
      <c r="Y572" s="16">
        <f t="shared" si="76"/>
        <v>249647892</v>
      </c>
      <c r="Z572" s="16">
        <f t="shared" si="74"/>
        <v>289396800</v>
      </c>
      <c r="AA572" s="16">
        <f t="shared" si="75"/>
        <v>6327983952</v>
      </c>
      <c r="AD572" s="16" t="s">
        <v>257</v>
      </c>
      <c r="AE572" s="16" t="str">
        <f t="shared" si="77"/>
        <v>249647892,0}|</v>
      </c>
      <c r="AF572" s="16" t="s">
        <v>313</v>
      </c>
      <c r="AG572" s="16">
        <f t="shared" si="78"/>
        <v>289396800</v>
      </c>
      <c r="AH572" s="16" t="s">
        <v>260</v>
      </c>
      <c r="AI572" s="16" t="s">
        <v>314</v>
      </c>
      <c r="AJ572" s="16">
        <f t="shared" si="79"/>
        <v>6327983952</v>
      </c>
      <c r="AK572" s="16" t="s">
        <v>261</v>
      </c>
      <c r="AL572" s="24" t="str">
        <f t="shared" si="80"/>
        <v>{{5,1,1,249647892,0}|{5,1,2,289396800,0}|{5,1,3,6327983952,3}}</v>
      </c>
    </row>
    <row r="573" spans="1:38" x14ac:dyDescent="0.15">
      <c r="A573" s="16">
        <v>568</v>
      </c>
      <c r="B573" s="16">
        <v>307</v>
      </c>
      <c r="C573" s="16">
        <v>10</v>
      </c>
      <c r="D573" s="16">
        <v>0</v>
      </c>
      <c r="E573" s="16">
        <v>1000</v>
      </c>
      <c r="F573" s="16">
        <v>0</v>
      </c>
      <c r="G573" s="34">
        <f t="shared" si="82"/>
        <v>6000648</v>
      </c>
      <c r="H573" s="24" t="s">
        <v>370</v>
      </c>
      <c r="I573" s="37" t="s">
        <v>315</v>
      </c>
      <c r="J573" s="16">
        <v>8661</v>
      </c>
      <c r="K573" s="30">
        <v>1780</v>
      </c>
      <c r="L573" s="16" t="s">
        <v>48</v>
      </c>
      <c r="M573" s="16" t="str" cm="1">
        <f t="array" ref="M573:U573">_xlfn._xlws.FILTER(领地怪物效果!$A$4:$I$64,L573=领地怪物效果!$A$4:$A$64)</f>
        <v>远征PVP-7级圣水矿井</v>
      </c>
      <c r="N573" s="16">
        <v>7</v>
      </c>
      <c r="O573" s="16">
        <v>48.35</v>
      </c>
      <c r="P573" s="16">
        <v>225</v>
      </c>
      <c r="Q573" s="16">
        <v>225</v>
      </c>
      <c r="R573" s="16">
        <v>0</v>
      </c>
      <c r="S573" s="16">
        <v>145320615</v>
      </c>
      <c r="T573" s="16">
        <v>157500000</v>
      </c>
      <c r="U573" s="16">
        <v>3381296641</v>
      </c>
      <c r="V573" s="16">
        <f t="shared" si="81"/>
        <v>7</v>
      </c>
      <c r="W573" s="19" cm="1">
        <f t="array" ref="W573">SUMPRODUCT((V573=品质升级提升效果!$H$3:$H$102)*(品质升级提升效果!$I$3:$I$102=C573)*(品质升级提升效果!$J$3:$J$102))</f>
        <v>1.78</v>
      </c>
      <c r="X573" s="19" cm="1">
        <f t="array" ref="X573">IFERROR(LOOKUP(1,0/((L573=Sheet2!$A$1:$A$90)*(Sheet2!$B$1:$B$90=C573)),Sheet2!$C$1:$C$90),W573)</f>
        <v>1.78</v>
      </c>
      <c r="Y573" s="16">
        <f t="shared" si="76"/>
        <v>258670694</v>
      </c>
      <c r="Z573" s="16">
        <f t="shared" si="74"/>
        <v>336420000</v>
      </c>
      <c r="AA573" s="16">
        <f t="shared" si="75"/>
        <v>7356198692</v>
      </c>
      <c r="AD573" s="16" t="s">
        <v>257</v>
      </c>
      <c r="AE573" s="16" t="str">
        <f t="shared" si="77"/>
        <v>258670694,0}|</v>
      </c>
      <c r="AF573" s="16" t="s">
        <v>313</v>
      </c>
      <c r="AG573" s="16">
        <f t="shared" si="78"/>
        <v>336420000</v>
      </c>
      <c r="AH573" s="16" t="s">
        <v>260</v>
      </c>
      <c r="AI573" s="16" t="s">
        <v>314</v>
      </c>
      <c r="AJ573" s="16">
        <f t="shared" si="79"/>
        <v>7356198692</v>
      </c>
      <c r="AK573" s="16" t="s">
        <v>261</v>
      </c>
      <c r="AL573" s="24" t="str">
        <f t="shared" si="80"/>
        <v>{{5,1,1,258670694,0}|{5,1,2,336420000,0}|{5,1,3,7356198692,3}}</v>
      </c>
    </row>
    <row r="574" spans="1:38" x14ac:dyDescent="0.15">
      <c r="A574" s="16">
        <v>569</v>
      </c>
      <c r="B574" s="16">
        <v>308</v>
      </c>
      <c r="C574" s="16">
        <v>10</v>
      </c>
      <c r="D574" s="16">
        <v>0</v>
      </c>
      <c r="E574" s="16">
        <v>1000</v>
      </c>
      <c r="F574" s="16">
        <v>0</v>
      </c>
      <c r="G574" s="34">
        <f t="shared" si="82"/>
        <v>6000649</v>
      </c>
      <c r="H574" s="24" t="s">
        <v>371</v>
      </c>
      <c r="I574" s="37" t="s">
        <v>315</v>
      </c>
      <c r="J574" s="16">
        <v>8661</v>
      </c>
      <c r="K574" s="30">
        <v>1580</v>
      </c>
      <c r="L574" s="16" t="s">
        <v>49</v>
      </c>
      <c r="M574" s="16" t="str" cm="1">
        <f t="array" ref="M574:U574">_xlfn._xlws.FILTER(领地怪物效果!$A$4:$I$64,L574=领地怪物效果!$A$4:$A$64)</f>
        <v>远征PVP-8级圣水矿井</v>
      </c>
      <c r="N574" s="16">
        <v>8</v>
      </c>
      <c r="O574" s="16">
        <v>53.35</v>
      </c>
      <c r="P574" s="16">
        <v>290.60000000000002</v>
      </c>
      <c r="Q574" s="16">
        <v>290.60000000000002</v>
      </c>
      <c r="R574" s="16">
        <v>0</v>
      </c>
      <c r="S574" s="16">
        <v>160348600</v>
      </c>
      <c r="T574" s="16">
        <v>203420000</v>
      </c>
      <c r="U574" s="16">
        <v>4367132462</v>
      </c>
      <c r="V574" s="16">
        <f t="shared" si="81"/>
        <v>8</v>
      </c>
      <c r="W574" s="19" cm="1">
        <f t="array" ref="W574">SUMPRODUCT((V574=品质升级提升效果!$H$3:$H$102)*(品质升级提升效果!$I$3:$I$102=C574)*(品质升级提升效果!$J$3:$J$102))</f>
        <v>1.58</v>
      </c>
      <c r="X574" s="19" cm="1">
        <f t="array" ref="X574">IFERROR(LOOKUP(1,0/((L574=Sheet2!$A$1:$A$90)*(Sheet2!$B$1:$B$90=C574)),Sheet2!$C$1:$C$90),W574)</f>
        <v>1.58</v>
      </c>
      <c r="Y574" s="16">
        <f t="shared" si="76"/>
        <v>253350788</v>
      </c>
      <c r="Z574" s="16">
        <f t="shared" si="74"/>
        <v>385684320</v>
      </c>
      <c r="AA574" s="16">
        <f t="shared" si="75"/>
        <v>8433418021</v>
      </c>
      <c r="AD574" s="16" t="s">
        <v>257</v>
      </c>
      <c r="AE574" s="16" t="str">
        <f t="shared" si="77"/>
        <v>253350788,0}|</v>
      </c>
      <c r="AF574" s="16" t="s">
        <v>313</v>
      </c>
      <c r="AG574" s="16">
        <f t="shared" si="78"/>
        <v>385684320</v>
      </c>
      <c r="AH574" s="16" t="s">
        <v>260</v>
      </c>
      <c r="AI574" s="16" t="s">
        <v>314</v>
      </c>
      <c r="AJ574" s="16">
        <f t="shared" si="79"/>
        <v>8433418021</v>
      </c>
      <c r="AK574" s="16" t="s">
        <v>261</v>
      </c>
      <c r="AL574" s="24" t="str">
        <f t="shared" si="80"/>
        <v>{{5,1,1,253350788,0}|{5,1,2,385684320,0}|{5,1,3,8433418021,3}}</v>
      </c>
    </row>
    <row r="575" spans="1:38" x14ac:dyDescent="0.15">
      <c r="A575" s="16">
        <v>570</v>
      </c>
      <c r="B575" s="16">
        <v>309</v>
      </c>
      <c r="C575" s="16">
        <v>10</v>
      </c>
      <c r="D575" s="16">
        <v>0</v>
      </c>
      <c r="E575" s="16">
        <v>1000</v>
      </c>
      <c r="F575" s="16">
        <v>0</v>
      </c>
      <c r="G575" s="34">
        <f t="shared" si="82"/>
        <v>6000650</v>
      </c>
      <c r="H575" s="24" t="s">
        <v>372</v>
      </c>
      <c r="I575" s="37" t="s">
        <v>315</v>
      </c>
      <c r="J575" s="16">
        <v>8661</v>
      </c>
      <c r="K575" s="30">
        <v>1480</v>
      </c>
      <c r="L575" s="16" t="s">
        <v>50</v>
      </c>
      <c r="M575" s="16" t="str" cm="1">
        <f t="array" ref="M575:U575">_xlfn._xlws.FILTER(领地怪物效果!$A$4:$I$64,L575=领地怪物效果!$A$4:$A$64)</f>
        <v>远征PVP-9级圣水矿井</v>
      </c>
      <c r="N575" s="16">
        <v>9</v>
      </c>
      <c r="O575" s="16">
        <v>92.3</v>
      </c>
      <c r="P575" s="16">
        <v>360</v>
      </c>
      <c r="Q575" s="16">
        <v>360</v>
      </c>
      <c r="R575" s="16">
        <v>0</v>
      </c>
      <c r="S575" s="16">
        <v>277416604</v>
      </c>
      <c r="T575" s="16">
        <v>252000000</v>
      </c>
      <c r="U575" s="16">
        <v>5410074626</v>
      </c>
      <c r="V575" s="16">
        <f t="shared" si="81"/>
        <v>9</v>
      </c>
      <c r="W575" s="19" cm="1">
        <f t="array" ref="W575">SUMPRODUCT((V575=品质升级提升效果!$H$3:$H$102)*(品质升级提升效果!$I$3:$I$102=C575)*(品质升级提升效果!$J$3:$J$102))</f>
        <v>1.48</v>
      </c>
      <c r="X575" s="19" cm="1">
        <f t="array" ref="X575">IFERROR(LOOKUP(1,0/((L575=Sheet2!$A$1:$A$90)*(Sheet2!$B$1:$B$90=C575)),Sheet2!$C$1:$C$90),W575)</f>
        <v>1.48</v>
      </c>
      <c r="Y575" s="16">
        <f t="shared" si="76"/>
        <v>410576573</v>
      </c>
      <c r="Z575" s="16">
        <f t="shared" si="74"/>
        <v>447552000</v>
      </c>
      <c r="AA575" s="16">
        <f t="shared" si="75"/>
        <v>9786223879</v>
      </c>
      <c r="AD575" s="16" t="s">
        <v>257</v>
      </c>
      <c r="AE575" s="16" t="str">
        <f t="shared" si="77"/>
        <v>410576573,0}|</v>
      </c>
      <c r="AF575" s="16" t="s">
        <v>313</v>
      </c>
      <c r="AG575" s="16">
        <f t="shared" si="78"/>
        <v>447552000</v>
      </c>
      <c r="AH575" s="16" t="s">
        <v>260</v>
      </c>
      <c r="AI575" s="16" t="s">
        <v>314</v>
      </c>
      <c r="AJ575" s="16">
        <f t="shared" si="79"/>
        <v>9786223879</v>
      </c>
      <c r="AK575" s="16" t="s">
        <v>261</v>
      </c>
      <c r="AL575" s="24" t="str">
        <f t="shared" si="80"/>
        <v>{{5,1,1,410576573,0}|{5,1,2,447552000,0}|{5,1,3,9786223879,3}}</v>
      </c>
    </row>
    <row r="576" spans="1:38" x14ac:dyDescent="0.15">
      <c r="A576" s="16">
        <v>571</v>
      </c>
      <c r="B576" s="16">
        <v>310</v>
      </c>
      <c r="C576" s="16">
        <v>10</v>
      </c>
      <c r="D576" s="16">
        <v>0</v>
      </c>
      <c r="E576" s="16">
        <v>1000</v>
      </c>
      <c r="F576" s="16">
        <v>0</v>
      </c>
      <c r="G576" s="34">
        <f t="shared" si="82"/>
        <v>6000651</v>
      </c>
      <c r="H576" s="24" t="s">
        <v>373</v>
      </c>
      <c r="I576" s="37" t="s">
        <v>315</v>
      </c>
      <c r="J576" s="16">
        <v>8661</v>
      </c>
      <c r="K576" s="30">
        <v>1320</v>
      </c>
      <c r="L576" s="16" t="s">
        <v>51</v>
      </c>
      <c r="M576" s="16" t="str" cm="1">
        <f t="array" ref="M576:U576">_xlfn._xlws.FILTER(领地怪物效果!$A$4:$I$64,L576=领地怪物效果!$A$4:$A$64)</f>
        <v>远征PVP-10级圣水矿井</v>
      </c>
      <c r="N576" s="16">
        <v>10</v>
      </c>
      <c r="O576" s="16">
        <v>108.65</v>
      </c>
      <c r="P576" s="16">
        <v>396</v>
      </c>
      <c r="Q576" s="16">
        <v>396</v>
      </c>
      <c r="R576" s="16">
        <v>0</v>
      </c>
      <c r="S576" s="16">
        <v>326558115</v>
      </c>
      <c r="T576" s="16">
        <v>277200000</v>
      </c>
      <c r="U576" s="16">
        <v>5951082089</v>
      </c>
      <c r="V576" s="16">
        <f t="shared" si="81"/>
        <v>10</v>
      </c>
      <c r="W576" s="19" cm="1">
        <f t="array" ref="W576">SUMPRODUCT((V576=品质升级提升效果!$H$3:$H$102)*(品质升级提升效果!$I$3:$I$102=C576)*(品质升级提升效果!$J$3:$J$102))</f>
        <v>1.32</v>
      </c>
      <c r="X576" s="19" cm="1">
        <f t="array" ref="X576">IFERROR(LOOKUP(1,0/((L576=Sheet2!$A$1:$A$90)*(Sheet2!$B$1:$B$90=C576)),Sheet2!$C$1:$C$90),W576)</f>
        <v>1.32</v>
      </c>
      <c r="Y576" s="16">
        <f t="shared" si="76"/>
        <v>431056711</v>
      </c>
      <c r="Z576" s="16">
        <f t="shared" si="74"/>
        <v>439084800</v>
      </c>
      <c r="AA576" s="16">
        <f t="shared" si="75"/>
        <v>9601079103</v>
      </c>
      <c r="AD576" s="16" t="s">
        <v>257</v>
      </c>
      <c r="AE576" s="16" t="str">
        <f t="shared" si="77"/>
        <v>431056711,0}|</v>
      </c>
      <c r="AF576" s="16" t="s">
        <v>313</v>
      </c>
      <c r="AG576" s="16">
        <f t="shared" si="78"/>
        <v>439084800</v>
      </c>
      <c r="AH576" s="16" t="s">
        <v>260</v>
      </c>
      <c r="AI576" s="16" t="s">
        <v>314</v>
      </c>
      <c r="AJ576" s="16">
        <f t="shared" si="79"/>
        <v>9601079103</v>
      </c>
      <c r="AK576" s="16" t="s">
        <v>261</v>
      </c>
      <c r="AL576" s="24" t="str">
        <f t="shared" si="80"/>
        <v>{{5,1,1,431056711,0}|{5,1,2,439084800,0}|{5,1,3,9601079103,3}}</v>
      </c>
    </row>
    <row r="577" spans="1:38" x14ac:dyDescent="0.15">
      <c r="A577" s="16">
        <v>572</v>
      </c>
      <c r="B577" s="16">
        <v>401</v>
      </c>
      <c r="C577" s="16">
        <v>10</v>
      </c>
      <c r="D577" s="16">
        <v>0</v>
      </c>
      <c r="E577" s="16">
        <v>0</v>
      </c>
      <c r="F577" s="16">
        <v>0</v>
      </c>
      <c r="G577" s="17">
        <v>6000672</v>
      </c>
      <c r="H577" s="24" t="s">
        <v>374</v>
      </c>
      <c r="I577" s="37" t="s">
        <v>315</v>
      </c>
      <c r="J577" s="16">
        <v>8661</v>
      </c>
      <c r="K577" s="30">
        <v>43.000000000000007</v>
      </c>
      <c r="L577" s="16" t="s">
        <v>52</v>
      </c>
      <c r="M577" s="16" t="str" cm="1">
        <f t="array" ref="M577:U577">_xlfn._xlws.FILTER(领地怪物效果!$A$4:$I$64,L577=领地怪物效果!$A$4:$A$64)</f>
        <v>远征PVP-3级要塞</v>
      </c>
      <c r="N577" s="16">
        <v>3</v>
      </c>
      <c r="O577" s="16">
        <v>5</v>
      </c>
      <c r="P577" s="16">
        <v>2.5</v>
      </c>
      <c r="Q577" s="16">
        <v>2.5</v>
      </c>
      <c r="R577" s="16">
        <v>0</v>
      </c>
      <c r="S577" s="16">
        <v>15027985</v>
      </c>
      <c r="T577" s="16">
        <v>1750000</v>
      </c>
      <c r="U577" s="16">
        <v>37569962</v>
      </c>
      <c r="V577" s="16">
        <f t="shared" si="81"/>
        <v>1</v>
      </c>
      <c r="W577" s="19" cm="1">
        <f t="array" ref="W577">SUMPRODUCT((V577=品质升级提升效果!$H$3:$H$102)*(品质升级提升效果!$I$3:$I$102=C577)*(品质升级提升效果!$J$3:$J$102))</f>
        <v>4.5</v>
      </c>
      <c r="X577" s="19" cm="1">
        <f t="array" ref="X577">IFERROR(LOOKUP(1,0/((L577=Sheet2!$A$1:$A$90)*(Sheet2!$B$1:$B$90=C577)),Sheet2!$C$1:$C$90),W577)</f>
        <v>4.300000000000001E-2</v>
      </c>
      <c r="Y577" s="16">
        <f t="shared" si="76"/>
        <v>646203</v>
      </c>
      <c r="Z577" s="16">
        <f t="shared" si="74"/>
        <v>90300</v>
      </c>
      <c r="AA577" s="16">
        <f t="shared" si="75"/>
        <v>1974510</v>
      </c>
      <c r="AD577" s="16" t="s">
        <v>257</v>
      </c>
      <c r="AE577" s="16" t="str">
        <f t="shared" si="77"/>
        <v>646203,0}|</v>
      </c>
      <c r="AF577" s="16" t="s">
        <v>313</v>
      </c>
      <c r="AG577" s="16">
        <f t="shared" si="78"/>
        <v>90300</v>
      </c>
      <c r="AH577" s="16" t="s">
        <v>260</v>
      </c>
      <c r="AI577" s="16" t="s">
        <v>314</v>
      </c>
      <c r="AJ577" s="16">
        <f t="shared" si="79"/>
        <v>1974510</v>
      </c>
      <c r="AK577" s="16" t="s">
        <v>261</v>
      </c>
      <c r="AL577" s="24" t="str">
        <f t="shared" si="80"/>
        <v>{{5,1,1,646203,0}|{5,1,2,90300,0}|{5,1,3,1974510,3}}</v>
      </c>
    </row>
    <row r="578" spans="1:38" x14ac:dyDescent="0.15">
      <c r="A578" s="16">
        <v>573</v>
      </c>
      <c r="B578" s="16">
        <v>402</v>
      </c>
      <c r="C578" s="16">
        <v>10</v>
      </c>
      <c r="D578" s="16">
        <v>0</v>
      </c>
      <c r="E578" s="16">
        <v>0</v>
      </c>
      <c r="F578" s="16">
        <v>0</v>
      </c>
      <c r="G578" s="17">
        <v>6000673</v>
      </c>
      <c r="H578" s="24" t="s">
        <v>375</v>
      </c>
      <c r="I578" s="37" t="s">
        <v>315</v>
      </c>
      <c r="J578" s="16">
        <v>8661</v>
      </c>
      <c r="K578" s="30">
        <v>43.000000000000007</v>
      </c>
      <c r="L578" s="16" t="s">
        <v>53</v>
      </c>
      <c r="M578" s="16" t="str" cm="1">
        <f t="array" ref="M578:U578">_xlfn._xlws.FILTER(领地怪物效果!$A$4:$I$64,L578=领地怪物效果!$A$4:$A$64)</f>
        <v>远征PVP-6级要塞</v>
      </c>
      <c r="N578" s="16">
        <v>6</v>
      </c>
      <c r="O578" s="16">
        <v>26</v>
      </c>
      <c r="P578" s="16">
        <v>160</v>
      </c>
      <c r="Q578" s="16">
        <v>160</v>
      </c>
      <c r="R578" s="16">
        <v>0</v>
      </c>
      <c r="S578" s="16">
        <v>78145522</v>
      </c>
      <c r="T578" s="16">
        <v>112000000</v>
      </c>
      <c r="U578" s="16">
        <v>2404477611</v>
      </c>
      <c r="V578" s="16">
        <f t="shared" si="81"/>
        <v>2</v>
      </c>
      <c r="W578" s="19" cm="1">
        <f t="array" ref="W578">SUMPRODUCT((V578=品质升级提升效果!$H$3:$H$102)*(品质升级提升效果!$I$3:$I$102=C578)*(品质升级提升效果!$J$3:$J$102))</f>
        <v>3.24</v>
      </c>
      <c r="X578" s="19" cm="1">
        <f t="array" ref="X578">IFERROR(LOOKUP(1,0/((L578=Sheet2!$A$1:$A$90)*(Sheet2!$B$1:$B$90=C578)),Sheet2!$C$1:$C$90),W578)</f>
        <v>4.300000000000001E-2</v>
      </c>
      <c r="Y578" s="16">
        <f t="shared" si="76"/>
        <v>3360257</v>
      </c>
      <c r="Z578" s="16">
        <f t="shared" si="74"/>
        <v>5779200</v>
      </c>
      <c r="AA578" s="16">
        <f t="shared" si="75"/>
        <v>126368656</v>
      </c>
      <c r="AD578" s="16" t="s">
        <v>257</v>
      </c>
      <c r="AE578" s="16" t="str">
        <f t="shared" si="77"/>
        <v>3360257,0}|</v>
      </c>
      <c r="AF578" s="16" t="s">
        <v>313</v>
      </c>
      <c r="AG578" s="16">
        <f t="shared" si="78"/>
        <v>5779200</v>
      </c>
      <c r="AH578" s="16" t="s">
        <v>260</v>
      </c>
      <c r="AI578" s="16" t="s">
        <v>314</v>
      </c>
      <c r="AJ578" s="16">
        <f t="shared" si="79"/>
        <v>126368656</v>
      </c>
      <c r="AK578" s="16" t="s">
        <v>261</v>
      </c>
      <c r="AL578" s="24" t="str">
        <f t="shared" si="80"/>
        <v>{{5,1,1,3360257,0}|{5,1,2,5779200,0}|{5,1,3,126368656,3}}</v>
      </c>
    </row>
    <row r="579" spans="1:38" x14ac:dyDescent="0.15">
      <c r="A579" s="16">
        <v>574</v>
      </c>
      <c r="B579" s="16">
        <v>403</v>
      </c>
      <c r="C579" s="16">
        <v>10</v>
      </c>
      <c r="D579" s="16">
        <v>0</v>
      </c>
      <c r="E579" s="16">
        <v>0</v>
      </c>
      <c r="F579" s="16">
        <v>0</v>
      </c>
      <c r="G579" s="17">
        <v>6000674</v>
      </c>
      <c r="H579" s="24" t="s">
        <v>376</v>
      </c>
      <c r="I579" s="37" t="s">
        <v>315</v>
      </c>
      <c r="J579" s="16">
        <v>8661</v>
      </c>
      <c r="K579" s="30">
        <v>43.000000000000007</v>
      </c>
      <c r="L579" s="16" t="s">
        <v>54</v>
      </c>
      <c r="M579" s="16" t="str" cm="1">
        <f t="array" ref="M579:U579">_xlfn._xlws.FILTER(领地怪物效果!$A$4:$I$64,L579=领地怪物效果!$A$4:$A$64)</f>
        <v>远征PVP-9级要塞</v>
      </c>
      <c r="N579" s="16">
        <v>9</v>
      </c>
      <c r="O579" s="16">
        <v>56</v>
      </c>
      <c r="P579" s="16">
        <v>300</v>
      </c>
      <c r="Q579" s="16">
        <v>300</v>
      </c>
      <c r="R579" s="16">
        <v>0</v>
      </c>
      <c r="S579" s="16">
        <v>168313432</v>
      </c>
      <c r="T579" s="16">
        <v>210000000</v>
      </c>
      <c r="U579" s="16">
        <v>4508395522</v>
      </c>
      <c r="V579" s="16">
        <f t="shared" si="81"/>
        <v>3</v>
      </c>
      <c r="W579" s="19" cm="1">
        <f t="array" ref="W579">SUMPRODUCT((V579=品质升级提升效果!$H$3:$H$102)*(品质升级提升效果!$I$3:$I$102=C579)*(品质升级提升效果!$J$3:$J$102))</f>
        <v>2.64</v>
      </c>
      <c r="X579" s="19" cm="1">
        <f t="array" ref="X579">IFERROR(LOOKUP(1,0/((L579=Sheet2!$A$1:$A$90)*(Sheet2!$B$1:$B$90=C579)),Sheet2!$C$1:$C$90),W579)</f>
        <v>4.300000000000001E-2</v>
      </c>
      <c r="Y579" s="16">
        <f t="shared" si="76"/>
        <v>7237477</v>
      </c>
      <c r="Z579" s="16">
        <f t="shared" si="74"/>
        <v>10836000</v>
      </c>
      <c r="AA579" s="16">
        <f t="shared" si="75"/>
        <v>236941231</v>
      </c>
      <c r="AD579" s="16" t="s">
        <v>257</v>
      </c>
      <c r="AE579" s="16" t="str">
        <f t="shared" si="77"/>
        <v>7237477,0}|</v>
      </c>
      <c r="AF579" s="16" t="s">
        <v>313</v>
      </c>
      <c r="AG579" s="16">
        <f t="shared" si="78"/>
        <v>10836000</v>
      </c>
      <c r="AH579" s="16" t="s">
        <v>260</v>
      </c>
      <c r="AI579" s="16" t="s">
        <v>314</v>
      </c>
      <c r="AJ579" s="16">
        <f t="shared" si="79"/>
        <v>236941231</v>
      </c>
      <c r="AK579" s="16" t="s">
        <v>261</v>
      </c>
      <c r="AL579" s="24" t="str">
        <f t="shared" si="80"/>
        <v>{{5,1,1,7237477,0}|{5,1,2,10836000,0}|{5,1,3,236941231,3}}</v>
      </c>
    </row>
    <row r="580" spans="1:38" x14ac:dyDescent="0.15">
      <c r="A580" s="16">
        <v>575</v>
      </c>
      <c r="B580" s="16">
        <v>404</v>
      </c>
      <c r="C580" s="16">
        <v>10</v>
      </c>
      <c r="D580" s="16">
        <v>0</v>
      </c>
      <c r="E580" s="16">
        <v>0</v>
      </c>
      <c r="F580" s="16">
        <v>0</v>
      </c>
      <c r="G580" s="17">
        <v>6000675</v>
      </c>
      <c r="H580" s="24" t="s">
        <v>377</v>
      </c>
      <c r="I580" s="37" t="s">
        <v>315</v>
      </c>
      <c r="J580" s="16">
        <v>8661</v>
      </c>
      <c r="K580" s="30">
        <v>43.000000000000007</v>
      </c>
      <c r="L580" s="16" t="s">
        <v>55</v>
      </c>
      <c r="M580" s="16" t="str" cm="1">
        <f t="array" ref="M580:U580">_xlfn._xlws.FILTER(领地怪物效果!$A$4:$I$64,L580=领地怪物效果!$A$4:$A$64)</f>
        <v>远征PVP-10级中心城邦</v>
      </c>
      <c r="N580" s="16">
        <v>10</v>
      </c>
      <c r="O580" s="16">
        <v>83</v>
      </c>
      <c r="P580" s="16">
        <v>401</v>
      </c>
      <c r="Q580" s="16">
        <v>401</v>
      </c>
      <c r="R580" s="16">
        <v>0</v>
      </c>
      <c r="S580" s="16">
        <v>249464552</v>
      </c>
      <c r="T580" s="16">
        <v>280700000</v>
      </c>
      <c r="U580" s="16">
        <v>6026222014</v>
      </c>
      <c r="V580" s="16">
        <f t="shared" si="81"/>
        <v>4</v>
      </c>
      <c r="W580" s="19" cm="1">
        <f t="array" ref="W580">SUMPRODUCT((V580=品质升级提升效果!$H$3:$H$102)*(品质升级提升效果!$I$3:$I$102=C580)*(品质升级提升效果!$J$3:$J$102))</f>
        <v>2.2400000000000002</v>
      </c>
      <c r="X580" s="19" cm="1">
        <f t="array" ref="X580">IFERROR(LOOKUP(1,0/((L580=Sheet2!$A$1:$A$90)*(Sheet2!$B$1:$B$90=C580)),Sheet2!$C$1:$C$90),W580)</f>
        <v>4.300000000000001E-2</v>
      </c>
      <c r="Y580" s="16">
        <f t="shared" si="76"/>
        <v>10726975</v>
      </c>
      <c r="Z580" s="16">
        <f t="shared" si="74"/>
        <v>14484120</v>
      </c>
      <c r="AA580" s="16">
        <f t="shared" si="75"/>
        <v>316711445</v>
      </c>
      <c r="AD580" s="16" t="s">
        <v>257</v>
      </c>
      <c r="AE580" s="16" t="str">
        <f t="shared" si="77"/>
        <v>10726975,0}|</v>
      </c>
      <c r="AF580" s="16" t="s">
        <v>313</v>
      </c>
      <c r="AG580" s="16">
        <f t="shared" si="78"/>
        <v>14484120</v>
      </c>
      <c r="AH580" s="16" t="s">
        <v>260</v>
      </c>
      <c r="AI580" s="16" t="s">
        <v>314</v>
      </c>
      <c r="AJ580" s="16">
        <f t="shared" si="79"/>
        <v>316711445</v>
      </c>
      <c r="AK580" s="16" t="s">
        <v>261</v>
      </c>
      <c r="AL580" s="24" t="str">
        <f t="shared" si="80"/>
        <v>{{5,1,1,10726975,0}|{5,1,2,14484120,0}|{5,1,3,316711445,3}}</v>
      </c>
    </row>
    <row r="581" spans="1:38" x14ac:dyDescent="0.15">
      <c r="A581" s="16">
        <v>576</v>
      </c>
      <c r="B581" s="16">
        <v>500</v>
      </c>
      <c r="C581" s="16">
        <v>10</v>
      </c>
      <c r="D581" s="16">
        <v>0</v>
      </c>
      <c r="E581" s="16">
        <v>0</v>
      </c>
      <c r="F581" s="16">
        <v>0</v>
      </c>
      <c r="G581" s="16">
        <v>0</v>
      </c>
      <c r="H581" s="24" t="s">
        <v>316</v>
      </c>
      <c r="I581" s="24" t="s">
        <v>316</v>
      </c>
      <c r="J581" s="16">
        <v>8661</v>
      </c>
      <c r="K581" s="30">
        <v>0</v>
      </c>
      <c r="L581" s="16" t="s">
        <v>56</v>
      </c>
      <c r="M581" s="16" t="str" cm="1">
        <f t="array" ref="M581:U581">_xlfn._xlws.FILTER(领地怪物效果!$A$4:$I$64,L581=领地怪物效果!$A$4:$A$64)</f>
        <v>远征PVE-出生</v>
      </c>
      <c r="N581" s="16">
        <v>0</v>
      </c>
      <c r="O581" s="16">
        <v>1.5</v>
      </c>
      <c r="P581" s="16">
        <v>1.2</v>
      </c>
      <c r="Q581" s="16">
        <v>1.2</v>
      </c>
      <c r="R581" s="16">
        <v>0</v>
      </c>
      <c r="S581" s="16">
        <v>4508395</v>
      </c>
      <c r="T581" s="16">
        <v>840000</v>
      </c>
      <c r="U581" s="16">
        <v>18033582</v>
      </c>
      <c r="V581" s="16">
        <f t="shared" si="81"/>
        <v>1</v>
      </c>
      <c r="W581" s="19" cm="1">
        <f t="array" ref="W581">SUMPRODUCT((V581=品质升级提升效果!$H$3:$H$102)*(品质升级提升效果!$I$3:$I$102=C581)*(品质升级提升效果!$J$3:$J$102))</f>
        <v>4.5</v>
      </c>
      <c r="X581" s="19" cm="1">
        <f t="array" ref="X581">IFERROR(LOOKUP(1,0/((L581=Sheet2!$A$1:$A$90)*(Sheet2!$B$1:$B$90=C581)),Sheet2!$C$1:$C$90),W581)</f>
        <v>4.5</v>
      </c>
      <c r="Y581" s="16">
        <f t="shared" si="76"/>
        <v>20287777</v>
      </c>
      <c r="Z581" s="16">
        <f t="shared" si="74"/>
        <v>4536000</v>
      </c>
      <c r="AA581" s="16">
        <f t="shared" si="75"/>
        <v>99184701</v>
      </c>
      <c r="AD581" s="16" t="s">
        <v>257</v>
      </c>
      <c r="AE581" s="16" t="str">
        <f t="shared" si="77"/>
        <v>20287777,0}|</v>
      </c>
      <c r="AF581" s="16" t="s">
        <v>313</v>
      </c>
      <c r="AG581" s="16">
        <f t="shared" si="78"/>
        <v>4536000</v>
      </c>
      <c r="AH581" s="16" t="s">
        <v>260</v>
      </c>
      <c r="AI581" s="16" t="s">
        <v>314</v>
      </c>
      <c r="AJ581" s="16">
        <f t="shared" si="79"/>
        <v>99184701</v>
      </c>
      <c r="AK581" s="16" t="s">
        <v>261</v>
      </c>
      <c r="AL581" s="24" t="str">
        <f t="shared" si="80"/>
        <v>{{5,1,1,20287777,0}|{5,1,2,4536000,0}|{5,1,3,99184701,3}}</v>
      </c>
    </row>
    <row r="582" spans="1:38" x14ac:dyDescent="0.15">
      <c r="A582" s="16">
        <v>577</v>
      </c>
      <c r="B582" s="16">
        <v>501</v>
      </c>
      <c r="C582" s="16">
        <v>10</v>
      </c>
      <c r="D582" s="16">
        <v>0</v>
      </c>
      <c r="E582" s="16">
        <v>0</v>
      </c>
      <c r="F582" s="16">
        <v>0</v>
      </c>
      <c r="G582" s="16">
        <v>0</v>
      </c>
      <c r="H582" s="24" t="s">
        <v>316</v>
      </c>
      <c r="I582" s="24" t="s">
        <v>316</v>
      </c>
      <c r="J582" s="16">
        <v>8661</v>
      </c>
      <c r="K582" s="30">
        <v>0</v>
      </c>
      <c r="L582" s="16" t="s">
        <v>57</v>
      </c>
      <c r="M582" s="16" t="str" cm="1">
        <f t="array" ref="M582:U582">_xlfn._xlws.FILTER(领地怪物效果!$A$4:$I$64,L582=领地怪物效果!$A$4:$A$64)</f>
        <v>远征PVE-1级普通</v>
      </c>
      <c r="N582" s="16">
        <v>1</v>
      </c>
      <c r="O582" s="16">
        <v>1.35</v>
      </c>
      <c r="P582" s="16">
        <v>1.2</v>
      </c>
      <c r="Q582" s="16">
        <v>1.2</v>
      </c>
      <c r="R582" s="16">
        <v>0</v>
      </c>
      <c r="S582" s="16">
        <v>4057555</v>
      </c>
      <c r="T582" s="16">
        <v>840000</v>
      </c>
      <c r="U582" s="16">
        <v>18033582</v>
      </c>
      <c r="V582" s="16">
        <f t="shared" si="81"/>
        <v>1</v>
      </c>
      <c r="W582" s="19" cm="1">
        <f t="array" ref="W582">SUMPRODUCT((V582=品质升级提升效果!$H$3:$H$102)*(品质升级提升效果!$I$3:$I$102=C582)*(品质升级提升效果!$J$3:$J$102))</f>
        <v>4.5</v>
      </c>
      <c r="X582" s="19" cm="1">
        <f t="array" ref="X582">IFERROR(LOOKUP(1,0/((L582=Sheet2!$A$1:$A$90)*(Sheet2!$B$1:$B$90=C582)),Sheet2!$C$1:$C$90),W582)</f>
        <v>4.5</v>
      </c>
      <c r="Y582" s="16">
        <f t="shared" si="76"/>
        <v>18258997</v>
      </c>
      <c r="Z582" s="16">
        <f t="shared" ref="Z582:Z605" si="83">INT(T582*$X582*(1+C582/50))</f>
        <v>4536000</v>
      </c>
      <c r="AA582" s="16">
        <f t="shared" ref="AA582:AA605" si="84">INT(U582*$X582*(1+C582/45))</f>
        <v>99184701</v>
      </c>
      <c r="AD582" s="16" t="s">
        <v>257</v>
      </c>
      <c r="AE582" s="16" t="str">
        <f t="shared" si="77"/>
        <v>18258997,0}|</v>
      </c>
      <c r="AF582" s="16" t="s">
        <v>313</v>
      </c>
      <c r="AG582" s="16">
        <f t="shared" si="78"/>
        <v>4536000</v>
      </c>
      <c r="AH582" s="16" t="s">
        <v>260</v>
      </c>
      <c r="AI582" s="16" t="s">
        <v>314</v>
      </c>
      <c r="AJ582" s="16">
        <f t="shared" si="79"/>
        <v>99184701</v>
      </c>
      <c r="AK582" s="16" t="s">
        <v>261</v>
      </c>
      <c r="AL582" s="24" t="str">
        <f t="shared" si="80"/>
        <v>{{5,1,1,18258997,0}|{5,1,2,4536000,0}|{5,1,3,99184701,3}}</v>
      </c>
    </row>
    <row r="583" spans="1:38" x14ac:dyDescent="0.15">
      <c r="A583" s="16">
        <v>578</v>
      </c>
      <c r="B583" s="16">
        <v>502</v>
      </c>
      <c r="C583" s="16">
        <v>10</v>
      </c>
      <c r="D583" s="16">
        <v>0</v>
      </c>
      <c r="E583" s="16">
        <v>0</v>
      </c>
      <c r="F583" s="16">
        <v>0</v>
      </c>
      <c r="G583" s="16">
        <v>0</v>
      </c>
      <c r="H583" s="24" t="s">
        <v>316</v>
      </c>
      <c r="I583" s="24" t="s">
        <v>316</v>
      </c>
      <c r="J583" s="16">
        <v>8661</v>
      </c>
      <c r="K583" s="30">
        <v>0</v>
      </c>
      <c r="L583" s="16" t="s">
        <v>58</v>
      </c>
      <c r="M583" s="16" t="str" cm="1">
        <f t="array" ref="M583:U583">_xlfn._xlws.FILTER(领地怪物效果!$A$4:$I$64,L583=领地怪物效果!$A$4:$A$64)</f>
        <v>远征PVE-2级普通</v>
      </c>
      <c r="N583" s="16">
        <v>2</v>
      </c>
      <c r="O583" s="16">
        <v>2.8</v>
      </c>
      <c r="P583" s="16">
        <v>1.8</v>
      </c>
      <c r="Q583" s="16">
        <v>1.8</v>
      </c>
      <c r="R583" s="16">
        <v>0</v>
      </c>
      <c r="S583" s="16">
        <v>8415671</v>
      </c>
      <c r="T583" s="16">
        <v>1260000</v>
      </c>
      <c r="U583" s="16">
        <v>27050373</v>
      </c>
      <c r="V583" s="16">
        <f t="shared" si="81"/>
        <v>2</v>
      </c>
      <c r="W583" s="19" cm="1">
        <f t="array" ref="W583">SUMPRODUCT((V583=品质升级提升效果!$H$3:$H$102)*(品质升级提升效果!$I$3:$I$102=C583)*(品质升级提升效果!$J$3:$J$102))</f>
        <v>3.24</v>
      </c>
      <c r="X583" s="19" cm="1">
        <f t="array" ref="X583">IFERROR(LOOKUP(1,0/((L583=Sheet2!$A$1:$A$90)*(Sheet2!$B$1:$B$90=C583)),Sheet2!$C$1:$C$90),W583)</f>
        <v>3.24</v>
      </c>
      <c r="Y583" s="16">
        <f t="shared" ref="Y583:Y605" si="85">INT(S583*$X583)</f>
        <v>27266774</v>
      </c>
      <c r="Z583" s="16">
        <f t="shared" si="83"/>
        <v>4898880</v>
      </c>
      <c r="AA583" s="16">
        <f t="shared" si="84"/>
        <v>107119477</v>
      </c>
      <c r="AD583" s="16" t="s">
        <v>257</v>
      </c>
      <c r="AE583" s="16" t="str">
        <f t="shared" ref="AE583:AE605" si="86">Y583&amp;",0}|"</f>
        <v>27266774,0}|</v>
      </c>
      <c r="AF583" s="16" t="s">
        <v>313</v>
      </c>
      <c r="AG583" s="16">
        <f t="shared" ref="AG583:AG605" si="87">Z583</f>
        <v>4898880</v>
      </c>
      <c r="AH583" s="16" t="s">
        <v>260</v>
      </c>
      <c r="AI583" s="16" t="s">
        <v>314</v>
      </c>
      <c r="AJ583" s="16">
        <f t="shared" ref="AJ583:AJ605" si="88">AA583</f>
        <v>107119477</v>
      </c>
      <c r="AK583" s="16" t="s">
        <v>261</v>
      </c>
      <c r="AL583" s="24" t="str">
        <f t="shared" ref="AL583:AL605" si="89">AD583&amp;AE583&amp;AF583&amp;AG583&amp;AH583&amp;AI583&amp;AJ583&amp;AK583</f>
        <v>{{5,1,1,27266774,0}|{5,1,2,4898880,0}|{5,1,3,107119477,3}}</v>
      </c>
    </row>
    <row r="584" spans="1:38" x14ac:dyDescent="0.15">
      <c r="A584" s="16">
        <v>579</v>
      </c>
      <c r="B584" s="16">
        <v>503</v>
      </c>
      <c r="C584" s="16">
        <v>10</v>
      </c>
      <c r="D584" s="16">
        <v>0</v>
      </c>
      <c r="E584" s="16">
        <v>0</v>
      </c>
      <c r="F584" s="16">
        <v>0</v>
      </c>
      <c r="G584" s="16">
        <v>0</v>
      </c>
      <c r="H584" s="24" t="s">
        <v>316</v>
      </c>
      <c r="I584" s="24" t="s">
        <v>316</v>
      </c>
      <c r="J584" s="16">
        <v>8661</v>
      </c>
      <c r="K584" s="30">
        <v>0</v>
      </c>
      <c r="L584" s="16" t="s">
        <v>59</v>
      </c>
      <c r="M584" s="16" t="str" cm="1">
        <f t="array" ref="M584:U584">_xlfn._xlws.FILTER(领地怪物效果!$A$4:$I$64,L584=领地怪物效果!$A$4:$A$64)</f>
        <v>远征PVE-3级普通</v>
      </c>
      <c r="N584" s="16">
        <v>3</v>
      </c>
      <c r="O584" s="16">
        <v>5.5</v>
      </c>
      <c r="P584" s="16">
        <v>3</v>
      </c>
      <c r="Q584" s="16">
        <v>3</v>
      </c>
      <c r="R584" s="16">
        <v>0</v>
      </c>
      <c r="S584" s="16">
        <v>16530783</v>
      </c>
      <c r="T584" s="16">
        <v>2100000</v>
      </c>
      <c r="U584" s="16">
        <v>45083955</v>
      </c>
      <c r="V584" s="16">
        <f t="shared" si="81"/>
        <v>3</v>
      </c>
      <c r="W584" s="19" cm="1">
        <f t="array" ref="W584">SUMPRODUCT((V584=品质升级提升效果!$H$3:$H$102)*(品质升级提升效果!$I$3:$I$102=C584)*(品质升级提升效果!$J$3:$J$102))</f>
        <v>2.64</v>
      </c>
      <c r="X584" s="19" cm="1">
        <f t="array" ref="X584">IFERROR(LOOKUP(1,0/((L584=Sheet2!$A$1:$A$90)*(Sheet2!$B$1:$B$90=C584)),Sheet2!$C$1:$C$90),W584)</f>
        <v>2.64</v>
      </c>
      <c r="Y584" s="16">
        <f t="shared" si="85"/>
        <v>43641267</v>
      </c>
      <c r="Z584" s="16">
        <f t="shared" si="83"/>
        <v>6652800</v>
      </c>
      <c r="AA584" s="16">
        <f t="shared" si="84"/>
        <v>145470894</v>
      </c>
      <c r="AD584" s="16" t="s">
        <v>257</v>
      </c>
      <c r="AE584" s="16" t="str">
        <f t="shared" si="86"/>
        <v>43641267,0}|</v>
      </c>
      <c r="AF584" s="16" t="s">
        <v>313</v>
      </c>
      <c r="AG584" s="16">
        <f t="shared" si="87"/>
        <v>6652800</v>
      </c>
      <c r="AH584" s="16" t="s">
        <v>260</v>
      </c>
      <c r="AI584" s="16" t="s">
        <v>314</v>
      </c>
      <c r="AJ584" s="16">
        <f t="shared" si="88"/>
        <v>145470894</v>
      </c>
      <c r="AK584" s="16" t="s">
        <v>261</v>
      </c>
      <c r="AL584" s="24" t="str">
        <f t="shared" si="89"/>
        <v>{{5,1,1,43641267,0}|{5,1,2,6652800,0}|{5,1,3,145470894,3}}</v>
      </c>
    </row>
    <row r="585" spans="1:38" x14ac:dyDescent="0.15">
      <c r="A585" s="16">
        <v>580</v>
      </c>
      <c r="B585" s="16">
        <v>504</v>
      </c>
      <c r="C585" s="16">
        <v>10</v>
      </c>
      <c r="D585" s="16">
        <v>0</v>
      </c>
      <c r="E585" s="16">
        <v>0</v>
      </c>
      <c r="F585" s="16">
        <v>0</v>
      </c>
      <c r="G585" s="16">
        <v>0</v>
      </c>
      <c r="H585" s="24" t="s">
        <v>316</v>
      </c>
      <c r="I585" s="24" t="s">
        <v>316</v>
      </c>
      <c r="J585" s="16">
        <v>8661</v>
      </c>
      <c r="K585" s="30">
        <v>0</v>
      </c>
      <c r="L585" s="16" t="s">
        <v>60</v>
      </c>
      <c r="M585" s="16" t="str" cm="1">
        <f t="array" ref="M585:U585">_xlfn._xlws.FILTER(领地怪物效果!$A$4:$I$64,L585=领地怪物效果!$A$4:$A$64)</f>
        <v>远征PVE-4级普通</v>
      </c>
      <c r="N585" s="16">
        <v>4</v>
      </c>
      <c r="O585" s="16">
        <v>8</v>
      </c>
      <c r="P585" s="16">
        <v>22</v>
      </c>
      <c r="Q585" s="16">
        <v>22</v>
      </c>
      <c r="R585" s="16">
        <v>0</v>
      </c>
      <c r="S585" s="16">
        <v>24044776</v>
      </c>
      <c r="T585" s="16">
        <v>15400000</v>
      </c>
      <c r="U585" s="16">
        <v>330615671</v>
      </c>
      <c r="V585" s="16">
        <f t="shared" si="81"/>
        <v>4</v>
      </c>
      <c r="W585" s="19" cm="1">
        <f t="array" ref="W585">SUMPRODUCT((V585=品质升级提升效果!$H$3:$H$102)*(品质升级提升效果!$I$3:$I$102=C585)*(品质升级提升效果!$J$3:$J$102))</f>
        <v>2.2400000000000002</v>
      </c>
      <c r="X585" s="19" cm="1">
        <f t="array" ref="X585">IFERROR(LOOKUP(1,0/((L585=Sheet2!$A$1:$A$90)*(Sheet2!$B$1:$B$90=C585)),Sheet2!$C$1:$C$90),W585)</f>
        <v>2.2400000000000002</v>
      </c>
      <c r="Y585" s="16">
        <f t="shared" si="85"/>
        <v>53860298</v>
      </c>
      <c r="Z585" s="16">
        <f t="shared" si="83"/>
        <v>41395200</v>
      </c>
      <c r="AA585" s="16">
        <f t="shared" si="84"/>
        <v>905152237</v>
      </c>
      <c r="AD585" s="16" t="s">
        <v>257</v>
      </c>
      <c r="AE585" s="16" t="str">
        <f t="shared" si="86"/>
        <v>53860298,0}|</v>
      </c>
      <c r="AF585" s="16" t="s">
        <v>313</v>
      </c>
      <c r="AG585" s="16">
        <f t="shared" si="87"/>
        <v>41395200</v>
      </c>
      <c r="AH585" s="16" t="s">
        <v>260</v>
      </c>
      <c r="AI585" s="16" t="s">
        <v>314</v>
      </c>
      <c r="AJ585" s="16">
        <f t="shared" si="88"/>
        <v>905152237</v>
      </c>
      <c r="AK585" s="16" t="s">
        <v>261</v>
      </c>
      <c r="AL585" s="24" t="str">
        <f t="shared" si="89"/>
        <v>{{5,1,1,53860298,0}|{5,1,2,41395200,0}|{5,1,3,905152237,3}}</v>
      </c>
    </row>
    <row r="586" spans="1:38" x14ac:dyDescent="0.15">
      <c r="A586" s="16">
        <v>581</v>
      </c>
      <c r="B586" s="16">
        <v>505</v>
      </c>
      <c r="C586" s="16">
        <v>10</v>
      </c>
      <c r="D586" s="16">
        <v>0</v>
      </c>
      <c r="E586" s="16">
        <v>0</v>
      </c>
      <c r="F586" s="16">
        <v>0</v>
      </c>
      <c r="G586" s="16">
        <v>0</v>
      </c>
      <c r="H586" s="24" t="s">
        <v>316</v>
      </c>
      <c r="I586" s="24" t="s">
        <v>316</v>
      </c>
      <c r="J586" s="16">
        <v>8661</v>
      </c>
      <c r="K586" s="30">
        <v>0</v>
      </c>
      <c r="L586" s="16" t="s">
        <v>61</v>
      </c>
      <c r="M586" s="16" t="str" cm="1">
        <f t="array" ref="M586:U586">_xlfn._xlws.FILTER(领地怪物效果!$A$4:$I$64,L586=领地怪物效果!$A$4:$A$64)</f>
        <v>远征PVE-5级普通</v>
      </c>
      <c r="N586" s="16">
        <v>5</v>
      </c>
      <c r="O586" s="16">
        <v>12</v>
      </c>
      <c r="P586" s="16">
        <v>25</v>
      </c>
      <c r="Q586" s="16">
        <v>25</v>
      </c>
      <c r="R586" s="16">
        <v>0</v>
      </c>
      <c r="S586" s="16">
        <v>36067164</v>
      </c>
      <c r="T586" s="16">
        <v>17500000</v>
      </c>
      <c r="U586" s="16">
        <v>375699626</v>
      </c>
      <c r="V586" s="16">
        <f t="shared" si="81"/>
        <v>5</v>
      </c>
      <c r="W586" s="19" cm="1">
        <f t="array" ref="W586">SUMPRODUCT((V586=品质升级提升效果!$H$3:$H$102)*(品质升级提升效果!$I$3:$I$102=C586)*(品质升级提升效果!$J$3:$J$102))</f>
        <v>2.04</v>
      </c>
      <c r="X586" s="19" cm="1">
        <f t="array" ref="X586">IFERROR(LOOKUP(1,0/((L586=Sheet2!$A$1:$A$90)*(Sheet2!$B$1:$B$90=C586)),Sheet2!$C$1:$C$90),W586)</f>
        <v>2.04</v>
      </c>
      <c r="Y586" s="16">
        <f t="shared" si="85"/>
        <v>73577014</v>
      </c>
      <c r="Z586" s="16">
        <f t="shared" si="83"/>
        <v>42840000</v>
      </c>
      <c r="AA586" s="16">
        <f t="shared" si="84"/>
        <v>936744400</v>
      </c>
      <c r="AD586" s="16" t="s">
        <v>257</v>
      </c>
      <c r="AE586" s="16" t="str">
        <f t="shared" si="86"/>
        <v>73577014,0}|</v>
      </c>
      <c r="AF586" s="16" t="s">
        <v>313</v>
      </c>
      <c r="AG586" s="16">
        <f t="shared" si="87"/>
        <v>42840000</v>
      </c>
      <c r="AH586" s="16" t="s">
        <v>260</v>
      </c>
      <c r="AI586" s="16" t="s">
        <v>314</v>
      </c>
      <c r="AJ586" s="16">
        <f t="shared" si="88"/>
        <v>936744400</v>
      </c>
      <c r="AK586" s="16" t="s">
        <v>261</v>
      </c>
      <c r="AL586" s="24" t="str">
        <f t="shared" si="89"/>
        <v>{{5,1,1,73577014,0}|{5,1,2,42840000,0}|{5,1,3,936744400,3}}</v>
      </c>
    </row>
    <row r="587" spans="1:38" x14ac:dyDescent="0.15">
      <c r="A587" s="16">
        <v>582</v>
      </c>
      <c r="B587" s="16">
        <v>506</v>
      </c>
      <c r="C587" s="16">
        <v>10</v>
      </c>
      <c r="D587" s="16">
        <v>0</v>
      </c>
      <c r="E587" s="16">
        <v>0</v>
      </c>
      <c r="F587" s="16">
        <v>0</v>
      </c>
      <c r="G587" s="16">
        <v>0</v>
      </c>
      <c r="H587" s="24" t="s">
        <v>316</v>
      </c>
      <c r="I587" s="24" t="s">
        <v>316</v>
      </c>
      <c r="J587" s="16">
        <v>8661</v>
      </c>
      <c r="K587" s="30">
        <v>0</v>
      </c>
      <c r="L587" s="16" t="s">
        <v>62</v>
      </c>
      <c r="M587" s="16" t="str" cm="1">
        <f t="array" ref="M587:U587">_xlfn._xlws.FILTER(领地怪物效果!$A$4:$I$64,L587=领地怪物效果!$A$4:$A$64)</f>
        <v>远征PVE-6级普通</v>
      </c>
      <c r="N587" s="16">
        <v>6</v>
      </c>
      <c r="O587" s="16">
        <v>28</v>
      </c>
      <c r="P587" s="16">
        <v>160</v>
      </c>
      <c r="Q587" s="16">
        <v>160</v>
      </c>
      <c r="R587" s="16">
        <v>0</v>
      </c>
      <c r="S587" s="16">
        <v>84156716</v>
      </c>
      <c r="T587" s="16">
        <v>112000000</v>
      </c>
      <c r="U587" s="16">
        <v>2404477611</v>
      </c>
      <c r="V587" s="16">
        <f t="shared" si="81"/>
        <v>6</v>
      </c>
      <c r="W587" s="19" cm="1">
        <f t="array" ref="W587">SUMPRODUCT((V587=品质升级提升效果!$H$3:$H$102)*(品质升级提升效果!$I$3:$I$102=C587)*(品质升级提升效果!$J$3:$J$102))</f>
        <v>1.98</v>
      </c>
      <c r="X587" s="19" cm="1">
        <f t="array" ref="X587">IFERROR(LOOKUP(1,0/((L587=Sheet2!$A$1:$A$90)*(Sheet2!$B$1:$B$90=C587)),Sheet2!$C$1:$C$90),W587)</f>
        <v>1.98</v>
      </c>
      <c r="Y587" s="16">
        <f t="shared" si="85"/>
        <v>166630297</v>
      </c>
      <c r="Z587" s="16">
        <f t="shared" si="83"/>
        <v>266112000</v>
      </c>
      <c r="AA587" s="16">
        <f t="shared" si="84"/>
        <v>5818835818</v>
      </c>
      <c r="AD587" s="16" t="s">
        <v>257</v>
      </c>
      <c r="AE587" s="16" t="str">
        <f t="shared" si="86"/>
        <v>166630297,0}|</v>
      </c>
      <c r="AF587" s="16" t="s">
        <v>313</v>
      </c>
      <c r="AG587" s="16">
        <f t="shared" si="87"/>
        <v>266112000</v>
      </c>
      <c r="AH587" s="16" t="s">
        <v>260</v>
      </c>
      <c r="AI587" s="16" t="s">
        <v>314</v>
      </c>
      <c r="AJ587" s="16">
        <f t="shared" si="88"/>
        <v>5818835818</v>
      </c>
      <c r="AK587" s="16" t="s">
        <v>261</v>
      </c>
      <c r="AL587" s="24" t="str">
        <f t="shared" si="89"/>
        <v>{{5,1,1,166630297,0}|{5,1,2,266112000,0}|{5,1,3,5818835818,3}}</v>
      </c>
    </row>
    <row r="588" spans="1:38" x14ac:dyDescent="0.15">
      <c r="A588" s="16">
        <v>583</v>
      </c>
      <c r="B588" s="16">
        <v>507</v>
      </c>
      <c r="C588" s="16">
        <v>10</v>
      </c>
      <c r="D588" s="16">
        <v>0</v>
      </c>
      <c r="E588" s="16">
        <v>0</v>
      </c>
      <c r="F588" s="16">
        <v>0</v>
      </c>
      <c r="G588" s="16">
        <v>0</v>
      </c>
      <c r="H588" s="24" t="s">
        <v>316</v>
      </c>
      <c r="I588" s="24" t="s">
        <v>316</v>
      </c>
      <c r="J588" s="16">
        <v>8661</v>
      </c>
      <c r="K588" s="30">
        <v>0</v>
      </c>
      <c r="L588" s="16" t="s">
        <v>63</v>
      </c>
      <c r="M588" s="16" t="str" cm="1">
        <f t="array" ref="M588:U588">_xlfn._xlws.FILTER(领地怪物效果!$A$4:$I$64,L588=领地怪物效果!$A$4:$A$64)</f>
        <v>远征PVE-7级普通</v>
      </c>
      <c r="N588" s="16">
        <v>7</v>
      </c>
      <c r="O588" s="16">
        <v>32</v>
      </c>
      <c r="P588" s="16">
        <v>200</v>
      </c>
      <c r="Q588" s="16">
        <v>200</v>
      </c>
      <c r="R588" s="16">
        <v>0</v>
      </c>
      <c r="S588" s="16">
        <v>96179104</v>
      </c>
      <c r="T588" s="16">
        <v>140000000</v>
      </c>
      <c r="U588" s="16">
        <v>3005597014</v>
      </c>
      <c r="V588" s="16">
        <f t="shared" si="81"/>
        <v>7</v>
      </c>
      <c r="W588" s="19" cm="1">
        <f t="array" ref="W588">SUMPRODUCT((V588=品质升级提升效果!$H$3:$H$102)*(品质升级提升效果!$I$3:$I$102=C588)*(品质升级提升效果!$J$3:$J$102))</f>
        <v>1.78</v>
      </c>
      <c r="X588" s="19" cm="1">
        <f t="array" ref="X588">IFERROR(LOOKUP(1,0/((L588=Sheet2!$A$1:$A$90)*(Sheet2!$B$1:$B$90=C588)),Sheet2!$C$1:$C$90),W588)</f>
        <v>1.78</v>
      </c>
      <c r="Y588" s="16">
        <f t="shared" si="85"/>
        <v>171198805</v>
      </c>
      <c r="Z588" s="16">
        <f t="shared" si="83"/>
        <v>299040000</v>
      </c>
      <c r="AA588" s="16">
        <f t="shared" si="84"/>
        <v>6538843281</v>
      </c>
      <c r="AD588" s="16" t="s">
        <v>257</v>
      </c>
      <c r="AE588" s="16" t="str">
        <f t="shared" si="86"/>
        <v>171198805,0}|</v>
      </c>
      <c r="AF588" s="16" t="s">
        <v>313</v>
      </c>
      <c r="AG588" s="16">
        <f t="shared" si="87"/>
        <v>299040000</v>
      </c>
      <c r="AH588" s="16" t="s">
        <v>260</v>
      </c>
      <c r="AI588" s="16" t="s">
        <v>314</v>
      </c>
      <c r="AJ588" s="16">
        <f t="shared" si="88"/>
        <v>6538843281</v>
      </c>
      <c r="AK588" s="16" t="s">
        <v>261</v>
      </c>
      <c r="AL588" s="24" t="str">
        <f t="shared" si="89"/>
        <v>{{5,1,1,171198805,0}|{5,1,2,299040000,0}|{5,1,3,6538843281,3}}</v>
      </c>
    </row>
    <row r="589" spans="1:38" x14ac:dyDescent="0.15">
      <c r="A589" s="16">
        <v>584</v>
      </c>
      <c r="B589" s="16">
        <v>508</v>
      </c>
      <c r="C589" s="16">
        <v>10</v>
      </c>
      <c r="D589" s="16">
        <v>0</v>
      </c>
      <c r="E589" s="16">
        <v>0</v>
      </c>
      <c r="F589" s="16">
        <v>0</v>
      </c>
      <c r="G589" s="16">
        <v>0</v>
      </c>
      <c r="H589" s="24" t="s">
        <v>316</v>
      </c>
      <c r="I589" s="24" t="s">
        <v>316</v>
      </c>
      <c r="J589" s="16">
        <v>8661</v>
      </c>
      <c r="K589" s="30">
        <v>0</v>
      </c>
      <c r="L589" s="16" t="s">
        <v>64</v>
      </c>
      <c r="M589" s="16" t="str" cm="1">
        <f t="array" ref="M589:U589">_xlfn._xlws.FILTER(领地怪物效果!$A$4:$I$64,L589=领地怪物效果!$A$4:$A$64)</f>
        <v>远征PVE-8级普通</v>
      </c>
      <c r="N589" s="16">
        <v>8</v>
      </c>
      <c r="O589" s="16">
        <v>35</v>
      </c>
      <c r="P589" s="16">
        <v>250</v>
      </c>
      <c r="Q589" s="16">
        <v>250</v>
      </c>
      <c r="R589" s="16">
        <v>0</v>
      </c>
      <c r="S589" s="16">
        <v>105195895</v>
      </c>
      <c r="T589" s="16">
        <v>175000000</v>
      </c>
      <c r="U589" s="16">
        <v>3756996268</v>
      </c>
      <c r="V589" s="16">
        <f t="shared" si="81"/>
        <v>8</v>
      </c>
      <c r="W589" s="19" cm="1">
        <f t="array" ref="W589">SUMPRODUCT((V589=品质升级提升效果!$H$3:$H$102)*(品质升级提升效果!$I$3:$I$102=C589)*(品质升级提升效果!$J$3:$J$102))</f>
        <v>1.58</v>
      </c>
      <c r="X589" s="19" cm="1">
        <f t="array" ref="X589">IFERROR(LOOKUP(1,0/((L589=Sheet2!$A$1:$A$90)*(Sheet2!$B$1:$B$90=C589)),Sheet2!$C$1:$C$90),W589)</f>
        <v>1.58</v>
      </c>
      <c r="Y589" s="16">
        <f t="shared" si="85"/>
        <v>166209514</v>
      </c>
      <c r="Z589" s="16">
        <f t="shared" si="83"/>
        <v>331800000</v>
      </c>
      <c r="AA589" s="16">
        <f t="shared" si="84"/>
        <v>7255177237</v>
      </c>
      <c r="AD589" s="16" t="s">
        <v>257</v>
      </c>
      <c r="AE589" s="16" t="str">
        <f t="shared" si="86"/>
        <v>166209514,0}|</v>
      </c>
      <c r="AF589" s="16" t="s">
        <v>313</v>
      </c>
      <c r="AG589" s="16">
        <f t="shared" si="87"/>
        <v>331800000</v>
      </c>
      <c r="AH589" s="16" t="s">
        <v>260</v>
      </c>
      <c r="AI589" s="16" t="s">
        <v>314</v>
      </c>
      <c r="AJ589" s="16">
        <f t="shared" si="88"/>
        <v>7255177237</v>
      </c>
      <c r="AK589" s="16" t="s">
        <v>261</v>
      </c>
      <c r="AL589" s="24" t="str">
        <f t="shared" si="89"/>
        <v>{{5,1,1,166209514,0}|{5,1,2,331800000,0}|{5,1,3,7255177237,3}}</v>
      </c>
    </row>
    <row r="590" spans="1:38" x14ac:dyDescent="0.15">
      <c r="A590" s="16">
        <v>585</v>
      </c>
      <c r="B590" s="16">
        <v>509</v>
      </c>
      <c r="C590" s="16">
        <v>10</v>
      </c>
      <c r="D590" s="16">
        <v>0</v>
      </c>
      <c r="E590" s="16">
        <v>0</v>
      </c>
      <c r="F590" s="16">
        <v>0</v>
      </c>
      <c r="G590" s="16">
        <v>0</v>
      </c>
      <c r="H590" s="24" t="s">
        <v>316</v>
      </c>
      <c r="I590" s="24" t="s">
        <v>316</v>
      </c>
      <c r="J590" s="16">
        <v>8661</v>
      </c>
      <c r="K590" s="30">
        <v>0</v>
      </c>
      <c r="L590" s="16" t="s">
        <v>65</v>
      </c>
      <c r="M590" s="16" t="str" cm="1">
        <f t="array" ref="M590:U590">_xlfn._xlws.FILTER(领地怪物效果!$A$4:$I$64,L590=领地怪物效果!$A$4:$A$64)</f>
        <v>远征PVE-9级普通</v>
      </c>
      <c r="N590" s="16">
        <v>9</v>
      </c>
      <c r="O590" s="16">
        <v>60</v>
      </c>
      <c r="P590" s="16">
        <v>300</v>
      </c>
      <c r="Q590" s="16">
        <v>300</v>
      </c>
      <c r="R590" s="16">
        <v>0</v>
      </c>
      <c r="S590" s="16">
        <v>180335820</v>
      </c>
      <c r="T590" s="16">
        <v>210000000</v>
      </c>
      <c r="U590" s="16">
        <v>4508395522</v>
      </c>
      <c r="V590" s="16">
        <f t="shared" si="81"/>
        <v>9</v>
      </c>
      <c r="W590" s="19" cm="1">
        <f t="array" ref="W590">SUMPRODUCT((V590=品质升级提升效果!$H$3:$H$102)*(品质升级提升效果!$I$3:$I$102=C590)*(品质升级提升效果!$J$3:$J$102))</f>
        <v>1.48</v>
      </c>
      <c r="X590" s="19" cm="1">
        <f t="array" ref="X590">IFERROR(LOOKUP(1,0/((L590=Sheet2!$A$1:$A$90)*(Sheet2!$B$1:$B$90=C590)),Sheet2!$C$1:$C$90),W590)</f>
        <v>1.48</v>
      </c>
      <c r="Y590" s="16">
        <f t="shared" si="85"/>
        <v>266897013</v>
      </c>
      <c r="Z590" s="16">
        <f t="shared" si="83"/>
        <v>372960000</v>
      </c>
      <c r="AA590" s="16">
        <f t="shared" si="84"/>
        <v>8155186566</v>
      </c>
      <c r="AD590" s="16" t="s">
        <v>257</v>
      </c>
      <c r="AE590" s="16" t="str">
        <f t="shared" si="86"/>
        <v>266897013,0}|</v>
      </c>
      <c r="AF590" s="16" t="s">
        <v>313</v>
      </c>
      <c r="AG590" s="16">
        <f t="shared" si="87"/>
        <v>372960000</v>
      </c>
      <c r="AH590" s="16" t="s">
        <v>260</v>
      </c>
      <c r="AI590" s="16" t="s">
        <v>314</v>
      </c>
      <c r="AJ590" s="16">
        <f t="shared" si="88"/>
        <v>8155186566</v>
      </c>
      <c r="AK590" s="16" t="s">
        <v>261</v>
      </c>
      <c r="AL590" s="24" t="str">
        <f t="shared" si="89"/>
        <v>{{5,1,1,266897013,0}|{5,1,2,372960000,0}|{5,1,3,8155186566,3}}</v>
      </c>
    </row>
    <row r="591" spans="1:38" x14ac:dyDescent="0.15">
      <c r="A591" s="16">
        <v>586</v>
      </c>
      <c r="B591" s="16">
        <v>510</v>
      </c>
      <c r="C591" s="16">
        <v>10</v>
      </c>
      <c r="D591" s="16">
        <v>0</v>
      </c>
      <c r="E591" s="16">
        <v>0</v>
      </c>
      <c r="F591" s="16">
        <v>0</v>
      </c>
      <c r="G591" s="16">
        <v>0</v>
      </c>
      <c r="H591" s="24" t="s">
        <v>316</v>
      </c>
      <c r="I591" s="24" t="s">
        <v>316</v>
      </c>
      <c r="J591" s="16">
        <v>8661</v>
      </c>
      <c r="K591" s="30">
        <v>0</v>
      </c>
      <c r="L591" s="16" t="s">
        <v>66</v>
      </c>
      <c r="M591" s="16" t="str" cm="1">
        <f t="array" ref="M591:U591">_xlfn._xlws.FILTER(领地怪物效果!$A$4:$I$64,L591=领地怪物效果!$A$4:$A$64)</f>
        <v>远征PVE-10级普通</v>
      </c>
      <c r="N591" s="16">
        <v>10</v>
      </c>
      <c r="O591" s="16">
        <v>70</v>
      </c>
      <c r="P591" s="16">
        <v>320</v>
      </c>
      <c r="Q591" s="16">
        <v>320</v>
      </c>
      <c r="R591" s="16">
        <v>0</v>
      </c>
      <c r="S591" s="16">
        <v>210391791</v>
      </c>
      <c r="T591" s="16">
        <v>224000000</v>
      </c>
      <c r="U591" s="16">
        <v>4808955223</v>
      </c>
      <c r="V591" s="16">
        <f t="shared" si="81"/>
        <v>10</v>
      </c>
      <c r="W591" s="19" cm="1">
        <f t="array" ref="W591">SUMPRODUCT((V591=品质升级提升效果!$H$3:$H$102)*(品质升级提升效果!$I$3:$I$102=C591)*(品质升级提升效果!$J$3:$J$102))</f>
        <v>1.32</v>
      </c>
      <c r="X591" s="19" cm="1">
        <f t="array" ref="X591">IFERROR(LOOKUP(1,0/((L591=Sheet2!$A$1:$A$90)*(Sheet2!$B$1:$B$90=C591)),Sheet2!$C$1:$C$90),W591)</f>
        <v>1.32</v>
      </c>
      <c r="Y591" s="16">
        <f t="shared" si="85"/>
        <v>277717164</v>
      </c>
      <c r="Z591" s="16">
        <f t="shared" si="83"/>
        <v>354816000</v>
      </c>
      <c r="AA591" s="16">
        <f t="shared" si="84"/>
        <v>7758447759</v>
      </c>
      <c r="AD591" s="16" t="s">
        <v>257</v>
      </c>
      <c r="AE591" s="16" t="str">
        <f t="shared" si="86"/>
        <v>277717164,0}|</v>
      </c>
      <c r="AF591" s="16" t="s">
        <v>313</v>
      </c>
      <c r="AG591" s="16">
        <f t="shared" si="87"/>
        <v>354816000</v>
      </c>
      <c r="AH591" s="16" t="s">
        <v>260</v>
      </c>
      <c r="AI591" s="16" t="s">
        <v>314</v>
      </c>
      <c r="AJ591" s="16">
        <f t="shared" si="88"/>
        <v>7758447759</v>
      </c>
      <c r="AK591" s="16" t="s">
        <v>261</v>
      </c>
      <c r="AL591" s="24" t="str">
        <f t="shared" si="89"/>
        <v>{{5,1,1,277717164,0}|{5,1,2,354816000,0}|{5,1,3,7758447759,3}}</v>
      </c>
    </row>
    <row r="592" spans="1:38" x14ac:dyDescent="0.15">
      <c r="A592" s="16">
        <v>587</v>
      </c>
      <c r="B592" s="16">
        <v>601</v>
      </c>
      <c r="C592" s="16">
        <v>10</v>
      </c>
      <c r="D592" s="16">
        <v>0</v>
      </c>
      <c r="E592" s="16">
        <v>0</v>
      </c>
      <c r="F592" s="16">
        <v>1000</v>
      </c>
      <c r="G592" s="16">
        <v>0</v>
      </c>
      <c r="H592" s="24" t="s">
        <v>316</v>
      </c>
      <c r="I592" s="24" t="s">
        <v>316</v>
      </c>
      <c r="J592" s="16">
        <v>8661</v>
      </c>
      <c r="K592" s="30">
        <v>0</v>
      </c>
      <c r="L592" s="16" t="s">
        <v>67</v>
      </c>
      <c r="M592" s="16" t="str" cm="1">
        <f t="array" ref="M592:U592">_xlfn._xlws.FILTER(领地怪物效果!$A$4:$I$64,L592=领地怪物效果!$A$4:$A$64)</f>
        <v>远征PVE-1级远古矿井</v>
      </c>
      <c r="N592" s="16">
        <v>1</v>
      </c>
      <c r="O592" s="16">
        <v>1.9</v>
      </c>
      <c r="P592" s="16">
        <v>1.9</v>
      </c>
      <c r="Q592" s="16">
        <v>1.9</v>
      </c>
      <c r="R592" s="16">
        <v>0</v>
      </c>
      <c r="S592" s="16">
        <v>5710634</v>
      </c>
      <c r="T592" s="16">
        <v>1330000</v>
      </c>
      <c r="U592" s="16">
        <v>28553171</v>
      </c>
      <c r="V592" s="16">
        <f t="shared" si="81"/>
        <v>1</v>
      </c>
      <c r="W592" s="19" cm="1">
        <f t="array" ref="W592">SUMPRODUCT((V592=品质升级提升效果!$H$3:$H$102)*(品质升级提升效果!$I$3:$I$102=C592)*(品质升级提升效果!$J$3:$J$102))</f>
        <v>4.5</v>
      </c>
      <c r="X592" s="19" cm="1">
        <f t="array" ref="X592">IFERROR(LOOKUP(1,0/((L592=Sheet2!$A$1:$A$90)*(Sheet2!$B$1:$B$90=C592)),Sheet2!$C$1:$C$90),W592)</f>
        <v>4.5</v>
      </c>
      <c r="Y592" s="16">
        <f t="shared" si="85"/>
        <v>25697853</v>
      </c>
      <c r="Z592" s="16">
        <f t="shared" si="83"/>
        <v>7182000</v>
      </c>
      <c r="AA592" s="16">
        <f t="shared" si="84"/>
        <v>157042440</v>
      </c>
      <c r="AD592" s="16" t="s">
        <v>257</v>
      </c>
      <c r="AE592" s="16" t="str">
        <f t="shared" si="86"/>
        <v>25697853,0}|</v>
      </c>
      <c r="AF592" s="16" t="s">
        <v>313</v>
      </c>
      <c r="AG592" s="16">
        <f t="shared" si="87"/>
        <v>7182000</v>
      </c>
      <c r="AH592" s="16" t="s">
        <v>260</v>
      </c>
      <c r="AI592" s="16" t="s">
        <v>314</v>
      </c>
      <c r="AJ592" s="16">
        <f t="shared" si="88"/>
        <v>157042440</v>
      </c>
      <c r="AK592" s="16" t="s">
        <v>261</v>
      </c>
      <c r="AL592" s="24" t="str">
        <f t="shared" si="89"/>
        <v>{{5,1,1,25697853,0}|{5,1,2,7182000,0}|{5,1,3,157042440,3}}</v>
      </c>
    </row>
    <row r="593" spans="1:38" x14ac:dyDescent="0.15">
      <c r="A593" s="16">
        <v>588</v>
      </c>
      <c r="B593" s="16">
        <v>602</v>
      </c>
      <c r="C593" s="16">
        <v>10</v>
      </c>
      <c r="D593" s="16">
        <v>0</v>
      </c>
      <c r="E593" s="16">
        <v>0</v>
      </c>
      <c r="F593" s="16">
        <v>1000</v>
      </c>
      <c r="G593" s="16">
        <v>0</v>
      </c>
      <c r="H593" s="24" t="s">
        <v>316</v>
      </c>
      <c r="I593" s="24" t="s">
        <v>316</v>
      </c>
      <c r="J593" s="16">
        <v>8661</v>
      </c>
      <c r="K593" s="30">
        <v>0</v>
      </c>
      <c r="L593" s="16" t="s">
        <v>68</v>
      </c>
      <c r="M593" s="16" t="str" cm="1">
        <f t="array" ref="M593:U593">_xlfn._xlws.FILTER(领地怪物效果!$A$4:$I$64,L593=领地怪物效果!$A$4:$A$64)</f>
        <v>远征PVE-2级远古矿井</v>
      </c>
      <c r="N593" s="16">
        <v>2</v>
      </c>
      <c r="O593" s="16">
        <v>2.95</v>
      </c>
      <c r="P593" s="16">
        <v>2.25</v>
      </c>
      <c r="Q593" s="16">
        <v>2.25</v>
      </c>
      <c r="R593" s="16">
        <v>0</v>
      </c>
      <c r="S593" s="16">
        <v>8866511</v>
      </c>
      <c r="T593" s="16">
        <v>1575000</v>
      </c>
      <c r="U593" s="16">
        <v>33812966</v>
      </c>
      <c r="V593" s="16">
        <f t="shared" si="81"/>
        <v>2</v>
      </c>
      <c r="W593" s="19" cm="1">
        <f t="array" ref="W593">SUMPRODUCT((V593=品质升级提升效果!$H$3:$H$102)*(品质升级提升效果!$I$3:$I$102=C593)*(品质升级提升效果!$J$3:$J$102))</f>
        <v>3.24</v>
      </c>
      <c r="X593" s="19" cm="1">
        <f t="array" ref="X593">IFERROR(LOOKUP(1,0/((L593=Sheet2!$A$1:$A$90)*(Sheet2!$B$1:$B$90=C593)),Sheet2!$C$1:$C$90),W593)</f>
        <v>3.24</v>
      </c>
      <c r="Y593" s="16">
        <f t="shared" si="85"/>
        <v>28727495</v>
      </c>
      <c r="Z593" s="16">
        <f t="shared" si="83"/>
        <v>6123600</v>
      </c>
      <c r="AA593" s="16">
        <f t="shared" si="84"/>
        <v>133899345</v>
      </c>
      <c r="AD593" s="16" t="s">
        <v>257</v>
      </c>
      <c r="AE593" s="16" t="str">
        <f t="shared" si="86"/>
        <v>28727495,0}|</v>
      </c>
      <c r="AF593" s="16" t="s">
        <v>313</v>
      </c>
      <c r="AG593" s="16">
        <f t="shared" si="87"/>
        <v>6123600</v>
      </c>
      <c r="AH593" s="16" t="s">
        <v>260</v>
      </c>
      <c r="AI593" s="16" t="s">
        <v>314</v>
      </c>
      <c r="AJ593" s="16">
        <f t="shared" si="88"/>
        <v>133899345</v>
      </c>
      <c r="AK593" s="16" t="s">
        <v>261</v>
      </c>
      <c r="AL593" s="24" t="str">
        <f t="shared" si="89"/>
        <v>{{5,1,1,28727495,0}|{5,1,2,6123600,0}|{5,1,3,133899345,3}}</v>
      </c>
    </row>
    <row r="594" spans="1:38" x14ac:dyDescent="0.15">
      <c r="A594" s="16">
        <v>589</v>
      </c>
      <c r="B594" s="16">
        <v>603</v>
      </c>
      <c r="C594" s="16">
        <v>10</v>
      </c>
      <c r="D594" s="16">
        <v>0</v>
      </c>
      <c r="E594" s="16">
        <v>0</v>
      </c>
      <c r="F594" s="16">
        <v>1000</v>
      </c>
      <c r="G594" s="16">
        <v>0</v>
      </c>
      <c r="H594" s="24" t="s">
        <v>316</v>
      </c>
      <c r="I594" s="24" t="s">
        <v>316</v>
      </c>
      <c r="J594" s="16">
        <v>8661</v>
      </c>
      <c r="K594" s="30">
        <v>0</v>
      </c>
      <c r="L594" s="16" t="s">
        <v>69</v>
      </c>
      <c r="M594" s="16" t="str" cm="1">
        <f t="array" ref="M594:U594">_xlfn._xlws.FILTER(领地怪物效果!$A$4:$I$64,L594=领地怪物效果!$A$4:$A$64)</f>
        <v>远征PVE-3级远古矿井</v>
      </c>
      <c r="N594" s="16">
        <v>3</v>
      </c>
      <c r="O594" s="16">
        <v>5.9</v>
      </c>
      <c r="P594" s="16">
        <v>3.9</v>
      </c>
      <c r="Q594" s="16">
        <v>3.9</v>
      </c>
      <c r="R594" s="16">
        <v>0</v>
      </c>
      <c r="S594" s="16">
        <v>17733022</v>
      </c>
      <c r="T594" s="16">
        <v>2730000</v>
      </c>
      <c r="U594" s="16">
        <v>58609141</v>
      </c>
      <c r="V594" s="16">
        <f t="shared" si="81"/>
        <v>3</v>
      </c>
      <c r="W594" s="19" cm="1">
        <f t="array" ref="W594">SUMPRODUCT((V594=品质升级提升效果!$H$3:$H$102)*(品质升级提升效果!$I$3:$I$102=C594)*(品质升级提升效果!$J$3:$J$102))</f>
        <v>2.64</v>
      </c>
      <c r="X594" s="19" cm="1">
        <f t="array" ref="X594">IFERROR(LOOKUP(1,0/((L594=Sheet2!$A$1:$A$90)*(Sheet2!$B$1:$B$90=C594)),Sheet2!$C$1:$C$90),W594)</f>
        <v>2.64</v>
      </c>
      <c r="Y594" s="16">
        <f t="shared" si="85"/>
        <v>46815178</v>
      </c>
      <c r="Z594" s="16">
        <f t="shared" si="83"/>
        <v>8648640</v>
      </c>
      <c r="AA594" s="16">
        <f t="shared" si="84"/>
        <v>189112161</v>
      </c>
      <c r="AD594" s="16" t="s">
        <v>257</v>
      </c>
      <c r="AE594" s="16" t="str">
        <f t="shared" si="86"/>
        <v>46815178,0}|</v>
      </c>
      <c r="AF594" s="16" t="s">
        <v>313</v>
      </c>
      <c r="AG594" s="16">
        <f t="shared" si="87"/>
        <v>8648640</v>
      </c>
      <c r="AH594" s="16" t="s">
        <v>260</v>
      </c>
      <c r="AI594" s="16" t="s">
        <v>314</v>
      </c>
      <c r="AJ594" s="16">
        <f t="shared" si="88"/>
        <v>189112161</v>
      </c>
      <c r="AK594" s="16" t="s">
        <v>261</v>
      </c>
      <c r="AL594" s="24" t="str">
        <f t="shared" si="89"/>
        <v>{{5,1,1,46815178,0}|{5,1,2,8648640,0}|{5,1,3,189112161,3}}</v>
      </c>
    </row>
    <row r="595" spans="1:38" x14ac:dyDescent="0.15">
      <c r="A595" s="16">
        <v>590</v>
      </c>
      <c r="B595" s="16">
        <v>604</v>
      </c>
      <c r="C595" s="16">
        <v>10</v>
      </c>
      <c r="D595" s="16">
        <v>0</v>
      </c>
      <c r="E595" s="16">
        <v>0</v>
      </c>
      <c r="F595" s="16">
        <v>1000</v>
      </c>
      <c r="G595" s="16">
        <v>0</v>
      </c>
      <c r="H595" s="24" t="s">
        <v>316</v>
      </c>
      <c r="I595" s="24" t="s">
        <v>316</v>
      </c>
      <c r="J595" s="16">
        <v>8661</v>
      </c>
      <c r="K595" s="30">
        <v>0</v>
      </c>
      <c r="L595" s="16" t="s">
        <v>70</v>
      </c>
      <c r="M595" s="16" t="str" cm="1">
        <f t="array" ref="M595:U595">_xlfn._xlws.FILTER(领地怪物效果!$A$4:$I$64,L595=领地怪物效果!$A$4:$A$64)</f>
        <v>远征PVE-4级远古矿井</v>
      </c>
      <c r="N595" s="16">
        <v>4</v>
      </c>
      <c r="O595" s="16">
        <v>8.6999999999999993</v>
      </c>
      <c r="P595" s="16">
        <v>29.7</v>
      </c>
      <c r="Q595" s="16">
        <v>29.7</v>
      </c>
      <c r="R595" s="16">
        <v>0</v>
      </c>
      <c r="S595" s="16">
        <v>26148694</v>
      </c>
      <c r="T595" s="16">
        <v>20790000</v>
      </c>
      <c r="U595" s="16">
        <v>446331156</v>
      </c>
      <c r="V595" s="16">
        <f t="shared" si="81"/>
        <v>4</v>
      </c>
      <c r="W595" s="19" cm="1">
        <f t="array" ref="W595">SUMPRODUCT((V595=品质升级提升效果!$H$3:$H$102)*(品质升级提升效果!$I$3:$I$102=C595)*(品质升级提升效果!$J$3:$J$102))</f>
        <v>2.2400000000000002</v>
      </c>
      <c r="X595" s="19" cm="1">
        <f t="array" ref="X595">IFERROR(LOOKUP(1,0/((L595=Sheet2!$A$1:$A$90)*(Sheet2!$B$1:$B$90=C595)),Sheet2!$C$1:$C$90),W595)</f>
        <v>2.2400000000000002</v>
      </c>
      <c r="Y595" s="16">
        <f t="shared" si="85"/>
        <v>58573074</v>
      </c>
      <c r="Z595" s="16">
        <f t="shared" si="83"/>
        <v>55883520</v>
      </c>
      <c r="AA595" s="16">
        <f t="shared" si="84"/>
        <v>1221955520</v>
      </c>
      <c r="AD595" s="16" t="s">
        <v>257</v>
      </c>
      <c r="AE595" s="16" t="str">
        <f t="shared" si="86"/>
        <v>58573074,0}|</v>
      </c>
      <c r="AF595" s="16" t="s">
        <v>313</v>
      </c>
      <c r="AG595" s="16">
        <f t="shared" si="87"/>
        <v>55883520</v>
      </c>
      <c r="AH595" s="16" t="s">
        <v>260</v>
      </c>
      <c r="AI595" s="16" t="s">
        <v>314</v>
      </c>
      <c r="AJ595" s="16">
        <f t="shared" si="88"/>
        <v>1221955520</v>
      </c>
      <c r="AK595" s="16" t="s">
        <v>261</v>
      </c>
      <c r="AL595" s="24" t="str">
        <f t="shared" si="89"/>
        <v>{{5,1,1,58573074,0}|{5,1,2,55883520,0}|{5,1,3,1221955520,3}}</v>
      </c>
    </row>
    <row r="596" spans="1:38" x14ac:dyDescent="0.15">
      <c r="A596" s="16">
        <v>591</v>
      </c>
      <c r="B596" s="16">
        <v>605</v>
      </c>
      <c r="C596" s="16">
        <v>10</v>
      </c>
      <c r="D596" s="16">
        <v>0</v>
      </c>
      <c r="E596" s="16">
        <v>0</v>
      </c>
      <c r="F596" s="16">
        <v>1000</v>
      </c>
      <c r="G596" s="16">
        <v>0</v>
      </c>
      <c r="H596" s="24" t="s">
        <v>316</v>
      </c>
      <c r="I596" s="24" t="s">
        <v>316</v>
      </c>
      <c r="J596" s="16">
        <v>8661</v>
      </c>
      <c r="K596" s="30">
        <v>0</v>
      </c>
      <c r="L596" s="16" t="s">
        <v>71</v>
      </c>
      <c r="M596" s="16" t="str" cm="1">
        <f t="array" ref="M596:U596">_xlfn._xlws.FILTER(领地怪物效果!$A$4:$I$64,L596=领地怪物效果!$A$4:$A$64)</f>
        <v>远征PVE-5级远古矿井</v>
      </c>
      <c r="N596" s="16">
        <v>5</v>
      </c>
      <c r="O596" s="16">
        <v>13.2</v>
      </c>
      <c r="P596" s="16">
        <v>35</v>
      </c>
      <c r="Q596" s="16">
        <v>35</v>
      </c>
      <c r="R596" s="16">
        <v>0</v>
      </c>
      <c r="S596" s="16">
        <v>39673880</v>
      </c>
      <c r="T596" s="16">
        <v>24500000</v>
      </c>
      <c r="U596" s="16">
        <v>525979477</v>
      </c>
      <c r="V596" s="16">
        <f t="shared" si="81"/>
        <v>5</v>
      </c>
      <c r="W596" s="19" cm="1">
        <f t="array" ref="W596">SUMPRODUCT((V596=品质升级提升效果!$H$3:$H$102)*(品质升级提升效果!$I$3:$I$102=C596)*(品质升级提升效果!$J$3:$J$102))</f>
        <v>2.04</v>
      </c>
      <c r="X596" s="19" cm="1">
        <f t="array" ref="X596">IFERROR(LOOKUP(1,0/((L596=Sheet2!$A$1:$A$90)*(Sheet2!$B$1:$B$90=C596)),Sheet2!$C$1:$C$90),W596)</f>
        <v>2.04</v>
      </c>
      <c r="Y596" s="16">
        <f t="shared" si="85"/>
        <v>80934715</v>
      </c>
      <c r="Z596" s="16">
        <f t="shared" si="83"/>
        <v>59976000</v>
      </c>
      <c r="AA596" s="16">
        <f t="shared" si="84"/>
        <v>1311442162</v>
      </c>
      <c r="AD596" s="16" t="s">
        <v>257</v>
      </c>
      <c r="AE596" s="16" t="str">
        <f t="shared" si="86"/>
        <v>80934715,0}|</v>
      </c>
      <c r="AF596" s="16" t="s">
        <v>313</v>
      </c>
      <c r="AG596" s="16">
        <f t="shared" si="87"/>
        <v>59976000</v>
      </c>
      <c r="AH596" s="16" t="s">
        <v>260</v>
      </c>
      <c r="AI596" s="16" t="s">
        <v>314</v>
      </c>
      <c r="AJ596" s="16">
        <f t="shared" si="88"/>
        <v>1311442162</v>
      </c>
      <c r="AK596" s="16" t="s">
        <v>261</v>
      </c>
      <c r="AL596" s="24" t="str">
        <f t="shared" si="89"/>
        <v>{{5,1,1,80934715,0}|{5,1,2,59976000,0}|{5,1,3,1311442162,3}}</v>
      </c>
    </row>
    <row r="597" spans="1:38" x14ac:dyDescent="0.15">
      <c r="A597" s="16">
        <v>592</v>
      </c>
      <c r="B597" s="16">
        <v>606</v>
      </c>
      <c r="C597" s="16">
        <v>10</v>
      </c>
      <c r="D597" s="16">
        <v>0</v>
      </c>
      <c r="E597" s="16">
        <v>0</v>
      </c>
      <c r="F597" s="16">
        <v>1000</v>
      </c>
      <c r="G597" s="16">
        <v>0</v>
      </c>
      <c r="H597" s="24" t="s">
        <v>316</v>
      </c>
      <c r="I597" s="24" t="s">
        <v>316</v>
      </c>
      <c r="J597" s="16">
        <v>8661</v>
      </c>
      <c r="K597" s="30">
        <v>0</v>
      </c>
      <c r="L597" s="16" t="s">
        <v>72</v>
      </c>
      <c r="M597" s="16" t="str" cm="1">
        <f t="array" ref="M597:U597">_xlfn._xlws.FILTER(领地怪物效果!$A$4:$I$64,L597=领地怪物效果!$A$4:$A$64)</f>
        <v>远征PVE-6级远古矿井</v>
      </c>
      <c r="N597" s="16">
        <v>6</v>
      </c>
      <c r="O597" s="16">
        <v>31.05</v>
      </c>
      <c r="P597" s="16">
        <v>232</v>
      </c>
      <c r="Q597" s="16">
        <v>232</v>
      </c>
      <c r="R597" s="16">
        <v>0</v>
      </c>
      <c r="S597" s="16">
        <v>93323787</v>
      </c>
      <c r="T597" s="16">
        <v>162400000</v>
      </c>
      <c r="U597" s="16">
        <v>3486492537</v>
      </c>
      <c r="V597" s="16">
        <f t="shared" si="81"/>
        <v>6</v>
      </c>
      <c r="W597" s="19" cm="1">
        <f t="array" ref="W597">SUMPRODUCT((V597=品质升级提升效果!$H$3:$H$102)*(品质升级提升效果!$I$3:$I$102=C597)*(品质升级提升效果!$J$3:$J$102))</f>
        <v>1.98</v>
      </c>
      <c r="X597" s="19" cm="1">
        <f t="array" ref="X597">IFERROR(LOOKUP(1,0/((L597=Sheet2!$A$1:$A$90)*(Sheet2!$B$1:$B$90=C597)),Sheet2!$C$1:$C$90),W597)</f>
        <v>1.98</v>
      </c>
      <c r="Y597" s="16">
        <f t="shared" si="85"/>
        <v>184781098</v>
      </c>
      <c r="Z597" s="16">
        <f t="shared" si="83"/>
        <v>385862400</v>
      </c>
      <c r="AA597" s="16">
        <f t="shared" si="84"/>
        <v>8437311939</v>
      </c>
      <c r="AD597" s="16" t="s">
        <v>257</v>
      </c>
      <c r="AE597" s="16" t="str">
        <f t="shared" si="86"/>
        <v>184781098,0}|</v>
      </c>
      <c r="AF597" s="16" t="s">
        <v>313</v>
      </c>
      <c r="AG597" s="16">
        <f t="shared" si="87"/>
        <v>385862400</v>
      </c>
      <c r="AH597" s="16" t="s">
        <v>260</v>
      </c>
      <c r="AI597" s="16" t="s">
        <v>314</v>
      </c>
      <c r="AJ597" s="16">
        <f t="shared" si="88"/>
        <v>8437311939</v>
      </c>
      <c r="AK597" s="16" t="s">
        <v>261</v>
      </c>
      <c r="AL597" s="24" t="str">
        <f t="shared" si="89"/>
        <v>{{5,1,1,184781098,0}|{5,1,2,385862400,0}|{5,1,3,8437311939,3}}</v>
      </c>
    </row>
    <row r="598" spans="1:38" x14ac:dyDescent="0.15">
      <c r="A598" s="16">
        <v>593</v>
      </c>
      <c r="B598" s="16">
        <v>607</v>
      </c>
      <c r="C598" s="16">
        <v>10</v>
      </c>
      <c r="D598" s="16">
        <v>0</v>
      </c>
      <c r="E598" s="16">
        <v>0</v>
      </c>
      <c r="F598" s="16">
        <v>1000</v>
      </c>
      <c r="G598" s="16">
        <v>0</v>
      </c>
      <c r="H598" s="24" t="s">
        <v>316</v>
      </c>
      <c r="I598" s="24" t="s">
        <v>316</v>
      </c>
      <c r="J598" s="16">
        <v>8661</v>
      </c>
      <c r="K598" s="30">
        <v>0</v>
      </c>
      <c r="L598" s="16" t="s">
        <v>73</v>
      </c>
      <c r="M598" s="16" t="str" cm="1">
        <f t="array" ref="M598:U598">_xlfn._xlws.FILTER(领地怪物效果!$A$4:$I$64,L598=领地怪物效果!$A$4:$A$64)</f>
        <v>远征PVE-7级远古矿井</v>
      </c>
      <c r="N598" s="16">
        <v>7</v>
      </c>
      <c r="O598" s="16">
        <v>35.799999999999997</v>
      </c>
      <c r="P598" s="16">
        <v>300</v>
      </c>
      <c r="Q598" s="16">
        <v>300</v>
      </c>
      <c r="R598" s="16">
        <v>0</v>
      </c>
      <c r="S598" s="16">
        <v>107600373</v>
      </c>
      <c r="T598" s="16">
        <v>210000000</v>
      </c>
      <c r="U598" s="16">
        <v>4508395522</v>
      </c>
      <c r="V598" s="16">
        <f t="shared" si="81"/>
        <v>7</v>
      </c>
      <c r="W598" s="19" cm="1">
        <f t="array" ref="W598">SUMPRODUCT((V598=品质升级提升效果!$H$3:$H$102)*(品质升级提升效果!$I$3:$I$102=C598)*(品质升级提升效果!$J$3:$J$102))</f>
        <v>1.78</v>
      </c>
      <c r="X598" s="19" cm="1">
        <f t="array" ref="X598">IFERROR(LOOKUP(1,0/((L598=Sheet2!$A$1:$A$90)*(Sheet2!$B$1:$B$90=C598)),Sheet2!$C$1:$C$90),W598)</f>
        <v>1.78</v>
      </c>
      <c r="Y598" s="16">
        <f t="shared" si="85"/>
        <v>191528663</v>
      </c>
      <c r="Z598" s="16">
        <f t="shared" si="83"/>
        <v>448560000</v>
      </c>
      <c r="AA598" s="16">
        <f t="shared" si="84"/>
        <v>9808264924</v>
      </c>
      <c r="AD598" s="16" t="s">
        <v>257</v>
      </c>
      <c r="AE598" s="16" t="str">
        <f t="shared" si="86"/>
        <v>191528663,0}|</v>
      </c>
      <c r="AF598" s="16" t="s">
        <v>313</v>
      </c>
      <c r="AG598" s="16">
        <f t="shared" si="87"/>
        <v>448560000</v>
      </c>
      <c r="AH598" s="16" t="s">
        <v>260</v>
      </c>
      <c r="AI598" s="16" t="s">
        <v>314</v>
      </c>
      <c r="AJ598" s="16">
        <f t="shared" si="88"/>
        <v>9808264924</v>
      </c>
      <c r="AK598" s="16" t="s">
        <v>261</v>
      </c>
      <c r="AL598" s="24" t="str">
        <f t="shared" si="89"/>
        <v>{{5,1,1,191528663,0}|{5,1,2,448560000,0}|{5,1,3,9808264924,3}}</v>
      </c>
    </row>
    <row r="599" spans="1:38" x14ac:dyDescent="0.15">
      <c r="A599" s="16">
        <v>594</v>
      </c>
      <c r="B599" s="16">
        <v>608</v>
      </c>
      <c r="C599" s="16">
        <v>10</v>
      </c>
      <c r="D599" s="16">
        <v>0</v>
      </c>
      <c r="E599" s="16">
        <v>0</v>
      </c>
      <c r="F599" s="16">
        <v>1000</v>
      </c>
      <c r="G599" s="16">
        <v>0</v>
      </c>
      <c r="H599" s="24" t="s">
        <v>316</v>
      </c>
      <c r="I599" s="24" t="s">
        <v>316</v>
      </c>
      <c r="J599" s="16">
        <v>8661</v>
      </c>
      <c r="K599" s="30">
        <v>0</v>
      </c>
      <c r="L599" s="16" t="s">
        <v>74</v>
      </c>
      <c r="M599" s="16" t="str" cm="1">
        <f t="array" ref="M599:U599">_xlfn._xlws.FILTER(领地怪物效果!$A$4:$I$64,L599=领地怪物效果!$A$4:$A$64)</f>
        <v>远征PVE-8级远古矿井</v>
      </c>
      <c r="N599" s="16">
        <v>8</v>
      </c>
      <c r="O599" s="16">
        <v>39.549999999999997</v>
      </c>
      <c r="P599" s="16">
        <v>387.5</v>
      </c>
      <c r="Q599" s="16">
        <v>387.5</v>
      </c>
      <c r="R599" s="16">
        <v>0</v>
      </c>
      <c r="S599" s="16">
        <v>118871361</v>
      </c>
      <c r="T599" s="16">
        <v>271250000</v>
      </c>
      <c r="U599" s="16">
        <v>5823344216</v>
      </c>
      <c r="V599" s="16">
        <f t="shared" si="81"/>
        <v>8</v>
      </c>
      <c r="W599" s="19" cm="1">
        <f t="array" ref="W599">SUMPRODUCT((V599=品质升级提升效果!$H$3:$H$102)*(品质升级提升效果!$I$3:$I$102=C599)*(品质升级提升效果!$J$3:$J$102))</f>
        <v>1.58</v>
      </c>
      <c r="X599" s="19" cm="1">
        <f t="array" ref="X599">IFERROR(LOOKUP(1,0/((L599=Sheet2!$A$1:$A$90)*(Sheet2!$B$1:$B$90=C599)),Sheet2!$C$1:$C$90),W599)</f>
        <v>1.58</v>
      </c>
      <c r="Y599" s="16">
        <f t="shared" si="85"/>
        <v>187816750</v>
      </c>
      <c r="Z599" s="16">
        <f t="shared" si="83"/>
        <v>514290000</v>
      </c>
      <c r="AA599" s="16">
        <f t="shared" si="84"/>
        <v>11245524719</v>
      </c>
      <c r="AD599" s="16" t="s">
        <v>257</v>
      </c>
      <c r="AE599" s="16" t="str">
        <f t="shared" si="86"/>
        <v>187816750,0}|</v>
      </c>
      <c r="AF599" s="16" t="s">
        <v>313</v>
      </c>
      <c r="AG599" s="16">
        <f t="shared" si="87"/>
        <v>514290000</v>
      </c>
      <c r="AH599" s="16" t="s">
        <v>260</v>
      </c>
      <c r="AI599" s="16" t="s">
        <v>314</v>
      </c>
      <c r="AJ599" s="16">
        <f t="shared" si="88"/>
        <v>11245524719</v>
      </c>
      <c r="AK599" s="16" t="s">
        <v>261</v>
      </c>
      <c r="AL599" s="24" t="str">
        <f t="shared" si="89"/>
        <v>{{5,1,1,187816750,0}|{5,1,2,514290000,0}|{5,1,3,11245524719,3}}</v>
      </c>
    </row>
    <row r="600" spans="1:38" x14ac:dyDescent="0.15">
      <c r="A600" s="16">
        <v>595</v>
      </c>
      <c r="B600" s="16">
        <v>609</v>
      </c>
      <c r="C600" s="16">
        <v>10</v>
      </c>
      <c r="D600" s="16">
        <v>0</v>
      </c>
      <c r="E600" s="16">
        <v>0</v>
      </c>
      <c r="F600" s="16">
        <v>1000</v>
      </c>
      <c r="G600" s="16">
        <v>0</v>
      </c>
      <c r="H600" s="24" t="s">
        <v>316</v>
      </c>
      <c r="I600" s="24" t="s">
        <v>316</v>
      </c>
      <c r="J600" s="16">
        <v>8661</v>
      </c>
      <c r="K600" s="30">
        <v>0</v>
      </c>
      <c r="L600" s="16" t="s">
        <v>75</v>
      </c>
      <c r="M600" s="16" t="str" cm="1">
        <f t="array" ref="M600:U600">_xlfn._xlws.FILTER(领地怪物效果!$A$4:$I$64,L600=领地怪物效果!$A$4:$A$64)</f>
        <v>远征PVE-9级远古矿井</v>
      </c>
      <c r="N600" s="16">
        <v>9</v>
      </c>
      <c r="O600" s="16">
        <v>68.400000000000006</v>
      </c>
      <c r="P600" s="16">
        <v>480</v>
      </c>
      <c r="Q600" s="16">
        <v>480</v>
      </c>
      <c r="R600" s="16">
        <v>0</v>
      </c>
      <c r="S600" s="16">
        <v>205582835</v>
      </c>
      <c r="T600" s="16">
        <v>336000000</v>
      </c>
      <c r="U600" s="16">
        <v>7213432835</v>
      </c>
      <c r="V600" s="16">
        <f t="shared" si="81"/>
        <v>9</v>
      </c>
      <c r="W600" s="19" cm="1">
        <f t="array" ref="W600">SUMPRODUCT((V600=品质升级提升效果!$H$3:$H$102)*(品质升级提升效果!$I$3:$I$102=C600)*(品质升级提升效果!$J$3:$J$102))</f>
        <v>1.48</v>
      </c>
      <c r="X600" s="19" cm="1">
        <f t="array" ref="X600">IFERROR(LOOKUP(1,0/((L600=Sheet2!$A$1:$A$90)*(Sheet2!$B$1:$B$90=C600)),Sheet2!$C$1:$C$90),W600)</f>
        <v>1.48</v>
      </c>
      <c r="Y600" s="16">
        <f t="shared" si="85"/>
        <v>304262595</v>
      </c>
      <c r="Z600" s="16">
        <f t="shared" si="83"/>
        <v>596736000</v>
      </c>
      <c r="AA600" s="16">
        <f t="shared" si="84"/>
        <v>13048298505</v>
      </c>
      <c r="AD600" s="16" t="s">
        <v>257</v>
      </c>
      <c r="AE600" s="16" t="str">
        <f t="shared" si="86"/>
        <v>304262595,0}|</v>
      </c>
      <c r="AF600" s="16" t="s">
        <v>313</v>
      </c>
      <c r="AG600" s="16">
        <f t="shared" si="87"/>
        <v>596736000</v>
      </c>
      <c r="AH600" s="16" t="s">
        <v>260</v>
      </c>
      <c r="AI600" s="16" t="s">
        <v>314</v>
      </c>
      <c r="AJ600" s="16">
        <f t="shared" si="88"/>
        <v>13048298505</v>
      </c>
      <c r="AK600" s="16" t="s">
        <v>261</v>
      </c>
      <c r="AL600" s="24" t="str">
        <f t="shared" si="89"/>
        <v>{{5,1,1,304262595,0}|{5,1,2,596736000,0}|{5,1,3,13048298505,3}}</v>
      </c>
    </row>
    <row r="601" spans="1:38" x14ac:dyDescent="0.15">
      <c r="A601" s="16">
        <v>596</v>
      </c>
      <c r="B601" s="16">
        <v>701</v>
      </c>
      <c r="C601" s="16">
        <v>10</v>
      </c>
      <c r="D601" s="16">
        <v>0</v>
      </c>
      <c r="E601" s="16">
        <v>0</v>
      </c>
      <c r="F601" s="16">
        <v>0</v>
      </c>
      <c r="G601" s="16">
        <v>0</v>
      </c>
      <c r="H601" s="24" t="s">
        <v>316</v>
      </c>
      <c r="I601" s="24" t="s">
        <v>316</v>
      </c>
      <c r="J601" s="16">
        <v>8661</v>
      </c>
      <c r="K601" s="30">
        <v>0</v>
      </c>
      <c r="L601" s="16" t="s">
        <v>76</v>
      </c>
      <c r="M601" s="16" t="str" cm="1">
        <f t="array" ref="M601:U601">_xlfn._xlws.FILTER(领地怪物效果!$A$4:$I$64,L601=领地怪物效果!$A$4:$A$64)</f>
        <v>远征PVE-2级BOSS据点</v>
      </c>
      <c r="N601" s="16">
        <v>2</v>
      </c>
      <c r="O601" s="16">
        <v>3.2</v>
      </c>
      <c r="P601" s="16">
        <v>2</v>
      </c>
      <c r="Q601" s="16">
        <v>2</v>
      </c>
      <c r="R601" s="16">
        <v>0</v>
      </c>
      <c r="S601" s="16">
        <v>9617910</v>
      </c>
      <c r="T601" s="16">
        <v>1400000</v>
      </c>
      <c r="U601" s="16">
        <v>30055970</v>
      </c>
      <c r="V601" s="16">
        <f t="shared" si="81"/>
        <v>1</v>
      </c>
      <c r="W601" s="19" cm="1">
        <f t="array" ref="W601">SUMPRODUCT((V601=品质升级提升效果!$H$3:$H$102)*(品质升级提升效果!$I$3:$I$102=C601)*(品质升级提升效果!$J$3:$J$102))</f>
        <v>4.5</v>
      </c>
      <c r="X601" s="22" cm="1">
        <f t="array" ref="X601">IFERROR(LOOKUP(1,0/((L601=Sheet2!$A$1:$A$90)*(Sheet2!$B$1:$B$90=C601)),Sheet2!$C$1:$C$90),W601)</f>
        <v>4.300000000000001E-2</v>
      </c>
      <c r="Y601" s="16">
        <f t="shared" si="85"/>
        <v>413570</v>
      </c>
      <c r="Z601" s="16">
        <f t="shared" si="83"/>
        <v>72240</v>
      </c>
      <c r="AA601" s="16">
        <f t="shared" si="84"/>
        <v>1579608</v>
      </c>
      <c r="AD601" s="16" t="s">
        <v>257</v>
      </c>
      <c r="AE601" s="16" t="str">
        <f t="shared" si="86"/>
        <v>413570,0}|</v>
      </c>
      <c r="AF601" s="16" t="s">
        <v>313</v>
      </c>
      <c r="AG601" s="16">
        <f t="shared" si="87"/>
        <v>72240</v>
      </c>
      <c r="AH601" s="16" t="s">
        <v>260</v>
      </c>
      <c r="AI601" s="16" t="s">
        <v>314</v>
      </c>
      <c r="AJ601" s="16">
        <f t="shared" si="88"/>
        <v>1579608</v>
      </c>
      <c r="AK601" s="16" t="s">
        <v>261</v>
      </c>
      <c r="AL601" s="24" t="str">
        <f t="shared" si="89"/>
        <v>{{5,1,1,413570,0}|{5,1,2,72240,0}|{5,1,3,1579608,3}}</v>
      </c>
    </row>
    <row r="602" spans="1:38" x14ac:dyDescent="0.15">
      <c r="A602" s="16">
        <v>597</v>
      </c>
      <c r="B602" s="16">
        <v>702</v>
      </c>
      <c r="C602" s="16">
        <v>10</v>
      </c>
      <c r="D602" s="16">
        <v>0</v>
      </c>
      <c r="E602" s="16">
        <v>0</v>
      </c>
      <c r="F602" s="16">
        <v>0</v>
      </c>
      <c r="G602" s="16">
        <v>0</v>
      </c>
      <c r="H602" s="24" t="s">
        <v>316</v>
      </c>
      <c r="I602" s="24" t="s">
        <v>316</v>
      </c>
      <c r="J602" s="16">
        <v>8661</v>
      </c>
      <c r="K602" s="30">
        <v>0</v>
      </c>
      <c r="L602" s="16" t="s">
        <v>77</v>
      </c>
      <c r="M602" s="16" t="str" cm="1">
        <f t="array" ref="M602:U602">_xlfn._xlws.FILTER(领地怪物效果!$A$4:$I$64,L602=领地怪物效果!$A$4:$A$64)</f>
        <v>远征PVE-7级BOSS据点</v>
      </c>
      <c r="N602" s="16">
        <v>7</v>
      </c>
      <c r="O602" s="16">
        <v>26</v>
      </c>
      <c r="P602" s="16">
        <v>160</v>
      </c>
      <c r="Q602" s="16">
        <v>160</v>
      </c>
      <c r="R602" s="16">
        <v>0</v>
      </c>
      <c r="S602" s="16">
        <v>78145522</v>
      </c>
      <c r="T602" s="16">
        <v>112000000</v>
      </c>
      <c r="U602" s="16">
        <v>2404477611</v>
      </c>
      <c r="V602" s="16">
        <f t="shared" si="81"/>
        <v>2</v>
      </c>
      <c r="W602" s="19" cm="1">
        <f t="array" ref="W602">SUMPRODUCT((V602=品质升级提升效果!$H$3:$H$102)*(品质升级提升效果!$I$3:$I$102=C602)*(品质升级提升效果!$J$3:$J$102))</f>
        <v>3.24</v>
      </c>
      <c r="X602" s="22" cm="1">
        <f t="array" ref="X602">IFERROR(LOOKUP(1,0/((L602=Sheet2!$A$1:$A$90)*(Sheet2!$B$1:$B$90=C602)),Sheet2!$C$1:$C$90),W602)</f>
        <v>4.300000000000001E-2</v>
      </c>
      <c r="Y602" s="16">
        <f t="shared" si="85"/>
        <v>3360257</v>
      </c>
      <c r="Z602" s="16">
        <f t="shared" si="83"/>
        <v>5779200</v>
      </c>
      <c r="AA602" s="16">
        <f t="shared" si="84"/>
        <v>126368656</v>
      </c>
      <c r="AD602" s="16" t="s">
        <v>257</v>
      </c>
      <c r="AE602" s="16" t="str">
        <f t="shared" si="86"/>
        <v>3360257,0}|</v>
      </c>
      <c r="AF602" s="16" t="s">
        <v>313</v>
      </c>
      <c r="AG602" s="16">
        <f t="shared" si="87"/>
        <v>5779200</v>
      </c>
      <c r="AH602" s="16" t="s">
        <v>260</v>
      </c>
      <c r="AI602" s="16" t="s">
        <v>314</v>
      </c>
      <c r="AJ602" s="16">
        <f t="shared" si="88"/>
        <v>126368656</v>
      </c>
      <c r="AK602" s="16" t="s">
        <v>261</v>
      </c>
      <c r="AL602" s="24" t="str">
        <f t="shared" si="89"/>
        <v>{{5,1,1,3360257,0}|{5,1,2,5779200,0}|{5,1,3,126368656,3}}</v>
      </c>
    </row>
    <row r="603" spans="1:38" x14ac:dyDescent="0.15">
      <c r="A603" s="16">
        <v>598</v>
      </c>
      <c r="B603" s="16">
        <v>703</v>
      </c>
      <c r="C603" s="16">
        <v>10</v>
      </c>
      <c r="D603" s="16">
        <v>0</v>
      </c>
      <c r="E603" s="16">
        <v>0</v>
      </c>
      <c r="F603" s="16">
        <v>0</v>
      </c>
      <c r="G603" s="16">
        <v>0</v>
      </c>
      <c r="H603" s="24" t="s">
        <v>316</v>
      </c>
      <c r="I603" s="24" t="s">
        <v>316</v>
      </c>
      <c r="J603" s="16">
        <v>8661</v>
      </c>
      <c r="K603" s="30">
        <v>0</v>
      </c>
      <c r="L603" s="16" t="s">
        <v>78</v>
      </c>
      <c r="M603" s="16" t="str" cm="1">
        <f t="array" ref="M603:U603">_xlfn._xlws.FILTER(领地怪物效果!$A$4:$I$64,L603=领地怪物效果!$A$4:$A$64)</f>
        <v>远征PVE-8级BOSS据点</v>
      </c>
      <c r="N603" s="16">
        <v>8</v>
      </c>
      <c r="O603" s="16">
        <v>31</v>
      </c>
      <c r="P603" s="16">
        <v>181</v>
      </c>
      <c r="Q603" s="16">
        <v>181</v>
      </c>
      <c r="R603" s="16">
        <v>0</v>
      </c>
      <c r="S603" s="16">
        <v>93173507</v>
      </c>
      <c r="T603" s="16">
        <v>126700000</v>
      </c>
      <c r="U603" s="16">
        <v>2720065298</v>
      </c>
      <c r="V603" s="16">
        <f t="shared" si="81"/>
        <v>3</v>
      </c>
      <c r="W603" s="19" cm="1">
        <f t="array" ref="W603">SUMPRODUCT((V603=品质升级提升效果!$H$3:$H$102)*(品质升级提升效果!$I$3:$I$102=C603)*(品质升级提升效果!$J$3:$J$102))</f>
        <v>2.64</v>
      </c>
      <c r="X603" s="22" cm="1">
        <f t="array" ref="X603">IFERROR(LOOKUP(1,0/((L603=Sheet2!$A$1:$A$90)*(Sheet2!$B$1:$B$90=C603)),Sheet2!$C$1:$C$90),W603)</f>
        <v>4.300000000000001E-2</v>
      </c>
      <c r="Y603" s="16">
        <f t="shared" si="85"/>
        <v>4006460</v>
      </c>
      <c r="Z603" s="16">
        <f t="shared" si="83"/>
        <v>6537720</v>
      </c>
      <c r="AA603" s="16">
        <f t="shared" si="84"/>
        <v>142954542</v>
      </c>
      <c r="AD603" s="16" t="s">
        <v>257</v>
      </c>
      <c r="AE603" s="16" t="str">
        <f t="shared" si="86"/>
        <v>4006460,0}|</v>
      </c>
      <c r="AF603" s="16" t="s">
        <v>313</v>
      </c>
      <c r="AG603" s="16">
        <f t="shared" si="87"/>
        <v>6537720</v>
      </c>
      <c r="AH603" s="16" t="s">
        <v>260</v>
      </c>
      <c r="AI603" s="16" t="s">
        <v>314</v>
      </c>
      <c r="AJ603" s="16">
        <f t="shared" si="88"/>
        <v>142954542</v>
      </c>
      <c r="AK603" s="16" t="s">
        <v>261</v>
      </c>
      <c r="AL603" s="24" t="str">
        <f t="shared" si="89"/>
        <v>{{5,1,1,4006460,0}|{5,1,2,6537720,0}|{5,1,3,142954542,3}}</v>
      </c>
    </row>
    <row r="604" spans="1:38" x14ac:dyDescent="0.15">
      <c r="A604" s="16">
        <v>599</v>
      </c>
      <c r="B604" s="16">
        <v>704</v>
      </c>
      <c r="C604" s="16">
        <v>10</v>
      </c>
      <c r="D604" s="16">
        <v>0</v>
      </c>
      <c r="E604" s="16">
        <v>0</v>
      </c>
      <c r="F604" s="16">
        <v>0</v>
      </c>
      <c r="G604" s="16">
        <v>0</v>
      </c>
      <c r="H604" s="24" t="s">
        <v>316</v>
      </c>
      <c r="I604" s="24" t="s">
        <v>316</v>
      </c>
      <c r="J604" s="16">
        <v>8661</v>
      </c>
      <c r="K604" s="30">
        <v>0</v>
      </c>
      <c r="L604" s="16" t="s">
        <v>79</v>
      </c>
      <c r="M604" s="16" t="str" cm="1">
        <f t="array" ref="M604:U604">_xlfn._xlws.FILTER(领地怪物效果!$A$4:$I$64,L604=领地怪物效果!$A$4:$A$64)</f>
        <v>远征PVE-9级BOSS据点</v>
      </c>
      <c r="N604" s="16">
        <v>9</v>
      </c>
      <c r="O604" s="16">
        <v>51</v>
      </c>
      <c r="P604" s="16">
        <v>284</v>
      </c>
      <c r="Q604" s="16">
        <v>284</v>
      </c>
      <c r="R604" s="16">
        <v>0</v>
      </c>
      <c r="S604" s="16">
        <v>153285447</v>
      </c>
      <c r="T604" s="16">
        <v>198800000</v>
      </c>
      <c r="U604" s="16">
        <v>4267947761</v>
      </c>
      <c r="V604" s="16">
        <f t="shared" si="81"/>
        <v>4</v>
      </c>
      <c r="W604" s="19" cm="1">
        <f t="array" ref="W604">SUMPRODUCT((V604=品质升级提升效果!$H$3:$H$102)*(品质升级提升效果!$I$3:$I$102=C604)*(品质升级提升效果!$J$3:$J$102))</f>
        <v>2.2400000000000002</v>
      </c>
      <c r="X604" s="22" cm="1">
        <f t="array" ref="X604">IFERROR(LOOKUP(1,0/((L604=Sheet2!$A$1:$A$90)*(Sheet2!$B$1:$B$90=C604)),Sheet2!$C$1:$C$90),W604)</f>
        <v>4.300000000000001E-2</v>
      </c>
      <c r="Y604" s="16">
        <f t="shared" si="85"/>
        <v>6591274</v>
      </c>
      <c r="Z604" s="16">
        <f t="shared" si="83"/>
        <v>10258080</v>
      </c>
      <c r="AA604" s="16">
        <f t="shared" si="84"/>
        <v>224304365</v>
      </c>
      <c r="AD604" s="16" t="s">
        <v>257</v>
      </c>
      <c r="AE604" s="16" t="str">
        <f t="shared" si="86"/>
        <v>6591274,0}|</v>
      </c>
      <c r="AF604" s="16" t="s">
        <v>313</v>
      </c>
      <c r="AG604" s="16">
        <f t="shared" si="87"/>
        <v>10258080</v>
      </c>
      <c r="AH604" s="16" t="s">
        <v>260</v>
      </c>
      <c r="AI604" s="16" t="s">
        <v>314</v>
      </c>
      <c r="AJ604" s="16">
        <f t="shared" si="88"/>
        <v>224304365</v>
      </c>
      <c r="AK604" s="16" t="s">
        <v>261</v>
      </c>
      <c r="AL604" s="24" t="str">
        <f t="shared" si="89"/>
        <v>{{5,1,1,6591274,0}|{5,1,2,10258080,0}|{5,1,3,224304365,3}}</v>
      </c>
    </row>
    <row r="605" spans="1:38" x14ac:dyDescent="0.15">
      <c r="A605" s="16">
        <v>600</v>
      </c>
      <c r="B605" s="16">
        <v>705</v>
      </c>
      <c r="C605" s="16">
        <v>10</v>
      </c>
      <c r="D605" s="16">
        <v>0</v>
      </c>
      <c r="E605" s="16">
        <v>0</v>
      </c>
      <c r="F605" s="16">
        <v>0</v>
      </c>
      <c r="G605" s="16">
        <v>0</v>
      </c>
      <c r="H605" s="24" t="s">
        <v>316</v>
      </c>
      <c r="I605" s="24" t="s">
        <v>316</v>
      </c>
      <c r="J605" s="16">
        <v>8661</v>
      </c>
      <c r="K605" s="30">
        <v>0</v>
      </c>
      <c r="L605" s="16" t="s">
        <v>80</v>
      </c>
      <c r="M605" s="16" t="str" cm="1">
        <f t="array" ref="M605:U605">_xlfn._xlws.FILTER(领地怪物效果!$A$4:$I$64,L605=领地怪物效果!$A$4:$A$64)</f>
        <v>远征PVE-10级BOSS据点</v>
      </c>
      <c r="N605" s="16">
        <v>10</v>
      </c>
      <c r="O605" s="16">
        <v>81</v>
      </c>
      <c r="P605" s="16">
        <v>382</v>
      </c>
      <c r="Q605" s="16">
        <v>382</v>
      </c>
      <c r="R605" s="16">
        <v>0</v>
      </c>
      <c r="S605" s="16">
        <v>243453358</v>
      </c>
      <c r="T605" s="16">
        <v>267400000</v>
      </c>
      <c r="U605" s="16">
        <v>5740690298</v>
      </c>
      <c r="V605" s="16">
        <f t="shared" si="81"/>
        <v>5</v>
      </c>
      <c r="W605" s="19" cm="1">
        <f t="array" ref="W605">SUMPRODUCT((V605=品质升级提升效果!$H$3:$H$102)*(品质升级提升效果!$I$3:$I$102=C605)*(品质升级提升效果!$J$3:$J$102))</f>
        <v>2.04</v>
      </c>
      <c r="X605" s="22" cm="1">
        <f t="array" ref="X605">IFERROR(LOOKUP(1,0/((L605=Sheet2!$A$1:$A$90)*(Sheet2!$B$1:$B$90=C605)),Sheet2!$C$1:$C$90),W605)</f>
        <v>4.300000000000001E-2</v>
      </c>
      <c r="Y605" s="16">
        <f t="shared" si="85"/>
        <v>10468494</v>
      </c>
      <c r="Z605" s="16">
        <f t="shared" si="83"/>
        <v>13797840</v>
      </c>
      <c r="AA605" s="16">
        <f t="shared" si="84"/>
        <v>301705167</v>
      </c>
      <c r="AD605" s="16" t="s">
        <v>257</v>
      </c>
      <c r="AE605" s="16" t="str">
        <f t="shared" si="86"/>
        <v>10468494,0}|</v>
      </c>
      <c r="AF605" s="16" t="s">
        <v>313</v>
      </c>
      <c r="AG605" s="16">
        <f t="shared" si="87"/>
        <v>13797840</v>
      </c>
      <c r="AH605" s="16" t="s">
        <v>260</v>
      </c>
      <c r="AI605" s="16" t="s">
        <v>314</v>
      </c>
      <c r="AJ605" s="16">
        <f t="shared" si="88"/>
        <v>301705167</v>
      </c>
      <c r="AK605" s="16" t="s">
        <v>261</v>
      </c>
      <c r="AL605" s="24" t="str">
        <f t="shared" si="89"/>
        <v>{{5,1,1,10468494,0}|{5,1,2,13797840,0}|{5,1,3,301705167,3}}</v>
      </c>
    </row>
  </sheetData>
  <mergeCells count="3">
    <mergeCell ref="S3:U3"/>
    <mergeCell ref="W3:X3"/>
    <mergeCell ref="AB3:AC3"/>
  </mergeCells>
  <phoneticPr fontId="2" type="noConversion"/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7E8319-6C27-4B5F-8B6E-D1AAE0193603}">
  <sheetPr codeName="Sheet8"/>
  <dimension ref="A1:AL605"/>
  <sheetViews>
    <sheetView zoomScale="80" zoomScaleNormal="80" workbookViewId="0">
      <pane xSplit="2" ySplit="4" topLeftCell="C5" activePane="bottomRight" state="frozen"/>
      <selection pane="topRight" activeCell="C1" sqref="C1"/>
      <selection pane="bottomLeft" activeCell="A5" sqref="A5"/>
      <selection pane="bottomRight" activeCell="I24" sqref="I24"/>
    </sheetView>
  </sheetViews>
  <sheetFormatPr defaultColWidth="9" defaultRowHeight="13.5" x14ac:dyDescent="0.15"/>
  <cols>
    <col min="1" max="1" width="9.125" style="16" bestFit="1" customWidth="1"/>
    <col min="2" max="2" width="27.25" style="16" customWidth="1"/>
    <col min="3" max="3" width="17.375" style="16" customWidth="1"/>
    <col min="4" max="4" width="23.75" style="16" customWidth="1"/>
    <col min="5" max="5" width="17.5" style="16" customWidth="1"/>
    <col min="6" max="6" width="19" style="16" customWidth="1"/>
    <col min="7" max="7" width="17.375" style="16" customWidth="1"/>
    <col min="8" max="9" width="40.5" style="16" bestFit="1" customWidth="1"/>
    <col min="10" max="10" width="17.375" style="16" customWidth="1"/>
    <col min="11" max="11" width="27.25" style="16" customWidth="1"/>
    <col min="12" max="12" width="21.75" style="16" customWidth="1"/>
    <col min="13" max="13" width="15.25" style="16" customWidth="1"/>
    <col min="14" max="18" width="9" style="16" customWidth="1"/>
    <col min="19" max="20" width="12" style="16" bestFit="1" customWidth="1"/>
    <col min="21" max="21" width="13.25" style="16" bestFit="1" customWidth="1"/>
    <col min="22" max="22" width="9.125" style="16" bestFit="1" customWidth="1"/>
    <col min="23" max="23" width="10.125" style="16" bestFit="1" customWidth="1"/>
    <col min="24" max="24" width="9.125" style="16" bestFit="1" customWidth="1"/>
    <col min="25" max="26" width="12" style="16" bestFit="1" customWidth="1"/>
    <col min="27" max="27" width="14.5" style="16" bestFit="1" customWidth="1"/>
    <col min="28" max="29" width="9" style="16" customWidth="1"/>
    <col min="30" max="30" width="9.5" style="16" customWidth="1"/>
    <col min="31" max="37" width="9" style="16" customWidth="1"/>
    <col min="38" max="38" width="58.25" style="16" bestFit="1" customWidth="1"/>
    <col min="39" max="16384" width="9" style="16"/>
  </cols>
  <sheetData>
    <row r="1" spans="1:38" x14ac:dyDescent="0.15">
      <c r="A1" s="15" t="s">
        <v>3</v>
      </c>
      <c r="B1" s="15" t="s">
        <v>225</v>
      </c>
      <c r="C1" s="15" t="s">
        <v>5</v>
      </c>
      <c r="D1" s="15" t="s">
        <v>6</v>
      </c>
      <c r="E1" s="15" t="s">
        <v>7</v>
      </c>
      <c r="F1" s="15" t="s">
        <v>8</v>
      </c>
      <c r="G1" s="15" t="s">
        <v>9</v>
      </c>
      <c r="H1" s="15" t="s">
        <v>11</v>
      </c>
      <c r="I1" s="15" t="s">
        <v>14</v>
      </c>
      <c r="J1" s="15" t="s">
        <v>13</v>
      </c>
      <c r="K1" s="15" t="s">
        <v>17</v>
      </c>
    </row>
    <row r="2" spans="1:38" x14ac:dyDescent="0.15">
      <c r="A2" s="16" t="s">
        <v>1</v>
      </c>
      <c r="B2" s="16" t="s">
        <v>1</v>
      </c>
      <c r="C2" s="16" t="s">
        <v>1</v>
      </c>
      <c r="D2" s="16" t="s">
        <v>1</v>
      </c>
      <c r="E2" s="16" t="s">
        <v>1</v>
      </c>
      <c r="F2" s="16" t="s">
        <v>1</v>
      </c>
    </row>
    <row r="3" spans="1:38" x14ac:dyDescent="0.15">
      <c r="A3" s="16" t="s">
        <v>0</v>
      </c>
      <c r="B3" s="16" t="s">
        <v>226</v>
      </c>
      <c r="C3" s="16" t="s">
        <v>227</v>
      </c>
      <c r="D3" s="16" t="s">
        <v>228</v>
      </c>
      <c r="E3" s="16" t="s">
        <v>229</v>
      </c>
      <c r="F3" s="16" t="s">
        <v>230</v>
      </c>
      <c r="G3" s="16" t="s">
        <v>10</v>
      </c>
      <c r="H3" s="16" t="s">
        <v>231</v>
      </c>
      <c r="I3" s="16" t="s">
        <v>232</v>
      </c>
      <c r="J3" s="16" t="s">
        <v>15</v>
      </c>
      <c r="K3" s="16" t="s">
        <v>18</v>
      </c>
      <c r="S3" s="61" t="s">
        <v>84</v>
      </c>
      <c r="T3" s="61"/>
      <c r="U3" s="61"/>
      <c r="W3" s="62" t="s">
        <v>255</v>
      </c>
      <c r="X3" s="62"/>
      <c r="AB3" s="62" t="s">
        <v>256</v>
      </c>
      <c r="AC3" s="62"/>
    </row>
    <row r="4" spans="1:38" x14ac:dyDescent="0.15">
      <c r="A4" s="16" t="s">
        <v>233</v>
      </c>
      <c r="B4" s="16" t="s">
        <v>4</v>
      </c>
      <c r="C4" s="16" t="s">
        <v>4</v>
      </c>
      <c r="D4" s="16" t="s">
        <v>4</v>
      </c>
      <c r="E4" s="16" t="s">
        <v>4</v>
      </c>
      <c r="F4" s="16" t="s">
        <v>4</v>
      </c>
      <c r="G4" s="16" t="s">
        <v>12</v>
      </c>
      <c r="H4" s="16" t="s">
        <v>12</v>
      </c>
      <c r="I4" s="16" t="s">
        <v>16</v>
      </c>
      <c r="J4" s="16" t="s">
        <v>16</v>
      </c>
      <c r="K4" s="16" t="s">
        <v>16</v>
      </c>
      <c r="S4" s="17" t="s">
        <v>81</v>
      </c>
      <c r="T4" s="17" t="s">
        <v>82</v>
      </c>
      <c r="U4" s="17" t="s">
        <v>83</v>
      </c>
      <c r="V4" s="16" t="s">
        <v>85</v>
      </c>
      <c r="W4" s="17" t="s">
        <v>86</v>
      </c>
      <c r="X4" s="17" t="s">
        <v>86</v>
      </c>
      <c r="AB4" s="18"/>
      <c r="AC4" s="18"/>
    </row>
    <row r="5" spans="1:38" x14ac:dyDescent="0.15">
      <c r="A5" s="16" t="s">
        <v>2</v>
      </c>
      <c r="B5" s="16" t="s">
        <v>2</v>
      </c>
      <c r="C5" s="16" t="s">
        <v>19</v>
      </c>
      <c r="D5" s="16" t="s">
        <v>19</v>
      </c>
      <c r="E5" s="16" t="s">
        <v>2</v>
      </c>
      <c r="F5" s="16" t="s">
        <v>2</v>
      </c>
      <c r="G5" s="16" t="s">
        <v>19</v>
      </c>
      <c r="H5" s="16" t="s">
        <v>234</v>
      </c>
      <c r="I5" s="16" t="s">
        <v>234</v>
      </c>
      <c r="J5" s="16" t="s">
        <v>19</v>
      </c>
      <c r="K5" s="16" t="s">
        <v>19</v>
      </c>
    </row>
    <row r="6" spans="1:38" s="23" customFormat="1" x14ac:dyDescent="0.15">
      <c r="A6" s="23">
        <v>1</v>
      </c>
      <c r="B6" s="23">
        <v>100</v>
      </c>
      <c r="C6" s="23">
        <v>1</v>
      </c>
      <c r="D6" s="23">
        <v>0</v>
      </c>
      <c r="E6" s="23">
        <v>0</v>
      </c>
      <c r="F6" s="23">
        <v>0</v>
      </c>
      <c r="G6" s="23">
        <v>6000101</v>
      </c>
      <c r="H6" s="26"/>
      <c r="I6" s="26" t="s">
        <v>269</v>
      </c>
      <c r="J6" s="23">
        <v>8661</v>
      </c>
      <c r="K6" s="27">
        <f>X6*1000</f>
        <v>50</v>
      </c>
      <c r="L6" s="23" t="s">
        <v>21</v>
      </c>
      <c r="M6" s="23" t="str" cm="1">
        <f t="array" ref="M6:U6">_xlfn._xlws.FILTER(领地怪物效果!$A$4:$I$64,L6=领地怪物效果!$A$4:$A$64)</f>
        <v>远征PVP-出生</v>
      </c>
      <c r="N6" s="23">
        <v>0</v>
      </c>
      <c r="O6" s="23">
        <v>0.5</v>
      </c>
      <c r="P6" s="23">
        <v>0.8</v>
      </c>
      <c r="Q6" s="23">
        <v>0.8</v>
      </c>
      <c r="R6" s="23">
        <v>0</v>
      </c>
      <c r="S6" s="23">
        <v>1502798</v>
      </c>
      <c r="T6" s="23">
        <v>560000</v>
      </c>
      <c r="U6" s="23">
        <v>12022388</v>
      </c>
      <c r="V6" s="23">
        <f t="shared" ref="V6:V36" si="0">IF(MID(B6,2,3)+0=0,1,MID(B6,2,3)+0)</f>
        <v>1</v>
      </c>
      <c r="W6" s="28" cm="1">
        <f t="array" ref="W6">SUMPRODUCT((V6=品质升级提升效果!$H$3:$H$102)*(品质升级提升效果!$I$3:$I$102=C6)*(品质升级提升效果!$J$3:$J$102))</f>
        <v>0.05</v>
      </c>
      <c r="X6" s="28" cm="1">
        <f t="array" ref="X6">IFERROR(LOOKUP(1,0/((L6=Sheet2!$A$1:$A$90)*(Sheet2!$B$1:$B$90=C6)),Sheet2!$C$1:$C$90),W6)</f>
        <v>0.05</v>
      </c>
      <c r="Y6" s="23">
        <f>INT(S6*$X6)</f>
        <v>75139</v>
      </c>
      <c r="Z6" s="23">
        <f t="shared" ref="Z6:AA6" si="1">INT(T6*$X6)</f>
        <v>28000</v>
      </c>
      <c r="AA6" s="23">
        <f t="shared" si="1"/>
        <v>601119</v>
      </c>
      <c r="AD6" s="23" t="s">
        <v>257</v>
      </c>
      <c r="AE6" s="23" t="str">
        <f>Y6&amp;",0}|"</f>
        <v>75139,0}|</v>
      </c>
      <c r="AF6" s="23" t="s">
        <v>258</v>
      </c>
      <c r="AG6" s="23">
        <f>Z6</f>
        <v>28000</v>
      </c>
      <c r="AH6" s="23" t="s">
        <v>260</v>
      </c>
      <c r="AI6" s="23" t="s">
        <v>259</v>
      </c>
      <c r="AJ6" s="23">
        <f>AA6</f>
        <v>601119</v>
      </c>
      <c r="AK6" s="23" t="s">
        <v>261</v>
      </c>
      <c r="AL6" s="26" t="str">
        <f>AD6&amp;AE6&amp;AF6&amp;AG6&amp;AH6&amp;AI6&amp;AJ6&amp;AK6</f>
        <v>{{5,1,1,75139,0}|{{5,1,2,28000,0}|{{5,1,3,601119,3}}</v>
      </c>
    </row>
    <row r="7" spans="1:38" s="23" customFormat="1" x14ac:dyDescent="0.15">
      <c r="A7" s="23">
        <v>2</v>
      </c>
      <c r="B7" s="23">
        <v>101</v>
      </c>
      <c r="C7" s="23">
        <v>1</v>
      </c>
      <c r="D7" s="23">
        <v>0</v>
      </c>
      <c r="E7" s="23">
        <v>0</v>
      </c>
      <c r="F7" s="23">
        <v>0</v>
      </c>
      <c r="G7" s="23">
        <v>6000102</v>
      </c>
      <c r="H7" s="26"/>
      <c r="I7" s="26" t="s">
        <v>269</v>
      </c>
      <c r="J7" s="23">
        <v>8661</v>
      </c>
      <c r="K7" s="27">
        <f t="shared" ref="K7:K70" si="2">X7*1000</f>
        <v>50</v>
      </c>
      <c r="L7" s="23" t="s">
        <v>22</v>
      </c>
      <c r="M7" s="23" t="str" cm="1">
        <f t="array" ref="M7:U7">_xlfn._xlws.FILTER(领地怪物效果!$A$4:$I$64,L7=领地怪物效果!$A$4:$A$64)</f>
        <v>远征PVP-1级普通</v>
      </c>
      <c r="N7" s="23">
        <v>1</v>
      </c>
      <c r="O7" s="23">
        <v>0.65</v>
      </c>
      <c r="P7" s="23">
        <v>0.8</v>
      </c>
      <c r="Q7" s="23">
        <v>0.8</v>
      </c>
      <c r="R7" s="23">
        <v>0</v>
      </c>
      <c r="S7" s="23">
        <v>1953638</v>
      </c>
      <c r="T7" s="23">
        <v>560000</v>
      </c>
      <c r="U7" s="23">
        <v>12022388</v>
      </c>
      <c r="V7" s="23">
        <f t="shared" si="0"/>
        <v>1</v>
      </c>
      <c r="W7" s="28" cm="1">
        <f t="array" ref="W7">SUMPRODUCT((V7=品质升级提升效果!$H$3:$H$102)*(品质升级提升效果!$I$3:$I$102=C7)*(品质升级提升效果!$J$3:$J$102))</f>
        <v>0.05</v>
      </c>
      <c r="X7" s="28" cm="1">
        <f t="array" ref="X7">IFERROR(LOOKUP(1,0/((L7=Sheet2!$A$1:$A$90)*(Sheet2!$B$1:$B$90=C7)),Sheet2!$C$1:$C$90),W7)</f>
        <v>0.05</v>
      </c>
      <c r="Y7" s="23">
        <f t="shared" ref="Y7:Y70" si="3">INT(S7*$X7)</f>
        <v>97681</v>
      </c>
      <c r="Z7" s="23">
        <f t="shared" ref="Z7:Z70" si="4">INT(T7*$X7)</f>
        <v>28000</v>
      </c>
      <c r="AA7" s="23">
        <f t="shared" ref="AA7:AA70" si="5">INT(U7*$X7)</f>
        <v>601119</v>
      </c>
      <c r="AD7" s="23" t="s">
        <v>257</v>
      </c>
      <c r="AE7" s="23" t="str">
        <f t="shared" ref="AE7:AE70" si="6">Y7&amp;",0}|"</f>
        <v>97681,0}|</v>
      </c>
      <c r="AF7" s="23" t="s">
        <v>258</v>
      </c>
      <c r="AG7" s="23">
        <f t="shared" ref="AG7:AG70" si="7">Z7</f>
        <v>28000</v>
      </c>
      <c r="AH7" s="23" t="s">
        <v>260</v>
      </c>
      <c r="AI7" s="23" t="s">
        <v>259</v>
      </c>
      <c r="AJ7" s="23">
        <f t="shared" ref="AJ7:AJ70" si="8">AA7</f>
        <v>601119</v>
      </c>
      <c r="AK7" s="23" t="s">
        <v>261</v>
      </c>
      <c r="AL7" s="26" t="str">
        <f t="shared" ref="AL7:AL70" si="9">AD7&amp;AE7&amp;AF7&amp;AG7&amp;AH7&amp;AI7&amp;AJ7&amp;AK7</f>
        <v>{{5,1,1,97681,0}|{{5,1,2,28000,0}|{{5,1,3,601119,3}}</v>
      </c>
    </row>
    <row r="8" spans="1:38" s="23" customFormat="1" x14ac:dyDescent="0.15">
      <c r="A8" s="23">
        <v>3</v>
      </c>
      <c r="B8" s="23">
        <v>102</v>
      </c>
      <c r="C8" s="23">
        <v>1</v>
      </c>
      <c r="D8" s="23">
        <v>0</v>
      </c>
      <c r="E8" s="23">
        <v>0</v>
      </c>
      <c r="F8" s="23">
        <v>0</v>
      </c>
      <c r="G8" s="23">
        <v>6000103</v>
      </c>
      <c r="H8" s="26"/>
      <c r="I8" s="26" t="s">
        <v>270</v>
      </c>
      <c r="J8" s="23">
        <v>8661</v>
      </c>
      <c r="K8" s="27">
        <f t="shared" si="2"/>
        <v>50</v>
      </c>
      <c r="L8" s="23" t="s">
        <v>23</v>
      </c>
      <c r="M8" s="23" t="str" cm="1">
        <f t="array" ref="M8:U8">_xlfn._xlws.FILTER(领地怪物效果!$A$4:$I$64,L8=领地怪物效果!$A$4:$A$64)</f>
        <v>远征PVP-2级普通</v>
      </c>
      <c r="N8" s="23">
        <v>2</v>
      </c>
      <c r="O8" s="23">
        <v>2.8</v>
      </c>
      <c r="P8" s="23">
        <v>1.8</v>
      </c>
      <c r="Q8" s="23">
        <v>1.8</v>
      </c>
      <c r="R8" s="23">
        <v>0</v>
      </c>
      <c r="S8" s="23">
        <v>8415671</v>
      </c>
      <c r="T8" s="23">
        <v>1260000</v>
      </c>
      <c r="U8" s="23">
        <v>27050373</v>
      </c>
      <c r="V8" s="23">
        <f t="shared" si="0"/>
        <v>2</v>
      </c>
      <c r="W8" s="28" cm="1">
        <f t="array" ref="W8">SUMPRODUCT((V8=品质升级提升效果!$H$3:$H$102)*(品质升级提升效果!$I$3:$I$102=C8)*(品质升级提升效果!$J$3:$J$102))</f>
        <v>0.05</v>
      </c>
      <c r="X8" s="28" cm="1">
        <f t="array" ref="X8">IFERROR(LOOKUP(1,0/((L8=Sheet2!$A$1:$A$90)*(Sheet2!$B$1:$B$90=C8)),Sheet2!$C$1:$C$90),W8)</f>
        <v>0.05</v>
      </c>
      <c r="Y8" s="23">
        <f t="shared" si="3"/>
        <v>420783</v>
      </c>
      <c r="Z8" s="23">
        <f t="shared" si="4"/>
        <v>63000</v>
      </c>
      <c r="AA8" s="23">
        <f t="shared" si="5"/>
        <v>1352518</v>
      </c>
      <c r="AD8" s="23" t="s">
        <v>257</v>
      </c>
      <c r="AE8" s="23" t="str">
        <f t="shared" si="6"/>
        <v>420783,0}|</v>
      </c>
      <c r="AF8" s="23" t="s">
        <v>258</v>
      </c>
      <c r="AG8" s="23">
        <f t="shared" si="7"/>
        <v>63000</v>
      </c>
      <c r="AH8" s="23" t="s">
        <v>260</v>
      </c>
      <c r="AI8" s="23" t="s">
        <v>259</v>
      </c>
      <c r="AJ8" s="23">
        <f t="shared" si="8"/>
        <v>1352518</v>
      </c>
      <c r="AK8" s="23" t="s">
        <v>261</v>
      </c>
      <c r="AL8" s="26" t="str">
        <f t="shared" si="9"/>
        <v>{{5,1,1,420783,0}|{{5,1,2,63000,0}|{{5,1,3,1352518,3}}</v>
      </c>
    </row>
    <row r="9" spans="1:38" s="23" customFormat="1" x14ac:dyDescent="0.15">
      <c r="A9" s="23">
        <v>4</v>
      </c>
      <c r="B9" s="23">
        <v>103</v>
      </c>
      <c r="C9" s="23">
        <v>1</v>
      </c>
      <c r="D9" s="23">
        <v>0</v>
      </c>
      <c r="E9" s="23">
        <v>0</v>
      </c>
      <c r="F9" s="23">
        <v>0</v>
      </c>
      <c r="G9" s="23">
        <v>6000104</v>
      </c>
      <c r="H9" s="26"/>
      <c r="I9" s="26" t="s">
        <v>271</v>
      </c>
      <c r="J9" s="23">
        <v>8661</v>
      </c>
      <c r="K9" s="27">
        <f t="shared" si="2"/>
        <v>50</v>
      </c>
      <c r="L9" s="23" t="s">
        <v>24</v>
      </c>
      <c r="M9" s="23" t="str" cm="1">
        <f t="array" ref="M9:U9">_xlfn._xlws.FILTER(领地怪物效果!$A$4:$I$64,L9=领地怪物效果!$A$4:$A$64)</f>
        <v>远征PVP-3级普通</v>
      </c>
      <c r="N9" s="23">
        <v>3</v>
      </c>
      <c r="O9" s="23">
        <v>5.5</v>
      </c>
      <c r="P9" s="23">
        <v>3</v>
      </c>
      <c r="Q9" s="23">
        <v>3</v>
      </c>
      <c r="R9" s="23">
        <v>0</v>
      </c>
      <c r="S9" s="23">
        <v>16530783</v>
      </c>
      <c r="T9" s="23">
        <v>2100000</v>
      </c>
      <c r="U9" s="23">
        <v>45083955</v>
      </c>
      <c r="V9" s="23">
        <f t="shared" si="0"/>
        <v>3</v>
      </c>
      <c r="W9" s="28" cm="1">
        <f t="array" ref="W9">SUMPRODUCT((V9=品质升级提升效果!$H$3:$H$102)*(品质升级提升效果!$I$3:$I$102=C9)*(品质升级提升效果!$J$3:$J$102))</f>
        <v>0.05</v>
      </c>
      <c r="X9" s="28" cm="1">
        <f t="array" ref="X9">IFERROR(LOOKUP(1,0/((L9=Sheet2!$A$1:$A$90)*(Sheet2!$B$1:$B$90=C9)),Sheet2!$C$1:$C$90),W9)</f>
        <v>0.05</v>
      </c>
      <c r="Y9" s="23">
        <f t="shared" si="3"/>
        <v>826539</v>
      </c>
      <c r="Z9" s="23">
        <f t="shared" si="4"/>
        <v>105000</v>
      </c>
      <c r="AA9" s="23">
        <f t="shared" si="5"/>
        <v>2254197</v>
      </c>
      <c r="AD9" s="23" t="s">
        <v>257</v>
      </c>
      <c r="AE9" s="23" t="str">
        <f t="shared" si="6"/>
        <v>826539,0}|</v>
      </c>
      <c r="AF9" s="23" t="s">
        <v>258</v>
      </c>
      <c r="AG9" s="23">
        <f t="shared" si="7"/>
        <v>105000</v>
      </c>
      <c r="AH9" s="23" t="s">
        <v>260</v>
      </c>
      <c r="AI9" s="23" t="s">
        <v>259</v>
      </c>
      <c r="AJ9" s="23">
        <f t="shared" si="8"/>
        <v>2254197</v>
      </c>
      <c r="AK9" s="23" t="s">
        <v>261</v>
      </c>
      <c r="AL9" s="26" t="str">
        <f t="shared" si="9"/>
        <v>{{5,1,1,826539,0}|{{5,1,2,105000,0}|{{5,1,3,2254197,3}}</v>
      </c>
    </row>
    <row r="10" spans="1:38" s="23" customFormat="1" x14ac:dyDescent="0.15">
      <c r="A10" s="23">
        <v>5</v>
      </c>
      <c r="B10" s="23">
        <v>104</v>
      </c>
      <c r="C10" s="23">
        <v>1</v>
      </c>
      <c r="D10" s="23">
        <v>0</v>
      </c>
      <c r="E10" s="23">
        <v>0</v>
      </c>
      <c r="F10" s="23">
        <v>0</v>
      </c>
      <c r="G10" s="23">
        <v>6000105</v>
      </c>
      <c r="H10" s="26"/>
      <c r="I10" s="26" t="s">
        <v>272</v>
      </c>
      <c r="J10" s="23">
        <v>8661</v>
      </c>
      <c r="K10" s="27">
        <f t="shared" si="2"/>
        <v>40</v>
      </c>
      <c r="L10" s="23" t="s">
        <v>25</v>
      </c>
      <c r="M10" s="23" t="str" cm="1">
        <f t="array" ref="M10:U10">_xlfn._xlws.FILTER(领地怪物效果!$A$4:$I$64,L10=领地怪物效果!$A$4:$A$64)</f>
        <v>远征PVP-4级普通</v>
      </c>
      <c r="N10" s="23">
        <v>4</v>
      </c>
      <c r="O10" s="23">
        <v>8</v>
      </c>
      <c r="P10" s="23">
        <v>22</v>
      </c>
      <c r="Q10" s="23">
        <v>22</v>
      </c>
      <c r="R10" s="23">
        <v>0</v>
      </c>
      <c r="S10" s="23">
        <v>24044776</v>
      </c>
      <c r="T10" s="23">
        <v>15400000</v>
      </c>
      <c r="U10" s="23">
        <v>330615671</v>
      </c>
      <c r="V10" s="23">
        <f t="shared" si="0"/>
        <v>4</v>
      </c>
      <c r="W10" s="28" cm="1">
        <f t="array" ref="W10">SUMPRODUCT((V10=品质升级提升效果!$H$3:$H$102)*(品质升级提升效果!$I$3:$I$102=C10)*(品质升级提升效果!$J$3:$J$102))</f>
        <v>0.04</v>
      </c>
      <c r="X10" s="28" cm="1">
        <f t="array" ref="X10">IFERROR(LOOKUP(1,0/((L10=Sheet2!$A$1:$A$90)*(Sheet2!$B$1:$B$90=C10)),Sheet2!$C$1:$C$90),W10)</f>
        <v>0.04</v>
      </c>
      <c r="Y10" s="23">
        <f t="shared" si="3"/>
        <v>961791</v>
      </c>
      <c r="Z10" s="23">
        <f t="shared" si="4"/>
        <v>616000</v>
      </c>
      <c r="AA10" s="23">
        <f t="shared" si="5"/>
        <v>13224626</v>
      </c>
      <c r="AD10" s="23" t="s">
        <v>257</v>
      </c>
      <c r="AE10" s="23" t="str">
        <f t="shared" si="6"/>
        <v>961791,0}|</v>
      </c>
      <c r="AF10" s="23" t="s">
        <v>258</v>
      </c>
      <c r="AG10" s="23">
        <f t="shared" si="7"/>
        <v>616000</v>
      </c>
      <c r="AH10" s="23" t="s">
        <v>260</v>
      </c>
      <c r="AI10" s="23" t="s">
        <v>259</v>
      </c>
      <c r="AJ10" s="23">
        <f t="shared" si="8"/>
        <v>13224626</v>
      </c>
      <c r="AK10" s="23" t="s">
        <v>261</v>
      </c>
      <c r="AL10" s="26" t="str">
        <f t="shared" si="9"/>
        <v>{{5,1,1,961791,0}|{{5,1,2,616000,0}|{{5,1,3,13224626,3}}</v>
      </c>
    </row>
    <row r="11" spans="1:38" s="23" customFormat="1" x14ac:dyDescent="0.15">
      <c r="A11" s="23">
        <v>6</v>
      </c>
      <c r="B11" s="23">
        <v>105</v>
      </c>
      <c r="C11" s="23">
        <v>1</v>
      </c>
      <c r="D11" s="23">
        <v>0</v>
      </c>
      <c r="E11" s="23">
        <v>0</v>
      </c>
      <c r="F11" s="23">
        <v>0</v>
      </c>
      <c r="G11" s="23">
        <v>6000106</v>
      </c>
      <c r="H11" s="26"/>
      <c r="I11" s="26" t="s">
        <v>273</v>
      </c>
      <c r="J11" s="23">
        <v>8661</v>
      </c>
      <c r="K11" s="27">
        <f t="shared" si="2"/>
        <v>40</v>
      </c>
      <c r="L11" s="23" t="s">
        <v>26</v>
      </c>
      <c r="M11" s="23" t="str" cm="1">
        <f t="array" ref="M11:U11">_xlfn._xlws.FILTER(领地怪物效果!$A$4:$I$64,L11=领地怪物效果!$A$4:$A$64)</f>
        <v>远征PVP-5级普通</v>
      </c>
      <c r="N11" s="23">
        <v>5</v>
      </c>
      <c r="O11" s="23">
        <v>12</v>
      </c>
      <c r="P11" s="23">
        <v>25</v>
      </c>
      <c r="Q11" s="23">
        <v>25</v>
      </c>
      <c r="R11" s="23">
        <v>0</v>
      </c>
      <c r="S11" s="23">
        <v>36067164</v>
      </c>
      <c r="T11" s="23">
        <v>17500000</v>
      </c>
      <c r="U11" s="23">
        <v>375699626</v>
      </c>
      <c r="V11" s="23">
        <f t="shared" si="0"/>
        <v>5</v>
      </c>
      <c r="W11" s="28" cm="1">
        <f t="array" ref="W11">SUMPRODUCT((V11=品质升级提升效果!$H$3:$H$102)*(品质升级提升效果!$I$3:$I$102=C11)*(品质升级提升效果!$J$3:$J$102))</f>
        <v>0.04</v>
      </c>
      <c r="X11" s="28" cm="1">
        <f t="array" ref="X11">IFERROR(LOOKUP(1,0/((L11=Sheet2!$A$1:$A$90)*(Sheet2!$B$1:$B$90=C11)),Sheet2!$C$1:$C$90),W11)</f>
        <v>0.04</v>
      </c>
      <c r="Y11" s="23">
        <f t="shared" si="3"/>
        <v>1442686</v>
      </c>
      <c r="Z11" s="23">
        <f t="shared" si="4"/>
        <v>700000</v>
      </c>
      <c r="AA11" s="23">
        <f t="shared" si="5"/>
        <v>15027985</v>
      </c>
      <c r="AD11" s="23" t="s">
        <v>257</v>
      </c>
      <c r="AE11" s="23" t="str">
        <f t="shared" si="6"/>
        <v>1442686,0}|</v>
      </c>
      <c r="AF11" s="23" t="s">
        <v>258</v>
      </c>
      <c r="AG11" s="23">
        <f t="shared" si="7"/>
        <v>700000</v>
      </c>
      <c r="AH11" s="23" t="s">
        <v>260</v>
      </c>
      <c r="AI11" s="23" t="s">
        <v>259</v>
      </c>
      <c r="AJ11" s="23">
        <f t="shared" si="8"/>
        <v>15027985</v>
      </c>
      <c r="AK11" s="23" t="s">
        <v>261</v>
      </c>
      <c r="AL11" s="26" t="str">
        <f t="shared" si="9"/>
        <v>{{5,1,1,1442686,0}|{{5,1,2,700000,0}|{{5,1,3,15027985,3}}</v>
      </c>
    </row>
    <row r="12" spans="1:38" s="23" customFormat="1" x14ac:dyDescent="0.15">
      <c r="A12" s="23">
        <v>7</v>
      </c>
      <c r="B12" s="23">
        <v>106</v>
      </c>
      <c r="C12" s="23">
        <v>1</v>
      </c>
      <c r="D12" s="23">
        <v>0</v>
      </c>
      <c r="E12" s="23">
        <v>0</v>
      </c>
      <c r="F12" s="23">
        <v>0</v>
      </c>
      <c r="G12" s="23">
        <v>6000107</v>
      </c>
      <c r="H12" s="26"/>
      <c r="I12" s="26" t="s">
        <v>274</v>
      </c>
      <c r="J12" s="23">
        <v>8661</v>
      </c>
      <c r="K12" s="27">
        <f t="shared" si="2"/>
        <v>40</v>
      </c>
      <c r="L12" s="23" t="s">
        <v>27</v>
      </c>
      <c r="M12" s="23" t="str" cm="1">
        <f t="array" ref="M12:U12">_xlfn._xlws.FILTER(领地怪物效果!$A$4:$I$64,L12=领地怪物效果!$A$4:$A$64)</f>
        <v>远征PVP-6级普通</v>
      </c>
      <c r="N12" s="23">
        <v>6</v>
      </c>
      <c r="O12" s="23">
        <v>28</v>
      </c>
      <c r="P12" s="23">
        <v>160</v>
      </c>
      <c r="Q12" s="23">
        <v>160</v>
      </c>
      <c r="R12" s="23">
        <v>0</v>
      </c>
      <c r="S12" s="23">
        <v>84156716</v>
      </c>
      <c r="T12" s="23">
        <v>112000000</v>
      </c>
      <c r="U12" s="23">
        <v>2404477611</v>
      </c>
      <c r="V12" s="23">
        <f t="shared" si="0"/>
        <v>6</v>
      </c>
      <c r="W12" s="28" cm="1">
        <f t="array" ref="W12">SUMPRODUCT((V12=品质升级提升效果!$H$3:$H$102)*(品质升级提升效果!$I$3:$I$102=C12)*(品质升级提升效果!$J$3:$J$102))</f>
        <v>0.04</v>
      </c>
      <c r="X12" s="28" cm="1">
        <f t="array" ref="X12">IFERROR(LOOKUP(1,0/((L12=Sheet2!$A$1:$A$90)*(Sheet2!$B$1:$B$90=C12)),Sheet2!$C$1:$C$90),W12)</f>
        <v>0.04</v>
      </c>
      <c r="Y12" s="23">
        <f t="shared" si="3"/>
        <v>3366268</v>
      </c>
      <c r="Z12" s="23">
        <f t="shared" si="4"/>
        <v>4480000</v>
      </c>
      <c r="AA12" s="23">
        <f t="shared" si="5"/>
        <v>96179104</v>
      </c>
      <c r="AD12" s="23" t="s">
        <v>257</v>
      </c>
      <c r="AE12" s="23" t="str">
        <f t="shared" si="6"/>
        <v>3366268,0}|</v>
      </c>
      <c r="AF12" s="23" t="s">
        <v>258</v>
      </c>
      <c r="AG12" s="23">
        <f t="shared" si="7"/>
        <v>4480000</v>
      </c>
      <c r="AH12" s="23" t="s">
        <v>260</v>
      </c>
      <c r="AI12" s="23" t="s">
        <v>259</v>
      </c>
      <c r="AJ12" s="23">
        <f t="shared" si="8"/>
        <v>96179104</v>
      </c>
      <c r="AK12" s="23" t="s">
        <v>261</v>
      </c>
      <c r="AL12" s="26" t="str">
        <f t="shared" si="9"/>
        <v>{{5,1,1,3366268,0}|{{5,1,2,4480000,0}|{{5,1,3,96179104,3}}</v>
      </c>
    </row>
    <row r="13" spans="1:38" s="23" customFormat="1" x14ac:dyDescent="0.15">
      <c r="A13" s="23">
        <v>8</v>
      </c>
      <c r="B13" s="23">
        <v>107</v>
      </c>
      <c r="C13" s="23">
        <v>1</v>
      </c>
      <c r="D13" s="23">
        <v>0</v>
      </c>
      <c r="E13" s="23">
        <v>0</v>
      </c>
      <c r="F13" s="23">
        <v>0</v>
      </c>
      <c r="G13" s="23">
        <v>6000108</v>
      </c>
      <c r="H13" s="26"/>
      <c r="I13" s="26" t="s">
        <v>275</v>
      </c>
      <c r="J13" s="23">
        <v>8661</v>
      </c>
      <c r="K13" s="27">
        <f t="shared" si="2"/>
        <v>40</v>
      </c>
      <c r="L13" s="23" t="s">
        <v>28</v>
      </c>
      <c r="M13" s="23" t="str" cm="1">
        <f t="array" ref="M13:U13">_xlfn._xlws.FILTER(领地怪物效果!$A$4:$I$64,L13=领地怪物效果!$A$4:$A$64)</f>
        <v>远征PVP-7级普通</v>
      </c>
      <c r="N13" s="23">
        <v>7</v>
      </c>
      <c r="O13" s="23">
        <v>32</v>
      </c>
      <c r="P13" s="23">
        <v>200</v>
      </c>
      <c r="Q13" s="23">
        <v>200</v>
      </c>
      <c r="R13" s="23">
        <v>0</v>
      </c>
      <c r="S13" s="23">
        <v>96179104</v>
      </c>
      <c r="T13" s="23">
        <v>140000000</v>
      </c>
      <c r="U13" s="23">
        <v>3005597014</v>
      </c>
      <c r="V13" s="23">
        <f t="shared" si="0"/>
        <v>7</v>
      </c>
      <c r="W13" s="28" cm="1">
        <f t="array" ref="W13">SUMPRODUCT((V13=品质升级提升效果!$H$3:$H$102)*(品质升级提升效果!$I$3:$I$102=C13)*(品质升级提升效果!$J$3:$J$102))</f>
        <v>0.04</v>
      </c>
      <c r="X13" s="28" cm="1">
        <f t="array" ref="X13">IFERROR(LOOKUP(1,0/((L13=Sheet2!$A$1:$A$90)*(Sheet2!$B$1:$B$90=C13)),Sheet2!$C$1:$C$90),W13)</f>
        <v>0.04</v>
      </c>
      <c r="Y13" s="23">
        <f t="shared" si="3"/>
        <v>3847164</v>
      </c>
      <c r="Z13" s="23">
        <f t="shared" si="4"/>
        <v>5600000</v>
      </c>
      <c r="AA13" s="23">
        <f t="shared" si="5"/>
        <v>120223880</v>
      </c>
      <c r="AD13" s="23" t="s">
        <v>257</v>
      </c>
      <c r="AE13" s="23" t="str">
        <f t="shared" si="6"/>
        <v>3847164,0}|</v>
      </c>
      <c r="AF13" s="23" t="s">
        <v>258</v>
      </c>
      <c r="AG13" s="23">
        <f t="shared" si="7"/>
        <v>5600000</v>
      </c>
      <c r="AH13" s="23" t="s">
        <v>260</v>
      </c>
      <c r="AI13" s="23" t="s">
        <v>259</v>
      </c>
      <c r="AJ13" s="23">
        <f t="shared" si="8"/>
        <v>120223880</v>
      </c>
      <c r="AK13" s="23" t="s">
        <v>261</v>
      </c>
      <c r="AL13" s="26" t="str">
        <f t="shared" si="9"/>
        <v>{{5,1,1,3847164,0}|{{5,1,2,5600000,0}|{{5,1,3,120223880,3}}</v>
      </c>
    </row>
    <row r="14" spans="1:38" s="23" customFormat="1" x14ac:dyDescent="0.15">
      <c r="A14" s="23">
        <v>9</v>
      </c>
      <c r="B14" s="23">
        <v>108</v>
      </c>
      <c r="C14" s="23">
        <v>1</v>
      </c>
      <c r="D14" s="23">
        <v>0</v>
      </c>
      <c r="E14" s="23">
        <v>0</v>
      </c>
      <c r="F14" s="23">
        <v>0</v>
      </c>
      <c r="G14" s="23">
        <v>6000109</v>
      </c>
      <c r="H14" s="26"/>
      <c r="I14" s="26" t="s">
        <v>276</v>
      </c>
      <c r="J14" s="23">
        <v>8661</v>
      </c>
      <c r="K14" s="27">
        <f t="shared" si="2"/>
        <v>40</v>
      </c>
      <c r="L14" s="23" t="s">
        <v>29</v>
      </c>
      <c r="M14" s="23" t="str" cm="1">
        <f t="array" ref="M14:U14">_xlfn._xlws.FILTER(领地怪物效果!$A$4:$I$64,L14=领地怪物效果!$A$4:$A$64)</f>
        <v>远征PVP-8级普通</v>
      </c>
      <c r="N14" s="23">
        <v>8</v>
      </c>
      <c r="O14" s="23">
        <v>35</v>
      </c>
      <c r="P14" s="23">
        <v>250</v>
      </c>
      <c r="Q14" s="23">
        <v>250</v>
      </c>
      <c r="R14" s="23">
        <v>0</v>
      </c>
      <c r="S14" s="23">
        <v>105195895</v>
      </c>
      <c r="T14" s="23">
        <v>175000000</v>
      </c>
      <c r="U14" s="23">
        <v>3756996268</v>
      </c>
      <c r="V14" s="23">
        <f t="shared" si="0"/>
        <v>8</v>
      </c>
      <c r="W14" s="28" cm="1">
        <f t="array" ref="W14">SUMPRODUCT((V14=品质升级提升效果!$H$3:$H$102)*(品质升级提升效果!$I$3:$I$102=C14)*(品质升级提升效果!$J$3:$J$102))</f>
        <v>0.04</v>
      </c>
      <c r="X14" s="28" cm="1">
        <f t="array" ref="X14">IFERROR(LOOKUP(1,0/((L14=Sheet2!$A$1:$A$90)*(Sheet2!$B$1:$B$90=C14)),Sheet2!$C$1:$C$90),W14)</f>
        <v>0.04</v>
      </c>
      <c r="Y14" s="23">
        <f t="shared" si="3"/>
        <v>4207835</v>
      </c>
      <c r="Z14" s="23">
        <f t="shared" si="4"/>
        <v>7000000</v>
      </c>
      <c r="AA14" s="23">
        <f t="shared" si="5"/>
        <v>150279850</v>
      </c>
      <c r="AD14" s="23" t="s">
        <v>257</v>
      </c>
      <c r="AE14" s="23" t="str">
        <f t="shared" si="6"/>
        <v>4207835,0}|</v>
      </c>
      <c r="AF14" s="23" t="s">
        <v>258</v>
      </c>
      <c r="AG14" s="23">
        <f t="shared" si="7"/>
        <v>7000000</v>
      </c>
      <c r="AH14" s="23" t="s">
        <v>260</v>
      </c>
      <c r="AI14" s="23" t="s">
        <v>259</v>
      </c>
      <c r="AJ14" s="23">
        <f t="shared" si="8"/>
        <v>150279850</v>
      </c>
      <c r="AK14" s="23" t="s">
        <v>261</v>
      </c>
      <c r="AL14" s="26" t="str">
        <f t="shared" si="9"/>
        <v>{{5,1,1,4207835,0}|{{5,1,2,7000000,0}|{{5,1,3,150279850,3}}</v>
      </c>
    </row>
    <row r="15" spans="1:38" s="23" customFormat="1" x14ac:dyDescent="0.15">
      <c r="A15" s="23">
        <v>10</v>
      </c>
      <c r="B15" s="23">
        <v>109</v>
      </c>
      <c r="C15" s="23">
        <v>1</v>
      </c>
      <c r="D15" s="23">
        <v>0</v>
      </c>
      <c r="E15" s="23">
        <v>0</v>
      </c>
      <c r="F15" s="23">
        <v>0</v>
      </c>
      <c r="G15" s="23">
        <v>6000110</v>
      </c>
      <c r="H15" s="26"/>
      <c r="I15" s="26" t="s">
        <v>277</v>
      </c>
      <c r="J15" s="23">
        <v>8661</v>
      </c>
      <c r="K15" s="27">
        <f t="shared" si="2"/>
        <v>40</v>
      </c>
      <c r="L15" s="23" t="s">
        <v>30</v>
      </c>
      <c r="M15" s="23" t="str" cm="1">
        <f t="array" ref="M15:U15">_xlfn._xlws.FILTER(领地怪物效果!$A$4:$I$64,L15=领地怪物效果!$A$4:$A$64)</f>
        <v>远征PVP-9级普通</v>
      </c>
      <c r="N15" s="23">
        <v>9</v>
      </c>
      <c r="O15" s="23">
        <v>60</v>
      </c>
      <c r="P15" s="23">
        <v>300</v>
      </c>
      <c r="Q15" s="23">
        <v>300</v>
      </c>
      <c r="R15" s="23">
        <v>0</v>
      </c>
      <c r="S15" s="23">
        <v>180335820</v>
      </c>
      <c r="T15" s="23">
        <v>210000000</v>
      </c>
      <c r="U15" s="23">
        <v>4508395522</v>
      </c>
      <c r="V15" s="23">
        <f t="shared" si="0"/>
        <v>9</v>
      </c>
      <c r="W15" s="28" cm="1">
        <f t="array" ref="W15">SUMPRODUCT((V15=品质升级提升效果!$H$3:$H$102)*(品质升级提升效果!$I$3:$I$102=C15)*(品质升级提升效果!$J$3:$J$102))</f>
        <v>0.04</v>
      </c>
      <c r="X15" s="28" cm="1">
        <f t="array" ref="X15">IFERROR(LOOKUP(1,0/((L15=Sheet2!$A$1:$A$90)*(Sheet2!$B$1:$B$90=C15)),Sheet2!$C$1:$C$90),W15)</f>
        <v>0.04</v>
      </c>
      <c r="Y15" s="23">
        <f t="shared" si="3"/>
        <v>7213432</v>
      </c>
      <c r="Z15" s="23">
        <f t="shared" si="4"/>
        <v>8400000</v>
      </c>
      <c r="AA15" s="23">
        <f t="shared" si="5"/>
        <v>180335820</v>
      </c>
      <c r="AD15" s="23" t="s">
        <v>257</v>
      </c>
      <c r="AE15" s="23" t="str">
        <f t="shared" si="6"/>
        <v>7213432,0}|</v>
      </c>
      <c r="AF15" s="23" t="s">
        <v>258</v>
      </c>
      <c r="AG15" s="23">
        <f t="shared" si="7"/>
        <v>8400000</v>
      </c>
      <c r="AH15" s="23" t="s">
        <v>260</v>
      </c>
      <c r="AI15" s="23" t="s">
        <v>259</v>
      </c>
      <c r="AJ15" s="23">
        <f t="shared" si="8"/>
        <v>180335820</v>
      </c>
      <c r="AK15" s="23" t="s">
        <v>261</v>
      </c>
      <c r="AL15" s="26" t="str">
        <f t="shared" si="9"/>
        <v>{{5,1,1,7213432,0}|{{5,1,2,8400000,0}|{{5,1,3,180335820,3}}</v>
      </c>
    </row>
    <row r="16" spans="1:38" s="23" customFormat="1" x14ac:dyDescent="0.15">
      <c r="A16" s="23">
        <v>11</v>
      </c>
      <c r="B16" s="23">
        <v>110</v>
      </c>
      <c r="C16" s="23">
        <v>1</v>
      </c>
      <c r="D16" s="23">
        <v>0</v>
      </c>
      <c r="E16" s="23">
        <v>0</v>
      </c>
      <c r="F16" s="23">
        <v>0</v>
      </c>
      <c r="G16" s="23">
        <v>6000111</v>
      </c>
      <c r="H16" s="26"/>
      <c r="I16" s="26" t="s">
        <v>278</v>
      </c>
      <c r="J16" s="23">
        <v>8661</v>
      </c>
      <c r="K16" s="27">
        <f t="shared" si="2"/>
        <v>40</v>
      </c>
      <c r="L16" s="23" t="s">
        <v>31</v>
      </c>
      <c r="M16" s="23" t="str" cm="1">
        <f t="array" ref="M16:U16">_xlfn._xlws.FILTER(领地怪物效果!$A$4:$I$64,L16=领地怪物效果!$A$4:$A$64)</f>
        <v>远征PVP-10级普通</v>
      </c>
      <c r="N16" s="23">
        <v>10</v>
      </c>
      <c r="O16" s="23">
        <v>70</v>
      </c>
      <c r="P16" s="23">
        <v>320</v>
      </c>
      <c r="Q16" s="23">
        <v>320</v>
      </c>
      <c r="R16" s="23">
        <v>0</v>
      </c>
      <c r="S16" s="23">
        <v>210391791</v>
      </c>
      <c r="T16" s="23">
        <v>224000000</v>
      </c>
      <c r="U16" s="23">
        <v>4808955223</v>
      </c>
      <c r="V16" s="23">
        <f t="shared" si="0"/>
        <v>10</v>
      </c>
      <c r="W16" s="28" cm="1">
        <f t="array" ref="W16">SUMPRODUCT((V16=品质升级提升效果!$H$3:$H$102)*(品质升级提升效果!$I$3:$I$102=C16)*(品质升级提升效果!$J$3:$J$102))</f>
        <v>0.04</v>
      </c>
      <c r="X16" s="28" cm="1">
        <f t="array" ref="X16">IFERROR(LOOKUP(1,0/((L16=Sheet2!$A$1:$A$90)*(Sheet2!$B$1:$B$90=C16)),Sheet2!$C$1:$C$90),W16)</f>
        <v>0.04</v>
      </c>
      <c r="Y16" s="23">
        <f t="shared" si="3"/>
        <v>8415671</v>
      </c>
      <c r="Z16" s="23">
        <f t="shared" si="4"/>
        <v>8960000</v>
      </c>
      <c r="AA16" s="23">
        <f t="shared" si="5"/>
        <v>192358208</v>
      </c>
      <c r="AD16" s="23" t="s">
        <v>257</v>
      </c>
      <c r="AE16" s="23" t="str">
        <f t="shared" si="6"/>
        <v>8415671,0}|</v>
      </c>
      <c r="AF16" s="23" t="s">
        <v>258</v>
      </c>
      <c r="AG16" s="23">
        <f t="shared" si="7"/>
        <v>8960000</v>
      </c>
      <c r="AH16" s="23" t="s">
        <v>260</v>
      </c>
      <c r="AI16" s="23" t="s">
        <v>259</v>
      </c>
      <c r="AJ16" s="23">
        <f t="shared" si="8"/>
        <v>192358208</v>
      </c>
      <c r="AK16" s="23" t="s">
        <v>261</v>
      </c>
      <c r="AL16" s="26" t="str">
        <f t="shared" si="9"/>
        <v>{{5,1,1,8415671,0}|{{5,1,2,8960000,0}|{{5,1,3,192358208,3}}</v>
      </c>
    </row>
    <row r="17" spans="1:38" x14ac:dyDescent="0.15">
      <c r="A17" s="16">
        <v>12</v>
      </c>
      <c r="B17" s="16">
        <v>201</v>
      </c>
      <c r="C17" s="16">
        <v>1</v>
      </c>
      <c r="D17" s="16">
        <v>100</v>
      </c>
      <c r="E17" s="16">
        <v>0</v>
      </c>
      <c r="F17" s="16">
        <v>0</v>
      </c>
      <c r="G17" s="16">
        <v>6000112</v>
      </c>
      <c r="H17" s="24"/>
      <c r="I17" s="24" t="s">
        <v>279</v>
      </c>
      <c r="J17" s="16">
        <v>8661</v>
      </c>
      <c r="K17" s="25">
        <f t="shared" si="2"/>
        <v>50</v>
      </c>
      <c r="L17" s="16" t="s">
        <v>32</v>
      </c>
      <c r="M17" s="16" t="str" cm="1">
        <f t="array" ref="M17:U17">_xlfn._xlws.FILTER(领地怪物效果!$A$4:$I$64,L17=领地怪物效果!$A$4:$A$64)</f>
        <v>远征PVP-1级远征币矿井</v>
      </c>
      <c r="N17" s="16">
        <v>1</v>
      </c>
      <c r="O17" s="16">
        <v>1.9</v>
      </c>
      <c r="P17" s="16">
        <v>1.9</v>
      </c>
      <c r="Q17" s="16">
        <v>1.9</v>
      </c>
      <c r="R17" s="16">
        <v>0</v>
      </c>
      <c r="S17" s="16">
        <v>5710634</v>
      </c>
      <c r="T17" s="16">
        <v>1330000</v>
      </c>
      <c r="U17" s="16">
        <v>28553171</v>
      </c>
      <c r="V17" s="16">
        <f t="shared" si="0"/>
        <v>1</v>
      </c>
      <c r="W17" s="19" cm="1">
        <f t="array" ref="W17">SUMPRODUCT((V17=品质升级提升效果!$H$3:$H$102)*(品质升级提升效果!$I$3:$I$102=C17)*(品质升级提升效果!$J$3:$J$102))</f>
        <v>0.05</v>
      </c>
      <c r="X17" s="19" cm="1">
        <f t="array" ref="X17">IFERROR(LOOKUP(1,0/((L17=Sheet2!$A$1:$A$90)*(Sheet2!$B$1:$B$90=C17)),Sheet2!$C$1:$C$90),W17)</f>
        <v>0.05</v>
      </c>
      <c r="Y17" s="16">
        <f t="shared" si="3"/>
        <v>285531</v>
      </c>
      <c r="Z17" s="16">
        <f t="shared" si="4"/>
        <v>66500</v>
      </c>
      <c r="AA17" s="16">
        <f t="shared" si="5"/>
        <v>1427658</v>
      </c>
      <c r="AD17" s="16" t="s">
        <v>257</v>
      </c>
      <c r="AE17" s="16" t="str">
        <f t="shared" si="6"/>
        <v>285531,0}|</v>
      </c>
      <c r="AF17" s="16" t="s">
        <v>258</v>
      </c>
      <c r="AG17" s="16">
        <f t="shared" si="7"/>
        <v>66500</v>
      </c>
      <c r="AH17" s="16" t="s">
        <v>260</v>
      </c>
      <c r="AI17" s="16" t="s">
        <v>259</v>
      </c>
      <c r="AJ17" s="16">
        <f t="shared" si="8"/>
        <v>1427658</v>
      </c>
      <c r="AK17" s="16" t="s">
        <v>261</v>
      </c>
      <c r="AL17" s="24" t="str">
        <f t="shared" si="9"/>
        <v>{{5,1,1,285531,0}|{{5,1,2,66500,0}|{{5,1,3,1427658,3}}</v>
      </c>
    </row>
    <row r="18" spans="1:38" x14ac:dyDescent="0.15">
      <c r="A18" s="16">
        <v>13</v>
      </c>
      <c r="B18" s="16">
        <v>202</v>
      </c>
      <c r="C18" s="16">
        <v>1</v>
      </c>
      <c r="D18" s="16">
        <v>100</v>
      </c>
      <c r="E18" s="16">
        <v>0</v>
      </c>
      <c r="F18" s="16">
        <v>0</v>
      </c>
      <c r="G18" s="16">
        <v>6000113</v>
      </c>
      <c r="H18" s="24"/>
      <c r="I18" s="24" t="s">
        <v>280</v>
      </c>
      <c r="J18" s="16">
        <v>8661</v>
      </c>
      <c r="K18" s="25">
        <f t="shared" si="2"/>
        <v>50</v>
      </c>
      <c r="L18" s="16" t="s">
        <v>33</v>
      </c>
      <c r="M18" s="16" t="str" cm="1">
        <f t="array" ref="M18:U18">_xlfn._xlws.FILTER(领地怪物效果!$A$4:$I$64,L18=领地怪物效果!$A$4:$A$64)</f>
        <v>远征PVP-2级远征币矿井</v>
      </c>
      <c r="N18" s="16">
        <v>2</v>
      </c>
      <c r="O18" s="16">
        <v>2.95</v>
      </c>
      <c r="P18" s="16">
        <v>2.25</v>
      </c>
      <c r="Q18" s="16">
        <v>2.25</v>
      </c>
      <c r="R18" s="16">
        <v>0</v>
      </c>
      <c r="S18" s="16">
        <v>8866511</v>
      </c>
      <c r="T18" s="16">
        <v>1575000</v>
      </c>
      <c r="U18" s="16">
        <v>33812966</v>
      </c>
      <c r="V18" s="16">
        <f t="shared" si="0"/>
        <v>2</v>
      </c>
      <c r="W18" s="19" cm="1">
        <f t="array" ref="W18">SUMPRODUCT((V18=品质升级提升效果!$H$3:$H$102)*(品质升级提升效果!$I$3:$I$102=C18)*(品质升级提升效果!$J$3:$J$102))</f>
        <v>0.05</v>
      </c>
      <c r="X18" s="19" cm="1">
        <f t="array" ref="X18">IFERROR(LOOKUP(1,0/((L18=Sheet2!$A$1:$A$90)*(Sheet2!$B$1:$B$90=C18)),Sheet2!$C$1:$C$90),W18)</f>
        <v>0.05</v>
      </c>
      <c r="Y18" s="16">
        <f t="shared" si="3"/>
        <v>443325</v>
      </c>
      <c r="Z18" s="16">
        <f t="shared" si="4"/>
        <v>78750</v>
      </c>
      <c r="AA18" s="16">
        <f t="shared" si="5"/>
        <v>1690648</v>
      </c>
      <c r="AD18" s="16" t="s">
        <v>257</v>
      </c>
      <c r="AE18" s="16" t="str">
        <f t="shared" si="6"/>
        <v>443325,0}|</v>
      </c>
      <c r="AF18" s="16" t="s">
        <v>258</v>
      </c>
      <c r="AG18" s="16">
        <f t="shared" si="7"/>
        <v>78750</v>
      </c>
      <c r="AH18" s="16" t="s">
        <v>260</v>
      </c>
      <c r="AI18" s="16" t="s">
        <v>259</v>
      </c>
      <c r="AJ18" s="16">
        <f t="shared" si="8"/>
        <v>1690648</v>
      </c>
      <c r="AK18" s="16" t="s">
        <v>261</v>
      </c>
      <c r="AL18" s="24" t="str">
        <f t="shared" si="9"/>
        <v>{{5,1,1,443325,0}|{{5,1,2,78750,0}|{{5,1,3,1690648,3}}</v>
      </c>
    </row>
    <row r="19" spans="1:38" x14ac:dyDescent="0.15">
      <c r="A19" s="16">
        <v>14</v>
      </c>
      <c r="B19" s="16">
        <v>203</v>
      </c>
      <c r="C19" s="16">
        <v>1</v>
      </c>
      <c r="D19" s="16">
        <v>100</v>
      </c>
      <c r="E19" s="16">
        <v>0</v>
      </c>
      <c r="F19" s="16">
        <v>0</v>
      </c>
      <c r="G19" s="16">
        <v>6000114</v>
      </c>
      <c r="H19" s="24"/>
      <c r="I19" s="24" t="s">
        <v>281</v>
      </c>
      <c r="J19" s="16">
        <v>8661</v>
      </c>
      <c r="K19" s="25">
        <f t="shared" si="2"/>
        <v>50</v>
      </c>
      <c r="L19" s="16" t="s">
        <v>34</v>
      </c>
      <c r="M19" s="16" t="str" cm="1">
        <f t="array" ref="M19:U19">_xlfn._xlws.FILTER(领地怪物效果!$A$4:$I$64,L19=领地怪物效果!$A$4:$A$64)</f>
        <v>远征PVP-3级远征币矿井</v>
      </c>
      <c r="N19" s="16">
        <v>3</v>
      </c>
      <c r="O19" s="16">
        <v>5.9</v>
      </c>
      <c r="P19" s="16">
        <v>3.9</v>
      </c>
      <c r="Q19" s="16">
        <v>3.9</v>
      </c>
      <c r="R19" s="16">
        <v>0</v>
      </c>
      <c r="S19" s="16">
        <v>17733022</v>
      </c>
      <c r="T19" s="16">
        <v>2730000</v>
      </c>
      <c r="U19" s="16">
        <v>58609141</v>
      </c>
      <c r="V19" s="16">
        <f t="shared" si="0"/>
        <v>3</v>
      </c>
      <c r="W19" s="19" cm="1">
        <f t="array" ref="W19">SUMPRODUCT((V19=品质升级提升效果!$H$3:$H$102)*(品质升级提升效果!$I$3:$I$102=C19)*(品质升级提升效果!$J$3:$J$102))</f>
        <v>0.05</v>
      </c>
      <c r="X19" s="19" cm="1">
        <f t="array" ref="X19">IFERROR(LOOKUP(1,0/((L19=Sheet2!$A$1:$A$90)*(Sheet2!$B$1:$B$90=C19)),Sheet2!$C$1:$C$90),W19)</f>
        <v>0.05</v>
      </c>
      <c r="Y19" s="16">
        <f t="shared" si="3"/>
        <v>886651</v>
      </c>
      <c r="Z19" s="16">
        <f t="shared" si="4"/>
        <v>136500</v>
      </c>
      <c r="AA19" s="16">
        <f t="shared" si="5"/>
        <v>2930457</v>
      </c>
      <c r="AD19" s="16" t="s">
        <v>257</v>
      </c>
      <c r="AE19" s="16" t="str">
        <f t="shared" si="6"/>
        <v>886651,0}|</v>
      </c>
      <c r="AF19" s="16" t="s">
        <v>258</v>
      </c>
      <c r="AG19" s="16">
        <f t="shared" si="7"/>
        <v>136500</v>
      </c>
      <c r="AH19" s="16" t="s">
        <v>260</v>
      </c>
      <c r="AI19" s="16" t="s">
        <v>259</v>
      </c>
      <c r="AJ19" s="16">
        <f t="shared" si="8"/>
        <v>2930457</v>
      </c>
      <c r="AK19" s="16" t="s">
        <v>261</v>
      </c>
      <c r="AL19" s="24" t="str">
        <f t="shared" si="9"/>
        <v>{{5,1,1,886651,0}|{{5,1,2,136500,0}|{{5,1,3,2930457,3}}</v>
      </c>
    </row>
    <row r="20" spans="1:38" x14ac:dyDescent="0.15">
      <c r="A20" s="16">
        <v>15</v>
      </c>
      <c r="B20" s="16">
        <v>204</v>
      </c>
      <c r="C20" s="16">
        <v>1</v>
      </c>
      <c r="D20" s="16">
        <v>100</v>
      </c>
      <c r="E20" s="16">
        <v>0</v>
      </c>
      <c r="F20" s="16">
        <v>0</v>
      </c>
      <c r="G20" s="16">
        <v>6000115</v>
      </c>
      <c r="H20" s="24"/>
      <c r="I20" s="24" t="s">
        <v>280</v>
      </c>
      <c r="J20" s="16">
        <v>8661</v>
      </c>
      <c r="K20" s="25">
        <f t="shared" si="2"/>
        <v>40</v>
      </c>
      <c r="L20" s="16" t="s">
        <v>35</v>
      </c>
      <c r="M20" s="16" t="str" cm="1">
        <f t="array" ref="M20:U20">_xlfn._xlws.FILTER(领地怪物效果!$A$4:$I$64,L20=领地怪物效果!$A$4:$A$64)</f>
        <v>远征PVP-4级远征币矿井</v>
      </c>
      <c r="N20" s="16">
        <v>4</v>
      </c>
      <c r="O20" s="16">
        <v>8.6999999999999993</v>
      </c>
      <c r="P20" s="16">
        <v>29.7</v>
      </c>
      <c r="Q20" s="16">
        <v>29.7</v>
      </c>
      <c r="R20" s="16">
        <v>0</v>
      </c>
      <c r="S20" s="16">
        <v>26148694</v>
      </c>
      <c r="T20" s="16">
        <v>20790000</v>
      </c>
      <c r="U20" s="16">
        <v>446331156</v>
      </c>
      <c r="V20" s="16">
        <f t="shared" si="0"/>
        <v>4</v>
      </c>
      <c r="W20" s="19" cm="1">
        <f t="array" ref="W20">SUMPRODUCT((V20=品质升级提升效果!$H$3:$H$102)*(品质升级提升效果!$I$3:$I$102=C20)*(品质升级提升效果!$J$3:$J$102))</f>
        <v>0.04</v>
      </c>
      <c r="X20" s="19" cm="1">
        <f t="array" ref="X20">IFERROR(LOOKUP(1,0/((L20=Sheet2!$A$1:$A$90)*(Sheet2!$B$1:$B$90=C20)),Sheet2!$C$1:$C$90),W20)</f>
        <v>0.04</v>
      </c>
      <c r="Y20" s="16">
        <f t="shared" si="3"/>
        <v>1045947</v>
      </c>
      <c r="Z20" s="16">
        <f t="shared" si="4"/>
        <v>831600</v>
      </c>
      <c r="AA20" s="16">
        <f t="shared" si="5"/>
        <v>17853246</v>
      </c>
      <c r="AD20" s="16" t="s">
        <v>257</v>
      </c>
      <c r="AE20" s="16" t="str">
        <f t="shared" si="6"/>
        <v>1045947,0}|</v>
      </c>
      <c r="AF20" s="16" t="s">
        <v>258</v>
      </c>
      <c r="AG20" s="16">
        <f t="shared" si="7"/>
        <v>831600</v>
      </c>
      <c r="AH20" s="16" t="s">
        <v>260</v>
      </c>
      <c r="AI20" s="16" t="s">
        <v>259</v>
      </c>
      <c r="AJ20" s="16">
        <f t="shared" si="8"/>
        <v>17853246</v>
      </c>
      <c r="AK20" s="16" t="s">
        <v>261</v>
      </c>
      <c r="AL20" s="24" t="str">
        <f t="shared" si="9"/>
        <v>{{5,1,1,1045947,0}|{{5,1,2,831600,0}|{{5,1,3,17853246,3}}</v>
      </c>
    </row>
    <row r="21" spans="1:38" x14ac:dyDescent="0.15">
      <c r="A21" s="16">
        <v>16</v>
      </c>
      <c r="B21" s="16">
        <v>205</v>
      </c>
      <c r="C21" s="16">
        <v>1</v>
      </c>
      <c r="D21" s="16">
        <v>100</v>
      </c>
      <c r="E21" s="16">
        <v>0</v>
      </c>
      <c r="F21" s="16">
        <v>0</v>
      </c>
      <c r="G21" s="16">
        <v>6000116</v>
      </c>
      <c r="H21" s="24"/>
      <c r="I21" s="24" t="s">
        <v>280</v>
      </c>
      <c r="J21" s="16">
        <v>8661</v>
      </c>
      <c r="K21" s="25">
        <f t="shared" si="2"/>
        <v>40</v>
      </c>
      <c r="L21" s="16" t="s">
        <v>36</v>
      </c>
      <c r="M21" s="16" t="str" cm="1">
        <f t="array" ref="M21:U21">_xlfn._xlws.FILTER(领地怪物效果!$A$4:$I$64,L21=领地怪物效果!$A$4:$A$64)</f>
        <v>远征PVP-5级远征币矿井</v>
      </c>
      <c r="N21" s="16">
        <v>5</v>
      </c>
      <c r="O21" s="16">
        <v>13.2</v>
      </c>
      <c r="P21" s="16">
        <v>35</v>
      </c>
      <c r="Q21" s="16">
        <v>35</v>
      </c>
      <c r="R21" s="16">
        <v>0</v>
      </c>
      <c r="S21" s="16">
        <v>39673880</v>
      </c>
      <c r="T21" s="16">
        <v>24500000</v>
      </c>
      <c r="U21" s="16">
        <v>525979477</v>
      </c>
      <c r="V21" s="16">
        <f t="shared" si="0"/>
        <v>5</v>
      </c>
      <c r="W21" s="19" cm="1">
        <f t="array" ref="W21">SUMPRODUCT((V21=品质升级提升效果!$H$3:$H$102)*(品质升级提升效果!$I$3:$I$102=C21)*(品质升级提升效果!$J$3:$J$102))</f>
        <v>0.04</v>
      </c>
      <c r="X21" s="19" cm="1">
        <f t="array" ref="X21">IFERROR(LOOKUP(1,0/((L21=Sheet2!$A$1:$A$90)*(Sheet2!$B$1:$B$90=C21)),Sheet2!$C$1:$C$90),W21)</f>
        <v>0.04</v>
      </c>
      <c r="Y21" s="16">
        <f t="shared" si="3"/>
        <v>1586955</v>
      </c>
      <c r="Z21" s="16">
        <f t="shared" si="4"/>
        <v>980000</v>
      </c>
      <c r="AA21" s="16">
        <f t="shared" si="5"/>
        <v>21039179</v>
      </c>
      <c r="AD21" s="16" t="s">
        <v>257</v>
      </c>
      <c r="AE21" s="16" t="str">
        <f t="shared" si="6"/>
        <v>1586955,0}|</v>
      </c>
      <c r="AF21" s="16" t="s">
        <v>258</v>
      </c>
      <c r="AG21" s="16">
        <f t="shared" si="7"/>
        <v>980000</v>
      </c>
      <c r="AH21" s="16" t="s">
        <v>260</v>
      </c>
      <c r="AI21" s="16" t="s">
        <v>259</v>
      </c>
      <c r="AJ21" s="16">
        <f t="shared" si="8"/>
        <v>21039179</v>
      </c>
      <c r="AK21" s="16" t="s">
        <v>261</v>
      </c>
      <c r="AL21" s="24" t="str">
        <f t="shared" si="9"/>
        <v>{{5,1,1,1586955,0}|{{5,1,2,980000,0}|{{5,1,3,21039179,3}}</v>
      </c>
    </row>
    <row r="22" spans="1:38" x14ac:dyDescent="0.15">
      <c r="A22" s="16">
        <v>17</v>
      </c>
      <c r="B22" s="16">
        <v>206</v>
      </c>
      <c r="C22" s="16">
        <v>1</v>
      </c>
      <c r="D22" s="16">
        <v>100</v>
      </c>
      <c r="E22" s="16">
        <v>0</v>
      </c>
      <c r="F22" s="16">
        <v>0</v>
      </c>
      <c r="G22" s="16">
        <v>6000117</v>
      </c>
      <c r="H22" s="24"/>
      <c r="I22" s="24" t="s">
        <v>274</v>
      </c>
      <c r="J22" s="16">
        <v>8661</v>
      </c>
      <c r="K22" s="25">
        <f t="shared" si="2"/>
        <v>40</v>
      </c>
      <c r="L22" s="16" t="s">
        <v>37</v>
      </c>
      <c r="M22" s="16" t="str" cm="1">
        <f t="array" ref="M22:U22">_xlfn._xlws.FILTER(领地怪物效果!$A$4:$I$64,L22=领地怪物效果!$A$4:$A$64)</f>
        <v>远征PVP-6级远征币矿井</v>
      </c>
      <c r="N22" s="16">
        <v>6</v>
      </c>
      <c r="O22" s="16">
        <v>31.05</v>
      </c>
      <c r="P22" s="16">
        <v>232</v>
      </c>
      <c r="Q22" s="16">
        <v>232</v>
      </c>
      <c r="R22" s="16">
        <v>0</v>
      </c>
      <c r="S22" s="16">
        <v>93323787</v>
      </c>
      <c r="T22" s="16">
        <v>162400000</v>
      </c>
      <c r="U22" s="16">
        <v>3486492537</v>
      </c>
      <c r="V22" s="16">
        <f t="shared" si="0"/>
        <v>6</v>
      </c>
      <c r="W22" s="19" cm="1">
        <f t="array" ref="W22">SUMPRODUCT((V22=品质升级提升效果!$H$3:$H$102)*(品质升级提升效果!$I$3:$I$102=C22)*(品质升级提升效果!$J$3:$J$102))</f>
        <v>0.04</v>
      </c>
      <c r="X22" s="19" cm="1">
        <f t="array" ref="X22">IFERROR(LOOKUP(1,0/((L22=Sheet2!$A$1:$A$90)*(Sheet2!$B$1:$B$90=C22)),Sheet2!$C$1:$C$90),W22)</f>
        <v>0.04</v>
      </c>
      <c r="Y22" s="16">
        <f t="shared" si="3"/>
        <v>3732951</v>
      </c>
      <c r="Z22" s="16">
        <f t="shared" si="4"/>
        <v>6496000</v>
      </c>
      <c r="AA22" s="16">
        <f t="shared" si="5"/>
        <v>139459701</v>
      </c>
      <c r="AD22" s="16" t="s">
        <v>257</v>
      </c>
      <c r="AE22" s="16" t="str">
        <f t="shared" si="6"/>
        <v>3732951,0}|</v>
      </c>
      <c r="AF22" s="16" t="s">
        <v>258</v>
      </c>
      <c r="AG22" s="16">
        <f t="shared" si="7"/>
        <v>6496000</v>
      </c>
      <c r="AH22" s="16" t="s">
        <v>260</v>
      </c>
      <c r="AI22" s="16" t="s">
        <v>259</v>
      </c>
      <c r="AJ22" s="16">
        <f t="shared" si="8"/>
        <v>139459701</v>
      </c>
      <c r="AK22" s="16" t="s">
        <v>261</v>
      </c>
      <c r="AL22" s="24" t="str">
        <f t="shared" si="9"/>
        <v>{{5,1,1,3732951,0}|{{5,1,2,6496000,0}|{{5,1,3,139459701,3}}</v>
      </c>
    </row>
    <row r="23" spans="1:38" x14ac:dyDescent="0.15">
      <c r="A23" s="16">
        <v>18</v>
      </c>
      <c r="B23" s="16">
        <v>207</v>
      </c>
      <c r="C23" s="16">
        <v>1</v>
      </c>
      <c r="D23" s="16">
        <v>100</v>
      </c>
      <c r="E23" s="16">
        <v>0</v>
      </c>
      <c r="F23" s="16">
        <v>0</v>
      </c>
      <c r="G23" s="16">
        <v>6000118</v>
      </c>
      <c r="H23" s="24"/>
      <c r="I23" s="24" t="s">
        <v>282</v>
      </c>
      <c r="J23" s="16">
        <v>8661</v>
      </c>
      <c r="K23" s="25">
        <f t="shared" si="2"/>
        <v>40</v>
      </c>
      <c r="L23" s="16" t="s">
        <v>38</v>
      </c>
      <c r="M23" s="16" t="str" cm="1">
        <f t="array" ref="M23:U23">_xlfn._xlws.FILTER(领地怪物效果!$A$4:$I$64,L23=领地怪物效果!$A$4:$A$64)</f>
        <v>远征PVP-7级远征币矿井</v>
      </c>
      <c r="N23" s="16">
        <v>7</v>
      </c>
      <c r="O23" s="16">
        <v>35.799999999999997</v>
      </c>
      <c r="P23" s="16">
        <v>300</v>
      </c>
      <c r="Q23" s="16">
        <v>300</v>
      </c>
      <c r="R23" s="16">
        <v>0</v>
      </c>
      <c r="S23" s="16">
        <v>107600373</v>
      </c>
      <c r="T23" s="16">
        <v>210000000</v>
      </c>
      <c r="U23" s="16">
        <v>4508395522</v>
      </c>
      <c r="V23" s="16">
        <f t="shared" si="0"/>
        <v>7</v>
      </c>
      <c r="W23" s="19" cm="1">
        <f t="array" ref="W23">SUMPRODUCT((V23=品质升级提升效果!$H$3:$H$102)*(品质升级提升效果!$I$3:$I$102=C23)*(品质升级提升效果!$J$3:$J$102))</f>
        <v>0.04</v>
      </c>
      <c r="X23" s="19" cm="1">
        <f t="array" ref="X23">IFERROR(LOOKUP(1,0/((L23=Sheet2!$A$1:$A$90)*(Sheet2!$B$1:$B$90=C23)),Sheet2!$C$1:$C$90),W23)</f>
        <v>0.04</v>
      </c>
      <c r="Y23" s="16">
        <f t="shared" si="3"/>
        <v>4304014</v>
      </c>
      <c r="Z23" s="16">
        <f t="shared" si="4"/>
        <v>8400000</v>
      </c>
      <c r="AA23" s="16">
        <f t="shared" si="5"/>
        <v>180335820</v>
      </c>
      <c r="AD23" s="16" t="s">
        <v>257</v>
      </c>
      <c r="AE23" s="16" t="str">
        <f t="shared" si="6"/>
        <v>4304014,0}|</v>
      </c>
      <c r="AF23" s="16" t="s">
        <v>258</v>
      </c>
      <c r="AG23" s="16">
        <f t="shared" si="7"/>
        <v>8400000</v>
      </c>
      <c r="AH23" s="16" t="s">
        <v>260</v>
      </c>
      <c r="AI23" s="16" t="s">
        <v>259</v>
      </c>
      <c r="AJ23" s="16">
        <f t="shared" si="8"/>
        <v>180335820</v>
      </c>
      <c r="AK23" s="16" t="s">
        <v>261</v>
      </c>
      <c r="AL23" s="24" t="str">
        <f t="shared" si="9"/>
        <v>{{5,1,1,4304014,0}|{{5,1,2,8400000,0}|{{5,1,3,180335820,3}}</v>
      </c>
    </row>
    <row r="24" spans="1:38" x14ac:dyDescent="0.15">
      <c r="A24" s="16">
        <v>19</v>
      </c>
      <c r="B24" s="16">
        <v>208</v>
      </c>
      <c r="C24" s="16">
        <v>1</v>
      </c>
      <c r="D24" s="16">
        <v>100</v>
      </c>
      <c r="E24" s="16">
        <v>0</v>
      </c>
      <c r="F24" s="16">
        <v>0</v>
      </c>
      <c r="G24" s="16">
        <v>6000119</v>
      </c>
      <c r="H24" s="24"/>
      <c r="I24" s="24" t="s">
        <v>277</v>
      </c>
      <c r="J24" s="16">
        <v>8661</v>
      </c>
      <c r="K24" s="25">
        <f t="shared" si="2"/>
        <v>40</v>
      </c>
      <c r="L24" s="16" t="s">
        <v>39</v>
      </c>
      <c r="M24" s="16" t="str" cm="1">
        <f t="array" ref="M24:U24">_xlfn._xlws.FILTER(领地怪物效果!$A$4:$I$64,L24=领地怪物效果!$A$4:$A$64)</f>
        <v>远征PVP-8级远征币矿井</v>
      </c>
      <c r="N24" s="16">
        <v>8</v>
      </c>
      <c r="O24" s="16">
        <v>39.549999999999997</v>
      </c>
      <c r="P24" s="16">
        <v>387.5</v>
      </c>
      <c r="Q24" s="16">
        <v>387.5</v>
      </c>
      <c r="R24" s="16">
        <v>0</v>
      </c>
      <c r="S24" s="16">
        <v>118871361</v>
      </c>
      <c r="T24" s="16">
        <v>271250000</v>
      </c>
      <c r="U24" s="16">
        <v>5823344216</v>
      </c>
      <c r="V24" s="16">
        <f t="shared" si="0"/>
        <v>8</v>
      </c>
      <c r="W24" s="19" cm="1">
        <f t="array" ref="W24">SUMPRODUCT((V24=品质升级提升效果!$H$3:$H$102)*(品质升级提升效果!$I$3:$I$102=C24)*(品质升级提升效果!$J$3:$J$102))</f>
        <v>0.04</v>
      </c>
      <c r="X24" s="19" cm="1">
        <f t="array" ref="X24">IFERROR(LOOKUP(1,0/((L24=Sheet2!$A$1:$A$90)*(Sheet2!$B$1:$B$90=C24)),Sheet2!$C$1:$C$90),W24)</f>
        <v>0.04</v>
      </c>
      <c r="Y24" s="16">
        <f t="shared" si="3"/>
        <v>4754854</v>
      </c>
      <c r="Z24" s="16">
        <f t="shared" si="4"/>
        <v>10850000</v>
      </c>
      <c r="AA24" s="16">
        <f t="shared" si="5"/>
        <v>232933768</v>
      </c>
      <c r="AD24" s="16" t="s">
        <v>257</v>
      </c>
      <c r="AE24" s="16" t="str">
        <f t="shared" si="6"/>
        <v>4754854,0}|</v>
      </c>
      <c r="AF24" s="16" t="s">
        <v>258</v>
      </c>
      <c r="AG24" s="16">
        <f t="shared" si="7"/>
        <v>10850000</v>
      </c>
      <c r="AH24" s="16" t="s">
        <v>260</v>
      </c>
      <c r="AI24" s="16" t="s">
        <v>259</v>
      </c>
      <c r="AJ24" s="16">
        <f t="shared" si="8"/>
        <v>232933768</v>
      </c>
      <c r="AK24" s="16" t="s">
        <v>261</v>
      </c>
      <c r="AL24" s="24" t="str">
        <f t="shared" si="9"/>
        <v>{{5,1,1,4754854,0}|{{5,1,2,10850000,0}|{{5,1,3,232933768,3}}</v>
      </c>
    </row>
    <row r="25" spans="1:38" x14ac:dyDescent="0.15">
      <c r="A25" s="16">
        <v>20</v>
      </c>
      <c r="B25" s="16">
        <v>209</v>
      </c>
      <c r="C25" s="16">
        <v>1</v>
      </c>
      <c r="D25" s="16">
        <v>100</v>
      </c>
      <c r="E25" s="16">
        <v>0</v>
      </c>
      <c r="F25" s="16">
        <v>0</v>
      </c>
      <c r="G25" s="16">
        <v>6000120</v>
      </c>
      <c r="H25" s="24"/>
      <c r="I25" s="24" t="s">
        <v>280</v>
      </c>
      <c r="J25" s="16">
        <v>8661</v>
      </c>
      <c r="K25" s="25">
        <f t="shared" si="2"/>
        <v>40</v>
      </c>
      <c r="L25" s="16" t="s">
        <v>40</v>
      </c>
      <c r="M25" s="16" t="str" cm="1">
        <f t="array" ref="M25:U25">_xlfn._xlws.FILTER(领地怪物效果!$A$4:$I$64,L25=领地怪物效果!$A$4:$A$64)</f>
        <v>远征PVP-9级远征币矿井</v>
      </c>
      <c r="N25" s="16">
        <v>9</v>
      </c>
      <c r="O25" s="16">
        <v>68.400000000000006</v>
      </c>
      <c r="P25" s="16">
        <v>480</v>
      </c>
      <c r="Q25" s="16">
        <v>480</v>
      </c>
      <c r="R25" s="16">
        <v>0</v>
      </c>
      <c r="S25" s="16">
        <v>205582835</v>
      </c>
      <c r="T25" s="16">
        <v>336000000</v>
      </c>
      <c r="U25" s="16">
        <v>7213432835</v>
      </c>
      <c r="V25" s="16">
        <f t="shared" si="0"/>
        <v>9</v>
      </c>
      <c r="W25" s="19" cm="1">
        <f t="array" ref="W25">SUMPRODUCT((V25=品质升级提升效果!$H$3:$H$102)*(品质升级提升效果!$I$3:$I$102=C25)*(品质升级提升效果!$J$3:$J$102))</f>
        <v>0.04</v>
      </c>
      <c r="X25" s="19" cm="1">
        <f t="array" ref="X25">IFERROR(LOOKUP(1,0/((L25=Sheet2!$A$1:$A$90)*(Sheet2!$B$1:$B$90=C25)),Sheet2!$C$1:$C$90),W25)</f>
        <v>0.04</v>
      </c>
      <c r="Y25" s="16">
        <f t="shared" si="3"/>
        <v>8223313</v>
      </c>
      <c r="Z25" s="16">
        <f t="shared" si="4"/>
        <v>13440000</v>
      </c>
      <c r="AA25" s="16">
        <f t="shared" si="5"/>
        <v>288537313</v>
      </c>
      <c r="AD25" s="16" t="s">
        <v>257</v>
      </c>
      <c r="AE25" s="16" t="str">
        <f t="shared" si="6"/>
        <v>8223313,0}|</v>
      </c>
      <c r="AF25" s="16" t="s">
        <v>258</v>
      </c>
      <c r="AG25" s="16">
        <f t="shared" si="7"/>
        <v>13440000</v>
      </c>
      <c r="AH25" s="16" t="s">
        <v>260</v>
      </c>
      <c r="AI25" s="16" t="s">
        <v>259</v>
      </c>
      <c r="AJ25" s="16">
        <f t="shared" si="8"/>
        <v>288537313</v>
      </c>
      <c r="AK25" s="16" t="s">
        <v>261</v>
      </c>
      <c r="AL25" s="24" t="str">
        <f t="shared" si="9"/>
        <v>{{5,1,1,8223313,0}|{{5,1,2,13440000,0}|{{5,1,3,288537313,3}}</v>
      </c>
    </row>
    <row r="26" spans="1:38" x14ac:dyDescent="0.15">
      <c r="A26" s="16">
        <v>21</v>
      </c>
      <c r="B26" s="16">
        <v>210</v>
      </c>
      <c r="C26" s="16">
        <v>1</v>
      </c>
      <c r="D26" s="16">
        <v>100</v>
      </c>
      <c r="E26" s="16">
        <v>0</v>
      </c>
      <c r="F26" s="16">
        <v>0</v>
      </c>
      <c r="G26" s="16">
        <v>6000121</v>
      </c>
      <c r="H26" s="24"/>
      <c r="I26" s="24" t="s">
        <v>283</v>
      </c>
      <c r="J26" s="16">
        <v>8661</v>
      </c>
      <c r="K26" s="25">
        <f t="shared" si="2"/>
        <v>40</v>
      </c>
      <c r="L26" s="16" t="s">
        <v>41</v>
      </c>
      <c r="M26" s="16" t="str" cm="1">
        <f t="array" ref="M26:U26">_xlfn._xlws.FILTER(领地怪物效果!$A$4:$I$64,L26=领地怪物效果!$A$4:$A$64)</f>
        <v>远征PVP-10级远征币矿井</v>
      </c>
      <c r="N26" s="16">
        <v>10</v>
      </c>
      <c r="O26" s="16">
        <v>80.5</v>
      </c>
      <c r="P26" s="16">
        <v>528</v>
      </c>
      <c r="Q26" s="16">
        <v>528</v>
      </c>
      <c r="R26" s="16">
        <v>0</v>
      </c>
      <c r="S26" s="16">
        <v>241950559</v>
      </c>
      <c r="T26" s="16">
        <v>369600000</v>
      </c>
      <c r="U26" s="16">
        <v>7934776119</v>
      </c>
      <c r="V26" s="16">
        <f t="shared" si="0"/>
        <v>10</v>
      </c>
      <c r="W26" s="19" cm="1">
        <f t="array" ref="W26">SUMPRODUCT((V26=品质升级提升效果!$H$3:$H$102)*(品质升级提升效果!$I$3:$I$102=C26)*(品质升级提升效果!$J$3:$J$102))</f>
        <v>0.04</v>
      </c>
      <c r="X26" s="19" cm="1">
        <f t="array" ref="X26">IFERROR(LOOKUP(1,0/((L26=Sheet2!$A$1:$A$90)*(Sheet2!$B$1:$B$90=C26)),Sheet2!$C$1:$C$90),W26)</f>
        <v>0.04</v>
      </c>
      <c r="Y26" s="16">
        <f t="shared" si="3"/>
        <v>9678022</v>
      </c>
      <c r="Z26" s="16">
        <f t="shared" si="4"/>
        <v>14784000</v>
      </c>
      <c r="AA26" s="16">
        <f t="shared" si="5"/>
        <v>317391044</v>
      </c>
      <c r="AD26" s="16" t="s">
        <v>257</v>
      </c>
      <c r="AE26" s="16" t="str">
        <f t="shared" si="6"/>
        <v>9678022,0}|</v>
      </c>
      <c r="AF26" s="16" t="s">
        <v>258</v>
      </c>
      <c r="AG26" s="16">
        <f t="shared" si="7"/>
        <v>14784000</v>
      </c>
      <c r="AH26" s="16" t="s">
        <v>260</v>
      </c>
      <c r="AI26" s="16" t="s">
        <v>259</v>
      </c>
      <c r="AJ26" s="16">
        <f t="shared" si="8"/>
        <v>317391044</v>
      </c>
      <c r="AK26" s="16" t="s">
        <v>261</v>
      </c>
      <c r="AL26" s="24" t="str">
        <f t="shared" si="9"/>
        <v>{{5,1,1,9678022,0}|{{5,1,2,14784000,0}|{{5,1,3,317391044,3}}</v>
      </c>
    </row>
    <row r="27" spans="1:38" x14ac:dyDescent="0.15">
      <c r="A27" s="16">
        <v>22</v>
      </c>
      <c r="B27" s="16">
        <v>301</v>
      </c>
      <c r="C27" s="16">
        <v>1</v>
      </c>
      <c r="D27" s="16">
        <v>0</v>
      </c>
      <c r="E27" s="16">
        <v>100</v>
      </c>
      <c r="F27" s="16">
        <v>0</v>
      </c>
      <c r="G27" s="16">
        <v>6000122</v>
      </c>
      <c r="H27" s="24"/>
      <c r="I27" s="24" t="s">
        <v>284</v>
      </c>
      <c r="J27" s="16">
        <v>8661</v>
      </c>
      <c r="K27" s="25">
        <f t="shared" si="2"/>
        <v>50</v>
      </c>
      <c r="L27" s="16" t="s">
        <v>42</v>
      </c>
      <c r="M27" s="16" t="str" cm="1">
        <f t="array" ref="M27:U27">_xlfn._xlws.FILTER(领地怪物效果!$A$4:$I$64,L27=领地怪物效果!$A$4:$A$64)</f>
        <v>远征PVP-1级圣水矿井</v>
      </c>
      <c r="N27" s="16">
        <v>1</v>
      </c>
      <c r="O27" s="16">
        <v>2.5499999999999998</v>
      </c>
      <c r="P27" s="16">
        <v>1.4</v>
      </c>
      <c r="Q27" s="16">
        <v>1.4</v>
      </c>
      <c r="R27" s="16">
        <v>0</v>
      </c>
      <c r="S27" s="16">
        <v>7664272</v>
      </c>
      <c r="T27" s="16">
        <v>980000</v>
      </c>
      <c r="U27" s="16">
        <v>21039179</v>
      </c>
      <c r="V27" s="16">
        <f t="shared" si="0"/>
        <v>1</v>
      </c>
      <c r="W27" s="19" cm="1">
        <f t="array" ref="W27">SUMPRODUCT((V27=品质升级提升效果!$H$3:$H$102)*(品质升级提升效果!$I$3:$I$102=C27)*(品质升级提升效果!$J$3:$J$102))</f>
        <v>0.05</v>
      </c>
      <c r="X27" s="19" cm="1">
        <f t="array" ref="X27">IFERROR(LOOKUP(1,0/((L27=Sheet2!$A$1:$A$90)*(Sheet2!$B$1:$B$90=C27)),Sheet2!$C$1:$C$90),W27)</f>
        <v>0.05</v>
      </c>
      <c r="Y27" s="16">
        <f t="shared" si="3"/>
        <v>383213</v>
      </c>
      <c r="Z27" s="16">
        <f t="shared" si="4"/>
        <v>49000</v>
      </c>
      <c r="AA27" s="16">
        <f t="shared" si="5"/>
        <v>1051958</v>
      </c>
      <c r="AD27" s="16" t="s">
        <v>257</v>
      </c>
      <c r="AE27" s="16" t="str">
        <f t="shared" si="6"/>
        <v>383213,0}|</v>
      </c>
      <c r="AF27" s="16" t="s">
        <v>258</v>
      </c>
      <c r="AG27" s="16">
        <f t="shared" si="7"/>
        <v>49000</v>
      </c>
      <c r="AH27" s="16" t="s">
        <v>260</v>
      </c>
      <c r="AI27" s="16" t="s">
        <v>259</v>
      </c>
      <c r="AJ27" s="16">
        <f t="shared" si="8"/>
        <v>1051958</v>
      </c>
      <c r="AK27" s="16" t="s">
        <v>261</v>
      </c>
      <c r="AL27" s="24" t="str">
        <f t="shared" si="9"/>
        <v>{{5,1,1,383213,0}|{{5,1,2,49000,0}|{{5,1,3,1051958,3}}</v>
      </c>
    </row>
    <row r="28" spans="1:38" x14ac:dyDescent="0.15">
      <c r="A28" s="16">
        <v>23</v>
      </c>
      <c r="B28" s="16">
        <v>302</v>
      </c>
      <c r="C28" s="16">
        <v>1</v>
      </c>
      <c r="D28" s="16">
        <v>0</v>
      </c>
      <c r="E28" s="16">
        <v>100</v>
      </c>
      <c r="F28" s="16">
        <v>0</v>
      </c>
      <c r="G28" s="16">
        <v>6000123</v>
      </c>
      <c r="H28" s="24"/>
      <c r="I28" s="24" t="s">
        <v>285</v>
      </c>
      <c r="J28" s="16">
        <v>8661</v>
      </c>
      <c r="K28" s="25">
        <f t="shared" si="2"/>
        <v>50</v>
      </c>
      <c r="L28" s="16" t="s">
        <v>43</v>
      </c>
      <c r="M28" s="16" t="str" cm="1">
        <f t="array" ref="M28:U28">_xlfn._xlws.FILTER(领地怪物效果!$A$4:$I$64,L28=领地怪物效果!$A$4:$A$64)</f>
        <v>远征PVP-2级圣水矿井</v>
      </c>
      <c r="N28" s="16">
        <v>2</v>
      </c>
      <c r="O28" s="16">
        <v>4</v>
      </c>
      <c r="P28" s="16">
        <v>1.65</v>
      </c>
      <c r="Q28" s="16">
        <v>1.65</v>
      </c>
      <c r="R28" s="16">
        <v>0</v>
      </c>
      <c r="S28" s="16">
        <v>12022388</v>
      </c>
      <c r="T28" s="16">
        <v>1155000</v>
      </c>
      <c r="U28" s="16">
        <v>24796175</v>
      </c>
      <c r="V28" s="16">
        <f t="shared" si="0"/>
        <v>2</v>
      </c>
      <c r="W28" s="19" cm="1">
        <f t="array" ref="W28">SUMPRODUCT((V28=品质升级提升效果!$H$3:$H$102)*(品质升级提升效果!$I$3:$I$102=C28)*(品质升级提升效果!$J$3:$J$102))</f>
        <v>0.05</v>
      </c>
      <c r="X28" s="19" cm="1">
        <f t="array" ref="X28">IFERROR(LOOKUP(1,0/((L28=Sheet2!$A$1:$A$90)*(Sheet2!$B$1:$B$90=C28)),Sheet2!$C$1:$C$90),W28)</f>
        <v>0.05</v>
      </c>
      <c r="Y28" s="16">
        <f t="shared" si="3"/>
        <v>601119</v>
      </c>
      <c r="Z28" s="16">
        <f t="shared" si="4"/>
        <v>57750</v>
      </c>
      <c r="AA28" s="16">
        <f t="shared" si="5"/>
        <v>1239808</v>
      </c>
      <c r="AD28" s="16" t="s">
        <v>257</v>
      </c>
      <c r="AE28" s="16" t="str">
        <f t="shared" si="6"/>
        <v>601119,0}|</v>
      </c>
      <c r="AF28" s="16" t="s">
        <v>258</v>
      </c>
      <c r="AG28" s="16">
        <f t="shared" si="7"/>
        <v>57750</v>
      </c>
      <c r="AH28" s="16" t="s">
        <v>260</v>
      </c>
      <c r="AI28" s="16" t="s">
        <v>259</v>
      </c>
      <c r="AJ28" s="16">
        <f t="shared" si="8"/>
        <v>1239808</v>
      </c>
      <c r="AK28" s="16" t="s">
        <v>261</v>
      </c>
      <c r="AL28" s="24" t="str">
        <f t="shared" si="9"/>
        <v>{{5,1,1,601119,0}|{{5,1,2,57750,0}|{{5,1,3,1239808,3}}</v>
      </c>
    </row>
    <row r="29" spans="1:38" x14ac:dyDescent="0.15">
      <c r="A29" s="16">
        <v>24</v>
      </c>
      <c r="B29" s="16">
        <v>303</v>
      </c>
      <c r="C29" s="16">
        <v>1</v>
      </c>
      <c r="D29" s="16">
        <v>0</v>
      </c>
      <c r="E29" s="16">
        <v>100</v>
      </c>
      <c r="F29" s="16">
        <v>0</v>
      </c>
      <c r="G29" s="16">
        <v>6000124</v>
      </c>
      <c r="H29" s="24"/>
      <c r="I29" s="24" t="s">
        <v>286</v>
      </c>
      <c r="J29" s="16">
        <v>8661</v>
      </c>
      <c r="K29" s="25">
        <f t="shared" si="2"/>
        <v>50</v>
      </c>
      <c r="L29" s="16" t="s">
        <v>44</v>
      </c>
      <c r="M29" s="16" t="str" cm="1">
        <f t="array" ref="M29:U29">_xlfn._xlws.FILTER(领地怪物效果!$A$4:$I$64,L29=领地怪物效果!$A$4:$A$64)</f>
        <v>远征PVP-3级圣水矿井</v>
      </c>
      <c r="N29" s="16">
        <v>3</v>
      </c>
      <c r="O29" s="16">
        <v>8</v>
      </c>
      <c r="P29" s="16">
        <v>2.9</v>
      </c>
      <c r="Q29" s="16">
        <v>2.9</v>
      </c>
      <c r="R29" s="16">
        <v>0</v>
      </c>
      <c r="S29" s="16">
        <v>24044776</v>
      </c>
      <c r="T29" s="16">
        <v>2030000</v>
      </c>
      <c r="U29" s="16">
        <v>43581156</v>
      </c>
      <c r="V29" s="16">
        <f t="shared" si="0"/>
        <v>3</v>
      </c>
      <c r="W29" s="19" cm="1">
        <f t="array" ref="W29">SUMPRODUCT((V29=品质升级提升效果!$H$3:$H$102)*(品质升级提升效果!$I$3:$I$102=C29)*(品质升级提升效果!$J$3:$J$102))</f>
        <v>0.05</v>
      </c>
      <c r="X29" s="19" cm="1">
        <f t="array" ref="X29">IFERROR(LOOKUP(1,0/((L29=Sheet2!$A$1:$A$90)*(Sheet2!$B$1:$B$90=C29)),Sheet2!$C$1:$C$90),W29)</f>
        <v>0.05</v>
      </c>
      <c r="Y29" s="16">
        <f t="shared" si="3"/>
        <v>1202238</v>
      </c>
      <c r="Z29" s="16">
        <f t="shared" si="4"/>
        <v>101500</v>
      </c>
      <c r="AA29" s="16">
        <f t="shared" si="5"/>
        <v>2179057</v>
      </c>
      <c r="AD29" s="16" t="s">
        <v>257</v>
      </c>
      <c r="AE29" s="16" t="str">
        <f t="shared" si="6"/>
        <v>1202238,0}|</v>
      </c>
      <c r="AF29" s="16" t="s">
        <v>258</v>
      </c>
      <c r="AG29" s="16">
        <f t="shared" si="7"/>
        <v>101500</v>
      </c>
      <c r="AH29" s="16" t="s">
        <v>260</v>
      </c>
      <c r="AI29" s="16" t="s">
        <v>259</v>
      </c>
      <c r="AJ29" s="16">
        <f t="shared" si="8"/>
        <v>2179057</v>
      </c>
      <c r="AK29" s="16" t="s">
        <v>261</v>
      </c>
      <c r="AL29" s="24" t="str">
        <f t="shared" si="9"/>
        <v>{{5,1,1,1202238,0}|{{5,1,2,101500,0}|{{5,1,3,2179057,3}}</v>
      </c>
    </row>
    <row r="30" spans="1:38" x14ac:dyDescent="0.15">
      <c r="A30" s="16">
        <v>25</v>
      </c>
      <c r="B30" s="16">
        <v>304</v>
      </c>
      <c r="C30" s="16">
        <v>1</v>
      </c>
      <c r="D30" s="16">
        <v>0</v>
      </c>
      <c r="E30" s="16">
        <v>100</v>
      </c>
      <c r="F30" s="16">
        <v>0</v>
      </c>
      <c r="G30" s="16">
        <v>6000125</v>
      </c>
      <c r="H30" s="24"/>
      <c r="I30" s="24" t="s">
        <v>287</v>
      </c>
      <c r="J30" s="16">
        <v>8661</v>
      </c>
      <c r="K30" s="25">
        <f t="shared" si="2"/>
        <v>40</v>
      </c>
      <c r="L30" s="16" t="s">
        <v>45</v>
      </c>
      <c r="M30" s="16" t="str" cm="1">
        <f t="array" ref="M30:U30">_xlfn._xlws.FILTER(领地怪物效果!$A$4:$I$64,L30=领地怪物效果!$A$4:$A$64)</f>
        <v>远征PVP-4级圣水矿井</v>
      </c>
      <c r="N30" s="16">
        <v>4</v>
      </c>
      <c r="O30" s="16">
        <v>11.75</v>
      </c>
      <c r="P30" s="16">
        <v>22.25</v>
      </c>
      <c r="Q30" s="16">
        <v>22.25</v>
      </c>
      <c r="R30" s="16">
        <v>0</v>
      </c>
      <c r="S30" s="16">
        <v>35315764</v>
      </c>
      <c r="T30" s="16">
        <v>15575000</v>
      </c>
      <c r="U30" s="16">
        <v>334372667</v>
      </c>
      <c r="V30" s="16">
        <f t="shared" si="0"/>
        <v>4</v>
      </c>
      <c r="W30" s="19" cm="1">
        <f t="array" ref="W30">SUMPRODUCT((V30=品质升级提升效果!$H$3:$H$102)*(品质升级提升效果!$I$3:$I$102=C30)*(品质升级提升效果!$J$3:$J$102))</f>
        <v>0.04</v>
      </c>
      <c r="X30" s="19" cm="1">
        <f t="array" ref="X30">IFERROR(LOOKUP(1,0/((L30=Sheet2!$A$1:$A$90)*(Sheet2!$B$1:$B$90=C30)),Sheet2!$C$1:$C$90),W30)</f>
        <v>0.04</v>
      </c>
      <c r="Y30" s="16">
        <f t="shared" si="3"/>
        <v>1412630</v>
      </c>
      <c r="Z30" s="16">
        <f t="shared" si="4"/>
        <v>623000</v>
      </c>
      <c r="AA30" s="16">
        <f t="shared" si="5"/>
        <v>13374906</v>
      </c>
      <c r="AD30" s="16" t="s">
        <v>257</v>
      </c>
      <c r="AE30" s="16" t="str">
        <f t="shared" si="6"/>
        <v>1412630,0}|</v>
      </c>
      <c r="AF30" s="16" t="s">
        <v>258</v>
      </c>
      <c r="AG30" s="16">
        <f t="shared" si="7"/>
        <v>623000</v>
      </c>
      <c r="AH30" s="16" t="s">
        <v>260</v>
      </c>
      <c r="AI30" s="16" t="s">
        <v>259</v>
      </c>
      <c r="AJ30" s="16">
        <f t="shared" si="8"/>
        <v>13374906</v>
      </c>
      <c r="AK30" s="16" t="s">
        <v>261</v>
      </c>
      <c r="AL30" s="24" t="str">
        <f t="shared" si="9"/>
        <v>{{5,1,1,1412630,0}|{{5,1,2,623000,0}|{{5,1,3,13374906,3}}</v>
      </c>
    </row>
    <row r="31" spans="1:38" x14ac:dyDescent="0.15">
      <c r="A31" s="16">
        <v>26</v>
      </c>
      <c r="B31" s="16">
        <v>305</v>
      </c>
      <c r="C31" s="16">
        <v>1</v>
      </c>
      <c r="D31" s="16">
        <v>0</v>
      </c>
      <c r="E31" s="16">
        <v>100</v>
      </c>
      <c r="F31" s="16">
        <v>0</v>
      </c>
      <c r="G31" s="16">
        <v>6000126</v>
      </c>
      <c r="H31" s="24"/>
      <c r="I31" s="24" t="s">
        <v>288</v>
      </c>
      <c r="J31" s="16">
        <v>8661</v>
      </c>
      <c r="K31" s="25">
        <f t="shared" si="2"/>
        <v>40</v>
      </c>
      <c r="L31" s="16" t="s">
        <v>46</v>
      </c>
      <c r="M31" s="16" t="str" cm="1">
        <f t="array" ref="M31:U31">_xlfn._xlws.FILTER(领地怪物效果!$A$4:$I$64,L31=领地怪物效果!$A$4:$A$64)</f>
        <v>远征PVP-5级圣水矿井</v>
      </c>
      <c r="N31" s="16">
        <v>5</v>
      </c>
      <c r="O31" s="16">
        <v>17.8</v>
      </c>
      <c r="P31" s="16">
        <v>26.25</v>
      </c>
      <c r="Q31" s="16">
        <v>26.25</v>
      </c>
      <c r="R31" s="16">
        <v>0</v>
      </c>
      <c r="S31" s="16">
        <v>53499626</v>
      </c>
      <c r="T31" s="16">
        <v>18375000</v>
      </c>
      <c r="U31" s="16">
        <v>394484608</v>
      </c>
      <c r="V31" s="16">
        <f t="shared" si="0"/>
        <v>5</v>
      </c>
      <c r="W31" s="19" cm="1">
        <f t="array" ref="W31">SUMPRODUCT((V31=品质升级提升效果!$H$3:$H$102)*(品质升级提升效果!$I$3:$I$102=C31)*(品质升级提升效果!$J$3:$J$102))</f>
        <v>0.04</v>
      </c>
      <c r="X31" s="19" cm="1">
        <f t="array" ref="X31">IFERROR(LOOKUP(1,0/((L31=Sheet2!$A$1:$A$90)*(Sheet2!$B$1:$B$90=C31)),Sheet2!$C$1:$C$90),W31)</f>
        <v>0.04</v>
      </c>
      <c r="Y31" s="16">
        <f t="shared" si="3"/>
        <v>2139985</v>
      </c>
      <c r="Z31" s="16">
        <f t="shared" si="4"/>
        <v>735000</v>
      </c>
      <c r="AA31" s="16">
        <f t="shared" si="5"/>
        <v>15779384</v>
      </c>
      <c r="AD31" s="16" t="s">
        <v>257</v>
      </c>
      <c r="AE31" s="16" t="str">
        <f t="shared" si="6"/>
        <v>2139985,0}|</v>
      </c>
      <c r="AF31" s="16" t="s">
        <v>258</v>
      </c>
      <c r="AG31" s="16">
        <f t="shared" si="7"/>
        <v>735000</v>
      </c>
      <c r="AH31" s="16" t="s">
        <v>260</v>
      </c>
      <c r="AI31" s="16" t="s">
        <v>259</v>
      </c>
      <c r="AJ31" s="16">
        <f t="shared" si="8"/>
        <v>15779384</v>
      </c>
      <c r="AK31" s="16" t="s">
        <v>261</v>
      </c>
      <c r="AL31" s="24" t="str">
        <f t="shared" si="9"/>
        <v>{{5,1,1,2139985,0}|{{5,1,2,735000,0}|{{5,1,3,15779384,3}}</v>
      </c>
    </row>
    <row r="32" spans="1:38" x14ac:dyDescent="0.15">
      <c r="A32" s="16">
        <v>27</v>
      </c>
      <c r="B32" s="16">
        <v>306</v>
      </c>
      <c r="C32" s="16">
        <v>1</v>
      </c>
      <c r="D32" s="16">
        <v>0</v>
      </c>
      <c r="E32" s="16">
        <v>100</v>
      </c>
      <c r="F32" s="16">
        <v>0</v>
      </c>
      <c r="G32" s="16">
        <v>6000127</v>
      </c>
      <c r="H32" s="24"/>
      <c r="I32" s="24" t="s">
        <v>289</v>
      </c>
      <c r="J32" s="16">
        <v>8661</v>
      </c>
      <c r="K32" s="25">
        <f t="shared" si="2"/>
        <v>40</v>
      </c>
      <c r="L32" s="16" t="s">
        <v>47</v>
      </c>
      <c r="M32" s="16" t="str" cm="1">
        <f t="array" ref="M32:U32">_xlfn._xlws.FILTER(领地怪物效果!$A$4:$I$64,L32=领地怪物效果!$A$4:$A$64)</f>
        <v>远征PVP-6级圣水矿井</v>
      </c>
      <c r="N32" s="16">
        <v>6</v>
      </c>
      <c r="O32" s="16">
        <v>41.95</v>
      </c>
      <c r="P32" s="16">
        <v>174</v>
      </c>
      <c r="Q32" s="16">
        <v>174</v>
      </c>
      <c r="R32" s="16">
        <v>0</v>
      </c>
      <c r="S32" s="16">
        <v>126084794</v>
      </c>
      <c r="T32" s="16">
        <v>121800000</v>
      </c>
      <c r="U32" s="16">
        <v>2614869402</v>
      </c>
      <c r="V32" s="16">
        <f t="shared" si="0"/>
        <v>6</v>
      </c>
      <c r="W32" s="19" cm="1">
        <f t="array" ref="W32">SUMPRODUCT((V32=品质升级提升效果!$H$3:$H$102)*(品质升级提升效果!$I$3:$I$102=C32)*(品质升级提升效果!$J$3:$J$102))</f>
        <v>0.04</v>
      </c>
      <c r="X32" s="19" cm="1">
        <f t="array" ref="X32">IFERROR(LOOKUP(1,0/((L32=Sheet2!$A$1:$A$90)*(Sheet2!$B$1:$B$90=C32)),Sheet2!$C$1:$C$90),W32)</f>
        <v>0.04</v>
      </c>
      <c r="Y32" s="16">
        <f t="shared" si="3"/>
        <v>5043391</v>
      </c>
      <c r="Z32" s="16">
        <f t="shared" si="4"/>
        <v>4872000</v>
      </c>
      <c r="AA32" s="16">
        <f t="shared" si="5"/>
        <v>104594776</v>
      </c>
      <c r="AD32" s="16" t="s">
        <v>257</v>
      </c>
      <c r="AE32" s="16" t="str">
        <f t="shared" si="6"/>
        <v>5043391,0}|</v>
      </c>
      <c r="AF32" s="16" t="s">
        <v>258</v>
      </c>
      <c r="AG32" s="16">
        <f t="shared" si="7"/>
        <v>4872000</v>
      </c>
      <c r="AH32" s="16" t="s">
        <v>260</v>
      </c>
      <c r="AI32" s="16" t="s">
        <v>259</v>
      </c>
      <c r="AJ32" s="16">
        <f t="shared" si="8"/>
        <v>104594776</v>
      </c>
      <c r="AK32" s="16" t="s">
        <v>261</v>
      </c>
      <c r="AL32" s="24" t="str">
        <f t="shared" si="9"/>
        <v>{{5,1,1,5043391,0}|{{5,1,2,4872000,0}|{{5,1,3,104594776,3}}</v>
      </c>
    </row>
    <row r="33" spans="1:38" x14ac:dyDescent="0.15">
      <c r="A33" s="16">
        <v>28</v>
      </c>
      <c r="B33" s="16">
        <v>307</v>
      </c>
      <c r="C33" s="16">
        <v>1</v>
      </c>
      <c r="D33" s="16">
        <v>0</v>
      </c>
      <c r="E33" s="16">
        <v>100</v>
      </c>
      <c r="F33" s="16">
        <v>0</v>
      </c>
      <c r="G33" s="16">
        <v>6000128</v>
      </c>
      <c r="H33" s="24"/>
      <c r="I33" s="24" t="s">
        <v>290</v>
      </c>
      <c r="J33" s="16">
        <v>8661</v>
      </c>
      <c r="K33" s="25">
        <f t="shared" si="2"/>
        <v>40</v>
      </c>
      <c r="L33" s="16" t="s">
        <v>48</v>
      </c>
      <c r="M33" s="16" t="str" cm="1">
        <f t="array" ref="M33:U33">_xlfn._xlws.FILTER(领地怪物效果!$A$4:$I$64,L33=领地怪物效果!$A$4:$A$64)</f>
        <v>远征PVP-7级圣水矿井</v>
      </c>
      <c r="N33" s="16">
        <v>7</v>
      </c>
      <c r="O33" s="16">
        <v>48.35</v>
      </c>
      <c r="P33" s="16">
        <v>225</v>
      </c>
      <c r="Q33" s="16">
        <v>225</v>
      </c>
      <c r="R33" s="16">
        <v>0</v>
      </c>
      <c r="S33" s="16">
        <v>145320615</v>
      </c>
      <c r="T33" s="16">
        <v>157500000</v>
      </c>
      <c r="U33" s="16">
        <v>3381296641</v>
      </c>
      <c r="V33" s="16">
        <f t="shared" si="0"/>
        <v>7</v>
      </c>
      <c r="W33" s="19" cm="1">
        <f t="array" ref="W33">SUMPRODUCT((V33=品质升级提升效果!$H$3:$H$102)*(品质升级提升效果!$I$3:$I$102=C33)*(品质升级提升效果!$J$3:$J$102))</f>
        <v>0.04</v>
      </c>
      <c r="X33" s="19" cm="1">
        <f t="array" ref="X33">IFERROR(LOOKUP(1,0/((L33=Sheet2!$A$1:$A$90)*(Sheet2!$B$1:$B$90=C33)),Sheet2!$C$1:$C$90),W33)</f>
        <v>0.04</v>
      </c>
      <c r="Y33" s="16">
        <f t="shared" si="3"/>
        <v>5812824</v>
      </c>
      <c r="Z33" s="16">
        <f t="shared" si="4"/>
        <v>6300000</v>
      </c>
      <c r="AA33" s="16">
        <f t="shared" si="5"/>
        <v>135251865</v>
      </c>
      <c r="AD33" s="16" t="s">
        <v>257</v>
      </c>
      <c r="AE33" s="16" t="str">
        <f t="shared" si="6"/>
        <v>5812824,0}|</v>
      </c>
      <c r="AF33" s="16" t="s">
        <v>258</v>
      </c>
      <c r="AG33" s="16">
        <f t="shared" si="7"/>
        <v>6300000</v>
      </c>
      <c r="AH33" s="16" t="s">
        <v>260</v>
      </c>
      <c r="AI33" s="16" t="s">
        <v>259</v>
      </c>
      <c r="AJ33" s="16">
        <f t="shared" si="8"/>
        <v>135251865</v>
      </c>
      <c r="AK33" s="16" t="s">
        <v>261</v>
      </c>
      <c r="AL33" s="24" t="str">
        <f t="shared" si="9"/>
        <v>{{5,1,1,5812824,0}|{{5,1,2,6300000,0}|{{5,1,3,135251865,3}}</v>
      </c>
    </row>
    <row r="34" spans="1:38" x14ac:dyDescent="0.15">
      <c r="A34" s="16">
        <v>29</v>
      </c>
      <c r="B34" s="16">
        <v>308</v>
      </c>
      <c r="C34" s="16">
        <v>1</v>
      </c>
      <c r="D34" s="16">
        <v>0</v>
      </c>
      <c r="E34" s="16">
        <v>100</v>
      </c>
      <c r="F34" s="16">
        <v>0</v>
      </c>
      <c r="G34" s="16">
        <v>6000129</v>
      </c>
      <c r="H34" s="24"/>
      <c r="I34" s="24" t="s">
        <v>291</v>
      </c>
      <c r="J34" s="16">
        <v>8661</v>
      </c>
      <c r="K34" s="25">
        <f t="shared" si="2"/>
        <v>40</v>
      </c>
      <c r="L34" s="16" t="s">
        <v>49</v>
      </c>
      <c r="M34" s="16" t="str" cm="1">
        <f t="array" ref="M34:U34">_xlfn._xlws.FILTER(领地怪物效果!$A$4:$I$64,L34=领地怪物效果!$A$4:$A$64)</f>
        <v>远征PVP-8级圣水矿井</v>
      </c>
      <c r="N34" s="16">
        <v>8</v>
      </c>
      <c r="O34" s="16">
        <v>53.35</v>
      </c>
      <c r="P34" s="16">
        <v>290.60000000000002</v>
      </c>
      <c r="Q34" s="16">
        <v>290.60000000000002</v>
      </c>
      <c r="R34" s="16">
        <v>0</v>
      </c>
      <c r="S34" s="16">
        <v>160348600</v>
      </c>
      <c r="T34" s="16">
        <v>203420000</v>
      </c>
      <c r="U34" s="16">
        <v>4367132462</v>
      </c>
      <c r="V34" s="16">
        <f t="shared" si="0"/>
        <v>8</v>
      </c>
      <c r="W34" s="19" cm="1">
        <f t="array" ref="W34">SUMPRODUCT((V34=品质升级提升效果!$H$3:$H$102)*(品质升级提升效果!$I$3:$I$102=C34)*(品质升级提升效果!$J$3:$J$102))</f>
        <v>0.04</v>
      </c>
      <c r="X34" s="19" cm="1">
        <f t="array" ref="X34">IFERROR(LOOKUP(1,0/((L34=Sheet2!$A$1:$A$90)*(Sheet2!$B$1:$B$90=C34)),Sheet2!$C$1:$C$90),W34)</f>
        <v>0.04</v>
      </c>
      <c r="Y34" s="16">
        <f t="shared" si="3"/>
        <v>6413944</v>
      </c>
      <c r="Z34" s="16">
        <f t="shared" si="4"/>
        <v>8136800</v>
      </c>
      <c r="AA34" s="16">
        <f t="shared" si="5"/>
        <v>174685298</v>
      </c>
      <c r="AD34" s="16" t="s">
        <v>257</v>
      </c>
      <c r="AE34" s="16" t="str">
        <f t="shared" si="6"/>
        <v>6413944,0}|</v>
      </c>
      <c r="AF34" s="16" t="s">
        <v>258</v>
      </c>
      <c r="AG34" s="16">
        <f t="shared" si="7"/>
        <v>8136800</v>
      </c>
      <c r="AH34" s="16" t="s">
        <v>260</v>
      </c>
      <c r="AI34" s="16" t="s">
        <v>259</v>
      </c>
      <c r="AJ34" s="16">
        <f t="shared" si="8"/>
        <v>174685298</v>
      </c>
      <c r="AK34" s="16" t="s">
        <v>261</v>
      </c>
      <c r="AL34" s="24" t="str">
        <f t="shared" si="9"/>
        <v>{{5,1,1,6413944,0}|{{5,1,2,8136800,0}|{{5,1,3,174685298,3}}</v>
      </c>
    </row>
    <row r="35" spans="1:38" x14ac:dyDescent="0.15">
      <c r="A35" s="16">
        <v>30</v>
      </c>
      <c r="B35" s="16">
        <v>309</v>
      </c>
      <c r="C35" s="16">
        <v>1</v>
      </c>
      <c r="D35" s="16">
        <v>0</v>
      </c>
      <c r="E35" s="16">
        <v>100</v>
      </c>
      <c r="F35" s="16">
        <v>0</v>
      </c>
      <c r="G35" s="16">
        <v>6000130</v>
      </c>
      <c r="H35" s="24"/>
      <c r="I35" s="24" t="s">
        <v>292</v>
      </c>
      <c r="J35" s="16">
        <v>8661</v>
      </c>
      <c r="K35" s="25">
        <f t="shared" si="2"/>
        <v>40</v>
      </c>
      <c r="L35" s="16" t="s">
        <v>50</v>
      </c>
      <c r="M35" s="16" t="str" cm="1">
        <f t="array" ref="M35:U35">_xlfn._xlws.FILTER(领地怪物效果!$A$4:$I$64,L35=领地怪物效果!$A$4:$A$64)</f>
        <v>远征PVP-9级圣水矿井</v>
      </c>
      <c r="N35" s="16">
        <v>9</v>
      </c>
      <c r="O35" s="16">
        <v>92.3</v>
      </c>
      <c r="P35" s="16">
        <v>360</v>
      </c>
      <c r="Q35" s="16">
        <v>360</v>
      </c>
      <c r="R35" s="16">
        <v>0</v>
      </c>
      <c r="S35" s="16">
        <v>277416604</v>
      </c>
      <c r="T35" s="16">
        <v>252000000</v>
      </c>
      <c r="U35" s="16">
        <v>5410074626</v>
      </c>
      <c r="V35" s="16">
        <f t="shared" si="0"/>
        <v>9</v>
      </c>
      <c r="W35" s="19" cm="1">
        <f t="array" ref="W35">SUMPRODUCT((V35=品质升级提升效果!$H$3:$H$102)*(品质升级提升效果!$I$3:$I$102=C35)*(品质升级提升效果!$J$3:$J$102))</f>
        <v>0.04</v>
      </c>
      <c r="X35" s="19" cm="1">
        <f t="array" ref="X35">IFERROR(LOOKUP(1,0/((L35=Sheet2!$A$1:$A$90)*(Sheet2!$B$1:$B$90=C35)),Sheet2!$C$1:$C$90),W35)</f>
        <v>0.04</v>
      </c>
      <c r="Y35" s="16">
        <f t="shared" si="3"/>
        <v>11096664</v>
      </c>
      <c r="Z35" s="16">
        <f t="shared" si="4"/>
        <v>10080000</v>
      </c>
      <c r="AA35" s="16">
        <f t="shared" si="5"/>
        <v>216402985</v>
      </c>
      <c r="AD35" s="16" t="s">
        <v>257</v>
      </c>
      <c r="AE35" s="16" t="str">
        <f t="shared" si="6"/>
        <v>11096664,0}|</v>
      </c>
      <c r="AF35" s="16" t="s">
        <v>258</v>
      </c>
      <c r="AG35" s="16">
        <f t="shared" si="7"/>
        <v>10080000</v>
      </c>
      <c r="AH35" s="16" t="s">
        <v>260</v>
      </c>
      <c r="AI35" s="16" t="s">
        <v>259</v>
      </c>
      <c r="AJ35" s="16">
        <f t="shared" si="8"/>
        <v>216402985</v>
      </c>
      <c r="AK35" s="16" t="s">
        <v>261</v>
      </c>
      <c r="AL35" s="24" t="str">
        <f t="shared" si="9"/>
        <v>{{5,1,1,11096664,0}|{{5,1,2,10080000,0}|{{5,1,3,216402985,3}}</v>
      </c>
    </row>
    <row r="36" spans="1:38" x14ac:dyDescent="0.15">
      <c r="A36" s="16">
        <v>31</v>
      </c>
      <c r="B36" s="16">
        <v>310</v>
      </c>
      <c r="C36" s="16">
        <v>1</v>
      </c>
      <c r="D36" s="16">
        <v>0</v>
      </c>
      <c r="E36" s="16">
        <v>100</v>
      </c>
      <c r="F36" s="16">
        <v>0</v>
      </c>
      <c r="G36" s="16">
        <v>6000131</v>
      </c>
      <c r="H36" s="24"/>
      <c r="I36" s="24" t="s">
        <v>293</v>
      </c>
      <c r="J36" s="16">
        <v>8661</v>
      </c>
      <c r="K36" s="25">
        <f t="shared" si="2"/>
        <v>40</v>
      </c>
      <c r="L36" s="16" t="s">
        <v>51</v>
      </c>
      <c r="M36" s="16" t="str" cm="1">
        <f t="array" ref="M36:U36">_xlfn._xlws.FILTER(领地怪物效果!$A$4:$I$64,L36=领地怪物效果!$A$4:$A$64)</f>
        <v>远征PVP-10级圣水矿井</v>
      </c>
      <c r="N36" s="16">
        <v>10</v>
      </c>
      <c r="O36" s="16">
        <v>108.65</v>
      </c>
      <c r="P36" s="16">
        <v>396</v>
      </c>
      <c r="Q36" s="16">
        <v>396</v>
      </c>
      <c r="R36" s="16">
        <v>0</v>
      </c>
      <c r="S36" s="16">
        <v>326558115</v>
      </c>
      <c r="T36" s="16">
        <v>277200000</v>
      </c>
      <c r="U36" s="16">
        <v>5951082089</v>
      </c>
      <c r="V36" s="16">
        <f t="shared" si="0"/>
        <v>10</v>
      </c>
      <c r="W36" s="19" cm="1">
        <f t="array" ref="W36">SUMPRODUCT((V36=品质升级提升效果!$H$3:$H$102)*(品质升级提升效果!$I$3:$I$102=C36)*(品质升级提升效果!$J$3:$J$102))</f>
        <v>0.04</v>
      </c>
      <c r="X36" s="19" cm="1">
        <f t="array" ref="X36">IFERROR(LOOKUP(1,0/((L36=Sheet2!$A$1:$A$90)*(Sheet2!$B$1:$B$90=C36)),Sheet2!$C$1:$C$90),W36)</f>
        <v>0.04</v>
      </c>
      <c r="Y36" s="16">
        <f t="shared" si="3"/>
        <v>13062324</v>
      </c>
      <c r="Z36" s="16">
        <f t="shared" si="4"/>
        <v>11088000</v>
      </c>
      <c r="AA36" s="16">
        <f t="shared" si="5"/>
        <v>238043283</v>
      </c>
      <c r="AD36" s="16" t="s">
        <v>257</v>
      </c>
      <c r="AE36" s="16" t="str">
        <f t="shared" si="6"/>
        <v>13062324,0}|</v>
      </c>
      <c r="AF36" s="16" t="s">
        <v>258</v>
      </c>
      <c r="AG36" s="16">
        <f t="shared" si="7"/>
        <v>11088000</v>
      </c>
      <c r="AH36" s="16" t="s">
        <v>260</v>
      </c>
      <c r="AI36" s="16" t="s">
        <v>259</v>
      </c>
      <c r="AJ36" s="16">
        <f t="shared" si="8"/>
        <v>238043283</v>
      </c>
      <c r="AK36" s="16" t="s">
        <v>261</v>
      </c>
      <c r="AL36" s="24" t="str">
        <f t="shared" si="9"/>
        <v>{{5,1,1,13062324,0}|{{5,1,2,11088000,0}|{{5,1,3,238043283,3}}</v>
      </c>
    </row>
    <row r="37" spans="1:38" s="17" customFormat="1" x14ac:dyDescent="0.15">
      <c r="A37" s="17">
        <v>32</v>
      </c>
      <c r="B37" s="17">
        <v>401</v>
      </c>
      <c r="C37" s="17">
        <v>1</v>
      </c>
      <c r="D37" s="17">
        <v>0</v>
      </c>
      <c r="E37" s="17">
        <v>0</v>
      </c>
      <c r="F37" s="17">
        <v>0</v>
      </c>
      <c r="G37" s="16">
        <v>6000132</v>
      </c>
      <c r="H37" s="24"/>
      <c r="I37" s="24" t="s">
        <v>285</v>
      </c>
      <c r="J37" s="16">
        <v>8661</v>
      </c>
      <c r="K37" s="25">
        <f t="shared" si="2"/>
        <v>10</v>
      </c>
      <c r="L37" s="17" t="s">
        <v>52</v>
      </c>
      <c r="M37" s="17" t="str" cm="1">
        <f t="array" ref="M37:U37">_xlfn._xlws.FILTER(领地怪物效果!$A$4:$I$64,L37=领地怪物效果!$A$4:$A$64)</f>
        <v>远征PVP-3级要塞</v>
      </c>
      <c r="N37" s="17">
        <v>3</v>
      </c>
      <c r="O37" s="17">
        <v>5</v>
      </c>
      <c r="P37" s="17">
        <v>2.5</v>
      </c>
      <c r="Q37" s="17">
        <v>2.5</v>
      </c>
      <c r="R37" s="17">
        <v>0</v>
      </c>
      <c r="S37" s="17">
        <v>15027985</v>
      </c>
      <c r="T37" s="17">
        <v>1750000</v>
      </c>
      <c r="U37" s="17">
        <v>37569962</v>
      </c>
      <c r="V37" s="17">
        <v>1</v>
      </c>
      <c r="W37" s="20" cm="1">
        <f t="array" ref="W37">SUMPRODUCT((V37=品质升级提升效果!$H$3:$H$102)*(品质升级提升效果!$I$3:$I$102=C37)*(品质升级提升效果!$J$3:$J$102))</f>
        <v>0.05</v>
      </c>
      <c r="X37" s="19" cm="1">
        <f t="array" ref="X37">IFERROR(LOOKUP(1,0/((L37=Sheet2!$A$1:$A$90)*(Sheet2!$B$1:$B$90=C37)),Sheet2!$C$1:$C$90),W37)</f>
        <v>0.01</v>
      </c>
      <c r="Y37" s="16">
        <f t="shared" si="3"/>
        <v>150279</v>
      </c>
      <c r="Z37" s="16">
        <f t="shared" si="4"/>
        <v>17500</v>
      </c>
      <c r="AA37" s="16">
        <f t="shared" si="5"/>
        <v>375699</v>
      </c>
      <c r="AD37" s="16" t="s">
        <v>257</v>
      </c>
      <c r="AE37" s="16" t="str">
        <f t="shared" si="6"/>
        <v>150279,0}|</v>
      </c>
      <c r="AF37" s="16" t="s">
        <v>258</v>
      </c>
      <c r="AG37" s="16">
        <f t="shared" si="7"/>
        <v>17500</v>
      </c>
      <c r="AH37" s="16" t="s">
        <v>260</v>
      </c>
      <c r="AI37" s="16" t="s">
        <v>259</v>
      </c>
      <c r="AJ37" s="16">
        <f t="shared" si="8"/>
        <v>375699</v>
      </c>
      <c r="AK37" s="16" t="s">
        <v>261</v>
      </c>
      <c r="AL37" s="24" t="str">
        <f t="shared" si="9"/>
        <v>{{5,1,1,150279,0}|{{5,1,2,17500,0}|{{5,1,3,375699,3}}</v>
      </c>
    </row>
    <row r="38" spans="1:38" s="17" customFormat="1" x14ac:dyDescent="0.15">
      <c r="A38" s="17">
        <v>33</v>
      </c>
      <c r="B38" s="17">
        <v>402</v>
      </c>
      <c r="C38" s="17">
        <v>1</v>
      </c>
      <c r="D38" s="17">
        <v>0</v>
      </c>
      <c r="E38" s="17">
        <v>0</v>
      </c>
      <c r="F38" s="17">
        <v>0</v>
      </c>
      <c r="G38" s="16">
        <v>6000133</v>
      </c>
      <c r="H38" s="24"/>
      <c r="I38" s="24" t="s">
        <v>269</v>
      </c>
      <c r="J38" s="16">
        <v>8661</v>
      </c>
      <c r="K38" s="25">
        <f t="shared" si="2"/>
        <v>10</v>
      </c>
      <c r="L38" s="17" t="s">
        <v>53</v>
      </c>
      <c r="M38" s="17" t="str" cm="1">
        <f t="array" ref="M38:U38">_xlfn._xlws.FILTER(领地怪物效果!$A$4:$I$64,L38=领地怪物效果!$A$4:$A$64)</f>
        <v>远征PVP-6级要塞</v>
      </c>
      <c r="N38" s="17">
        <v>6</v>
      </c>
      <c r="O38" s="17">
        <v>26</v>
      </c>
      <c r="P38" s="17">
        <v>160</v>
      </c>
      <c r="Q38" s="17">
        <v>160</v>
      </c>
      <c r="R38" s="17">
        <v>0</v>
      </c>
      <c r="S38" s="17">
        <v>78145522</v>
      </c>
      <c r="T38" s="17">
        <v>112000000</v>
      </c>
      <c r="U38" s="17">
        <v>2404477611</v>
      </c>
      <c r="V38" s="17">
        <v>1</v>
      </c>
      <c r="W38" s="20" cm="1">
        <f t="array" ref="W38">SUMPRODUCT((V38=品质升级提升效果!$H$3:$H$102)*(品质升级提升效果!$I$3:$I$102=C38)*(品质升级提升效果!$J$3:$J$102))</f>
        <v>0.05</v>
      </c>
      <c r="X38" s="19" cm="1">
        <f t="array" ref="X38">IFERROR(LOOKUP(1,0/((L38=Sheet2!$A$1:$A$90)*(Sheet2!$B$1:$B$90=C38)),Sheet2!$C$1:$C$90),W38)</f>
        <v>0.01</v>
      </c>
      <c r="Y38" s="16">
        <f t="shared" si="3"/>
        <v>781455</v>
      </c>
      <c r="Z38" s="16">
        <f t="shared" si="4"/>
        <v>1120000</v>
      </c>
      <c r="AA38" s="16">
        <f t="shared" si="5"/>
        <v>24044776</v>
      </c>
      <c r="AD38" s="16" t="s">
        <v>257</v>
      </c>
      <c r="AE38" s="16" t="str">
        <f t="shared" si="6"/>
        <v>781455,0}|</v>
      </c>
      <c r="AF38" s="16" t="s">
        <v>258</v>
      </c>
      <c r="AG38" s="16">
        <f t="shared" si="7"/>
        <v>1120000</v>
      </c>
      <c r="AH38" s="16" t="s">
        <v>260</v>
      </c>
      <c r="AI38" s="16" t="s">
        <v>259</v>
      </c>
      <c r="AJ38" s="16">
        <f t="shared" si="8"/>
        <v>24044776</v>
      </c>
      <c r="AK38" s="16" t="s">
        <v>261</v>
      </c>
      <c r="AL38" s="24" t="str">
        <f t="shared" si="9"/>
        <v>{{5,1,1,781455,0}|{{5,1,2,1120000,0}|{{5,1,3,24044776,3}}</v>
      </c>
    </row>
    <row r="39" spans="1:38" s="17" customFormat="1" x14ac:dyDescent="0.15">
      <c r="A39" s="17">
        <v>34</v>
      </c>
      <c r="B39" s="17">
        <v>403</v>
      </c>
      <c r="C39" s="17">
        <v>1</v>
      </c>
      <c r="D39" s="17">
        <v>0</v>
      </c>
      <c r="E39" s="17">
        <v>0</v>
      </c>
      <c r="F39" s="17">
        <v>0</v>
      </c>
      <c r="G39" s="16">
        <v>6000134</v>
      </c>
      <c r="H39" s="24"/>
      <c r="I39" s="24" t="s">
        <v>280</v>
      </c>
      <c r="J39" s="16">
        <v>8661</v>
      </c>
      <c r="K39" s="25">
        <f t="shared" si="2"/>
        <v>10</v>
      </c>
      <c r="L39" s="17" t="s">
        <v>54</v>
      </c>
      <c r="M39" s="17" t="str" cm="1">
        <f t="array" ref="M39:U39">_xlfn._xlws.FILTER(领地怪物效果!$A$4:$I$64,L39=领地怪物效果!$A$4:$A$64)</f>
        <v>远征PVP-9级要塞</v>
      </c>
      <c r="N39" s="17">
        <v>9</v>
      </c>
      <c r="O39" s="17">
        <v>56</v>
      </c>
      <c r="P39" s="17">
        <v>300</v>
      </c>
      <c r="Q39" s="17">
        <v>300</v>
      </c>
      <c r="R39" s="17">
        <v>0</v>
      </c>
      <c r="S39" s="17">
        <v>168313432</v>
      </c>
      <c r="T39" s="17">
        <v>210000000</v>
      </c>
      <c r="U39" s="17">
        <v>4508395522</v>
      </c>
      <c r="V39" s="17">
        <v>1</v>
      </c>
      <c r="W39" s="20" cm="1">
        <f t="array" ref="W39">SUMPRODUCT((V39=品质升级提升效果!$H$3:$H$102)*(品质升级提升效果!$I$3:$I$102=C39)*(品质升级提升效果!$J$3:$J$102))</f>
        <v>0.05</v>
      </c>
      <c r="X39" s="19" cm="1">
        <f t="array" ref="X39">IFERROR(LOOKUP(1,0/((L39=Sheet2!$A$1:$A$90)*(Sheet2!$B$1:$B$90=C39)),Sheet2!$C$1:$C$90),W39)</f>
        <v>0.01</v>
      </c>
      <c r="Y39" s="16">
        <f t="shared" si="3"/>
        <v>1683134</v>
      </c>
      <c r="Z39" s="16">
        <f t="shared" si="4"/>
        <v>2100000</v>
      </c>
      <c r="AA39" s="16">
        <f t="shared" si="5"/>
        <v>45083955</v>
      </c>
      <c r="AD39" s="16" t="s">
        <v>257</v>
      </c>
      <c r="AE39" s="16" t="str">
        <f t="shared" si="6"/>
        <v>1683134,0}|</v>
      </c>
      <c r="AF39" s="16" t="s">
        <v>258</v>
      </c>
      <c r="AG39" s="16">
        <f t="shared" si="7"/>
        <v>2100000</v>
      </c>
      <c r="AH39" s="16" t="s">
        <v>260</v>
      </c>
      <c r="AI39" s="16" t="s">
        <v>259</v>
      </c>
      <c r="AJ39" s="16">
        <f t="shared" si="8"/>
        <v>45083955</v>
      </c>
      <c r="AK39" s="16" t="s">
        <v>261</v>
      </c>
      <c r="AL39" s="24" t="str">
        <f t="shared" si="9"/>
        <v>{{5,1,1,1683134,0}|{{5,1,2,2100000,0}|{{5,1,3,45083955,3}}</v>
      </c>
    </row>
    <row r="40" spans="1:38" s="17" customFormat="1" x14ac:dyDescent="0.15">
      <c r="A40" s="17">
        <v>35</v>
      </c>
      <c r="B40" s="17">
        <v>404</v>
      </c>
      <c r="C40" s="17">
        <v>1</v>
      </c>
      <c r="D40" s="17">
        <v>0</v>
      </c>
      <c r="E40" s="17">
        <v>0</v>
      </c>
      <c r="F40" s="17">
        <v>0</v>
      </c>
      <c r="G40" s="16">
        <v>6000135</v>
      </c>
      <c r="H40" s="24"/>
      <c r="I40" s="24" t="s">
        <v>294</v>
      </c>
      <c r="J40" s="16">
        <v>8661</v>
      </c>
      <c r="K40" s="25">
        <f t="shared" si="2"/>
        <v>10</v>
      </c>
      <c r="L40" s="17" t="s">
        <v>55</v>
      </c>
      <c r="M40" s="17" t="str" cm="1">
        <f t="array" ref="M40:U40">_xlfn._xlws.FILTER(领地怪物效果!$A$4:$I$64,L40=领地怪物效果!$A$4:$A$64)</f>
        <v>远征PVP-10级中心城邦</v>
      </c>
      <c r="N40" s="17">
        <v>10</v>
      </c>
      <c r="O40" s="17">
        <v>83</v>
      </c>
      <c r="P40" s="17">
        <v>401</v>
      </c>
      <c r="Q40" s="17">
        <v>401</v>
      </c>
      <c r="R40" s="17">
        <v>0</v>
      </c>
      <c r="S40" s="17">
        <v>249464552</v>
      </c>
      <c r="T40" s="17">
        <v>280700000</v>
      </c>
      <c r="U40" s="17">
        <v>6026222014</v>
      </c>
      <c r="V40" s="17">
        <v>1</v>
      </c>
      <c r="W40" s="20" cm="1">
        <f t="array" ref="W40">SUMPRODUCT((V40=品质升级提升效果!$H$3:$H$102)*(品质升级提升效果!$I$3:$I$102=C40)*(品质升级提升效果!$J$3:$J$102))</f>
        <v>0.05</v>
      </c>
      <c r="X40" s="19" cm="1">
        <f t="array" ref="X40">IFERROR(LOOKUP(1,0/((L40=Sheet2!$A$1:$A$90)*(Sheet2!$B$1:$B$90=C40)),Sheet2!$C$1:$C$90),W40)</f>
        <v>0.01</v>
      </c>
      <c r="Y40" s="16">
        <f t="shared" si="3"/>
        <v>2494645</v>
      </c>
      <c r="Z40" s="16">
        <f t="shared" si="4"/>
        <v>2807000</v>
      </c>
      <c r="AA40" s="16">
        <f t="shared" si="5"/>
        <v>60262220</v>
      </c>
      <c r="AD40" s="16" t="s">
        <v>257</v>
      </c>
      <c r="AE40" s="16" t="str">
        <f t="shared" si="6"/>
        <v>2494645,0}|</v>
      </c>
      <c r="AF40" s="16" t="s">
        <v>258</v>
      </c>
      <c r="AG40" s="16">
        <f t="shared" si="7"/>
        <v>2807000</v>
      </c>
      <c r="AH40" s="16" t="s">
        <v>260</v>
      </c>
      <c r="AI40" s="16" t="s">
        <v>259</v>
      </c>
      <c r="AJ40" s="16">
        <f t="shared" si="8"/>
        <v>60262220</v>
      </c>
      <c r="AK40" s="16" t="s">
        <v>261</v>
      </c>
      <c r="AL40" s="24" t="str">
        <f t="shared" si="9"/>
        <v>{{5,1,1,2494645,0}|{{5,1,2,2807000,0}|{{5,1,3,60262220,3}}</v>
      </c>
    </row>
    <row r="41" spans="1:38" x14ac:dyDescent="0.15">
      <c r="A41" s="16">
        <v>36</v>
      </c>
      <c r="B41" s="16">
        <v>500</v>
      </c>
      <c r="C41" s="16">
        <v>1</v>
      </c>
      <c r="D41" s="16">
        <v>0</v>
      </c>
      <c r="E41" s="16">
        <v>0</v>
      </c>
      <c r="F41" s="16">
        <v>0</v>
      </c>
      <c r="G41" s="16">
        <v>6000136</v>
      </c>
      <c r="H41" s="24"/>
      <c r="I41" s="24" t="s">
        <v>295</v>
      </c>
      <c r="J41" s="16">
        <v>8661</v>
      </c>
      <c r="K41" s="25">
        <f t="shared" si="2"/>
        <v>50</v>
      </c>
      <c r="L41" s="16" t="s">
        <v>56</v>
      </c>
      <c r="M41" s="16" t="str" cm="1">
        <f t="array" ref="M41:U41">_xlfn._xlws.FILTER(领地怪物效果!$A$4:$I$64,L41=领地怪物效果!$A$4:$A$64)</f>
        <v>远征PVE-出生</v>
      </c>
      <c r="N41" s="16">
        <v>0</v>
      </c>
      <c r="O41" s="16">
        <v>1.5</v>
      </c>
      <c r="P41" s="16">
        <v>1.2</v>
      </c>
      <c r="Q41" s="16">
        <v>1.2</v>
      </c>
      <c r="R41" s="16">
        <v>0</v>
      </c>
      <c r="S41" s="16">
        <v>4508395</v>
      </c>
      <c r="T41" s="16">
        <v>840000</v>
      </c>
      <c r="U41" s="16">
        <v>18033582</v>
      </c>
      <c r="V41" s="16">
        <f t="shared" ref="V41:V104" si="10">IF(MID(B41,2,3)+0=0,1,MID(B41,2,3)+0)</f>
        <v>1</v>
      </c>
      <c r="W41" s="19" cm="1">
        <f t="array" ref="W41">SUMPRODUCT((V41=品质升级提升效果!$H$3:$H$102)*(品质升级提升效果!$I$3:$I$102=C41)*(品质升级提升效果!$J$3:$J$102))</f>
        <v>0.05</v>
      </c>
      <c r="X41" s="19" cm="1">
        <f t="array" ref="X41">IFERROR(LOOKUP(1,0/((L41=Sheet2!$A$1:$A$90)*(Sheet2!$B$1:$B$90=C41)),Sheet2!$C$1:$C$90),W41)</f>
        <v>0.05</v>
      </c>
      <c r="Y41" s="16">
        <f t="shared" si="3"/>
        <v>225419</v>
      </c>
      <c r="Z41" s="16">
        <f t="shared" si="4"/>
        <v>42000</v>
      </c>
      <c r="AA41" s="16">
        <f t="shared" si="5"/>
        <v>901679</v>
      </c>
      <c r="AD41" s="16" t="s">
        <v>257</v>
      </c>
      <c r="AE41" s="16" t="str">
        <f t="shared" si="6"/>
        <v>225419,0}|</v>
      </c>
      <c r="AF41" s="16" t="s">
        <v>258</v>
      </c>
      <c r="AG41" s="16">
        <f t="shared" si="7"/>
        <v>42000</v>
      </c>
      <c r="AH41" s="16" t="s">
        <v>260</v>
      </c>
      <c r="AI41" s="16" t="s">
        <v>259</v>
      </c>
      <c r="AJ41" s="16">
        <f t="shared" si="8"/>
        <v>901679</v>
      </c>
      <c r="AK41" s="16" t="s">
        <v>261</v>
      </c>
      <c r="AL41" s="24" t="str">
        <f t="shared" si="9"/>
        <v>{{5,1,1,225419,0}|{{5,1,2,42000,0}|{{5,1,3,901679,3}}</v>
      </c>
    </row>
    <row r="42" spans="1:38" x14ac:dyDescent="0.15">
      <c r="A42" s="16">
        <v>37</v>
      </c>
      <c r="B42" s="16">
        <v>501</v>
      </c>
      <c r="C42" s="16">
        <v>1</v>
      </c>
      <c r="D42" s="16">
        <v>0</v>
      </c>
      <c r="E42" s="16">
        <v>0</v>
      </c>
      <c r="F42" s="16">
        <v>0</v>
      </c>
      <c r="G42" s="16">
        <v>6000137</v>
      </c>
      <c r="H42" s="24"/>
      <c r="I42" s="24" t="s">
        <v>289</v>
      </c>
      <c r="J42" s="16">
        <v>8661</v>
      </c>
      <c r="K42" s="25">
        <f t="shared" si="2"/>
        <v>50</v>
      </c>
      <c r="L42" s="16" t="s">
        <v>57</v>
      </c>
      <c r="M42" s="16" t="str" cm="1">
        <f t="array" ref="M42:U42">_xlfn._xlws.FILTER(领地怪物效果!$A$4:$I$64,L42=领地怪物效果!$A$4:$A$64)</f>
        <v>远征PVE-1级普通</v>
      </c>
      <c r="N42" s="16">
        <v>1</v>
      </c>
      <c r="O42" s="16">
        <v>1.35</v>
      </c>
      <c r="P42" s="16">
        <v>1.2</v>
      </c>
      <c r="Q42" s="16">
        <v>1.2</v>
      </c>
      <c r="R42" s="16">
        <v>0</v>
      </c>
      <c r="S42" s="16">
        <v>4057555</v>
      </c>
      <c r="T42" s="16">
        <v>840000</v>
      </c>
      <c r="U42" s="16">
        <v>18033582</v>
      </c>
      <c r="V42" s="16">
        <f t="shared" si="10"/>
        <v>1</v>
      </c>
      <c r="W42" s="19" cm="1">
        <f t="array" ref="W42">SUMPRODUCT((V42=品质升级提升效果!$H$3:$H$102)*(品质升级提升效果!$I$3:$I$102=C42)*(品质升级提升效果!$J$3:$J$102))</f>
        <v>0.05</v>
      </c>
      <c r="X42" s="19" cm="1">
        <f t="array" ref="X42">IFERROR(LOOKUP(1,0/((L42=Sheet2!$A$1:$A$90)*(Sheet2!$B$1:$B$90=C42)),Sheet2!$C$1:$C$90),W42)</f>
        <v>0.05</v>
      </c>
      <c r="Y42" s="16">
        <f t="shared" si="3"/>
        <v>202877</v>
      </c>
      <c r="Z42" s="16">
        <f t="shared" si="4"/>
        <v>42000</v>
      </c>
      <c r="AA42" s="16">
        <f t="shared" si="5"/>
        <v>901679</v>
      </c>
      <c r="AD42" s="16" t="s">
        <v>257</v>
      </c>
      <c r="AE42" s="16" t="str">
        <f t="shared" si="6"/>
        <v>202877,0}|</v>
      </c>
      <c r="AF42" s="16" t="s">
        <v>258</v>
      </c>
      <c r="AG42" s="16">
        <f t="shared" si="7"/>
        <v>42000</v>
      </c>
      <c r="AH42" s="16" t="s">
        <v>260</v>
      </c>
      <c r="AI42" s="16" t="s">
        <v>259</v>
      </c>
      <c r="AJ42" s="16">
        <f t="shared" si="8"/>
        <v>901679</v>
      </c>
      <c r="AK42" s="16" t="s">
        <v>261</v>
      </c>
      <c r="AL42" s="24" t="str">
        <f t="shared" si="9"/>
        <v>{{5,1,1,202877,0}|{{5,1,2,42000,0}|{{5,1,3,901679,3}}</v>
      </c>
    </row>
    <row r="43" spans="1:38" x14ac:dyDescent="0.15">
      <c r="A43" s="16">
        <v>38</v>
      </c>
      <c r="B43" s="16">
        <v>502</v>
      </c>
      <c r="C43" s="16">
        <v>1</v>
      </c>
      <c r="D43" s="16">
        <v>0</v>
      </c>
      <c r="E43" s="16">
        <v>0</v>
      </c>
      <c r="F43" s="16">
        <v>0</v>
      </c>
      <c r="G43" s="16">
        <v>6000138</v>
      </c>
      <c r="H43" s="24"/>
      <c r="I43" s="24" t="s">
        <v>296</v>
      </c>
      <c r="J43" s="16">
        <v>8661</v>
      </c>
      <c r="K43" s="25">
        <f t="shared" si="2"/>
        <v>50</v>
      </c>
      <c r="L43" s="16" t="s">
        <v>58</v>
      </c>
      <c r="M43" s="16" t="str" cm="1">
        <f t="array" ref="M43:U43">_xlfn._xlws.FILTER(领地怪物效果!$A$4:$I$64,L43=领地怪物效果!$A$4:$A$64)</f>
        <v>远征PVE-2级普通</v>
      </c>
      <c r="N43" s="16">
        <v>2</v>
      </c>
      <c r="O43" s="16">
        <v>2.8</v>
      </c>
      <c r="P43" s="16">
        <v>1.8</v>
      </c>
      <c r="Q43" s="16">
        <v>1.8</v>
      </c>
      <c r="R43" s="16">
        <v>0</v>
      </c>
      <c r="S43" s="16">
        <v>8415671</v>
      </c>
      <c r="T43" s="16">
        <v>1260000</v>
      </c>
      <c r="U43" s="16">
        <v>27050373</v>
      </c>
      <c r="V43" s="16">
        <f t="shared" si="10"/>
        <v>2</v>
      </c>
      <c r="W43" s="19" cm="1">
        <f t="array" ref="W43">SUMPRODUCT((V43=品质升级提升效果!$H$3:$H$102)*(品质升级提升效果!$I$3:$I$102=C43)*(品质升级提升效果!$J$3:$J$102))</f>
        <v>0.05</v>
      </c>
      <c r="X43" s="19" cm="1">
        <f t="array" ref="X43">IFERROR(LOOKUP(1,0/((L43=Sheet2!$A$1:$A$90)*(Sheet2!$B$1:$B$90=C43)),Sheet2!$C$1:$C$90),W43)</f>
        <v>0.05</v>
      </c>
      <c r="Y43" s="16">
        <f t="shared" si="3"/>
        <v>420783</v>
      </c>
      <c r="Z43" s="16">
        <f t="shared" si="4"/>
        <v>63000</v>
      </c>
      <c r="AA43" s="16">
        <f t="shared" si="5"/>
        <v>1352518</v>
      </c>
      <c r="AD43" s="16" t="s">
        <v>257</v>
      </c>
      <c r="AE43" s="16" t="str">
        <f t="shared" si="6"/>
        <v>420783,0}|</v>
      </c>
      <c r="AF43" s="16" t="s">
        <v>258</v>
      </c>
      <c r="AG43" s="16">
        <f t="shared" si="7"/>
        <v>63000</v>
      </c>
      <c r="AH43" s="16" t="s">
        <v>260</v>
      </c>
      <c r="AI43" s="16" t="s">
        <v>259</v>
      </c>
      <c r="AJ43" s="16">
        <f t="shared" si="8"/>
        <v>1352518</v>
      </c>
      <c r="AK43" s="16" t="s">
        <v>261</v>
      </c>
      <c r="AL43" s="24" t="str">
        <f t="shared" si="9"/>
        <v>{{5,1,1,420783,0}|{{5,1,2,63000,0}|{{5,1,3,1352518,3}}</v>
      </c>
    </row>
    <row r="44" spans="1:38" x14ac:dyDescent="0.15">
      <c r="A44" s="16">
        <v>39</v>
      </c>
      <c r="B44" s="16">
        <v>503</v>
      </c>
      <c r="C44" s="16">
        <v>1</v>
      </c>
      <c r="D44" s="16">
        <v>0</v>
      </c>
      <c r="E44" s="16">
        <v>0</v>
      </c>
      <c r="F44" s="16">
        <v>0</v>
      </c>
      <c r="G44" s="16">
        <v>6000139</v>
      </c>
      <c r="H44" s="24"/>
      <c r="I44" s="24" t="s">
        <v>297</v>
      </c>
      <c r="J44" s="16">
        <v>8661</v>
      </c>
      <c r="K44" s="25">
        <f t="shared" si="2"/>
        <v>50</v>
      </c>
      <c r="L44" s="16" t="s">
        <v>59</v>
      </c>
      <c r="M44" s="16" t="str" cm="1">
        <f t="array" ref="M44:U44">_xlfn._xlws.FILTER(领地怪物效果!$A$4:$I$64,L44=领地怪物效果!$A$4:$A$64)</f>
        <v>远征PVE-3级普通</v>
      </c>
      <c r="N44" s="16">
        <v>3</v>
      </c>
      <c r="O44" s="16">
        <v>5.5</v>
      </c>
      <c r="P44" s="16">
        <v>3</v>
      </c>
      <c r="Q44" s="16">
        <v>3</v>
      </c>
      <c r="R44" s="16">
        <v>0</v>
      </c>
      <c r="S44" s="16">
        <v>16530783</v>
      </c>
      <c r="T44" s="16">
        <v>2100000</v>
      </c>
      <c r="U44" s="16">
        <v>45083955</v>
      </c>
      <c r="V44" s="16">
        <f t="shared" si="10"/>
        <v>3</v>
      </c>
      <c r="W44" s="19" cm="1">
        <f t="array" ref="W44">SUMPRODUCT((V44=品质升级提升效果!$H$3:$H$102)*(品质升级提升效果!$I$3:$I$102=C44)*(品质升级提升效果!$J$3:$J$102))</f>
        <v>0.05</v>
      </c>
      <c r="X44" s="19" cm="1">
        <f t="array" ref="X44">IFERROR(LOOKUP(1,0/((L44=Sheet2!$A$1:$A$90)*(Sheet2!$B$1:$B$90=C44)),Sheet2!$C$1:$C$90),W44)</f>
        <v>0.05</v>
      </c>
      <c r="Y44" s="16">
        <f t="shared" si="3"/>
        <v>826539</v>
      </c>
      <c r="Z44" s="16">
        <f t="shared" si="4"/>
        <v>105000</v>
      </c>
      <c r="AA44" s="16">
        <f t="shared" si="5"/>
        <v>2254197</v>
      </c>
      <c r="AD44" s="16" t="s">
        <v>257</v>
      </c>
      <c r="AE44" s="16" t="str">
        <f t="shared" si="6"/>
        <v>826539,0}|</v>
      </c>
      <c r="AF44" s="16" t="s">
        <v>258</v>
      </c>
      <c r="AG44" s="16">
        <f t="shared" si="7"/>
        <v>105000</v>
      </c>
      <c r="AH44" s="16" t="s">
        <v>260</v>
      </c>
      <c r="AI44" s="16" t="s">
        <v>259</v>
      </c>
      <c r="AJ44" s="16">
        <f t="shared" si="8"/>
        <v>2254197</v>
      </c>
      <c r="AK44" s="16" t="s">
        <v>261</v>
      </c>
      <c r="AL44" s="24" t="str">
        <f t="shared" si="9"/>
        <v>{{5,1,1,826539,0}|{{5,1,2,105000,0}|{{5,1,3,2254197,3}}</v>
      </c>
    </row>
    <row r="45" spans="1:38" x14ac:dyDescent="0.15">
      <c r="A45" s="16">
        <v>40</v>
      </c>
      <c r="B45" s="16">
        <v>504</v>
      </c>
      <c r="C45" s="16">
        <v>1</v>
      </c>
      <c r="D45" s="16">
        <v>0</v>
      </c>
      <c r="E45" s="16">
        <v>0</v>
      </c>
      <c r="F45" s="16">
        <v>0</v>
      </c>
      <c r="G45" s="16">
        <v>6000140</v>
      </c>
      <c r="H45" s="24"/>
      <c r="I45" s="24" t="s">
        <v>270</v>
      </c>
      <c r="J45" s="16">
        <v>8661</v>
      </c>
      <c r="K45" s="25">
        <f t="shared" si="2"/>
        <v>40</v>
      </c>
      <c r="L45" s="16" t="s">
        <v>60</v>
      </c>
      <c r="M45" s="16" t="str" cm="1">
        <f t="array" ref="M45:U45">_xlfn._xlws.FILTER(领地怪物效果!$A$4:$I$64,L45=领地怪物效果!$A$4:$A$64)</f>
        <v>远征PVE-4级普通</v>
      </c>
      <c r="N45" s="16">
        <v>4</v>
      </c>
      <c r="O45" s="16">
        <v>8</v>
      </c>
      <c r="P45" s="16">
        <v>22</v>
      </c>
      <c r="Q45" s="16">
        <v>22</v>
      </c>
      <c r="R45" s="16">
        <v>0</v>
      </c>
      <c r="S45" s="16">
        <v>24044776</v>
      </c>
      <c r="T45" s="16">
        <v>15400000</v>
      </c>
      <c r="U45" s="16">
        <v>330615671</v>
      </c>
      <c r="V45" s="16">
        <f t="shared" si="10"/>
        <v>4</v>
      </c>
      <c r="W45" s="19" cm="1">
        <f t="array" ref="W45">SUMPRODUCT((V45=品质升级提升效果!$H$3:$H$102)*(品质升级提升效果!$I$3:$I$102=C45)*(品质升级提升效果!$J$3:$J$102))</f>
        <v>0.04</v>
      </c>
      <c r="X45" s="19" cm="1">
        <f t="array" ref="X45">IFERROR(LOOKUP(1,0/((L45=Sheet2!$A$1:$A$90)*(Sheet2!$B$1:$B$90=C45)),Sheet2!$C$1:$C$90),W45)</f>
        <v>0.04</v>
      </c>
      <c r="Y45" s="16">
        <f t="shared" si="3"/>
        <v>961791</v>
      </c>
      <c r="Z45" s="16">
        <f t="shared" si="4"/>
        <v>616000</v>
      </c>
      <c r="AA45" s="16">
        <f t="shared" si="5"/>
        <v>13224626</v>
      </c>
      <c r="AD45" s="16" t="s">
        <v>257</v>
      </c>
      <c r="AE45" s="16" t="str">
        <f t="shared" si="6"/>
        <v>961791,0}|</v>
      </c>
      <c r="AF45" s="16" t="s">
        <v>258</v>
      </c>
      <c r="AG45" s="16">
        <f t="shared" si="7"/>
        <v>616000</v>
      </c>
      <c r="AH45" s="16" t="s">
        <v>260</v>
      </c>
      <c r="AI45" s="16" t="s">
        <v>259</v>
      </c>
      <c r="AJ45" s="16">
        <f t="shared" si="8"/>
        <v>13224626</v>
      </c>
      <c r="AK45" s="16" t="s">
        <v>261</v>
      </c>
      <c r="AL45" s="24" t="str">
        <f t="shared" si="9"/>
        <v>{{5,1,1,961791,0}|{{5,1,2,616000,0}|{{5,1,3,13224626,3}}</v>
      </c>
    </row>
    <row r="46" spans="1:38" x14ac:dyDescent="0.15">
      <c r="A46" s="16">
        <v>41</v>
      </c>
      <c r="B46" s="16">
        <v>505</v>
      </c>
      <c r="C46" s="16">
        <v>1</v>
      </c>
      <c r="D46" s="16">
        <v>0</v>
      </c>
      <c r="E46" s="16">
        <v>0</v>
      </c>
      <c r="F46" s="16">
        <v>0</v>
      </c>
      <c r="G46" s="16">
        <v>6000141</v>
      </c>
      <c r="H46" s="24"/>
      <c r="I46" s="24" t="s">
        <v>298</v>
      </c>
      <c r="J46" s="16">
        <v>8661</v>
      </c>
      <c r="K46" s="25">
        <f t="shared" si="2"/>
        <v>40</v>
      </c>
      <c r="L46" s="16" t="s">
        <v>61</v>
      </c>
      <c r="M46" s="16" t="str" cm="1">
        <f t="array" ref="M46:U46">_xlfn._xlws.FILTER(领地怪物效果!$A$4:$I$64,L46=领地怪物效果!$A$4:$A$64)</f>
        <v>远征PVE-5级普通</v>
      </c>
      <c r="N46" s="16">
        <v>5</v>
      </c>
      <c r="O46" s="16">
        <v>12</v>
      </c>
      <c r="P46" s="16">
        <v>25</v>
      </c>
      <c r="Q46" s="16">
        <v>25</v>
      </c>
      <c r="R46" s="16">
        <v>0</v>
      </c>
      <c r="S46" s="16">
        <v>36067164</v>
      </c>
      <c r="T46" s="16">
        <v>17500000</v>
      </c>
      <c r="U46" s="16">
        <v>375699626</v>
      </c>
      <c r="V46" s="16">
        <f t="shared" si="10"/>
        <v>5</v>
      </c>
      <c r="W46" s="19" cm="1">
        <f t="array" ref="W46">SUMPRODUCT((V46=品质升级提升效果!$H$3:$H$102)*(品质升级提升效果!$I$3:$I$102=C46)*(品质升级提升效果!$J$3:$J$102))</f>
        <v>0.04</v>
      </c>
      <c r="X46" s="19" cm="1">
        <f t="array" ref="X46">IFERROR(LOOKUP(1,0/((L46=Sheet2!$A$1:$A$90)*(Sheet2!$B$1:$B$90=C46)),Sheet2!$C$1:$C$90),W46)</f>
        <v>0.04</v>
      </c>
      <c r="Y46" s="16">
        <f t="shared" si="3"/>
        <v>1442686</v>
      </c>
      <c r="Z46" s="16">
        <f t="shared" si="4"/>
        <v>700000</v>
      </c>
      <c r="AA46" s="16">
        <f t="shared" si="5"/>
        <v>15027985</v>
      </c>
      <c r="AD46" s="16" t="s">
        <v>257</v>
      </c>
      <c r="AE46" s="16" t="str">
        <f t="shared" si="6"/>
        <v>1442686,0}|</v>
      </c>
      <c r="AF46" s="16" t="s">
        <v>258</v>
      </c>
      <c r="AG46" s="16">
        <f t="shared" si="7"/>
        <v>700000</v>
      </c>
      <c r="AH46" s="16" t="s">
        <v>260</v>
      </c>
      <c r="AI46" s="16" t="s">
        <v>259</v>
      </c>
      <c r="AJ46" s="16">
        <f t="shared" si="8"/>
        <v>15027985</v>
      </c>
      <c r="AK46" s="16" t="s">
        <v>261</v>
      </c>
      <c r="AL46" s="24" t="str">
        <f t="shared" si="9"/>
        <v>{{5,1,1,1442686,0}|{{5,1,2,700000,0}|{{5,1,3,15027985,3}}</v>
      </c>
    </row>
    <row r="47" spans="1:38" x14ac:dyDescent="0.15">
      <c r="A47" s="16">
        <v>42</v>
      </c>
      <c r="B47" s="16">
        <v>506</v>
      </c>
      <c r="C47" s="16">
        <v>1</v>
      </c>
      <c r="D47" s="16">
        <v>0</v>
      </c>
      <c r="E47" s="16">
        <v>0</v>
      </c>
      <c r="F47" s="16">
        <v>0</v>
      </c>
      <c r="G47" s="16">
        <v>6000142</v>
      </c>
      <c r="H47" s="24"/>
      <c r="I47" s="24" t="s">
        <v>299</v>
      </c>
      <c r="J47" s="16">
        <v>8661</v>
      </c>
      <c r="K47" s="25">
        <f t="shared" si="2"/>
        <v>40</v>
      </c>
      <c r="L47" s="16" t="s">
        <v>62</v>
      </c>
      <c r="M47" s="16" t="str" cm="1">
        <f t="array" ref="M47:U47">_xlfn._xlws.FILTER(领地怪物效果!$A$4:$I$64,L47=领地怪物效果!$A$4:$A$64)</f>
        <v>远征PVE-6级普通</v>
      </c>
      <c r="N47" s="16">
        <v>6</v>
      </c>
      <c r="O47" s="16">
        <v>28</v>
      </c>
      <c r="P47" s="16">
        <v>160</v>
      </c>
      <c r="Q47" s="16">
        <v>160</v>
      </c>
      <c r="R47" s="16">
        <v>0</v>
      </c>
      <c r="S47" s="16">
        <v>84156716</v>
      </c>
      <c r="T47" s="16">
        <v>112000000</v>
      </c>
      <c r="U47" s="16">
        <v>2404477611</v>
      </c>
      <c r="V47" s="16">
        <f t="shared" si="10"/>
        <v>6</v>
      </c>
      <c r="W47" s="19" cm="1">
        <f t="array" ref="W47">SUMPRODUCT((V47=品质升级提升效果!$H$3:$H$102)*(品质升级提升效果!$I$3:$I$102=C47)*(品质升级提升效果!$J$3:$J$102))</f>
        <v>0.04</v>
      </c>
      <c r="X47" s="19" cm="1">
        <f t="array" ref="X47">IFERROR(LOOKUP(1,0/((L47=Sheet2!$A$1:$A$90)*(Sheet2!$B$1:$B$90=C47)),Sheet2!$C$1:$C$90),W47)</f>
        <v>0.04</v>
      </c>
      <c r="Y47" s="16">
        <f t="shared" si="3"/>
        <v>3366268</v>
      </c>
      <c r="Z47" s="16">
        <f t="shared" si="4"/>
        <v>4480000</v>
      </c>
      <c r="AA47" s="16">
        <f t="shared" si="5"/>
        <v>96179104</v>
      </c>
      <c r="AD47" s="16" t="s">
        <v>257</v>
      </c>
      <c r="AE47" s="16" t="str">
        <f t="shared" si="6"/>
        <v>3366268,0}|</v>
      </c>
      <c r="AF47" s="16" t="s">
        <v>258</v>
      </c>
      <c r="AG47" s="16">
        <f t="shared" si="7"/>
        <v>4480000</v>
      </c>
      <c r="AH47" s="16" t="s">
        <v>260</v>
      </c>
      <c r="AI47" s="16" t="s">
        <v>259</v>
      </c>
      <c r="AJ47" s="16">
        <f t="shared" si="8"/>
        <v>96179104</v>
      </c>
      <c r="AK47" s="16" t="s">
        <v>261</v>
      </c>
      <c r="AL47" s="24" t="str">
        <f t="shared" si="9"/>
        <v>{{5,1,1,3366268,0}|{{5,1,2,4480000,0}|{{5,1,3,96179104,3}}</v>
      </c>
    </row>
    <row r="48" spans="1:38" x14ac:dyDescent="0.15">
      <c r="A48" s="16">
        <v>43</v>
      </c>
      <c r="B48" s="16">
        <v>507</v>
      </c>
      <c r="C48" s="16">
        <v>1</v>
      </c>
      <c r="D48" s="16">
        <v>0</v>
      </c>
      <c r="E48" s="16">
        <v>0</v>
      </c>
      <c r="F48" s="16">
        <v>0</v>
      </c>
      <c r="G48" s="16">
        <v>6000143</v>
      </c>
      <c r="H48" s="24"/>
      <c r="I48" s="24" t="s">
        <v>283</v>
      </c>
      <c r="J48" s="16">
        <v>8661</v>
      </c>
      <c r="K48" s="25">
        <f t="shared" si="2"/>
        <v>40</v>
      </c>
      <c r="L48" s="16" t="s">
        <v>63</v>
      </c>
      <c r="M48" s="16" t="str" cm="1">
        <f t="array" ref="M48:U48">_xlfn._xlws.FILTER(领地怪物效果!$A$4:$I$64,L48=领地怪物效果!$A$4:$A$64)</f>
        <v>远征PVE-7级普通</v>
      </c>
      <c r="N48" s="16">
        <v>7</v>
      </c>
      <c r="O48" s="16">
        <v>32</v>
      </c>
      <c r="P48" s="16">
        <v>200</v>
      </c>
      <c r="Q48" s="16">
        <v>200</v>
      </c>
      <c r="R48" s="16">
        <v>0</v>
      </c>
      <c r="S48" s="16">
        <v>96179104</v>
      </c>
      <c r="T48" s="16">
        <v>140000000</v>
      </c>
      <c r="U48" s="16">
        <v>3005597014</v>
      </c>
      <c r="V48" s="16">
        <f t="shared" si="10"/>
        <v>7</v>
      </c>
      <c r="W48" s="19" cm="1">
        <f t="array" ref="W48">SUMPRODUCT((V48=品质升级提升效果!$H$3:$H$102)*(品质升级提升效果!$I$3:$I$102=C48)*(品质升级提升效果!$J$3:$J$102))</f>
        <v>0.04</v>
      </c>
      <c r="X48" s="19" cm="1">
        <f t="array" ref="X48">IFERROR(LOOKUP(1,0/((L48=Sheet2!$A$1:$A$90)*(Sheet2!$B$1:$B$90=C48)),Sheet2!$C$1:$C$90),W48)</f>
        <v>0.04</v>
      </c>
      <c r="Y48" s="16">
        <f t="shared" si="3"/>
        <v>3847164</v>
      </c>
      <c r="Z48" s="16">
        <f t="shared" si="4"/>
        <v>5600000</v>
      </c>
      <c r="AA48" s="16">
        <f t="shared" si="5"/>
        <v>120223880</v>
      </c>
      <c r="AD48" s="16" t="s">
        <v>257</v>
      </c>
      <c r="AE48" s="16" t="str">
        <f t="shared" si="6"/>
        <v>3847164,0}|</v>
      </c>
      <c r="AF48" s="16" t="s">
        <v>258</v>
      </c>
      <c r="AG48" s="16">
        <f t="shared" si="7"/>
        <v>5600000</v>
      </c>
      <c r="AH48" s="16" t="s">
        <v>260</v>
      </c>
      <c r="AI48" s="16" t="s">
        <v>259</v>
      </c>
      <c r="AJ48" s="16">
        <f t="shared" si="8"/>
        <v>120223880</v>
      </c>
      <c r="AK48" s="16" t="s">
        <v>261</v>
      </c>
      <c r="AL48" s="24" t="str">
        <f t="shared" si="9"/>
        <v>{{5,1,1,3847164,0}|{{5,1,2,5600000,0}|{{5,1,3,120223880,3}}</v>
      </c>
    </row>
    <row r="49" spans="1:38" x14ac:dyDescent="0.15">
      <c r="A49" s="16">
        <v>44</v>
      </c>
      <c r="B49" s="16">
        <v>508</v>
      </c>
      <c r="C49" s="16">
        <v>1</v>
      </c>
      <c r="D49" s="16">
        <v>0</v>
      </c>
      <c r="E49" s="16">
        <v>0</v>
      </c>
      <c r="F49" s="16">
        <v>0</v>
      </c>
      <c r="G49" s="16">
        <v>6000144</v>
      </c>
      <c r="H49" s="24"/>
      <c r="I49" s="24" t="s">
        <v>300</v>
      </c>
      <c r="J49" s="16">
        <v>8661</v>
      </c>
      <c r="K49" s="25">
        <f t="shared" si="2"/>
        <v>40</v>
      </c>
      <c r="L49" s="16" t="s">
        <v>64</v>
      </c>
      <c r="M49" s="16" t="str" cm="1">
        <f t="array" ref="M49:U49">_xlfn._xlws.FILTER(领地怪物效果!$A$4:$I$64,L49=领地怪物效果!$A$4:$A$64)</f>
        <v>远征PVE-8级普通</v>
      </c>
      <c r="N49" s="16">
        <v>8</v>
      </c>
      <c r="O49" s="16">
        <v>35</v>
      </c>
      <c r="P49" s="16">
        <v>250</v>
      </c>
      <c r="Q49" s="16">
        <v>250</v>
      </c>
      <c r="R49" s="16">
        <v>0</v>
      </c>
      <c r="S49" s="16">
        <v>105195895</v>
      </c>
      <c r="T49" s="16">
        <v>175000000</v>
      </c>
      <c r="U49" s="16">
        <v>3756996268</v>
      </c>
      <c r="V49" s="16">
        <f t="shared" si="10"/>
        <v>8</v>
      </c>
      <c r="W49" s="19" cm="1">
        <f t="array" ref="W49">SUMPRODUCT((V49=品质升级提升效果!$H$3:$H$102)*(品质升级提升效果!$I$3:$I$102=C49)*(品质升级提升效果!$J$3:$J$102))</f>
        <v>0.04</v>
      </c>
      <c r="X49" s="19" cm="1">
        <f t="array" ref="X49">IFERROR(LOOKUP(1,0/((L49=Sheet2!$A$1:$A$90)*(Sheet2!$B$1:$B$90=C49)),Sheet2!$C$1:$C$90),W49)</f>
        <v>0.04</v>
      </c>
      <c r="Y49" s="16">
        <f t="shared" si="3"/>
        <v>4207835</v>
      </c>
      <c r="Z49" s="16">
        <f t="shared" si="4"/>
        <v>7000000</v>
      </c>
      <c r="AA49" s="16">
        <f t="shared" si="5"/>
        <v>150279850</v>
      </c>
      <c r="AD49" s="16" t="s">
        <v>257</v>
      </c>
      <c r="AE49" s="16" t="str">
        <f t="shared" si="6"/>
        <v>4207835,0}|</v>
      </c>
      <c r="AF49" s="16" t="s">
        <v>258</v>
      </c>
      <c r="AG49" s="16">
        <f t="shared" si="7"/>
        <v>7000000</v>
      </c>
      <c r="AH49" s="16" t="s">
        <v>260</v>
      </c>
      <c r="AI49" s="16" t="s">
        <v>259</v>
      </c>
      <c r="AJ49" s="16">
        <f t="shared" si="8"/>
        <v>150279850</v>
      </c>
      <c r="AK49" s="16" t="s">
        <v>261</v>
      </c>
      <c r="AL49" s="24" t="str">
        <f t="shared" si="9"/>
        <v>{{5,1,1,4207835,0}|{{5,1,2,7000000,0}|{{5,1,3,150279850,3}}</v>
      </c>
    </row>
    <row r="50" spans="1:38" x14ac:dyDescent="0.15">
      <c r="A50" s="16">
        <v>45</v>
      </c>
      <c r="B50" s="16">
        <v>509</v>
      </c>
      <c r="C50" s="16">
        <v>1</v>
      </c>
      <c r="D50" s="16">
        <v>0</v>
      </c>
      <c r="E50" s="16">
        <v>0</v>
      </c>
      <c r="F50" s="16">
        <v>0</v>
      </c>
      <c r="G50" s="16">
        <v>6000145</v>
      </c>
      <c r="H50" s="24"/>
      <c r="I50" s="24" t="s">
        <v>301</v>
      </c>
      <c r="J50" s="16">
        <v>8661</v>
      </c>
      <c r="K50" s="25">
        <f t="shared" si="2"/>
        <v>40</v>
      </c>
      <c r="L50" s="16" t="s">
        <v>65</v>
      </c>
      <c r="M50" s="16" t="str" cm="1">
        <f t="array" ref="M50:U50">_xlfn._xlws.FILTER(领地怪物效果!$A$4:$I$64,L50=领地怪物效果!$A$4:$A$64)</f>
        <v>远征PVE-9级普通</v>
      </c>
      <c r="N50" s="16">
        <v>9</v>
      </c>
      <c r="O50" s="16">
        <v>60</v>
      </c>
      <c r="P50" s="16">
        <v>300</v>
      </c>
      <c r="Q50" s="16">
        <v>300</v>
      </c>
      <c r="R50" s="16">
        <v>0</v>
      </c>
      <c r="S50" s="16">
        <v>180335820</v>
      </c>
      <c r="T50" s="16">
        <v>210000000</v>
      </c>
      <c r="U50" s="16">
        <v>4508395522</v>
      </c>
      <c r="V50" s="16">
        <f t="shared" si="10"/>
        <v>9</v>
      </c>
      <c r="W50" s="19" cm="1">
        <f t="array" ref="W50">SUMPRODUCT((V50=品质升级提升效果!$H$3:$H$102)*(品质升级提升效果!$I$3:$I$102=C50)*(品质升级提升效果!$J$3:$J$102))</f>
        <v>0.04</v>
      </c>
      <c r="X50" s="19" cm="1">
        <f t="array" ref="X50">IFERROR(LOOKUP(1,0/((L50=Sheet2!$A$1:$A$90)*(Sheet2!$B$1:$B$90=C50)),Sheet2!$C$1:$C$90),W50)</f>
        <v>0.04</v>
      </c>
      <c r="Y50" s="16">
        <f t="shared" si="3"/>
        <v>7213432</v>
      </c>
      <c r="Z50" s="16">
        <f t="shared" si="4"/>
        <v>8400000</v>
      </c>
      <c r="AA50" s="16">
        <f t="shared" si="5"/>
        <v>180335820</v>
      </c>
      <c r="AD50" s="16" t="s">
        <v>257</v>
      </c>
      <c r="AE50" s="16" t="str">
        <f t="shared" si="6"/>
        <v>7213432,0}|</v>
      </c>
      <c r="AF50" s="16" t="s">
        <v>258</v>
      </c>
      <c r="AG50" s="16">
        <f t="shared" si="7"/>
        <v>8400000</v>
      </c>
      <c r="AH50" s="16" t="s">
        <v>260</v>
      </c>
      <c r="AI50" s="16" t="s">
        <v>259</v>
      </c>
      <c r="AJ50" s="16">
        <f t="shared" si="8"/>
        <v>180335820</v>
      </c>
      <c r="AK50" s="16" t="s">
        <v>261</v>
      </c>
      <c r="AL50" s="24" t="str">
        <f t="shared" si="9"/>
        <v>{{5,1,1,7213432,0}|{{5,1,2,8400000,0}|{{5,1,3,180335820,3}}</v>
      </c>
    </row>
    <row r="51" spans="1:38" x14ac:dyDescent="0.15">
      <c r="A51" s="16">
        <v>46</v>
      </c>
      <c r="B51" s="16">
        <v>510</v>
      </c>
      <c r="C51" s="16">
        <v>1</v>
      </c>
      <c r="D51" s="16">
        <v>0</v>
      </c>
      <c r="E51" s="16">
        <v>0</v>
      </c>
      <c r="F51" s="16">
        <v>0</v>
      </c>
      <c r="G51" s="16">
        <v>6000146</v>
      </c>
      <c r="H51" s="24"/>
      <c r="I51" s="24" t="s">
        <v>302</v>
      </c>
      <c r="J51" s="16">
        <v>8661</v>
      </c>
      <c r="K51" s="25">
        <f t="shared" si="2"/>
        <v>40</v>
      </c>
      <c r="L51" s="16" t="s">
        <v>66</v>
      </c>
      <c r="M51" s="16" t="str" cm="1">
        <f t="array" ref="M51:U51">_xlfn._xlws.FILTER(领地怪物效果!$A$4:$I$64,L51=领地怪物效果!$A$4:$A$64)</f>
        <v>远征PVE-10级普通</v>
      </c>
      <c r="N51" s="16">
        <v>10</v>
      </c>
      <c r="O51" s="16">
        <v>70</v>
      </c>
      <c r="P51" s="16">
        <v>320</v>
      </c>
      <c r="Q51" s="16">
        <v>320</v>
      </c>
      <c r="R51" s="16">
        <v>0</v>
      </c>
      <c r="S51" s="16">
        <v>210391791</v>
      </c>
      <c r="T51" s="16">
        <v>224000000</v>
      </c>
      <c r="U51" s="16">
        <v>4808955223</v>
      </c>
      <c r="V51" s="16">
        <f t="shared" si="10"/>
        <v>10</v>
      </c>
      <c r="W51" s="19" cm="1">
        <f t="array" ref="W51">SUMPRODUCT((V51=品质升级提升效果!$H$3:$H$102)*(品质升级提升效果!$I$3:$I$102=C51)*(品质升级提升效果!$J$3:$J$102))</f>
        <v>0.04</v>
      </c>
      <c r="X51" s="19" cm="1">
        <f t="array" ref="X51">IFERROR(LOOKUP(1,0/((L51=Sheet2!$A$1:$A$90)*(Sheet2!$B$1:$B$90=C51)),Sheet2!$C$1:$C$90),W51)</f>
        <v>0.04</v>
      </c>
      <c r="Y51" s="16">
        <f t="shared" si="3"/>
        <v>8415671</v>
      </c>
      <c r="Z51" s="16">
        <f t="shared" si="4"/>
        <v>8960000</v>
      </c>
      <c r="AA51" s="16">
        <f t="shared" si="5"/>
        <v>192358208</v>
      </c>
      <c r="AD51" s="16" t="s">
        <v>257</v>
      </c>
      <c r="AE51" s="16" t="str">
        <f t="shared" si="6"/>
        <v>8415671,0}|</v>
      </c>
      <c r="AF51" s="16" t="s">
        <v>258</v>
      </c>
      <c r="AG51" s="16">
        <f t="shared" si="7"/>
        <v>8960000</v>
      </c>
      <c r="AH51" s="16" t="s">
        <v>260</v>
      </c>
      <c r="AI51" s="16" t="s">
        <v>259</v>
      </c>
      <c r="AJ51" s="16">
        <f t="shared" si="8"/>
        <v>192358208</v>
      </c>
      <c r="AK51" s="16" t="s">
        <v>261</v>
      </c>
      <c r="AL51" s="24" t="str">
        <f t="shared" si="9"/>
        <v>{{5,1,1,8415671,0}|{{5,1,2,8960000,0}|{{5,1,3,192358208,3}}</v>
      </c>
    </row>
    <row r="52" spans="1:38" x14ac:dyDescent="0.15">
      <c r="A52" s="21">
        <v>47</v>
      </c>
      <c r="B52" s="21">
        <v>601</v>
      </c>
      <c r="C52" s="21">
        <v>1</v>
      </c>
      <c r="D52" s="16">
        <v>0</v>
      </c>
      <c r="E52" s="21">
        <v>0</v>
      </c>
      <c r="F52" s="16">
        <v>100</v>
      </c>
      <c r="G52" s="16">
        <v>6000147</v>
      </c>
      <c r="H52" s="24"/>
      <c r="I52" s="24" t="s">
        <v>303</v>
      </c>
      <c r="J52" s="16">
        <v>8661</v>
      </c>
      <c r="K52" s="25">
        <f t="shared" si="2"/>
        <v>50</v>
      </c>
      <c r="L52" s="21" t="s">
        <v>67</v>
      </c>
      <c r="M52" s="16" t="str" cm="1">
        <f t="array" ref="M52:U52">_xlfn._xlws.FILTER(领地怪物效果!$A$4:$I$64,L52=领地怪物效果!$A$4:$A$64)</f>
        <v>远征PVE-1级远古矿井</v>
      </c>
      <c r="N52" s="16">
        <v>1</v>
      </c>
      <c r="O52" s="16">
        <v>1.9</v>
      </c>
      <c r="P52" s="16">
        <v>1.9</v>
      </c>
      <c r="Q52" s="16">
        <v>1.9</v>
      </c>
      <c r="R52" s="16">
        <v>0</v>
      </c>
      <c r="S52" s="16">
        <v>5710634</v>
      </c>
      <c r="T52" s="16">
        <v>1330000</v>
      </c>
      <c r="U52" s="16">
        <v>28553171</v>
      </c>
      <c r="V52" s="16">
        <f t="shared" si="10"/>
        <v>1</v>
      </c>
      <c r="W52" s="19" cm="1">
        <f t="array" ref="W52">SUMPRODUCT((V52=品质升级提升效果!$H$3:$H$102)*(品质升级提升效果!$I$3:$I$102=C52)*(品质升级提升效果!$J$3:$J$102))</f>
        <v>0.05</v>
      </c>
      <c r="X52" s="19" cm="1">
        <f t="array" ref="X52">IFERROR(LOOKUP(1,0/((L52=Sheet2!$A$1:$A$90)*(Sheet2!$B$1:$B$90=C52)),Sheet2!$C$1:$C$90),W52)</f>
        <v>0.05</v>
      </c>
      <c r="Y52" s="16">
        <f t="shared" si="3"/>
        <v>285531</v>
      </c>
      <c r="Z52" s="16">
        <f t="shared" si="4"/>
        <v>66500</v>
      </c>
      <c r="AA52" s="16">
        <f t="shared" si="5"/>
        <v>1427658</v>
      </c>
      <c r="AD52" s="16" t="s">
        <v>257</v>
      </c>
      <c r="AE52" s="16" t="str">
        <f t="shared" si="6"/>
        <v>285531,0}|</v>
      </c>
      <c r="AF52" s="16" t="s">
        <v>258</v>
      </c>
      <c r="AG52" s="16">
        <f t="shared" si="7"/>
        <v>66500</v>
      </c>
      <c r="AH52" s="16" t="s">
        <v>260</v>
      </c>
      <c r="AI52" s="16" t="s">
        <v>259</v>
      </c>
      <c r="AJ52" s="16">
        <f t="shared" si="8"/>
        <v>1427658</v>
      </c>
      <c r="AK52" s="16" t="s">
        <v>261</v>
      </c>
      <c r="AL52" s="24" t="str">
        <f t="shared" si="9"/>
        <v>{{5,1,1,285531,0}|{{5,1,2,66500,0}|{{5,1,3,1427658,3}}</v>
      </c>
    </row>
    <row r="53" spans="1:38" x14ac:dyDescent="0.15">
      <c r="A53" s="21">
        <v>48</v>
      </c>
      <c r="B53" s="21">
        <v>602</v>
      </c>
      <c r="C53" s="21">
        <v>1</v>
      </c>
      <c r="D53" s="16">
        <v>0</v>
      </c>
      <c r="E53" s="21">
        <v>0</v>
      </c>
      <c r="F53" s="16">
        <v>100</v>
      </c>
      <c r="G53" s="16">
        <v>6000148</v>
      </c>
      <c r="H53" s="24"/>
      <c r="I53" s="24" t="s">
        <v>271</v>
      </c>
      <c r="J53" s="16">
        <v>8661</v>
      </c>
      <c r="K53" s="25">
        <f t="shared" si="2"/>
        <v>50</v>
      </c>
      <c r="L53" s="21" t="s">
        <v>68</v>
      </c>
      <c r="M53" s="16" t="str" cm="1">
        <f t="array" ref="M53:U53">_xlfn._xlws.FILTER(领地怪物效果!$A$4:$I$64,L53=领地怪物效果!$A$4:$A$64)</f>
        <v>远征PVE-2级远古矿井</v>
      </c>
      <c r="N53" s="16">
        <v>2</v>
      </c>
      <c r="O53" s="16">
        <v>2.95</v>
      </c>
      <c r="P53" s="16">
        <v>2.25</v>
      </c>
      <c r="Q53" s="16">
        <v>2.25</v>
      </c>
      <c r="R53" s="16">
        <v>0</v>
      </c>
      <c r="S53" s="16">
        <v>8866511</v>
      </c>
      <c r="T53" s="16">
        <v>1575000</v>
      </c>
      <c r="U53" s="16">
        <v>33812966</v>
      </c>
      <c r="V53" s="16">
        <f t="shared" si="10"/>
        <v>2</v>
      </c>
      <c r="W53" s="19" cm="1">
        <f t="array" ref="W53">SUMPRODUCT((V53=品质升级提升效果!$H$3:$H$102)*(品质升级提升效果!$I$3:$I$102=C53)*(品质升级提升效果!$J$3:$J$102))</f>
        <v>0.05</v>
      </c>
      <c r="X53" s="19" cm="1">
        <f t="array" ref="X53">IFERROR(LOOKUP(1,0/((L53=Sheet2!$A$1:$A$90)*(Sheet2!$B$1:$B$90=C53)),Sheet2!$C$1:$C$90),W53)</f>
        <v>0.05</v>
      </c>
      <c r="Y53" s="16">
        <f t="shared" si="3"/>
        <v>443325</v>
      </c>
      <c r="Z53" s="16">
        <f t="shared" si="4"/>
        <v>78750</v>
      </c>
      <c r="AA53" s="16">
        <f t="shared" si="5"/>
        <v>1690648</v>
      </c>
      <c r="AD53" s="16" t="s">
        <v>257</v>
      </c>
      <c r="AE53" s="16" t="str">
        <f t="shared" si="6"/>
        <v>443325,0}|</v>
      </c>
      <c r="AF53" s="16" t="s">
        <v>258</v>
      </c>
      <c r="AG53" s="16">
        <f t="shared" si="7"/>
        <v>78750</v>
      </c>
      <c r="AH53" s="16" t="s">
        <v>260</v>
      </c>
      <c r="AI53" s="16" t="s">
        <v>259</v>
      </c>
      <c r="AJ53" s="16">
        <f t="shared" si="8"/>
        <v>1690648</v>
      </c>
      <c r="AK53" s="16" t="s">
        <v>261</v>
      </c>
      <c r="AL53" s="24" t="str">
        <f t="shared" si="9"/>
        <v>{{5,1,1,443325,0}|{{5,1,2,78750,0}|{{5,1,3,1690648,3}}</v>
      </c>
    </row>
    <row r="54" spans="1:38" x14ac:dyDescent="0.15">
      <c r="A54" s="21">
        <v>49</v>
      </c>
      <c r="B54" s="21">
        <v>603</v>
      </c>
      <c r="C54" s="21">
        <v>1</v>
      </c>
      <c r="D54" s="16">
        <v>0</v>
      </c>
      <c r="E54" s="21">
        <v>0</v>
      </c>
      <c r="F54" s="16">
        <v>100</v>
      </c>
      <c r="G54" s="16">
        <v>6000149</v>
      </c>
      <c r="H54" s="24"/>
      <c r="I54" s="24" t="s">
        <v>304</v>
      </c>
      <c r="J54" s="16">
        <v>8661</v>
      </c>
      <c r="K54" s="25">
        <f t="shared" si="2"/>
        <v>50</v>
      </c>
      <c r="L54" s="21" t="s">
        <v>69</v>
      </c>
      <c r="M54" s="16" t="str" cm="1">
        <f t="array" ref="M54:U54">_xlfn._xlws.FILTER(领地怪物效果!$A$4:$I$64,L54=领地怪物效果!$A$4:$A$64)</f>
        <v>远征PVE-3级远古矿井</v>
      </c>
      <c r="N54" s="16">
        <v>3</v>
      </c>
      <c r="O54" s="16">
        <v>5.9</v>
      </c>
      <c r="P54" s="16">
        <v>3.9</v>
      </c>
      <c r="Q54" s="16">
        <v>3.9</v>
      </c>
      <c r="R54" s="16">
        <v>0</v>
      </c>
      <c r="S54" s="16">
        <v>17733022</v>
      </c>
      <c r="T54" s="16">
        <v>2730000</v>
      </c>
      <c r="U54" s="16">
        <v>58609141</v>
      </c>
      <c r="V54" s="16">
        <f t="shared" si="10"/>
        <v>3</v>
      </c>
      <c r="W54" s="19" cm="1">
        <f t="array" ref="W54">SUMPRODUCT((V54=品质升级提升效果!$H$3:$H$102)*(品质升级提升效果!$I$3:$I$102=C54)*(品质升级提升效果!$J$3:$J$102))</f>
        <v>0.05</v>
      </c>
      <c r="X54" s="19" cm="1">
        <f t="array" ref="X54">IFERROR(LOOKUP(1,0/((L54=Sheet2!$A$1:$A$90)*(Sheet2!$B$1:$B$90=C54)),Sheet2!$C$1:$C$90),W54)</f>
        <v>0.05</v>
      </c>
      <c r="Y54" s="16">
        <f t="shared" si="3"/>
        <v>886651</v>
      </c>
      <c r="Z54" s="16">
        <f t="shared" si="4"/>
        <v>136500</v>
      </c>
      <c r="AA54" s="16">
        <f t="shared" si="5"/>
        <v>2930457</v>
      </c>
      <c r="AD54" s="16" t="s">
        <v>257</v>
      </c>
      <c r="AE54" s="16" t="str">
        <f t="shared" si="6"/>
        <v>886651,0}|</v>
      </c>
      <c r="AF54" s="16" t="s">
        <v>258</v>
      </c>
      <c r="AG54" s="16">
        <f t="shared" si="7"/>
        <v>136500</v>
      </c>
      <c r="AH54" s="16" t="s">
        <v>260</v>
      </c>
      <c r="AI54" s="16" t="s">
        <v>259</v>
      </c>
      <c r="AJ54" s="16">
        <f t="shared" si="8"/>
        <v>2930457</v>
      </c>
      <c r="AK54" s="16" t="s">
        <v>261</v>
      </c>
      <c r="AL54" s="24" t="str">
        <f t="shared" si="9"/>
        <v>{{5,1,1,886651,0}|{{5,1,2,136500,0}|{{5,1,3,2930457,3}}</v>
      </c>
    </row>
    <row r="55" spans="1:38" x14ac:dyDescent="0.15">
      <c r="A55" s="21">
        <v>50</v>
      </c>
      <c r="B55" s="21">
        <v>604</v>
      </c>
      <c r="C55" s="21">
        <v>1</v>
      </c>
      <c r="D55" s="16">
        <v>0</v>
      </c>
      <c r="E55" s="21">
        <v>0</v>
      </c>
      <c r="F55" s="16">
        <v>100</v>
      </c>
      <c r="G55" s="16">
        <v>6000150</v>
      </c>
      <c r="H55" s="24"/>
      <c r="I55" s="24" t="s">
        <v>305</v>
      </c>
      <c r="J55" s="16">
        <v>8661</v>
      </c>
      <c r="K55" s="25">
        <f t="shared" si="2"/>
        <v>40</v>
      </c>
      <c r="L55" s="21" t="s">
        <v>70</v>
      </c>
      <c r="M55" s="16" t="str" cm="1">
        <f t="array" ref="M55:U55">_xlfn._xlws.FILTER(领地怪物效果!$A$4:$I$64,L55=领地怪物效果!$A$4:$A$64)</f>
        <v>远征PVE-4级远古矿井</v>
      </c>
      <c r="N55" s="16">
        <v>4</v>
      </c>
      <c r="O55" s="16">
        <v>8.6999999999999993</v>
      </c>
      <c r="P55" s="16">
        <v>29.7</v>
      </c>
      <c r="Q55" s="16">
        <v>29.7</v>
      </c>
      <c r="R55" s="16">
        <v>0</v>
      </c>
      <c r="S55" s="16">
        <v>26148694</v>
      </c>
      <c r="T55" s="16">
        <v>20790000</v>
      </c>
      <c r="U55" s="16">
        <v>446331156</v>
      </c>
      <c r="V55" s="16">
        <f t="shared" si="10"/>
        <v>4</v>
      </c>
      <c r="W55" s="19" cm="1">
        <f t="array" ref="W55">SUMPRODUCT((V55=品质升级提升效果!$H$3:$H$102)*(品质升级提升效果!$I$3:$I$102=C55)*(品质升级提升效果!$J$3:$J$102))</f>
        <v>0.04</v>
      </c>
      <c r="X55" s="19" cm="1">
        <f t="array" ref="X55">IFERROR(LOOKUP(1,0/((L55=Sheet2!$A$1:$A$90)*(Sheet2!$B$1:$B$90=C55)),Sheet2!$C$1:$C$90),W55)</f>
        <v>0.04</v>
      </c>
      <c r="Y55" s="16">
        <f t="shared" si="3"/>
        <v>1045947</v>
      </c>
      <c r="Z55" s="16">
        <f t="shared" si="4"/>
        <v>831600</v>
      </c>
      <c r="AA55" s="16">
        <f t="shared" si="5"/>
        <v>17853246</v>
      </c>
      <c r="AD55" s="16" t="s">
        <v>257</v>
      </c>
      <c r="AE55" s="16" t="str">
        <f t="shared" si="6"/>
        <v>1045947,0}|</v>
      </c>
      <c r="AF55" s="16" t="s">
        <v>258</v>
      </c>
      <c r="AG55" s="16">
        <f t="shared" si="7"/>
        <v>831600</v>
      </c>
      <c r="AH55" s="16" t="s">
        <v>260</v>
      </c>
      <c r="AI55" s="16" t="s">
        <v>259</v>
      </c>
      <c r="AJ55" s="16">
        <f t="shared" si="8"/>
        <v>17853246</v>
      </c>
      <c r="AK55" s="16" t="s">
        <v>261</v>
      </c>
      <c r="AL55" s="24" t="str">
        <f t="shared" si="9"/>
        <v>{{5,1,1,1045947,0}|{{5,1,2,831600,0}|{{5,1,3,17853246,3}}</v>
      </c>
    </row>
    <row r="56" spans="1:38" x14ac:dyDescent="0.15">
      <c r="A56" s="21">
        <v>51</v>
      </c>
      <c r="B56" s="21">
        <v>605</v>
      </c>
      <c r="C56" s="21">
        <v>1</v>
      </c>
      <c r="D56" s="16">
        <v>0</v>
      </c>
      <c r="E56" s="21">
        <v>0</v>
      </c>
      <c r="F56" s="16">
        <v>100</v>
      </c>
      <c r="G56" s="16">
        <v>6000151</v>
      </c>
      <c r="H56" s="24"/>
      <c r="I56" s="24" t="s">
        <v>284</v>
      </c>
      <c r="J56" s="16">
        <v>8661</v>
      </c>
      <c r="K56" s="25">
        <f t="shared" si="2"/>
        <v>40</v>
      </c>
      <c r="L56" s="21" t="s">
        <v>71</v>
      </c>
      <c r="M56" s="16" t="str" cm="1">
        <f t="array" ref="M56:U56">_xlfn._xlws.FILTER(领地怪物效果!$A$4:$I$64,L56=领地怪物效果!$A$4:$A$64)</f>
        <v>远征PVE-5级远古矿井</v>
      </c>
      <c r="N56" s="16">
        <v>5</v>
      </c>
      <c r="O56" s="16">
        <v>13.2</v>
      </c>
      <c r="P56" s="16">
        <v>35</v>
      </c>
      <c r="Q56" s="16">
        <v>35</v>
      </c>
      <c r="R56" s="16">
        <v>0</v>
      </c>
      <c r="S56" s="16">
        <v>39673880</v>
      </c>
      <c r="T56" s="16">
        <v>24500000</v>
      </c>
      <c r="U56" s="16">
        <v>525979477</v>
      </c>
      <c r="V56" s="16">
        <f t="shared" si="10"/>
        <v>5</v>
      </c>
      <c r="W56" s="19" cm="1">
        <f t="array" ref="W56">SUMPRODUCT((V56=品质升级提升效果!$H$3:$H$102)*(品质升级提升效果!$I$3:$I$102=C56)*(品质升级提升效果!$J$3:$J$102))</f>
        <v>0.04</v>
      </c>
      <c r="X56" s="19" cm="1">
        <f t="array" ref="X56">IFERROR(LOOKUP(1,0/((L56=Sheet2!$A$1:$A$90)*(Sheet2!$B$1:$B$90=C56)),Sheet2!$C$1:$C$90),W56)</f>
        <v>0.04</v>
      </c>
      <c r="Y56" s="16">
        <f t="shared" si="3"/>
        <v>1586955</v>
      </c>
      <c r="Z56" s="16">
        <f t="shared" si="4"/>
        <v>980000</v>
      </c>
      <c r="AA56" s="16">
        <f t="shared" si="5"/>
        <v>21039179</v>
      </c>
      <c r="AD56" s="16" t="s">
        <v>257</v>
      </c>
      <c r="AE56" s="16" t="str">
        <f t="shared" si="6"/>
        <v>1586955,0}|</v>
      </c>
      <c r="AF56" s="16" t="s">
        <v>258</v>
      </c>
      <c r="AG56" s="16">
        <f t="shared" si="7"/>
        <v>980000</v>
      </c>
      <c r="AH56" s="16" t="s">
        <v>260</v>
      </c>
      <c r="AI56" s="16" t="s">
        <v>259</v>
      </c>
      <c r="AJ56" s="16">
        <f t="shared" si="8"/>
        <v>21039179</v>
      </c>
      <c r="AK56" s="16" t="s">
        <v>261</v>
      </c>
      <c r="AL56" s="24" t="str">
        <f t="shared" si="9"/>
        <v>{{5,1,1,1586955,0}|{{5,1,2,980000,0}|{{5,1,3,21039179,3}}</v>
      </c>
    </row>
    <row r="57" spans="1:38" x14ac:dyDescent="0.15">
      <c r="A57" s="21">
        <v>52</v>
      </c>
      <c r="B57" s="21">
        <v>606</v>
      </c>
      <c r="C57" s="21">
        <v>1</v>
      </c>
      <c r="D57" s="16">
        <v>0</v>
      </c>
      <c r="E57" s="21">
        <v>0</v>
      </c>
      <c r="F57" s="16">
        <v>100</v>
      </c>
      <c r="G57" s="16">
        <v>6000152</v>
      </c>
      <c r="H57" s="24"/>
      <c r="I57" s="24" t="s">
        <v>306</v>
      </c>
      <c r="J57" s="16">
        <v>8661</v>
      </c>
      <c r="K57" s="25">
        <f t="shared" si="2"/>
        <v>40</v>
      </c>
      <c r="L57" s="21" t="s">
        <v>72</v>
      </c>
      <c r="M57" s="16" t="str" cm="1">
        <f t="array" ref="M57:U57">_xlfn._xlws.FILTER(领地怪物效果!$A$4:$I$64,L57=领地怪物效果!$A$4:$A$64)</f>
        <v>远征PVE-6级远古矿井</v>
      </c>
      <c r="N57" s="16">
        <v>6</v>
      </c>
      <c r="O57" s="16">
        <v>31.05</v>
      </c>
      <c r="P57" s="16">
        <v>232</v>
      </c>
      <c r="Q57" s="16">
        <v>232</v>
      </c>
      <c r="R57" s="16">
        <v>0</v>
      </c>
      <c r="S57" s="16">
        <v>93323787</v>
      </c>
      <c r="T57" s="16">
        <v>162400000</v>
      </c>
      <c r="U57" s="16">
        <v>3486492537</v>
      </c>
      <c r="V57" s="16">
        <f t="shared" si="10"/>
        <v>6</v>
      </c>
      <c r="W57" s="19" cm="1">
        <f t="array" ref="W57">SUMPRODUCT((V57=品质升级提升效果!$H$3:$H$102)*(品质升级提升效果!$I$3:$I$102=C57)*(品质升级提升效果!$J$3:$J$102))</f>
        <v>0.04</v>
      </c>
      <c r="X57" s="19" cm="1">
        <f t="array" ref="X57">IFERROR(LOOKUP(1,0/((L57=Sheet2!$A$1:$A$90)*(Sheet2!$B$1:$B$90=C57)),Sheet2!$C$1:$C$90),W57)</f>
        <v>0.04</v>
      </c>
      <c r="Y57" s="16">
        <f t="shared" si="3"/>
        <v>3732951</v>
      </c>
      <c r="Z57" s="16">
        <f t="shared" si="4"/>
        <v>6496000</v>
      </c>
      <c r="AA57" s="16">
        <f t="shared" si="5"/>
        <v>139459701</v>
      </c>
      <c r="AD57" s="16" t="s">
        <v>257</v>
      </c>
      <c r="AE57" s="16" t="str">
        <f t="shared" si="6"/>
        <v>3732951,0}|</v>
      </c>
      <c r="AF57" s="16" t="s">
        <v>258</v>
      </c>
      <c r="AG57" s="16">
        <f t="shared" si="7"/>
        <v>6496000</v>
      </c>
      <c r="AH57" s="16" t="s">
        <v>260</v>
      </c>
      <c r="AI57" s="16" t="s">
        <v>259</v>
      </c>
      <c r="AJ57" s="16">
        <f t="shared" si="8"/>
        <v>139459701</v>
      </c>
      <c r="AK57" s="16" t="s">
        <v>261</v>
      </c>
      <c r="AL57" s="24" t="str">
        <f t="shared" si="9"/>
        <v>{{5,1,1,3732951,0}|{{5,1,2,6496000,0}|{{5,1,3,139459701,3}}</v>
      </c>
    </row>
    <row r="58" spans="1:38" x14ac:dyDescent="0.15">
      <c r="A58" s="21">
        <v>53</v>
      </c>
      <c r="B58" s="21">
        <v>607</v>
      </c>
      <c r="C58" s="21">
        <v>1</v>
      </c>
      <c r="D58" s="16">
        <v>0</v>
      </c>
      <c r="E58" s="21">
        <v>0</v>
      </c>
      <c r="F58" s="16">
        <v>100</v>
      </c>
      <c r="G58" s="16">
        <v>6000153</v>
      </c>
      <c r="H58" s="24"/>
      <c r="I58" s="24" t="s">
        <v>307</v>
      </c>
      <c r="J58" s="16">
        <v>8661</v>
      </c>
      <c r="K58" s="25">
        <f t="shared" si="2"/>
        <v>40</v>
      </c>
      <c r="L58" s="21" t="s">
        <v>73</v>
      </c>
      <c r="M58" s="16" t="str" cm="1">
        <f t="array" ref="M58:U58">_xlfn._xlws.FILTER(领地怪物效果!$A$4:$I$64,L58=领地怪物效果!$A$4:$A$64)</f>
        <v>远征PVE-7级远古矿井</v>
      </c>
      <c r="N58" s="16">
        <v>7</v>
      </c>
      <c r="O58" s="16">
        <v>35.799999999999997</v>
      </c>
      <c r="P58" s="16">
        <v>300</v>
      </c>
      <c r="Q58" s="16">
        <v>300</v>
      </c>
      <c r="R58" s="16">
        <v>0</v>
      </c>
      <c r="S58" s="16">
        <v>107600373</v>
      </c>
      <c r="T58" s="16">
        <v>210000000</v>
      </c>
      <c r="U58" s="16">
        <v>4508395522</v>
      </c>
      <c r="V58" s="16">
        <f t="shared" si="10"/>
        <v>7</v>
      </c>
      <c r="W58" s="19" cm="1">
        <f t="array" ref="W58">SUMPRODUCT((V58=品质升级提升效果!$H$3:$H$102)*(品质升级提升效果!$I$3:$I$102=C58)*(品质升级提升效果!$J$3:$J$102))</f>
        <v>0.04</v>
      </c>
      <c r="X58" s="19" cm="1">
        <f t="array" ref="X58">IFERROR(LOOKUP(1,0/((L58=Sheet2!$A$1:$A$90)*(Sheet2!$B$1:$B$90=C58)),Sheet2!$C$1:$C$90),W58)</f>
        <v>0.04</v>
      </c>
      <c r="Y58" s="16">
        <f t="shared" si="3"/>
        <v>4304014</v>
      </c>
      <c r="Z58" s="16">
        <f t="shared" si="4"/>
        <v>8400000</v>
      </c>
      <c r="AA58" s="16">
        <f t="shared" si="5"/>
        <v>180335820</v>
      </c>
      <c r="AD58" s="16" t="s">
        <v>257</v>
      </c>
      <c r="AE58" s="16" t="str">
        <f t="shared" si="6"/>
        <v>4304014,0}|</v>
      </c>
      <c r="AF58" s="16" t="s">
        <v>258</v>
      </c>
      <c r="AG58" s="16">
        <f t="shared" si="7"/>
        <v>8400000</v>
      </c>
      <c r="AH58" s="16" t="s">
        <v>260</v>
      </c>
      <c r="AI58" s="16" t="s">
        <v>259</v>
      </c>
      <c r="AJ58" s="16">
        <f t="shared" si="8"/>
        <v>180335820</v>
      </c>
      <c r="AK58" s="16" t="s">
        <v>261</v>
      </c>
      <c r="AL58" s="24" t="str">
        <f t="shared" si="9"/>
        <v>{{5,1,1,4304014,0}|{{5,1,2,8400000,0}|{{5,1,3,180335820,3}}</v>
      </c>
    </row>
    <row r="59" spans="1:38" x14ac:dyDescent="0.15">
      <c r="A59" s="21">
        <v>54</v>
      </c>
      <c r="B59" s="21">
        <v>608</v>
      </c>
      <c r="C59" s="21">
        <v>1</v>
      </c>
      <c r="D59" s="16">
        <v>0</v>
      </c>
      <c r="E59" s="21">
        <v>0</v>
      </c>
      <c r="F59" s="16">
        <v>100</v>
      </c>
      <c r="G59" s="16">
        <v>6000154</v>
      </c>
      <c r="H59" s="24"/>
      <c r="I59" s="24" t="s">
        <v>308</v>
      </c>
      <c r="J59" s="16">
        <v>8661</v>
      </c>
      <c r="K59" s="25">
        <f t="shared" si="2"/>
        <v>40</v>
      </c>
      <c r="L59" s="21" t="s">
        <v>74</v>
      </c>
      <c r="M59" s="16" t="str" cm="1">
        <f t="array" ref="M59:U59">_xlfn._xlws.FILTER(领地怪物效果!$A$4:$I$64,L59=领地怪物效果!$A$4:$A$64)</f>
        <v>远征PVE-8级远古矿井</v>
      </c>
      <c r="N59" s="16">
        <v>8</v>
      </c>
      <c r="O59" s="16">
        <v>39.549999999999997</v>
      </c>
      <c r="P59" s="16">
        <v>387.5</v>
      </c>
      <c r="Q59" s="16">
        <v>387.5</v>
      </c>
      <c r="R59" s="16">
        <v>0</v>
      </c>
      <c r="S59" s="16">
        <v>118871361</v>
      </c>
      <c r="T59" s="16">
        <v>271250000</v>
      </c>
      <c r="U59" s="16">
        <v>5823344216</v>
      </c>
      <c r="V59" s="16">
        <f t="shared" si="10"/>
        <v>8</v>
      </c>
      <c r="W59" s="19" cm="1">
        <f t="array" ref="W59">SUMPRODUCT((V59=品质升级提升效果!$H$3:$H$102)*(品质升级提升效果!$I$3:$I$102=C59)*(品质升级提升效果!$J$3:$J$102))</f>
        <v>0.04</v>
      </c>
      <c r="X59" s="19" cm="1">
        <f t="array" ref="X59">IFERROR(LOOKUP(1,0/((L59=Sheet2!$A$1:$A$90)*(Sheet2!$B$1:$B$90=C59)),Sheet2!$C$1:$C$90),W59)</f>
        <v>0.04</v>
      </c>
      <c r="Y59" s="16">
        <f t="shared" si="3"/>
        <v>4754854</v>
      </c>
      <c r="Z59" s="16">
        <f t="shared" si="4"/>
        <v>10850000</v>
      </c>
      <c r="AA59" s="16">
        <f t="shared" si="5"/>
        <v>232933768</v>
      </c>
      <c r="AD59" s="16" t="s">
        <v>257</v>
      </c>
      <c r="AE59" s="16" t="str">
        <f t="shared" si="6"/>
        <v>4754854,0}|</v>
      </c>
      <c r="AF59" s="16" t="s">
        <v>258</v>
      </c>
      <c r="AG59" s="16">
        <f t="shared" si="7"/>
        <v>10850000</v>
      </c>
      <c r="AH59" s="16" t="s">
        <v>260</v>
      </c>
      <c r="AI59" s="16" t="s">
        <v>259</v>
      </c>
      <c r="AJ59" s="16">
        <f t="shared" si="8"/>
        <v>232933768</v>
      </c>
      <c r="AK59" s="16" t="s">
        <v>261</v>
      </c>
      <c r="AL59" s="24" t="str">
        <f t="shared" si="9"/>
        <v>{{5,1,1,4754854,0}|{{5,1,2,10850000,0}|{{5,1,3,232933768,3}}</v>
      </c>
    </row>
    <row r="60" spans="1:38" x14ac:dyDescent="0.15">
      <c r="A60" s="21">
        <v>55</v>
      </c>
      <c r="B60" s="21">
        <v>609</v>
      </c>
      <c r="C60" s="21">
        <v>1</v>
      </c>
      <c r="D60" s="16">
        <v>0</v>
      </c>
      <c r="E60" s="21">
        <v>0</v>
      </c>
      <c r="F60" s="16">
        <v>100</v>
      </c>
      <c r="G60" s="16">
        <v>6000155</v>
      </c>
      <c r="H60" s="24"/>
      <c r="I60" s="24" t="s">
        <v>309</v>
      </c>
      <c r="J60" s="16">
        <v>8661</v>
      </c>
      <c r="K60" s="25">
        <f t="shared" si="2"/>
        <v>40</v>
      </c>
      <c r="L60" s="21" t="s">
        <v>75</v>
      </c>
      <c r="M60" s="16" t="str" cm="1">
        <f t="array" ref="M60:U60">_xlfn._xlws.FILTER(领地怪物效果!$A$4:$I$64,L60=领地怪物效果!$A$4:$A$64)</f>
        <v>远征PVE-9级远古矿井</v>
      </c>
      <c r="N60" s="16">
        <v>9</v>
      </c>
      <c r="O60" s="16">
        <v>68.400000000000006</v>
      </c>
      <c r="P60" s="16">
        <v>480</v>
      </c>
      <c r="Q60" s="16">
        <v>480</v>
      </c>
      <c r="R60" s="16">
        <v>0</v>
      </c>
      <c r="S60" s="16">
        <v>205582835</v>
      </c>
      <c r="T60" s="16">
        <v>336000000</v>
      </c>
      <c r="U60" s="16">
        <v>7213432835</v>
      </c>
      <c r="V60" s="16">
        <f t="shared" si="10"/>
        <v>9</v>
      </c>
      <c r="W60" s="19" cm="1">
        <f t="array" ref="W60">SUMPRODUCT((V60=品质升级提升效果!$H$3:$H$102)*(品质升级提升效果!$I$3:$I$102=C60)*(品质升级提升效果!$J$3:$J$102))</f>
        <v>0.04</v>
      </c>
      <c r="X60" s="19" cm="1">
        <f t="array" ref="X60">IFERROR(LOOKUP(1,0/((L60=Sheet2!$A$1:$A$90)*(Sheet2!$B$1:$B$90=C60)),Sheet2!$C$1:$C$90),W60)</f>
        <v>0.04</v>
      </c>
      <c r="Y60" s="16">
        <f t="shared" si="3"/>
        <v>8223313</v>
      </c>
      <c r="Z60" s="16">
        <f t="shared" si="4"/>
        <v>13440000</v>
      </c>
      <c r="AA60" s="16">
        <f t="shared" si="5"/>
        <v>288537313</v>
      </c>
      <c r="AD60" s="16" t="s">
        <v>257</v>
      </c>
      <c r="AE60" s="16" t="str">
        <f t="shared" si="6"/>
        <v>8223313,0}|</v>
      </c>
      <c r="AF60" s="16" t="s">
        <v>258</v>
      </c>
      <c r="AG60" s="16">
        <f t="shared" si="7"/>
        <v>13440000</v>
      </c>
      <c r="AH60" s="16" t="s">
        <v>260</v>
      </c>
      <c r="AI60" s="16" t="s">
        <v>259</v>
      </c>
      <c r="AJ60" s="16">
        <f t="shared" si="8"/>
        <v>288537313</v>
      </c>
      <c r="AK60" s="16" t="s">
        <v>261</v>
      </c>
      <c r="AL60" s="24" t="str">
        <f t="shared" si="9"/>
        <v>{{5,1,1,8223313,0}|{{5,1,2,13440000,0}|{{5,1,3,288537313,3}}</v>
      </c>
    </row>
    <row r="61" spans="1:38" s="17" customFormat="1" x14ac:dyDescent="0.15">
      <c r="A61" s="17">
        <v>56</v>
      </c>
      <c r="B61" s="17">
        <v>701</v>
      </c>
      <c r="C61" s="17">
        <v>1</v>
      </c>
      <c r="D61" s="17">
        <v>0</v>
      </c>
      <c r="E61" s="17">
        <v>0</v>
      </c>
      <c r="F61" s="17">
        <v>0</v>
      </c>
      <c r="G61" s="16">
        <v>6000156</v>
      </c>
      <c r="H61" s="24"/>
      <c r="I61" s="24" t="s">
        <v>309</v>
      </c>
      <c r="J61" s="16">
        <v>8661</v>
      </c>
      <c r="K61" s="25">
        <f t="shared" si="2"/>
        <v>10</v>
      </c>
      <c r="L61" s="17" t="s">
        <v>76</v>
      </c>
      <c r="M61" s="17" t="str" cm="1">
        <f t="array" ref="M61:U61">_xlfn._xlws.FILTER(领地怪物效果!$A$4:$I$64,L61=领地怪物效果!$A$4:$A$64)</f>
        <v>远征PVE-2级BOSS据点</v>
      </c>
      <c r="N61" s="17">
        <v>2</v>
      </c>
      <c r="O61" s="17">
        <v>3.2</v>
      </c>
      <c r="P61" s="17">
        <v>2</v>
      </c>
      <c r="Q61" s="17">
        <v>2</v>
      </c>
      <c r="R61" s="17">
        <v>0</v>
      </c>
      <c r="S61" s="17">
        <v>9617910</v>
      </c>
      <c r="T61" s="17">
        <v>1400000</v>
      </c>
      <c r="U61" s="17">
        <v>30055970</v>
      </c>
      <c r="V61" s="17">
        <f t="shared" si="10"/>
        <v>1</v>
      </c>
      <c r="W61" s="20" cm="1">
        <f t="array" ref="W61">SUMPRODUCT((V61=品质升级提升效果!$H$3:$H$102)*(品质升级提升效果!$I$3:$I$102=C61)*(品质升级提升效果!$J$3:$J$102))</f>
        <v>0.05</v>
      </c>
      <c r="X61" s="19" cm="1">
        <f t="array" ref="X61">IFERROR(LOOKUP(1,0/((L61=Sheet2!$A$1:$A$90)*(Sheet2!$B$1:$B$90=C61)),Sheet2!$C$1:$C$90),W61)</f>
        <v>0.01</v>
      </c>
      <c r="Y61" s="16">
        <f t="shared" si="3"/>
        <v>96179</v>
      </c>
      <c r="Z61" s="16">
        <f t="shared" si="4"/>
        <v>14000</v>
      </c>
      <c r="AA61" s="16">
        <f t="shared" si="5"/>
        <v>300559</v>
      </c>
      <c r="AD61" s="16" t="s">
        <v>257</v>
      </c>
      <c r="AE61" s="16" t="str">
        <f t="shared" si="6"/>
        <v>96179,0}|</v>
      </c>
      <c r="AF61" s="16" t="s">
        <v>258</v>
      </c>
      <c r="AG61" s="16">
        <f t="shared" si="7"/>
        <v>14000</v>
      </c>
      <c r="AH61" s="16" t="s">
        <v>260</v>
      </c>
      <c r="AI61" s="16" t="s">
        <v>259</v>
      </c>
      <c r="AJ61" s="16">
        <f t="shared" si="8"/>
        <v>300559</v>
      </c>
      <c r="AK61" s="16" t="s">
        <v>261</v>
      </c>
      <c r="AL61" s="24" t="str">
        <f t="shared" si="9"/>
        <v>{{5,1,1,96179,0}|{{5,1,2,14000,0}|{{5,1,3,300559,3}}</v>
      </c>
    </row>
    <row r="62" spans="1:38" s="17" customFormat="1" x14ac:dyDescent="0.15">
      <c r="A62" s="17">
        <v>57</v>
      </c>
      <c r="B62" s="17">
        <v>702</v>
      </c>
      <c r="C62" s="17">
        <v>1</v>
      </c>
      <c r="D62" s="17">
        <v>0</v>
      </c>
      <c r="E62" s="17">
        <v>0</v>
      </c>
      <c r="F62" s="17">
        <v>0</v>
      </c>
      <c r="G62" s="16">
        <v>6000157</v>
      </c>
      <c r="H62" s="24"/>
      <c r="I62" s="24" t="s">
        <v>310</v>
      </c>
      <c r="J62" s="16">
        <v>8661</v>
      </c>
      <c r="K62" s="25">
        <f t="shared" si="2"/>
        <v>10</v>
      </c>
      <c r="L62" s="17" t="s">
        <v>77</v>
      </c>
      <c r="M62" s="17" t="str" cm="1">
        <f t="array" ref="M62:U62">_xlfn._xlws.FILTER(领地怪物效果!$A$4:$I$64,L62=领地怪物效果!$A$4:$A$64)</f>
        <v>远征PVE-7级BOSS据点</v>
      </c>
      <c r="N62" s="17">
        <v>7</v>
      </c>
      <c r="O62" s="17">
        <v>26</v>
      </c>
      <c r="P62" s="17">
        <v>160</v>
      </c>
      <c r="Q62" s="17">
        <v>160</v>
      </c>
      <c r="R62" s="17">
        <v>0</v>
      </c>
      <c r="S62" s="17">
        <v>78145522</v>
      </c>
      <c r="T62" s="17">
        <v>112000000</v>
      </c>
      <c r="U62" s="17">
        <v>2404477611</v>
      </c>
      <c r="V62" s="17">
        <f t="shared" si="10"/>
        <v>2</v>
      </c>
      <c r="W62" s="20" cm="1">
        <f t="array" ref="W62">SUMPRODUCT((V62=品质升级提升效果!$H$3:$H$102)*(品质升级提升效果!$I$3:$I$102=C62)*(品质升级提升效果!$J$3:$J$102))</f>
        <v>0.05</v>
      </c>
      <c r="X62" s="19" cm="1">
        <f t="array" ref="X62">IFERROR(LOOKUP(1,0/((L62=Sheet2!$A$1:$A$90)*(Sheet2!$B$1:$B$90=C62)),Sheet2!$C$1:$C$90),W62)</f>
        <v>0.01</v>
      </c>
      <c r="Y62" s="16">
        <f t="shared" si="3"/>
        <v>781455</v>
      </c>
      <c r="Z62" s="16">
        <f t="shared" si="4"/>
        <v>1120000</v>
      </c>
      <c r="AA62" s="16">
        <f t="shared" si="5"/>
        <v>24044776</v>
      </c>
      <c r="AD62" s="16" t="s">
        <v>257</v>
      </c>
      <c r="AE62" s="16" t="str">
        <f t="shared" si="6"/>
        <v>781455,0}|</v>
      </c>
      <c r="AF62" s="16" t="s">
        <v>258</v>
      </c>
      <c r="AG62" s="16">
        <f t="shared" si="7"/>
        <v>1120000</v>
      </c>
      <c r="AH62" s="16" t="s">
        <v>260</v>
      </c>
      <c r="AI62" s="16" t="s">
        <v>259</v>
      </c>
      <c r="AJ62" s="16">
        <f t="shared" si="8"/>
        <v>24044776</v>
      </c>
      <c r="AK62" s="16" t="s">
        <v>261</v>
      </c>
      <c r="AL62" s="24" t="str">
        <f t="shared" si="9"/>
        <v>{{5,1,1,781455,0}|{{5,1,2,1120000,0}|{{5,1,3,24044776,3}}</v>
      </c>
    </row>
    <row r="63" spans="1:38" s="17" customFormat="1" x14ac:dyDescent="0.15">
      <c r="A63" s="17">
        <v>58</v>
      </c>
      <c r="B63" s="17">
        <v>703</v>
      </c>
      <c r="C63" s="17">
        <v>1</v>
      </c>
      <c r="D63" s="17">
        <v>0</v>
      </c>
      <c r="E63" s="17">
        <v>0</v>
      </c>
      <c r="F63" s="17">
        <v>0</v>
      </c>
      <c r="G63" s="16">
        <v>6000158</v>
      </c>
      <c r="H63" s="24"/>
      <c r="I63" s="24" t="s">
        <v>311</v>
      </c>
      <c r="J63" s="16">
        <v>8661</v>
      </c>
      <c r="K63" s="25">
        <f t="shared" si="2"/>
        <v>10</v>
      </c>
      <c r="L63" s="17" t="s">
        <v>78</v>
      </c>
      <c r="M63" s="17" t="str" cm="1">
        <f t="array" ref="M63:U63">_xlfn._xlws.FILTER(领地怪物效果!$A$4:$I$64,L63=领地怪物效果!$A$4:$A$64)</f>
        <v>远征PVE-8级BOSS据点</v>
      </c>
      <c r="N63" s="17">
        <v>8</v>
      </c>
      <c r="O63" s="17">
        <v>31</v>
      </c>
      <c r="P63" s="17">
        <v>181</v>
      </c>
      <c r="Q63" s="17">
        <v>181</v>
      </c>
      <c r="R63" s="17">
        <v>0</v>
      </c>
      <c r="S63" s="17">
        <v>93173507</v>
      </c>
      <c r="T63" s="17">
        <v>126700000</v>
      </c>
      <c r="U63" s="17">
        <v>2720065298</v>
      </c>
      <c r="V63" s="17">
        <f t="shared" si="10"/>
        <v>3</v>
      </c>
      <c r="W63" s="20" cm="1">
        <f t="array" ref="W63">SUMPRODUCT((V63=品质升级提升效果!$H$3:$H$102)*(品质升级提升效果!$I$3:$I$102=C63)*(品质升级提升效果!$J$3:$J$102))</f>
        <v>0.05</v>
      </c>
      <c r="X63" s="19" cm="1">
        <f t="array" ref="X63">IFERROR(LOOKUP(1,0/((L63=Sheet2!$A$1:$A$90)*(Sheet2!$B$1:$B$90=C63)),Sheet2!$C$1:$C$90),W63)</f>
        <v>0.01</v>
      </c>
      <c r="Y63" s="16">
        <f t="shared" si="3"/>
        <v>931735</v>
      </c>
      <c r="Z63" s="16">
        <f t="shared" si="4"/>
        <v>1267000</v>
      </c>
      <c r="AA63" s="16">
        <f t="shared" si="5"/>
        <v>27200652</v>
      </c>
      <c r="AD63" s="16" t="s">
        <v>257</v>
      </c>
      <c r="AE63" s="16" t="str">
        <f t="shared" si="6"/>
        <v>931735,0}|</v>
      </c>
      <c r="AF63" s="16" t="s">
        <v>258</v>
      </c>
      <c r="AG63" s="16">
        <f t="shared" si="7"/>
        <v>1267000</v>
      </c>
      <c r="AH63" s="16" t="s">
        <v>260</v>
      </c>
      <c r="AI63" s="16" t="s">
        <v>259</v>
      </c>
      <c r="AJ63" s="16">
        <f t="shared" si="8"/>
        <v>27200652</v>
      </c>
      <c r="AK63" s="16" t="s">
        <v>261</v>
      </c>
      <c r="AL63" s="24" t="str">
        <f t="shared" si="9"/>
        <v>{{5,1,1,931735,0}|{{5,1,2,1267000,0}|{{5,1,3,27200652,3}}</v>
      </c>
    </row>
    <row r="64" spans="1:38" s="17" customFormat="1" x14ac:dyDescent="0.15">
      <c r="A64" s="17">
        <v>59</v>
      </c>
      <c r="B64" s="17">
        <v>704</v>
      </c>
      <c r="C64" s="17">
        <v>1</v>
      </c>
      <c r="D64" s="17">
        <v>0</v>
      </c>
      <c r="E64" s="17">
        <v>0</v>
      </c>
      <c r="F64" s="17">
        <v>0</v>
      </c>
      <c r="G64" s="16">
        <v>6000159</v>
      </c>
      <c r="H64" s="24"/>
      <c r="I64" s="24" t="s">
        <v>303</v>
      </c>
      <c r="J64" s="16">
        <v>8661</v>
      </c>
      <c r="K64" s="25">
        <f t="shared" si="2"/>
        <v>10</v>
      </c>
      <c r="L64" s="17" t="s">
        <v>79</v>
      </c>
      <c r="M64" s="17" t="str" cm="1">
        <f t="array" ref="M64:U64">_xlfn._xlws.FILTER(领地怪物效果!$A$4:$I$64,L64=领地怪物效果!$A$4:$A$64)</f>
        <v>远征PVE-9级BOSS据点</v>
      </c>
      <c r="N64" s="17">
        <v>9</v>
      </c>
      <c r="O64" s="17">
        <v>51</v>
      </c>
      <c r="P64" s="17">
        <v>284</v>
      </c>
      <c r="Q64" s="17">
        <v>284</v>
      </c>
      <c r="R64" s="17">
        <v>0</v>
      </c>
      <c r="S64" s="17">
        <v>153285447</v>
      </c>
      <c r="T64" s="17">
        <v>198800000</v>
      </c>
      <c r="U64" s="17">
        <v>4267947761</v>
      </c>
      <c r="V64" s="17">
        <f t="shared" si="10"/>
        <v>4</v>
      </c>
      <c r="W64" s="20" cm="1">
        <f t="array" ref="W64">SUMPRODUCT((V64=品质升级提升效果!$H$3:$H$102)*(品质升级提升效果!$I$3:$I$102=C64)*(品质升级提升效果!$J$3:$J$102))</f>
        <v>0.04</v>
      </c>
      <c r="X64" s="19" cm="1">
        <f t="array" ref="X64">IFERROR(LOOKUP(1,0/((L64=Sheet2!$A$1:$A$90)*(Sheet2!$B$1:$B$90=C64)),Sheet2!$C$1:$C$90),W64)</f>
        <v>0.01</v>
      </c>
      <c r="Y64" s="16">
        <f t="shared" si="3"/>
        <v>1532854</v>
      </c>
      <c r="Z64" s="16">
        <f t="shared" si="4"/>
        <v>1988000</v>
      </c>
      <c r="AA64" s="16">
        <f t="shared" si="5"/>
        <v>42679477</v>
      </c>
      <c r="AD64" s="16" t="s">
        <v>257</v>
      </c>
      <c r="AE64" s="16" t="str">
        <f t="shared" si="6"/>
        <v>1532854,0}|</v>
      </c>
      <c r="AF64" s="16" t="s">
        <v>258</v>
      </c>
      <c r="AG64" s="16">
        <f t="shared" si="7"/>
        <v>1988000</v>
      </c>
      <c r="AH64" s="16" t="s">
        <v>260</v>
      </c>
      <c r="AI64" s="16" t="s">
        <v>259</v>
      </c>
      <c r="AJ64" s="16">
        <f t="shared" si="8"/>
        <v>42679477</v>
      </c>
      <c r="AK64" s="16" t="s">
        <v>261</v>
      </c>
      <c r="AL64" s="24" t="str">
        <f t="shared" si="9"/>
        <v>{{5,1,1,1532854,0}|{{5,1,2,1988000,0}|{{5,1,3,42679477,3}}</v>
      </c>
    </row>
    <row r="65" spans="1:38" s="17" customFormat="1" x14ac:dyDescent="0.15">
      <c r="A65" s="17">
        <v>60</v>
      </c>
      <c r="B65" s="17">
        <v>705</v>
      </c>
      <c r="C65" s="17">
        <v>1</v>
      </c>
      <c r="D65" s="17">
        <v>0</v>
      </c>
      <c r="E65" s="17">
        <v>0</v>
      </c>
      <c r="F65" s="17">
        <v>0</v>
      </c>
      <c r="G65" s="16">
        <v>6000160</v>
      </c>
      <c r="H65" s="24"/>
      <c r="I65" s="24" t="s">
        <v>312</v>
      </c>
      <c r="J65" s="16">
        <v>8661</v>
      </c>
      <c r="K65" s="25">
        <f t="shared" si="2"/>
        <v>10</v>
      </c>
      <c r="L65" s="17" t="s">
        <v>80</v>
      </c>
      <c r="M65" s="17" t="str" cm="1">
        <f t="array" ref="M65:U65">_xlfn._xlws.FILTER(领地怪物效果!$A$4:$I$64,L65=领地怪物效果!$A$4:$A$64)</f>
        <v>远征PVE-10级BOSS据点</v>
      </c>
      <c r="N65" s="17">
        <v>10</v>
      </c>
      <c r="O65" s="17">
        <v>81</v>
      </c>
      <c r="P65" s="17">
        <v>382</v>
      </c>
      <c r="Q65" s="17">
        <v>382</v>
      </c>
      <c r="R65" s="17">
        <v>0</v>
      </c>
      <c r="S65" s="17">
        <v>243453358</v>
      </c>
      <c r="T65" s="17">
        <v>267400000</v>
      </c>
      <c r="U65" s="17">
        <v>5740690298</v>
      </c>
      <c r="V65" s="17">
        <f t="shared" si="10"/>
        <v>5</v>
      </c>
      <c r="W65" s="20" cm="1">
        <f t="array" ref="W65">SUMPRODUCT((V65=品质升级提升效果!$H$3:$H$102)*(品质升级提升效果!$I$3:$I$102=C65)*(品质升级提升效果!$J$3:$J$102))</f>
        <v>0.04</v>
      </c>
      <c r="X65" s="19" cm="1">
        <f t="array" ref="X65">IFERROR(LOOKUP(1,0/((L65=Sheet2!$A$1:$A$90)*(Sheet2!$B$1:$B$90=C65)),Sheet2!$C$1:$C$90),W65)</f>
        <v>0.01</v>
      </c>
      <c r="Y65" s="16">
        <f t="shared" si="3"/>
        <v>2434533</v>
      </c>
      <c r="Z65" s="16">
        <f t="shared" si="4"/>
        <v>2674000</v>
      </c>
      <c r="AA65" s="16">
        <f t="shared" si="5"/>
        <v>57406902</v>
      </c>
      <c r="AD65" s="16" t="s">
        <v>257</v>
      </c>
      <c r="AE65" s="16" t="str">
        <f t="shared" si="6"/>
        <v>2434533,0}|</v>
      </c>
      <c r="AF65" s="16" t="s">
        <v>258</v>
      </c>
      <c r="AG65" s="16">
        <f t="shared" si="7"/>
        <v>2674000</v>
      </c>
      <c r="AH65" s="16" t="s">
        <v>260</v>
      </c>
      <c r="AI65" s="16" t="s">
        <v>259</v>
      </c>
      <c r="AJ65" s="16">
        <f t="shared" si="8"/>
        <v>57406902</v>
      </c>
      <c r="AK65" s="16" t="s">
        <v>261</v>
      </c>
      <c r="AL65" s="24" t="str">
        <f t="shared" si="9"/>
        <v>{{5,1,1,2434533,0}|{{5,1,2,2674000,0}|{{5,1,3,57406902,3}}</v>
      </c>
    </row>
    <row r="66" spans="1:38" x14ac:dyDescent="0.15">
      <c r="A66" s="16">
        <v>61</v>
      </c>
      <c r="B66" s="17">
        <v>100</v>
      </c>
      <c r="C66" s="17">
        <v>2</v>
      </c>
      <c r="D66" s="16">
        <v>0</v>
      </c>
      <c r="E66" s="16">
        <v>0</v>
      </c>
      <c r="F66" s="16">
        <v>0</v>
      </c>
      <c r="G66" s="16">
        <v>6000161</v>
      </c>
      <c r="H66" s="24"/>
      <c r="I66" s="24" t="s">
        <v>269</v>
      </c>
      <c r="J66" s="16">
        <v>8661</v>
      </c>
      <c r="K66" s="25">
        <f t="shared" si="2"/>
        <v>100</v>
      </c>
      <c r="L66" s="16" t="s">
        <v>21</v>
      </c>
      <c r="M66" s="16" t="str" cm="1">
        <f t="array" ref="M66:U66">_xlfn._xlws.FILTER(领地怪物效果!$A$4:$I$64,L66=领地怪物效果!$A$4:$A$64)</f>
        <v>远征PVP-出生</v>
      </c>
      <c r="N66" s="16">
        <v>0</v>
      </c>
      <c r="O66" s="16">
        <v>0.5</v>
      </c>
      <c r="P66" s="16">
        <v>0.8</v>
      </c>
      <c r="Q66" s="16">
        <v>0.8</v>
      </c>
      <c r="R66" s="16">
        <v>0</v>
      </c>
      <c r="S66" s="16">
        <v>1502798</v>
      </c>
      <c r="T66" s="16">
        <v>560000</v>
      </c>
      <c r="U66" s="16">
        <v>12022388</v>
      </c>
      <c r="V66" s="16">
        <f t="shared" si="10"/>
        <v>1</v>
      </c>
      <c r="W66" s="19" cm="1">
        <f t="array" ref="W66">SUMPRODUCT((V66=品质升级提升效果!$H$3:$H$102)*(品质升级提升效果!$I$3:$I$102=C66)*(品质升级提升效果!$J$3:$J$102))</f>
        <v>0.1</v>
      </c>
      <c r="X66" s="19" cm="1">
        <f t="array" ref="X66">IFERROR(LOOKUP(1,0/((L66=Sheet2!$A$1:$A$90)*(Sheet2!$B$1:$B$90=C66)),Sheet2!$C$1:$C$90),W66)</f>
        <v>0.1</v>
      </c>
      <c r="Y66" s="16">
        <f t="shared" si="3"/>
        <v>150279</v>
      </c>
      <c r="Z66" s="16">
        <f t="shared" si="4"/>
        <v>56000</v>
      </c>
      <c r="AA66" s="16">
        <f t="shared" si="5"/>
        <v>1202238</v>
      </c>
      <c r="AD66" s="16" t="s">
        <v>257</v>
      </c>
      <c r="AE66" s="16" t="str">
        <f t="shared" si="6"/>
        <v>150279,0}|</v>
      </c>
      <c r="AF66" s="16" t="s">
        <v>258</v>
      </c>
      <c r="AG66" s="16">
        <f t="shared" si="7"/>
        <v>56000</v>
      </c>
      <c r="AH66" s="16" t="s">
        <v>260</v>
      </c>
      <c r="AI66" s="16" t="s">
        <v>259</v>
      </c>
      <c r="AJ66" s="16">
        <f t="shared" si="8"/>
        <v>1202238</v>
      </c>
      <c r="AK66" s="16" t="s">
        <v>261</v>
      </c>
      <c r="AL66" s="24" t="str">
        <f t="shared" si="9"/>
        <v>{{5,1,1,150279,0}|{{5,1,2,56000,0}|{{5,1,3,1202238,3}}</v>
      </c>
    </row>
    <row r="67" spans="1:38" x14ac:dyDescent="0.15">
      <c r="A67" s="16">
        <v>62</v>
      </c>
      <c r="B67" s="16">
        <v>101</v>
      </c>
      <c r="C67" s="16">
        <v>2</v>
      </c>
      <c r="D67" s="16">
        <v>0</v>
      </c>
      <c r="E67" s="16">
        <v>0</v>
      </c>
      <c r="F67" s="16">
        <v>0</v>
      </c>
      <c r="G67" s="16">
        <v>6000162</v>
      </c>
      <c r="H67" s="24"/>
      <c r="I67" s="24" t="s">
        <v>269</v>
      </c>
      <c r="J67" s="16">
        <v>8661</v>
      </c>
      <c r="K67" s="25">
        <f t="shared" si="2"/>
        <v>100</v>
      </c>
      <c r="L67" s="16" t="s">
        <v>22</v>
      </c>
      <c r="M67" s="16" t="str" cm="1">
        <f t="array" ref="M67:U67">_xlfn._xlws.FILTER(领地怪物效果!$A$4:$I$64,L67=领地怪物效果!$A$4:$A$64)</f>
        <v>远征PVP-1级普通</v>
      </c>
      <c r="N67" s="16">
        <v>1</v>
      </c>
      <c r="O67" s="16">
        <v>0.65</v>
      </c>
      <c r="P67" s="16">
        <v>0.8</v>
      </c>
      <c r="Q67" s="16">
        <v>0.8</v>
      </c>
      <c r="R67" s="16">
        <v>0</v>
      </c>
      <c r="S67" s="16">
        <v>1953638</v>
      </c>
      <c r="T67" s="16">
        <v>560000</v>
      </c>
      <c r="U67" s="16">
        <v>12022388</v>
      </c>
      <c r="V67" s="16">
        <f t="shared" si="10"/>
        <v>1</v>
      </c>
      <c r="W67" s="19" cm="1">
        <f t="array" ref="W67">SUMPRODUCT((V67=品质升级提升效果!$H$3:$H$102)*(品质升级提升效果!$I$3:$I$102=C67)*(品质升级提升效果!$J$3:$J$102))</f>
        <v>0.1</v>
      </c>
      <c r="X67" s="19" cm="1">
        <f t="array" ref="X67">IFERROR(LOOKUP(1,0/((L67=Sheet2!$A$1:$A$90)*(Sheet2!$B$1:$B$90=C67)),Sheet2!$C$1:$C$90),W67)</f>
        <v>0.1</v>
      </c>
      <c r="Y67" s="16">
        <f t="shared" si="3"/>
        <v>195363</v>
      </c>
      <c r="Z67" s="16">
        <f t="shared" si="4"/>
        <v>56000</v>
      </c>
      <c r="AA67" s="16">
        <f t="shared" si="5"/>
        <v>1202238</v>
      </c>
      <c r="AD67" s="16" t="s">
        <v>257</v>
      </c>
      <c r="AE67" s="16" t="str">
        <f t="shared" si="6"/>
        <v>195363,0}|</v>
      </c>
      <c r="AF67" s="16" t="s">
        <v>258</v>
      </c>
      <c r="AG67" s="16">
        <f t="shared" si="7"/>
        <v>56000</v>
      </c>
      <c r="AH67" s="16" t="s">
        <v>260</v>
      </c>
      <c r="AI67" s="16" t="s">
        <v>259</v>
      </c>
      <c r="AJ67" s="16">
        <f t="shared" si="8"/>
        <v>1202238</v>
      </c>
      <c r="AK67" s="16" t="s">
        <v>261</v>
      </c>
      <c r="AL67" s="24" t="str">
        <f t="shared" si="9"/>
        <v>{{5,1,1,195363,0}|{{5,1,2,56000,0}|{{5,1,3,1202238,3}}</v>
      </c>
    </row>
    <row r="68" spans="1:38" x14ac:dyDescent="0.15">
      <c r="A68" s="16">
        <v>63</v>
      </c>
      <c r="B68" s="16">
        <v>102</v>
      </c>
      <c r="C68" s="16">
        <v>2</v>
      </c>
      <c r="D68" s="16">
        <v>0</v>
      </c>
      <c r="E68" s="16">
        <v>0</v>
      </c>
      <c r="F68" s="16">
        <v>0</v>
      </c>
      <c r="G68" s="16">
        <v>6000163</v>
      </c>
      <c r="H68" s="24"/>
      <c r="I68" s="24" t="s">
        <v>270</v>
      </c>
      <c r="J68" s="16">
        <v>8661</v>
      </c>
      <c r="K68" s="25">
        <f t="shared" si="2"/>
        <v>100</v>
      </c>
      <c r="L68" s="16" t="s">
        <v>23</v>
      </c>
      <c r="M68" s="16" t="str" cm="1">
        <f t="array" ref="M68:U68">_xlfn._xlws.FILTER(领地怪物效果!$A$4:$I$64,L68=领地怪物效果!$A$4:$A$64)</f>
        <v>远征PVP-2级普通</v>
      </c>
      <c r="N68" s="16">
        <v>2</v>
      </c>
      <c r="O68" s="16">
        <v>2.8</v>
      </c>
      <c r="P68" s="16">
        <v>1.8</v>
      </c>
      <c r="Q68" s="16">
        <v>1.8</v>
      </c>
      <c r="R68" s="16">
        <v>0</v>
      </c>
      <c r="S68" s="16">
        <v>8415671</v>
      </c>
      <c r="T68" s="16">
        <v>1260000</v>
      </c>
      <c r="U68" s="16">
        <v>27050373</v>
      </c>
      <c r="V68" s="16">
        <f t="shared" si="10"/>
        <v>2</v>
      </c>
      <c r="W68" s="19" cm="1">
        <f t="array" ref="W68">SUMPRODUCT((V68=品质升级提升效果!$H$3:$H$102)*(品质升级提升效果!$I$3:$I$102=C68)*(品质升级提升效果!$J$3:$J$102))</f>
        <v>0.1</v>
      </c>
      <c r="X68" s="19" cm="1">
        <f t="array" ref="X68">IFERROR(LOOKUP(1,0/((L68=Sheet2!$A$1:$A$90)*(Sheet2!$B$1:$B$90=C68)),Sheet2!$C$1:$C$90),W68)</f>
        <v>0.1</v>
      </c>
      <c r="Y68" s="16">
        <f t="shared" si="3"/>
        <v>841567</v>
      </c>
      <c r="Z68" s="16">
        <f t="shared" si="4"/>
        <v>126000</v>
      </c>
      <c r="AA68" s="16">
        <f t="shared" si="5"/>
        <v>2705037</v>
      </c>
      <c r="AD68" s="16" t="s">
        <v>257</v>
      </c>
      <c r="AE68" s="16" t="str">
        <f t="shared" si="6"/>
        <v>841567,0}|</v>
      </c>
      <c r="AF68" s="16" t="s">
        <v>258</v>
      </c>
      <c r="AG68" s="16">
        <f t="shared" si="7"/>
        <v>126000</v>
      </c>
      <c r="AH68" s="16" t="s">
        <v>260</v>
      </c>
      <c r="AI68" s="16" t="s">
        <v>259</v>
      </c>
      <c r="AJ68" s="16">
        <f t="shared" si="8"/>
        <v>2705037</v>
      </c>
      <c r="AK68" s="16" t="s">
        <v>261</v>
      </c>
      <c r="AL68" s="24" t="str">
        <f t="shared" si="9"/>
        <v>{{5,1,1,841567,0}|{{5,1,2,126000,0}|{{5,1,3,2705037,3}}</v>
      </c>
    </row>
    <row r="69" spans="1:38" x14ac:dyDescent="0.15">
      <c r="A69" s="16">
        <v>64</v>
      </c>
      <c r="B69" s="16">
        <v>103</v>
      </c>
      <c r="C69" s="16">
        <v>2</v>
      </c>
      <c r="D69" s="16">
        <v>0</v>
      </c>
      <c r="E69" s="16">
        <v>0</v>
      </c>
      <c r="F69" s="16">
        <v>0</v>
      </c>
      <c r="G69" s="16">
        <v>6000164</v>
      </c>
      <c r="H69" s="24"/>
      <c r="I69" s="24" t="s">
        <v>271</v>
      </c>
      <c r="J69" s="16">
        <v>8661</v>
      </c>
      <c r="K69" s="25">
        <f t="shared" si="2"/>
        <v>100</v>
      </c>
      <c r="L69" s="16" t="s">
        <v>24</v>
      </c>
      <c r="M69" s="16" t="str" cm="1">
        <f t="array" ref="M69:U69">_xlfn._xlws.FILTER(领地怪物效果!$A$4:$I$64,L69=领地怪物效果!$A$4:$A$64)</f>
        <v>远征PVP-3级普通</v>
      </c>
      <c r="N69" s="16">
        <v>3</v>
      </c>
      <c r="O69" s="16">
        <v>5.5</v>
      </c>
      <c r="P69" s="16">
        <v>3</v>
      </c>
      <c r="Q69" s="16">
        <v>3</v>
      </c>
      <c r="R69" s="16">
        <v>0</v>
      </c>
      <c r="S69" s="16">
        <v>16530783</v>
      </c>
      <c r="T69" s="16">
        <v>2100000</v>
      </c>
      <c r="U69" s="16">
        <v>45083955</v>
      </c>
      <c r="V69" s="16">
        <f t="shared" si="10"/>
        <v>3</v>
      </c>
      <c r="W69" s="19" cm="1">
        <f t="array" ref="W69">SUMPRODUCT((V69=品质升级提升效果!$H$3:$H$102)*(品质升级提升效果!$I$3:$I$102=C69)*(品质升级提升效果!$J$3:$J$102))</f>
        <v>0.1</v>
      </c>
      <c r="X69" s="19" cm="1">
        <f t="array" ref="X69">IFERROR(LOOKUP(1,0/((L69=Sheet2!$A$1:$A$90)*(Sheet2!$B$1:$B$90=C69)),Sheet2!$C$1:$C$90),W69)</f>
        <v>0.1</v>
      </c>
      <c r="Y69" s="16">
        <f t="shared" si="3"/>
        <v>1653078</v>
      </c>
      <c r="Z69" s="16">
        <f t="shared" si="4"/>
        <v>210000</v>
      </c>
      <c r="AA69" s="16">
        <f t="shared" si="5"/>
        <v>4508395</v>
      </c>
      <c r="AD69" s="16" t="s">
        <v>257</v>
      </c>
      <c r="AE69" s="16" t="str">
        <f t="shared" si="6"/>
        <v>1653078,0}|</v>
      </c>
      <c r="AF69" s="16" t="s">
        <v>258</v>
      </c>
      <c r="AG69" s="16">
        <f t="shared" si="7"/>
        <v>210000</v>
      </c>
      <c r="AH69" s="16" t="s">
        <v>260</v>
      </c>
      <c r="AI69" s="16" t="s">
        <v>259</v>
      </c>
      <c r="AJ69" s="16">
        <f t="shared" si="8"/>
        <v>4508395</v>
      </c>
      <c r="AK69" s="16" t="s">
        <v>261</v>
      </c>
      <c r="AL69" s="24" t="str">
        <f t="shared" si="9"/>
        <v>{{5,1,1,1653078,0}|{{5,1,2,210000,0}|{{5,1,3,4508395,3}}</v>
      </c>
    </row>
    <row r="70" spans="1:38" x14ac:dyDescent="0.15">
      <c r="A70" s="16">
        <v>65</v>
      </c>
      <c r="B70" s="16">
        <v>104</v>
      </c>
      <c r="C70" s="16">
        <v>2</v>
      </c>
      <c r="D70" s="16">
        <v>0</v>
      </c>
      <c r="E70" s="16">
        <v>0</v>
      </c>
      <c r="F70" s="16">
        <v>0</v>
      </c>
      <c r="G70" s="16">
        <v>6000165</v>
      </c>
      <c r="H70" s="24"/>
      <c r="I70" s="24" t="s">
        <v>272</v>
      </c>
      <c r="J70" s="16">
        <v>8661</v>
      </c>
      <c r="K70" s="25">
        <f t="shared" si="2"/>
        <v>80</v>
      </c>
      <c r="L70" s="16" t="s">
        <v>25</v>
      </c>
      <c r="M70" s="16" t="str" cm="1">
        <f t="array" ref="M70:U70">_xlfn._xlws.FILTER(领地怪物效果!$A$4:$I$64,L70=领地怪物效果!$A$4:$A$64)</f>
        <v>远征PVP-4级普通</v>
      </c>
      <c r="N70" s="16">
        <v>4</v>
      </c>
      <c r="O70" s="16">
        <v>8</v>
      </c>
      <c r="P70" s="16">
        <v>22</v>
      </c>
      <c r="Q70" s="16">
        <v>22</v>
      </c>
      <c r="R70" s="16">
        <v>0</v>
      </c>
      <c r="S70" s="16">
        <v>24044776</v>
      </c>
      <c r="T70" s="16">
        <v>15400000</v>
      </c>
      <c r="U70" s="16">
        <v>330615671</v>
      </c>
      <c r="V70" s="16">
        <f t="shared" si="10"/>
        <v>4</v>
      </c>
      <c r="W70" s="19" cm="1">
        <f t="array" ref="W70">SUMPRODUCT((V70=品质升级提升效果!$H$3:$H$102)*(品质升级提升效果!$I$3:$I$102=C70)*(品质升级提升效果!$J$3:$J$102))</f>
        <v>0.08</v>
      </c>
      <c r="X70" s="19" cm="1">
        <f t="array" ref="X70">IFERROR(LOOKUP(1,0/((L70=Sheet2!$A$1:$A$90)*(Sheet2!$B$1:$B$90=C70)),Sheet2!$C$1:$C$90),W70)</f>
        <v>0.08</v>
      </c>
      <c r="Y70" s="16">
        <f t="shared" si="3"/>
        <v>1923582</v>
      </c>
      <c r="Z70" s="16">
        <f t="shared" si="4"/>
        <v>1232000</v>
      </c>
      <c r="AA70" s="16">
        <f t="shared" si="5"/>
        <v>26449253</v>
      </c>
      <c r="AD70" s="16" t="s">
        <v>257</v>
      </c>
      <c r="AE70" s="16" t="str">
        <f t="shared" si="6"/>
        <v>1923582,0}|</v>
      </c>
      <c r="AF70" s="16" t="s">
        <v>258</v>
      </c>
      <c r="AG70" s="16">
        <f t="shared" si="7"/>
        <v>1232000</v>
      </c>
      <c r="AH70" s="16" t="s">
        <v>260</v>
      </c>
      <c r="AI70" s="16" t="s">
        <v>259</v>
      </c>
      <c r="AJ70" s="16">
        <f t="shared" si="8"/>
        <v>26449253</v>
      </c>
      <c r="AK70" s="16" t="s">
        <v>261</v>
      </c>
      <c r="AL70" s="24" t="str">
        <f t="shared" si="9"/>
        <v>{{5,1,1,1923582,0}|{{5,1,2,1232000,0}|{{5,1,3,26449253,3}}</v>
      </c>
    </row>
    <row r="71" spans="1:38" x14ac:dyDescent="0.15">
      <c r="A71" s="16">
        <v>66</v>
      </c>
      <c r="B71" s="16">
        <v>105</v>
      </c>
      <c r="C71" s="16">
        <v>2</v>
      </c>
      <c r="D71" s="16">
        <v>0</v>
      </c>
      <c r="E71" s="16">
        <v>0</v>
      </c>
      <c r="F71" s="16">
        <v>0</v>
      </c>
      <c r="G71" s="16">
        <v>6000166</v>
      </c>
      <c r="H71" s="24"/>
      <c r="I71" s="24" t="s">
        <v>273</v>
      </c>
      <c r="J71" s="16">
        <v>8661</v>
      </c>
      <c r="K71" s="25">
        <f t="shared" ref="K71:K134" si="11">X71*1000</f>
        <v>80</v>
      </c>
      <c r="L71" s="16" t="s">
        <v>26</v>
      </c>
      <c r="M71" s="16" t="str" cm="1">
        <f t="array" ref="M71:U71">_xlfn._xlws.FILTER(领地怪物效果!$A$4:$I$64,L71=领地怪物效果!$A$4:$A$64)</f>
        <v>远征PVP-5级普通</v>
      </c>
      <c r="N71" s="16">
        <v>5</v>
      </c>
      <c r="O71" s="16">
        <v>12</v>
      </c>
      <c r="P71" s="16">
        <v>25</v>
      </c>
      <c r="Q71" s="16">
        <v>25</v>
      </c>
      <c r="R71" s="16">
        <v>0</v>
      </c>
      <c r="S71" s="16">
        <v>36067164</v>
      </c>
      <c r="T71" s="16">
        <v>17500000</v>
      </c>
      <c r="U71" s="16">
        <v>375699626</v>
      </c>
      <c r="V71" s="16">
        <f t="shared" si="10"/>
        <v>5</v>
      </c>
      <c r="W71" s="19" cm="1">
        <f t="array" ref="W71">SUMPRODUCT((V71=品质升级提升效果!$H$3:$H$102)*(品质升级提升效果!$I$3:$I$102=C71)*(品质升级提升效果!$J$3:$J$102))</f>
        <v>0.08</v>
      </c>
      <c r="X71" s="19" cm="1">
        <f t="array" ref="X71">IFERROR(LOOKUP(1,0/((L71=Sheet2!$A$1:$A$90)*(Sheet2!$B$1:$B$90=C71)),Sheet2!$C$1:$C$90),W71)</f>
        <v>0.08</v>
      </c>
      <c r="Y71" s="16">
        <f t="shared" ref="Y71:Y134" si="12">INT(S71*$X71)</f>
        <v>2885373</v>
      </c>
      <c r="Z71" s="16">
        <f t="shared" ref="Z71:Z134" si="13">INT(T71*$X71)</f>
        <v>1400000</v>
      </c>
      <c r="AA71" s="16">
        <f t="shared" ref="AA71:AA134" si="14">INT(U71*$X71)</f>
        <v>30055970</v>
      </c>
      <c r="AD71" s="16" t="s">
        <v>257</v>
      </c>
      <c r="AE71" s="16" t="str">
        <f t="shared" ref="AE71:AE134" si="15">Y71&amp;",0}|"</f>
        <v>2885373,0}|</v>
      </c>
      <c r="AF71" s="16" t="s">
        <v>258</v>
      </c>
      <c r="AG71" s="16">
        <f t="shared" ref="AG71:AG134" si="16">Z71</f>
        <v>1400000</v>
      </c>
      <c r="AH71" s="16" t="s">
        <v>260</v>
      </c>
      <c r="AI71" s="16" t="s">
        <v>259</v>
      </c>
      <c r="AJ71" s="16">
        <f t="shared" ref="AJ71:AJ134" si="17">AA71</f>
        <v>30055970</v>
      </c>
      <c r="AK71" s="16" t="s">
        <v>261</v>
      </c>
      <c r="AL71" s="24" t="str">
        <f t="shared" ref="AL71:AL134" si="18">AD71&amp;AE71&amp;AF71&amp;AG71&amp;AH71&amp;AI71&amp;AJ71&amp;AK71</f>
        <v>{{5,1,1,2885373,0}|{{5,1,2,1400000,0}|{{5,1,3,30055970,3}}</v>
      </c>
    </row>
    <row r="72" spans="1:38" x14ac:dyDescent="0.15">
      <c r="A72" s="16">
        <v>67</v>
      </c>
      <c r="B72" s="16">
        <v>106</v>
      </c>
      <c r="C72" s="16">
        <v>2</v>
      </c>
      <c r="D72" s="16">
        <v>0</v>
      </c>
      <c r="E72" s="16">
        <v>0</v>
      </c>
      <c r="F72" s="16">
        <v>0</v>
      </c>
      <c r="G72" s="16">
        <v>6000167</v>
      </c>
      <c r="H72" s="24"/>
      <c r="I72" s="24" t="s">
        <v>274</v>
      </c>
      <c r="J72" s="16">
        <v>8661</v>
      </c>
      <c r="K72" s="25">
        <f t="shared" si="11"/>
        <v>80</v>
      </c>
      <c r="L72" s="16" t="s">
        <v>27</v>
      </c>
      <c r="M72" s="16" t="str" cm="1">
        <f t="array" ref="M72:U72">_xlfn._xlws.FILTER(领地怪物效果!$A$4:$I$64,L72=领地怪物效果!$A$4:$A$64)</f>
        <v>远征PVP-6级普通</v>
      </c>
      <c r="N72" s="16">
        <v>6</v>
      </c>
      <c r="O72" s="16">
        <v>28</v>
      </c>
      <c r="P72" s="16">
        <v>160</v>
      </c>
      <c r="Q72" s="16">
        <v>160</v>
      </c>
      <c r="R72" s="16">
        <v>0</v>
      </c>
      <c r="S72" s="16">
        <v>84156716</v>
      </c>
      <c r="T72" s="16">
        <v>112000000</v>
      </c>
      <c r="U72" s="16">
        <v>2404477611</v>
      </c>
      <c r="V72" s="16">
        <f t="shared" si="10"/>
        <v>6</v>
      </c>
      <c r="W72" s="19" cm="1">
        <f t="array" ref="W72">SUMPRODUCT((V72=品质升级提升效果!$H$3:$H$102)*(品质升级提升效果!$I$3:$I$102=C72)*(品质升级提升效果!$J$3:$J$102))</f>
        <v>0.08</v>
      </c>
      <c r="X72" s="19" cm="1">
        <f t="array" ref="X72">IFERROR(LOOKUP(1,0/((L72=Sheet2!$A$1:$A$90)*(Sheet2!$B$1:$B$90=C72)),Sheet2!$C$1:$C$90),W72)</f>
        <v>0.08</v>
      </c>
      <c r="Y72" s="16">
        <f t="shared" si="12"/>
        <v>6732537</v>
      </c>
      <c r="Z72" s="16">
        <f t="shared" si="13"/>
        <v>8960000</v>
      </c>
      <c r="AA72" s="16">
        <f t="shared" si="14"/>
        <v>192358208</v>
      </c>
      <c r="AD72" s="16" t="s">
        <v>257</v>
      </c>
      <c r="AE72" s="16" t="str">
        <f t="shared" si="15"/>
        <v>6732537,0}|</v>
      </c>
      <c r="AF72" s="16" t="s">
        <v>258</v>
      </c>
      <c r="AG72" s="16">
        <f t="shared" si="16"/>
        <v>8960000</v>
      </c>
      <c r="AH72" s="16" t="s">
        <v>260</v>
      </c>
      <c r="AI72" s="16" t="s">
        <v>259</v>
      </c>
      <c r="AJ72" s="16">
        <f t="shared" si="17"/>
        <v>192358208</v>
      </c>
      <c r="AK72" s="16" t="s">
        <v>261</v>
      </c>
      <c r="AL72" s="24" t="str">
        <f t="shared" si="18"/>
        <v>{{5,1,1,6732537,0}|{{5,1,2,8960000,0}|{{5,1,3,192358208,3}}</v>
      </c>
    </row>
    <row r="73" spans="1:38" x14ac:dyDescent="0.15">
      <c r="A73" s="16">
        <v>68</v>
      </c>
      <c r="B73" s="16">
        <v>107</v>
      </c>
      <c r="C73" s="16">
        <v>2</v>
      </c>
      <c r="D73" s="16">
        <v>0</v>
      </c>
      <c r="E73" s="16">
        <v>0</v>
      </c>
      <c r="F73" s="16">
        <v>0</v>
      </c>
      <c r="G73" s="16">
        <v>6000168</v>
      </c>
      <c r="H73" s="24"/>
      <c r="I73" s="24" t="s">
        <v>275</v>
      </c>
      <c r="J73" s="16">
        <v>8661</v>
      </c>
      <c r="K73" s="25">
        <f t="shared" si="11"/>
        <v>80</v>
      </c>
      <c r="L73" s="16" t="s">
        <v>28</v>
      </c>
      <c r="M73" s="16" t="str" cm="1">
        <f t="array" ref="M73:U73">_xlfn._xlws.FILTER(领地怪物效果!$A$4:$I$64,L73=领地怪物效果!$A$4:$A$64)</f>
        <v>远征PVP-7级普通</v>
      </c>
      <c r="N73" s="16">
        <v>7</v>
      </c>
      <c r="O73" s="16">
        <v>32</v>
      </c>
      <c r="P73" s="16">
        <v>200</v>
      </c>
      <c r="Q73" s="16">
        <v>200</v>
      </c>
      <c r="R73" s="16">
        <v>0</v>
      </c>
      <c r="S73" s="16">
        <v>96179104</v>
      </c>
      <c r="T73" s="16">
        <v>140000000</v>
      </c>
      <c r="U73" s="16">
        <v>3005597014</v>
      </c>
      <c r="V73" s="16">
        <f t="shared" si="10"/>
        <v>7</v>
      </c>
      <c r="W73" s="19" cm="1">
        <f t="array" ref="W73">SUMPRODUCT((V73=品质升级提升效果!$H$3:$H$102)*(品质升级提升效果!$I$3:$I$102=C73)*(品质升级提升效果!$J$3:$J$102))</f>
        <v>0.08</v>
      </c>
      <c r="X73" s="19" cm="1">
        <f t="array" ref="X73">IFERROR(LOOKUP(1,0/((L73=Sheet2!$A$1:$A$90)*(Sheet2!$B$1:$B$90=C73)),Sheet2!$C$1:$C$90),W73)</f>
        <v>0.08</v>
      </c>
      <c r="Y73" s="16">
        <f t="shared" si="12"/>
        <v>7694328</v>
      </c>
      <c r="Z73" s="16">
        <f t="shared" si="13"/>
        <v>11200000</v>
      </c>
      <c r="AA73" s="16">
        <f t="shared" si="14"/>
        <v>240447761</v>
      </c>
      <c r="AD73" s="16" t="s">
        <v>257</v>
      </c>
      <c r="AE73" s="16" t="str">
        <f t="shared" si="15"/>
        <v>7694328,0}|</v>
      </c>
      <c r="AF73" s="16" t="s">
        <v>258</v>
      </c>
      <c r="AG73" s="16">
        <f t="shared" si="16"/>
        <v>11200000</v>
      </c>
      <c r="AH73" s="16" t="s">
        <v>260</v>
      </c>
      <c r="AI73" s="16" t="s">
        <v>259</v>
      </c>
      <c r="AJ73" s="16">
        <f t="shared" si="17"/>
        <v>240447761</v>
      </c>
      <c r="AK73" s="16" t="s">
        <v>261</v>
      </c>
      <c r="AL73" s="24" t="str">
        <f t="shared" si="18"/>
        <v>{{5,1,1,7694328,0}|{{5,1,2,11200000,0}|{{5,1,3,240447761,3}}</v>
      </c>
    </row>
    <row r="74" spans="1:38" x14ac:dyDescent="0.15">
      <c r="A74" s="16">
        <v>69</v>
      </c>
      <c r="B74" s="16">
        <v>108</v>
      </c>
      <c r="C74" s="16">
        <v>2</v>
      </c>
      <c r="D74" s="16">
        <v>0</v>
      </c>
      <c r="E74" s="16">
        <v>0</v>
      </c>
      <c r="F74" s="16">
        <v>0</v>
      </c>
      <c r="G74" s="16">
        <v>6000169</v>
      </c>
      <c r="H74" s="24"/>
      <c r="I74" s="24" t="s">
        <v>276</v>
      </c>
      <c r="J74" s="16">
        <v>8661</v>
      </c>
      <c r="K74" s="25">
        <f t="shared" si="11"/>
        <v>60</v>
      </c>
      <c r="L74" s="16" t="s">
        <v>29</v>
      </c>
      <c r="M74" s="16" t="str" cm="1">
        <f t="array" ref="M74:U74">_xlfn._xlws.FILTER(领地怪物效果!$A$4:$I$64,L74=领地怪物效果!$A$4:$A$64)</f>
        <v>远征PVP-8级普通</v>
      </c>
      <c r="N74" s="16">
        <v>8</v>
      </c>
      <c r="O74" s="16">
        <v>35</v>
      </c>
      <c r="P74" s="16">
        <v>250</v>
      </c>
      <c r="Q74" s="16">
        <v>250</v>
      </c>
      <c r="R74" s="16">
        <v>0</v>
      </c>
      <c r="S74" s="16">
        <v>105195895</v>
      </c>
      <c r="T74" s="16">
        <v>175000000</v>
      </c>
      <c r="U74" s="16">
        <v>3756996268</v>
      </c>
      <c r="V74" s="16">
        <f t="shared" si="10"/>
        <v>8</v>
      </c>
      <c r="W74" s="19" cm="1">
        <f t="array" ref="W74">SUMPRODUCT((V74=品质升级提升效果!$H$3:$H$102)*(品质升级提升效果!$I$3:$I$102=C74)*(品质升级提升效果!$J$3:$J$102))</f>
        <v>0.06</v>
      </c>
      <c r="X74" s="19" cm="1">
        <f t="array" ref="X74">IFERROR(LOOKUP(1,0/((L74=Sheet2!$A$1:$A$90)*(Sheet2!$B$1:$B$90=C74)),Sheet2!$C$1:$C$90),W74)</f>
        <v>0.06</v>
      </c>
      <c r="Y74" s="16">
        <f t="shared" si="12"/>
        <v>6311753</v>
      </c>
      <c r="Z74" s="16">
        <f t="shared" si="13"/>
        <v>10500000</v>
      </c>
      <c r="AA74" s="16">
        <f t="shared" si="14"/>
        <v>225419776</v>
      </c>
      <c r="AD74" s="16" t="s">
        <v>257</v>
      </c>
      <c r="AE74" s="16" t="str">
        <f t="shared" si="15"/>
        <v>6311753,0}|</v>
      </c>
      <c r="AF74" s="16" t="s">
        <v>258</v>
      </c>
      <c r="AG74" s="16">
        <f t="shared" si="16"/>
        <v>10500000</v>
      </c>
      <c r="AH74" s="16" t="s">
        <v>260</v>
      </c>
      <c r="AI74" s="16" t="s">
        <v>259</v>
      </c>
      <c r="AJ74" s="16">
        <f t="shared" si="17"/>
        <v>225419776</v>
      </c>
      <c r="AK74" s="16" t="s">
        <v>261</v>
      </c>
      <c r="AL74" s="24" t="str">
        <f t="shared" si="18"/>
        <v>{{5,1,1,6311753,0}|{{5,1,2,10500000,0}|{{5,1,3,225419776,3}}</v>
      </c>
    </row>
    <row r="75" spans="1:38" x14ac:dyDescent="0.15">
      <c r="A75" s="16">
        <v>70</v>
      </c>
      <c r="B75" s="16">
        <v>109</v>
      </c>
      <c r="C75" s="16">
        <v>2</v>
      </c>
      <c r="D75" s="16">
        <v>0</v>
      </c>
      <c r="E75" s="16">
        <v>0</v>
      </c>
      <c r="F75" s="16">
        <v>0</v>
      </c>
      <c r="G75" s="16">
        <v>6000170</v>
      </c>
      <c r="H75" s="24"/>
      <c r="I75" s="24" t="s">
        <v>277</v>
      </c>
      <c r="J75" s="16">
        <v>8661</v>
      </c>
      <c r="K75" s="25">
        <f t="shared" si="11"/>
        <v>60</v>
      </c>
      <c r="L75" s="16" t="s">
        <v>30</v>
      </c>
      <c r="M75" s="16" t="str" cm="1">
        <f t="array" ref="M75:U75">_xlfn._xlws.FILTER(领地怪物效果!$A$4:$I$64,L75=领地怪物效果!$A$4:$A$64)</f>
        <v>远征PVP-9级普通</v>
      </c>
      <c r="N75" s="16">
        <v>9</v>
      </c>
      <c r="O75" s="16">
        <v>60</v>
      </c>
      <c r="P75" s="16">
        <v>300</v>
      </c>
      <c r="Q75" s="16">
        <v>300</v>
      </c>
      <c r="R75" s="16">
        <v>0</v>
      </c>
      <c r="S75" s="16">
        <v>180335820</v>
      </c>
      <c r="T75" s="16">
        <v>210000000</v>
      </c>
      <c r="U75" s="16">
        <v>4508395522</v>
      </c>
      <c r="V75" s="16">
        <f t="shared" si="10"/>
        <v>9</v>
      </c>
      <c r="W75" s="19" cm="1">
        <f t="array" ref="W75">SUMPRODUCT((V75=品质升级提升效果!$H$3:$H$102)*(品质升级提升效果!$I$3:$I$102=C75)*(品质升级提升效果!$J$3:$J$102))</f>
        <v>0.06</v>
      </c>
      <c r="X75" s="19" cm="1">
        <f t="array" ref="X75">IFERROR(LOOKUP(1,0/((L75=Sheet2!$A$1:$A$90)*(Sheet2!$B$1:$B$90=C75)),Sheet2!$C$1:$C$90),W75)</f>
        <v>0.06</v>
      </c>
      <c r="Y75" s="16">
        <f t="shared" si="12"/>
        <v>10820149</v>
      </c>
      <c r="Z75" s="16">
        <f t="shared" si="13"/>
        <v>12600000</v>
      </c>
      <c r="AA75" s="16">
        <f t="shared" si="14"/>
        <v>270503731</v>
      </c>
      <c r="AD75" s="16" t="s">
        <v>257</v>
      </c>
      <c r="AE75" s="16" t="str">
        <f t="shared" si="15"/>
        <v>10820149,0}|</v>
      </c>
      <c r="AF75" s="16" t="s">
        <v>258</v>
      </c>
      <c r="AG75" s="16">
        <f t="shared" si="16"/>
        <v>12600000</v>
      </c>
      <c r="AH75" s="16" t="s">
        <v>260</v>
      </c>
      <c r="AI75" s="16" t="s">
        <v>259</v>
      </c>
      <c r="AJ75" s="16">
        <f t="shared" si="17"/>
        <v>270503731</v>
      </c>
      <c r="AK75" s="16" t="s">
        <v>261</v>
      </c>
      <c r="AL75" s="24" t="str">
        <f t="shared" si="18"/>
        <v>{{5,1,1,10820149,0}|{{5,1,2,12600000,0}|{{5,1,3,270503731,3}}</v>
      </c>
    </row>
    <row r="76" spans="1:38" x14ac:dyDescent="0.15">
      <c r="A76" s="16">
        <v>71</v>
      </c>
      <c r="B76" s="16">
        <v>110</v>
      </c>
      <c r="C76" s="16">
        <v>2</v>
      </c>
      <c r="D76" s="16">
        <v>0</v>
      </c>
      <c r="E76" s="16">
        <v>0</v>
      </c>
      <c r="F76" s="16">
        <v>0</v>
      </c>
      <c r="G76" s="16">
        <v>6000171</v>
      </c>
      <c r="H76" s="24"/>
      <c r="I76" s="24" t="s">
        <v>278</v>
      </c>
      <c r="J76" s="16">
        <v>8661</v>
      </c>
      <c r="K76" s="25">
        <f t="shared" si="11"/>
        <v>60</v>
      </c>
      <c r="L76" s="16" t="s">
        <v>31</v>
      </c>
      <c r="M76" s="16" t="str" cm="1">
        <f t="array" ref="M76:U76">_xlfn._xlws.FILTER(领地怪物效果!$A$4:$I$64,L76=领地怪物效果!$A$4:$A$64)</f>
        <v>远征PVP-10级普通</v>
      </c>
      <c r="N76" s="16">
        <v>10</v>
      </c>
      <c r="O76" s="16">
        <v>70</v>
      </c>
      <c r="P76" s="16">
        <v>320</v>
      </c>
      <c r="Q76" s="16">
        <v>320</v>
      </c>
      <c r="R76" s="16">
        <v>0</v>
      </c>
      <c r="S76" s="16">
        <v>210391791</v>
      </c>
      <c r="T76" s="16">
        <v>224000000</v>
      </c>
      <c r="U76" s="16">
        <v>4808955223</v>
      </c>
      <c r="V76" s="16">
        <f t="shared" si="10"/>
        <v>10</v>
      </c>
      <c r="W76" s="19" cm="1">
        <f t="array" ref="W76">SUMPRODUCT((V76=品质升级提升效果!$H$3:$H$102)*(品质升级提升效果!$I$3:$I$102=C76)*(品质升级提升效果!$J$3:$J$102))</f>
        <v>0.06</v>
      </c>
      <c r="X76" s="19" cm="1">
        <f t="array" ref="X76">IFERROR(LOOKUP(1,0/((L76=Sheet2!$A$1:$A$90)*(Sheet2!$B$1:$B$90=C76)),Sheet2!$C$1:$C$90),W76)</f>
        <v>0.06</v>
      </c>
      <c r="Y76" s="16">
        <f t="shared" si="12"/>
        <v>12623507</v>
      </c>
      <c r="Z76" s="16">
        <f t="shared" si="13"/>
        <v>13440000</v>
      </c>
      <c r="AA76" s="16">
        <f t="shared" si="14"/>
        <v>288537313</v>
      </c>
      <c r="AD76" s="16" t="s">
        <v>257</v>
      </c>
      <c r="AE76" s="16" t="str">
        <f t="shared" si="15"/>
        <v>12623507,0}|</v>
      </c>
      <c r="AF76" s="16" t="s">
        <v>258</v>
      </c>
      <c r="AG76" s="16">
        <f t="shared" si="16"/>
        <v>13440000</v>
      </c>
      <c r="AH76" s="16" t="s">
        <v>260</v>
      </c>
      <c r="AI76" s="16" t="s">
        <v>259</v>
      </c>
      <c r="AJ76" s="16">
        <f t="shared" si="17"/>
        <v>288537313</v>
      </c>
      <c r="AK76" s="16" t="s">
        <v>261</v>
      </c>
      <c r="AL76" s="24" t="str">
        <f t="shared" si="18"/>
        <v>{{5,1,1,12623507,0}|{{5,1,2,13440000,0}|{{5,1,3,288537313,3}}</v>
      </c>
    </row>
    <row r="77" spans="1:38" x14ac:dyDescent="0.15">
      <c r="A77" s="16">
        <v>72</v>
      </c>
      <c r="B77" s="16">
        <v>201</v>
      </c>
      <c r="C77" s="16">
        <v>2</v>
      </c>
      <c r="D77" s="16">
        <v>200</v>
      </c>
      <c r="E77" s="16">
        <v>0</v>
      </c>
      <c r="F77" s="16">
        <v>0</v>
      </c>
      <c r="G77" s="16">
        <v>6000172</v>
      </c>
      <c r="H77" s="24"/>
      <c r="I77" s="24" t="s">
        <v>279</v>
      </c>
      <c r="J77" s="16">
        <v>8661</v>
      </c>
      <c r="K77" s="25">
        <f t="shared" si="11"/>
        <v>100</v>
      </c>
      <c r="L77" s="16" t="s">
        <v>32</v>
      </c>
      <c r="M77" s="16" t="str" cm="1">
        <f t="array" ref="M77:U77">_xlfn._xlws.FILTER(领地怪物效果!$A$4:$I$64,L77=领地怪物效果!$A$4:$A$64)</f>
        <v>远征PVP-1级远征币矿井</v>
      </c>
      <c r="N77" s="16">
        <v>1</v>
      </c>
      <c r="O77" s="16">
        <v>1.9</v>
      </c>
      <c r="P77" s="16">
        <v>1.9</v>
      </c>
      <c r="Q77" s="16">
        <v>1.9</v>
      </c>
      <c r="R77" s="16">
        <v>0</v>
      </c>
      <c r="S77" s="16">
        <v>5710634</v>
      </c>
      <c r="T77" s="16">
        <v>1330000</v>
      </c>
      <c r="U77" s="16">
        <v>28553171</v>
      </c>
      <c r="V77" s="16">
        <f t="shared" si="10"/>
        <v>1</v>
      </c>
      <c r="W77" s="19" cm="1">
        <f t="array" ref="W77">SUMPRODUCT((V77=品质升级提升效果!$H$3:$H$102)*(品质升级提升效果!$I$3:$I$102=C77)*(品质升级提升效果!$J$3:$J$102))</f>
        <v>0.1</v>
      </c>
      <c r="X77" s="19" cm="1">
        <f t="array" ref="X77">IFERROR(LOOKUP(1,0/((L77=Sheet2!$A$1:$A$90)*(Sheet2!$B$1:$B$90=C77)),Sheet2!$C$1:$C$90),W77)</f>
        <v>0.1</v>
      </c>
      <c r="Y77" s="16">
        <f t="shared" si="12"/>
        <v>571063</v>
      </c>
      <c r="Z77" s="16">
        <f t="shared" si="13"/>
        <v>133000</v>
      </c>
      <c r="AA77" s="16">
        <f t="shared" si="14"/>
        <v>2855317</v>
      </c>
      <c r="AD77" s="16" t="s">
        <v>257</v>
      </c>
      <c r="AE77" s="16" t="str">
        <f t="shared" si="15"/>
        <v>571063,0}|</v>
      </c>
      <c r="AF77" s="16" t="s">
        <v>258</v>
      </c>
      <c r="AG77" s="16">
        <f t="shared" si="16"/>
        <v>133000</v>
      </c>
      <c r="AH77" s="16" t="s">
        <v>260</v>
      </c>
      <c r="AI77" s="16" t="s">
        <v>259</v>
      </c>
      <c r="AJ77" s="16">
        <f t="shared" si="17"/>
        <v>2855317</v>
      </c>
      <c r="AK77" s="16" t="s">
        <v>261</v>
      </c>
      <c r="AL77" s="24" t="str">
        <f t="shared" si="18"/>
        <v>{{5,1,1,571063,0}|{{5,1,2,133000,0}|{{5,1,3,2855317,3}}</v>
      </c>
    </row>
    <row r="78" spans="1:38" x14ac:dyDescent="0.15">
      <c r="A78" s="16">
        <v>73</v>
      </c>
      <c r="B78" s="16">
        <v>202</v>
      </c>
      <c r="C78" s="16">
        <v>2</v>
      </c>
      <c r="D78" s="16">
        <v>200</v>
      </c>
      <c r="E78" s="16">
        <v>0</v>
      </c>
      <c r="F78" s="16">
        <v>0</v>
      </c>
      <c r="G78" s="16">
        <v>6000173</v>
      </c>
      <c r="H78" s="24"/>
      <c r="I78" s="24" t="s">
        <v>280</v>
      </c>
      <c r="J78" s="16">
        <v>8661</v>
      </c>
      <c r="K78" s="25">
        <f t="shared" si="11"/>
        <v>100</v>
      </c>
      <c r="L78" s="16" t="s">
        <v>33</v>
      </c>
      <c r="M78" s="16" t="str" cm="1">
        <f t="array" ref="M78:U78">_xlfn._xlws.FILTER(领地怪物效果!$A$4:$I$64,L78=领地怪物效果!$A$4:$A$64)</f>
        <v>远征PVP-2级远征币矿井</v>
      </c>
      <c r="N78" s="16">
        <v>2</v>
      </c>
      <c r="O78" s="16">
        <v>2.95</v>
      </c>
      <c r="P78" s="16">
        <v>2.25</v>
      </c>
      <c r="Q78" s="16">
        <v>2.25</v>
      </c>
      <c r="R78" s="16">
        <v>0</v>
      </c>
      <c r="S78" s="16">
        <v>8866511</v>
      </c>
      <c r="T78" s="16">
        <v>1575000</v>
      </c>
      <c r="U78" s="16">
        <v>33812966</v>
      </c>
      <c r="V78" s="16">
        <f t="shared" si="10"/>
        <v>2</v>
      </c>
      <c r="W78" s="19" cm="1">
        <f t="array" ref="W78">SUMPRODUCT((V78=品质升级提升效果!$H$3:$H$102)*(品质升级提升效果!$I$3:$I$102=C78)*(品质升级提升效果!$J$3:$J$102))</f>
        <v>0.1</v>
      </c>
      <c r="X78" s="19" cm="1">
        <f t="array" ref="X78">IFERROR(LOOKUP(1,0/((L78=Sheet2!$A$1:$A$90)*(Sheet2!$B$1:$B$90=C78)),Sheet2!$C$1:$C$90),W78)</f>
        <v>0.1</v>
      </c>
      <c r="Y78" s="16">
        <f t="shared" si="12"/>
        <v>886651</v>
      </c>
      <c r="Z78" s="16">
        <f t="shared" si="13"/>
        <v>157500</v>
      </c>
      <c r="AA78" s="16">
        <f t="shared" si="14"/>
        <v>3381296</v>
      </c>
      <c r="AD78" s="16" t="s">
        <v>257</v>
      </c>
      <c r="AE78" s="16" t="str">
        <f t="shared" si="15"/>
        <v>886651,0}|</v>
      </c>
      <c r="AF78" s="16" t="s">
        <v>258</v>
      </c>
      <c r="AG78" s="16">
        <f t="shared" si="16"/>
        <v>157500</v>
      </c>
      <c r="AH78" s="16" t="s">
        <v>260</v>
      </c>
      <c r="AI78" s="16" t="s">
        <v>259</v>
      </c>
      <c r="AJ78" s="16">
        <f t="shared" si="17"/>
        <v>3381296</v>
      </c>
      <c r="AK78" s="16" t="s">
        <v>261</v>
      </c>
      <c r="AL78" s="24" t="str">
        <f t="shared" si="18"/>
        <v>{{5,1,1,886651,0}|{{5,1,2,157500,0}|{{5,1,3,3381296,3}}</v>
      </c>
    </row>
    <row r="79" spans="1:38" x14ac:dyDescent="0.15">
      <c r="A79" s="16">
        <v>74</v>
      </c>
      <c r="B79" s="16">
        <v>203</v>
      </c>
      <c r="C79" s="16">
        <v>2</v>
      </c>
      <c r="D79" s="16">
        <v>200</v>
      </c>
      <c r="E79" s="16">
        <v>0</v>
      </c>
      <c r="F79" s="16">
        <v>0</v>
      </c>
      <c r="G79" s="16">
        <v>6000174</v>
      </c>
      <c r="H79" s="24"/>
      <c r="I79" s="24" t="s">
        <v>281</v>
      </c>
      <c r="J79" s="16">
        <v>8661</v>
      </c>
      <c r="K79" s="25">
        <f t="shared" si="11"/>
        <v>100</v>
      </c>
      <c r="L79" s="16" t="s">
        <v>34</v>
      </c>
      <c r="M79" s="16" t="str" cm="1">
        <f t="array" ref="M79:U79">_xlfn._xlws.FILTER(领地怪物效果!$A$4:$I$64,L79=领地怪物效果!$A$4:$A$64)</f>
        <v>远征PVP-3级远征币矿井</v>
      </c>
      <c r="N79" s="16">
        <v>3</v>
      </c>
      <c r="O79" s="16">
        <v>5.9</v>
      </c>
      <c r="P79" s="16">
        <v>3.9</v>
      </c>
      <c r="Q79" s="16">
        <v>3.9</v>
      </c>
      <c r="R79" s="16">
        <v>0</v>
      </c>
      <c r="S79" s="16">
        <v>17733022</v>
      </c>
      <c r="T79" s="16">
        <v>2730000</v>
      </c>
      <c r="U79" s="16">
        <v>58609141</v>
      </c>
      <c r="V79" s="16">
        <f t="shared" si="10"/>
        <v>3</v>
      </c>
      <c r="W79" s="19" cm="1">
        <f t="array" ref="W79">SUMPRODUCT((V79=品质升级提升效果!$H$3:$H$102)*(品质升级提升效果!$I$3:$I$102=C79)*(品质升级提升效果!$J$3:$J$102))</f>
        <v>0.1</v>
      </c>
      <c r="X79" s="19" cm="1">
        <f t="array" ref="X79">IFERROR(LOOKUP(1,0/((L79=Sheet2!$A$1:$A$90)*(Sheet2!$B$1:$B$90=C79)),Sheet2!$C$1:$C$90),W79)</f>
        <v>0.1</v>
      </c>
      <c r="Y79" s="16">
        <f t="shared" si="12"/>
        <v>1773302</v>
      </c>
      <c r="Z79" s="16">
        <f t="shared" si="13"/>
        <v>273000</v>
      </c>
      <c r="AA79" s="16">
        <f t="shared" si="14"/>
        <v>5860914</v>
      </c>
      <c r="AD79" s="16" t="s">
        <v>257</v>
      </c>
      <c r="AE79" s="16" t="str">
        <f t="shared" si="15"/>
        <v>1773302,0}|</v>
      </c>
      <c r="AF79" s="16" t="s">
        <v>258</v>
      </c>
      <c r="AG79" s="16">
        <f t="shared" si="16"/>
        <v>273000</v>
      </c>
      <c r="AH79" s="16" t="s">
        <v>260</v>
      </c>
      <c r="AI79" s="16" t="s">
        <v>259</v>
      </c>
      <c r="AJ79" s="16">
        <f t="shared" si="17"/>
        <v>5860914</v>
      </c>
      <c r="AK79" s="16" t="s">
        <v>261</v>
      </c>
      <c r="AL79" s="24" t="str">
        <f t="shared" si="18"/>
        <v>{{5,1,1,1773302,0}|{{5,1,2,273000,0}|{{5,1,3,5860914,3}}</v>
      </c>
    </row>
    <row r="80" spans="1:38" x14ac:dyDescent="0.15">
      <c r="A80" s="16">
        <v>75</v>
      </c>
      <c r="B80" s="16">
        <v>204</v>
      </c>
      <c r="C80" s="16">
        <v>2</v>
      </c>
      <c r="D80" s="16">
        <v>200</v>
      </c>
      <c r="E80" s="16">
        <v>0</v>
      </c>
      <c r="F80" s="16">
        <v>0</v>
      </c>
      <c r="G80" s="16">
        <v>6000175</v>
      </c>
      <c r="H80" s="24"/>
      <c r="I80" s="24" t="s">
        <v>280</v>
      </c>
      <c r="J80" s="16">
        <v>8661</v>
      </c>
      <c r="K80" s="25">
        <f t="shared" si="11"/>
        <v>80</v>
      </c>
      <c r="L80" s="16" t="s">
        <v>35</v>
      </c>
      <c r="M80" s="16" t="str" cm="1">
        <f t="array" ref="M80:U80">_xlfn._xlws.FILTER(领地怪物效果!$A$4:$I$64,L80=领地怪物效果!$A$4:$A$64)</f>
        <v>远征PVP-4级远征币矿井</v>
      </c>
      <c r="N80" s="16">
        <v>4</v>
      </c>
      <c r="O80" s="16">
        <v>8.6999999999999993</v>
      </c>
      <c r="P80" s="16">
        <v>29.7</v>
      </c>
      <c r="Q80" s="16">
        <v>29.7</v>
      </c>
      <c r="R80" s="16">
        <v>0</v>
      </c>
      <c r="S80" s="16">
        <v>26148694</v>
      </c>
      <c r="T80" s="16">
        <v>20790000</v>
      </c>
      <c r="U80" s="16">
        <v>446331156</v>
      </c>
      <c r="V80" s="16">
        <f t="shared" si="10"/>
        <v>4</v>
      </c>
      <c r="W80" s="19" cm="1">
        <f t="array" ref="W80">SUMPRODUCT((V80=品质升级提升效果!$H$3:$H$102)*(品质升级提升效果!$I$3:$I$102=C80)*(品质升级提升效果!$J$3:$J$102))</f>
        <v>0.08</v>
      </c>
      <c r="X80" s="19" cm="1">
        <f t="array" ref="X80">IFERROR(LOOKUP(1,0/((L80=Sheet2!$A$1:$A$90)*(Sheet2!$B$1:$B$90=C80)),Sheet2!$C$1:$C$90),W80)</f>
        <v>0.08</v>
      </c>
      <c r="Y80" s="16">
        <f t="shared" si="12"/>
        <v>2091895</v>
      </c>
      <c r="Z80" s="16">
        <f t="shared" si="13"/>
        <v>1663200</v>
      </c>
      <c r="AA80" s="16">
        <f t="shared" si="14"/>
        <v>35706492</v>
      </c>
      <c r="AD80" s="16" t="s">
        <v>257</v>
      </c>
      <c r="AE80" s="16" t="str">
        <f t="shared" si="15"/>
        <v>2091895,0}|</v>
      </c>
      <c r="AF80" s="16" t="s">
        <v>258</v>
      </c>
      <c r="AG80" s="16">
        <f t="shared" si="16"/>
        <v>1663200</v>
      </c>
      <c r="AH80" s="16" t="s">
        <v>260</v>
      </c>
      <c r="AI80" s="16" t="s">
        <v>259</v>
      </c>
      <c r="AJ80" s="16">
        <f t="shared" si="17"/>
        <v>35706492</v>
      </c>
      <c r="AK80" s="16" t="s">
        <v>261</v>
      </c>
      <c r="AL80" s="24" t="str">
        <f t="shared" si="18"/>
        <v>{{5,1,1,2091895,0}|{{5,1,2,1663200,0}|{{5,1,3,35706492,3}}</v>
      </c>
    </row>
    <row r="81" spans="1:38" x14ac:dyDescent="0.15">
      <c r="A81" s="16">
        <v>76</v>
      </c>
      <c r="B81" s="16">
        <v>205</v>
      </c>
      <c r="C81" s="16">
        <v>2</v>
      </c>
      <c r="D81" s="16">
        <v>200</v>
      </c>
      <c r="E81" s="16">
        <v>0</v>
      </c>
      <c r="F81" s="16">
        <v>0</v>
      </c>
      <c r="G81" s="16">
        <v>6000176</v>
      </c>
      <c r="H81" s="24"/>
      <c r="I81" s="24" t="s">
        <v>280</v>
      </c>
      <c r="J81" s="16">
        <v>8661</v>
      </c>
      <c r="K81" s="25">
        <f t="shared" si="11"/>
        <v>80</v>
      </c>
      <c r="L81" s="16" t="s">
        <v>36</v>
      </c>
      <c r="M81" s="16" t="str" cm="1">
        <f t="array" ref="M81:U81">_xlfn._xlws.FILTER(领地怪物效果!$A$4:$I$64,L81=领地怪物效果!$A$4:$A$64)</f>
        <v>远征PVP-5级远征币矿井</v>
      </c>
      <c r="N81" s="16">
        <v>5</v>
      </c>
      <c r="O81" s="16">
        <v>13.2</v>
      </c>
      <c r="P81" s="16">
        <v>35</v>
      </c>
      <c r="Q81" s="16">
        <v>35</v>
      </c>
      <c r="R81" s="16">
        <v>0</v>
      </c>
      <c r="S81" s="16">
        <v>39673880</v>
      </c>
      <c r="T81" s="16">
        <v>24500000</v>
      </c>
      <c r="U81" s="16">
        <v>525979477</v>
      </c>
      <c r="V81" s="16">
        <f t="shared" si="10"/>
        <v>5</v>
      </c>
      <c r="W81" s="19" cm="1">
        <f t="array" ref="W81">SUMPRODUCT((V81=品质升级提升效果!$H$3:$H$102)*(品质升级提升效果!$I$3:$I$102=C81)*(品质升级提升效果!$J$3:$J$102))</f>
        <v>0.08</v>
      </c>
      <c r="X81" s="19" cm="1">
        <f t="array" ref="X81">IFERROR(LOOKUP(1,0/((L81=Sheet2!$A$1:$A$90)*(Sheet2!$B$1:$B$90=C81)),Sheet2!$C$1:$C$90),W81)</f>
        <v>0.08</v>
      </c>
      <c r="Y81" s="16">
        <f t="shared" si="12"/>
        <v>3173910</v>
      </c>
      <c r="Z81" s="16">
        <f t="shared" si="13"/>
        <v>1960000</v>
      </c>
      <c r="AA81" s="16">
        <f t="shared" si="14"/>
        <v>42078358</v>
      </c>
      <c r="AD81" s="16" t="s">
        <v>257</v>
      </c>
      <c r="AE81" s="16" t="str">
        <f t="shared" si="15"/>
        <v>3173910,0}|</v>
      </c>
      <c r="AF81" s="16" t="s">
        <v>258</v>
      </c>
      <c r="AG81" s="16">
        <f t="shared" si="16"/>
        <v>1960000</v>
      </c>
      <c r="AH81" s="16" t="s">
        <v>260</v>
      </c>
      <c r="AI81" s="16" t="s">
        <v>259</v>
      </c>
      <c r="AJ81" s="16">
        <f t="shared" si="17"/>
        <v>42078358</v>
      </c>
      <c r="AK81" s="16" t="s">
        <v>261</v>
      </c>
      <c r="AL81" s="24" t="str">
        <f t="shared" si="18"/>
        <v>{{5,1,1,3173910,0}|{{5,1,2,1960000,0}|{{5,1,3,42078358,3}}</v>
      </c>
    </row>
    <row r="82" spans="1:38" x14ac:dyDescent="0.15">
      <c r="A82" s="16">
        <v>77</v>
      </c>
      <c r="B82" s="16">
        <v>206</v>
      </c>
      <c r="C82" s="16">
        <v>2</v>
      </c>
      <c r="D82" s="16">
        <v>200</v>
      </c>
      <c r="E82" s="16">
        <v>0</v>
      </c>
      <c r="F82" s="16">
        <v>0</v>
      </c>
      <c r="G82" s="16">
        <v>6000177</v>
      </c>
      <c r="H82" s="24"/>
      <c r="I82" s="24" t="s">
        <v>274</v>
      </c>
      <c r="J82" s="16">
        <v>8661</v>
      </c>
      <c r="K82" s="25">
        <f t="shared" si="11"/>
        <v>80</v>
      </c>
      <c r="L82" s="16" t="s">
        <v>37</v>
      </c>
      <c r="M82" s="16" t="str" cm="1">
        <f t="array" ref="M82:U82">_xlfn._xlws.FILTER(领地怪物效果!$A$4:$I$64,L82=领地怪物效果!$A$4:$A$64)</f>
        <v>远征PVP-6级远征币矿井</v>
      </c>
      <c r="N82" s="16">
        <v>6</v>
      </c>
      <c r="O82" s="16">
        <v>31.05</v>
      </c>
      <c r="P82" s="16">
        <v>232</v>
      </c>
      <c r="Q82" s="16">
        <v>232</v>
      </c>
      <c r="R82" s="16">
        <v>0</v>
      </c>
      <c r="S82" s="16">
        <v>93323787</v>
      </c>
      <c r="T82" s="16">
        <v>162400000</v>
      </c>
      <c r="U82" s="16">
        <v>3486492537</v>
      </c>
      <c r="V82" s="16">
        <f t="shared" si="10"/>
        <v>6</v>
      </c>
      <c r="W82" s="19" cm="1">
        <f t="array" ref="W82">SUMPRODUCT((V82=品质升级提升效果!$H$3:$H$102)*(品质升级提升效果!$I$3:$I$102=C82)*(品质升级提升效果!$J$3:$J$102))</f>
        <v>0.08</v>
      </c>
      <c r="X82" s="19" cm="1">
        <f t="array" ref="X82">IFERROR(LOOKUP(1,0/((L82=Sheet2!$A$1:$A$90)*(Sheet2!$B$1:$B$90=C82)),Sheet2!$C$1:$C$90),W82)</f>
        <v>0.08</v>
      </c>
      <c r="Y82" s="16">
        <f t="shared" si="12"/>
        <v>7465902</v>
      </c>
      <c r="Z82" s="16">
        <f t="shared" si="13"/>
        <v>12992000</v>
      </c>
      <c r="AA82" s="16">
        <f t="shared" si="14"/>
        <v>278919402</v>
      </c>
      <c r="AD82" s="16" t="s">
        <v>257</v>
      </c>
      <c r="AE82" s="16" t="str">
        <f t="shared" si="15"/>
        <v>7465902,0}|</v>
      </c>
      <c r="AF82" s="16" t="s">
        <v>258</v>
      </c>
      <c r="AG82" s="16">
        <f t="shared" si="16"/>
        <v>12992000</v>
      </c>
      <c r="AH82" s="16" t="s">
        <v>260</v>
      </c>
      <c r="AI82" s="16" t="s">
        <v>259</v>
      </c>
      <c r="AJ82" s="16">
        <f t="shared" si="17"/>
        <v>278919402</v>
      </c>
      <c r="AK82" s="16" t="s">
        <v>261</v>
      </c>
      <c r="AL82" s="24" t="str">
        <f t="shared" si="18"/>
        <v>{{5,1,1,7465902,0}|{{5,1,2,12992000,0}|{{5,1,3,278919402,3}}</v>
      </c>
    </row>
    <row r="83" spans="1:38" x14ac:dyDescent="0.15">
      <c r="A83" s="16">
        <v>78</v>
      </c>
      <c r="B83" s="16">
        <v>207</v>
      </c>
      <c r="C83" s="16">
        <v>2</v>
      </c>
      <c r="D83" s="16">
        <v>200</v>
      </c>
      <c r="E83" s="16">
        <v>0</v>
      </c>
      <c r="F83" s="16">
        <v>0</v>
      </c>
      <c r="G83" s="16">
        <v>6000178</v>
      </c>
      <c r="H83" s="24"/>
      <c r="I83" s="24" t="s">
        <v>282</v>
      </c>
      <c r="J83" s="16">
        <v>8661</v>
      </c>
      <c r="K83" s="25">
        <f t="shared" si="11"/>
        <v>80</v>
      </c>
      <c r="L83" s="16" t="s">
        <v>38</v>
      </c>
      <c r="M83" s="16" t="str" cm="1">
        <f t="array" ref="M83:U83">_xlfn._xlws.FILTER(领地怪物效果!$A$4:$I$64,L83=领地怪物效果!$A$4:$A$64)</f>
        <v>远征PVP-7级远征币矿井</v>
      </c>
      <c r="N83" s="16">
        <v>7</v>
      </c>
      <c r="O83" s="16">
        <v>35.799999999999997</v>
      </c>
      <c r="P83" s="16">
        <v>300</v>
      </c>
      <c r="Q83" s="16">
        <v>300</v>
      </c>
      <c r="R83" s="16">
        <v>0</v>
      </c>
      <c r="S83" s="16">
        <v>107600373</v>
      </c>
      <c r="T83" s="16">
        <v>210000000</v>
      </c>
      <c r="U83" s="16">
        <v>4508395522</v>
      </c>
      <c r="V83" s="16">
        <f t="shared" si="10"/>
        <v>7</v>
      </c>
      <c r="W83" s="19" cm="1">
        <f t="array" ref="W83">SUMPRODUCT((V83=品质升级提升效果!$H$3:$H$102)*(品质升级提升效果!$I$3:$I$102=C83)*(品质升级提升效果!$J$3:$J$102))</f>
        <v>0.08</v>
      </c>
      <c r="X83" s="19" cm="1">
        <f t="array" ref="X83">IFERROR(LOOKUP(1,0/((L83=Sheet2!$A$1:$A$90)*(Sheet2!$B$1:$B$90=C83)),Sheet2!$C$1:$C$90),W83)</f>
        <v>0.08</v>
      </c>
      <c r="Y83" s="16">
        <f t="shared" si="12"/>
        <v>8608029</v>
      </c>
      <c r="Z83" s="16">
        <f t="shared" si="13"/>
        <v>16800000</v>
      </c>
      <c r="AA83" s="16">
        <f t="shared" si="14"/>
        <v>360671641</v>
      </c>
      <c r="AD83" s="16" t="s">
        <v>257</v>
      </c>
      <c r="AE83" s="16" t="str">
        <f t="shared" si="15"/>
        <v>8608029,0}|</v>
      </c>
      <c r="AF83" s="16" t="s">
        <v>258</v>
      </c>
      <c r="AG83" s="16">
        <f t="shared" si="16"/>
        <v>16800000</v>
      </c>
      <c r="AH83" s="16" t="s">
        <v>260</v>
      </c>
      <c r="AI83" s="16" t="s">
        <v>259</v>
      </c>
      <c r="AJ83" s="16">
        <f t="shared" si="17"/>
        <v>360671641</v>
      </c>
      <c r="AK83" s="16" t="s">
        <v>261</v>
      </c>
      <c r="AL83" s="24" t="str">
        <f t="shared" si="18"/>
        <v>{{5,1,1,8608029,0}|{{5,1,2,16800000,0}|{{5,1,3,360671641,3}}</v>
      </c>
    </row>
    <row r="84" spans="1:38" x14ac:dyDescent="0.15">
      <c r="A84" s="16">
        <v>79</v>
      </c>
      <c r="B84" s="16">
        <v>208</v>
      </c>
      <c r="C84" s="16">
        <v>2</v>
      </c>
      <c r="D84" s="16">
        <v>200</v>
      </c>
      <c r="E84" s="16">
        <v>0</v>
      </c>
      <c r="F84" s="16">
        <v>0</v>
      </c>
      <c r="G84" s="16">
        <v>6000179</v>
      </c>
      <c r="H84" s="24"/>
      <c r="I84" s="24" t="s">
        <v>277</v>
      </c>
      <c r="J84" s="16">
        <v>8661</v>
      </c>
      <c r="K84" s="25">
        <f t="shared" si="11"/>
        <v>60</v>
      </c>
      <c r="L84" s="16" t="s">
        <v>39</v>
      </c>
      <c r="M84" s="16" t="str" cm="1">
        <f t="array" ref="M84:U84">_xlfn._xlws.FILTER(领地怪物效果!$A$4:$I$64,L84=领地怪物效果!$A$4:$A$64)</f>
        <v>远征PVP-8级远征币矿井</v>
      </c>
      <c r="N84" s="16">
        <v>8</v>
      </c>
      <c r="O84" s="16">
        <v>39.549999999999997</v>
      </c>
      <c r="P84" s="16">
        <v>387.5</v>
      </c>
      <c r="Q84" s="16">
        <v>387.5</v>
      </c>
      <c r="R84" s="16">
        <v>0</v>
      </c>
      <c r="S84" s="16">
        <v>118871361</v>
      </c>
      <c r="T84" s="16">
        <v>271250000</v>
      </c>
      <c r="U84" s="16">
        <v>5823344216</v>
      </c>
      <c r="V84" s="16">
        <f t="shared" si="10"/>
        <v>8</v>
      </c>
      <c r="W84" s="19" cm="1">
        <f t="array" ref="W84">SUMPRODUCT((V84=品质升级提升效果!$H$3:$H$102)*(品质升级提升效果!$I$3:$I$102=C84)*(品质升级提升效果!$J$3:$J$102))</f>
        <v>0.06</v>
      </c>
      <c r="X84" s="19" cm="1">
        <f t="array" ref="X84">IFERROR(LOOKUP(1,0/((L84=Sheet2!$A$1:$A$90)*(Sheet2!$B$1:$B$90=C84)),Sheet2!$C$1:$C$90),W84)</f>
        <v>0.06</v>
      </c>
      <c r="Y84" s="16">
        <f t="shared" si="12"/>
        <v>7132281</v>
      </c>
      <c r="Z84" s="16">
        <f t="shared" si="13"/>
        <v>16275000</v>
      </c>
      <c r="AA84" s="16">
        <f t="shared" si="14"/>
        <v>349400652</v>
      </c>
      <c r="AD84" s="16" t="s">
        <v>257</v>
      </c>
      <c r="AE84" s="16" t="str">
        <f t="shared" si="15"/>
        <v>7132281,0}|</v>
      </c>
      <c r="AF84" s="16" t="s">
        <v>258</v>
      </c>
      <c r="AG84" s="16">
        <f t="shared" si="16"/>
        <v>16275000</v>
      </c>
      <c r="AH84" s="16" t="s">
        <v>260</v>
      </c>
      <c r="AI84" s="16" t="s">
        <v>259</v>
      </c>
      <c r="AJ84" s="16">
        <f t="shared" si="17"/>
        <v>349400652</v>
      </c>
      <c r="AK84" s="16" t="s">
        <v>261</v>
      </c>
      <c r="AL84" s="24" t="str">
        <f t="shared" si="18"/>
        <v>{{5,1,1,7132281,0}|{{5,1,2,16275000,0}|{{5,1,3,349400652,3}}</v>
      </c>
    </row>
    <row r="85" spans="1:38" x14ac:dyDescent="0.15">
      <c r="A85" s="16">
        <v>80</v>
      </c>
      <c r="B85" s="16">
        <v>209</v>
      </c>
      <c r="C85" s="16">
        <v>2</v>
      </c>
      <c r="D85" s="16">
        <v>200</v>
      </c>
      <c r="E85" s="16">
        <v>0</v>
      </c>
      <c r="F85" s="16">
        <v>0</v>
      </c>
      <c r="G85" s="16">
        <v>6000180</v>
      </c>
      <c r="H85" s="24"/>
      <c r="I85" s="24" t="s">
        <v>280</v>
      </c>
      <c r="J85" s="16">
        <v>8661</v>
      </c>
      <c r="K85" s="25">
        <f t="shared" si="11"/>
        <v>60</v>
      </c>
      <c r="L85" s="16" t="s">
        <v>40</v>
      </c>
      <c r="M85" s="16" t="str" cm="1">
        <f t="array" ref="M85:U85">_xlfn._xlws.FILTER(领地怪物效果!$A$4:$I$64,L85=领地怪物效果!$A$4:$A$64)</f>
        <v>远征PVP-9级远征币矿井</v>
      </c>
      <c r="N85" s="16">
        <v>9</v>
      </c>
      <c r="O85" s="16">
        <v>68.400000000000006</v>
      </c>
      <c r="P85" s="16">
        <v>480</v>
      </c>
      <c r="Q85" s="16">
        <v>480</v>
      </c>
      <c r="R85" s="16">
        <v>0</v>
      </c>
      <c r="S85" s="16">
        <v>205582835</v>
      </c>
      <c r="T85" s="16">
        <v>336000000</v>
      </c>
      <c r="U85" s="16">
        <v>7213432835</v>
      </c>
      <c r="V85" s="16">
        <f t="shared" si="10"/>
        <v>9</v>
      </c>
      <c r="W85" s="19" cm="1">
        <f t="array" ref="W85">SUMPRODUCT((V85=品质升级提升效果!$H$3:$H$102)*(品质升级提升效果!$I$3:$I$102=C85)*(品质升级提升效果!$J$3:$J$102))</f>
        <v>0.06</v>
      </c>
      <c r="X85" s="19" cm="1">
        <f t="array" ref="X85">IFERROR(LOOKUP(1,0/((L85=Sheet2!$A$1:$A$90)*(Sheet2!$B$1:$B$90=C85)),Sheet2!$C$1:$C$90),W85)</f>
        <v>0.06</v>
      </c>
      <c r="Y85" s="16">
        <f t="shared" si="12"/>
        <v>12334970</v>
      </c>
      <c r="Z85" s="16">
        <f t="shared" si="13"/>
        <v>20160000</v>
      </c>
      <c r="AA85" s="16">
        <f t="shared" si="14"/>
        <v>432805970</v>
      </c>
      <c r="AD85" s="16" t="s">
        <v>257</v>
      </c>
      <c r="AE85" s="16" t="str">
        <f t="shared" si="15"/>
        <v>12334970,0}|</v>
      </c>
      <c r="AF85" s="16" t="s">
        <v>258</v>
      </c>
      <c r="AG85" s="16">
        <f t="shared" si="16"/>
        <v>20160000</v>
      </c>
      <c r="AH85" s="16" t="s">
        <v>260</v>
      </c>
      <c r="AI85" s="16" t="s">
        <v>259</v>
      </c>
      <c r="AJ85" s="16">
        <f t="shared" si="17"/>
        <v>432805970</v>
      </c>
      <c r="AK85" s="16" t="s">
        <v>261</v>
      </c>
      <c r="AL85" s="24" t="str">
        <f t="shared" si="18"/>
        <v>{{5,1,1,12334970,0}|{{5,1,2,20160000,0}|{{5,1,3,432805970,3}}</v>
      </c>
    </row>
    <row r="86" spans="1:38" x14ac:dyDescent="0.15">
      <c r="A86" s="16">
        <v>81</v>
      </c>
      <c r="B86" s="16">
        <v>210</v>
      </c>
      <c r="C86" s="16">
        <v>2</v>
      </c>
      <c r="D86" s="16">
        <v>200</v>
      </c>
      <c r="E86" s="16">
        <v>0</v>
      </c>
      <c r="F86" s="16">
        <v>0</v>
      </c>
      <c r="G86" s="16">
        <v>6000181</v>
      </c>
      <c r="H86" s="24"/>
      <c r="I86" s="24" t="s">
        <v>283</v>
      </c>
      <c r="J86" s="16">
        <v>8661</v>
      </c>
      <c r="K86" s="25">
        <f t="shared" si="11"/>
        <v>60</v>
      </c>
      <c r="L86" s="16" t="s">
        <v>41</v>
      </c>
      <c r="M86" s="16" t="str" cm="1">
        <f t="array" ref="M86:U86">_xlfn._xlws.FILTER(领地怪物效果!$A$4:$I$64,L86=领地怪物效果!$A$4:$A$64)</f>
        <v>远征PVP-10级远征币矿井</v>
      </c>
      <c r="N86" s="16">
        <v>10</v>
      </c>
      <c r="O86" s="16">
        <v>80.5</v>
      </c>
      <c r="P86" s="16">
        <v>528</v>
      </c>
      <c r="Q86" s="16">
        <v>528</v>
      </c>
      <c r="R86" s="16">
        <v>0</v>
      </c>
      <c r="S86" s="16">
        <v>241950559</v>
      </c>
      <c r="T86" s="16">
        <v>369600000</v>
      </c>
      <c r="U86" s="16">
        <v>7934776119</v>
      </c>
      <c r="V86" s="16">
        <f t="shared" si="10"/>
        <v>10</v>
      </c>
      <c r="W86" s="19" cm="1">
        <f t="array" ref="W86">SUMPRODUCT((V86=品质升级提升效果!$H$3:$H$102)*(品质升级提升效果!$I$3:$I$102=C86)*(品质升级提升效果!$J$3:$J$102))</f>
        <v>0.06</v>
      </c>
      <c r="X86" s="19" cm="1">
        <f t="array" ref="X86">IFERROR(LOOKUP(1,0/((L86=Sheet2!$A$1:$A$90)*(Sheet2!$B$1:$B$90=C86)),Sheet2!$C$1:$C$90),W86)</f>
        <v>0.06</v>
      </c>
      <c r="Y86" s="16">
        <f t="shared" si="12"/>
        <v>14517033</v>
      </c>
      <c r="Z86" s="16">
        <f t="shared" si="13"/>
        <v>22176000</v>
      </c>
      <c r="AA86" s="16">
        <f t="shared" si="14"/>
        <v>476086567</v>
      </c>
      <c r="AD86" s="16" t="s">
        <v>257</v>
      </c>
      <c r="AE86" s="16" t="str">
        <f t="shared" si="15"/>
        <v>14517033,0}|</v>
      </c>
      <c r="AF86" s="16" t="s">
        <v>258</v>
      </c>
      <c r="AG86" s="16">
        <f t="shared" si="16"/>
        <v>22176000</v>
      </c>
      <c r="AH86" s="16" t="s">
        <v>260</v>
      </c>
      <c r="AI86" s="16" t="s">
        <v>259</v>
      </c>
      <c r="AJ86" s="16">
        <f t="shared" si="17"/>
        <v>476086567</v>
      </c>
      <c r="AK86" s="16" t="s">
        <v>261</v>
      </c>
      <c r="AL86" s="24" t="str">
        <f t="shared" si="18"/>
        <v>{{5,1,1,14517033,0}|{{5,1,2,22176000,0}|{{5,1,3,476086567,3}}</v>
      </c>
    </row>
    <row r="87" spans="1:38" x14ac:dyDescent="0.15">
      <c r="A87" s="16">
        <v>82</v>
      </c>
      <c r="B87" s="16">
        <v>301</v>
      </c>
      <c r="C87" s="16">
        <v>2</v>
      </c>
      <c r="D87" s="16">
        <v>0</v>
      </c>
      <c r="E87" s="16">
        <v>200</v>
      </c>
      <c r="F87" s="16">
        <v>0</v>
      </c>
      <c r="G87" s="16">
        <v>6000182</v>
      </c>
      <c r="H87" s="24"/>
      <c r="I87" s="24" t="s">
        <v>284</v>
      </c>
      <c r="J87" s="16">
        <v>8661</v>
      </c>
      <c r="K87" s="25">
        <f t="shared" si="11"/>
        <v>100</v>
      </c>
      <c r="L87" s="16" t="s">
        <v>42</v>
      </c>
      <c r="M87" s="16" t="str" cm="1">
        <f t="array" ref="M87:U87">_xlfn._xlws.FILTER(领地怪物效果!$A$4:$I$64,L87=领地怪物效果!$A$4:$A$64)</f>
        <v>远征PVP-1级圣水矿井</v>
      </c>
      <c r="N87" s="16">
        <v>1</v>
      </c>
      <c r="O87" s="16">
        <v>2.5499999999999998</v>
      </c>
      <c r="P87" s="16">
        <v>1.4</v>
      </c>
      <c r="Q87" s="16">
        <v>1.4</v>
      </c>
      <c r="R87" s="16">
        <v>0</v>
      </c>
      <c r="S87" s="16">
        <v>7664272</v>
      </c>
      <c r="T87" s="16">
        <v>980000</v>
      </c>
      <c r="U87" s="16">
        <v>21039179</v>
      </c>
      <c r="V87" s="16">
        <f t="shared" si="10"/>
        <v>1</v>
      </c>
      <c r="W87" s="19" cm="1">
        <f t="array" ref="W87">SUMPRODUCT((V87=品质升级提升效果!$H$3:$H$102)*(品质升级提升效果!$I$3:$I$102=C87)*(品质升级提升效果!$J$3:$J$102))</f>
        <v>0.1</v>
      </c>
      <c r="X87" s="19" cm="1">
        <f t="array" ref="X87">IFERROR(LOOKUP(1,0/((L87=Sheet2!$A$1:$A$90)*(Sheet2!$B$1:$B$90=C87)),Sheet2!$C$1:$C$90),W87)</f>
        <v>0.1</v>
      </c>
      <c r="Y87" s="16">
        <f t="shared" si="12"/>
        <v>766427</v>
      </c>
      <c r="Z87" s="16">
        <f t="shared" si="13"/>
        <v>98000</v>
      </c>
      <c r="AA87" s="16">
        <f t="shared" si="14"/>
        <v>2103917</v>
      </c>
      <c r="AD87" s="16" t="s">
        <v>257</v>
      </c>
      <c r="AE87" s="16" t="str">
        <f t="shared" si="15"/>
        <v>766427,0}|</v>
      </c>
      <c r="AF87" s="16" t="s">
        <v>258</v>
      </c>
      <c r="AG87" s="16">
        <f t="shared" si="16"/>
        <v>98000</v>
      </c>
      <c r="AH87" s="16" t="s">
        <v>260</v>
      </c>
      <c r="AI87" s="16" t="s">
        <v>259</v>
      </c>
      <c r="AJ87" s="16">
        <f t="shared" si="17"/>
        <v>2103917</v>
      </c>
      <c r="AK87" s="16" t="s">
        <v>261</v>
      </c>
      <c r="AL87" s="24" t="str">
        <f t="shared" si="18"/>
        <v>{{5,1,1,766427,0}|{{5,1,2,98000,0}|{{5,1,3,2103917,3}}</v>
      </c>
    </row>
    <row r="88" spans="1:38" x14ac:dyDescent="0.15">
      <c r="A88" s="16">
        <v>83</v>
      </c>
      <c r="B88" s="16">
        <v>302</v>
      </c>
      <c r="C88" s="16">
        <v>2</v>
      </c>
      <c r="D88" s="16">
        <v>0</v>
      </c>
      <c r="E88" s="16">
        <v>200</v>
      </c>
      <c r="F88" s="16">
        <v>0</v>
      </c>
      <c r="G88" s="16">
        <v>6000183</v>
      </c>
      <c r="H88" s="24"/>
      <c r="I88" s="24" t="s">
        <v>285</v>
      </c>
      <c r="J88" s="16">
        <v>8661</v>
      </c>
      <c r="K88" s="25">
        <f t="shared" si="11"/>
        <v>100</v>
      </c>
      <c r="L88" s="16" t="s">
        <v>43</v>
      </c>
      <c r="M88" s="16" t="str" cm="1">
        <f t="array" ref="M88:U88">_xlfn._xlws.FILTER(领地怪物效果!$A$4:$I$64,L88=领地怪物效果!$A$4:$A$64)</f>
        <v>远征PVP-2级圣水矿井</v>
      </c>
      <c r="N88" s="16">
        <v>2</v>
      </c>
      <c r="O88" s="16">
        <v>4</v>
      </c>
      <c r="P88" s="16">
        <v>1.65</v>
      </c>
      <c r="Q88" s="16">
        <v>1.65</v>
      </c>
      <c r="R88" s="16">
        <v>0</v>
      </c>
      <c r="S88" s="16">
        <v>12022388</v>
      </c>
      <c r="T88" s="16">
        <v>1155000</v>
      </c>
      <c r="U88" s="16">
        <v>24796175</v>
      </c>
      <c r="V88" s="16">
        <f t="shared" si="10"/>
        <v>2</v>
      </c>
      <c r="W88" s="19" cm="1">
        <f t="array" ref="W88">SUMPRODUCT((V88=品质升级提升效果!$H$3:$H$102)*(品质升级提升效果!$I$3:$I$102=C88)*(品质升级提升效果!$J$3:$J$102))</f>
        <v>0.1</v>
      </c>
      <c r="X88" s="19" cm="1">
        <f t="array" ref="X88">IFERROR(LOOKUP(1,0/((L88=Sheet2!$A$1:$A$90)*(Sheet2!$B$1:$B$90=C88)),Sheet2!$C$1:$C$90),W88)</f>
        <v>0.1</v>
      </c>
      <c r="Y88" s="16">
        <f t="shared" si="12"/>
        <v>1202238</v>
      </c>
      <c r="Z88" s="16">
        <f t="shared" si="13"/>
        <v>115500</v>
      </c>
      <c r="AA88" s="16">
        <f t="shared" si="14"/>
        <v>2479617</v>
      </c>
      <c r="AD88" s="16" t="s">
        <v>257</v>
      </c>
      <c r="AE88" s="16" t="str">
        <f t="shared" si="15"/>
        <v>1202238,0}|</v>
      </c>
      <c r="AF88" s="16" t="s">
        <v>258</v>
      </c>
      <c r="AG88" s="16">
        <f t="shared" si="16"/>
        <v>115500</v>
      </c>
      <c r="AH88" s="16" t="s">
        <v>260</v>
      </c>
      <c r="AI88" s="16" t="s">
        <v>259</v>
      </c>
      <c r="AJ88" s="16">
        <f t="shared" si="17"/>
        <v>2479617</v>
      </c>
      <c r="AK88" s="16" t="s">
        <v>261</v>
      </c>
      <c r="AL88" s="24" t="str">
        <f t="shared" si="18"/>
        <v>{{5,1,1,1202238,0}|{{5,1,2,115500,0}|{{5,1,3,2479617,3}}</v>
      </c>
    </row>
    <row r="89" spans="1:38" x14ac:dyDescent="0.15">
      <c r="A89" s="16">
        <v>84</v>
      </c>
      <c r="B89" s="16">
        <v>303</v>
      </c>
      <c r="C89" s="16">
        <v>2</v>
      </c>
      <c r="D89" s="16">
        <v>0</v>
      </c>
      <c r="E89" s="16">
        <v>200</v>
      </c>
      <c r="F89" s="16">
        <v>0</v>
      </c>
      <c r="G89" s="16">
        <v>6000184</v>
      </c>
      <c r="H89" s="24"/>
      <c r="I89" s="24" t="s">
        <v>286</v>
      </c>
      <c r="J89" s="16">
        <v>8661</v>
      </c>
      <c r="K89" s="25">
        <f t="shared" si="11"/>
        <v>100</v>
      </c>
      <c r="L89" s="16" t="s">
        <v>44</v>
      </c>
      <c r="M89" s="16" t="str" cm="1">
        <f t="array" ref="M89:U89">_xlfn._xlws.FILTER(领地怪物效果!$A$4:$I$64,L89=领地怪物效果!$A$4:$A$64)</f>
        <v>远征PVP-3级圣水矿井</v>
      </c>
      <c r="N89" s="16">
        <v>3</v>
      </c>
      <c r="O89" s="16">
        <v>8</v>
      </c>
      <c r="P89" s="16">
        <v>2.9</v>
      </c>
      <c r="Q89" s="16">
        <v>2.9</v>
      </c>
      <c r="R89" s="16">
        <v>0</v>
      </c>
      <c r="S89" s="16">
        <v>24044776</v>
      </c>
      <c r="T89" s="16">
        <v>2030000</v>
      </c>
      <c r="U89" s="16">
        <v>43581156</v>
      </c>
      <c r="V89" s="16">
        <f t="shared" si="10"/>
        <v>3</v>
      </c>
      <c r="W89" s="19" cm="1">
        <f t="array" ref="W89">SUMPRODUCT((V89=品质升级提升效果!$H$3:$H$102)*(品质升级提升效果!$I$3:$I$102=C89)*(品质升级提升效果!$J$3:$J$102))</f>
        <v>0.1</v>
      </c>
      <c r="X89" s="19" cm="1">
        <f t="array" ref="X89">IFERROR(LOOKUP(1,0/((L89=Sheet2!$A$1:$A$90)*(Sheet2!$B$1:$B$90=C89)),Sheet2!$C$1:$C$90),W89)</f>
        <v>0.1</v>
      </c>
      <c r="Y89" s="16">
        <f t="shared" si="12"/>
        <v>2404477</v>
      </c>
      <c r="Z89" s="16">
        <f t="shared" si="13"/>
        <v>203000</v>
      </c>
      <c r="AA89" s="16">
        <f t="shared" si="14"/>
        <v>4358115</v>
      </c>
      <c r="AD89" s="16" t="s">
        <v>257</v>
      </c>
      <c r="AE89" s="16" t="str">
        <f t="shared" si="15"/>
        <v>2404477,0}|</v>
      </c>
      <c r="AF89" s="16" t="s">
        <v>258</v>
      </c>
      <c r="AG89" s="16">
        <f t="shared" si="16"/>
        <v>203000</v>
      </c>
      <c r="AH89" s="16" t="s">
        <v>260</v>
      </c>
      <c r="AI89" s="16" t="s">
        <v>259</v>
      </c>
      <c r="AJ89" s="16">
        <f t="shared" si="17"/>
        <v>4358115</v>
      </c>
      <c r="AK89" s="16" t="s">
        <v>261</v>
      </c>
      <c r="AL89" s="24" t="str">
        <f t="shared" si="18"/>
        <v>{{5,1,1,2404477,0}|{{5,1,2,203000,0}|{{5,1,3,4358115,3}}</v>
      </c>
    </row>
    <row r="90" spans="1:38" x14ac:dyDescent="0.15">
      <c r="A90" s="16">
        <v>85</v>
      </c>
      <c r="B90" s="16">
        <v>304</v>
      </c>
      <c r="C90" s="16">
        <v>2</v>
      </c>
      <c r="D90" s="16">
        <v>0</v>
      </c>
      <c r="E90" s="16">
        <v>200</v>
      </c>
      <c r="F90" s="16">
        <v>0</v>
      </c>
      <c r="G90" s="16">
        <v>6000185</v>
      </c>
      <c r="H90" s="24"/>
      <c r="I90" s="24" t="s">
        <v>287</v>
      </c>
      <c r="J90" s="16">
        <v>8661</v>
      </c>
      <c r="K90" s="25">
        <f t="shared" si="11"/>
        <v>80</v>
      </c>
      <c r="L90" s="16" t="s">
        <v>45</v>
      </c>
      <c r="M90" s="16" t="str" cm="1">
        <f t="array" ref="M90:U90">_xlfn._xlws.FILTER(领地怪物效果!$A$4:$I$64,L90=领地怪物效果!$A$4:$A$64)</f>
        <v>远征PVP-4级圣水矿井</v>
      </c>
      <c r="N90" s="16">
        <v>4</v>
      </c>
      <c r="O90" s="16">
        <v>11.75</v>
      </c>
      <c r="P90" s="16">
        <v>22.25</v>
      </c>
      <c r="Q90" s="16">
        <v>22.25</v>
      </c>
      <c r="R90" s="16">
        <v>0</v>
      </c>
      <c r="S90" s="16">
        <v>35315764</v>
      </c>
      <c r="T90" s="16">
        <v>15575000</v>
      </c>
      <c r="U90" s="16">
        <v>334372667</v>
      </c>
      <c r="V90" s="16">
        <f t="shared" si="10"/>
        <v>4</v>
      </c>
      <c r="W90" s="19" cm="1">
        <f t="array" ref="W90">SUMPRODUCT((V90=品质升级提升效果!$H$3:$H$102)*(品质升级提升效果!$I$3:$I$102=C90)*(品质升级提升效果!$J$3:$J$102))</f>
        <v>0.08</v>
      </c>
      <c r="X90" s="19" cm="1">
        <f t="array" ref="X90">IFERROR(LOOKUP(1,0/((L90=Sheet2!$A$1:$A$90)*(Sheet2!$B$1:$B$90=C90)),Sheet2!$C$1:$C$90),W90)</f>
        <v>0.08</v>
      </c>
      <c r="Y90" s="16">
        <f t="shared" si="12"/>
        <v>2825261</v>
      </c>
      <c r="Z90" s="16">
        <f t="shared" si="13"/>
        <v>1246000</v>
      </c>
      <c r="AA90" s="16">
        <f t="shared" si="14"/>
        <v>26749813</v>
      </c>
      <c r="AD90" s="16" t="s">
        <v>257</v>
      </c>
      <c r="AE90" s="16" t="str">
        <f t="shared" si="15"/>
        <v>2825261,0}|</v>
      </c>
      <c r="AF90" s="16" t="s">
        <v>258</v>
      </c>
      <c r="AG90" s="16">
        <f t="shared" si="16"/>
        <v>1246000</v>
      </c>
      <c r="AH90" s="16" t="s">
        <v>260</v>
      </c>
      <c r="AI90" s="16" t="s">
        <v>259</v>
      </c>
      <c r="AJ90" s="16">
        <f t="shared" si="17"/>
        <v>26749813</v>
      </c>
      <c r="AK90" s="16" t="s">
        <v>261</v>
      </c>
      <c r="AL90" s="24" t="str">
        <f t="shared" si="18"/>
        <v>{{5,1,1,2825261,0}|{{5,1,2,1246000,0}|{{5,1,3,26749813,3}}</v>
      </c>
    </row>
    <row r="91" spans="1:38" x14ac:dyDescent="0.15">
      <c r="A91" s="16">
        <v>86</v>
      </c>
      <c r="B91" s="16">
        <v>305</v>
      </c>
      <c r="C91" s="16">
        <v>2</v>
      </c>
      <c r="D91" s="16">
        <v>0</v>
      </c>
      <c r="E91" s="16">
        <v>200</v>
      </c>
      <c r="F91" s="16">
        <v>0</v>
      </c>
      <c r="G91" s="16">
        <v>6000186</v>
      </c>
      <c r="H91" s="24"/>
      <c r="I91" s="24" t="s">
        <v>288</v>
      </c>
      <c r="J91" s="16">
        <v>8661</v>
      </c>
      <c r="K91" s="25">
        <f t="shared" si="11"/>
        <v>80</v>
      </c>
      <c r="L91" s="16" t="s">
        <v>46</v>
      </c>
      <c r="M91" s="16" t="str" cm="1">
        <f t="array" ref="M91:U91">_xlfn._xlws.FILTER(领地怪物效果!$A$4:$I$64,L91=领地怪物效果!$A$4:$A$64)</f>
        <v>远征PVP-5级圣水矿井</v>
      </c>
      <c r="N91" s="16">
        <v>5</v>
      </c>
      <c r="O91" s="16">
        <v>17.8</v>
      </c>
      <c r="P91" s="16">
        <v>26.25</v>
      </c>
      <c r="Q91" s="16">
        <v>26.25</v>
      </c>
      <c r="R91" s="16">
        <v>0</v>
      </c>
      <c r="S91" s="16">
        <v>53499626</v>
      </c>
      <c r="T91" s="16">
        <v>18375000</v>
      </c>
      <c r="U91" s="16">
        <v>394484608</v>
      </c>
      <c r="V91" s="16">
        <f t="shared" si="10"/>
        <v>5</v>
      </c>
      <c r="W91" s="19" cm="1">
        <f t="array" ref="W91">SUMPRODUCT((V91=品质升级提升效果!$H$3:$H$102)*(品质升级提升效果!$I$3:$I$102=C91)*(品质升级提升效果!$J$3:$J$102))</f>
        <v>0.08</v>
      </c>
      <c r="X91" s="19" cm="1">
        <f t="array" ref="X91">IFERROR(LOOKUP(1,0/((L91=Sheet2!$A$1:$A$90)*(Sheet2!$B$1:$B$90=C91)),Sheet2!$C$1:$C$90),W91)</f>
        <v>0.08</v>
      </c>
      <c r="Y91" s="16">
        <f t="shared" si="12"/>
        <v>4279970</v>
      </c>
      <c r="Z91" s="16">
        <f t="shared" si="13"/>
        <v>1470000</v>
      </c>
      <c r="AA91" s="16">
        <f t="shared" si="14"/>
        <v>31558768</v>
      </c>
      <c r="AD91" s="16" t="s">
        <v>257</v>
      </c>
      <c r="AE91" s="16" t="str">
        <f t="shared" si="15"/>
        <v>4279970,0}|</v>
      </c>
      <c r="AF91" s="16" t="s">
        <v>258</v>
      </c>
      <c r="AG91" s="16">
        <f t="shared" si="16"/>
        <v>1470000</v>
      </c>
      <c r="AH91" s="16" t="s">
        <v>260</v>
      </c>
      <c r="AI91" s="16" t="s">
        <v>259</v>
      </c>
      <c r="AJ91" s="16">
        <f t="shared" si="17"/>
        <v>31558768</v>
      </c>
      <c r="AK91" s="16" t="s">
        <v>261</v>
      </c>
      <c r="AL91" s="24" t="str">
        <f t="shared" si="18"/>
        <v>{{5,1,1,4279970,0}|{{5,1,2,1470000,0}|{{5,1,3,31558768,3}}</v>
      </c>
    </row>
    <row r="92" spans="1:38" x14ac:dyDescent="0.15">
      <c r="A92" s="16">
        <v>87</v>
      </c>
      <c r="B92" s="16">
        <v>306</v>
      </c>
      <c r="C92" s="16">
        <v>2</v>
      </c>
      <c r="D92" s="16">
        <v>0</v>
      </c>
      <c r="E92" s="16">
        <v>200</v>
      </c>
      <c r="F92" s="16">
        <v>0</v>
      </c>
      <c r="G92" s="16">
        <v>6000187</v>
      </c>
      <c r="H92" s="24"/>
      <c r="I92" s="24" t="s">
        <v>289</v>
      </c>
      <c r="J92" s="16">
        <v>8661</v>
      </c>
      <c r="K92" s="25">
        <f t="shared" si="11"/>
        <v>80</v>
      </c>
      <c r="L92" s="16" t="s">
        <v>47</v>
      </c>
      <c r="M92" s="16" t="str" cm="1">
        <f t="array" ref="M92:U92">_xlfn._xlws.FILTER(领地怪物效果!$A$4:$I$64,L92=领地怪物效果!$A$4:$A$64)</f>
        <v>远征PVP-6级圣水矿井</v>
      </c>
      <c r="N92" s="16">
        <v>6</v>
      </c>
      <c r="O92" s="16">
        <v>41.95</v>
      </c>
      <c r="P92" s="16">
        <v>174</v>
      </c>
      <c r="Q92" s="16">
        <v>174</v>
      </c>
      <c r="R92" s="16">
        <v>0</v>
      </c>
      <c r="S92" s="16">
        <v>126084794</v>
      </c>
      <c r="T92" s="16">
        <v>121800000</v>
      </c>
      <c r="U92" s="16">
        <v>2614869402</v>
      </c>
      <c r="V92" s="16">
        <f t="shared" si="10"/>
        <v>6</v>
      </c>
      <c r="W92" s="19" cm="1">
        <f t="array" ref="W92">SUMPRODUCT((V92=品质升级提升效果!$H$3:$H$102)*(品质升级提升效果!$I$3:$I$102=C92)*(品质升级提升效果!$J$3:$J$102))</f>
        <v>0.08</v>
      </c>
      <c r="X92" s="19" cm="1">
        <f t="array" ref="X92">IFERROR(LOOKUP(1,0/((L92=Sheet2!$A$1:$A$90)*(Sheet2!$B$1:$B$90=C92)),Sheet2!$C$1:$C$90),W92)</f>
        <v>0.08</v>
      </c>
      <c r="Y92" s="16">
        <f t="shared" si="12"/>
        <v>10086783</v>
      </c>
      <c r="Z92" s="16">
        <f t="shared" si="13"/>
        <v>9744000</v>
      </c>
      <c r="AA92" s="16">
        <f t="shared" si="14"/>
        <v>209189552</v>
      </c>
      <c r="AD92" s="16" t="s">
        <v>257</v>
      </c>
      <c r="AE92" s="16" t="str">
        <f t="shared" si="15"/>
        <v>10086783,0}|</v>
      </c>
      <c r="AF92" s="16" t="s">
        <v>258</v>
      </c>
      <c r="AG92" s="16">
        <f t="shared" si="16"/>
        <v>9744000</v>
      </c>
      <c r="AH92" s="16" t="s">
        <v>260</v>
      </c>
      <c r="AI92" s="16" t="s">
        <v>259</v>
      </c>
      <c r="AJ92" s="16">
        <f t="shared" si="17"/>
        <v>209189552</v>
      </c>
      <c r="AK92" s="16" t="s">
        <v>261</v>
      </c>
      <c r="AL92" s="24" t="str">
        <f t="shared" si="18"/>
        <v>{{5,1,1,10086783,0}|{{5,1,2,9744000,0}|{{5,1,3,209189552,3}}</v>
      </c>
    </row>
    <row r="93" spans="1:38" x14ac:dyDescent="0.15">
      <c r="A93" s="16">
        <v>88</v>
      </c>
      <c r="B93" s="16">
        <v>307</v>
      </c>
      <c r="C93" s="16">
        <v>2</v>
      </c>
      <c r="D93" s="16">
        <v>0</v>
      </c>
      <c r="E93" s="16">
        <v>200</v>
      </c>
      <c r="F93" s="16">
        <v>0</v>
      </c>
      <c r="G93" s="16">
        <v>6000188</v>
      </c>
      <c r="H93" s="24"/>
      <c r="I93" s="24" t="s">
        <v>290</v>
      </c>
      <c r="J93" s="16">
        <v>8661</v>
      </c>
      <c r="K93" s="25">
        <f t="shared" si="11"/>
        <v>80</v>
      </c>
      <c r="L93" s="16" t="s">
        <v>48</v>
      </c>
      <c r="M93" s="16" t="str" cm="1">
        <f t="array" ref="M93:U93">_xlfn._xlws.FILTER(领地怪物效果!$A$4:$I$64,L93=领地怪物效果!$A$4:$A$64)</f>
        <v>远征PVP-7级圣水矿井</v>
      </c>
      <c r="N93" s="16">
        <v>7</v>
      </c>
      <c r="O93" s="16">
        <v>48.35</v>
      </c>
      <c r="P93" s="16">
        <v>225</v>
      </c>
      <c r="Q93" s="16">
        <v>225</v>
      </c>
      <c r="R93" s="16">
        <v>0</v>
      </c>
      <c r="S93" s="16">
        <v>145320615</v>
      </c>
      <c r="T93" s="16">
        <v>157500000</v>
      </c>
      <c r="U93" s="16">
        <v>3381296641</v>
      </c>
      <c r="V93" s="16">
        <f t="shared" si="10"/>
        <v>7</v>
      </c>
      <c r="W93" s="19" cm="1">
        <f t="array" ref="W93">SUMPRODUCT((V93=品质升级提升效果!$H$3:$H$102)*(品质升级提升效果!$I$3:$I$102=C93)*(品质升级提升效果!$J$3:$J$102))</f>
        <v>0.08</v>
      </c>
      <c r="X93" s="19" cm="1">
        <f t="array" ref="X93">IFERROR(LOOKUP(1,0/((L93=Sheet2!$A$1:$A$90)*(Sheet2!$B$1:$B$90=C93)),Sheet2!$C$1:$C$90),W93)</f>
        <v>0.08</v>
      </c>
      <c r="Y93" s="16">
        <f t="shared" si="12"/>
        <v>11625649</v>
      </c>
      <c r="Z93" s="16">
        <f t="shared" si="13"/>
        <v>12600000</v>
      </c>
      <c r="AA93" s="16">
        <f t="shared" si="14"/>
        <v>270503731</v>
      </c>
      <c r="AD93" s="16" t="s">
        <v>257</v>
      </c>
      <c r="AE93" s="16" t="str">
        <f t="shared" si="15"/>
        <v>11625649,0}|</v>
      </c>
      <c r="AF93" s="16" t="s">
        <v>258</v>
      </c>
      <c r="AG93" s="16">
        <f t="shared" si="16"/>
        <v>12600000</v>
      </c>
      <c r="AH93" s="16" t="s">
        <v>260</v>
      </c>
      <c r="AI93" s="16" t="s">
        <v>259</v>
      </c>
      <c r="AJ93" s="16">
        <f t="shared" si="17"/>
        <v>270503731</v>
      </c>
      <c r="AK93" s="16" t="s">
        <v>261</v>
      </c>
      <c r="AL93" s="24" t="str">
        <f t="shared" si="18"/>
        <v>{{5,1,1,11625649,0}|{{5,1,2,12600000,0}|{{5,1,3,270503731,3}}</v>
      </c>
    </row>
    <row r="94" spans="1:38" x14ac:dyDescent="0.15">
      <c r="A94" s="16">
        <v>89</v>
      </c>
      <c r="B94" s="16">
        <v>308</v>
      </c>
      <c r="C94" s="16">
        <v>2</v>
      </c>
      <c r="D94" s="16">
        <v>0</v>
      </c>
      <c r="E94" s="16">
        <v>200</v>
      </c>
      <c r="F94" s="16">
        <v>0</v>
      </c>
      <c r="G94" s="16">
        <v>6000189</v>
      </c>
      <c r="H94" s="24"/>
      <c r="I94" s="24" t="s">
        <v>291</v>
      </c>
      <c r="J94" s="16">
        <v>8661</v>
      </c>
      <c r="K94" s="25">
        <f t="shared" si="11"/>
        <v>60</v>
      </c>
      <c r="L94" s="16" t="s">
        <v>49</v>
      </c>
      <c r="M94" s="16" t="str" cm="1">
        <f t="array" ref="M94:U94">_xlfn._xlws.FILTER(领地怪物效果!$A$4:$I$64,L94=领地怪物效果!$A$4:$A$64)</f>
        <v>远征PVP-8级圣水矿井</v>
      </c>
      <c r="N94" s="16">
        <v>8</v>
      </c>
      <c r="O94" s="16">
        <v>53.35</v>
      </c>
      <c r="P94" s="16">
        <v>290.60000000000002</v>
      </c>
      <c r="Q94" s="16">
        <v>290.60000000000002</v>
      </c>
      <c r="R94" s="16">
        <v>0</v>
      </c>
      <c r="S94" s="16">
        <v>160348600</v>
      </c>
      <c r="T94" s="16">
        <v>203420000</v>
      </c>
      <c r="U94" s="16">
        <v>4367132462</v>
      </c>
      <c r="V94" s="16">
        <f t="shared" si="10"/>
        <v>8</v>
      </c>
      <c r="W94" s="19" cm="1">
        <f t="array" ref="W94">SUMPRODUCT((V94=品质升级提升效果!$H$3:$H$102)*(品质升级提升效果!$I$3:$I$102=C94)*(品质升级提升效果!$J$3:$J$102))</f>
        <v>0.06</v>
      </c>
      <c r="X94" s="19" cm="1">
        <f t="array" ref="X94">IFERROR(LOOKUP(1,0/((L94=Sheet2!$A$1:$A$90)*(Sheet2!$B$1:$B$90=C94)),Sheet2!$C$1:$C$90),W94)</f>
        <v>0.06</v>
      </c>
      <c r="Y94" s="16">
        <f t="shared" si="12"/>
        <v>9620916</v>
      </c>
      <c r="Z94" s="16">
        <f t="shared" si="13"/>
        <v>12205200</v>
      </c>
      <c r="AA94" s="16">
        <f t="shared" si="14"/>
        <v>262027947</v>
      </c>
      <c r="AD94" s="16" t="s">
        <v>257</v>
      </c>
      <c r="AE94" s="16" t="str">
        <f t="shared" si="15"/>
        <v>9620916,0}|</v>
      </c>
      <c r="AF94" s="16" t="s">
        <v>258</v>
      </c>
      <c r="AG94" s="16">
        <f t="shared" si="16"/>
        <v>12205200</v>
      </c>
      <c r="AH94" s="16" t="s">
        <v>260</v>
      </c>
      <c r="AI94" s="16" t="s">
        <v>259</v>
      </c>
      <c r="AJ94" s="16">
        <f t="shared" si="17"/>
        <v>262027947</v>
      </c>
      <c r="AK94" s="16" t="s">
        <v>261</v>
      </c>
      <c r="AL94" s="24" t="str">
        <f t="shared" si="18"/>
        <v>{{5,1,1,9620916,0}|{{5,1,2,12205200,0}|{{5,1,3,262027947,3}}</v>
      </c>
    </row>
    <row r="95" spans="1:38" x14ac:dyDescent="0.15">
      <c r="A95" s="16">
        <v>90</v>
      </c>
      <c r="B95" s="16">
        <v>309</v>
      </c>
      <c r="C95" s="16">
        <v>2</v>
      </c>
      <c r="D95" s="16">
        <v>0</v>
      </c>
      <c r="E95" s="16">
        <v>200</v>
      </c>
      <c r="F95" s="16">
        <v>0</v>
      </c>
      <c r="G95" s="16">
        <v>6000190</v>
      </c>
      <c r="H95" s="24"/>
      <c r="I95" s="24" t="s">
        <v>292</v>
      </c>
      <c r="J95" s="16">
        <v>8661</v>
      </c>
      <c r="K95" s="25">
        <f t="shared" si="11"/>
        <v>60</v>
      </c>
      <c r="L95" s="16" t="s">
        <v>50</v>
      </c>
      <c r="M95" s="16" t="str" cm="1">
        <f t="array" ref="M95:U95">_xlfn._xlws.FILTER(领地怪物效果!$A$4:$I$64,L95=领地怪物效果!$A$4:$A$64)</f>
        <v>远征PVP-9级圣水矿井</v>
      </c>
      <c r="N95" s="16">
        <v>9</v>
      </c>
      <c r="O95" s="16">
        <v>92.3</v>
      </c>
      <c r="P95" s="16">
        <v>360</v>
      </c>
      <c r="Q95" s="16">
        <v>360</v>
      </c>
      <c r="R95" s="16">
        <v>0</v>
      </c>
      <c r="S95" s="16">
        <v>277416604</v>
      </c>
      <c r="T95" s="16">
        <v>252000000</v>
      </c>
      <c r="U95" s="16">
        <v>5410074626</v>
      </c>
      <c r="V95" s="16">
        <f t="shared" si="10"/>
        <v>9</v>
      </c>
      <c r="W95" s="19" cm="1">
        <f t="array" ref="W95">SUMPRODUCT((V95=品质升级提升效果!$H$3:$H$102)*(品质升级提升效果!$I$3:$I$102=C95)*(品质升级提升效果!$J$3:$J$102))</f>
        <v>0.06</v>
      </c>
      <c r="X95" s="19" cm="1">
        <f t="array" ref="X95">IFERROR(LOOKUP(1,0/((L95=Sheet2!$A$1:$A$90)*(Sheet2!$B$1:$B$90=C95)),Sheet2!$C$1:$C$90),W95)</f>
        <v>0.06</v>
      </c>
      <c r="Y95" s="16">
        <f t="shared" si="12"/>
        <v>16644996</v>
      </c>
      <c r="Z95" s="16">
        <f t="shared" si="13"/>
        <v>15120000</v>
      </c>
      <c r="AA95" s="16">
        <f t="shared" si="14"/>
        <v>324604477</v>
      </c>
      <c r="AD95" s="16" t="s">
        <v>257</v>
      </c>
      <c r="AE95" s="16" t="str">
        <f t="shared" si="15"/>
        <v>16644996,0}|</v>
      </c>
      <c r="AF95" s="16" t="s">
        <v>258</v>
      </c>
      <c r="AG95" s="16">
        <f t="shared" si="16"/>
        <v>15120000</v>
      </c>
      <c r="AH95" s="16" t="s">
        <v>260</v>
      </c>
      <c r="AI95" s="16" t="s">
        <v>259</v>
      </c>
      <c r="AJ95" s="16">
        <f t="shared" si="17"/>
        <v>324604477</v>
      </c>
      <c r="AK95" s="16" t="s">
        <v>261</v>
      </c>
      <c r="AL95" s="24" t="str">
        <f t="shared" si="18"/>
        <v>{{5,1,1,16644996,0}|{{5,1,2,15120000,0}|{{5,1,3,324604477,3}}</v>
      </c>
    </row>
    <row r="96" spans="1:38" x14ac:dyDescent="0.15">
      <c r="A96" s="16">
        <v>91</v>
      </c>
      <c r="B96" s="16">
        <v>310</v>
      </c>
      <c r="C96" s="16">
        <v>2</v>
      </c>
      <c r="D96" s="16">
        <v>0</v>
      </c>
      <c r="E96" s="16">
        <v>200</v>
      </c>
      <c r="F96" s="16">
        <v>0</v>
      </c>
      <c r="G96" s="16">
        <v>6000191</v>
      </c>
      <c r="H96" s="24"/>
      <c r="I96" s="24" t="s">
        <v>293</v>
      </c>
      <c r="J96" s="16">
        <v>8661</v>
      </c>
      <c r="K96" s="25">
        <f t="shared" si="11"/>
        <v>60</v>
      </c>
      <c r="L96" s="16" t="s">
        <v>51</v>
      </c>
      <c r="M96" s="16" t="str" cm="1">
        <f t="array" ref="M96:U96">_xlfn._xlws.FILTER(领地怪物效果!$A$4:$I$64,L96=领地怪物效果!$A$4:$A$64)</f>
        <v>远征PVP-10级圣水矿井</v>
      </c>
      <c r="N96" s="16">
        <v>10</v>
      </c>
      <c r="O96" s="16">
        <v>108.65</v>
      </c>
      <c r="P96" s="16">
        <v>396</v>
      </c>
      <c r="Q96" s="16">
        <v>396</v>
      </c>
      <c r="R96" s="16">
        <v>0</v>
      </c>
      <c r="S96" s="16">
        <v>326558115</v>
      </c>
      <c r="T96" s="16">
        <v>277200000</v>
      </c>
      <c r="U96" s="16">
        <v>5951082089</v>
      </c>
      <c r="V96" s="16">
        <f t="shared" si="10"/>
        <v>10</v>
      </c>
      <c r="W96" s="19" cm="1">
        <f t="array" ref="W96">SUMPRODUCT((V96=品质升级提升效果!$H$3:$H$102)*(品质升级提升效果!$I$3:$I$102=C96)*(品质升级提升效果!$J$3:$J$102))</f>
        <v>0.06</v>
      </c>
      <c r="X96" s="19" cm="1">
        <f t="array" ref="X96">IFERROR(LOOKUP(1,0/((L96=Sheet2!$A$1:$A$90)*(Sheet2!$B$1:$B$90=C96)),Sheet2!$C$1:$C$90),W96)</f>
        <v>0.06</v>
      </c>
      <c r="Y96" s="16">
        <f t="shared" si="12"/>
        <v>19593486</v>
      </c>
      <c r="Z96" s="16">
        <f t="shared" si="13"/>
        <v>16632000</v>
      </c>
      <c r="AA96" s="16">
        <f t="shared" si="14"/>
        <v>357064925</v>
      </c>
      <c r="AD96" s="16" t="s">
        <v>257</v>
      </c>
      <c r="AE96" s="16" t="str">
        <f t="shared" si="15"/>
        <v>19593486,0}|</v>
      </c>
      <c r="AF96" s="16" t="s">
        <v>258</v>
      </c>
      <c r="AG96" s="16">
        <f t="shared" si="16"/>
        <v>16632000</v>
      </c>
      <c r="AH96" s="16" t="s">
        <v>260</v>
      </c>
      <c r="AI96" s="16" t="s">
        <v>259</v>
      </c>
      <c r="AJ96" s="16">
        <f t="shared" si="17"/>
        <v>357064925</v>
      </c>
      <c r="AK96" s="16" t="s">
        <v>261</v>
      </c>
      <c r="AL96" s="24" t="str">
        <f t="shared" si="18"/>
        <v>{{5,1,1,19593486,0}|{{5,1,2,16632000,0}|{{5,1,3,357064925,3}}</v>
      </c>
    </row>
    <row r="97" spans="1:38" x14ac:dyDescent="0.15">
      <c r="A97" s="16">
        <v>92</v>
      </c>
      <c r="B97" s="16">
        <v>401</v>
      </c>
      <c r="C97" s="16">
        <v>2</v>
      </c>
      <c r="D97" s="16">
        <v>0</v>
      </c>
      <c r="E97" s="16">
        <v>0</v>
      </c>
      <c r="F97" s="16">
        <v>0</v>
      </c>
      <c r="G97" s="16">
        <v>6000192</v>
      </c>
      <c r="H97" s="24"/>
      <c r="I97" s="24" t="s">
        <v>285</v>
      </c>
      <c r="J97" s="16">
        <v>8661</v>
      </c>
      <c r="K97" s="25">
        <f t="shared" si="11"/>
        <v>15</v>
      </c>
      <c r="L97" s="16" t="s">
        <v>52</v>
      </c>
      <c r="M97" s="16" t="str" cm="1">
        <f t="array" ref="M97:U97">_xlfn._xlws.FILTER(领地怪物效果!$A$4:$I$64,L97=领地怪物效果!$A$4:$A$64)</f>
        <v>远征PVP-3级要塞</v>
      </c>
      <c r="N97" s="16">
        <v>3</v>
      </c>
      <c r="O97" s="16">
        <v>5</v>
      </c>
      <c r="P97" s="16">
        <v>2.5</v>
      </c>
      <c r="Q97" s="16">
        <v>2.5</v>
      </c>
      <c r="R97" s="16">
        <v>0</v>
      </c>
      <c r="S97" s="16">
        <v>15027985</v>
      </c>
      <c r="T97" s="16">
        <v>1750000</v>
      </c>
      <c r="U97" s="16">
        <v>37569962</v>
      </c>
      <c r="V97" s="16">
        <f t="shared" si="10"/>
        <v>1</v>
      </c>
      <c r="W97" s="19" cm="1">
        <f t="array" ref="W97">SUMPRODUCT((V97=品质升级提升效果!$H$3:$H$102)*(品质升级提升效果!$I$3:$I$102=C97)*(品质升级提升效果!$J$3:$J$102))</f>
        <v>0.1</v>
      </c>
      <c r="X97" s="19" cm="1">
        <f t="array" ref="X97">IFERROR(LOOKUP(1,0/((L97=Sheet2!$A$1:$A$90)*(Sheet2!$B$1:$B$90=C97)),Sheet2!$C$1:$C$90),W97)</f>
        <v>1.4999999999999999E-2</v>
      </c>
      <c r="Y97" s="16">
        <f t="shared" si="12"/>
        <v>225419</v>
      </c>
      <c r="Z97" s="16">
        <f t="shared" si="13"/>
        <v>26250</v>
      </c>
      <c r="AA97" s="16">
        <f t="shared" si="14"/>
        <v>563549</v>
      </c>
      <c r="AD97" s="16" t="s">
        <v>257</v>
      </c>
      <c r="AE97" s="16" t="str">
        <f t="shared" si="15"/>
        <v>225419,0}|</v>
      </c>
      <c r="AF97" s="16" t="s">
        <v>258</v>
      </c>
      <c r="AG97" s="16">
        <f t="shared" si="16"/>
        <v>26250</v>
      </c>
      <c r="AH97" s="16" t="s">
        <v>260</v>
      </c>
      <c r="AI97" s="16" t="s">
        <v>259</v>
      </c>
      <c r="AJ97" s="16">
        <f t="shared" si="17"/>
        <v>563549</v>
      </c>
      <c r="AK97" s="16" t="s">
        <v>261</v>
      </c>
      <c r="AL97" s="24" t="str">
        <f t="shared" si="18"/>
        <v>{{5,1,1,225419,0}|{{5,1,2,26250,0}|{{5,1,3,563549,3}}</v>
      </c>
    </row>
    <row r="98" spans="1:38" x14ac:dyDescent="0.15">
      <c r="A98" s="16">
        <v>93</v>
      </c>
      <c r="B98" s="16">
        <v>402</v>
      </c>
      <c r="C98" s="16">
        <v>2</v>
      </c>
      <c r="D98" s="16">
        <v>0</v>
      </c>
      <c r="E98" s="16">
        <v>0</v>
      </c>
      <c r="F98" s="16">
        <v>0</v>
      </c>
      <c r="G98" s="16">
        <v>6000193</v>
      </c>
      <c r="H98" s="24"/>
      <c r="I98" s="24" t="s">
        <v>269</v>
      </c>
      <c r="J98" s="16">
        <v>8661</v>
      </c>
      <c r="K98" s="25">
        <f t="shared" si="11"/>
        <v>15</v>
      </c>
      <c r="L98" s="16" t="s">
        <v>53</v>
      </c>
      <c r="M98" s="16" t="str" cm="1">
        <f t="array" ref="M98:U98">_xlfn._xlws.FILTER(领地怪物效果!$A$4:$I$64,L98=领地怪物效果!$A$4:$A$64)</f>
        <v>远征PVP-6级要塞</v>
      </c>
      <c r="N98" s="16">
        <v>6</v>
      </c>
      <c r="O98" s="16">
        <v>26</v>
      </c>
      <c r="P98" s="16">
        <v>160</v>
      </c>
      <c r="Q98" s="16">
        <v>160</v>
      </c>
      <c r="R98" s="16">
        <v>0</v>
      </c>
      <c r="S98" s="16">
        <v>78145522</v>
      </c>
      <c r="T98" s="16">
        <v>112000000</v>
      </c>
      <c r="U98" s="16">
        <v>2404477611</v>
      </c>
      <c r="V98" s="16">
        <f t="shared" si="10"/>
        <v>2</v>
      </c>
      <c r="W98" s="19" cm="1">
        <f t="array" ref="W98">SUMPRODUCT((V98=品质升级提升效果!$H$3:$H$102)*(品质升级提升效果!$I$3:$I$102=C98)*(品质升级提升效果!$J$3:$J$102))</f>
        <v>0.1</v>
      </c>
      <c r="X98" s="19" cm="1">
        <f t="array" ref="X98">IFERROR(LOOKUP(1,0/((L98=Sheet2!$A$1:$A$90)*(Sheet2!$B$1:$B$90=C98)),Sheet2!$C$1:$C$90),W98)</f>
        <v>1.4999999999999999E-2</v>
      </c>
      <c r="Y98" s="16">
        <f t="shared" si="12"/>
        <v>1172182</v>
      </c>
      <c r="Z98" s="16">
        <f t="shared" si="13"/>
        <v>1680000</v>
      </c>
      <c r="AA98" s="16">
        <f t="shared" si="14"/>
        <v>36067164</v>
      </c>
      <c r="AD98" s="16" t="s">
        <v>257</v>
      </c>
      <c r="AE98" s="16" t="str">
        <f t="shared" si="15"/>
        <v>1172182,0}|</v>
      </c>
      <c r="AF98" s="16" t="s">
        <v>258</v>
      </c>
      <c r="AG98" s="16">
        <f t="shared" si="16"/>
        <v>1680000</v>
      </c>
      <c r="AH98" s="16" t="s">
        <v>260</v>
      </c>
      <c r="AI98" s="16" t="s">
        <v>259</v>
      </c>
      <c r="AJ98" s="16">
        <f t="shared" si="17"/>
        <v>36067164</v>
      </c>
      <c r="AK98" s="16" t="s">
        <v>261</v>
      </c>
      <c r="AL98" s="24" t="str">
        <f t="shared" si="18"/>
        <v>{{5,1,1,1172182,0}|{{5,1,2,1680000,0}|{{5,1,3,36067164,3}}</v>
      </c>
    </row>
    <row r="99" spans="1:38" x14ac:dyDescent="0.15">
      <c r="A99" s="16">
        <v>94</v>
      </c>
      <c r="B99" s="16">
        <v>403</v>
      </c>
      <c r="C99" s="16">
        <v>2</v>
      </c>
      <c r="D99" s="16">
        <v>0</v>
      </c>
      <c r="E99" s="16">
        <v>0</v>
      </c>
      <c r="F99" s="16">
        <v>0</v>
      </c>
      <c r="G99" s="16">
        <v>6000194</v>
      </c>
      <c r="H99" s="24"/>
      <c r="I99" s="24" t="s">
        <v>280</v>
      </c>
      <c r="J99" s="16">
        <v>8661</v>
      </c>
      <c r="K99" s="25">
        <f t="shared" si="11"/>
        <v>15</v>
      </c>
      <c r="L99" s="16" t="s">
        <v>54</v>
      </c>
      <c r="M99" s="16" t="str" cm="1">
        <f t="array" ref="M99:U99">_xlfn._xlws.FILTER(领地怪物效果!$A$4:$I$64,L99=领地怪物效果!$A$4:$A$64)</f>
        <v>远征PVP-9级要塞</v>
      </c>
      <c r="N99" s="16">
        <v>9</v>
      </c>
      <c r="O99" s="16">
        <v>56</v>
      </c>
      <c r="P99" s="16">
        <v>300</v>
      </c>
      <c r="Q99" s="16">
        <v>300</v>
      </c>
      <c r="R99" s="16">
        <v>0</v>
      </c>
      <c r="S99" s="16">
        <v>168313432</v>
      </c>
      <c r="T99" s="16">
        <v>210000000</v>
      </c>
      <c r="U99" s="16">
        <v>4508395522</v>
      </c>
      <c r="V99" s="16">
        <f t="shared" si="10"/>
        <v>3</v>
      </c>
      <c r="W99" s="19" cm="1">
        <f t="array" ref="W99">SUMPRODUCT((V99=品质升级提升效果!$H$3:$H$102)*(品质升级提升效果!$I$3:$I$102=C99)*(品质升级提升效果!$J$3:$J$102))</f>
        <v>0.1</v>
      </c>
      <c r="X99" s="19" cm="1">
        <f t="array" ref="X99">IFERROR(LOOKUP(1,0/((L99=Sheet2!$A$1:$A$90)*(Sheet2!$B$1:$B$90=C99)),Sheet2!$C$1:$C$90),W99)</f>
        <v>1.4999999999999999E-2</v>
      </c>
      <c r="Y99" s="16">
        <f t="shared" si="12"/>
        <v>2524701</v>
      </c>
      <c r="Z99" s="16">
        <f t="shared" si="13"/>
        <v>3150000</v>
      </c>
      <c r="AA99" s="16">
        <f t="shared" si="14"/>
        <v>67625932</v>
      </c>
      <c r="AD99" s="16" t="s">
        <v>257</v>
      </c>
      <c r="AE99" s="16" t="str">
        <f t="shared" si="15"/>
        <v>2524701,0}|</v>
      </c>
      <c r="AF99" s="16" t="s">
        <v>258</v>
      </c>
      <c r="AG99" s="16">
        <f t="shared" si="16"/>
        <v>3150000</v>
      </c>
      <c r="AH99" s="16" t="s">
        <v>260</v>
      </c>
      <c r="AI99" s="16" t="s">
        <v>259</v>
      </c>
      <c r="AJ99" s="16">
        <f t="shared" si="17"/>
        <v>67625932</v>
      </c>
      <c r="AK99" s="16" t="s">
        <v>261</v>
      </c>
      <c r="AL99" s="24" t="str">
        <f t="shared" si="18"/>
        <v>{{5,1,1,2524701,0}|{{5,1,2,3150000,0}|{{5,1,3,67625932,3}}</v>
      </c>
    </row>
    <row r="100" spans="1:38" x14ac:dyDescent="0.15">
      <c r="A100" s="16">
        <v>95</v>
      </c>
      <c r="B100" s="16">
        <v>404</v>
      </c>
      <c r="C100" s="16">
        <v>2</v>
      </c>
      <c r="D100" s="16">
        <v>0</v>
      </c>
      <c r="E100" s="16">
        <v>0</v>
      </c>
      <c r="F100" s="16">
        <v>0</v>
      </c>
      <c r="G100" s="16">
        <v>6000195</v>
      </c>
      <c r="H100" s="24"/>
      <c r="I100" s="24" t="s">
        <v>294</v>
      </c>
      <c r="J100" s="16">
        <v>8661</v>
      </c>
      <c r="K100" s="25">
        <f t="shared" si="11"/>
        <v>15</v>
      </c>
      <c r="L100" s="16" t="s">
        <v>55</v>
      </c>
      <c r="M100" s="16" t="str" cm="1">
        <f t="array" ref="M100:U100">_xlfn._xlws.FILTER(领地怪物效果!$A$4:$I$64,L100=领地怪物效果!$A$4:$A$64)</f>
        <v>远征PVP-10级中心城邦</v>
      </c>
      <c r="N100" s="16">
        <v>10</v>
      </c>
      <c r="O100" s="16">
        <v>83</v>
      </c>
      <c r="P100" s="16">
        <v>401</v>
      </c>
      <c r="Q100" s="16">
        <v>401</v>
      </c>
      <c r="R100" s="16">
        <v>0</v>
      </c>
      <c r="S100" s="16">
        <v>249464552</v>
      </c>
      <c r="T100" s="16">
        <v>280700000</v>
      </c>
      <c r="U100" s="16">
        <v>6026222014</v>
      </c>
      <c r="V100" s="16">
        <f t="shared" si="10"/>
        <v>4</v>
      </c>
      <c r="W100" s="19" cm="1">
        <f t="array" ref="W100">SUMPRODUCT((V100=品质升级提升效果!$H$3:$H$102)*(品质升级提升效果!$I$3:$I$102=C100)*(品质升级提升效果!$J$3:$J$102))</f>
        <v>0.08</v>
      </c>
      <c r="X100" s="19" cm="1">
        <f t="array" ref="X100">IFERROR(LOOKUP(1,0/((L100=Sheet2!$A$1:$A$90)*(Sheet2!$B$1:$B$90=C100)),Sheet2!$C$1:$C$90),W100)</f>
        <v>1.4999999999999999E-2</v>
      </c>
      <c r="Y100" s="16">
        <f t="shared" si="12"/>
        <v>3741968</v>
      </c>
      <c r="Z100" s="16">
        <f t="shared" si="13"/>
        <v>4210500</v>
      </c>
      <c r="AA100" s="16">
        <f t="shared" si="14"/>
        <v>90393330</v>
      </c>
      <c r="AD100" s="16" t="s">
        <v>257</v>
      </c>
      <c r="AE100" s="16" t="str">
        <f t="shared" si="15"/>
        <v>3741968,0}|</v>
      </c>
      <c r="AF100" s="16" t="s">
        <v>258</v>
      </c>
      <c r="AG100" s="16">
        <f t="shared" si="16"/>
        <v>4210500</v>
      </c>
      <c r="AH100" s="16" t="s">
        <v>260</v>
      </c>
      <c r="AI100" s="16" t="s">
        <v>259</v>
      </c>
      <c r="AJ100" s="16">
        <f t="shared" si="17"/>
        <v>90393330</v>
      </c>
      <c r="AK100" s="16" t="s">
        <v>261</v>
      </c>
      <c r="AL100" s="24" t="str">
        <f t="shared" si="18"/>
        <v>{{5,1,1,3741968,0}|{{5,1,2,4210500,0}|{{5,1,3,90393330,3}}</v>
      </c>
    </row>
    <row r="101" spans="1:38" x14ac:dyDescent="0.15">
      <c r="A101" s="16">
        <v>96</v>
      </c>
      <c r="B101" s="16">
        <v>500</v>
      </c>
      <c r="C101" s="16">
        <v>2</v>
      </c>
      <c r="D101" s="16">
        <v>0</v>
      </c>
      <c r="E101" s="16">
        <v>0</v>
      </c>
      <c r="F101" s="16">
        <v>0</v>
      </c>
      <c r="G101" s="16">
        <v>6000196</v>
      </c>
      <c r="H101" s="24"/>
      <c r="I101" s="24" t="s">
        <v>295</v>
      </c>
      <c r="J101" s="16">
        <v>8661</v>
      </c>
      <c r="K101" s="25">
        <f t="shared" si="11"/>
        <v>100</v>
      </c>
      <c r="L101" s="16" t="s">
        <v>56</v>
      </c>
      <c r="M101" s="16" t="str" cm="1">
        <f t="array" ref="M101:U101">_xlfn._xlws.FILTER(领地怪物效果!$A$4:$I$64,L101=领地怪物效果!$A$4:$A$64)</f>
        <v>远征PVE-出生</v>
      </c>
      <c r="N101" s="16">
        <v>0</v>
      </c>
      <c r="O101" s="16">
        <v>1.5</v>
      </c>
      <c r="P101" s="16">
        <v>1.2</v>
      </c>
      <c r="Q101" s="16">
        <v>1.2</v>
      </c>
      <c r="R101" s="16">
        <v>0</v>
      </c>
      <c r="S101" s="16">
        <v>4508395</v>
      </c>
      <c r="T101" s="16">
        <v>840000</v>
      </c>
      <c r="U101" s="16">
        <v>18033582</v>
      </c>
      <c r="V101" s="16">
        <f t="shared" si="10"/>
        <v>1</v>
      </c>
      <c r="W101" s="19" cm="1">
        <f t="array" ref="W101">SUMPRODUCT((V101=品质升级提升效果!$H$3:$H$102)*(品质升级提升效果!$I$3:$I$102=C101)*(品质升级提升效果!$J$3:$J$102))</f>
        <v>0.1</v>
      </c>
      <c r="X101" s="19" cm="1">
        <f t="array" ref="X101">IFERROR(LOOKUP(1,0/((L101=Sheet2!$A$1:$A$90)*(Sheet2!$B$1:$B$90=C101)),Sheet2!$C$1:$C$90),W101)</f>
        <v>0.1</v>
      </c>
      <c r="Y101" s="16">
        <f t="shared" si="12"/>
        <v>450839</v>
      </c>
      <c r="Z101" s="16">
        <f t="shared" si="13"/>
        <v>84000</v>
      </c>
      <c r="AA101" s="16">
        <f t="shared" si="14"/>
        <v>1803358</v>
      </c>
      <c r="AD101" s="16" t="s">
        <v>257</v>
      </c>
      <c r="AE101" s="16" t="str">
        <f t="shared" si="15"/>
        <v>450839,0}|</v>
      </c>
      <c r="AF101" s="16" t="s">
        <v>258</v>
      </c>
      <c r="AG101" s="16">
        <f t="shared" si="16"/>
        <v>84000</v>
      </c>
      <c r="AH101" s="16" t="s">
        <v>260</v>
      </c>
      <c r="AI101" s="16" t="s">
        <v>259</v>
      </c>
      <c r="AJ101" s="16">
        <f t="shared" si="17"/>
        <v>1803358</v>
      </c>
      <c r="AK101" s="16" t="s">
        <v>261</v>
      </c>
      <c r="AL101" s="24" t="str">
        <f t="shared" si="18"/>
        <v>{{5,1,1,450839,0}|{{5,1,2,84000,0}|{{5,1,3,1803358,3}}</v>
      </c>
    </row>
    <row r="102" spans="1:38" x14ac:dyDescent="0.15">
      <c r="A102" s="16">
        <v>97</v>
      </c>
      <c r="B102" s="16">
        <v>501</v>
      </c>
      <c r="C102" s="16">
        <v>2</v>
      </c>
      <c r="D102" s="16">
        <v>0</v>
      </c>
      <c r="E102" s="16">
        <v>0</v>
      </c>
      <c r="F102" s="16">
        <v>0</v>
      </c>
      <c r="G102" s="16">
        <v>6000197</v>
      </c>
      <c r="H102" s="24"/>
      <c r="I102" s="24" t="s">
        <v>289</v>
      </c>
      <c r="J102" s="16">
        <v>8661</v>
      </c>
      <c r="K102" s="25">
        <f t="shared" si="11"/>
        <v>100</v>
      </c>
      <c r="L102" s="16" t="s">
        <v>57</v>
      </c>
      <c r="M102" s="16" t="str" cm="1">
        <f t="array" ref="M102:U102">_xlfn._xlws.FILTER(领地怪物效果!$A$4:$I$64,L102=领地怪物效果!$A$4:$A$64)</f>
        <v>远征PVE-1级普通</v>
      </c>
      <c r="N102" s="16">
        <v>1</v>
      </c>
      <c r="O102" s="16">
        <v>1.35</v>
      </c>
      <c r="P102" s="16">
        <v>1.2</v>
      </c>
      <c r="Q102" s="16">
        <v>1.2</v>
      </c>
      <c r="R102" s="16">
        <v>0</v>
      </c>
      <c r="S102" s="16">
        <v>4057555</v>
      </c>
      <c r="T102" s="16">
        <v>840000</v>
      </c>
      <c r="U102" s="16">
        <v>18033582</v>
      </c>
      <c r="V102" s="16">
        <f t="shared" si="10"/>
        <v>1</v>
      </c>
      <c r="W102" s="19" cm="1">
        <f t="array" ref="W102">SUMPRODUCT((V102=品质升级提升效果!$H$3:$H$102)*(品质升级提升效果!$I$3:$I$102=C102)*(品质升级提升效果!$J$3:$J$102))</f>
        <v>0.1</v>
      </c>
      <c r="X102" s="19" cm="1">
        <f t="array" ref="X102">IFERROR(LOOKUP(1,0/((L102=Sheet2!$A$1:$A$90)*(Sheet2!$B$1:$B$90=C102)),Sheet2!$C$1:$C$90),W102)</f>
        <v>0.1</v>
      </c>
      <c r="Y102" s="16">
        <f t="shared" si="12"/>
        <v>405755</v>
      </c>
      <c r="Z102" s="16">
        <f t="shared" si="13"/>
        <v>84000</v>
      </c>
      <c r="AA102" s="16">
        <f t="shared" si="14"/>
        <v>1803358</v>
      </c>
      <c r="AD102" s="16" t="s">
        <v>257</v>
      </c>
      <c r="AE102" s="16" t="str">
        <f t="shared" si="15"/>
        <v>405755,0}|</v>
      </c>
      <c r="AF102" s="16" t="s">
        <v>258</v>
      </c>
      <c r="AG102" s="16">
        <f t="shared" si="16"/>
        <v>84000</v>
      </c>
      <c r="AH102" s="16" t="s">
        <v>260</v>
      </c>
      <c r="AI102" s="16" t="s">
        <v>259</v>
      </c>
      <c r="AJ102" s="16">
        <f t="shared" si="17"/>
        <v>1803358</v>
      </c>
      <c r="AK102" s="16" t="s">
        <v>261</v>
      </c>
      <c r="AL102" s="24" t="str">
        <f t="shared" si="18"/>
        <v>{{5,1,1,405755,0}|{{5,1,2,84000,0}|{{5,1,3,1803358,3}}</v>
      </c>
    </row>
    <row r="103" spans="1:38" x14ac:dyDescent="0.15">
      <c r="A103" s="16">
        <v>98</v>
      </c>
      <c r="B103" s="16">
        <v>502</v>
      </c>
      <c r="C103" s="16">
        <v>2</v>
      </c>
      <c r="D103" s="16">
        <v>0</v>
      </c>
      <c r="E103" s="16">
        <v>0</v>
      </c>
      <c r="F103" s="16">
        <v>0</v>
      </c>
      <c r="G103" s="16">
        <v>6000198</v>
      </c>
      <c r="H103" s="24"/>
      <c r="I103" s="24" t="s">
        <v>296</v>
      </c>
      <c r="J103" s="16">
        <v>8661</v>
      </c>
      <c r="K103" s="25">
        <f t="shared" si="11"/>
        <v>100</v>
      </c>
      <c r="L103" s="16" t="s">
        <v>58</v>
      </c>
      <c r="M103" s="16" t="str" cm="1">
        <f t="array" ref="M103:U103">_xlfn._xlws.FILTER(领地怪物效果!$A$4:$I$64,L103=领地怪物效果!$A$4:$A$64)</f>
        <v>远征PVE-2级普通</v>
      </c>
      <c r="N103" s="16">
        <v>2</v>
      </c>
      <c r="O103" s="16">
        <v>2.8</v>
      </c>
      <c r="P103" s="16">
        <v>1.8</v>
      </c>
      <c r="Q103" s="16">
        <v>1.8</v>
      </c>
      <c r="R103" s="16">
        <v>0</v>
      </c>
      <c r="S103" s="16">
        <v>8415671</v>
      </c>
      <c r="T103" s="16">
        <v>1260000</v>
      </c>
      <c r="U103" s="16">
        <v>27050373</v>
      </c>
      <c r="V103" s="16">
        <f t="shared" si="10"/>
        <v>2</v>
      </c>
      <c r="W103" s="19" cm="1">
        <f t="array" ref="W103">SUMPRODUCT((V103=品质升级提升效果!$H$3:$H$102)*(品质升级提升效果!$I$3:$I$102=C103)*(品质升级提升效果!$J$3:$J$102))</f>
        <v>0.1</v>
      </c>
      <c r="X103" s="19" cm="1">
        <f t="array" ref="X103">IFERROR(LOOKUP(1,0/((L103=Sheet2!$A$1:$A$90)*(Sheet2!$B$1:$B$90=C103)),Sheet2!$C$1:$C$90),W103)</f>
        <v>0.1</v>
      </c>
      <c r="Y103" s="16">
        <f t="shared" si="12"/>
        <v>841567</v>
      </c>
      <c r="Z103" s="16">
        <f t="shared" si="13"/>
        <v>126000</v>
      </c>
      <c r="AA103" s="16">
        <f t="shared" si="14"/>
        <v>2705037</v>
      </c>
      <c r="AD103" s="16" t="s">
        <v>257</v>
      </c>
      <c r="AE103" s="16" t="str">
        <f t="shared" si="15"/>
        <v>841567,0}|</v>
      </c>
      <c r="AF103" s="16" t="s">
        <v>258</v>
      </c>
      <c r="AG103" s="16">
        <f t="shared" si="16"/>
        <v>126000</v>
      </c>
      <c r="AH103" s="16" t="s">
        <v>260</v>
      </c>
      <c r="AI103" s="16" t="s">
        <v>259</v>
      </c>
      <c r="AJ103" s="16">
        <f t="shared" si="17"/>
        <v>2705037</v>
      </c>
      <c r="AK103" s="16" t="s">
        <v>261</v>
      </c>
      <c r="AL103" s="24" t="str">
        <f t="shared" si="18"/>
        <v>{{5,1,1,841567,0}|{{5,1,2,126000,0}|{{5,1,3,2705037,3}}</v>
      </c>
    </row>
    <row r="104" spans="1:38" x14ac:dyDescent="0.15">
      <c r="A104" s="16">
        <v>99</v>
      </c>
      <c r="B104" s="16">
        <v>503</v>
      </c>
      <c r="C104" s="16">
        <v>2</v>
      </c>
      <c r="D104" s="16">
        <v>0</v>
      </c>
      <c r="E104" s="16">
        <v>0</v>
      </c>
      <c r="F104" s="16">
        <v>0</v>
      </c>
      <c r="G104" s="16">
        <v>6000199</v>
      </c>
      <c r="H104" s="24"/>
      <c r="I104" s="24" t="s">
        <v>297</v>
      </c>
      <c r="J104" s="16">
        <v>8661</v>
      </c>
      <c r="K104" s="25">
        <f t="shared" si="11"/>
        <v>100</v>
      </c>
      <c r="L104" s="16" t="s">
        <v>59</v>
      </c>
      <c r="M104" s="16" t="str" cm="1">
        <f t="array" ref="M104:U104">_xlfn._xlws.FILTER(领地怪物效果!$A$4:$I$64,L104=领地怪物效果!$A$4:$A$64)</f>
        <v>远征PVE-3级普通</v>
      </c>
      <c r="N104" s="16">
        <v>3</v>
      </c>
      <c r="O104" s="16">
        <v>5.5</v>
      </c>
      <c r="P104" s="16">
        <v>3</v>
      </c>
      <c r="Q104" s="16">
        <v>3</v>
      </c>
      <c r="R104" s="16">
        <v>0</v>
      </c>
      <c r="S104" s="16">
        <v>16530783</v>
      </c>
      <c r="T104" s="16">
        <v>2100000</v>
      </c>
      <c r="U104" s="16">
        <v>45083955</v>
      </c>
      <c r="V104" s="16">
        <f t="shared" si="10"/>
        <v>3</v>
      </c>
      <c r="W104" s="19" cm="1">
        <f t="array" ref="W104">SUMPRODUCT((V104=品质升级提升效果!$H$3:$H$102)*(品质升级提升效果!$I$3:$I$102=C104)*(品质升级提升效果!$J$3:$J$102))</f>
        <v>0.1</v>
      </c>
      <c r="X104" s="19" cm="1">
        <f t="array" ref="X104">IFERROR(LOOKUP(1,0/((L104=Sheet2!$A$1:$A$90)*(Sheet2!$B$1:$B$90=C104)),Sheet2!$C$1:$C$90),W104)</f>
        <v>0.1</v>
      </c>
      <c r="Y104" s="16">
        <f t="shared" si="12"/>
        <v>1653078</v>
      </c>
      <c r="Z104" s="16">
        <f t="shared" si="13"/>
        <v>210000</v>
      </c>
      <c r="AA104" s="16">
        <f t="shared" si="14"/>
        <v>4508395</v>
      </c>
      <c r="AD104" s="16" t="s">
        <v>257</v>
      </c>
      <c r="AE104" s="16" t="str">
        <f t="shared" si="15"/>
        <v>1653078,0}|</v>
      </c>
      <c r="AF104" s="16" t="s">
        <v>258</v>
      </c>
      <c r="AG104" s="16">
        <f t="shared" si="16"/>
        <v>210000</v>
      </c>
      <c r="AH104" s="16" t="s">
        <v>260</v>
      </c>
      <c r="AI104" s="16" t="s">
        <v>259</v>
      </c>
      <c r="AJ104" s="16">
        <f t="shared" si="17"/>
        <v>4508395</v>
      </c>
      <c r="AK104" s="16" t="s">
        <v>261</v>
      </c>
      <c r="AL104" s="24" t="str">
        <f t="shared" si="18"/>
        <v>{{5,1,1,1653078,0}|{{5,1,2,210000,0}|{{5,1,3,4508395,3}}</v>
      </c>
    </row>
    <row r="105" spans="1:38" x14ac:dyDescent="0.15">
      <c r="A105" s="16">
        <v>100</v>
      </c>
      <c r="B105" s="16">
        <v>504</v>
      </c>
      <c r="C105" s="16">
        <v>2</v>
      </c>
      <c r="D105" s="16">
        <v>0</v>
      </c>
      <c r="E105" s="16">
        <v>0</v>
      </c>
      <c r="F105" s="16">
        <v>0</v>
      </c>
      <c r="G105" s="16">
        <v>6000200</v>
      </c>
      <c r="H105" s="24"/>
      <c r="I105" s="24" t="s">
        <v>270</v>
      </c>
      <c r="J105" s="16">
        <v>8661</v>
      </c>
      <c r="K105" s="25">
        <f t="shared" si="11"/>
        <v>80</v>
      </c>
      <c r="L105" s="16" t="s">
        <v>60</v>
      </c>
      <c r="M105" s="16" t="str" cm="1">
        <f t="array" ref="M105:U105">_xlfn._xlws.FILTER(领地怪物效果!$A$4:$I$64,L105=领地怪物效果!$A$4:$A$64)</f>
        <v>远征PVE-4级普通</v>
      </c>
      <c r="N105" s="16">
        <v>4</v>
      </c>
      <c r="O105" s="16">
        <v>8</v>
      </c>
      <c r="P105" s="16">
        <v>22</v>
      </c>
      <c r="Q105" s="16">
        <v>22</v>
      </c>
      <c r="R105" s="16">
        <v>0</v>
      </c>
      <c r="S105" s="16">
        <v>24044776</v>
      </c>
      <c r="T105" s="16">
        <v>15400000</v>
      </c>
      <c r="U105" s="16">
        <v>330615671</v>
      </c>
      <c r="V105" s="16">
        <f t="shared" ref="V105:V168" si="19">IF(MID(B105,2,3)+0=0,1,MID(B105,2,3)+0)</f>
        <v>4</v>
      </c>
      <c r="W105" s="19" cm="1">
        <f t="array" ref="W105">SUMPRODUCT((V105=品质升级提升效果!$H$3:$H$102)*(品质升级提升效果!$I$3:$I$102=C105)*(品质升级提升效果!$J$3:$J$102))</f>
        <v>0.08</v>
      </c>
      <c r="X105" s="19" cm="1">
        <f t="array" ref="X105">IFERROR(LOOKUP(1,0/((L105=Sheet2!$A$1:$A$90)*(Sheet2!$B$1:$B$90=C105)),Sheet2!$C$1:$C$90),W105)</f>
        <v>0.08</v>
      </c>
      <c r="Y105" s="16">
        <f t="shared" si="12"/>
        <v>1923582</v>
      </c>
      <c r="Z105" s="16">
        <f t="shared" si="13"/>
        <v>1232000</v>
      </c>
      <c r="AA105" s="16">
        <f t="shared" si="14"/>
        <v>26449253</v>
      </c>
      <c r="AD105" s="16" t="s">
        <v>257</v>
      </c>
      <c r="AE105" s="16" t="str">
        <f t="shared" si="15"/>
        <v>1923582,0}|</v>
      </c>
      <c r="AF105" s="16" t="s">
        <v>258</v>
      </c>
      <c r="AG105" s="16">
        <f t="shared" si="16"/>
        <v>1232000</v>
      </c>
      <c r="AH105" s="16" t="s">
        <v>260</v>
      </c>
      <c r="AI105" s="16" t="s">
        <v>259</v>
      </c>
      <c r="AJ105" s="16">
        <f t="shared" si="17"/>
        <v>26449253</v>
      </c>
      <c r="AK105" s="16" t="s">
        <v>261</v>
      </c>
      <c r="AL105" s="24" t="str">
        <f t="shared" si="18"/>
        <v>{{5,1,1,1923582,0}|{{5,1,2,1232000,0}|{{5,1,3,26449253,3}}</v>
      </c>
    </row>
    <row r="106" spans="1:38" x14ac:dyDescent="0.15">
      <c r="A106" s="16">
        <v>101</v>
      </c>
      <c r="B106" s="16">
        <v>505</v>
      </c>
      <c r="C106" s="16">
        <v>2</v>
      </c>
      <c r="D106" s="16">
        <v>0</v>
      </c>
      <c r="E106" s="16">
        <v>0</v>
      </c>
      <c r="F106" s="16">
        <v>0</v>
      </c>
      <c r="G106" s="16">
        <v>6000201</v>
      </c>
      <c r="H106" s="24"/>
      <c r="I106" s="24" t="s">
        <v>298</v>
      </c>
      <c r="J106" s="16">
        <v>8661</v>
      </c>
      <c r="K106" s="25">
        <f t="shared" si="11"/>
        <v>80</v>
      </c>
      <c r="L106" s="16" t="s">
        <v>61</v>
      </c>
      <c r="M106" s="16" t="str" cm="1">
        <f t="array" ref="M106:U106">_xlfn._xlws.FILTER(领地怪物效果!$A$4:$I$64,L106=领地怪物效果!$A$4:$A$64)</f>
        <v>远征PVE-5级普通</v>
      </c>
      <c r="N106" s="16">
        <v>5</v>
      </c>
      <c r="O106" s="16">
        <v>12</v>
      </c>
      <c r="P106" s="16">
        <v>25</v>
      </c>
      <c r="Q106" s="16">
        <v>25</v>
      </c>
      <c r="R106" s="16">
        <v>0</v>
      </c>
      <c r="S106" s="16">
        <v>36067164</v>
      </c>
      <c r="T106" s="16">
        <v>17500000</v>
      </c>
      <c r="U106" s="16">
        <v>375699626</v>
      </c>
      <c r="V106" s="16">
        <f t="shared" si="19"/>
        <v>5</v>
      </c>
      <c r="W106" s="19" cm="1">
        <f t="array" ref="W106">SUMPRODUCT((V106=品质升级提升效果!$H$3:$H$102)*(品质升级提升效果!$I$3:$I$102=C106)*(品质升级提升效果!$J$3:$J$102))</f>
        <v>0.08</v>
      </c>
      <c r="X106" s="19" cm="1">
        <f t="array" ref="X106">IFERROR(LOOKUP(1,0/((L106=Sheet2!$A$1:$A$90)*(Sheet2!$B$1:$B$90=C106)),Sheet2!$C$1:$C$90),W106)</f>
        <v>0.08</v>
      </c>
      <c r="Y106" s="16">
        <f t="shared" si="12"/>
        <v>2885373</v>
      </c>
      <c r="Z106" s="16">
        <f t="shared" si="13"/>
        <v>1400000</v>
      </c>
      <c r="AA106" s="16">
        <f t="shared" si="14"/>
        <v>30055970</v>
      </c>
      <c r="AD106" s="16" t="s">
        <v>257</v>
      </c>
      <c r="AE106" s="16" t="str">
        <f t="shared" si="15"/>
        <v>2885373,0}|</v>
      </c>
      <c r="AF106" s="16" t="s">
        <v>258</v>
      </c>
      <c r="AG106" s="16">
        <f t="shared" si="16"/>
        <v>1400000</v>
      </c>
      <c r="AH106" s="16" t="s">
        <v>260</v>
      </c>
      <c r="AI106" s="16" t="s">
        <v>259</v>
      </c>
      <c r="AJ106" s="16">
        <f t="shared" si="17"/>
        <v>30055970</v>
      </c>
      <c r="AK106" s="16" t="s">
        <v>261</v>
      </c>
      <c r="AL106" s="24" t="str">
        <f t="shared" si="18"/>
        <v>{{5,1,1,2885373,0}|{{5,1,2,1400000,0}|{{5,1,3,30055970,3}}</v>
      </c>
    </row>
    <row r="107" spans="1:38" x14ac:dyDescent="0.15">
      <c r="A107" s="16">
        <v>102</v>
      </c>
      <c r="B107" s="16">
        <v>506</v>
      </c>
      <c r="C107" s="16">
        <v>2</v>
      </c>
      <c r="D107" s="16">
        <v>0</v>
      </c>
      <c r="E107" s="16">
        <v>0</v>
      </c>
      <c r="F107" s="16">
        <v>0</v>
      </c>
      <c r="G107" s="16">
        <v>6000202</v>
      </c>
      <c r="H107" s="24"/>
      <c r="I107" s="24" t="s">
        <v>299</v>
      </c>
      <c r="J107" s="16">
        <v>8661</v>
      </c>
      <c r="K107" s="25">
        <f t="shared" si="11"/>
        <v>80</v>
      </c>
      <c r="L107" s="16" t="s">
        <v>62</v>
      </c>
      <c r="M107" s="16" t="str" cm="1">
        <f t="array" ref="M107:U107">_xlfn._xlws.FILTER(领地怪物效果!$A$4:$I$64,L107=领地怪物效果!$A$4:$A$64)</f>
        <v>远征PVE-6级普通</v>
      </c>
      <c r="N107" s="16">
        <v>6</v>
      </c>
      <c r="O107" s="16">
        <v>28</v>
      </c>
      <c r="P107" s="16">
        <v>160</v>
      </c>
      <c r="Q107" s="16">
        <v>160</v>
      </c>
      <c r="R107" s="16">
        <v>0</v>
      </c>
      <c r="S107" s="16">
        <v>84156716</v>
      </c>
      <c r="T107" s="16">
        <v>112000000</v>
      </c>
      <c r="U107" s="16">
        <v>2404477611</v>
      </c>
      <c r="V107" s="16">
        <f t="shared" si="19"/>
        <v>6</v>
      </c>
      <c r="W107" s="19" cm="1">
        <f t="array" ref="W107">SUMPRODUCT((V107=品质升级提升效果!$H$3:$H$102)*(品质升级提升效果!$I$3:$I$102=C107)*(品质升级提升效果!$J$3:$J$102))</f>
        <v>0.08</v>
      </c>
      <c r="X107" s="19" cm="1">
        <f t="array" ref="X107">IFERROR(LOOKUP(1,0/((L107=Sheet2!$A$1:$A$90)*(Sheet2!$B$1:$B$90=C107)),Sheet2!$C$1:$C$90),W107)</f>
        <v>0.08</v>
      </c>
      <c r="Y107" s="16">
        <f t="shared" si="12"/>
        <v>6732537</v>
      </c>
      <c r="Z107" s="16">
        <f t="shared" si="13"/>
        <v>8960000</v>
      </c>
      <c r="AA107" s="16">
        <f t="shared" si="14"/>
        <v>192358208</v>
      </c>
      <c r="AD107" s="16" t="s">
        <v>257</v>
      </c>
      <c r="AE107" s="16" t="str">
        <f t="shared" si="15"/>
        <v>6732537,0}|</v>
      </c>
      <c r="AF107" s="16" t="s">
        <v>258</v>
      </c>
      <c r="AG107" s="16">
        <f t="shared" si="16"/>
        <v>8960000</v>
      </c>
      <c r="AH107" s="16" t="s">
        <v>260</v>
      </c>
      <c r="AI107" s="16" t="s">
        <v>259</v>
      </c>
      <c r="AJ107" s="16">
        <f t="shared" si="17"/>
        <v>192358208</v>
      </c>
      <c r="AK107" s="16" t="s">
        <v>261</v>
      </c>
      <c r="AL107" s="24" t="str">
        <f t="shared" si="18"/>
        <v>{{5,1,1,6732537,0}|{{5,1,2,8960000,0}|{{5,1,3,192358208,3}}</v>
      </c>
    </row>
    <row r="108" spans="1:38" x14ac:dyDescent="0.15">
      <c r="A108" s="16">
        <v>103</v>
      </c>
      <c r="B108" s="16">
        <v>507</v>
      </c>
      <c r="C108" s="16">
        <v>2</v>
      </c>
      <c r="D108" s="16">
        <v>0</v>
      </c>
      <c r="E108" s="16">
        <v>0</v>
      </c>
      <c r="F108" s="16">
        <v>0</v>
      </c>
      <c r="G108" s="16">
        <v>6000203</v>
      </c>
      <c r="H108" s="24"/>
      <c r="I108" s="24" t="s">
        <v>283</v>
      </c>
      <c r="J108" s="16">
        <v>8661</v>
      </c>
      <c r="K108" s="25">
        <f t="shared" si="11"/>
        <v>80</v>
      </c>
      <c r="L108" s="16" t="s">
        <v>63</v>
      </c>
      <c r="M108" s="16" t="str" cm="1">
        <f t="array" ref="M108:U108">_xlfn._xlws.FILTER(领地怪物效果!$A$4:$I$64,L108=领地怪物效果!$A$4:$A$64)</f>
        <v>远征PVE-7级普通</v>
      </c>
      <c r="N108" s="16">
        <v>7</v>
      </c>
      <c r="O108" s="16">
        <v>32</v>
      </c>
      <c r="P108" s="16">
        <v>200</v>
      </c>
      <c r="Q108" s="16">
        <v>200</v>
      </c>
      <c r="R108" s="16">
        <v>0</v>
      </c>
      <c r="S108" s="16">
        <v>96179104</v>
      </c>
      <c r="T108" s="16">
        <v>140000000</v>
      </c>
      <c r="U108" s="16">
        <v>3005597014</v>
      </c>
      <c r="V108" s="16">
        <f t="shared" si="19"/>
        <v>7</v>
      </c>
      <c r="W108" s="19" cm="1">
        <f t="array" ref="W108">SUMPRODUCT((V108=品质升级提升效果!$H$3:$H$102)*(品质升级提升效果!$I$3:$I$102=C108)*(品质升级提升效果!$J$3:$J$102))</f>
        <v>0.08</v>
      </c>
      <c r="X108" s="19" cm="1">
        <f t="array" ref="X108">IFERROR(LOOKUP(1,0/((L108=Sheet2!$A$1:$A$90)*(Sheet2!$B$1:$B$90=C108)),Sheet2!$C$1:$C$90),W108)</f>
        <v>0.08</v>
      </c>
      <c r="Y108" s="16">
        <f t="shared" si="12"/>
        <v>7694328</v>
      </c>
      <c r="Z108" s="16">
        <f t="shared" si="13"/>
        <v>11200000</v>
      </c>
      <c r="AA108" s="16">
        <f t="shared" si="14"/>
        <v>240447761</v>
      </c>
      <c r="AD108" s="16" t="s">
        <v>257</v>
      </c>
      <c r="AE108" s="16" t="str">
        <f t="shared" si="15"/>
        <v>7694328,0}|</v>
      </c>
      <c r="AF108" s="16" t="s">
        <v>258</v>
      </c>
      <c r="AG108" s="16">
        <f t="shared" si="16"/>
        <v>11200000</v>
      </c>
      <c r="AH108" s="16" t="s">
        <v>260</v>
      </c>
      <c r="AI108" s="16" t="s">
        <v>259</v>
      </c>
      <c r="AJ108" s="16">
        <f t="shared" si="17"/>
        <v>240447761</v>
      </c>
      <c r="AK108" s="16" t="s">
        <v>261</v>
      </c>
      <c r="AL108" s="24" t="str">
        <f t="shared" si="18"/>
        <v>{{5,1,1,7694328,0}|{{5,1,2,11200000,0}|{{5,1,3,240447761,3}}</v>
      </c>
    </row>
    <row r="109" spans="1:38" x14ac:dyDescent="0.15">
      <c r="A109" s="16">
        <v>104</v>
      </c>
      <c r="B109" s="16">
        <v>508</v>
      </c>
      <c r="C109" s="16">
        <v>2</v>
      </c>
      <c r="D109" s="16">
        <v>0</v>
      </c>
      <c r="E109" s="16">
        <v>0</v>
      </c>
      <c r="F109" s="16">
        <v>0</v>
      </c>
      <c r="G109" s="16">
        <v>6000204</v>
      </c>
      <c r="H109" s="24"/>
      <c r="I109" s="24" t="s">
        <v>300</v>
      </c>
      <c r="J109" s="16">
        <v>8661</v>
      </c>
      <c r="K109" s="25">
        <f t="shared" si="11"/>
        <v>60</v>
      </c>
      <c r="L109" s="16" t="s">
        <v>64</v>
      </c>
      <c r="M109" s="16" t="str" cm="1">
        <f t="array" ref="M109:U109">_xlfn._xlws.FILTER(领地怪物效果!$A$4:$I$64,L109=领地怪物效果!$A$4:$A$64)</f>
        <v>远征PVE-8级普通</v>
      </c>
      <c r="N109" s="16">
        <v>8</v>
      </c>
      <c r="O109" s="16">
        <v>35</v>
      </c>
      <c r="P109" s="16">
        <v>250</v>
      </c>
      <c r="Q109" s="16">
        <v>250</v>
      </c>
      <c r="R109" s="16">
        <v>0</v>
      </c>
      <c r="S109" s="16">
        <v>105195895</v>
      </c>
      <c r="T109" s="16">
        <v>175000000</v>
      </c>
      <c r="U109" s="16">
        <v>3756996268</v>
      </c>
      <c r="V109" s="16">
        <f t="shared" si="19"/>
        <v>8</v>
      </c>
      <c r="W109" s="19" cm="1">
        <f t="array" ref="W109">SUMPRODUCT((V109=品质升级提升效果!$H$3:$H$102)*(品质升级提升效果!$I$3:$I$102=C109)*(品质升级提升效果!$J$3:$J$102))</f>
        <v>0.06</v>
      </c>
      <c r="X109" s="19" cm="1">
        <f t="array" ref="X109">IFERROR(LOOKUP(1,0/((L109=Sheet2!$A$1:$A$90)*(Sheet2!$B$1:$B$90=C109)),Sheet2!$C$1:$C$90),W109)</f>
        <v>0.06</v>
      </c>
      <c r="Y109" s="16">
        <f t="shared" si="12"/>
        <v>6311753</v>
      </c>
      <c r="Z109" s="16">
        <f t="shared" si="13"/>
        <v>10500000</v>
      </c>
      <c r="AA109" s="16">
        <f t="shared" si="14"/>
        <v>225419776</v>
      </c>
      <c r="AD109" s="16" t="s">
        <v>257</v>
      </c>
      <c r="AE109" s="16" t="str">
        <f t="shared" si="15"/>
        <v>6311753,0}|</v>
      </c>
      <c r="AF109" s="16" t="s">
        <v>258</v>
      </c>
      <c r="AG109" s="16">
        <f t="shared" si="16"/>
        <v>10500000</v>
      </c>
      <c r="AH109" s="16" t="s">
        <v>260</v>
      </c>
      <c r="AI109" s="16" t="s">
        <v>259</v>
      </c>
      <c r="AJ109" s="16">
        <f t="shared" si="17"/>
        <v>225419776</v>
      </c>
      <c r="AK109" s="16" t="s">
        <v>261</v>
      </c>
      <c r="AL109" s="24" t="str">
        <f t="shared" si="18"/>
        <v>{{5,1,1,6311753,0}|{{5,1,2,10500000,0}|{{5,1,3,225419776,3}}</v>
      </c>
    </row>
    <row r="110" spans="1:38" x14ac:dyDescent="0.15">
      <c r="A110" s="16">
        <v>105</v>
      </c>
      <c r="B110" s="16">
        <v>509</v>
      </c>
      <c r="C110" s="16">
        <v>2</v>
      </c>
      <c r="D110" s="16">
        <v>0</v>
      </c>
      <c r="E110" s="16">
        <v>0</v>
      </c>
      <c r="F110" s="16">
        <v>0</v>
      </c>
      <c r="G110" s="16">
        <v>6000205</v>
      </c>
      <c r="H110" s="24"/>
      <c r="I110" s="24" t="s">
        <v>301</v>
      </c>
      <c r="J110" s="16">
        <v>8661</v>
      </c>
      <c r="K110" s="25">
        <f t="shared" si="11"/>
        <v>60</v>
      </c>
      <c r="L110" s="16" t="s">
        <v>65</v>
      </c>
      <c r="M110" s="16" t="str" cm="1">
        <f t="array" ref="M110:U110">_xlfn._xlws.FILTER(领地怪物效果!$A$4:$I$64,L110=领地怪物效果!$A$4:$A$64)</f>
        <v>远征PVE-9级普通</v>
      </c>
      <c r="N110" s="16">
        <v>9</v>
      </c>
      <c r="O110" s="16">
        <v>60</v>
      </c>
      <c r="P110" s="16">
        <v>300</v>
      </c>
      <c r="Q110" s="16">
        <v>300</v>
      </c>
      <c r="R110" s="16">
        <v>0</v>
      </c>
      <c r="S110" s="16">
        <v>180335820</v>
      </c>
      <c r="T110" s="16">
        <v>210000000</v>
      </c>
      <c r="U110" s="16">
        <v>4508395522</v>
      </c>
      <c r="V110" s="16">
        <f t="shared" si="19"/>
        <v>9</v>
      </c>
      <c r="W110" s="19" cm="1">
        <f t="array" ref="W110">SUMPRODUCT((V110=品质升级提升效果!$H$3:$H$102)*(品质升级提升效果!$I$3:$I$102=C110)*(品质升级提升效果!$J$3:$J$102))</f>
        <v>0.06</v>
      </c>
      <c r="X110" s="19" cm="1">
        <f t="array" ref="X110">IFERROR(LOOKUP(1,0/((L110=Sheet2!$A$1:$A$90)*(Sheet2!$B$1:$B$90=C110)),Sheet2!$C$1:$C$90),W110)</f>
        <v>0.06</v>
      </c>
      <c r="Y110" s="16">
        <f t="shared" si="12"/>
        <v>10820149</v>
      </c>
      <c r="Z110" s="16">
        <f t="shared" si="13"/>
        <v>12600000</v>
      </c>
      <c r="AA110" s="16">
        <f t="shared" si="14"/>
        <v>270503731</v>
      </c>
      <c r="AD110" s="16" t="s">
        <v>257</v>
      </c>
      <c r="AE110" s="16" t="str">
        <f t="shared" si="15"/>
        <v>10820149,0}|</v>
      </c>
      <c r="AF110" s="16" t="s">
        <v>258</v>
      </c>
      <c r="AG110" s="16">
        <f t="shared" si="16"/>
        <v>12600000</v>
      </c>
      <c r="AH110" s="16" t="s">
        <v>260</v>
      </c>
      <c r="AI110" s="16" t="s">
        <v>259</v>
      </c>
      <c r="AJ110" s="16">
        <f t="shared" si="17"/>
        <v>270503731</v>
      </c>
      <c r="AK110" s="16" t="s">
        <v>261</v>
      </c>
      <c r="AL110" s="24" t="str">
        <f t="shared" si="18"/>
        <v>{{5,1,1,10820149,0}|{{5,1,2,12600000,0}|{{5,1,3,270503731,3}}</v>
      </c>
    </row>
    <row r="111" spans="1:38" x14ac:dyDescent="0.15">
      <c r="A111" s="16">
        <v>106</v>
      </c>
      <c r="B111" s="16">
        <v>510</v>
      </c>
      <c r="C111" s="16">
        <v>2</v>
      </c>
      <c r="D111" s="16">
        <v>0</v>
      </c>
      <c r="E111" s="16">
        <v>0</v>
      </c>
      <c r="F111" s="16">
        <v>0</v>
      </c>
      <c r="G111" s="16">
        <v>6000206</v>
      </c>
      <c r="H111" s="24"/>
      <c r="I111" s="24" t="s">
        <v>302</v>
      </c>
      <c r="J111" s="16">
        <v>8661</v>
      </c>
      <c r="K111" s="25">
        <f t="shared" si="11"/>
        <v>60</v>
      </c>
      <c r="L111" s="16" t="s">
        <v>66</v>
      </c>
      <c r="M111" s="16" t="str" cm="1">
        <f t="array" ref="M111:U111">_xlfn._xlws.FILTER(领地怪物效果!$A$4:$I$64,L111=领地怪物效果!$A$4:$A$64)</f>
        <v>远征PVE-10级普通</v>
      </c>
      <c r="N111" s="16">
        <v>10</v>
      </c>
      <c r="O111" s="16">
        <v>70</v>
      </c>
      <c r="P111" s="16">
        <v>320</v>
      </c>
      <c r="Q111" s="16">
        <v>320</v>
      </c>
      <c r="R111" s="16">
        <v>0</v>
      </c>
      <c r="S111" s="16">
        <v>210391791</v>
      </c>
      <c r="T111" s="16">
        <v>224000000</v>
      </c>
      <c r="U111" s="16">
        <v>4808955223</v>
      </c>
      <c r="V111" s="16">
        <f t="shared" si="19"/>
        <v>10</v>
      </c>
      <c r="W111" s="19" cm="1">
        <f t="array" ref="W111">SUMPRODUCT((V111=品质升级提升效果!$H$3:$H$102)*(品质升级提升效果!$I$3:$I$102=C111)*(品质升级提升效果!$J$3:$J$102))</f>
        <v>0.06</v>
      </c>
      <c r="X111" s="19" cm="1">
        <f t="array" ref="X111">IFERROR(LOOKUP(1,0/((L111=Sheet2!$A$1:$A$90)*(Sheet2!$B$1:$B$90=C111)),Sheet2!$C$1:$C$90),W111)</f>
        <v>0.06</v>
      </c>
      <c r="Y111" s="16">
        <f t="shared" si="12"/>
        <v>12623507</v>
      </c>
      <c r="Z111" s="16">
        <f t="shared" si="13"/>
        <v>13440000</v>
      </c>
      <c r="AA111" s="16">
        <f t="shared" si="14"/>
        <v>288537313</v>
      </c>
      <c r="AD111" s="16" t="s">
        <v>257</v>
      </c>
      <c r="AE111" s="16" t="str">
        <f t="shared" si="15"/>
        <v>12623507,0}|</v>
      </c>
      <c r="AF111" s="16" t="s">
        <v>258</v>
      </c>
      <c r="AG111" s="16">
        <f t="shared" si="16"/>
        <v>13440000</v>
      </c>
      <c r="AH111" s="16" t="s">
        <v>260</v>
      </c>
      <c r="AI111" s="16" t="s">
        <v>259</v>
      </c>
      <c r="AJ111" s="16">
        <f t="shared" si="17"/>
        <v>288537313</v>
      </c>
      <c r="AK111" s="16" t="s">
        <v>261</v>
      </c>
      <c r="AL111" s="24" t="str">
        <f t="shared" si="18"/>
        <v>{{5,1,1,12623507,0}|{{5,1,2,13440000,0}|{{5,1,3,288537313,3}}</v>
      </c>
    </row>
    <row r="112" spans="1:38" x14ac:dyDescent="0.15">
      <c r="A112" s="16">
        <v>107</v>
      </c>
      <c r="B112" s="16">
        <v>601</v>
      </c>
      <c r="C112" s="16">
        <v>2</v>
      </c>
      <c r="D112" s="16">
        <v>0</v>
      </c>
      <c r="E112" s="16">
        <v>0</v>
      </c>
      <c r="F112" s="16">
        <v>200</v>
      </c>
      <c r="G112" s="16">
        <v>6000207</v>
      </c>
      <c r="H112" s="24"/>
      <c r="I112" s="24" t="s">
        <v>303</v>
      </c>
      <c r="J112" s="16">
        <v>8661</v>
      </c>
      <c r="K112" s="25">
        <f t="shared" si="11"/>
        <v>100</v>
      </c>
      <c r="L112" s="16" t="s">
        <v>67</v>
      </c>
      <c r="M112" s="16" t="str" cm="1">
        <f t="array" ref="M112:U112">_xlfn._xlws.FILTER(领地怪物效果!$A$4:$I$64,L112=领地怪物效果!$A$4:$A$64)</f>
        <v>远征PVE-1级远古矿井</v>
      </c>
      <c r="N112" s="16">
        <v>1</v>
      </c>
      <c r="O112" s="16">
        <v>1.9</v>
      </c>
      <c r="P112" s="16">
        <v>1.9</v>
      </c>
      <c r="Q112" s="16">
        <v>1.9</v>
      </c>
      <c r="R112" s="16">
        <v>0</v>
      </c>
      <c r="S112" s="16">
        <v>5710634</v>
      </c>
      <c r="T112" s="16">
        <v>1330000</v>
      </c>
      <c r="U112" s="16">
        <v>28553171</v>
      </c>
      <c r="V112" s="16">
        <f t="shared" si="19"/>
        <v>1</v>
      </c>
      <c r="W112" s="19" cm="1">
        <f t="array" ref="W112">SUMPRODUCT((V112=品质升级提升效果!$H$3:$H$102)*(品质升级提升效果!$I$3:$I$102=C112)*(品质升级提升效果!$J$3:$J$102))</f>
        <v>0.1</v>
      </c>
      <c r="X112" s="19" cm="1">
        <f t="array" ref="X112">IFERROR(LOOKUP(1,0/((L112=Sheet2!$A$1:$A$90)*(Sheet2!$B$1:$B$90=C112)),Sheet2!$C$1:$C$90),W112)</f>
        <v>0.1</v>
      </c>
      <c r="Y112" s="16">
        <f t="shared" si="12"/>
        <v>571063</v>
      </c>
      <c r="Z112" s="16">
        <f t="shared" si="13"/>
        <v>133000</v>
      </c>
      <c r="AA112" s="16">
        <f t="shared" si="14"/>
        <v>2855317</v>
      </c>
      <c r="AD112" s="16" t="s">
        <v>257</v>
      </c>
      <c r="AE112" s="16" t="str">
        <f t="shared" si="15"/>
        <v>571063,0}|</v>
      </c>
      <c r="AF112" s="16" t="s">
        <v>258</v>
      </c>
      <c r="AG112" s="16">
        <f t="shared" si="16"/>
        <v>133000</v>
      </c>
      <c r="AH112" s="16" t="s">
        <v>260</v>
      </c>
      <c r="AI112" s="16" t="s">
        <v>259</v>
      </c>
      <c r="AJ112" s="16">
        <f t="shared" si="17"/>
        <v>2855317</v>
      </c>
      <c r="AK112" s="16" t="s">
        <v>261</v>
      </c>
      <c r="AL112" s="24" t="str">
        <f t="shared" si="18"/>
        <v>{{5,1,1,571063,0}|{{5,1,2,133000,0}|{{5,1,3,2855317,3}}</v>
      </c>
    </row>
    <row r="113" spans="1:38" x14ac:dyDescent="0.15">
      <c r="A113" s="16">
        <v>108</v>
      </c>
      <c r="B113" s="16">
        <v>602</v>
      </c>
      <c r="C113" s="16">
        <v>2</v>
      </c>
      <c r="D113" s="16">
        <v>0</v>
      </c>
      <c r="E113" s="16">
        <v>0</v>
      </c>
      <c r="F113" s="16">
        <v>200</v>
      </c>
      <c r="G113" s="16">
        <v>6000208</v>
      </c>
      <c r="H113" s="24"/>
      <c r="I113" s="24" t="s">
        <v>271</v>
      </c>
      <c r="J113" s="16">
        <v>8661</v>
      </c>
      <c r="K113" s="25">
        <f t="shared" si="11"/>
        <v>100</v>
      </c>
      <c r="L113" s="16" t="s">
        <v>68</v>
      </c>
      <c r="M113" s="16" t="str" cm="1">
        <f t="array" ref="M113:U113">_xlfn._xlws.FILTER(领地怪物效果!$A$4:$I$64,L113=领地怪物效果!$A$4:$A$64)</f>
        <v>远征PVE-2级远古矿井</v>
      </c>
      <c r="N113" s="16">
        <v>2</v>
      </c>
      <c r="O113" s="16">
        <v>2.95</v>
      </c>
      <c r="P113" s="16">
        <v>2.25</v>
      </c>
      <c r="Q113" s="16">
        <v>2.25</v>
      </c>
      <c r="R113" s="16">
        <v>0</v>
      </c>
      <c r="S113" s="16">
        <v>8866511</v>
      </c>
      <c r="T113" s="16">
        <v>1575000</v>
      </c>
      <c r="U113" s="16">
        <v>33812966</v>
      </c>
      <c r="V113" s="16">
        <f t="shared" si="19"/>
        <v>2</v>
      </c>
      <c r="W113" s="19" cm="1">
        <f t="array" ref="W113">SUMPRODUCT((V113=品质升级提升效果!$H$3:$H$102)*(品质升级提升效果!$I$3:$I$102=C113)*(品质升级提升效果!$J$3:$J$102))</f>
        <v>0.1</v>
      </c>
      <c r="X113" s="19" cm="1">
        <f t="array" ref="X113">IFERROR(LOOKUP(1,0/((L113=Sheet2!$A$1:$A$90)*(Sheet2!$B$1:$B$90=C113)),Sheet2!$C$1:$C$90),W113)</f>
        <v>0.1</v>
      </c>
      <c r="Y113" s="16">
        <f t="shared" si="12"/>
        <v>886651</v>
      </c>
      <c r="Z113" s="16">
        <f t="shared" si="13"/>
        <v>157500</v>
      </c>
      <c r="AA113" s="16">
        <f t="shared" si="14"/>
        <v>3381296</v>
      </c>
      <c r="AD113" s="16" t="s">
        <v>257</v>
      </c>
      <c r="AE113" s="16" t="str">
        <f t="shared" si="15"/>
        <v>886651,0}|</v>
      </c>
      <c r="AF113" s="16" t="s">
        <v>258</v>
      </c>
      <c r="AG113" s="16">
        <f t="shared" si="16"/>
        <v>157500</v>
      </c>
      <c r="AH113" s="16" t="s">
        <v>260</v>
      </c>
      <c r="AI113" s="16" t="s">
        <v>259</v>
      </c>
      <c r="AJ113" s="16">
        <f t="shared" si="17"/>
        <v>3381296</v>
      </c>
      <c r="AK113" s="16" t="s">
        <v>261</v>
      </c>
      <c r="AL113" s="24" t="str">
        <f t="shared" si="18"/>
        <v>{{5,1,1,886651,0}|{{5,1,2,157500,0}|{{5,1,3,3381296,3}}</v>
      </c>
    </row>
    <row r="114" spans="1:38" x14ac:dyDescent="0.15">
      <c r="A114" s="16">
        <v>109</v>
      </c>
      <c r="B114" s="16">
        <v>603</v>
      </c>
      <c r="C114" s="16">
        <v>2</v>
      </c>
      <c r="D114" s="16">
        <v>0</v>
      </c>
      <c r="E114" s="16">
        <v>0</v>
      </c>
      <c r="F114" s="16">
        <v>200</v>
      </c>
      <c r="G114" s="16">
        <v>6000209</v>
      </c>
      <c r="H114" s="24"/>
      <c r="I114" s="24" t="s">
        <v>304</v>
      </c>
      <c r="J114" s="16">
        <v>8661</v>
      </c>
      <c r="K114" s="25">
        <f t="shared" si="11"/>
        <v>100</v>
      </c>
      <c r="L114" s="16" t="s">
        <v>69</v>
      </c>
      <c r="M114" s="16" t="str" cm="1">
        <f t="array" ref="M114:U114">_xlfn._xlws.FILTER(领地怪物效果!$A$4:$I$64,L114=领地怪物效果!$A$4:$A$64)</f>
        <v>远征PVE-3级远古矿井</v>
      </c>
      <c r="N114" s="16">
        <v>3</v>
      </c>
      <c r="O114" s="16">
        <v>5.9</v>
      </c>
      <c r="P114" s="16">
        <v>3.9</v>
      </c>
      <c r="Q114" s="16">
        <v>3.9</v>
      </c>
      <c r="R114" s="16">
        <v>0</v>
      </c>
      <c r="S114" s="16">
        <v>17733022</v>
      </c>
      <c r="T114" s="16">
        <v>2730000</v>
      </c>
      <c r="U114" s="16">
        <v>58609141</v>
      </c>
      <c r="V114" s="16">
        <f t="shared" si="19"/>
        <v>3</v>
      </c>
      <c r="W114" s="19" cm="1">
        <f t="array" ref="W114">SUMPRODUCT((V114=品质升级提升效果!$H$3:$H$102)*(品质升级提升效果!$I$3:$I$102=C114)*(品质升级提升效果!$J$3:$J$102))</f>
        <v>0.1</v>
      </c>
      <c r="X114" s="19" cm="1">
        <f t="array" ref="X114">IFERROR(LOOKUP(1,0/((L114=Sheet2!$A$1:$A$90)*(Sheet2!$B$1:$B$90=C114)),Sheet2!$C$1:$C$90),W114)</f>
        <v>0.1</v>
      </c>
      <c r="Y114" s="16">
        <f t="shared" si="12"/>
        <v>1773302</v>
      </c>
      <c r="Z114" s="16">
        <f t="shared" si="13"/>
        <v>273000</v>
      </c>
      <c r="AA114" s="16">
        <f t="shared" si="14"/>
        <v>5860914</v>
      </c>
      <c r="AD114" s="16" t="s">
        <v>257</v>
      </c>
      <c r="AE114" s="16" t="str">
        <f t="shared" si="15"/>
        <v>1773302,0}|</v>
      </c>
      <c r="AF114" s="16" t="s">
        <v>258</v>
      </c>
      <c r="AG114" s="16">
        <f t="shared" si="16"/>
        <v>273000</v>
      </c>
      <c r="AH114" s="16" t="s">
        <v>260</v>
      </c>
      <c r="AI114" s="16" t="s">
        <v>259</v>
      </c>
      <c r="AJ114" s="16">
        <f t="shared" si="17"/>
        <v>5860914</v>
      </c>
      <c r="AK114" s="16" t="s">
        <v>261</v>
      </c>
      <c r="AL114" s="24" t="str">
        <f t="shared" si="18"/>
        <v>{{5,1,1,1773302,0}|{{5,1,2,273000,0}|{{5,1,3,5860914,3}}</v>
      </c>
    </row>
    <row r="115" spans="1:38" x14ac:dyDescent="0.15">
      <c r="A115" s="16">
        <v>110</v>
      </c>
      <c r="B115" s="16">
        <v>604</v>
      </c>
      <c r="C115" s="16">
        <v>2</v>
      </c>
      <c r="D115" s="16">
        <v>0</v>
      </c>
      <c r="E115" s="16">
        <v>0</v>
      </c>
      <c r="F115" s="16">
        <v>200</v>
      </c>
      <c r="G115" s="16">
        <v>6000210</v>
      </c>
      <c r="H115" s="24"/>
      <c r="I115" s="24" t="s">
        <v>305</v>
      </c>
      <c r="J115" s="16">
        <v>8661</v>
      </c>
      <c r="K115" s="25">
        <f t="shared" si="11"/>
        <v>80</v>
      </c>
      <c r="L115" s="16" t="s">
        <v>70</v>
      </c>
      <c r="M115" s="16" t="str" cm="1">
        <f t="array" ref="M115:U115">_xlfn._xlws.FILTER(领地怪物效果!$A$4:$I$64,L115=领地怪物效果!$A$4:$A$64)</f>
        <v>远征PVE-4级远古矿井</v>
      </c>
      <c r="N115" s="16">
        <v>4</v>
      </c>
      <c r="O115" s="16">
        <v>8.6999999999999993</v>
      </c>
      <c r="P115" s="16">
        <v>29.7</v>
      </c>
      <c r="Q115" s="16">
        <v>29.7</v>
      </c>
      <c r="R115" s="16">
        <v>0</v>
      </c>
      <c r="S115" s="16">
        <v>26148694</v>
      </c>
      <c r="T115" s="16">
        <v>20790000</v>
      </c>
      <c r="U115" s="16">
        <v>446331156</v>
      </c>
      <c r="V115" s="16">
        <f t="shared" si="19"/>
        <v>4</v>
      </c>
      <c r="W115" s="19" cm="1">
        <f t="array" ref="W115">SUMPRODUCT((V115=品质升级提升效果!$H$3:$H$102)*(品质升级提升效果!$I$3:$I$102=C115)*(品质升级提升效果!$J$3:$J$102))</f>
        <v>0.08</v>
      </c>
      <c r="X115" s="19" cm="1">
        <f t="array" ref="X115">IFERROR(LOOKUP(1,0/((L115=Sheet2!$A$1:$A$90)*(Sheet2!$B$1:$B$90=C115)),Sheet2!$C$1:$C$90),W115)</f>
        <v>0.08</v>
      </c>
      <c r="Y115" s="16">
        <f t="shared" si="12"/>
        <v>2091895</v>
      </c>
      <c r="Z115" s="16">
        <f t="shared" si="13"/>
        <v>1663200</v>
      </c>
      <c r="AA115" s="16">
        <f t="shared" si="14"/>
        <v>35706492</v>
      </c>
      <c r="AD115" s="16" t="s">
        <v>257</v>
      </c>
      <c r="AE115" s="16" t="str">
        <f t="shared" si="15"/>
        <v>2091895,0}|</v>
      </c>
      <c r="AF115" s="16" t="s">
        <v>258</v>
      </c>
      <c r="AG115" s="16">
        <f t="shared" si="16"/>
        <v>1663200</v>
      </c>
      <c r="AH115" s="16" t="s">
        <v>260</v>
      </c>
      <c r="AI115" s="16" t="s">
        <v>259</v>
      </c>
      <c r="AJ115" s="16">
        <f t="shared" si="17"/>
        <v>35706492</v>
      </c>
      <c r="AK115" s="16" t="s">
        <v>261</v>
      </c>
      <c r="AL115" s="24" t="str">
        <f t="shared" si="18"/>
        <v>{{5,1,1,2091895,0}|{{5,1,2,1663200,0}|{{5,1,3,35706492,3}}</v>
      </c>
    </row>
    <row r="116" spans="1:38" x14ac:dyDescent="0.15">
      <c r="A116" s="16">
        <v>111</v>
      </c>
      <c r="B116" s="16">
        <v>605</v>
      </c>
      <c r="C116" s="16">
        <v>2</v>
      </c>
      <c r="D116" s="16">
        <v>0</v>
      </c>
      <c r="E116" s="16">
        <v>0</v>
      </c>
      <c r="F116" s="16">
        <v>200</v>
      </c>
      <c r="G116" s="16">
        <v>6000211</v>
      </c>
      <c r="H116" s="24"/>
      <c r="I116" s="24" t="s">
        <v>284</v>
      </c>
      <c r="J116" s="16">
        <v>8661</v>
      </c>
      <c r="K116" s="25">
        <f t="shared" si="11"/>
        <v>80</v>
      </c>
      <c r="L116" s="16" t="s">
        <v>71</v>
      </c>
      <c r="M116" s="16" t="str" cm="1">
        <f t="array" ref="M116:U116">_xlfn._xlws.FILTER(领地怪物效果!$A$4:$I$64,L116=领地怪物效果!$A$4:$A$64)</f>
        <v>远征PVE-5级远古矿井</v>
      </c>
      <c r="N116" s="16">
        <v>5</v>
      </c>
      <c r="O116" s="16">
        <v>13.2</v>
      </c>
      <c r="P116" s="16">
        <v>35</v>
      </c>
      <c r="Q116" s="16">
        <v>35</v>
      </c>
      <c r="R116" s="16">
        <v>0</v>
      </c>
      <c r="S116" s="16">
        <v>39673880</v>
      </c>
      <c r="T116" s="16">
        <v>24500000</v>
      </c>
      <c r="U116" s="16">
        <v>525979477</v>
      </c>
      <c r="V116" s="16">
        <f t="shared" si="19"/>
        <v>5</v>
      </c>
      <c r="W116" s="19" cm="1">
        <f t="array" ref="W116">SUMPRODUCT((V116=品质升级提升效果!$H$3:$H$102)*(品质升级提升效果!$I$3:$I$102=C116)*(品质升级提升效果!$J$3:$J$102))</f>
        <v>0.08</v>
      </c>
      <c r="X116" s="19" cm="1">
        <f t="array" ref="X116">IFERROR(LOOKUP(1,0/((L116=Sheet2!$A$1:$A$90)*(Sheet2!$B$1:$B$90=C116)),Sheet2!$C$1:$C$90),W116)</f>
        <v>0.08</v>
      </c>
      <c r="Y116" s="16">
        <f t="shared" si="12"/>
        <v>3173910</v>
      </c>
      <c r="Z116" s="16">
        <f t="shared" si="13"/>
        <v>1960000</v>
      </c>
      <c r="AA116" s="16">
        <f t="shared" si="14"/>
        <v>42078358</v>
      </c>
      <c r="AD116" s="16" t="s">
        <v>257</v>
      </c>
      <c r="AE116" s="16" t="str">
        <f t="shared" si="15"/>
        <v>3173910,0}|</v>
      </c>
      <c r="AF116" s="16" t="s">
        <v>258</v>
      </c>
      <c r="AG116" s="16">
        <f t="shared" si="16"/>
        <v>1960000</v>
      </c>
      <c r="AH116" s="16" t="s">
        <v>260</v>
      </c>
      <c r="AI116" s="16" t="s">
        <v>259</v>
      </c>
      <c r="AJ116" s="16">
        <f t="shared" si="17"/>
        <v>42078358</v>
      </c>
      <c r="AK116" s="16" t="s">
        <v>261</v>
      </c>
      <c r="AL116" s="24" t="str">
        <f t="shared" si="18"/>
        <v>{{5,1,1,3173910,0}|{{5,1,2,1960000,0}|{{5,1,3,42078358,3}}</v>
      </c>
    </row>
    <row r="117" spans="1:38" x14ac:dyDescent="0.15">
      <c r="A117" s="16">
        <v>112</v>
      </c>
      <c r="B117" s="16">
        <v>606</v>
      </c>
      <c r="C117" s="16">
        <v>2</v>
      </c>
      <c r="D117" s="16">
        <v>0</v>
      </c>
      <c r="E117" s="16">
        <v>0</v>
      </c>
      <c r="F117" s="16">
        <v>200</v>
      </c>
      <c r="G117" s="16">
        <v>6000212</v>
      </c>
      <c r="H117" s="24"/>
      <c r="I117" s="24" t="s">
        <v>306</v>
      </c>
      <c r="J117" s="16">
        <v>8661</v>
      </c>
      <c r="K117" s="25">
        <f t="shared" si="11"/>
        <v>80</v>
      </c>
      <c r="L117" s="16" t="s">
        <v>72</v>
      </c>
      <c r="M117" s="16" t="str" cm="1">
        <f t="array" ref="M117:U117">_xlfn._xlws.FILTER(领地怪物效果!$A$4:$I$64,L117=领地怪物效果!$A$4:$A$64)</f>
        <v>远征PVE-6级远古矿井</v>
      </c>
      <c r="N117" s="16">
        <v>6</v>
      </c>
      <c r="O117" s="16">
        <v>31.05</v>
      </c>
      <c r="P117" s="16">
        <v>232</v>
      </c>
      <c r="Q117" s="16">
        <v>232</v>
      </c>
      <c r="R117" s="16">
        <v>0</v>
      </c>
      <c r="S117" s="16">
        <v>93323787</v>
      </c>
      <c r="T117" s="16">
        <v>162400000</v>
      </c>
      <c r="U117" s="16">
        <v>3486492537</v>
      </c>
      <c r="V117" s="16">
        <f t="shared" si="19"/>
        <v>6</v>
      </c>
      <c r="W117" s="19" cm="1">
        <f t="array" ref="W117">SUMPRODUCT((V117=品质升级提升效果!$H$3:$H$102)*(品质升级提升效果!$I$3:$I$102=C117)*(品质升级提升效果!$J$3:$J$102))</f>
        <v>0.08</v>
      </c>
      <c r="X117" s="19" cm="1">
        <f t="array" ref="X117">IFERROR(LOOKUP(1,0/((L117=Sheet2!$A$1:$A$90)*(Sheet2!$B$1:$B$90=C117)),Sheet2!$C$1:$C$90),W117)</f>
        <v>0.08</v>
      </c>
      <c r="Y117" s="16">
        <f t="shared" si="12"/>
        <v>7465902</v>
      </c>
      <c r="Z117" s="16">
        <f t="shared" si="13"/>
        <v>12992000</v>
      </c>
      <c r="AA117" s="16">
        <f t="shared" si="14"/>
        <v>278919402</v>
      </c>
      <c r="AD117" s="16" t="s">
        <v>257</v>
      </c>
      <c r="AE117" s="16" t="str">
        <f t="shared" si="15"/>
        <v>7465902,0}|</v>
      </c>
      <c r="AF117" s="16" t="s">
        <v>258</v>
      </c>
      <c r="AG117" s="16">
        <f t="shared" si="16"/>
        <v>12992000</v>
      </c>
      <c r="AH117" s="16" t="s">
        <v>260</v>
      </c>
      <c r="AI117" s="16" t="s">
        <v>259</v>
      </c>
      <c r="AJ117" s="16">
        <f t="shared" si="17"/>
        <v>278919402</v>
      </c>
      <c r="AK117" s="16" t="s">
        <v>261</v>
      </c>
      <c r="AL117" s="24" t="str">
        <f t="shared" si="18"/>
        <v>{{5,1,1,7465902,0}|{{5,1,2,12992000,0}|{{5,1,3,278919402,3}}</v>
      </c>
    </row>
    <row r="118" spans="1:38" x14ac:dyDescent="0.15">
      <c r="A118" s="16">
        <v>113</v>
      </c>
      <c r="B118" s="16">
        <v>607</v>
      </c>
      <c r="C118" s="16">
        <v>2</v>
      </c>
      <c r="D118" s="16">
        <v>0</v>
      </c>
      <c r="E118" s="16">
        <v>0</v>
      </c>
      <c r="F118" s="16">
        <v>200</v>
      </c>
      <c r="G118" s="16">
        <v>6000213</v>
      </c>
      <c r="H118" s="24"/>
      <c r="I118" s="24" t="s">
        <v>307</v>
      </c>
      <c r="J118" s="16">
        <v>8661</v>
      </c>
      <c r="K118" s="25">
        <f t="shared" si="11"/>
        <v>80</v>
      </c>
      <c r="L118" s="16" t="s">
        <v>73</v>
      </c>
      <c r="M118" s="16" t="str" cm="1">
        <f t="array" ref="M118:U118">_xlfn._xlws.FILTER(领地怪物效果!$A$4:$I$64,L118=领地怪物效果!$A$4:$A$64)</f>
        <v>远征PVE-7级远古矿井</v>
      </c>
      <c r="N118" s="16">
        <v>7</v>
      </c>
      <c r="O118" s="16">
        <v>35.799999999999997</v>
      </c>
      <c r="P118" s="16">
        <v>300</v>
      </c>
      <c r="Q118" s="16">
        <v>300</v>
      </c>
      <c r="R118" s="16">
        <v>0</v>
      </c>
      <c r="S118" s="16">
        <v>107600373</v>
      </c>
      <c r="T118" s="16">
        <v>210000000</v>
      </c>
      <c r="U118" s="16">
        <v>4508395522</v>
      </c>
      <c r="V118" s="16">
        <f t="shared" si="19"/>
        <v>7</v>
      </c>
      <c r="W118" s="19" cm="1">
        <f t="array" ref="W118">SUMPRODUCT((V118=品质升级提升效果!$H$3:$H$102)*(品质升级提升效果!$I$3:$I$102=C118)*(品质升级提升效果!$J$3:$J$102))</f>
        <v>0.08</v>
      </c>
      <c r="X118" s="19" cm="1">
        <f t="array" ref="X118">IFERROR(LOOKUP(1,0/((L118=Sheet2!$A$1:$A$90)*(Sheet2!$B$1:$B$90=C118)),Sheet2!$C$1:$C$90),W118)</f>
        <v>0.08</v>
      </c>
      <c r="Y118" s="16">
        <f t="shared" si="12"/>
        <v>8608029</v>
      </c>
      <c r="Z118" s="16">
        <f t="shared" si="13"/>
        <v>16800000</v>
      </c>
      <c r="AA118" s="16">
        <f t="shared" si="14"/>
        <v>360671641</v>
      </c>
      <c r="AD118" s="16" t="s">
        <v>257</v>
      </c>
      <c r="AE118" s="16" t="str">
        <f t="shared" si="15"/>
        <v>8608029,0}|</v>
      </c>
      <c r="AF118" s="16" t="s">
        <v>258</v>
      </c>
      <c r="AG118" s="16">
        <f t="shared" si="16"/>
        <v>16800000</v>
      </c>
      <c r="AH118" s="16" t="s">
        <v>260</v>
      </c>
      <c r="AI118" s="16" t="s">
        <v>259</v>
      </c>
      <c r="AJ118" s="16">
        <f t="shared" si="17"/>
        <v>360671641</v>
      </c>
      <c r="AK118" s="16" t="s">
        <v>261</v>
      </c>
      <c r="AL118" s="24" t="str">
        <f t="shared" si="18"/>
        <v>{{5,1,1,8608029,0}|{{5,1,2,16800000,0}|{{5,1,3,360671641,3}}</v>
      </c>
    </row>
    <row r="119" spans="1:38" x14ac:dyDescent="0.15">
      <c r="A119" s="16">
        <v>114</v>
      </c>
      <c r="B119" s="16">
        <v>608</v>
      </c>
      <c r="C119" s="16">
        <v>2</v>
      </c>
      <c r="D119" s="16">
        <v>0</v>
      </c>
      <c r="E119" s="16">
        <v>0</v>
      </c>
      <c r="F119" s="16">
        <v>200</v>
      </c>
      <c r="G119" s="16">
        <v>6000214</v>
      </c>
      <c r="H119" s="24"/>
      <c r="I119" s="24" t="s">
        <v>308</v>
      </c>
      <c r="J119" s="16">
        <v>8661</v>
      </c>
      <c r="K119" s="25">
        <f t="shared" si="11"/>
        <v>60</v>
      </c>
      <c r="L119" s="16" t="s">
        <v>74</v>
      </c>
      <c r="M119" s="16" t="str" cm="1">
        <f t="array" ref="M119:U119">_xlfn._xlws.FILTER(领地怪物效果!$A$4:$I$64,L119=领地怪物效果!$A$4:$A$64)</f>
        <v>远征PVE-8级远古矿井</v>
      </c>
      <c r="N119" s="16">
        <v>8</v>
      </c>
      <c r="O119" s="16">
        <v>39.549999999999997</v>
      </c>
      <c r="P119" s="16">
        <v>387.5</v>
      </c>
      <c r="Q119" s="16">
        <v>387.5</v>
      </c>
      <c r="R119" s="16">
        <v>0</v>
      </c>
      <c r="S119" s="16">
        <v>118871361</v>
      </c>
      <c r="T119" s="16">
        <v>271250000</v>
      </c>
      <c r="U119" s="16">
        <v>5823344216</v>
      </c>
      <c r="V119" s="16">
        <f t="shared" si="19"/>
        <v>8</v>
      </c>
      <c r="W119" s="19" cm="1">
        <f t="array" ref="W119">SUMPRODUCT((V119=品质升级提升效果!$H$3:$H$102)*(品质升级提升效果!$I$3:$I$102=C119)*(品质升级提升效果!$J$3:$J$102))</f>
        <v>0.06</v>
      </c>
      <c r="X119" s="19" cm="1">
        <f t="array" ref="X119">IFERROR(LOOKUP(1,0/((L119=Sheet2!$A$1:$A$90)*(Sheet2!$B$1:$B$90=C119)),Sheet2!$C$1:$C$90),W119)</f>
        <v>0.06</v>
      </c>
      <c r="Y119" s="16">
        <f t="shared" si="12"/>
        <v>7132281</v>
      </c>
      <c r="Z119" s="16">
        <f t="shared" si="13"/>
        <v>16275000</v>
      </c>
      <c r="AA119" s="16">
        <f t="shared" si="14"/>
        <v>349400652</v>
      </c>
      <c r="AD119" s="16" t="s">
        <v>257</v>
      </c>
      <c r="AE119" s="16" t="str">
        <f t="shared" si="15"/>
        <v>7132281,0}|</v>
      </c>
      <c r="AF119" s="16" t="s">
        <v>258</v>
      </c>
      <c r="AG119" s="16">
        <f t="shared" si="16"/>
        <v>16275000</v>
      </c>
      <c r="AH119" s="16" t="s">
        <v>260</v>
      </c>
      <c r="AI119" s="16" t="s">
        <v>259</v>
      </c>
      <c r="AJ119" s="16">
        <f t="shared" si="17"/>
        <v>349400652</v>
      </c>
      <c r="AK119" s="16" t="s">
        <v>261</v>
      </c>
      <c r="AL119" s="24" t="str">
        <f t="shared" si="18"/>
        <v>{{5,1,1,7132281,0}|{{5,1,2,16275000,0}|{{5,1,3,349400652,3}}</v>
      </c>
    </row>
    <row r="120" spans="1:38" x14ac:dyDescent="0.15">
      <c r="A120" s="16">
        <v>115</v>
      </c>
      <c r="B120" s="16">
        <v>609</v>
      </c>
      <c r="C120" s="16">
        <v>2</v>
      </c>
      <c r="D120" s="16">
        <v>0</v>
      </c>
      <c r="E120" s="16">
        <v>0</v>
      </c>
      <c r="F120" s="16">
        <v>200</v>
      </c>
      <c r="G120" s="16">
        <v>6000215</v>
      </c>
      <c r="H120" s="24"/>
      <c r="I120" s="24" t="s">
        <v>309</v>
      </c>
      <c r="J120" s="16">
        <v>8661</v>
      </c>
      <c r="K120" s="25">
        <f t="shared" si="11"/>
        <v>60</v>
      </c>
      <c r="L120" s="16" t="s">
        <v>75</v>
      </c>
      <c r="M120" s="16" t="str" cm="1">
        <f t="array" ref="M120:U120">_xlfn._xlws.FILTER(领地怪物效果!$A$4:$I$64,L120=领地怪物效果!$A$4:$A$64)</f>
        <v>远征PVE-9级远古矿井</v>
      </c>
      <c r="N120" s="16">
        <v>9</v>
      </c>
      <c r="O120" s="16">
        <v>68.400000000000006</v>
      </c>
      <c r="P120" s="16">
        <v>480</v>
      </c>
      <c r="Q120" s="16">
        <v>480</v>
      </c>
      <c r="R120" s="16">
        <v>0</v>
      </c>
      <c r="S120" s="16">
        <v>205582835</v>
      </c>
      <c r="T120" s="16">
        <v>336000000</v>
      </c>
      <c r="U120" s="16">
        <v>7213432835</v>
      </c>
      <c r="V120" s="16">
        <f t="shared" si="19"/>
        <v>9</v>
      </c>
      <c r="W120" s="19" cm="1">
        <f t="array" ref="W120">SUMPRODUCT((V120=品质升级提升效果!$H$3:$H$102)*(品质升级提升效果!$I$3:$I$102=C120)*(品质升级提升效果!$J$3:$J$102))</f>
        <v>0.06</v>
      </c>
      <c r="X120" s="19" cm="1">
        <f t="array" ref="X120">IFERROR(LOOKUP(1,0/((L120=Sheet2!$A$1:$A$90)*(Sheet2!$B$1:$B$90=C120)),Sheet2!$C$1:$C$90),W120)</f>
        <v>0.06</v>
      </c>
      <c r="Y120" s="16">
        <f t="shared" si="12"/>
        <v>12334970</v>
      </c>
      <c r="Z120" s="16">
        <f t="shared" si="13"/>
        <v>20160000</v>
      </c>
      <c r="AA120" s="16">
        <f t="shared" si="14"/>
        <v>432805970</v>
      </c>
      <c r="AD120" s="16" t="s">
        <v>257</v>
      </c>
      <c r="AE120" s="16" t="str">
        <f t="shared" si="15"/>
        <v>12334970,0}|</v>
      </c>
      <c r="AF120" s="16" t="s">
        <v>258</v>
      </c>
      <c r="AG120" s="16">
        <f t="shared" si="16"/>
        <v>20160000</v>
      </c>
      <c r="AH120" s="16" t="s">
        <v>260</v>
      </c>
      <c r="AI120" s="16" t="s">
        <v>259</v>
      </c>
      <c r="AJ120" s="16">
        <f t="shared" si="17"/>
        <v>432805970</v>
      </c>
      <c r="AK120" s="16" t="s">
        <v>261</v>
      </c>
      <c r="AL120" s="24" t="str">
        <f t="shared" si="18"/>
        <v>{{5,1,1,12334970,0}|{{5,1,2,20160000,0}|{{5,1,3,432805970,3}}</v>
      </c>
    </row>
    <row r="121" spans="1:38" x14ac:dyDescent="0.15">
      <c r="A121" s="16">
        <v>116</v>
      </c>
      <c r="B121" s="16">
        <v>701</v>
      </c>
      <c r="C121" s="16">
        <v>2</v>
      </c>
      <c r="D121" s="16">
        <v>0</v>
      </c>
      <c r="E121" s="16">
        <v>0</v>
      </c>
      <c r="F121" s="16">
        <v>0</v>
      </c>
      <c r="G121" s="16">
        <v>6000216</v>
      </c>
      <c r="H121" s="24"/>
      <c r="I121" s="24" t="s">
        <v>309</v>
      </c>
      <c r="J121" s="16">
        <v>8661</v>
      </c>
      <c r="K121" s="25">
        <f t="shared" si="11"/>
        <v>15</v>
      </c>
      <c r="L121" s="16" t="s">
        <v>76</v>
      </c>
      <c r="M121" s="16" t="str" cm="1">
        <f t="array" ref="M121:U121">_xlfn._xlws.FILTER(领地怪物效果!$A$4:$I$64,L121=领地怪物效果!$A$4:$A$64)</f>
        <v>远征PVE-2级BOSS据点</v>
      </c>
      <c r="N121" s="16">
        <v>2</v>
      </c>
      <c r="O121" s="16">
        <v>3.2</v>
      </c>
      <c r="P121" s="16">
        <v>2</v>
      </c>
      <c r="Q121" s="16">
        <v>2</v>
      </c>
      <c r="R121" s="16">
        <v>0</v>
      </c>
      <c r="S121" s="16">
        <v>9617910</v>
      </c>
      <c r="T121" s="16">
        <v>1400000</v>
      </c>
      <c r="U121" s="16">
        <v>30055970</v>
      </c>
      <c r="V121" s="16">
        <f t="shared" si="19"/>
        <v>1</v>
      </c>
      <c r="W121" s="19" cm="1">
        <f t="array" ref="W121">SUMPRODUCT((V121=品质升级提升效果!$H$3:$H$102)*(品质升级提升效果!$I$3:$I$102=C121)*(品质升级提升效果!$J$3:$J$102))</f>
        <v>0.1</v>
      </c>
      <c r="X121" s="19" cm="1">
        <f t="array" ref="X121">IFERROR(LOOKUP(1,0/((L121=Sheet2!$A$1:$A$90)*(Sheet2!$B$1:$B$90=C121)),Sheet2!$C$1:$C$90),W121)</f>
        <v>1.4999999999999999E-2</v>
      </c>
      <c r="Y121" s="16">
        <f t="shared" si="12"/>
        <v>144268</v>
      </c>
      <c r="Z121" s="16">
        <f t="shared" si="13"/>
        <v>21000</v>
      </c>
      <c r="AA121" s="16">
        <f t="shared" si="14"/>
        <v>450839</v>
      </c>
      <c r="AD121" s="16" t="s">
        <v>257</v>
      </c>
      <c r="AE121" s="16" t="str">
        <f t="shared" si="15"/>
        <v>144268,0}|</v>
      </c>
      <c r="AF121" s="16" t="s">
        <v>258</v>
      </c>
      <c r="AG121" s="16">
        <f t="shared" si="16"/>
        <v>21000</v>
      </c>
      <c r="AH121" s="16" t="s">
        <v>260</v>
      </c>
      <c r="AI121" s="16" t="s">
        <v>259</v>
      </c>
      <c r="AJ121" s="16">
        <f t="shared" si="17"/>
        <v>450839</v>
      </c>
      <c r="AK121" s="16" t="s">
        <v>261</v>
      </c>
      <c r="AL121" s="24" t="str">
        <f t="shared" si="18"/>
        <v>{{5,1,1,144268,0}|{{5,1,2,21000,0}|{{5,1,3,450839,3}}</v>
      </c>
    </row>
    <row r="122" spans="1:38" x14ac:dyDescent="0.15">
      <c r="A122" s="16">
        <v>117</v>
      </c>
      <c r="B122" s="16">
        <v>702</v>
      </c>
      <c r="C122" s="16">
        <v>2</v>
      </c>
      <c r="D122" s="16">
        <v>0</v>
      </c>
      <c r="E122" s="16">
        <v>0</v>
      </c>
      <c r="F122" s="16">
        <v>0</v>
      </c>
      <c r="G122" s="16">
        <v>6000217</v>
      </c>
      <c r="H122" s="24"/>
      <c r="I122" s="24" t="s">
        <v>310</v>
      </c>
      <c r="J122" s="16">
        <v>8661</v>
      </c>
      <c r="K122" s="25">
        <f t="shared" si="11"/>
        <v>15</v>
      </c>
      <c r="L122" s="16" t="s">
        <v>77</v>
      </c>
      <c r="M122" s="16" t="str" cm="1">
        <f t="array" ref="M122:U122">_xlfn._xlws.FILTER(领地怪物效果!$A$4:$I$64,L122=领地怪物效果!$A$4:$A$64)</f>
        <v>远征PVE-7级BOSS据点</v>
      </c>
      <c r="N122" s="16">
        <v>7</v>
      </c>
      <c r="O122" s="16">
        <v>26</v>
      </c>
      <c r="P122" s="16">
        <v>160</v>
      </c>
      <c r="Q122" s="16">
        <v>160</v>
      </c>
      <c r="R122" s="16">
        <v>0</v>
      </c>
      <c r="S122" s="16">
        <v>78145522</v>
      </c>
      <c r="T122" s="16">
        <v>112000000</v>
      </c>
      <c r="U122" s="16">
        <v>2404477611</v>
      </c>
      <c r="V122" s="16">
        <f t="shared" si="19"/>
        <v>2</v>
      </c>
      <c r="W122" s="19" cm="1">
        <f t="array" ref="W122">SUMPRODUCT((V122=品质升级提升效果!$H$3:$H$102)*(品质升级提升效果!$I$3:$I$102=C122)*(品质升级提升效果!$J$3:$J$102))</f>
        <v>0.1</v>
      </c>
      <c r="X122" s="19" cm="1">
        <f t="array" ref="X122">IFERROR(LOOKUP(1,0/((L122=Sheet2!$A$1:$A$90)*(Sheet2!$B$1:$B$90=C122)),Sheet2!$C$1:$C$90),W122)</f>
        <v>1.4999999999999999E-2</v>
      </c>
      <c r="Y122" s="16">
        <f t="shared" si="12"/>
        <v>1172182</v>
      </c>
      <c r="Z122" s="16">
        <f t="shared" si="13"/>
        <v>1680000</v>
      </c>
      <c r="AA122" s="16">
        <f t="shared" si="14"/>
        <v>36067164</v>
      </c>
      <c r="AD122" s="16" t="s">
        <v>257</v>
      </c>
      <c r="AE122" s="16" t="str">
        <f t="shared" si="15"/>
        <v>1172182,0}|</v>
      </c>
      <c r="AF122" s="16" t="s">
        <v>258</v>
      </c>
      <c r="AG122" s="16">
        <f t="shared" si="16"/>
        <v>1680000</v>
      </c>
      <c r="AH122" s="16" t="s">
        <v>260</v>
      </c>
      <c r="AI122" s="16" t="s">
        <v>259</v>
      </c>
      <c r="AJ122" s="16">
        <f t="shared" si="17"/>
        <v>36067164</v>
      </c>
      <c r="AK122" s="16" t="s">
        <v>261</v>
      </c>
      <c r="AL122" s="24" t="str">
        <f t="shared" si="18"/>
        <v>{{5,1,1,1172182,0}|{{5,1,2,1680000,0}|{{5,1,3,36067164,3}}</v>
      </c>
    </row>
    <row r="123" spans="1:38" x14ac:dyDescent="0.15">
      <c r="A123" s="16">
        <v>118</v>
      </c>
      <c r="B123" s="16">
        <v>703</v>
      </c>
      <c r="C123" s="16">
        <v>2</v>
      </c>
      <c r="D123" s="16">
        <v>0</v>
      </c>
      <c r="E123" s="16">
        <v>0</v>
      </c>
      <c r="F123" s="16">
        <v>0</v>
      </c>
      <c r="G123" s="16">
        <v>6000218</v>
      </c>
      <c r="H123" s="24"/>
      <c r="I123" s="24" t="s">
        <v>311</v>
      </c>
      <c r="J123" s="16">
        <v>8661</v>
      </c>
      <c r="K123" s="25">
        <f t="shared" si="11"/>
        <v>15</v>
      </c>
      <c r="L123" s="16" t="s">
        <v>78</v>
      </c>
      <c r="M123" s="16" t="str" cm="1">
        <f t="array" ref="M123:U123">_xlfn._xlws.FILTER(领地怪物效果!$A$4:$I$64,L123=领地怪物效果!$A$4:$A$64)</f>
        <v>远征PVE-8级BOSS据点</v>
      </c>
      <c r="N123" s="16">
        <v>8</v>
      </c>
      <c r="O123" s="16">
        <v>31</v>
      </c>
      <c r="P123" s="16">
        <v>181</v>
      </c>
      <c r="Q123" s="16">
        <v>181</v>
      </c>
      <c r="R123" s="16">
        <v>0</v>
      </c>
      <c r="S123" s="16">
        <v>93173507</v>
      </c>
      <c r="T123" s="16">
        <v>126700000</v>
      </c>
      <c r="U123" s="16">
        <v>2720065298</v>
      </c>
      <c r="V123" s="16">
        <f t="shared" si="19"/>
        <v>3</v>
      </c>
      <c r="W123" s="19" cm="1">
        <f t="array" ref="W123">SUMPRODUCT((V123=品质升级提升效果!$H$3:$H$102)*(品质升级提升效果!$I$3:$I$102=C123)*(品质升级提升效果!$J$3:$J$102))</f>
        <v>0.1</v>
      </c>
      <c r="X123" s="19" cm="1">
        <f t="array" ref="X123">IFERROR(LOOKUP(1,0/((L123=Sheet2!$A$1:$A$90)*(Sheet2!$B$1:$B$90=C123)),Sheet2!$C$1:$C$90),W123)</f>
        <v>1.4999999999999999E-2</v>
      </c>
      <c r="Y123" s="16">
        <f t="shared" si="12"/>
        <v>1397602</v>
      </c>
      <c r="Z123" s="16">
        <f t="shared" si="13"/>
        <v>1900500</v>
      </c>
      <c r="AA123" s="16">
        <f t="shared" si="14"/>
        <v>40800979</v>
      </c>
      <c r="AD123" s="16" t="s">
        <v>257</v>
      </c>
      <c r="AE123" s="16" t="str">
        <f t="shared" si="15"/>
        <v>1397602,0}|</v>
      </c>
      <c r="AF123" s="16" t="s">
        <v>258</v>
      </c>
      <c r="AG123" s="16">
        <f t="shared" si="16"/>
        <v>1900500</v>
      </c>
      <c r="AH123" s="16" t="s">
        <v>260</v>
      </c>
      <c r="AI123" s="16" t="s">
        <v>259</v>
      </c>
      <c r="AJ123" s="16">
        <f t="shared" si="17"/>
        <v>40800979</v>
      </c>
      <c r="AK123" s="16" t="s">
        <v>261</v>
      </c>
      <c r="AL123" s="24" t="str">
        <f t="shared" si="18"/>
        <v>{{5,1,1,1397602,0}|{{5,1,2,1900500,0}|{{5,1,3,40800979,3}}</v>
      </c>
    </row>
    <row r="124" spans="1:38" x14ac:dyDescent="0.15">
      <c r="A124" s="16">
        <v>119</v>
      </c>
      <c r="B124" s="16">
        <v>704</v>
      </c>
      <c r="C124" s="16">
        <v>2</v>
      </c>
      <c r="D124" s="16">
        <v>0</v>
      </c>
      <c r="E124" s="16">
        <v>0</v>
      </c>
      <c r="F124" s="16">
        <v>0</v>
      </c>
      <c r="G124" s="16">
        <v>6000219</v>
      </c>
      <c r="H124" s="24"/>
      <c r="I124" s="24" t="s">
        <v>303</v>
      </c>
      <c r="J124" s="16">
        <v>8661</v>
      </c>
      <c r="K124" s="25">
        <f t="shared" si="11"/>
        <v>15</v>
      </c>
      <c r="L124" s="16" t="s">
        <v>79</v>
      </c>
      <c r="M124" s="16" t="str" cm="1">
        <f t="array" ref="M124:U124">_xlfn._xlws.FILTER(领地怪物效果!$A$4:$I$64,L124=领地怪物效果!$A$4:$A$64)</f>
        <v>远征PVE-9级BOSS据点</v>
      </c>
      <c r="N124" s="16">
        <v>9</v>
      </c>
      <c r="O124" s="16">
        <v>51</v>
      </c>
      <c r="P124" s="16">
        <v>284</v>
      </c>
      <c r="Q124" s="16">
        <v>284</v>
      </c>
      <c r="R124" s="16">
        <v>0</v>
      </c>
      <c r="S124" s="16">
        <v>153285447</v>
      </c>
      <c r="T124" s="16">
        <v>198800000</v>
      </c>
      <c r="U124" s="16">
        <v>4267947761</v>
      </c>
      <c r="V124" s="16">
        <f t="shared" si="19"/>
        <v>4</v>
      </c>
      <c r="W124" s="19" cm="1">
        <f t="array" ref="W124">SUMPRODUCT((V124=品质升级提升效果!$H$3:$H$102)*(品质升级提升效果!$I$3:$I$102=C124)*(品质升级提升效果!$J$3:$J$102))</f>
        <v>0.08</v>
      </c>
      <c r="X124" s="19" cm="1">
        <f t="array" ref="X124">IFERROR(LOOKUP(1,0/((L124=Sheet2!$A$1:$A$90)*(Sheet2!$B$1:$B$90=C124)),Sheet2!$C$1:$C$90),W124)</f>
        <v>1.4999999999999999E-2</v>
      </c>
      <c r="Y124" s="16">
        <f t="shared" si="12"/>
        <v>2299281</v>
      </c>
      <c r="Z124" s="16">
        <f t="shared" si="13"/>
        <v>2982000</v>
      </c>
      <c r="AA124" s="16">
        <f t="shared" si="14"/>
        <v>64019216</v>
      </c>
      <c r="AD124" s="16" t="s">
        <v>257</v>
      </c>
      <c r="AE124" s="16" t="str">
        <f t="shared" si="15"/>
        <v>2299281,0}|</v>
      </c>
      <c r="AF124" s="16" t="s">
        <v>258</v>
      </c>
      <c r="AG124" s="16">
        <f t="shared" si="16"/>
        <v>2982000</v>
      </c>
      <c r="AH124" s="16" t="s">
        <v>260</v>
      </c>
      <c r="AI124" s="16" t="s">
        <v>259</v>
      </c>
      <c r="AJ124" s="16">
        <f t="shared" si="17"/>
        <v>64019216</v>
      </c>
      <c r="AK124" s="16" t="s">
        <v>261</v>
      </c>
      <c r="AL124" s="24" t="str">
        <f t="shared" si="18"/>
        <v>{{5,1,1,2299281,0}|{{5,1,2,2982000,0}|{{5,1,3,64019216,3}}</v>
      </c>
    </row>
    <row r="125" spans="1:38" x14ac:dyDescent="0.15">
      <c r="A125" s="16">
        <v>120</v>
      </c>
      <c r="B125" s="16">
        <v>705</v>
      </c>
      <c r="C125" s="16">
        <v>2</v>
      </c>
      <c r="D125" s="16">
        <v>0</v>
      </c>
      <c r="E125" s="16">
        <v>0</v>
      </c>
      <c r="F125" s="16">
        <v>0</v>
      </c>
      <c r="G125" s="16">
        <v>6000220</v>
      </c>
      <c r="H125" s="24"/>
      <c r="I125" s="24" t="s">
        <v>312</v>
      </c>
      <c r="J125" s="16">
        <v>8661</v>
      </c>
      <c r="K125" s="25">
        <f t="shared" si="11"/>
        <v>15</v>
      </c>
      <c r="L125" s="16" t="s">
        <v>80</v>
      </c>
      <c r="M125" s="16" t="str" cm="1">
        <f t="array" ref="M125:U125">_xlfn._xlws.FILTER(领地怪物效果!$A$4:$I$64,L125=领地怪物效果!$A$4:$A$64)</f>
        <v>远征PVE-10级BOSS据点</v>
      </c>
      <c r="N125" s="16">
        <v>10</v>
      </c>
      <c r="O125" s="16">
        <v>81</v>
      </c>
      <c r="P125" s="16">
        <v>382</v>
      </c>
      <c r="Q125" s="16">
        <v>382</v>
      </c>
      <c r="R125" s="16">
        <v>0</v>
      </c>
      <c r="S125" s="16">
        <v>243453358</v>
      </c>
      <c r="T125" s="16">
        <v>267400000</v>
      </c>
      <c r="U125" s="16">
        <v>5740690298</v>
      </c>
      <c r="V125" s="16">
        <f t="shared" si="19"/>
        <v>5</v>
      </c>
      <c r="W125" s="19" cm="1">
        <f t="array" ref="W125">SUMPRODUCT((V125=品质升级提升效果!$H$3:$H$102)*(品质升级提升效果!$I$3:$I$102=C125)*(品质升级提升效果!$J$3:$J$102))</f>
        <v>0.08</v>
      </c>
      <c r="X125" s="19" cm="1">
        <f t="array" ref="X125">IFERROR(LOOKUP(1,0/((L125=Sheet2!$A$1:$A$90)*(Sheet2!$B$1:$B$90=C125)),Sheet2!$C$1:$C$90),W125)</f>
        <v>1.4999999999999999E-2</v>
      </c>
      <c r="Y125" s="16">
        <f t="shared" si="12"/>
        <v>3651800</v>
      </c>
      <c r="Z125" s="16">
        <f t="shared" si="13"/>
        <v>4011000</v>
      </c>
      <c r="AA125" s="16">
        <f t="shared" si="14"/>
        <v>86110354</v>
      </c>
      <c r="AD125" s="16" t="s">
        <v>257</v>
      </c>
      <c r="AE125" s="16" t="str">
        <f t="shared" si="15"/>
        <v>3651800,0}|</v>
      </c>
      <c r="AF125" s="16" t="s">
        <v>258</v>
      </c>
      <c r="AG125" s="16">
        <f t="shared" si="16"/>
        <v>4011000</v>
      </c>
      <c r="AH125" s="16" t="s">
        <v>260</v>
      </c>
      <c r="AI125" s="16" t="s">
        <v>259</v>
      </c>
      <c r="AJ125" s="16">
        <f t="shared" si="17"/>
        <v>86110354</v>
      </c>
      <c r="AK125" s="16" t="s">
        <v>261</v>
      </c>
      <c r="AL125" s="24" t="str">
        <f t="shared" si="18"/>
        <v>{{5,1,1,3651800,0}|{{5,1,2,4011000,0}|{{5,1,3,86110354,3}}</v>
      </c>
    </row>
    <row r="126" spans="1:38" x14ac:dyDescent="0.15">
      <c r="A126" s="16">
        <v>121</v>
      </c>
      <c r="B126" s="16">
        <v>100</v>
      </c>
      <c r="C126" s="16">
        <v>3</v>
      </c>
      <c r="D126" s="16">
        <v>0</v>
      </c>
      <c r="E126" s="16">
        <v>0</v>
      </c>
      <c r="F126" s="16">
        <v>0</v>
      </c>
      <c r="G126" s="16">
        <v>6000221</v>
      </c>
      <c r="H126" s="24"/>
      <c r="I126" s="24" t="s">
        <v>269</v>
      </c>
      <c r="J126" s="16">
        <v>8661</v>
      </c>
      <c r="K126" s="25">
        <f t="shared" si="11"/>
        <v>200</v>
      </c>
      <c r="L126" s="16" t="s">
        <v>21</v>
      </c>
      <c r="M126" s="16" t="str" cm="1">
        <f t="array" ref="M126:U126">_xlfn._xlws.FILTER(领地怪物效果!$A$4:$I$64,L126=领地怪物效果!$A$4:$A$64)</f>
        <v>远征PVP-出生</v>
      </c>
      <c r="N126" s="16">
        <v>0</v>
      </c>
      <c r="O126" s="16">
        <v>0.5</v>
      </c>
      <c r="P126" s="16">
        <v>0.8</v>
      </c>
      <c r="Q126" s="16">
        <v>0.8</v>
      </c>
      <c r="R126" s="16">
        <v>0</v>
      </c>
      <c r="S126" s="16">
        <v>1502798</v>
      </c>
      <c r="T126" s="16">
        <v>560000</v>
      </c>
      <c r="U126" s="16">
        <v>12022388</v>
      </c>
      <c r="V126" s="16">
        <f t="shared" si="19"/>
        <v>1</v>
      </c>
      <c r="W126" s="19" cm="1">
        <f t="array" ref="W126">SUMPRODUCT((V126=品质升级提升效果!$H$3:$H$102)*(品质升级提升效果!$I$3:$I$102=C126)*(品质升级提升效果!$J$3:$J$102))</f>
        <v>0.2</v>
      </c>
      <c r="X126" s="19" cm="1">
        <f t="array" ref="X126">IFERROR(LOOKUP(1,0/((L126=Sheet2!$A$1:$A$90)*(Sheet2!$B$1:$B$90=C126)),Sheet2!$C$1:$C$90),W126)</f>
        <v>0.2</v>
      </c>
      <c r="Y126" s="16">
        <f t="shared" si="12"/>
        <v>300559</v>
      </c>
      <c r="Z126" s="16">
        <f t="shared" si="13"/>
        <v>112000</v>
      </c>
      <c r="AA126" s="16">
        <f t="shared" si="14"/>
        <v>2404477</v>
      </c>
      <c r="AD126" s="16" t="s">
        <v>257</v>
      </c>
      <c r="AE126" s="16" t="str">
        <f t="shared" si="15"/>
        <v>300559,0}|</v>
      </c>
      <c r="AF126" s="16" t="s">
        <v>258</v>
      </c>
      <c r="AG126" s="16">
        <f t="shared" si="16"/>
        <v>112000</v>
      </c>
      <c r="AH126" s="16" t="s">
        <v>260</v>
      </c>
      <c r="AI126" s="16" t="s">
        <v>259</v>
      </c>
      <c r="AJ126" s="16">
        <f t="shared" si="17"/>
        <v>2404477</v>
      </c>
      <c r="AK126" s="16" t="s">
        <v>261</v>
      </c>
      <c r="AL126" s="24" t="str">
        <f t="shared" si="18"/>
        <v>{{5,1,1,300559,0}|{{5,1,2,112000,0}|{{5,1,3,2404477,3}}</v>
      </c>
    </row>
    <row r="127" spans="1:38" x14ac:dyDescent="0.15">
      <c r="A127" s="16">
        <v>122</v>
      </c>
      <c r="B127" s="16">
        <v>101</v>
      </c>
      <c r="C127" s="16">
        <v>3</v>
      </c>
      <c r="D127" s="16">
        <v>0</v>
      </c>
      <c r="E127" s="16">
        <v>0</v>
      </c>
      <c r="F127" s="16">
        <v>0</v>
      </c>
      <c r="G127" s="16">
        <v>6000222</v>
      </c>
      <c r="H127" s="24"/>
      <c r="I127" s="24" t="s">
        <v>269</v>
      </c>
      <c r="J127" s="16">
        <v>8661</v>
      </c>
      <c r="K127" s="25">
        <f t="shared" si="11"/>
        <v>200</v>
      </c>
      <c r="L127" s="16" t="s">
        <v>22</v>
      </c>
      <c r="M127" s="16" t="str" cm="1">
        <f t="array" ref="M127:U127">_xlfn._xlws.FILTER(领地怪物效果!$A$4:$I$64,L127=领地怪物效果!$A$4:$A$64)</f>
        <v>远征PVP-1级普通</v>
      </c>
      <c r="N127" s="16">
        <v>1</v>
      </c>
      <c r="O127" s="16">
        <v>0.65</v>
      </c>
      <c r="P127" s="16">
        <v>0.8</v>
      </c>
      <c r="Q127" s="16">
        <v>0.8</v>
      </c>
      <c r="R127" s="16">
        <v>0</v>
      </c>
      <c r="S127" s="16">
        <v>1953638</v>
      </c>
      <c r="T127" s="16">
        <v>560000</v>
      </c>
      <c r="U127" s="16">
        <v>12022388</v>
      </c>
      <c r="V127" s="16">
        <f t="shared" si="19"/>
        <v>1</v>
      </c>
      <c r="W127" s="19" cm="1">
        <f t="array" ref="W127">SUMPRODUCT((V127=品质升级提升效果!$H$3:$H$102)*(品质升级提升效果!$I$3:$I$102=C127)*(品质升级提升效果!$J$3:$J$102))</f>
        <v>0.2</v>
      </c>
      <c r="X127" s="19" cm="1">
        <f t="array" ref="X127">IFERROR(LOOKUP(1,0/((L127=Sheet2!$A$1:$A$90)*(Sheet2!$B$1:$B$90=C127)),Sheet2!$C$1:$C$90),W127)</f>
        <v>0.2</v>
      </c>
      <c r="Y127" s="16">
        <f t="shared" si="12"/>
        <v>390727</v>
      </c>
      <c r="Z127" s="16">
        <f t="shared" si="13"/>
        <v>112000</v>
      </c>
      <c r="AA127" s="16">
        <f t="shared" si="14"/>
        <v>2404477</v>
      </c>
      <c r="AD127" s="16" t="s">
        <v>257</v>
      </c>
      <c r="AE127" s="16" t="str">
        <f t="shared" si="15"/>
        <v>390727,0}|</v>
      </c>
      <c r="AF127" s="16" t="s">
        <v>258</v>
      </c>
      <c r="AG127" s="16">
        <f t="shared" si="16"/>
        <v>112000</v>
      </c>
      <c r="AH127" s="16" t="s">
        <v>260</v>
      </c>
      <c r="AI127" s="16" t="s">
        <v>259</v>
      </c>
      <c r="AJ127" s="16">
        <f t="shared" si="17"/>
        <v>2404477</v>
      </c>
      <c r="AK127" s="16" t="s">
        <v>261</v>
      </c>
      <c r="AL127" s="24" t="str">
        <f t="shared" si="18"/>
        <v>{{5,1,1,390727,0}|{{5,1,2,112000,0}|{{5,1,3,2404477,3}}</v>
      </c>
    </row>
    <row r="128" spans="1:38" x14ac:dyDescent="0.15">
      <c r="A128" s="16">
        <v>123</v>
      </c>
      <c r="B128" s="16">
        <v>102</v>
      </c>
      <c r="C128" s="16">
        <v>3</v>
      </c>
      <c r="D128" s="16">
        <v>0</v>
      </c>
      <c r="E128" s="16">
        <v>0</v>
      </c>
      <c r="F128" s="16">
        <v>0</v>
      </c>
      <c r="G128" s="16">
        <v>6000223</v>
      </c>
      <c r="H128" s="24"/>
      <c r="I128" s="24" t="s">
        <v>270</v>
      </c>
      <c r="J128" s="16">
        <v>8661</v>
      </c>
      <c r="K128" s="25">
        <f t="shared" si="11"/>
        <v>200</v>
      </c>
      <c r="L128" s="16" t="s">
        <v>23</v>
      </c>
      <c r="M128" s="16" t="str" cm="1">
        <f t="array" ref="M128:U128">_xlfn._xlws.FILTER(领地怪物效果!$A$4:$I$64,L128=领地怪物效果!$A$4:$A$64)</f>
        <v>远征PVP-2级普通</v>
      </c>
      <c r="N128" s="16">
        <v>2</v>
      </c>
      <c r="O128" s="16">
        <v>2.8</v>
      </c>
      <c r="P128" s="16">
        <v>1.8</v>
      </c>
      <c r="Q128" s="16">
        <v>1.8</v>
      </c>
      <c r="R128" s="16">
        <v>0</v>
      </c>
      <c r="S128" s="16">
        <v>8415671</v>
      </c>
      <c r="T128" s="16">
        <v>1260000</v>
      </c>
      <c r="U128" s="16">
        <v>27050373</v>
      </c>
      <c r="V128" s="16">
        <f t="shared" si="19"/>
        <v>2</v>
      </c>
      <c r="W128" s="19" cm="1">
        <f t="array" ref="W128">SUMPRODUCT((V128=品质升级提升效果!$H$3:$H$102)*(品质升级提升效果!$I$3:$I$102=C128)*(品质升级提升效果!$J$3:$J$102))</f>
        <v>0.2</v>
      </c>
      <c r="X128" s="19" cm="1">
        <f t="array" ref="X128">IFERROR(LOOKUP(1,0/((L128=Sheet2!$A$1:$A$90)*(Sheet2!$B$1:$B$90=C128)),Sheet2!$C$1:$C$90),W128)</f>
        <v>0.2</v>
      </c>
      <c r="Y128" s="16">
        <f t="shared" si="12"/>
        <v>1683134</v>
      </c>
      <c r="Z128" s="16">
        <f t="shared" si="13"/>
        <v>252000</v>
      </c>
      <c r="AA128" s="16">
        <f t="shared" si="14"/>
        <v>5410074</v>
      </c>
      <c r="AD128" s="16" t="s">
        <v>257</v>
      </c>
      <c r="AE128" s="16" t="str">
        <f t="shared" si="15"/>
        <v>1683134,0}|</v>
      </c>
      <c r="AF128" s="16" t="s">
        <v>258</v>
      </c>
      <c r="AG128" s="16">
        <f t="shared" si="16"/>
        <v>252000</v>
      </c>
      <c r="AH128" s="16" t="s">
        <v>260</v>
      </c>
      <c r="AI128" s="16" t="s">
        <v>259</v>
      </c>
      <c r="AJ128" s="16">
        <f t="shared" si="17"/>
        <v>5410074</v>
      </c>
      <c r="AK128" s="16" t="s">
        <v>261</v>
      </c>
      <c r="AL128" s="24" t="str">
        <f t="shared" si="18"/>
        <v>{{5,1,1,1683134,0}|{{5,1,2,252000,0}|{{5,1,3,5410074,3}}</v>
      </c>
    </row>
    <row r="129" spans="1:38" x14ac:dyDescent="0.15">
      <c r="A129" s="16">
        <v>124</v>
      </c>
      <c r="B129" s="16">
        <v>103</v>
      </c>
      <c r="C129" s="16">
        <v>3</v>
      </c>
      <c r="D129" s="16">
        <v>0</v>
      </c>
      <c r="E129" s="16">
        <v>0</v>
      </c>
      <c r="F129" s="16">
        <v>0</v>
      </c>
      <c r="G129" s="16">
        <v>6000224</v>
      </c>
      <c r="H129" s="24"/>
      <c r="I129" s="24" t="s">
        <v>271</v>
      </c>
      <c r="J129" s="16">
        <v>8661</v>
      </c>
      <c r="K129" s="25">
        <f t="shared" si="11"/>
        <v>200</v>
      </c>
      <c r="L129" s="16" t="s">
        <v>24</v>
      </c>
      <c r="M129" s="16" t="str" cm="1">
        <f t="array" ref="M129:U129">_xlfn._xlws.FILTER(领地怪物效果!$A$4:$I$64,L129=领地怪物效果!$A$4:$A$64)</f>
        <v>远征PVP-3级普通</v>
      </c>
      <c r="N129" s="16">
        <v>3</v>
      </c>
      <c r="O129" s="16">
        <v>5.5</v>
      </c>
      <c r="P129" s="16">
        <v>3</v>
      </c>
      <c r="Q129" s="16">
        <v>3</v>
      </c>
      <c r="R129" s="16">
        <v>0</v>
      </c>
      <c r="S129" s="16">
        <v>16530783</v>
      </c>
      <c r="T129" s="16">
        <v>2100000</v>
      </c>
      <c r="U129" s="16">
        <v>45083955</v>
      </c>
      <c r="V129" s="16">
        <f t="shared" si="19"/>
        <v>3</v>
      </c>
      <c r="W129" s="19" cm="1">
        <f t="array" ref="W129">SUMPRODUCT((V129=品质升级提升效果!$H$3:$H$102)*(品质升级提升效果!$I$3:$I$102=C129)*(品质升级提升效果!$J$3:$J$102))</f>
        <v>0.2</v>
      </c>
      <c r="X129" s="19" cm="1">
        <f t="array" ref="X129">IFERROR(LOOKUP(1,0/((L129=Sheet2!$A$1:$A$90)*(Sheet2!$B$1:$B$90=C129)),Sheet2!$C$1:$C$90),W129)</f>
        <v>0.2</v>
      </c>
      <c r="Y129" s="16">
        <f t="shared" si="12"/>
        <v>3306156</v>
      </c>
      <c r="Z129" s="16">
        <f t="shared" si="13"/>
        <v>420000</v>
      </c>
      <c r="AA129" s="16">
        <f t="shared" si="14"/>
        <v>9016791</v>
      </c>
      <c r="AD129" s="16" t="s">
        <v>257</v>
      </c>
      <c r="AE129" s="16" t="str">
        <f t="shared" si="15"/>
        <v>3306156,0}|</v>
      </c>
      <c r="AF129" s="16" t="s">
        <v>258</v>
      </c>
      <c r="AG129" s="16">
        <f t="shared" si="16"/>
        <v>420000</v>
      </c>
      <c r="AH129" s="16" t="s">
        <v>260</v>
      </c>
      <c r="AI129" s="16" t="s">
        <v>259</v>
      </c>
      <c r="AJ129" s="16">
        <f t="shared" si="17"/>
        <v>9016791</v>
      </c>
      <c r="AK129" s="16" t="s">
        <v>261</v>
      </c>
      <c r="AL129" s="24" t="str">
        <f t="shared" si="18"/>
        <v>{{5,1,1,3306156,0}|{{5,1,2,420000,0}|{{5,1,3,9016791,3}}</v>
      </c>
    </row>
    <row r="130" spans="1:38" x14ac:dyDescent="0.15">
      <c r="A130" s="16">
        <v>125</v>
      </c>
      <c r="B130" s="16">
        <v>104</v>
      </c>
      <c r="C130" s="16">
        <v>3</v>
      </c>
      <c r="D130" s="16">
        <v>0</v>
      </c>
      <c r="E130" s="16">
        <v>0</v>
      </c>
      <c r="F130" s="16">
        <v>0</v>
      </c>
      <c r="G130" s="16">
        <v>6000225</v>
      </c>
      <c r="H130" s="24"/>
      <c r="I130" s="24" t="s">
        <v>272</v>
      </c>
      <c r="J130" s="16">
        <v>8661</v>
      </c>
      <c r="K130" s="25">
        <f t="shared" si="11"/>
        <v>160</v>
      </c>
      <c r="L130" s="16" t="s">
        <v>25</v>
      </c>
      <c r="M130" s="16" t="str" cm="1">
        <f t="array" ref="M130:U130">_xlfn._xlws.FILTER(领地怪物效果!$A$4:$I$64,L130=领地怪物效果!$A$4:$A$64)</f>
        <v>远征PVP-4级普通</v>
      </c>
      <c r="N130" s="16">
        <v>4</v>
      </c>
      <c r="O130" s="16">
        <v>8</v>
      </c>
      <c r="P130" s="16">
        <v>22</v>
      </c>
      <c r="Q130" s="16">
        <v>22</v>
      </c>
      <c r="R130" s="16">
        <v>0</v>
      </c>
      <c r="S130" s="16">
        <v>24044776</v>
      </c>
      <c r="T130" s="16">
        <v>15400000</v>
      </c>
      <c r="U130" s="16">
        <v>330615671</v>
      </c>
      <c r="V130" s="16">
        <f t="shared" si="19"/>
        <v>4</v>
      </c>
      <c r="W130" s="19" cm="1">
        <f t="array" ref="W130">SUMPRODUCT((V130=品质升级提升效果!$H$3:$H$102)*(品质升级提升效果!$I$3:$I$102=C130)*(品质升级提升效果!$J$3:$J$102))</f>
        <v>0.16</v>
      </c>
      <c r="X130" s="19" cm="1">
        <f t="array" ref="X130">IFERROR(LOOKUP(1,0/((L130=Sheet2!$A$1:$A$90)*(Sheet2!$B$1:$B$90=C130)),Sheet2!$C$1:$C$90),W130)</f>
        <v>0.16</v>
      </c>
      <c r="Y130" s="16">
        <f t="shared" si="12"/>
        <v>3847164</v>
      </c>
      <c r="Z130" s="16">
        <f t="shared" si="13"/>
        <v>2464000</v>
      </c>
      <c r="AA130" s="16">
        <f t="shared" si="14"/>
        <v>52898507</v>
      </c>
      <c r="AD130" s="16" t="s">
        <v>257</v>
      </c>
      <c r="AE130" s="16" t="str">
        <f t="shared" si="15"/>
        <v>3847164,0}|</v>
      </c>
      <c r="AF130" s="16" t="s">
        <v>258</v>
      </c>
      <c r="AG130" s="16">
        <f t="shared" si="16"/>
        <v>2464000</v>
      </c>
      <c r="AH130" s="16" t="s">
        <v>260</v>
      </c>
      <c r="AI130" s="16" t="s">
        <v>259</v>
      </c>
      <c r="AJ130" s="16">
        <f t="shared" si="17"/>
        <v>52898507</v>
      </c>
      <c r="AK130" s="16" t="s">
        <v>261</v>
      </c>
      <c r="AL130" s="24" t="str">
        <f t="shared" si="18"/>
        <v>{{5,1,1,3847164,0}|{{5,1,2,2464000,0}|{{5,1,3,52898507,3}}</v>
      </c>
    </row>
    <row r="131" spans="1:38" x14ac:dyDescent="0.15">
      <c r="A131" s="16">
        <v>126</v>
      </c>
      <c r="B131" s="16">
        <v>105</v>
      </c>
      <c r="C131" s="16">
        <v>3</v>
      </c>
      <c r="D131" s="16">
        <v>0</v>
      </c>
      <c r="E131" s="16">
        <v>0</v>
      </c>
      <c r="F131" s="16">
        <v>0</v>
      </c>
      <c r="G131" s="16">
        <v>6000226</v>
      </c>
      <c r="H131" s="24"/>
      <c r="I131" s="24" t="s">
        <v>273</v>
      </c>
      <c r="J131" s="16">
        <v>8661</v>
      </c>
      <c r="K131" s="25">
        <f t="shared" si="11"/>
        <v>160</v>
      </c>
      <c r="L131" s="16" t="s">
        <v>26</v>
      </c>
      <c r="M131" s="16" t="str" cm="1">
        <f t="array" ref="M131:U131">_xlfn._xlws.FILTER(领地怪物效果!$A$4:$I$64,L131=领地怪物效果!$A$4:$A$64)</f>
        <v>远征PVP-5级普通</v>
      </c>
      <c r="N131" s="16">
        <v>5</v>
      </c>
      <c r="O131" s="16">
        <v>12</v>
      </c>
      <c r="P131" s="16">
        <v>25</v>
      </c>
      <c r="Q131" s="16">
        <v>25</v>
      </c>
      <c r="R131" s="16">
        <v>0</v>
      </c>
      <c r="S131" s="16">
        <v>36067164</v>
      </c>
      <c r="T131" s="16">
        <v>17500000</v>
      </c>
      <c r="U131" s="16">
        <v>375699626</v>
      </c>
      <c r="V131" s="16">
        <f t="shared" si="19"/>
        <v>5</v>
      </c>
      <c r="W131" s="19" cm="1">
        <f t="array" ref="W131">SUMPRODUCT((V131=品质升级提升效果!$H$3:$H$102)*(品质升级提升效果!$I$3:$I$102=C131)*(品质升级提升效果!$J$3:$J$102))</f>
        <v>0.16</v>
      </c>
      <c r="X131" s="19" cm="1">
        <f t="array" ref="X131">IFERROR(LOOKUP(1,0/((L131=Sheet2!$A$1:$A$90)*(Sheet2!$B$1:$B$90=C131)),Sheet2!$C$1:$C$90),W131)</f>
        <v>0.16</v>
      </c>
      <c r="Y131" s="16">
        <f t="shared" si="12"/>
        <v>5770746</v>
      </c>
      <c r="Z131" s="16">
        <f t="shared" si="13"/>
        <v>2800000</v>
      </c>
      <c r="AA131" s="16">
        <f t="shared" si="14"/>
        <v>60111940</v>
      </c>
      <c r="AD131" s="16" t="s">
        <v>257</v>
      </c>
      <c r="AE131" s="16" t="str">
        <f t="shared" si="15"/>
        <v>5770746,0}|</v>
      </c>
      <c r="AF131" s="16" t="s">
        <v>258</v>
      </c>
      <c r="AG131" s="16">
        <f t="shared" si="16"/>
        <v>2800000</v>
      </c>
      <c r="AH131" s="16" t="s">
        <v>260</v>
      </c>
      <c r="AI131" s="16" t="s">
        <v>259</v>
      </c>
      <c r="AJ131" s="16">
        <f t="shared" si="17"/>
        <v>60111940</v>
      </c>
      <c r="AK131" s="16" t="s">
        <v>261</v>
      </c>
      <c r="AL131" s="24" t="str">
        <f t="shared" si="18"/>
        <v>{{5,1,1,5770746,0}|{{5,1,2,2800000,0}|{{5,1,3,60111940,3}}</v>
      </c>
    </row>
    <row r="132" spans="1:38" x14ac:dyDescent="0.15">
      <c r="A132" s="16">
        <v>127</v>
      </c>
      <c r="B132" s="16">
        <v>106</v>
      </c>
      <c r="C132" s="16">
        <v>3</v>
      </c>
      <c r="D132" s="16">
        <v>0</v>
      </c>
      <c r="E132" s="16">
        <v>0</v>
      </c>
      <c r="F132" s="16">
        <v>0</v>
      </c>
      <c r="G132" s="16">
        <v>6000227</v>
      </c>
      <c r="H132" s="24"/>
      <c r="I132" s="24" t="s">
        <v>274</v>
      </c>
      <c r="J132" s="16">
        <v>8661</v>
      </c>
      <c r="K132" s="25">
        <f t="shared" si="11"/>
        <v>160</v>
      </c>
      <c r="L132" s="16" t="s">
        <v>27</v>
      </c>
      <c r="M132" s="16" t="str" cm="1">
        <f t="array" ref="M132:U132">_xlfn._xlws.FILTER(领地怪物效果!$A$4:$I$64,L132=领地怪物效果!$A$4:$A$64)</f>
        <v>远征PVP-6级普通</v>
      </c>
      <c r="N132" s="16">
        <v>6</v>
      </c>
      <c r="O132" s="16">
        <v>28</v>
      </c>
      <c r="P132" s="16">
        <v>160</v>
      </c>
      <c r="Q132" s="16">
        <v>160</v>
      </c>
      <c r="R132" s="16">
        <v>0</v>
      </c>
      <c r="S132" s="16">
        <v>84156716</v>
      </c>
      <c r="T132" s="16">
        <v>112000000</v>
      </c>
      <c r="U132" s="16">
        <v>2404477611</v>
      </c>
      <c r="V132" s="16">
        <f t="shared" si="19"/>
        <v>6</v>
      </c>
      <c r="W132" s="19" cm="1">
        <f t="array" ref="W132">SUMPRODUCT((V132=品质升级提升效果!$H$3:$H$102)*(品质升级提升效果!$I$3:$I$102=C132)*(品质升级提升效果!$J$3:$J$102))</f>
        <v>0.16</v>
      </c>
      <c r="X132" s="19" cm="1">
        <f t="array" ref="X132">IFERROR(LOOKUP(1,0/((L132=Sheet2!$A$1:$A$90)*(Sheet2!$B$1:$B$90=C132)),Sheet2!$C$1:$C$90),W132)</f>
        <v>0.16</v>
      </c>
      <c r="Y132" s="16">
        <f t="shared" si="12"/>
        <v>13465074</v>
      </c>
      <c r="Z132" s="16">
        <f t="shared" si="13"/>
        <v>17920000</v>
      </c>
      <c r="AA132" s="16">
        <f t="shared" si="14"/>
        <v>384716417</v>
      </c>
      <c r="AD132" s="16" t="s">
        <v>257</v>
      </c>
      <c r="AE132" s="16" t="str">
        <f t="shared" si="15"/>
        <v>13465074,0}|</v>
      </c>
      <c r="AF132" s="16" t="s">
        <v>258</v>
      </c>
      <c r="AG132" s="16">
        <f t="shared" si="16"/>
        <v>17920000</v>
      </c>
      <c r="AH132" s="16" t="s">
        <v>260</v>
      </c>
      <c r="AI132" s="16" t="s">
        <v>259</v>
      </c>
      <c r="AJ132" s="16">
        <f t="shared" si="17"/>
        <v>384716417</v>
      </c>
      <c r="AK132" s="16" t="s">
        <v>261</v>
      </c>
      <c r="AL132" s="24" t="str">
        <f t="shared" si="18"/>
        <v>{{5,1,1,13465074,0}|{{5,1,2,17920000,0}|{{5,1,3,384716417,3}}</v>
      </c>
    </row>
    <row r="133" spans="1:38" x14ac:dyDescent="0.15">
      <c r="A133" s="16">
        <v>128</v>
      </c>
      <c r="B133" s="16">
        <v>107</v>
      </c>
      <c r="C133" s="16">
        <v>3</v>
      </c>
      <c r="D133" s="16">
        <v>0</v>
      </c>
      <c r="E133" s="16">
        <v>0</v>
      </c>
      <c r="F133" s="16">
        <v>0</v>
      </c>
      <c r="G133" s="16">
        <v>6000228</v>
      </c>
      <c r="H133" s="24"/>
      <c r="I133" s="24" t="s">
        <v>275</v>
      </c>
      <c r="J133" s="16">
        <v>8661</v>
      </c>
      <c r="K133" s="25">
        <f t="shared" si="11"/>
        <v>160</v>
      </c>
      <c r="L133" s="16" t="s">
        <v>28</v>
      </c>
      <c r="M133" s="16" t="str" cm="1">
        <f t="array" ref="M133:U133">_xlfn._xlws.FILTER(领地怪物效果!$A$4:$I$64,L133=领地怪物效果!$A$4:$A$64)</f>
        <v>远征PVP-7级普通</v>
      </c>
      <c r="N133" s="16">
        <v>7</v>
      </c>
      <c r="O133" s="16">
        <v>32</v>
      </c>
      <c r="P133" s="16">
        <v>200</v>
      </c>
      <c r="Q133" s="16">
        <v>200</v>
      </c>
      <c r="R133" s="16">
        <v>0</v>
      </c>
      <c r="S133" s="16">
        <v>96179104</v>
      </c>
      <c r="T133" s="16">
        <v>140000000</v>
      </c>
      <c r="U133" s="16">
        <v>3005597014</v>
      </c>
      <c r="V133" s="16">
        <f t="shared" si="19"/>
        <v>7</v>
      </c>
      <c r="W133" s="19" cm="1">
        <f t="array" ref="W133">SUMPRODUCT((V133=品质升级提升效果!$H$3:$H$102)*(品质升级提升效果!$I$3:$I$102=C133)*(品质升级提升效果!$J$3:$J$102))</f>
        <v>0.16</v>
      </c>
      <c r="X133" s="19" cm="1">
        <f t="array" ref="X133">IFERROR(LOOKUP(1,0/((L133=Sheet2!$A$1:$A$90)*(Sheet2!$B$1:$B$90=C133)),Sheet2!$C$1:$C$90),W133)</f>
        <v>0.16</v>
      </c>
      <c r="Y133" s="16">
        <f t="shared" si="12"/>
        <v>15388656</v>
      </c>
      <c r="Z133" s="16">
        <f t="shared" si="13"/>
        <v>22400000</v>
      </c>
      <c r="AA133" s="16">
        <f t="shared" si="14"/>
        <v>480895522</v>
      </c>
      <c r="AD133" s="16" t="s">
        <v>257</v>
      </c>
      <c r="AE133" s="16" t="str">
        <f t="shared" si="15"/>
        <v>15388656,0}|</v>
      </c>
      <c r="AF133" s="16" t="s">
        <v>258</v>
      </c>
      <c r="AG133" s="16">
        <f t="shared" si="16"/>
        <v>22400000</v>
      </c>
      <c r="AH133" s="16" t="s">
        <v>260</v>
      </c>
      <c r="AI133" s="16" t="s">
        <v>259</v>
      </c>
      <c r="AJ133" s="16">
        <f t="shared" si="17"/>
        <v>480895522</v>
      </c>
      <c r="AK133" s="16" t="s">
        <v>261</v>
      </c>
      <c r="AL133" s="24" t="str">
        <f t="shared" si="18"/>
        <v>{{5,1,1,15388656,0}|{{5,1,2,22400000,0}|{{5,1,3,480895522,3}}</v>
      </c>
    </row>
    <row r="134" spans="1:38" x14ac:dyDescent="0.15">
      <c r="A134" s="16">
        <v>129</v>
      </c>
      <c r="B134" s="16">
        <v>108</v>
      </c>
      <c r="C134" s="16">
        <v>3</v>
      </c>
      <c r="D134" s="16">
        <v>0</v>
      </c>
      <c r="E134" s="16">
        <v>0</v>
      </c>
      <c r="F134" s="16">
        <v>0</v>
      </c>
      <c r="G134" s="16">
        <v>6000229</v>
      </c>
      <c r="H134" s="24"/>
      <c r="I134" s="24" t="s">
        <v>276</v>
      </c>
      <c r="J134" s="16">
        <v>8661</v>
      </c>
      <c r="K134" s="25">
        <f t="shared" si="11"/>
        <v>140</v>
      </c>
      <c r="L134" s="16" t="s">
        <v>29</v>
      </c>
      <c r="M134" s="16" t="str" cm="1">
        <f t="array" ref="M134:U134">_xlfn._xlws.FILTER(领地怪物效果!$A$4:$I$64,L134=领地怪物效果!$A$4:$A$64)</f>
        <v>远征PVP-8级普通</v>
      </c>
      <c r="N134" s="16">
        <v>8</v>
      </c>
      <c r="O134" s="16">
        <v>35</v>
      </c>
      <c r="P134" s="16">
        <v>250</v>
      </c>
      <c r="Q134" s="16">
        <v>250</v>
      </c>
      <c r="R134" s="16">
        <v>0</v>
      </c>
      <c r="S134" s="16">
        <v>105195895</v>
      </c>
      <c r="T134" s="16">
        <v>175000000</v>
      </c>
      <c r="U134" s="16">
        <v>3756996268</v>
      </c>
      <c r="V134" s="16">
        <f t="shared" si="19"/>
        <v>8</v>
      </c>
      <c r="W134" s="19" cm="1">
        <f t="array" ref="W134">SUMPRODUCT((V134=品质升级提升效果!$H$3:$H$102)*(品质升级提升效果!$I$3:$I$102=C134)*(品质升级提升效果!$J$3:$J$102))</f>
        <v>0.14000000000000001</v>
      </c>
      <c r="X134" s="19" cm="1">
        <f t="array" ref="X134">IFERROR(LOOKUP(1,0/((L134=Sheet2!$A$1:$A$90)*(Sheet2!$B$1:$B$90=C134)),Sheet2!$C$1:$C$90),W134)</f>
        <v>0.14000000000000001</v>
      </c>
      <c r="Y134" s="16">
        <f t="shared" si="12"/>
        <v>14727425</v>
      </c>
      <c r="Z134" s="16">
        <f t="shared" si="13"/>
        <v>24500000</v>
      </c>
      <c r="AA134" s="16">
        <f t="shared" si="14"/>
        <v>525979477</v>
      </c>
      <c r="AD134" s="16" t="s">
        <v>257</v>
      </c>
      <c r="AE134" s="16" t="str">
        <f t="shared" si="15"/>
        <v>14727425,0}|</v>
      </c>
      <c r="AF134" s="16" t="s">
        <v>258</v>
      </c>
      <c r="AG134" s="16">
        <f t="shared" si="16"/>
        <v>24500000</v>
      </c>
      <c r="AH134" s="16" t="s">
        <v>260</v>
      </c>
      <c r="AI134" s="16" t="s">
        <v>259</v>
      </c>
      <c r="AJ134" s="16">
        <f t="shared" si="17"/>
        <v>525979477</v>
      </c>
      <c r="AK134" s="16" t="s">
        <v>261</v>
      </c>
      <c r="AL134" s="24" t="str">
        <f t="shared" si="18"/>
        <v>{{5,1,1,14727425,0}|{{5,1,2,24500000,0}|{{5,1,3,525979477,3}}</v>
      </c>
    </row>
    <row r="135" spans="1:38" x14ac:dyDescent="0.15">
      <c r="A135" s="16">
        <v>130</v>
      </c>
      <c r="B135" s="16">
        <v>109</v>
      </c>
      <c r="C135" s="16">
        <v>3</v>
      </c>
      <c r="D135" s="16">
        <v>0</v>
      </c>
      <c r="E135" s="16">
        <v>0</v>
      </c>
      <c r="F135" s="16">
        <v>0</v>
      </c>
      <c r="G135" s="16">
        <v>6000230</v>
      </c>
      <c r="H135" s="24"/>
      <c r="I135" s="24" t="s">
        <v>277</v>
      </c>
      <c r="J135" s="16">
        <v>8661</v>
      </c>
      <c r="K135" s="25">
        <f t="shared" ref="K135:K198" si="20">X135*1000</f>
        <v>120</v>
      </c>
      <c r="L135" s="16" t="s">
        <v>30</v>
      </c>
      <c r="M135" s="16" t="str" cm="1">
        <f t="array" ref="M135:U135">_xlfn._xlws.FILTER(领地怪物效果!$A$4:$I$64,L135=领地怪物效果!$A$4:$A$64)</f>
        <v>远征PVP-9级普通</v>
      </c>
      <c r="N135" s="16">
        <v>9</v>
      </c>
      <c r="O135" s="16">
        <v>60</v>
      </c>
      <c r="P135" s="16">
        <v>300</v>
      </c>
      <c r="Q135" s="16">
        <v>300</v>
      </c>
      <c r="R135" s="16">
        <v>0</v>
      </c>
      <c r="S135" s="16">
        <v>180335820</v>
      </c>
      <c r="T135" s="16">
        <v>210000000</v>
      </c>
      <c r="U135" s="16">
        <v>4508395522</v>
      </c>
      <c r="V135" s="16">
        <f t="shared" si="19"/>
        <v>9</v>
      </c>
      <c r="W135" s="19" cm="1">
        <f t="array" ref="W135">SUMPRODUCT((V135=品质升级提升效果!$H$3:$H$102)*(品质升级提升效果!$I$3:$I$102=C135)*(品质升级提升效果!$J$3:$J$102))</f>
        <v>0.12</v>
      </c>
      <c r="X135" s="19" cm="1">
        <f t="array" ref="X135">IFERROR(LOOKUP(1,0/((L135=Sheet2!$A$1:$A$90)*(Sheet2!$B$1:$B$90=C135)),Sheet2!$C$1:$C$90),W135)</f>
        <v>0.12</v>
      </c>
      <c r="Y135" s="16">
        <f t="shared" ref="Y135:Y198" si="21">INT(S135*$X135)</f>
        <v>21640298</v>
      </c>
      <c r="Z135" s="16">
        <f t="shared" ref="Z135:Z198" si="22">INT(T135*$X135)</f>
        <v>25200000</v>
      </c>
      <c r="AA135" s="16">
        <f t="shared" ref="AA135:AA198" si="23">INT(U135*$X135)</f>
        <v>541007462</v>
      </c>
      <c r="AD135" s="16" t="s">
        <v>257</v>
      </c>
      <c r="AE135" s="16" t="str">
        <f t="shared" ref="AE135:AE198" si="24">Y135&amp;",0}|"</f>
        <v>21640298,0}|</v>
      </c>
      <c r="AF135" s="16" t="s">
        <v>258</v>
      </c>
      <c r="AG135" s="16">
        <f t="shared" ref="AG135:AG198" si="25">Z135</f>
        <v>25200000</v>
      </c>
      <c r="AH135" s="16" t="s">
        <v>260</v>
      </c>
      <c r="AI135" s="16" t="s">
        <v>259</v>
      </c>
      <c r="AJ135" s="16">
        <f t="shared" ref="AJ135:AJ198" si="26">AA135</f>
        <v>541007462</v>
      </c>
      <c r="AK135" s="16" t="s">
        <v>261</v>
      </c>
      <c r="AL135" s="24" t="str">
        <f t="shared" ref="AL135:AL198" si="27">AD135&amp;AE135&amp;AF135&amp;AG135&amp;AH135&amp;AI135&amp;AJ135&amp;AK135</f>
        <v>{{5,1,1,21640298,0}|{{5,1,2,25200000,0}|{{5,1,3,541007462,3}}</v>
      </c>
    </row>
    <row r="136" spans="1:38" x14ac:dyDescent="0.15">
      <c r="A136" s="16">
        <v>131</v>
      </c>
      <c r="B136" s="16">
        <v>110</v>
      </c>
      <c r="C136" s="16">
        <v>3</v>
      </c>
      <c r="D136" s="16">
        <v>0</v>
      </c>
      <c r="E136" s="16">
        <v>0</v>
      </c>
      <c r="F136" s="16">
        <v>0</v>
      </c>
      <c r="G136" s="16">
        <v>6000231</v>
      </c>
      <c r="H136" s="24"/>
      <c r="I136" s="24" t="s">
        <v>278</v>
      </c>
      <c r="J136" s="16">
        <v>8661</v>
      </c>
      <c r="K136" s="25">
        <f t="shared" si="20"/>
        <v>120</v>
      </c>
      <c r="L136" s="16" t="s">
        <v>31</v>
      </c>
      <c r="M136" s="16" t="str" cm="1">
        <f t="array" ref="M136:U136">_xlfn._xlws.FILTER(领地怪物效果!$A$4:$I$64,L136=领地怪物效果!$A$4:$A$64)</f>
        <v>远征PVP-10级普通</v>
      </c>
      <c r="N136" s="16">
        <v>10</v>
      </c>
      <c r="O136" s="16">
        <v>70</v>
      </c>
      <c r="P136" s="16">
        <v>320</v>
      </c>
      <c r="Q136" s="16">
        <v>320</v>
      </c>
      <c r="R136" s="16">
        <v>0</v>
      </c>
      <c r="S136" s="16">
        <v>210391791</v>
      </c>
      <c r="T136" s="16">
        <v>224000000</v>
      </c>
      <c r="U136" s="16">
        <v>4808955223</v>
      </c>
      <c r="V136" s="16">
        <f t="shared" si="19"/>
        <v>10</v>
      </c>
      <c r="W136" s="19" cm="1">
        <f t="array" ref="W136">SUMPRODUCT((V136=品质升级提升效果!$H$3:$H$102)*(品质升级提升效果!$I$3:$I$102=C136)*(品质升级提升效果!$J$3:$J$102))</f>
        <v>0.12</v>
      </c>
      <c r="X136" s="19" cm="1">
        <f t="array" ref="X136">IFERROR(LOOKUP(1,0/((L136=Sheet2!$A$1:$A$90)*(Sheet2!$B$1:$B$90=C136)),Sheet2!$C$1:$C$90),W136)</f>
        <v>0.12</v>
      </c>
      <c r="Y136" s="16">
        <f t="shared" si="21"/>
        <v>25247014</v>
      </c>
      <c r="Z136" s="16">
        <f t="shared" si="22"/>
        <v>26880000</v>
      </c>
      <c r="AA136" s="16">
        <f t="shared" si="23"/>
        <v>577074626</v>
      </c>
      <c r="AD136" s="16" t="s">
        <v>257</v>
      </c>
      <c r="AE136" s="16" t="str">
        <f t="shared" si="24"/>
        <v>25247014,0}|</v>
      </c>
      <c r="AF136" s="16" t="s">
        <v>258</v>
      </c>
      <c r="AG136" s="16">
        <f t="shared" si="25"/>
        <v>26880000</v>
      </c>
      <c r="AH136" s="16" t="s">
        <v>260</v>
      </c>
      <c r="AI136" s="16" t="s">
        <v>259</v>
      </c>
      <c r="AJ136" s="16">
        <f t="shared" si="26"/>
        <v>577074626</v>
      </c>
      <c r="AK136" s="16" t="s">
        <v>261</v>
      </c>
      <c r="AL136" s="24" t="str">
        <f t="shared" si="27"/>
        <v>{{5,1,1,25247014,0}|{{5,1,2,26880000,0}|{{5,1,3,577074626,3}}</v>
      </c>
    </row>
    <row r="137" spans="1:38" x14ac:dyDescent="0.15">
      <c r="A137" s="16">
        <v>132</v>
      </c>
      <c r="B137" s="16">
        <v>201</v>
      </c>
      <c r="C137" s="16">
        <v>3</v>
      </c>
      <c r="D137" s="16">
        <v>300</v>
      </c>
      <c r="E137" s="16">
        <v>0</v>
      </c>
      <c r="F137" s="16">
        <v>0</v>
      </c>
      <c r="G137" s="16">
        <v>6000232</v>
      </c>
      <c r="H137" s="24"/>
      <c r="I137" s="24" t="s">
        <v>279</v>
      </c>
      <c r="J137" s="16">
        <v>8661</v>
      </c>
      <c r="K137" s="25">
        <f t="shared" si="20"/>
        <v>200</v>
      </c>
      <c r="L137" s="16" t="s">
        <v>32</v>
      </c>
      <c r="M137" s="16" t="str" cm="1">
        <f t="array" ref="M137:U137">_xlfn._xlws.FILTER(领地怪物效果!$A$4:$I$64,L137=领地怪物效果!$A$4:$A$64)</f>
        <v>远征PVP-1级远征币矿井</v>
      </c>
      <c r="N137" s="16">
        <v>1</v>
      </c>
      <c r="O137" s="16">
        <v>1.9</v>
      </c>
      <c r="P137" s="16">
        <v>1.9</v>
      </c>
      <c r="Q137" s="16">
        <v>1.9</v>
      </c>
      <c r="R137" s="16">
        <v>0</v>
      </c>
      <c r="S137" s="16">
        <v>5710634</v>
      </c>
      <c r="T137" s="16">
        <v>1330000</v>
      </c>
      <c r="U137" s="16">
        <v>28553171</v>
      </c>
      <c r="V137" s="16">
        <f t="shared" si="19"/>
        <v>1</v>
      </c>
      <c r="W137" s="19" cm="1">
        <f t="array" ref="W137">SUMPRODUCT((V137=品质升级提升效果!$H$3:$H$102)*(品质升级提升效果!$I$3:$I$102=C137)*(品质升级提升效果!$J$3:$J$102))</f>
        <v>0.2</v>
      </c>
      <c r="X137" s="19" cm="1">
        <f t="array" ref="X137">IFERROR(LOOKUP(1,0/((L137=Sheet2!$A$1:$A$90)*(Sheet2!$B$1:$B$90=C137)),Sheet2!$C$1:$C$90),W137)</f>
        <v>0.2</v>
      </c>
      <c r="Y137" s="16">
        <f t="shared" si="21"/>
        <v>1142126</v>
      </c>
      <c r="Z137" s="16">
        <f t="shared" si="22"/>
        <v>266000</v>
      </c>
      <c r="AA137" s="16">
        <f t="shared" si="23"/>
        <v>5710634</v>
      </c>
      <c r="AD137" s="16" t="s">
        <v>257</v>
      </c>
      <c r="AE137" s="16" t="str">
        <f t="shared" si="24"/>
        <v>1142126,0}|</v>
      </c>
      <c r="AF137" s="16" t="s">
        <v>258</v>
      </c>
      <c r="AG137" s="16">
        <f t="shared" si="25"/>
        <v>266000</v>
      </c>
      <c r="AH137" s="16" t="s">
        <v>260</v>
      </c>
      <c r="AI137" s="16" t="s">
        <v>259</v>
      </c>
      <c r="AJ137" s="16">
        <f t="shared" si="26"/>
        <v>5710634</v>
      </c>
      <c r="AK137" s="16" t="s">
        <v>261</v>
      </c>
      <c r="AL137" s="24" t="str">
        <f t="shared" si="27"/>
        <v>{{5,1,1,1142126,0}|{{5,1,2,266000,0}|{{5,1,3,5710634,3}}</v>
      </c>
    </row>
    <row r="138" spans="1:38" x14ac:dyDescent="0.15">
      <c r="A138" s="16">
        <v>133</v>
      </c>
      <c r="B138" s="16">
        <v>202</v>
      </c>
      <c r="C138" s="16">
        <v>3</v>
      </c>
      <c r="D138" s="16">
        <v>300</v>
      </c>
      <c r="E138" s="16">
        <v>0</v>
      </c>
      <c r="F138" s="16">
        <v>0</v>
      </c>
      <c r="G138" s="16">
        <v>6000233</v>
      </c>
      <c r="H138" s="24"/>
      <c r="I138" s="24" t="s">
        <v>280</v>
      </c>
      <c r="J138" s="16">
        <v>8661</v>
      </c>
      <c r="K138" s="25">
        <f t="shared" si="20"/>
        <v>200</v>
      </c>
      <c r="L138" s="16" t="s">
        <v>33</v>
      </c>
      <c r="M138" s="16" t="str" cm="1">
        <f t="array" ref="M138:U138">_xlfn._xlws.FILTER(领地怪物效果!$A$4:$I$64,L138=领地怪物效果!$A$4:$A$64)</f>
        <v>远征PVP-2级远征币矿井</v>
      </c>
      <c r="N138" s="16">
        <v>2</v>
      </c>
      <c r="O138" s="16">
        <v>2.95</v>
      </c>
      <c r="P138" s="16">
        <v>2.25</v>
      </c>
      <c r="Q138" s="16">
        <v>2.25</v>
      </c>
      <c r="R138" s="16">
        <v>0</v>
      </c>
      <c r="S138" s="16">
        <v>8866511</v>
      </c>
      <c r="T138" s="16">
        <v>1575000</v>
      </c>
      <c r="U138" s="16">
        <v>33812966</v>
      </c>
      <c r="V138" s="16">
        <f t="shared" si="19"/>
        <v>2</v>
      </c>
      <c r="W138" s="19" cm="1">
        <f t="array" ref="W138">SUMPRODUCT((V138=品质升级提升效果!$H$3:$H$102)*(品质升级提升效果!$I$3:$I$102=C138)*(品质升级提升效果!$J$3:$J$102))</f>
        <v>0.2</v>
      </c>
      <c r="X138" s="19" cm="1">
        <f t="array" ref="X138">IFERROR(LOOKUP(1,0/((L138=Sheet2!$A$1:$A$90)*(Sheet2!$B$1:$B$90=C138)),Sheet2!$C$1:$C$90),W138)</f>
        <v>0.2</v>
      </c>
      <c r="Y138" s="16">
        <f t="shared" si="21"/>
        <v>1773302</v>
      </c>
      <c r="Z138" s="16">
        <f t="shared" si="22"/>
        <v>315000</v>
      </c>
      <c r="AA138" s="16">
        <f t="shared" si="23"/>
        <v>6762593</v>
      </c>
      <c r="AD138" s="16" t="s">
        <v>257</v>
      </c>
      <c r="AE138" s="16" t="str">
        <f t="shared" si="24"/>
        <v>1773302,0}|</v>
      </c>
      <c r="AF138" s="16" t="s">
        <v>258</v>
      </c>
      <c r="AG138" s="16">
        <f t="shared" si="25"/>
        <v>315000</v>
      </c>
      <c r="AH138" s="16" t="s">
        <v>260</v>
      </c>
      <c r="AI138" s="16" t="s">
        <v>259</v>
      </c>
      <c r="AJ138" s="16">
        <f t="shared" si="26"/>
        <v>6762593</v>
      </c>
      <c r="AK138" s="16" t="s">
        <v>261</v>
      </c>
      <c r="AL138" s="24" t="str">
        <f t="shared" si="27"/>
        <v>{{5,1,1,1773302,0}|{{5,1,2,315000,0}|{{5,1,3,6762593,3}}</v>
      </c>
    </row>
    <row r="139" spans="1:38" x14ac:dyDescent="0.15">
      <c r="A139" s="16">
        <v>134</v>
      </c>
      <c r="B139" s="16">
        <v>203</v>
      </c>
      <c r="C139" s="16">
        <v>3</v>
      </c>
      <c r="D139" s="16">
        <v>300</v>
      </c>
      <c r="E139" s="16">
        <v>0</v>
      </c>
      <c r="F139" s="16">
        <v>0</v>
      </c>
      <c r="G139" s="16">
        <v>6000234</v>
      </c>
      <c r="H139" s="24"/>
      <c r="I139" s="24" t="s">
        <v>281</v>
      </c>
      <c r="J139" s="16">
        <v>8661</v>
      </c>
      <c r="K139" s="25">
        <f t="shared" si="20"/>
        <v>200</v>
      </c>
      <c r="L139" s="16" t="s">
        <v>34</v>
      </c>
      <c r="M139" s="16" t="str" cm="1">
        <f t="array" ref="M139:U139">_xlfn._xlws.FILTER(领地怪物效果!$A$4:$I$64,L139=领地怪物效果!$A$4:$A$64)</f>
        <v>远征PVP-3级远征币矿井</v>
      </c>
      <c r="N139" s="16">
        <v>3</v>
      </c>
      <c r="O139" s="16">
        <v>5.9</v>
      </c>
      <c r="P139" s="16">
        <v>3.9</v>
      </c>
      <c r="Q139" s="16">
        <v>3.9</v>
      </c>
      <c r="R139" s="16">
        <v>0</v>
      </c>
      <c r="S139" s="16">
        <v>17733022</v>
      </c>
      <c r="T139" s="16">
        <v>2730000</v>
      </c>
      <c r="U139" s="16">
        <v>58609141</v>
      </c>
      <c r="V139" s="16">
        <f t="shared" si="19"/>
        <v>3</v>
      </c>
      <c r="W139" s="19" cm="1">
        <f t="array" ref="W139">SUMPRODUCT((V139=品质升级提升效果!$H$3:$H$102)*(品质升级提升效果!$I$3:$I$102=C139)*(品质升级提升效果!$J$3:$J$102))</f>
        <v>0.2</v>
      </c>
      <c r="X139" s="19" cm="1">
        <f t="array" ref="X139">IFERROR(LOOKUP(1,0/((L139=Sheet2!$A$1:$A$90)*(Sheet2!$B$1:$B$90=C139)),Sheet2!$C$1:$C$90),W139)</f>
        <v>0.2</v>
      </c>
      <c r="Y139" s="16">
        <f t="shared" si="21"/>
        <v>3546604</v>
      </c>
      <c r="Z139" s="16">
        <f t="shared" si="22"/>
        <v>546000</v>
      </c>
      <c r="AA139" s="16">
        <f t="shared" si="23"/>
        <v>11721828</v>
      </c>
      <c r="AD139" s="16" t="s">
        <v>257</v>
      </c>
      <c r="AE139" s="16" t="str">
        <f t="shared" si="24"/>
        <v>3546604,0}|</v>
      </c>
      <c r="AF139" s="16" t="s">
        <v>258</v>
      </c>
      <c r="AG139" s="16">
        <f t="shared" si="25"/>
        <v>546000</v>
      </c>
      <c r="AH139" s="16" t="s">
        <v>260</v>
      </c>
      <c r="AI139" s="16" t="s">
        <v>259</v>
      </c>
      <c r="AJ139" s="16">
        <f t="shared" si="26"/>
        <v>11721828</v>
      </c>
      <c r="AK139" s="16" t="s">
        <v>261</v>
      </c>
      <c r="AL139" s="24" t="str">
        <f t="shared" si="27"/>
        <v>{{5,1,1,3546604,0}|{{5,1,2,546000,0}|{{5,1,3,11721828,3}}</v>
      </c>
    </row>
    <row r="140" spans="1:38" x14ac:dyDescent="0.15">
      <c r="A140" s="16">
        <v>135</v>
      </c>
      <c r="B140" s="16">
        <v>204</v>
      </c>
      <c r="C140" s="16">
        <v>3</v>
      </c>
      <c r="D140" s="16">
        <v>300</v>
      </c>
      <c r="E140" s="16">
        <v>0</v>
      </c>
      <c r="F140" s="16">
        <v>0</v>
      </c>
      <c r="G140" s="16">
        <v>6000235</v>
      </c>
      <c r="H140" s="24"/>
      <c r="I140" s="24" t="s">
        <v>280</v>
      </c>
      <c r="J140" s="16">
        <v>8661</v>
      </c>
      <c r="K140" s="25">
        <f t="shared" si="20"/>
        <v>160</v>
      </c>
      <c r="L140" s="16" t="s">
        <v>35</v>
      </c>
      <c r="M140" s="16" t="str" cm="1">
        <f t="array" ref="M140:U140">_xlfn._xlws.FILTER(领地怪物效果!$A$4:$I$64,L140=领地怪物效果!$A$4:$A$64)</f>
        <v>远征PVP-4级远征币矿井</v>
      </c>
      <c r="N140" s="16">
        <v>4</v>
      </c>
      <c r="O140" s="16">
        <v>8.6999999999999993</v>
      </c>
      <c r="P140" s="16">
        <v>29.7</v>
      </c>
      <c r="Q140" s="16">
        <v>29.7</v>
      </c>
      <c r="R140" s="16">
        <v>0</v>
      </c>
      <c r="S140" s="16">
        <v>26148694</v>
      </c>
      <c r="T140" s="16">
        <v>20790000</v>
      </c>
      <c r="U140" s="16">
        <v>446331156</v>
      </c>
      <c r="V140" s="16">
        <f t="shared" si="19"/>
        <v>4</v>
      </c>
      <c r="W140" s="19" cm="1">
        <f t="array" ref="W140">SUMPRODUCT((V140=品质升级提升效果!$H$3:$H$102)*(品质升级提升效果!$I$3:$I$102=C140)*(品质升级提升效果!$J$3:$J$102))</f>
        <v>0.16</v>
      </c>
      <c r="X140" s="19" cm="1">
        <f t="array" ref="X140">IFERROR(LOOKUP(1,0/((L140=Sheet2!$A$1:$A$90)*(Sheet2!$B$1:$B$90=C140)),Sheet2!$C$1:$C$90),W140)</f>
        <v>0.16</v>
      </c>
      <c r="Y140" s="16">
        <f t="shared" si="21"/>
        <v>4183791</v>
      </c>
      <c r="Z140" s="16">
        <f t="shared" si="22"/>
        <v>3326400</v>
      </c>
      <c r="AA140" s="16">
        <f t="shared" si="23"/>
        <v>71412984</v>
      </c>
      <c r="AD140" s="16" t="s">
        <v>257</v>
      </c>
      <c r="AE140" s="16" t="str">
        <f t="shared" si="24"/>
        <v>4183791,0}|</v>
      </c>
      <c r="AF140" s="16" t="s">
        <v>258</v>
      </c>
      <c r="AG140" s="16">
        <f t="shared" si="25"/>
        <v>3326400</v>
      </c>
      <c r="AH140" s="16" t="s">
        <v>260</v>
      </c>
      <c r="AI140" s="16" t="s">
        <v>259</v>
      </c>
      <c r="AJ140" s="16">
        <f t="shared" si="26"/>
        <v>71412984</v>
      </c>
      <c r="AK140" s="16" t="s">
        <v>261</v>
      </c>
      <c r="AL140" s="24" t="str">
        <f t="shared" si="27"/>
        <v>{{5,1,1,4183791,0}|{{5,1,2,3326400,0}|{{5,1,3,71412984,3}}</v>
      </c>
    </row>
    <row r="141" spans="1:38" x14ac:dyDescent="0.15">
      <c r="A141" s="16">
        <v>136</v>
      </c>
      <c r="B141" s="16">
        <v>205</v>
      </c>
      <c r="C141" s="16">
        <v>3</v>
      </c>
      <c r="D141" s="16">
        <v>300</v>
      </c>
      <c r="E141" s="16">
        <v>0</v>
      </c>
      <c r="F141" s="16">
        <v>0</v>
      </c>
      <c r="G141" s="16">
        <v>6000236</v>
      </c>
      <c r="H141" s="24"/>
      <c r="I141" s="24" t="s">
        <v>280</v>
      </c>
      <c r="J141" s="16">
        <v>8661</v>
      </c>
      <c r="K141" s="25">
        <f t="shared" si="20"/>
        <v>160</v>
      </c>
      <c r="L141" s="16" t="s">
        <v>36</v>
      </c>
      <c r="M141" s="16" t="str" cm="1">
        <f t="array" ref="M141:U141">_xlfn._xlws.FILTER(领地怪物效果!$A$4:$I$64,L141=领地怪物效果!$A$4:$A$64)</f>
        <v>远征PVP-5级远征币矿井</v>
      </c>
      <c r="N141" s="16">
        <v>5</v>
      </c>
      <c r="O141" s="16">
        <v>13.2</v>
      </c>
      <c r="P141" s="16">
        <v>35</v>
      </c>
      <c r="Q141" s="16">
        <v>35</v>
      </c>
      <c r="R141" s="16">
        <v>0</v>
      </c>
      <c r="S141" s="16">
        <v>39673880</v>
      </c>
      <c r="T141" s="16">
        <v>24500000</v>
      </c>
      <c r="U141" s="16">
        <v>525979477</v>
      </c>
      <c r="V141" s="16">
        <f t="shared" si="19"/>
        <v>5</v>
      </c>
      <c r="W141" s="19" cm="1">
        <f t="array" ref="W141">SUMPRODUCT((V141=品质升级提升效果!$H$3:$H$102)*(品质升级提升效果!$I$3:$I$102=C141)*(品质升级提升效果!$J$3:$J$102))</f>
        <v>0.16</v>
      </c>
      <c r="X141" s="19" cm="1">
        <f t="array" ref="X141">IFERROR(LOOKUP(1,0/((L141=Sheet2!$A$1:$A$90)*(Sheet2!$B$1:$B$90=C141)),Sheet2!$C$1:$C$90),W141)</f>
        <v>0.16</v>
      </c>
      <c r="Y141" s="16">
        <f t="shared" si="21"/>
        <v>6347820</v>
      </c>
      <c r="Z141" s="16">
        <f t="shared" si="22"/>
        <v>3920000</v>
      </c>
      <c r="AA141" s="16">
        <f t="shared" si="23"/>
        <v>84156716</v>
      </c>
      <c r="AD141" s="16" t="s">
        <v>257</v>
      </c>
      <c r="AE141" s="16" t="str">
        <f t="shared" si="24"/>
        <v>6347820,0}|</v>
      </c>
      <c r="AF141" s="16" t="s">
        <v>258</v>
      </c>
      <c r="AG141" s="16">
        <f t="shared" si="25"/>
        <v>3920000</v>
      </c>
      <c r="AH141" s="16" t="s">
        <v>260</v>
      </c>
      <c r="AI141" s="16" t="s">
        <v>259</v>
      </c>
      <c r="AJ141" s="16">
        <f t="shared" si="26"/>
        <v>84156716</v>
      </c>
      <c r="AK141" s="16" t="s">
        <v>261</v>
      </c>
      <c r="AL141" s="24" t="str">
        <f t="shared" si="27"/>
        <v>{{5,1,1,6347820,0}|{{5,1,2,3920000,0}|{{5,1,3,84156716,3}}</v>
      </c>
    </row>
    <row r="142" spans="1:38" x14ac:dyDescent="0.15">
      <c r="A142" s="16">
        <v>137</v>
      </c>
      <c r="B142" s="16">
        <v>206</v>
      </c>
      <c r="C142" s="16">
        <v>3</v>
      </c>
      <c r="D142" s="16">
        <v>300</v>
      </c>
      <c r="E142" s="16">
        <v>0</v>
      </c>
      <c r="F142" s="16">
        <v>0</v>
      </c>
      <c r="G142" s="16">
        <v>6000237</v>
      </c>
      <c r="H142" s="24"/>
      <c r="I142" s="24" t="s">
        <v>274</v>
      </c>
      <c r="J142" s="16">
        <v>8661</v>
      </c>
      <c r="K142" s="25">
        <f t="shared" si="20"/>
        <v>160</v>
      </c>
      <c r="L142" s="16" t="s">
        <v>37</v>
      </c>
      <c r="M142" s="16" t="str" cm="1">
        <f t="array" ref="M142:U142">_xlfn._xlws.FILTER(领地怪物效果!$A$4:$I$64,L142=领地怪物效果!$A$4:$A$64)</f>
        <v>远征PVP-6级远征币矿井</v>
      </c>
      <c r="N142" s="16">
        <v>6</v>
      </c>
      <c r="O142" s="16">
        <v>31.05</v>
      </c>
      <c r="P142" s="16">
        <v>232</v>
      </c>
      <c r="Q142" s="16">
        <v>232</v>
      </c>
      <c r="R142" s="16">
        <v>0</v>
      </c>
      <c r="S142" s="16">
        <v>93323787</v>
      </c>
      <c r="T142" s="16">
        <v>162400000</v>
      </c>
      <c r="U142" s="16">
        <v>3486492537</v>
      </c>
      <c r="V142" s="16">
        <f t="shared" si="19"/>
        <v>6</v>
      </c>
      <c r="W142" s="19" cm="1">
        <f t="array" ref="W142">SUMPRODUCT((V142=品质升级提升效果!$H$3:$H$102)*(品质升级提升效果!$I$3:$I$102=C142)*(品质升级提升效果!$J$3:$J$102))</f>
        <v>0.16</v>
      </c>
      <c r="X142" s="19" cm="1">
        <f t="array" ref="X142">IFERROR(LOOKUP(1,0/((L142=Sheet2!$A$1:$A$90)*(Sheet2!$B$1:$B$90=C142)),Sheet2!$C$1:$C$90),W142)</f>
        <v>0.16</v>
      </c>
      <c r="Y142" s="16">
        <f t="shared" si="21"/>
        <v>14931805</v>
      </c>
      <c r="Z142" s="16">
        <f t="shared" si="22"/>
        <v>25984000</v>
      </c>
      <c r="AA142" s="16">
        <f t="shared" si="23"/>
        <v>557838805</v>
      </c>
      <c r="AD142" s="16" t="s">
        <v>257</v>
      </c>
      <c r="AE142" s="16" t="str">
        <f t="shared" si="24"/>
        <v>14931805,0}|</v>
      </c>
      <c r="AF142" s="16" t="s">
        <v>258</v>
      </c>
      <c r="AG142" s="16">
        <f t="shared" si="25"/>
        <v>25984000</v>
      </c>
      <c r="AH142" s="16" t="s">
        <v>260</v>
      </c>
      <c r="AI142" s="16" t="s">
        <v>259</v>
      </c>
      <c r="AJ142" s="16">
        <f t="shared" si="26"/>
        <v>557838805</v>
      </c>
      <c r="AK142" s="16" t="s">
        <v>261</v>
      </c>
      <c r="AL142" s="24" t="str">
        <f t="shared" si="27"/>
        <v>{{5,1,1,14931805,0}|{{5,1,2,25984000,0}|{{5,1,3,557838805,3}}</v>
      </c>
    </row>
    <row r="143" spans="1:38" x14ac:dyDescent="0.15">
      <c r="A143" s="16">
        <v>138</v>
      </c>
      <c r="B143" s="16">
        <v>207</v>
      </c>
      <c r="C143" s="16">
        <v>3</v>
      </c>
      <c r="D143" s="16">
        <v>300</v>
      </c>
      <c r="E143" s="16">
        <v>0</v>
      </c>
      <c r="F143" s="16">
        <v>0</v>
      </c>
      <c r="G143" s="16">
        <v>6000238</v>
      </c>
      <c r="H143" s="24"/>
      <c r="I143" s="24" t="s">
        <v>282</v>
      </c>
      <c r="J143" s="16">
        <v>8661</v>
      </c>
      <c r="K143" s="25">
        <f t="shared" si="20"/>
        <v>160</v>
      </c>
      <c r="L143" s="16" t="s">
        <v>38</v>
      </c>
      <c r="M143" s="16" t="str" cm="1">
        <f t="array" ref="M143:U143">_xlfn._xlws.FILTER(领地怪物效果!$A$4:$I$64,L143=领地怪物效果!$A$4:$A$64)</f>
        <v>远征PVP-7级远征币矿井</v>
      </c>
      <c r="N143" s="16">
        <v>7</v>
      </c>
      <c r="O143" s="16">
        <v>35.799999999999997</v>
      </c>
      <c r="P143" s="16">
        <v>300</v>
      </c>
      <c r="Q143" s="16">
        <v>300</v>
      </c>
      <c r="R143" s="16">
        <v>0</v>
      </c>
      <c r="S143" s="16">
        <v>107600373</v>
      </c>
      <c r="T143" s="16">
        <v>210000000</v>
      </c>
      <c r="U143" s="16">
        <v>4508395522</v>
      </c>
      <c r="V143" s="16">
        <f t="shared" si="19"/>
        <v>7</v>
      </c>
      <c r="W143" s="19" cm="1">
        <f t="array" ref="W143">SUMPRODUCT((V143=品质升级提升效果!$H$3:$H$102)*(品质升级提升效果!$I$3:$I$102=C143)*(品质升级提升效果!$J$3:$J$102))</f>
        <v>0.16</v>
      </c>
      <c r="X143" s="19" cm="1">
        <f t="array" ref="X143">IFERROR(LOOKUP(1,0/((L143=Sheet2!$A$1:$A$90)*(Sheet2!$B$1:$B$90=C143)),Sheet2!$C$1:$C$90),W143)</f>
        <v>0.16</v>
      </c>
      <c r="Y143" s="16">
        <f t="shared" si="21"/>
        <v>17216059</v>
      </c>
      <c r="Z143" s="16">
        <f t="shared" si="22"/>
        <v>33600000</v>
      </c>
      <c r="AA143" s="16">
        <f t="shared" si="23"/>
        <v>721343283</v>
      </c>
      <c r="AD143" s="16" t="s">
        <v>257</v>
      </c>
      <c r="AE143" s="16" t="str">
        <f t="shared" si="24"/>
        <v>17216059,0}|</v>
      </c>
      <c r="AF143" s="16" t="s">
        <v>258</v>
      </c>
      <c r="AG143" s="16">
        <f t="shared" si="25"/>
        <v>33600000</v>
      </c>
      <c r="AH143" s="16" t="s">
        <v>260</v>
      </c>
      <c r="AI143" s="16" t="s">
        <v>259</v>
      </c>
      <c r="AJ143" s="16">
        <f t="shared" si="26"/>
        <v>721343283</v>
      </c>
      <c r="AK143" s="16" t="s">
        <v>261</v>
      </c>
      <c r="AL143" s="24" t="str">
        <f t="shared" si="27"/>
        <v>{{5,1,1,17216059,0}|{{5,1,2,33600000,0}|{{5,1,3,721343283,3}}</v>
      </c>
    </row>
    <row r="144" spans="1:38" x14ac:dyDescent="0.15">
      <c r="A144" s="16">
        <v>139</v>
      </c>
      <c r="B144" s="16">
        <v>208</v>
      </c>
      <c r="C144" s="16">
        <v>3</v>
      </c>
      <c r="D144" s="16">
        <v>300</v>
      </c>
      <c r="E144" s="16">
        <v>0</v>
      </c>
      <c r="F144" s="16">
        <v>0</v>
      </c>
      <c r="G144" s="16">
        <v>6000239</v>
      </c>
      <c r="H144" s="24"/>
      <c r="I144" s="24" t="s">
        <v>277</v>
      </c>
      <c r="J144" s="16">
        <v>8661</v>
      </c>
      <c r="K144" s="25">
        <f t="shared" si="20"/>
        <v>140</v>
      </c>
      <c r="L144" s="16" t="s">
        <v>39</v>
      </c>
      <c r="M144" s="16" t="str" cm="1">
        <f t="array" ref="M144:U144">_xlfn._xlws.FILTER(领地怪物效果!$A$4:$I$64,L144=领地怪物效果!$A$4:$A$64)</f>
        <v>远征PVP-8级远征币矿井</v>
      </c>
      <c r="N144" s="16">
        <v>8</v>
      </c>
      <c r="O144" s="16">
        <v>39.549999999999997</v>
      </c>
      <c r="P144" s="16">
        <v>387.5</v>
      </c>
      <c r="Q144" s="16">
        <v>387.5</v>
      </c>
      <c r="R144" s="16">
        <v>0</v>
      </c>
      <c r="S144" s="16">
        <v>118871361</v>
      </c>
      <c r="T144" s="16">
        <v>271250000</v>
      </c>
      <c r="U144" s="16">
        <v>5823344216</v>
      </c>
      <c r="V144" s="16">
        <f t="shared" si="19"/>
        <v>8</v>
      </c>
      <c r="W144" s="19" cm="1">
        <f t="array" ref="W144">SUMPRODUCT((V144=品质升级提升效果!$H$3:$H$102)*(品质升级提升效果!$I$3:$I$102=C144)*(品质升级提升效果!$J$3:$J$102))</f>
        <v>0.14000000000000001</v>
      </c>
      <c r="X144" s="19" cm="1">
        <f t="array" ref="X144">IFERROR(LOOKUP(1,0/((L144=Sheet2!$A$1:$A$90)*(Sheet2!$B$1:$B$90=C144)),Sheet2!$C$1:$C$90),W144)</f>
        <v>0.14000000000000001</v>
      </c>
      <c r="Y144" s="16">
        <f t="shared" si="21"/>
        <v>16641990</v>
      </c>
      <c r="Z144" s="16">
        <f t="shared" si="22"/>
        <v>37975000</v>
      </c>
      <c r="AA144" s="16">
        <f t="shared" si="23"/>
        <v>815268190</v>
      </c>
      <c r="AD144" s="16" t="s">
        <v>257</v>
      </c>
      <c r="AE144" s="16" t="str">
        <f t="shared" si="24"/>
        <v>16641990,0}|</v>
      </c>
      <c r="AF144" s="16" t="s">
        <v>258</v>
      </c>
      <c r="AG144" s="16">
        <f t="shared" si="25"/>
        <v>37975000</v>
      </c>
      <c r="AH144" s="16" t="s">
        <v>260</v>
      </c>
      <c r="AI144" s="16" t="s">
        <v>259</v>
      </c>
      <c r="AJ144" s="16">
        <f t="shared" si="26"/>
        <v>815268190</v>
      </c>
      <c r="AK144" s="16" t="s">
        <v>261</v>
      </c>
      <c r="AL144" s="24" t="str">
        <f t="shared" si="27"/>
        <v>{{5,1,1,16641990,0}|{{5,1,2,37975000,0}|{{5,1,3,815268190,3}}</v>
      </c>
    </row>
    <row r="145" spans="1:38" x14ac:dyDescent="0.15">
      <c r="A145" s="16">
        <v>140</v>
      </c>
      <c r="B145" s="16">
        <v>209</v>
      </c>
      <c r="C145" s="16">
        <v>3</v>
      </c>
      <c r="D145" s="16">
        <v>300</v>
      </c>
      <c r="E145" s="16">
        <v>0</v>
      </c>
      <c r="F145" s="16">
        <v>0</v>
      </c>
      <c r="G145" s="16">
        <v>6000240</v>
      </c>
      <c r="H145" s="24"/>
      <c r="I145" s="24" t="s">
        <v>280</v>
      </c>
      <c r="J145" s="16">
        <v>8661</v>
      </c>
      <c r="K145" s="25">
        <f t="shared" si="20"/>
        <v>120</v>
      </c>
      <c r="L145" s="16" t="s">
        <v>40</v>
      </c>
      <c r="M145" s="16" t="str" cm="1">
        <f t="array" ref="M145:U145">_xlfn._xlws.FILTER(领地怪物效果!$A$4:$I$64,L145=领地怪物效果!$A$4:$A$64)</f>
        <v>远征PVP-9级远征币矿井</v>
      </c>
      <c r="N145" s="16">
        <v>9</v>
      </c>
      <c r="O145" s="16">
        <v>68.400000000000006</v>
      </c>
      <c r="P145" s="16">
        <v>480</v>
      </c>
      <c r="Q145" s="16">
        <v>480</v>
      </c>
      <c r="R145" s="16">
        <v>0</v>
      </c>
      <c r="S145" s="16">
        <v>205582835</v>
      </c>
      <c r="T145" s="16">
        <v>336000000</v>
      </c>
      <c r="U145" s="16">
        <v>7213432835</v>
      </c>
      <c r="V145" s="16">
        <f t="shared" si="19"/>
        <v>9</v>
      </c>
      <c r="W145" s="19" cm="1">
        <f t="array" ref="W145">SUMPRODUCT((V145=品质升级提升效果!$H$3:$H$102)*(品质升级提升效果!$I$3:$I$102=C145)*(品质升级提升效果!$J$3:$J$102))</f>
        <v>0.12</v>
      </c>
      <c r="X145" s="19" cm="1">
        <f t="array" ref="X145">IFERROR(LOOKUP(1,0/((L145=Sheet2!$A$1:$A$90)*(Sheet2!$B$1:$B$90=C145)),Sheet2!$C$1:$C$90),W145)</f>
        <v>0.12</v>
      </c>
      <c r="Y145" s="16">
        <f t="shared" si="21"/>
        <v>24669940</v>
      </c>
      <c r="Z145" s="16">
        <f t="shared" si="22"/>
        <v>40320000</v>
      </c>
      <c r="AA145" s="16">
        <f t="shared" si="23"/>
        <v>865611940</v>
      </c>
      <c r="AD145" s="16" t="s">
        <v>257</v>
      </c>
      <c r="AE145" s="16" t="str">
        <f t="shared" si="24"/>
        <v>24669940,0}|</v>
      </c>
      <c r="AF145" s="16" t="s">
        <v>258</v>
      </c>
      <c r="AG145" s="16">
        <f t="shared" si="25"/>
        <v>40320000</v>
      </c>
      <c r="AH145" s="16" t="s">
        <v>260</v>
      </c>
      <c r="AI145" s="16" t="s">
        <v>259</v>
      </c>
      <c r="AJ145" s="16">
        <f t="shared" si="26"/>
        <v>865611940</v>
      </c>
      <c r="AK145" s="16" t="s">
        <v>261</v>
      </c>
      <c r="AL145" s="24" t="str">
        <f t="shared" si="27"/>
        <v>{{5,1,1,24669940,0}|{{5,1,2,40320000,0}|{{5,1,3,865611940,3}}</v>
      </c>
    </row>
    <row r="146" spans="1:38" x14ac:dyDescent="0.15">
      <c r="A146" s="16">
        <v>141</v>
      </c>
      <c r="B146" s="16">
        <v>210</v>
      </c>
      <c r="C146" s="16">
        <v>3</v>
      </c>
      <c r="D146" s="16">
        <v>300</v>
      </c>
      <c r="E146" s="16">
        <v>0</v>
      </c>
      <c r="F146" s="16">
        <v>0</v>
      </c>
      <c r="G146" s="16">
        <v>6000241</v>
      </c>
      <c r="H146" s="24"/>
      <c r="I146" s="24" t="s">
        <v>283</v>
      </c>
      <c r="J146" s="16">
        <v>8661</v>
      </c>
      <c r="K146" s="25">
        <f t="shared" si="20"/>
        <v>120</v>
      </c>
      <c r="L146" s="16" t="s">
        <v>41</v>
      </c>
      <c r="M146" s="16" t="str" cm="1">
        <f t="array" ref="M146:U146">_xlfn._xlws.FILTER(领地怪物效果!$A$4:$I$64,L146=领地怪物效果!$A$4:$A$64)</f>
        <v>远征PVP-10级远征币矿井</v>
      </c>
      <c r="N146" s="16">
        <v>10</v>
      </c>
      <c r="O146" s="16">
        <v>80.5</v>
      </c>
      <c r="P146" s="16">
        <v>528</v>
      </c>
      <c r="Q146" s="16">
        <v>528</v>
      </c>
      <c r="R146" s="16">
        <v>0</v>
      </c>
      <c r="S146" s="16">
        <v>241950559</v>
      </c>
      <c r="T146" s="16">
        <v>369600000</v>
      </c>
      <c r="U146" s="16">
        <v>7934776119</v>
      </c>
      <c r="V146" s="16">
        <f t="shared" si="19"/>
        <v>10</v>
      </c>
      <c r="W146" s="19" cm="1">
        <f t="array" ref="W146">SUMPRODUCT((V146=品质升级提升效果!$H$3:$H$102)*(品质升级提升效果!$I$3:$I$102=C146)*(品质升级提升效果!$J$3:$J$102))</f>
        <v>0.12</v>
      </c>
      <c r="X146" s="19" cm="1">
        <f t="array" ref="X146">IFERROR(LOOKUP(1,0/((L146=Sheet2!$A$1:$A$90)*(Sheet2!$B$1:$B$90=C146)),Sheet2!$C$1:$C$90),W146)</f>
        <v>0.12</v>
      </c>
      <c r="Y146" s="16">
        <f t="shared" si="21"/>
        <v>29034067</v>
      </c>
      <c r="Z146" s="16">
        <f t="shared" si="22"/>
        <v>44352000</v>
      </c>
      <c r="AA146" s="16">
        <f t="shared" si="23"/>
        <v>952173134</v>
      </c>
      <c r="AD146" s="16" t="s">
        <v>257</v>
      </c>
      <c r="AE146" s="16" t="str">
        <f t="shared" si="24"/>
        <v>29034067,0}|</v>
      </c>
      <c r="AF146" s="16" t="s">
        <v>258</v>
      </c>
      <c r="AG146" s="16">
        <f t="shared" si="25"/>
        <v>44352000</v>
      </c>
      <c r="AH146" s="16" t="s">
        <v>260</v>
      </c>
      <c r="AI146" s="16" t="s">
        <v>259</v>
      </c>
      <c r="AJ146" s="16">
        <f t="shared" si="26"/>
        <v>952173134</v>
      </c>
      <c r="AK146" s="16" t="s">
        <v>261</v>
      </c>
      <c r="AL146" s="24" t="str">
        <f t="shared" si="27"/>
        <v>{{5,1,1,29034067,0}|{{5,1,2,44352000,0}|{{5,1,3,952173134,3}}</v>
      </c>
    </row>
    <row r="147" spans="1:38" x14ac:dyDescent="0.15">
      <c r="A147" s="16">
        <v>142</v>
      </c>
      <c r="B147" s="16">
        <v>301</v>
      </c>
      <c r="C147" s="16">
        <v>3</v>
      </c>
      <c r="D147" s="16">
        <v>0</v>
      </c>
      <c r="E147" s="16">
        <v>300</v>
      </c>
      <c r="F147" s="16">
        <v>0</v>
      </c>
      <c r="G147" s="16">
        <v>6000242</v>
      </c>
      <c r="H147" s="24"/>
      <c r="I147" s="24" t="s">
        <v>284</v>
      </c>
      <c r="J147" s="16">
        <v>8661</v>
      </c>
      <c r="K147" s="25">
        <f t="shared" si="20"/>
        <v>200</v>
      </c>
      <c r="L147" s="16" t="s">
        <v>42</v>
      </c>
      <c r="M147" s="16" t="str" cm="1">
        <f t="array" ref="M147:U147">_xlfn._xlws.FILTER(领地怪物效果!$A$4:$I$64,L147=领地怪物效果!$A$4:$A$64)</f>
        <v>远征PVP-1级圣水矿井</v>
      </c>
      <c r="N147" s="16">
        <v>1</v>
      </c>
      <c r="O147" s="16">
        <v>2.5499999999999998</v>
      </c>
      <c r="P147" s="16">
        <v>1.4</v>
      </c>
      <c r="Q147" s="16">
        <v>1.4</v>
      </c>
      <c r="R147" s="16">
        <v>0</v>
      </c>
      <c r="S147" s="16">
        <v>7664272</v>
      </c>
      <c r="T147" s="16">
        <v>980000</v>
      </c>
      <c r="U147" s="16">
        <v>21039179</v>
      </c>
      <c r="V147" s="16">
        <f t="shared" si="19"/>
        <v>1</v>
      </c>
      <c r="W147" s="19" cm="1">
        <f t="array" ref="W147">SUMPRODUCT((V147=品质升级提升效果!$H$3:$H$102)*(品质升级提升效果!$I$3:$I$102=C147)*(品质升级提升效果!$J$3:$J$102))</f>
        <v>0.2</v>
      </c>
      <c r="X147" s="19" cm="1">
        <f t="array" ref="X147">IFERROR(LOOKUP(1,0/((L147=Sheet2!$A$1:$A$90)*(Sheet2!$B$1:$B$90=C147)),Sheet2!$C$1:$C$90),W147)</f>
        <v>0.2</v>
      </c>
      <c r="Y147" s="16">
        <f t="shared" si="21"/>
        <v>1532854</v>
      </c>
      <c r="Z147" s="16">
        <f t="shared" si="22"/>
        <v>196000</v>
      </c>
      <c r="AA147" s="16">
        <f t="shared" si="23"/>
        <v>4207835</v>
      </c>
      <c r="AD147" s="16" t="s">
        <v>257</v>
      </c>
      <c r="AE147" s="16" t="str">
        <f t="shared" si="24"/>
        <v>1532854,0}|</v>
      </c>
      <c r="AF147" s="16" t="s">
        <v>258</v>
      </c>
      <c r="AG147" s="16">
        <f t="shared" si="25"/>
        <v>196000</v>
      </c>
      <c r="AH147" s="16" t="s">
        <v>260</v>
      </c>
      <c r="AI147" s="16" t="s">
        <v>259</v>
      </c>
      <c r="AJ147" s="16">
        <f t="shared" si="26"/>
        <v>4207835</v>
      </c>
      <c r="AK147" s="16" t="s">
        <v>261</v>
      </c>
      <c r="AL147" s="24" t="str">
        <f t="shared" si="27"/>
        <v>{{5,1,1,1532854,0}|{{5,1,2,196000,0}|{{5,1,3,4207835,3}}</v>
      </c>
    </row>
    <row r="148" spans="1:38" x14ac:dyDescent="0.15">
      <c r="A148" s="16">
        <v>143</v>
      </c>
      <c r="B148" s="16">
        <v>302</v>
      </c>
      <c r="C148" s="16">
        <v>3</v>
      </c>
      <c r="D148" s="16">
        <v>0</v>
      </c>
      <c r="E148" s="16">
        <v>300</v>
      </c>
      <c r="F148" s="16">
        <v>0</v>
      </c>
      <c r="G148" s="16">
        <v>6000243</v>
      </c>
      <c r="H148" s="24"/>
      <c r="I148" s="24" t="s">
        <v>285</v>
      </c>
      <c r="J148" s="16">
        <v>8661</v>
      </c>
      <c r="K148" s="25">
        <f t="shared" si="20"/>
        <v>200</v>
      </c>
      <c r="L148" s="16" t="s">
        <v>43</v>
      </c>
      <c r="M148" s="16" t="str" cm="1">
        <f t="array" ref="M148:U148">_xlfn._xlws.FILTER(领地怪物效果!$A$4:$I$64,L148=领地怪物效果!$A$4:$A$64)</f>
        <v>远征PVP-2级圣水矿井</v>
      </c>
      <c r="N148" s="16">
        <v>2</v>
      </c>
      <c r="O148" s="16">
        <v>4</v>
      </c>
      <c r="P148" s="16">
        <v>1.65</v>
      </c>
      <c r="Q148" s="16">
        <v>1.65</v>
      </c>
      <c r="R148" s="16">
        <v>0</v>
      </c>
      <c r="S148" s="16">
        <v>12022388</v>
      </c>
      <c r="T148" s="16">
        <v>1155000</v>
      </c>
      <c r="U148" s="16">
        <v>24796175</v>
      </c>
      <c r="V148" s="16">
        <f t="shared" si="19"/>
        <v>2</v>
      </c>
      <c r="W148" s="19" cm="1">
        <f t="array" ref="W148">SUMPRODUCT((V148=品质升级提升效果!$H$3:$H$102)*(品质升级提升效果!$I$3:$I$102=C148)*(品质升级提升效果!$J$3:$J$102))</f>
        <v>0.2</v>
      </c>
      <c r="X148" s="19" cm="1">
        <f t="array" ref="X148">IFERROR(LOOKUP(1,0/((L148=Sheet2!$A$1:$A$90)*(Sheet2!$B$1:$B$90=C148)),Sheet2!$C$1:$C$90),W148)</f>
        <v>0.2</v>
      </c>
      <c r="Y148" s="16">
        <f t="shared" si="21"/>
        <v>2404477</v>
      </c>
      <c r="Z148" s="16">
        <f t="shared" si="22"/>
        <v>231000</v>
      </c>
      <c r="AA148" s="16">
        <f t="shared" si="23"/>
        <v>4959235</v>
      </c>
      <c r="AD148" s="16" t="s">
        <v>257</v>
      </c>
      <c r="AE148" s="16" t="str">
        <f t="shared" si="24"/>
        <v>2404477,0}|</v>
      </c>
      <c r="AF148" s="16" t="s">
        <v>258</v>
      </c>
      <c r="AG148" s="16">
        <f t="shared" si="25"/>
        <v>231000</v>
      </c>
      <c r="AH148" s="16" t="s">
        <v>260</v>
      </c>
      <c r="AI148" s="16" t="s">
        <v>259</v>
      </c>
      <c r="AJ148" s="16">
        <f t="shared" si="26"/>
        <v>4959235</v>
      </c>
      <c r="AK148" s="16" t="s">
        <v>261</v>
      </c>
      <c r="AL148" s="24" t="str">
        <f t="shared" si="27"/>
        <v>{{5,1,1,2404477,0}|{{5,1,2,231000,0}|{{5,1,3,4959235,3}}</v>
      </c>
    </row>
    <row r="149" spans="1:38" x14ac:dyDescent="0.15">
      <c r="A149" s="16">
        <v>144</v>
      </c>
      <c r="B149" s="16">
        <v>303</v>
      </c>
      <c r="C149" s="16">
        <v>3</v>
      </c>
      <c r="D149" s="16">
        <v>0</v>
      </c>
      <c r="E149" s="16">
        <v>300</v>
      </c>
      <c r="F149" s="16">
        <v>0</v>
      </c>
      <c r="G149" s="16">
        <v>6000244</v>
      </c>
      <c r="H149" s="24"/>
      <c r="I149" s="24" t="s">
        <v>286</v>
      </c>
      <c r="J149" s="16">
        <v>8661</v>
      </c>
      <c r="K149" s="25">
        <f t="shared" si="20"/>
        <v>200</v>
      </c>
      <c r="L149" s="16" t="s">
        <v>44</v>
      </c>
      <c r="M149" s="16" t="str" cm="1">
        <f t="array" ref="M149:U149">_xlfn._xlws.FILTER(领地怪物效果!$A$4:$I$64,L149=领地怪物效果!$A$4:$A$64)</f>
        <v>远征PVP-3级圣水矿井</v>
      </c>
      <c r="N149" s="16">
        <v>3</v>
      </c>
      <c r="O149" s="16">
        <v>8</v>
      </c>
      <c r="P149" s="16">
        <v>2.9</v>
      </c>
      <c r="Q149" s="16">
        <v>2.9</v>
      </c>
      <c r="R149" s="16">
        <v>0</v>
      </c>
      <c r="S149" s="16">
        <v>24044776</v>
      </c>
      <c r="T149" s="16">
        <v>2030000</v>
      </c>
      <c r="U149" s="16">
        <v>43581156</v>
      </c>
      <c r="V149" s="16">
        <f t="shared" si="19"/>
        <v>3</v>
      </c>
      <c r="W149" s="19" cm="1">
        <f t="array" ref="W149">SUMPRODUCT((V149=品质升级提升效果!$H$3:$H$102)*(品质升级提升效果!$I$3:$I$102=C149)*(品质升级提升效果!$J$3:$J$102))</f>
        <v>0.2</v>
      </c>
      <c r="X149" s="19" cm="1">
        <f t="array" ref="X149">IFERROR(LOOKUP(1,0/((L149=Sheet2!$A$1:$A$90)*(Sheet2!$B$1:$B$90=C149)),Sheet2!$C$1:$C$90),W149)</f>
        <v>0.2</v>
      </c>
      <c r="Y149" s="16">
        <f t="shared" si="21"/>
        <v>4808955</v>
      </c>
      <c r="Z149" s="16">
        <f t="shared" si="22"/>
        <v>406000</v>
      </c>
      <c r="AA149" s="16">
        <f t="shared" si="23"/>
        <v>8716231</v>
      </c>
      <c r="AD149" s="16" t="s">
        <v>257</v>
      </c>
      <c r="AE149" s="16" t="str">
        <f t="shared" si="24"/>
        <v>4808955,0}|</v>
      </c>
      <c r="AF149" s="16" t="s">
        <v>258</v>
      </c>
      <c r="AG149" s="16">
        <f t="shared" si="25"/>
        <v>406000</v>
      </c>
      <c r="AH149" s="16" t="s">
        <v>260</v>
      </c>
      <c r="AI149" s="16" t="s">
        <v>259</v>
      </c>
      <c r="AJ149" s="16">
        <f t="shared" si="26"/>
        <v>8716231</v>
      </c>
      <c r="AK149" s="16" t="s">
        <v>261</v>
      </c>
      <c r="AL149" s="24" t="str">
        <f t="shared" si="27"/>
        <v>{{5,1,1,4808955,0}|{{5,1,2,406000,0}|{{5,1,3,8716231,3}}</v>
      </c>
    </row>
    <row r="150" spans="1:38" x14ac:dyDescent="0.15">
      <c r="A150" s="16">
        <v>145</v>
      </c>
      <c r="B150" s="16">
        <v>304</v>
      </c>
      <c r="C150" s="16">
        <v>3</v>
      </c>
      <c r="D150" s="16">
        <v>0</v>
      </c>
      <c r="E150" s="16">
        <v>300</v>
      </c>
      <c r="F150" s="16">
        <v>0</v>
      </c>
      <c r="G150" s="16">
        <v>6000245</v>
      </c>
      <c r="H150" s="24"/>
      <c r="I150" s="24" t="s">
        <v>287</v>
      </c>
      <c r="J150" s="16">
        <v>8661</v>
      </c>
      <c r="K150" s="25">
        <f t="shared" si="20"/>
        <v>160</v>
      </c>
      <c r="L150" s="16" t="s">
        <v>45</v>
      </c>
      <c r="M150" s="16" t="str" cm="1">
        <f t="array" ref="M150:U150">_xlfn._xlws.FILTER(领地怪物效果!$A$4:$I$64,L150=领地怪物效果!$A$4:$A$64)</f>
        <v>远征PVP-4级圣水矿井</v>
      </c>
      <c r="N150" s="16">
        <v>4</v>
      </c>
      <c r="O150" s="16">
        <v>11.75</v>
      </c>
      <c r="P150" s="16">
        <v>22.25</v>
      </c>
      <c r="Q150" s="16">
        <v>22.25</v>
      </c>
      <c r="R150" s="16">
        <v>0</v>
      </c>
      <c r="S150" s="16">
        <v>35315764</v>
      </c>
      <c r="T150" s="16">
        <v>15575000</v>
      </c>
      <c r="U150" s="16">
        <v>334372667</v>
      </c>
      <c r="V150" s="16">
        <f t="shared" si="19"/>
        <v>4</v>
      </c>
      <c r="W150" s="19" cm="1">
        <f t="array" ref="W150">SUMPRODUCT((V150=品质升级提升效果!$H$3:$H$102)*(品质升级提升效果!$I$3:$I$102=C150)*(品质升级提升效果!$J$3:$J$102))</f>
        <v>0.16</v>
      </c>
      <c r="X150" s="19" cm="1">
        <f t="array" ref="X150">IFERROR(LOOKUP(1,0/((L150=Sheet2!$A$1:$A$90)*(Sheet2!$B$1:$B$90=C150)),Sheet2!$C$1:$C$90),W150)</f>
        <v>0.16</v>
      </c>
      <c r="Y150" s="16">
        <f t="shared" si="21"/>
        <v>5650522</v>
      </c>
      <c r="Z150" s="16">
        <f t="shared" si="22"/>
        <v>2492000</v>
      </c>
      <c r="AA150" s="16">
        <f t="shared" si="23"/>
        <v>53499626</v>
      </c>
      <c r="AD150" s="16" t="s">
        <v>257</v>
      </c>
      <c r="AE150" s="16" t="str">
        <f t="shared" si="24"/>
        <v>5650522,0}|</v>
      </c>
      <c r="AF150" s="16" t="s">
        <v>258</v>
      </c>
      <c r="AG150" s="16">
        <f t="shared" si="25"/>
        <v>2492000</v>
      </c>
      <c r="AH150" s="16" t="s">
        <v>260</v>
      </c>
      <c r="AI150" s="16" t="s">
        <v>259</v>
      </c>
      <c r="AJ150" s="16">
        <f t="shared" si="26"/>
        <v>53499626</v>
      </c>
      <c r="AK150" s="16" t="s">
        <v>261</v>
      </c>
      <c r="AL150" s="24" t="str">
        <f t="shared" si="27"/>
        <v>{{5,1,1,5650522,0}|{{5,1,2,2492000,0}|{{5,1,3,53499626,3}}</v>
      </c>
    </row>
    <row r="151" spans="1:38" x14ac:dyDescent="0.15">
      <c r="A151" s="16">
        <v>146</v>
      </c>
      <c r="B151" s="16">
        <v>305</v>
      </c>
      <c r="C151" s="16">
        <v>3</v>
      </c>
      <c r="D151" s="16">
        <v>0</v>
      </c>
      <c r="E151" s="16">
        <v>300</v>
      </c>
      <c r="F151" s="16">
        <v>0</v>
      </c>
      <c r="G151" s="16">
        <v>6000246</v>
      </c>
      <c r="H151" s="24"/>
      <c r="I151" s="24" t="s">
        <v>288</v>
      </c>
      <c r="J151" s="16">
        <v>8661</v>
      </c>
      <c r="K151" s="25">
        <f t="shared" si="20"/>
        <v>160</v>
      </c>
      <c r="L151" s="16" t="s">
        <v>46</v>
      </c>
      <c r="M151" s="16" t="str" cm="1">
        <f t="array" ref="M151:U151">_xlfn._xlws.FILTER(领地怪物效果!$A$4:$I$64,L151=领地怪物效果!$A$4:$A$64)</f>
        <v>远征PVP-5级圣水矿井</v>
      </c>
      <c r="N151" s="16">
        <v>5</v>
      </c>
      <c r="O151" s="16">
        <v>17.8</v>
      </c>
      <c r="P151" s="16">
        <v>26.25</v>
      </c>
      <c r="Q151" s="16">
        <v>26.25</v>
      </c>
      <c r="R151" s="16">
        <v>0</v>
      </c>
      <c r="S151" s="16">
        <v>53499626</v>
      </c>
      <c r="T151" s="16">
        <v>18375000</v>
      </c>
      <c r="U151" s="16">
        <v>394484608</v>
      </c>
      <c r="V151" s="16">
        <f t="shared" si="19"/>
        <v>5</v>
      </c>
      <c r="W151" s="19" cm="1">
        <f t="array" ref="W151">SUMPRODUCT((V151=品质升级提升效果!$H$3:$H$102)*(品质升级提升效果!$I$3:$I$102=C151)*(品质升级提升效果!$J$3:$J$102))</f>
        <v>0.16</v>
      </c>
      <c r="X151" s="19" cm="1">
        <f t="array" ref="X151">IFERROR(LOOKUP(1,0/((L151=Sheet2!$A$1:$A$90)*(Sheet2!$B$1:$B$90=C151)),Sheet2!$C$1:$C$90),W151)</f>
        <v>0.16</v>
      </c>
      <c r="Y151" s="16">
        <f t="shared" si="21"/>
        <v>8559940</v>
      </c>
      <c r="Z151" s="16">
        <f t="shared" si="22"/>
        <v>2940000</v>
      </c>
      <c r="AA151" s="16">
        <f t="shared" si="23"/>
        <v>63117537</v>
      </c>
      <c r="AD151" s="16" t="s">
        <v>257</v>
      </c>
      <c r="AE151" s="16" t="str">
        <f t="shared" si="24"/>
        <v>8559940,0}|</v>
      </c>
      <c r="AF151" s="16" t="s">
        <v>258</v>
      </c>
      <c r="AG151" s="16">
        <f t="shared" si="25"/>
        <v>2940000</v>
      </c>
      <c r="AH151" s="16" t="s">
        <v>260</v>
      </c>
      <c r="AI151" s="16" t="s">
        <v>259</v>
      </c>
      <c r="AJ151" s="16">
        <f t="shared" si="26"/>
        <v>63117537</v>
      </c>
      <c r="AK151" s="16" t="s">
        <v>261</v>
      </c>
      <c r="AL151" s="24" t="str">
        <f t="shared" si="27"/>
        <v>{{5,1,1,8559940,0}|{{5,1,2,2940000,0}|{{5,1,3,63117537,3}}</v>
      </c>
    </row>
    <row r="152" spans="1:38" x14ac:dyDescent="0.15">
      <c r="A152" s="16">
        <v>147</v>
      </c>
      <c r="B152" s="16">
        <v>306</v>
      </c>
      <c r="C152" s="16">
        <v>3</v>
      </c>
      <c r="D152" s="16">
        <v>0</v>
      </c>
      <c r="E152" s="16">
        <v>300</v>
      </c>
      <c r="F152" s="16">
        <v>0</v>
      </c>
      <c r="G152" s="16">
        <v>6000247</v>
      </c>
      <c r="H152" s="24"/>
      <c r="I152" s="24" t="s">
        <v>289</v>
      </c>
      <c r="J152" s="16">
        <v>8661</v>
      </c>
      <c r="K152" s="25">
        <f t="shared" si="20"/>
        <v>160</v>
      </c>
      <c r="L152" s="16" t="s">
        <v>47</v>
      </c>
      <c r="M152" s="16" t="str" cm="1">
        <f t="array" ref="M152:U152">_xlfn._xlws.FILTER(领地怪物效果!$A$4:$I$64,L152=领地怪物效果!$A$4:$A$64)</f>
        <v>远征PVP-6级圣水矿井</v>
      </c>
      <c r="N152" s="16">
        <v>6</v>
      </c>
      <c r="O152" s="16">
        <v>41.95</v>
      </c>
      <c r="P152" s="16">
        <v>174</v>
      </c>
      <c r="Q152" s="16">
        <v>174</v>
      </c>
      <c r="R152" s="16">
        <v>0</v>
      </c>
      <c r="S152" s="16">
        <v>126084794</v>
      </c>
      <c r="T152" s="16">
        <v>121800000</v>
      </c>
      <c r="U152" s="16">
        <v>2614869402</v>
      </c>
      <c r="V152" s="16">
        <f t="shared" si="19"/>
        <v>6</v>
      </c>
      <c r="W152" s="19" cm="1">
        <f t="array" ref="W152">SUMPRODUCT((V152=品质升级提升效果!$H$3:$H$102)*(品质升级提升效果!$I$3:$I$102=C152)*(品质升级提升效果!$J$3:$J$102))</f>
        <v>0.16</v>
      </c>
      <c r="X152" s="19" cm="1">
        <f t="array" ref="X152">IFERROR(LOOKUP(1,0/((L152=Sheet2!$A$1:$A$90)*(Sheet2!$B$1:$B$90=C152)),Sheet2!$C$1:$C$90),W152)</f>
        <v>0.16</v>
      </c>
      <c r="Y152" s="16">
        <f t="shared" si="21"/>
        <v>20173567</v>
      </c>
      <c r="Z152" s="16">
        <f t="shared" si="22"/>
        <v>19488000</v>
      </c>
      <c r="AA152" s="16">
        <f t="shared" si="23"/>
        <v>418379104</v>
      </c>
      <c r="AD152" s="16" t="s">
        <v>257</v>
      </c>
      <c r="AE152" s="16" t="str">
        <f t="shared" si="24"/>
        <v>20173567,0}|</v>
      </c>
      <c r="AF152" s="16" t="s">
        <v>258</v>
      </c>
      <c r="AG152" s="16">
        <f t="shared" si="25"/>
        <v>19488000</v>
      </c>
      <c r="AH152" s="16" t="s">
        <v>260</v>
      </c>
      <c r="AI152" s="16" t="s">
        <v>259</v>
      </c>
      <c r="AJ152" s="16">
        <f t="shared" si="26"/>
        <v>418379104</v>
      </c>
      <c r="AK152" s="16" t="s">
        <v>261</v>
      </c>
      <c r="AL152" s="24" t="str">
        <f t="shared" si="27"/>
        <v>{{5,1,1,20173567,0}|{{5,1,2,19488000,0}|{{5,1,3,418379104,3}}</v>
      </c>
    </row>
    <row r="153" spans="1:38" x14ac:dyDescent="0.15">
      <c r="A153" s="16">
        <v>148</v>
      </c>
      <c r="B153" s="16">
        <v>307</v>
      </c>
      <c r="C153" s="16">
        <v>3</v>
      </c>
      <c r="D153" s="16">
        <v>0</v>
      </c>
      <c r="E153" s="16">
        <v>300</v>
      </c>
      <c r="F153" s="16">
        <v>0</v>
      </c>
      <c r="G153" s="16">
        <v>6000248</v>
      </c>
      <c r="H153" s="24"/>
      <c r="I153" s="24" t="s">
        <v>290</v>
      </c>
      <c r="J153" s="16">
        <v>8661</v>
      </c>
      <c r="K153" s="25">
        <f t="shared" si="20"/>
        <v>160</v>
      </c>
      <c r="L153" s="16" t="s">
        <v>48</v>
      </c>
      <c r="M153" s="16" t="str" cm="1">
        <f t="array" ref="M153:U153">_xlfn._xlws.FILTER(领地怪物效果!$A$4:$I$64,L153=领地怪物效果!$A$4:$A$64)</f>
        <v>远征PVP-7级圣水矿井</v>
      </c>
      <c r="N153" s="16">
        <v>7</v>
      </c>
      <c r="O153" s="16">
        <v>48.35</v>
      </c>
      <c r="P153" s="16">
        <v>225</v>
      </c>
      <c r="Q153" s="16">
        <v>225</v>
      </c>
      <c r="R153" s="16">
        <v>0</v>
      </c>
      <c r="S153" s="16">
        <v>145320615</v>
      </c>
      <c r="T153" s="16">
        <v>157500000</v>
      </c>
      <c r="U153" s="16">
        <v>3381296641</v>
      </c>
      <c r="V153" s="16">
        <f t="shared" si="19"/>
        <v>7</v>
      </c>
      <c r="W153" s="19" cm="1">
        <f t="array" ref="W153">SUMPRODUCT((V153=品质升级提升效果!$H$3:$H$102)*(品质升级提升效果!$I$3:$I$102=C153)*(品质升级提升效果!$J$3:$J$102))</f>
        <v>0.16</v>
      </c>
      <c r="X153" s="19" cm="1">
        <f t="array" ref="X153">IFERROR(LOOKUP(1,0/((L153=Sheet2!$A$1:$A$90)*(Sheet2!$B$1:$B$90=C153)),Sheet2!$C$1:$C$90),W153)</f>
        <v>0.16</v>
      </c>
      <c r="Y153" s="16">
        <f t="shared" si="21"/>
        <v>23251298</v>
      </c>
      <c r="Z153" s="16">
        <f t="shared" si="22"/>
        <v>25200000</v>
      </c>
      <c r="AA153" s="16">
        <f t="shared" si="23"/>
        <v>541007462</v>
      </c>
      <c r="AD153" s="16" t="s">
        <v>257</v>
      </c>
      <c r="AE153" s="16" t="str">
        <f t="shared" si="24"/>
        <v>23251298,0}|</v>
      </c>
      <c r="AF153" s="16" t="s">
        <v>258</v>
      </c>
      <c r="AG153" s="16">
        <f t="shared" si="25"/>
        <v>25200000</v>
      </c>
      <c r="AH153" s="16" t="s">
        <v>260</v>
      </c>
      <c r="AI153" s="16" t="s">
        <v>259</v>
      </c>
      <c r="AJ153" s="16">
        <f t="shared" si="26"/>
        <v>541007462</v>
      </c>
      <c r="AK153" s="16" t="s">
        <v>261</v>
      </c>
      <c r="AL153" s="24" t="str">
        <f t="shared" si="27"/>
        <v>{{5,1,1,23251298,0}|{{5,1,2,25200000,0}|{{5,1,3,541007462,3}}</v>
      </c>
    </row>
    <row r="154" spans="1:38" x14ac:dyDescent="0.15">
      <c r="A154" s="16">
        <v>149</v>
      </c>
      <c r="B154" s="16">
        <v>308</v>
      </c>
      <c r="C154" s="16">
        <v>3</v>
      </c>
      <c r="D154" s="16">
        <v>0</v>
      </c>
      <c r="E154" s="16">
        <v>300</v>
      </c>
      <c r="F154" s="16">
        <v>0</v>
      </c>
      <c r="G154" s="16">
        <v>6000249</v>
      </c>
      <c r="H154" s="24"/>
      <c r="I154" s="24" t="s">
        <v>291</v>
      </c>
      <c r="J154" s="16">
        <v>8661</v>
      </c>
      <c r="K154" s="25">
        <f t="shared" si="20"/>
        <v>140</v>
      </c>
      <c r="L154" s="16" t="s">
        <v>49</v>
      </c>
      <c r="M154" s="16" t="str" cm="1">
        <f t="array" ref="M154:U154">_xlfn._xlws.FILTER(领地怪物效果!$A$4:$I$64,L154=领地怪物效果!$A$4:$A$64)</f>
        <v>远征PVP-8级圣水矿井</v>
      </c>
      <c r="N154" s="16">
        <v>8</v>
      </c>
      <c r="O154" s="16">
        <v>53.35</v>
      </c>
      <c r="P154" s="16">
        <v>290.60000000000002</v>
      </c>
      <c r="Q154" s="16">
        <v>290.60000000000002</v>
      </c>
      <c r="R154" s="16">
        <v>0</v>
      </c>
      <c r="S154" s="16">
        <v>160348600</v>
      </c>
      <c r="T154" s="16">
        <v>203420000</v>
      </c>
      <c r="U154" s="16">
        <v>4367132462</v>
      </c>
      <c r="V154" s="16">
        <f t="shared" si="19"/>
        <v>8</v>
      </c>
      <c r="W154" s="19" cm="1">
        <f t="array" ref="W154">SUMPRODUCT((V154=品质升级提升效果!$H$3:$H$102)*(品质升级提升效果!$I$3:$I$102=C154)*(品质升级提升效果!$J$3:$J$102))</f>
        <v>0.14000000000000001</v>
      </c>
      <c r="X154" s="19" cm="1">
        <f t="array" ref="X154">IFERROR(LOOKUP(1,0/((L154=Sheet2!$A$1:$A$90)*(Sheet2!$B$1:$B$90=C154)),Sheet2!$C$1:$C$90),W154)</f>
        <v>0.14000000000000001</v>
      </c>
      <c r="Y154" s="16">
        <f t="shared" si="21"/>
        <v>22448804</v>
      </c>
      <c r="Z154" s="16">
        <f t="shared" si="22"/>
        <v>28478800</v>
      </c>
      <c r="AA154" s="16">
        <f t="shared" si="23"/>
        <v>611398544</v>
      </c>
      <c r="AD154" s="16" t="s">
        <v>257</v>
      </c>
      <c r="AE154" s="16" t="str">
        <f t="shared" si="24"/>
        <v>22448804,0}|</v>
      </c>
      <c r="AF154" s="16" t="s">
        <v>258</v>
      </c>
      <c r="AG154" s="16">
        <f t="shared" si="25"/>
        <v>28478800</v>
      </c>
      <c r="AH154" s="16" t="s">
        <v>260</v>
      </c>
      <c r="AI154" s="16" t="s">
        <v>259</v>
      </c>
      <c r="AJ154" s="16">
        <f t="shared" si="26"/>
        <v>611398544</v>
      </c>
      <c r="AK154" s="16" t="s">
        <v>261</v>
      </c>
      <c r="AL154" s="24" t="str">
        <f t="shared" si="27"/>
        <v>{{5,1,1,22448804,0}|{{5,1,2,28478800,0}|{{5,1,3,611398544,3}}</v>
      </c>
    </row>
    <row r="155" spans="1:38" x14ac:dyDescent="0.15">
      <c r="A155" s="16">
        <v>150</v>
      </c>
      <c r="B155" s="16">
        <v>309</v>
      </c>
      <c r="C155" s="16">
        <v>3</v>
      </c>
      <c r="D155" s="16">
        <v>0</v>
      </c>
      <c r="E155" s="16">
        <v>300</v>
      </c>
      <c r="F155" s="16">
        <v>0</v>
      </c>
      <c r="G155" s="16">
        <v>6000250</v>
      </c>
      <c r="H155" s="24"/>
      <c r="I155" s="24" t="s">
        <v>292</v>
      </c>
      <c r="J155" s="16">
        <v>8661</v>
      </c>
      <c r="K155" s="25">
        <f t="shared" si="20"/>
        <v>120</v>
      </c>
      <c r="L155" s="16" t="s">
        <v>50</v>
      </c>
      <c r="M155" s="16" t="str" cm="1">
        <f t="array" ref="M155:U155">_xlfn._xlws.FILTER(领地怪物效果!$A$4:$I$64,L155=领地怪物效果!$A$4:$A$64)</f>
        <v>远征PVP-9级圣水矿井</v>
      </c>
      <c r="N155" s="16">
        <v>9</v>
      </c>
      <c r="O155" s="16">
        <v>92.3</v>
      </c>
      <c r="P155" s="16">
        <v>360</v>
      </c>
      <c r="Q155" s="16">
        <v>360</v>
      </c>
      <c r="R155" s="16">
        <v>0</v>
      </c>
      <c r="S155" s="16">
        <v>277416604</v>
      </c>
      <c r="T155" s="16">
        <v>252000000</v>
      </c>
      <c r="U155" s="16">
        <v>5410074626</v>
      </c>
      <c r="V155" s="16">
        <f t="shared" si="19"/>
        <v>9</v>
      </c>
      <c r="W155" s="19" cm="1">
        <f t="array" ref="W155">SUMPRODUCT((V155=品质升级提升效果!$H$3:$H$102)*(品质升级提升效果!$I$3:$I$102=C155)*(品质升级提升效果!$J$3:$J$102))</f>
        <v>0.12</v>
      </c>
      <c r="X155" s="19" cm="1">
        <f t="array" ref="X155">IFERROR(LOOKUP(1,0/((L155=Sheet2!$A$1:$A$90)*(Sheet2!$B$1:$B$90=C155)),Sheet2!$C$1:$C$90),W155)</f>
        <v>0.12</v>
      </c>
      <c r="Y155" s="16">
        <f t="shared" si="21"/>
        <v>33289992</v>
      </c>
      <c r="Z155" s="16">
        <f t="shared" si="22"/>
        <v>30240000</v>
      </c>
      <c r="AA155" s="16">
        <f t="shared" si="23"/>
        <v>649208955</v>
      </c>
      <c r="AD155" s="16" t="s">
        <v>257</v>
      </c>
      <c r="AE155" s="16" t="str">
        <f t="shared" si="24"/>
        <v>33289992,0}|</v>
      </c>
      <c r="AF155" s="16" t="s">
        <v>258</v>
      </c>
      <c r="AG155" s="16">
        <f t="shared" si="25"/>
        <v>30240000</v>
      </c>
      <c r="AH155" s="16" t="s">
        <v>260</v>
      </c>
      <c r="AI155" s="16" t="s">
        <v>259</v>
      </c>
      <c r="AJ155" s="16">
        <f t="shared" si="26"/>
        <v>649208955</v>
      </c>
      <c r="AK155" s="16" t="s">
        <v>261</v>
      </c>
      <c r="AL155" s="24" t="str">
        <f t="shared" si="27"/>
        <v>{{5,1,1,33289992,0}|{{5,1,2,30240000,0}|{{5,1,3,649208955,3}}</v>
      </c>
    </row>
    <row r="156" spans="1:38" x14ac:dyDescent="0.15">
      <c r="A156" s="16">
        <v>151</v>
      </c>
      <c r="B156" s="16">
        <v>310</v>
      </c>
      <c r="C156" s="16">
        <v>3</v>
      </c>
      <c r="D156" s="16">
        <v>0</v>
      </c>
      <c r="E156" s="16">
        <v>300</v>
      </c>
      <c r="F156" s="16">
        <v>0</v>
      </c>
      <c r="G156" s="16">
        <v>6000251</v>
      </c>
      <c r="H156" s="24"/>
      <c r="I156" s="24" t="s">
        <v>293</v>
      </c>
      <c r="J156" s="16">
        <v>8661</v>
      </c>
      <c r="K156" s="25">
        <f t="shared" si="20"/>
        <v>120</v>
      </c>
      <c r="L156" s="16" t="s">
        <v>51</v>
      </c>
      <c r="M156" s="16" t="str" cm="1">
        <f t="array" ref="M156:U156">_xlfn._xlws.FILTER(领地怪物效果!$A$4:$I$64,L156=领地怪物效果!$A$4:$A$64)</f>
        <v>远征PVP-10级圣水矿井</v>
      </c>
      <c r="N156" s="16">
        <v>10</v>
      </c>
      <c r="O156" s="16">
        <v>108.65</v>
      </c>
      <c r="P156" s="16">
        <v>396</v>
      </c>
      <c r="Q156" s="16">
        <v>396</v>
      </c>
      <c r="R156" s="16">
        <v>0</v>
      </c>
      <c r="S156" s="16">
        <v>326558115</v>
      </c>
      <c r="T156" s="16">
        <v>277200000</v>
      </c>
      <c r="U156" s="16">
        <v>5951082089</v>
      </c>
      <c r="V156" s="16">
        <f t="shared" si="19"/>
        <v>10</v>
      </c>
      <c r="W156" s="19" cm="1">
        <f t="array" ref="W156">SUMPRODUCT((V156=品质升级提升效果!$H$3:$H$102)*(品质升级提升效果!$I$3:$I$102=C156)*(品质升级提升效果!$J$3:$J$102))</f>
        <v>0.12</v>
      </c>
      <c r="X156" s="19" cm="1">
        <f t="array" ref="X156">IFERROR(LOOKUP(1,0/((L156=Sheet2!$A$1:$A$90)*(Sheet2!$B$1:$B$90=C156)),Sheet2!$C$1:$C$90),W156)</f>
        <v>0.12</v>
      </c>
      <c r="Y156" s="16">
        <f t="shared" si="21"/>
        <v>39186973</v>
      </c>
      <c r="Z156" s="16">
        <f t="shared" si="22"/>
        <v>33264000</v>
      </c>
      <c r="AA156" s="16">
        <f t="shared" si="23"/>
        <v>714129850</v>
      </c>
      <c r="AD156" s="16" t="s">
        <v>257</v>
      </c>
      <c r="AE156" s="16" t="str">
        <f t="shared" si="24"/>
        <v>39186973,0}|</v>
      </c>
      <c r="AF156" s="16" t="s">
        <v>258</v>
      </c>
      <c r="AG156" s="16">
        <f t="shared" si="25"/>
        <v>33264000</v>
      </c>
      <c r="AH156" s="16" t="s">
        <v>260</v>
      </c>
      <c r="AI156" s="16" t="s">
        <v>259</v>
      </c>
      <c r="AJ156" s="16">
        <f t="shared" si="26"/>
        <v>714129850</v>
      </c>
      <c r="AK156" s="16" t="s">
        <v>261</v>
      </c>
      <c r="AL156" s="24" t="str">
        <f t="shared" si="27"/>
        <v>{{5,1,1,39186973,0}|{{5,1,2,33264000,0}|{{5,1,3,714129850,3}}</v>
      </c>
    </row>
    <row r="157" spans="1:38" x14ac:dyDescent="0.15">
      <c r="A157" s="16">
        <v>152</v>
      </c>
      <c r="B157" s="16">
        <v>401</v>
      </c>
      <c r="C157" s="16">
        <v>3</v>
      </c>
      <c r="D157" s="16">
        <v>0</v>
      </c>
      <c r="E157" s="16">
        <v>0</v>
      </c>
      <c r="F157" s="16">
        <v>0</v>
      </c>
      <c r="G157" s="16">
        <v>6000252</v>
      </c>
      <c r="H157" s="24"/>
      <c r="I157" s="24" t="s">
        <v>285</v>
      </c>
      <c r="J157" s="16">
        <v>8661</v>
      </c>
      <c r="K157" s="25">
        <f t="shared" si="20"/>
        <v>20</v>
      </c>
      <c r="L157" s="16" t="s">
        <v>52</v>
      </c>
      <c r="M157" s="16" t="str" cm="1">
        <f t="array" ref="M157:U157">_xlfn._xlws.FILTER(领地怪物效果!$A$4:$I$64,L157=领地怪物效果!$A$4:$A$64)</f>
        <v>远征PVP-3级要塞</v>
      </c>
      <c r="N157" s="16">
        <v>3</v>
      </c>
      <c r="O157" s="16">
        <v>5</v>
      </c>
      <c r="P157" s="16">
        <v>2.5</v>
      </c>
      <c r="Q157" s="16">
        <v>2.5</v>
      </c>
      <c r="R157" s="16">
        <v>0</v>
      </c>
      <c r="S157" s="16">
        <v>15027985</v>
      </c>
      <c r="T157" s="16">
        <v>1750000</v>
      </c>
      <c r="U157" s="16">
        <v>37569962</v>
      </c>
      <c r="V157" s="16">
        <f t="shared" si="19"/>
        <v>1</v>
      </c>
      <c r="W157" s="19" cm="1">
        <f t="array" ref="W157">SUMPRODUCT((V157=品质升级提升效果!$H$3:$H$102)*(品质升级提升效果!$I$3:$I$102=C157)*(品质升级提升效果!$J$3:$J$102))</f>
        <v>0.2</v>
      </c>
      <c r="X157" s="19" cm="1">
        <f t="array" ref="X157">IFERROR(LOOKUP(1,0/((L157=Sheet2!$A$1:$A$90)*(Sheet2!$B$1:$B$90=C157)),Sheet2!$C$1:$C$90),W157)</f>
        <v>0.02</v>
      </c>
      <c r="Y157" s="16">
        <f t="shared" si="21"/>
        <v>300559</v>
      </c>
      <c r="Z157" s="16">
        <f t="shared" si="22"/>
        <v>35000</v>
      </c>
      <c r="AA157" s="16">
        <f t="shared" si="23"/>
        <v>751399</v>
      </c>
      <c r="AD157" s="16" t="s">
        <v>257</v>
      </c>
      <c r="AE157" s="16" t="str">
        <f t="shared" si="24"/>
        <v>300559,0}|</v>
      </c>
      <c r="AF157" s="16" t="s">
        <v>258</v>
      </c>
      <c r="AG157" s="16">
        <f t="shared" si="25"/>
        <v>35000</v>
      </c>
      <c r="AH157" s="16" t="s">
        <v>260</v>
      </c>
      <c r="AI157" s="16" t="s">
        <v>259</v>
      </c>
      <c r="AJ157" s="16">
        <f t="shared" si="26"/>
        <v>751399</v>
      </c>
      <c r="AK157" s="16" t="s">
        <v>261</v>
      </c>
      <c r="AL157" s="24" t="str">
        <f t="shared" si="27"/>
        <v>{{5,1,1,300559,0}|{{5,1,2,35000,0}|{{5,1,3,751399,3}}</v>
      </c>
    </row>
    <row r="158" spans="1:38" x14ac:dyDescent="0.15">
      <c r="A158" s="16">
        <v>153</v>
      </c>
      <c r="B158" s="16">
        <v>402</v>
      </c>
      <c r="C158" s="16">
        <v>3</v>
      </c>
      <c r="D158" s="16">
        <v>0</v>
      </c>
      <c r="E158" s="16">
        <v>0</v>
      </c>
      <c r="F158" s="16">
        <v>0</v>
      </c>
      <c r="G158" s="16">
        <v>6000253</v>
      </c>
      <c r="H158" s="24"/>
      <c r="I158" s="24" t="s">
        <v>269</v>
      </c>
      <c r="J158" s="16">
        <v>8661</v>
      </c>
      <c r="K158" s="25">
        <f t="shared" si="20"/>
        <v>20</v>
      </c>
      <c r="L158" s="16" t="s">
        <v>53</v>
      </c>
      <c r="M158" s="16" t="str" cm="1">
        <f t="array" ref="M158:U158">_xlfn._xlws.FILTER(领地怪物效果!$A$4:$I$64,L158=领地怪物效果!$A$4:$A$64)</f>
        <v>远征PVP-6级要塞</v>
      </c>
      <c r="N158" s="16">
        <v>6</v>
      </c>
      <c r="O158" s="16">
        <v>26</v>
      </c>
      <c r="P158" s="16">
        <v>160</v>
      </c>
      <c r="Q158" s="16">
        <v>160</v>
      </c>
      <c r="R158" s="16">
        <v>0</v>
      </c>
      <c r="S158" s="16">
        <v>78145522</v>
      </c>
      <c r="T158" s="16">
        <v>112000000</v>
      </c>
      <c r="U158" s="16">
        <v>2404477611</v>
      </c>
      <c r="V158" s="16">
        <f t="shared" si="19"/>
        <v>2</v>
      </c>
      <c r="W158" s="19" cm="1">
        <f t="array" ref="W158">SUMPRODUCT((V158=品质升级提升效果!$H$3:$H$102)*(品质升级提升效果!$I$3:$I$102=C158)*(品质升级提升效果!$J$3:$J$102))</f>
        <v>0.2</v>
      </c>
      <c r="X158" s="19" cm="1">
        <f t="array" ref="X158">IFERROR(LOOKUP(1,0/((L158=Sheet2!$A$1:$A$90)*(Sheet2!$B$1:$B$90=C158)),Sheet2!$C$1:$C$90),W158)</f>
        <v>0.02</v>
      </c>
      <c r="Y158" s="16">
        <f t="shared" si="21"/>
        <v>1562910</v>
      </c>
      <c r="Z158" s="16">
        <f t="shared" si="22"/>
        <v>2240000</v>
      </c>
      <c r="AA158" s="16">
        <f t="shared" si="23"/>
        <v>48089552</v>
      </c>
      <c r="AD158" s="16" t="s">
        <v>257</v>
      </c>
      <c r="AE158" s="16" t="str">
        <f t="shared" si="24"/>
        <v>1562910,0}|</v>
      </c>
      <c r="AF158" s="16" t="s">
        <v>258</v>
      </c>
      <c r="AG158" s="16">
        <f t="shared" si="25"/>
        <v>2240000</v>
      </c>
      <c r="AH158" s="16" t="s">
        <v>260</v>
      </c>
      <c r="AI158" s="16" t="s">
        <v>259</v>
      </c>
      <c r="AJ158" s="16">
        <f t="shared" si="26"/>
        <v>48089552</v>
      </c>
      <c r="AK158" s="16" t="s">
        <v>261</v>
      </c>
      <c r="AL158" s="24" t="str">
        <f t="shared" si="27"/>
        <v>{{5,1,1,1562910,0}|{{5,1,2,2240000,0}|{{5,1,3,48089552,3}}</v>
      </c>
    </row>
    <row r="159" spans="1:38" x14ac:dyDescent="0.15">
      <c r="A159" s="16">
        <v>154</v>
      </c>
      <c r="B159" s="16">
        <v>403</v>
      </c>
      <c r="C159" s="16">
        <v>3</v>
      </c>
      <c r="D159" s="16">
        <v>0</v>
      </c>
      <c r="E159" s="16">
        <v>0</v>
      </c>
      <c r="F159" s="16">
        <v>0</v>
      </c>
      <c r="G159" s="16">
        <v>6000254</v>
      </c>
      <c r="H159" s="24"/>
      <c r="I159" s="24" t="s">
        <v>280</v>
      </c>
      <c r="J159" s="16">
        <v>8661</v>
      </c>
      <c r="K159" s="25">
        <f t="shared" si="20"/>
        <v>20</v>
      </c>
      <c r="L159" s="16" t="s">
        <v>54</v>
      </c>
      <c r="M159" s="16" t="str" cm="1">
        <f t="array" ref="M159:U159">_xlfn._xlws.FILTER(领地怪物效果!$A$4:$I$64,L159=领地怪物效果!$A$4:$A$64)</f>
        <v>远征PVP-9级要塞</v>
      </c>
      <c r="N159" s="16">
        <v>9</v>
      </c>
      <c r="O159" s="16">
        <v>56</v>
      </c>
      <c r="P159" s="16">
        <v>300</v>
      </c>
      <c r="Q159" s="16">
        <v>300</v>
      </c>
      <c r="R159" s="16">
        <v>0</v>
      </c>
      <c r="S159" s="16">
        <v>168313432</v>
      </c>
      <c r="T159" s="16">
        <v>210000000</v>
      </c>
      <c r="U159" s="16">
        <v>4508395522</v>
      </c>
      <c r="V159" s="16">
        <f t="shared" si="19"/>
        <v>3</v>
      </c>
      <c r="W159" s="19" cm="1">
        <f t="array" ref="W159">SUMPRODUCT((V159=品质升级提升效果!$H$3:$H$102)*(品质升级提升效果!$I$3:$I$102=C159)*(品质升级提升效果!$J$3:$J$102))</f>
        <v>0.2</v>
      </c>
      <c r="X159" s="19" cm="1">
        <f t="array" ref="X159">IFERROR(LOOKUP(1,0/((L159=Sheet2!$A$1:$A$90)*(Sheet2!$B$1:$B$90=C159)),Sheet2!$C$1:$C$90),W159)</f>
        <v>0.02</v>
      </c>
      <c r="Y159" s="16">
        <f t="shared" si="21"/>
        <v>3366268</v>
      </c>
      <c r="Z159" s="16">
        <f t="shared" si="22"/>
        <v>4200000</v>
      </c>
      <c r="AA159" s="16">
        <f t="shared" si="23"/>
        <v>90167910</v>
      </c>
      <c r="AD159" s="16" t="s">
        <v>257</v>
      </c>
      <c r="AE159" s="16" t="str">
        <f t="shared" si="24"/>
        <v>3366268,0}|</v>
      </c>
      <c r="AF159" s="16" t="s">
        <v>258</v>
      </c>
      <c r="AG159" s="16">
        <f t="shared" si="25"/>
        <v>4200000</v>
      </c>
      <c r="AH159" s="16" t="s">
        <v>260</v>
      </c>
      <c r="AI159" s="16" t="s">
        <v>259</v>
      </c>
      <c r="AJ159" s="16">
        <f t="shared" si="26"/>
        <v>90167910</v>
      </c>
      <c r="AK159" s="16" t="s">
        <v>261</v>
      </c>
      <c r="AL159" s="24" t="str">
        <f t="shared" si="27"/>
        <v>{{5,1,1,3366268,0}|{{5,1,2,4200000,0}|{{5,1,3,90167910,3}}</v>
      </c>
    </row>
    <row r="160" spans="1:38" x14ac:dyDescent="0.15">
      <c r="A160" s="16">
        <v>155</v>
      </c>
      <c r="B160" s="16">
        <v>404</v>
      </c>
      <c r="C160" s="16">
        <v>3</v>
      </c>
      <c r="D160" s="16">
        <v>0</v>
      </c>
      <c r="E160" s="16">
        <v>0</v>
      </c>
      <c r="F160" s="16">
        <v>0</v>
      </c>
      <c r="G160" s="16">
        <v>6000255</v>
      </c>
      <c r="H160" s="24"/>
      <c r="I160" s="24" t="s">
        <v>294</v>
      </c>
      <c r="J160" s="16">
        <v>8661</v>
      </c>
      <c r="K160" s="25">
        <f t="shared" si="20"/>
        <v>20</v>
      </c>
      <c r="L160" s="16" t="s">
        <v>55</v>
      </c>
      <c r="M160" s="16" t="str" cm="1">
        <f t="array" ref="M160:U160">_xlfn._xlws.FILTER(领地怪物效果!$A$4:$I$64,L160=领地怪物效果!$A$4:$A$64)</f>
        <v>远征PVP-10级中心城邦</v>
      </c>
      <c r="N160" s="16">
        <v>10</v>
      </c>
      <c r="O160" s="16">
        <v>83</v>
      </c>
      <c r="P160" s="16">
        <v>401</v>
      </c>
      <c r="Q160" s="16">
        <v>401</v>
      </c>
      <c r="R160" s="16">
        <v>0</v>
      </c>
      <c r="S160" s="16">
        <v>249464552</v>
      </c>
      <c r="T160" s="16">
        <v>280700000</v>
      </c>
      <c r="U160" s="16">
        <v>6026222014</v>
      </c>
      <c r="V160" s="16">
        <f t="shared" si="19"/>
        <v>4</v>
      </c>
      <c r="W160" s="19" cm="1">
        <f t="array" ref="W160">SUMPRODUCT((V160=品质升级提升效果!$H$3:$H$102)*(品质升级提升效果!$I$3:$I$102=C160)*(品质升级提升效果!$J$3:$J$102))</f>
        <v>0.16</v>
      </c>
      <c r="X160" s="19" cm="1">
        <f t="array" ref="X160">IFERROR(LOOKUP(1,0/((L160=Sheet2!$A$1:$A$90)*(Sheet2!$B$1:$B$90=C160)),Sheet2!$C$1:$C$90),W160)</f>
        <v>0.02</v>
      </c>
      <c r="Y160" s="16">
        <f t="shared" si="21"/>
        <v>4989291</v>
      </c>
      <c r="Z160" s="16">
        <f t="shared" si="22"/>
        <v>5614000</v>
      </c>
      <c r="AA160" s="16">
        <f t="shared" si="23"/>
        <v>120524440</v>
      </c>
      <c r="AD160" s="16" t="s">
        <v>257</v>
      </c>
      <c r="AE160" s="16" t="str">
        <f t="shared" si="24"/>
        <v>4989291,0}|</v>
      </c>
      <c r="AF160" s="16" t="s">
        <v>258</v>
      </c>
      <c r="AG160" s="16">
        <f t="shared" si="25"/>
        <v>5614000</v>
      </c>
      <c r="AH160" s="16" t="s">
        <v>260</v>
      </c>
      <c r="AI160" s="16" t="s">
        <v>259</v>
      </c>
      <c r="AJ160" s="16">
        <f t="shared" si="26"/>
        <v>120524440</v>
      </c>
      <c r="AK160" s="16" t="s">
        <v>261</v>
      </c>
      <c r="AL160" s="24" t="str">
        <f t="shared" si="27"/>
        <v>{{5,1,1,4989291,0}|{{5,1,2,5614000,0}|{{5,1,3,120524440,3}}</v>
      </c>
    </row>
    <row r="161" spans="1:38" x14ac:dyDescent="0.15">
      <c r="A161" s="16">
        <v>156</v>
      </c>
      <c r="B161" s="16">
        <v>500</v>
      </c>
      <c r="C161" s="16">
        <v>3</v>
      </c>
      <c r="D161" s="16">
        <v>0</v>
      </c>
      <c r="E161" s="16">
        <v>0</v>
      </c>
      <c r="F161" s="16">
        <v>0</v>
      </c>
      <c r="G161" s="16">
        <v>6000256</v>
      </c>
      <c r="H161" s="24"/>
      <c r="I161" s="24" t="s">
        <v>295</v>
      </c>
      <c r="J161" s="16">
        <v>8661</v>
      </c>
      <c r="K161" s="25">
        <f t="shared" si="20"/>
        <v>200</v>
      </c>
      <c r="L161" s="16" t="s">
        <v>56</v>
      </c>
      <c r="M161" s="16" t="str" cm="1">
        <f t="array" ref="M161:U161">_xlfn._xlws.FILTER(领地怪物效果!$A$4:$I$64,L161=领地怪物效果!$A$4:$A$64)</f>
        <v>远征PVE-出生</v>
      </c>
      <c r="N161" s="16">
        <v>0</v>
      </c>
      <c r="O161" s="16">
        <v>1.5</v>
      </c>
      <c r="P161" s="16">
        <v>1.2</v>
      </c>
      <c r="Q161" s="16">
        <v>1.2</v>
      </c>
      <c r="R161" s="16">
        <v>0</v>
      </c>
      <c r="S161" s="16">
        <v>4508395</v>
      </c>
      <c r="T161" s="16">
        <v>840000</v>
      </c>
      <c r="U161" s="16">
        <v>18033582</v>
      </c>
      <c r="V161" s="16">
        <f t="shared" si="19"/>
        <v>1</v>
      </c>
      <c r="W161" s="19" cm="1">
        <f t="array" ref="W161">SUMPRODUCT((V161=品质升级提升效果!$H$3:$H$102)*(品质升级提升效果!$I$3:$I$102=C161)*(品质升级提升效果!$J$3:$J$102))</f>
        <v>0.2</v>
      </c>
      <c r="X161" s="19" cm="1">
        <f t="array" ref="X161">IFERROR(LOOKUP(1,0/((L161=Sheet2!$A$1:$A$90)*(Sheet2!$B$1:$B$90=C161)),Sheet2!$C$1:$C$90),W161)</f>
        <v>0.2</v>
      </c>
      <c r="Y161" s="16">
        <f t="shared" si="21"/>
        <v>901679</v>
      </c>
      <c r="Z161" s="16">
        <f t="shared" si="22"/>
        <v>168000</v>
      </c>
      <c r="AA161" s="16">
        <f t="shared" si="23"/>
        <v>3606716</v>
      </c>
      <c r="AD161" s="16" t="s">
        <v>257</v>
      </c>
      <c r="AE161" s="16" t="str">
        <f t="shared" si="24"/>
        <v>901679,0}|</v>
      </c>
      <c r="AF161" s="16" t="s">
        <v>258</v>
      </c>
      <c r="AG161" s="16">
        <f t="shared" si="25"/>
        <v>168000</v>
      </c>
      <c r="AH161" s="16" t="s">
        <v>260</v>
      </c>
      <c r="AI161" s="16" t="s">
        <v>259</v>
      </c>
      <c r="AJ161" s="16">
        <f t="shared" si="26"/>
        <v>3606716</v>
      </c>
      <c r="AK161" s="16" t="s">
        <v>261</v>
      </c>
      <c r="AL161" s="24" t="str">
        <f t="shared" si="27"/>
        <v>{{5,1,1,901679,0}|{{5,1,2,168000,0}|{{5,1,3,3606716,3}}</v>
      </c>
    </row>
    <row r="162" spans="1:38" x14ac:dyDescent="0.15">
      <c r="A162" s="16">
        <v>157</v>
      </c>
      <c r="B162" s="16">
        <v>501</v>
      </c>
      <c r="C162" s="16">
        <v>3</v>
      </c>
      <c r="D162" s="16">
        <v>0</v>
      </c>
      <c r="E162" s="16">
        <v>0</v>
      </c>
      <c r="F162" s="16">
        <v>0</v>
      </c>
      <c r="G162" s="16">
        <v>6000257</v>
      </c>
      <c r="H162" s="24"/>
      <c r="I162" s="24" t="s">
        <v>289</v>
      </c>
      <c r="J162" s="16">
        <v>8661</v>
      </c>
      <c r="K162" s="25">
        <f t="shared" si="20"/>
        <v>200</v>
      </c>
      <c r="L162" s="16" t="s">
        <v>57</v>
      </c>
      <c r="M162" s="16" t="str" cm="1">
        <f t="array" ref="M162:U162">_xlfn._xlws.FILTER(领地怪物效果!$A$4:$I$64,L162=领地怪物效果!$A$4:$A$64)</f>
        <v>远征PVE-1级普通</v>
      </c>
      <c r="N162" s="16">
        <v>1</v>
      </c>
      <c r="O162" s="16">
        <v>1.35</v>
      </c>
      <c r="P162" s="16">
        <v>1.2</v>
      </c>
      <c r="Q162" s="16">
        <v>1.2</v>
      </c>
      <c r="R162" s="16">
        <v>0</v>
      </c>
      <c r="S162" s="16">
        <v>4057555</v>
      </c>
      <c r="T162" s="16">
        <v>840000</v>
      </c>
      <c r="U162" s="16">
        <v>18033582</v>
      </c>
      <c r="V162" s="16">
        <f t="shared" si="19"/>
        <v>1</v>
      </c>
      <c r="W162" s="19" cm="1">
        <f t="array" ref="W162">SUMPRODUCT((V162=品质升级提升效果!$H$3:$H$102)*(品质升级提升效果!$I$3:$I$102=C162)*(品质升级提升效果!$J$3:$J$102))</f>
        <v>0.2</v>
      </c>
      <c r="X162" s="19" cm="1">
        <f t="array" ref="X162">IFERROR(LOOKUP(1,0/((L162=Sheet2!$A$1:$A$90)*(Sheet2!$B$1:$B$90=C162)),Sheet2!$C$1:$C$90),W162)</f>
        <v>0.2</v>
      </c>
      <c r="Y162" s="16">
        <f t="shared" si="21"/>
        <v>811511</v>
      </c>
      <c r="Z162" s="16">
        <f t="shared" si="22"/>
        <v>168000</v>
      </c>
      <c r="AA162" s="16">
        <f t="shared" si="23"/>
        <v>3606716</v>
      </c>
      <c r="AD162" s="16" t="s">
        <v>257</v>
      </c>
      <c r="AE162" s="16" t="str">
        <f t="shared" si="24"/>
        <v>811511,0}|</v>
      </c>
      <c r="AF162" s="16" t="s">
        <v>258</v>
      </c>
      <c r="AG162" s="16">
        <f t="shared" si="25"/>
        <v>168000</v>
      </c>
      <c r="AH162" s="16" t="s">
        <v>260</v>
      </c>
      <c r="AI162" s="16" t="s">
        <v>259</v>
      </c>
      <c r="AJ162" s="16">
        <f t="shared" si="26"/>
        <v>3606716</v>
      </c>
      <c r="AK162" s="16" t="s">
        <v>261</v>
      </c>
      <c r="AL162" s="24" t="str">
        <f t="shared" si="27"/>
        <v>{{5,1,1,811511,0}|{{5,1,2,168000,0}|{{5,1,3,3606716,3}}</v>
      </c>
    </row>
    <row r="163" spans="1:38" x14ac:dyDescent="0.15">
      <c r="A163" s="16">
        <v>158</v>
      </c>
      <c r="B163" s="16">
        <v>502</v>
      </c>
      <c r="C163" s="16">
        <v>3</v>
      </c>
      <c r="D163" s="16">
        <v>0</v>
      </c>
      <c r="E163" s="16">
        <v>0</v>
      </c>
      <c r="F163" s="16">
        <v>0</v>
      </c>
      <c r="G163" s="16">
        <v>6000258</v>
      </c>
      <c r="H163" s="24"/>
      <c r="I163" s="24" t="s">
        <v>296</v>
      </c>
      <c r="J163" s="16">
        <v>8661</v>
      </c>
      <c r="K163" s="25">
        <f t="shared" si="20"/>
        <v>200</v>
      </c>
      <c r="L163" s="16" t="s">
        <v>58</v>
      </c>
      <c r="M163" s="16" t="str" cm="1">
        <f t="array" ref="M163:U163">_xlfn._xlws.FILTER(领地怪物效果!$A$4:$I$64,L163=领地怪物效果!$A$4:$A$64)</f>
        <v>远征PVE-2级普通</v>
      </c>
      <c r="N163" s="16">
        <v>2</v>
      </c>
      <c r="O163" s="16">
        <v>2.8</v>
      </c>
      <c r="P163" s="16">
        <v>1.8</v>
      </c>
      <c r="Q163" s="16">
        <v>1.8</v>
      </c>
      <c r="R163" s="16">
        <v>0</v>
      </c>
      <c r="S163" s="16">
        <v>8415671</v>
      </c>
      <c r="T163" s="16">
        <v>1260000</v>
      </c>
      <c r="U163" s="16">
        <v>27050373</v>
      </c>
      <c r="V163" s="16">
        <f t="shared" si="19"/>
        <v>2</v>
      </c>
      <c r="W163" s="19" cm="1">
        <f t="array" ref="W163">SUMPRODUCT((V163=品质升级提升效果!$H$3:$H$102)*(品质升级提升效果!$I$3:$I$102=C163)*(品质升级提升效果!$J$3:$J$102))</f>
        <v>0.2</v>
      </c>
      <c r="X163" s="19" cm="1">
        <f t="array" ref="X163">IFERROR(LOOKUP(1,0/((L163=Sheet2!$A$1:$A$90)*(Sheet2!$B$1:$B$90=C163)),Sheet2!$C$1:$C$90),W163)</f>
        <v>0.2</v>
      </c>
      <c r="Y163" s="16">
        <f t="shared" si="21"/>
        <v>1683134</v>
      </c>
      <c r="Z163" s="16">
        <f t="shared" si="22"/>
        <v>252000</v>
      </c>
      <c r="AA163" s="16">
        <f t="shared" si="23"/>
        <v>5410074</v>
      </c>
      <c r="AD163" s="16" t="s">
        <v>257</v>
      </c>
      <c r="AE163" s="16" t="str">
        <f t="shared" si="24"/>
        <v>1683134,0}|</v>
      </c>
      <c r="AF163" s="16" t="s">
        <v>258</v>
      </c>
      <c r="AG163" s="16">
        <f t="shared" si="25"/>
        <v>252000</v>
      </c>
      <c r="AH163" s="16" t="s">
        <v>260</v>
      </c>
      <c r="AI163" s="16" t="s">
        <v>259</v>
      </c>
      <c r="AJ163" s="16">
        <f t="shared" si="26"/>
        <v>5410074</v>
      </c>
      <c r="AK163" s="16" t="s">
        <v>261</v>
      </c>
      <c r="AL163" s="24" t="str">
        <f t="shared" si="27"/>
        <v>{{5,1,1,1683134,0}|{{5,1,2,252000,0}|{{5,1,3,5410074,3}}</v>
      </c>
    </row>
    <row r="164" spans="1:38" x14ac:dyDescent="0.15">
      <c r="A164" s="16">
        <v>159</v>
      </c>
      <c r="B164" s="16">
        <v>503</v>
      </c>
      <c r="C164" s="16">
        <v>3</v>
      </c>
      <c r="D164" s="16">
        <v>0</v>
      </c>
      <c r="E164" s="16">
        <v>0</v>
      </c>
      <c r="F164" s="16">
        <v>0</v>
      </c>
      <c r="G164" s="16">
        <v>6000259</v>
      </c>
      <c r="H164" s="24"/>
      <c r="I164" s="24" t="s">
        <v>297</v>
      </c>
      <c r="J164" s="16">
        <v>8661</v>
      </c>
      <c r="K164" s="25">
        <f t="shared" si="20"/>
        <v>200</v>
      </c>
      <c r="L164" s="16" t="s">
        <v>59</v>
      </c>
      <c r="M164" s="16" t="str" cm="1">
        <f t="array" ref="M164:U164">_xlfn._xlws.FILTER(领地怪物效果!$A$4:$I$64,L164=领地怪物效果!$A$4:$A$64)</f>
        <v>远征PVE-3级普通</v>
      </c>
      <c r="N164" s="16">
        <v>3</v>
      </c>
      <c r="O164" s="16">
        <v>5.5</v>
      </c>
      <c r="P164" s="16">
        <v>3</v>
      </c>
      <c r="Q164" s="16">
        <v>3</v>
      </c>
      <c r="R164" s="16">
        <v>0</v>
      </c>
      <c r="S164" s="16">
        <v>16530783</v>
      </c>
      <c r="T164" s="16">
        <v>2100000</v>
      </c>
      <c r="U164" s="16">
        <v>45083955</v>
      </c>
      <c r="V164" s="16">
        <f t="shared" si="19"/>
        <v>3</v>
      </c>
      <c r="W164" s="19" cm="1">
        <f t="array" ref="W164">SUMPRODUCT((V164=品质升级提升效果!$H$3:$H$102)*(品质升级提升效果!$I$3:$I$102=C164)*(品质升级提升效果!$J$3:$J$102))</f>
        <v>0.2</v>
      </c>
      <c r="X164" s="19" cm="1">
        <f t="array" ref="X164">IFERROR(LOOKUP(1,0/((L164=Sheet2!$A$1:$A$90)*(Sheet2!$B$1:$B$90=C164)),Sheet2!$C$1:$C$90),W164)</f>
        <v>0.2</v>
      </c>
      <c r="Y164" s="16">
        <f t="shared" si="21"/>
        <v>3306156</v>
      </c>
      <c r="Z164" s="16">
        <f t="shared" si="22"/>
        <v>420000</v>
      </c>
      <c r="AA164" s="16">
        <f t="shared" si="23"/>
        <v>9016791</v>
      </c>
      <c r="AD164" s="16" t="s">
        <v>257</v>
      </c>
      <c r="AE164" s="16" t="str">
        <f t="shared" si="24"/>
        <v>3306156,0}|</v>
      </c>
      <c r="AF164" s="16" t="s">
        <v>258</v>
      </c>
      <c r="AG164" s="16">
        <f t="shared" si="25"/>
        <v>420000</v>
      </c>
      <c r="AH164" s="16" t="s">
        <v>260</v>
      </c>
      <c r="AI164" s="16" t="s">
        <v>259</v>
      </c>
      <c r="AJ164" s="16">
        <f t="shared" si="26"/>
        <v>9016791</v>
      </c>
      <c r="AK164" s="16" t="s">
        <v>261</v>
      </c>
      <c r="AL164" s="24" t="str">
        <f t="shared" si="27"/>
        <v>{{5,1,1,3306156,0}|{{5,1,2,420000,0}|{{5,1,3,9016791,3}}</v>
      </c>
    </row>
    <row r="165" spans="1:38" x14ac:dyDescent="0.15">
      <c r="A165" s="16">
        <v>160</v>
      </c>
      <c r="B165" s="16">
        <v>504</v>
      </c>
      <c r="C165" s="16">
        <v>3</v>
      </c>
      <c r="D165" s="16">
        <v>0</v>
      </c>
      <c r="E165" s="16">
        <v>0</v>
      </c>
      <c r="F165" s="16">
        <v>0</v>
      </c>
      <c r="G165" s="16">
        <v>6000260</v>
      </c>
      <c r="H165" s="24"/>
      <c r="I165" s="24" t="s">
        <v>270</v>
      </c>
      <c r="J165" s="16">
        <v>8661</v>
      </c>
      <c r="K165" s="25">
        <f t="shared" si="20"/>
        <v>160</v>
      </c>
      <c r="L165" s="16" t="s">
        <v>60</v>
      </c>
      <c r="M165" s="16" t="str" cm="1">
        <f t="array" ref="M165:U165">_xlfn._xlws.FILTER(领地怪物效果!$A$4:$I$64,L165=领地怪物效果!$A$4:$A$64)</f>
        <v>远征PVE-4级普通</v>
      </c>
      <c r="N165" s="16">
        <v>4</v>
      </c>
      <c r="O165" s="16">
        <v>8</v>
      </c>
      <c r="P165" s="16">
        <v>22</v>
      </c>
      <c r="Q165" s="16">
        <v>22</v>
      </c>
      <c r="R165" s="16">
        <v>0</v>
      </c>
      <c r="S165" s="16">
        <v>24044776</v>
      </c>
      <c r="T165" s="16">
        <v>15400000</v>
      </c>
      <c r="U165" s="16">
        <v>330615671</v>
      </c>
      <c r="V165" s="16">
        <f t="shared" si="19"/>
        <v>4</v>
      </c>
      <c r="W165" s="19" cm="1">
        <f t="array" ref="W165">SUMPRODUCT((V165=品质升级提升效果!$H$3:$H$102)*(品质升级提升效果!$I$3:$I$102=C165)*(品质升级提升效果!$J$3:$J$102))</f>
        <v>0.16</v>
      </c>
      <c r="X165" s="19" cm="1">
        <f t="array" ref="X165">IFERROR(LOOKUP(1,0/((L165=Sheet2!$A$1:$A$90)*(Sheet2!$B$1:$B$90=C165)),Sheet2!$C$1:$C$90),W165)</f>
        <v>0.16</v>
      </c>
      <c r="Y165" s="16">
        <f t="shared" si="21"/>
        <v>3847164</v>
      </c>
      <c r="Z165" s="16">
        <f t="shared" si="22"/>
        <v>2464000</v>
      </c>
      <c r="AA165" s="16">
        <f t="shared" si="23"/>
        <v>52898507</v>
      </c>
      <c r="AD165" s="16" t="s">
        <v>257</v>
      </c>
      <c r="AE165" s="16" t="str">
        <f t="shared" si="24"/>
        <v>3847164,0}|</v>
      </c>
      <c r="AF165" s="16" t="s">
        <v>258</v>
      </c>
      <c r="AG165" s="16">
        <f t="shared" si="25"/>
        <v>2464000</v>
      </c>
      <c r="AH165" s="16" t="s">
        <v>260</v>
      </c>
      <c r="AI165" s="16" t="s">
        <v>259</v>
      </c>
      <c r="AJ165" s="16">
        <f t="shared" si="26"/>
        <v>52898507</v>
      </c>
      <c r="AK165" s="16" t="s">
        <v>261</v>
      </c>
      <c r="AL165" s="24" t="str">
        <f t="shared" si="27"/>
        <v>{{5,1,1,3847164,0}|{{5,1,2,2464000,0}|{{5,1,3,52898507,3}}</v>
      </c>
    </row>
    <row r="166" spans="1:38" x14ac:dyDescent="0.15">
      <c r="A166" s="16">
        <v>161</v>
      </c>
      <c r="B166" s="16">
        <v>505</v>
      </c>
      <c r="C166" s="16">
        <v>3</v>
      </c>
      <c r="D166" s="16">
        <v>0</v>
      </c>
      <c r="E166" s="16">
        <v>0</v>
      </c>
      <c r="F166" s="16">
        <v>0</v>
      </c>
      <c r="G166" s="16">
        <v>6000261</v>
      </c>
      <c r="H166" s="24"/>
      <c r="I166" s="24" t="s">
        <v>298</v>
      </c>
      <c r="J166" s="16">
        <v>8661</v>
      </c>
      <c r="K166" s="25">
        <f t="shared" si="20"/>
        <v>160</v>
      </c>
      <c r="L166" s="16" t="s">
        <v>61</v>
      </c>
      <c r="M166" s="16" t="str" cm="1">
        <f t="array" ref="M166:U166">_xlfn._xlws.FILTER(领地怪物效果!$A$4:$I$64,L166=领地怪物效果!$A$4:$A$64)</f>
        <v>远征PVE-5级普通</v>
      </c>
      <c r="N166" s="16">
        <v>5</v>
      </c>
      <c r="O166" s="16">
        <v>12</v>
      </c>
      <c r="P166" s="16">
        <v>25</v>
      </c>
      <c r="Q166" s="16">
        <v>25</v>
      </c>
      <c r="R166" s="16">
        <v>0</v>
      </c>
      <c r="S166" s="16">
        <v>36067164</v>
      </c>
      <c r="T166" s="16">
        <v>17500000</v>
      </c>
      <c r="U166" s="16">
        <v>375699626</v>
      </c>
      <c r="V166" s="16">
        <f t="shared" si="19"/>
        <v>5</v>
      </c>
      <c r="W166" s="19" cm="1">
        <f t="array" ref="W166">SUMPRODUCT((V166=品质升级提升效果!$H$3:$H$102)*(品质升级提升效果!$I$3:$I$102=C166)*(品质升级提升效果!$J$3:$J$102))</f>
        <v>0.16</v>
      </c>
      <c r="X166" s="19" cm="1">
        <f t="array" ref="X166">IFERROR(LOOKUP(1,0/((L166=Sheet2!$A$1:$A$90)*(Sheet2!$B$1:$B$90=C166)),Sheet2!$C$1:$C$90),W166)</f>
        <v>0.16</v>
      </c>
      <c r="Y166" s="16">
        <f t="shared" si="21"/>
        <v>5770746</v>
      </c>
      <c r="Z166" s="16">
        <f t="shared" si="22"/>
        <v>2800000</v>
      </c>
      <c r="AA166" s="16">
        <f t="shared" si="23"/>
        <v>60111940</v>
      </c>
      <c r="AD166" s="16" t="s">
        <v>257</v>
      </c>
      <c r="AE166" s="16" t="str">
        <f t="shared" si="24"/>
        <v>5770746,0}|</v>
      </c>
      <c r="AF166" s="16" t="s">
        <v>258</v>
      </c>
      <c r="AG166" s="16">
        <f t="shared" si="25"/>
        <v>2800000</v>
      </c>
      <c r="AH166" s="16" t="s">
        <v>260</v>
      </c>
      <c r="AI166" s="16" t="s">
        <v>259</v>
      </c>
      <c r="AJ166" s="16">
        <f t="shared" si="26"/>
        <v>60111940</v>
      </c>
      <c r="AK166" s="16" t="s">
        <v>261</v>
      </c>
      <c r="AL166" s="24" t="str">
        <f t="shared" si="27"/>
        <v>{{5,1,1,5770746,0}|{{5,1,2,2800000,0}|{{5,1,3,60111940,3}}</v>
      </c>
    </row>
    <row r="167" spans="1:38" x14ac:dyDescent="0.15">
      <c r="A167" s="16">
        <v>162</v>
      </c>
      <c r="B167" s="16">
        <v>506</v>
      </c>
      <c r="C167" s="16">
        <v>3</v>
      </c>
      <c r="D167" s="16">
        <v>0</v>
      </c>
      <c r="E167" s="16">
        <v>0</v>
      </c>
      <c r="F167" s="16">
        <v>0</v>
      </c>
      <c r="G167" s="16">
        <v>6000262</v>
      </c>
      <c r="H167" s="24"/>
      <c r="I167" s="24" t="s">
        <v>299</v>
      </c>
      <c r="J167" s="16">
        <v>8661</v>
      </c>
      <c r="K167" s="25">
        <f t="shared" si="20"/>
        <v>160</v>
      </c>
      <c r="L167" s="16" t="s">
        <v>62</v>
      </c>
      <c r="M167" s="16" t="str" cm="1">
        <f t="array" ref="M167:U167">_xlfn._xlws.FILTER(领地怪物效果!$A$4:$I$64,L167=领地怪物效果!$A$4:$A$64)</f>
        <v>远征PVE-6级普通</v>
      </c>
      <c r="N167" s="16">
        <v>6</v>
      </c>
      <c r="O167" s="16">
        <v>28</v>
      </c>
      <c r="P167" s="16">
        <v>160</v>
      </c>
      <c r="Q167" s="16">
        <v>160</v>
      </c>
      <c r="R167" s="16">
        <v>0</v>
      </c>
      <c r="S167" s="16">
        <v>84156716</v>
      </c>
      <c r="T167" s="16">
        <v>112000000</v>
      </c>
      <c r="U167" s="16">
        <v>2404477611</v>
      </c>
      <c r="V167" s="16">
        <f t="shared" si="19"/>
        <v>6</v>
      </c>
      <c r="W167" s="19" cm="1">
        <f t="array" ref="W167">SUMPRODUCT((V167=品质升级提升效果!$H$3:$H$102)*(品质升级提升效果!$I$3:$I$102=C167)*(品质升级提升效果!$J$3:$J$102))</f>
        <v>0.16</v>
      </c>
      <c r="X167" s="19" cm="1">
        <f t="array" ref="X167">IFERROR(LOOKUP(1,0/((L167=Sheet2!$A$1:$A$90)*(Sheet2!$B$1:$B$90=C167)),Sheet2!$C$1:$C$90),W167)</f>
        <v>0.16</v>
      </c>
      <c r="Y167" s="16">
        <f t="shared" si="21"/>
        <v>13465074</v>
      </c>
      <c r="Z167" s="16">
        <f t="shared" si="22"/>
        <v>17920000</v>
      </c>
      <c r="AA167" s="16">
        <f t="shared" si="23"/>
        <v>384716417</v>
      </c>
      <c r="AD167" s="16" t="s">
        <v>257</v>
      </c>
      <c r="AE167" s="16" t="str">
        <f t="shared" si="24"/>
        <v>13465074,0}|</v>
      </c>
      <c r="AF167" s="16" t="s">
        <v>258</v>
      </c>
      <c r="AG167" s="16">
        <f t="shared" si="25"/>
        <v>17920000</v>
      </c>
      <c r="AH167" s="16" t="s">
        <v>260</v>
      </c>
      <c r="AI167" s="16" t="s">
        <v>259</v>
      </c>
      <c r="AJ167" s="16">
        <f t="shared" si="26"/>
        <v>384716417</v>
      </c>
      <c r="AK167" s="16" t="s">
        <v>261</v>
      </c>
      <c r="AL167" s="24" t="str">
        <f t="shared" si="27"/>
        <v>{{5,1,1,13465074,0}|{{5,1,2,17920000,0}|{{5,1,3,384716417,3}}</v>
      </c>
    </row>
    <row r="168" spans="1:38" x14ac:dyDescent="0.15">
      <c r="A168" s="16">
        <v>163</v>
      </c>
      <c r="B168" s="16">
        <v>507</v>
      </c>
      <c r="C168" s="16">
        <v>3</v>
      </c>
      <c r="D168" s="16">
        <v>0</v>
      </c>
      <c r="E168" s="16">
        <v>0</v>
      </c>
      <c r="F168" s="16">
        <v>0</v>
      </c>
      <c r="G168" s="16">
        <v>6000263</v>
      </c>
      <c r="H168" s="24"/>
      <c r="I168" s="24" t="s">
        <v>283</v>
      </c>
      <c r="J168" s="16">
        <v>8661</v>
      </c>
      <c r="K168" s="25">
        <f t="shared" si="20"/>
        <v>160</v>
      </c>
      <c r="L168" s="16" t="s">
        <v>63</v>
      </c>
      <c r="M168" s="16" t="str" cm="1">
        <f t="array" ref="M168:U168">_xlfn._xlws.FILTER(领地怪物效果!$A$4:$I$64,L168=领地怪物效果!$A$4:$A$64)</f>
        <v>远征PVE-7级普通</v>
      </c>
      <c r="N168" s="16">
        <v>7</v>
      </c>
      <c r="O168" s="16">
        <v>32</v>
      </c>
      <c r="P168" s="16">
        <v>200</v>
      </c>
      <c r="Q168" s="16">
        <v>200</v>
      </c>
      <c r="R168" s="16">
        <v>0</v>
      </c>
      <c r="S168" s="16">
        <v>96179104</v>
      </c>
      <c r="T168" s="16">
        <v>140000000</v>
      </c>
      <c r="U168" s="16">
        <v>3005597014</v>
      </c>
      <c r="V168" s="16">
        <f t="shared" si="19"/>
        <v>7</v>
      </c>
      <c r="W168" s="19" cm="1">
        <f t="array" ref="W168">SUMPRODUCT((V168=品质升级提升效果!$H$3:$H$102)*(品质升级提升效果!$I$3:$I$102=C168)*(品质升级提升效果!$J$3:$J$102))</f>
        <v>0.16</v>
      </c>
      <c r="X168" s="19" cm="1">
        <f t="array" ref="X168">IFERROR(LOOKUP(1,0/((L168=Sheet2!$A$1:$A$90)*(Sheet2!$B$1:$B$90=C168)),Sheet2!$C$1:$C$90),W168)</f>
        <v>0.16</v>
      </c>
      <c r="Y168" s="16">
        <f t="shared" si="21"/>
        <v>15388656</v>
      </c>
      <c r="Z168" s="16">
        <f t="shared" si="22"/>
        <v>22400000</v>
      </c>
      <c r="AA168" s="16">
        <f t="shared" si="23"/>
        <v>480895522</v>
      </c>
      <c r="AD168" s="16" t="s">
        <v>257</v>
      </c>
      <c r="AE168" s="16" t="str">
        <f t="shared" si="24"/>
        <v>15388656,0}|</v>
      </c>
      <c r="AF168" s="16" t="s">
        <v>258</v>
      </c>
      <c r="AG168" s="16">
        <f t="shared" si="25"/>
        <v>22400000</v>
      </c>
      <c r="AH168" s="16" t="s">
        <v>260</v>
      </c>
      <c r="AI168" s="16" t="s">
        <v>259</v>
      </c>
      <c r="AJ168" s="16">
        <f t="shared" si="26"/>
        <v>480895522</v>
      </c>
      <c r="AK168" s="16" t="s">
        <v>261</v>
      </c>
      <c r="AL168" s="24" t="str">
        <f t="shared" si="27"/>
        <v>{{5,1,1,15388656,0}|{{5,1,2,22400000,0}|{{5,1,3,480895522,3}}</v>
      </c>
    </row>
    <row r="169" spans="1:38" x14ac:dyDescent="0.15">
      <c r="A169" s="16">
        <v>164</v>
      </c>
      <c r="B169" s="16">
        <v>508</v>
      </c>
      <c r="C169" s="16">
        <v>3</v>
      </c>
      <c r="D169" s="16">
        <v>0</v>
      </c>
      <c r="E169" s="16">
        <v>0</v>
      </c>
      <c r="F169" s="16">
        <v>0</v>
      </c>
      <c r="G169" s="16">
        <v>6000264</v>
      </c>
      <c r="H169" s="24"/>
      <c r="I169" s="24" t="s">
        <v>300</v>
      </c>
      <c r="J169" s="16">
        <v>8661</v>
      </c>
      <c r="K169" s="25">
        <f t="shared" si="20"/>
        <v>140</v>
      </c>
      <c r="L169" s="16" t="s">
        <v>64</v>
      </c>
      <c r="M169" s="16" t="str" cm="1">
        <f t="array" ref="M169:U169">_xlfn._xlws.FILTER(领地怪物效果!$A$4:$I$64,L169=领地怪物效果!$A$4:$A$64)</f>
        <v>远征PVE-8级普通</v>
      </c>
      <c r="N169" s="16">
        <v>8</v>
      </c>
      <c r="O169" s="16">
        <v>35</v>
      </c>
      <c r="P169" s="16">
        <v>250</v>
      </c>
      <c r="Q169" s="16">
        <v>250</v>
      </c>
      <c r="R169" s="16">
        <v>0</v>
      </c>
      <c r="S169" s="16">
        <v>105195895</v>
      </c>
      <c r="T169" s="16">
        <v>175000000</v>
      </c>
      <c r="U169" s="16">
        <v>3756996268</v>
      </c>
      <c r="V169" s="16">
        <f t="shared" ref="V169:V232" si="28">IF(MID(B169,2,3)+0=0,1,MID(B169,2,3)+0)</f>
        <v>8</v>
      </c>
      <c r="W169" s="19" cm="1">
        <f t="array" ref="W169">SUMPRODUCT((V169=品质升级提升效果!$H$3:$H$102)*(品质升级提升效果!$I$3:$I$102=C169)*(品质升级提升效果!$J$3:$J$102))</f>
        <v>0.14000000000000001</v>
      </c>
      <c r="X169" s="19" cm="1">
        <f t="array" ref="X169">IFERROR(LOOKUP(1,0/((L169=Sheet2!$A$1:$A$90)*(Sheet2!$B$1:$B$90=C169)),Sheet2!$C$1:$C$90),W169)</f>
        <v>0.14000000000000001</v>
      </c>
      <c r="Y169" s="16">
        <f t="shared" si="21"/>
        <v>14727425</v>
      </c>
      <c r="Z169" s="16">
        <f t="shared" si="22"/>
        <v>24500000</v>
      </c>
      <c r="AA169" s="16">
        <f t="shared" si="23"/>
        <v>525979477</v>
      </c>
      <c r="AD169" s="16" t="s">
        <v>257</v>
      </c>
      <c r="AE169" s="16" t="str">
        <f t="shared" si="24"/>
        <v>14727425,0}|</v>
      </c>
      <c r="AF169" s="16" t="s">
        <v>258</v>
      </c>
      <c r="AG169" s="16">
        <f t="shared" si="25"/>
        <v>24500000</v>
      </c>
      <c r="AH169" s="16" t="s">
        <v>260</v>
      </c>
      <c r="AI169" s="16" t="s">
        <v>259</v>
      </c>
      <c r="AJ169" s="16">
        <f t="shared" si="26"/>
        <v>525979477</v>
      </c>
      <c r="AK169" s="16" t="s">
        <v>261</v>
      </c>
      <c r="AL169" s="24" t="str">
        <f t="shared" si="27"/>
        <v>{{5,1,1,14727425,0}|{{5,1,2,24500000,0}|{{5,1,3,525979477,3}}</v>
      </c>
    </row>
    <row r="170" spans="1:38" x14ac:dyDescent="0.15">
      <c r="A170" s="16">
        <v>165</v>
      </c>
      <c r="B170" s="16">
        <v>509</v>
      </c>
      <c r="C170" s="16">
        <v>3</v>
      </c>
      <c r="D170" s="16">
        <v>0</v>
      </c>
      <c r="E170" s="16">
        <v>0</v>
      </c>
      <c r="F170" s="16">
        <v>0</v>
      </c>
      <c r="G170" s="16">
        <v>6000265</v>
      </c>
      <c r="H170" s="24"/>
      <c r="I170" s="24" t="s">
        <v>301</v>
      </c>
      <c r="J170" s="16">
        <v>8661</v>
      </c>
      <c r="K170" s="25">
        <f t="shared" si="20"/>
        <v>120</v>
      </c>
      <c r="L170" s="16" t="s">
        <v>65</v>
      </c>
      <c r="M170" s="16" t="str" cm="1">
        <f t="array" ref="M170:U170">_xlfn._xlws.FILTER(领地怪物效果!$A$4:$I$64,L170=领地怪物效果!$A$4:$A$64)</f>
        <v>远征PVE-9级普通</v>
      </c>
      <c r="N170" s="16">
        <v>9</v>
      </c>
      <c r="O170" s="16">
        <v>60</v>
      </c>
      <c r="P170" s="16">
        <v>300</v>
      </c>
      <c r="Q170" s="16">
        <v>300</v>
      </c>
      <c r="R170" s="16">
        <v>0</v>
      </c>
      <c r="S170" s="16">
        <v>180335820</v>
      </c>
      <c r="T170" s="16">
        <v>210000000</v>
      </c>
      <c r="U170" s="16">
        <v>4508395522</v>
      </c>
      <c r="V170" s="16">
        <f t="shared" si="28"/>
        <v>9</v>
      </c>
      <c r="W170" s="19" cm="1">
        <f t="array" ref="W170">SUMPRODUCT((V170=品质升级提升效果!$H$3:$H$102)*(品质升级提升效果!$I$3:$I$102=C170)*(品质升级提升效果!$J$3:$J$102))</f>
        <v>0.12</v>
      </c>
      <c r="X170" s="19" cm="1">
        <f t="array" ref="X170">IFERROR(LOOKUP(1,0/((L170=Sheet2!$A$1:$A$90)*(Sheet2!$B$1:$B$90=C170)),Sheet2!$C$1:$C$90),W170)</f>
        <v>0.12</v>
      </c>
      <c r="Y170" s="16">
        <f t="shared" si="21"/>
        <v>21640298</v>
      </c>
      <c r="Z170" s="16">
        <f t="shared" si="22"/>
        <v>25200000</v>
      </c>
      <c r="AA170" s="16">
        <f t="shared" si="23"/>
        <v>541007462</v>
      </c>
      <c r="AD170" s="16" t="s">
        <v>257</v>
      </c>
      <c r="AE170" s="16" t="str">
        <f t="shared" si="24"/>
        <v>21640298,0}|</v>
      </c>
      <c r="AF170" s="16" t="s">
        <v>258</v>
      </c>
      <c r="AG170" s="16">
        <f t="shared" si="25"/>
        <v>25200000</v>
      </c>
      <c r="AH170" s="16" t="s">
        <v>260</v>
      </c>
      <c r="AI170" s="16" t="s">
        <v>259</v>
      </c>
      <c r="AJ170" s="16">
        <f t="shared" si="26"/>
        <v>541007462</v>
      </c>
      <c r="AK170" s="16" t="s">
        <v>261</v>
      </c>
      <c r="AL170" s="24" t="str">
        <f t="shared" si="27"/>
        <v>{{5,1,1,21640298,0}|{{5,1,2,25200000,0}|{{5,1,3,541007462,3}}</v>
      </c>
    </row>
    <row r="171" spans="1:38" x14ac:dyDescent="0.15">
      <c r="A171" s="16">
        <v>166</v>
      </c>
      <c r="B171" s="16">
        <v>510</v>
      </c>
      <c r="C171" s="16">
        <v>3</v>
      </c>
      <c r="D171" s="16">
        <v>0</v>
      </c>
      <c r="E171" s="16">
        <v>0</v>
      </c>
      <c r="F171" s="16">
        <v>0</v>
      </c>
      <c r="G171" s="16">
        <v>6000266</v>
      </c>
      <c r="H171" s="24"/>
      <c r="I171" s="24" t="s">
        <v>302</v>
      </c>
      <c r="J171" s="16">
        <v>8661</v>
      </c>
      <c r="K171" s="25">
        <f t="shared" si="20"/>
        <v>120</v>
      </c>
      <c r="L171" s="16" t="s">
        <v>66</v>
      </c>
      <c r="M171" s="16" t="str" cm="1">
        <f t="array" ref="M171:U171">_xlfn._xlws.FILTER(领地怪物效果!$A$4:$I$64,L171=领地怪物效果!$A$4:$A$64)</f>
        <v>远征PVE-10级普通</v>
      </c>
      <c r="N171" s="16">
        <v>10</v>
      </c>
      <c r="O171" s="16">
        <v>70</v>
      </c>
      <c r="P171" s="16">
        <v>320</v>
      </c>
      <c r="Q171" s="16">
        <v>320</v>
      </c>
      <c r="R171" s="16">
        <v>0</v>
      </c>
      <c r="S171" s="16">
        <v>210391791</v>
      </c>
      <c r="T171" s="16">
        <v>224000000</v>
      </c>
      <c r="U171" s="16">
        <v>4808955223</v>
      </c>
      <c r="V171" s="16">
        <f t="shared" si="28"/>
        <v>10</v>
      </c>
      <c r="W171" s="19" cm="1">
        <f t="array" ref="W171">SUMPRODUCT((V171=品质升级提升效果!$H$3:$H$102)*(品质升级提升效果!$I$3:$I$102=C171)*(品质升级提升效果!$J$3:$J$102))</f>
        <v>0.12</v>
      </c>
      <c r="X171" s="19" cm="1">
        <f t="array" ref="X171">IFERROR(LOOKUP(1,0/((L171=Sheet2!$A$1:$A$90)*(Sheet2!$B$1:$B$90=C171)),Sheet2!$C$1:$C$90),W171)</f>
        <v>0.12</v>
      </c>
      <c r="Y171" s="16">
        <f t="shared" si="21"/>
        <v>25247014</v>
      </c>
      <c r="Z171" s="16">
        <f t="shared" si="22"/>
        <v>26880000</v>
      </c>
      <c r="AA171" s="16">
        <f t="shared" si="23"/>
        <v>577074626</v>
      </c>
      <c r="AD171" s="16" t="s">
        <v>257</v>
      </c>
      <c r="AE171" s="16" t="str">
        <f t="shared" si="24"/>
        <v>25247014,0}|</v>
      </c>
      <c r="AF171" s="16" t="s">
        <v>258</v>
      </c>
      <c r="AG171" s="16">
        <f t="shared" si="25"/>
        <v>26880000</v>
      </c>
      <c r="AH171" s="16" t="s">
        <v>260</v>
      </c>
      <c r="AI171" s="16" t="s">
        <v>259</v>
      </c>
      <c r="AJ171" s="16">
        <f t="shared" si="26"/>
        <v>577074626</v>
      </c>
      <c r="AK171" s="16" t="s">
        <v>261</v>
      </c>
      <c r="AL171" s="24" t="str">
        <f t="shared" si="27"/>
        <v>{{5,1,1,25247014,0}|{{5,1,2,26880000,0}|{{5,1,3,577074626,3}}</v>
      </c>
    </row>
    <row r="172" spans="1:38" x14ac:dyDescent="0.15">
      <c r="A172" s="16">
        <v>167</v>
      </c>
      <c r="B172" s="16">
        <v>601</v>
      </c>
      <c r="C172" s="16">
        <v>3</v>
      </c>
      <c r="D172" s="16">
        <v>0</v>
      </c>
      <c r="E172" s="16">
        <v>0</v>
      </c>
      <c r="F172" s="16">
        <v>300</v>
      </c>
      <c r="G172" s="16">
        <v>6000267</v>
      </c>
      <c r="H172" s="24"/>
      <c r="I172" s="24" t="s">
        <v>303</v>
      </c>
      <c r="J172" s="16">
        <v>8661</v>
      </c>
      <c r="K172" s="25">
        <f t="shared" si="20"/>
        <v>200</v>
      </c>
      <c r="L172" s="16" t="s">
        <v>67</v>
      </c>
      <c r="M172" s="16" t="str" cm="1">
        <f t="array" ref="M172:U172">_xlfn._xlws.FILTER(领地怪物效果!$A$4:$I$64,L172=领地怪物效果!$A$4:$A$64)</f>
        <v>远征PVE-1级远古矿井</v>
      </c>
      <c r="N172" s="16">
        <v>1</v>
      </c>
      <c r="O172" s="16">
        <v>1.9</v>
      </c>
      <c r="P172" s="16">
        <v>1.9</v>
      </c>
      <c r="Q172" s="16">
        <v>1.9</v>
      </c>
      <c r="R172" s="16">
        <v>0</v>
      </c>
      <c r="S172" s="16">
        <v>5710634</v>
      </c>
      <c r="T172" s="16">
        <v>1330000</v>
      </c>
      <c r="U172" s="16">
        <v>28553171</v>
      </c>
      <c r="V172" s="16">
        <f t="shared" si="28"/>
        <v>1</v>
      </c>
      <c r="W172" s="19" cm="1">
        <f t="array" ref="W172">SUMPRODUCT((V172=品质升级提升效果!$H$3:$H$102)*(品质升级提升效果!$I$3:$I$102=C172)*(品质升级提升效果!$J$3:$J$102))</f>
        <v>0.2</v>
      </c>
      <c r="X172" s="19" cm="1">
        <f t="array" ref="X172">IFERROR(LOOKUP(1,0/((L172=Sheet2!$A$1:$A$90)*(Sheet2!$B$1:$B$90=C172)),Sheet2!$C$1:$C$90),W172)</f>
        <v>0.2</v>
      </c>
      <c r="Y172" s="16">
        <f t="shared" si="21"/>
        <v>1142126</v>
      </c>
      <c r="Z172" s="16">
        <f t="shared" si="22"/>
        <v>266000</v>
      </c>
      <c r="AA172" s="16">
        <f t="shared" si="23"/>
        <v>5710634</v>
      </c>
      <c r="AD172" s="16" t="s">
        <v>257</v>
      </c>
      <c r="AE172" s="16" t="str">
        <f t="shared" si="24"/>
        <v>1142126,0}|</v>
      </c>
      <c r="AF172" s="16" t="s">
        <v>258</v>
      </c>
      <c r="AG172" s="16">
        <f t="shared" si="25"/>
        <v>266000</v>
      </c>
      <c r="AH172" s="16" t="s">
        <v>260</v>
      </c>
      <c r="AI172" s="16" t="s">
        <v>259</v>
      </c>
      <c r="AJ172" s="16">
        <f t="shared" si="26"/>
        <v>5710634</v>
      </c>
      <c r="AK172" s="16" t="s">
        <v>261</v>
      </c>
      <c r="AL172" s="24" t="str">
        <f t="shared" si="27"/>
        <v>{{5,1,1,1142126,0}|{{5,1,2,266000,0}|{{5,1,3,5710634,3}}</v>
      </c>
    </row>
    <row r="173" spans="1:38" x14ac:dyDescent="0.15">
      <c r="A173" s="16">
        <v>168</v>
      </c>
      <c r="B173" s="16">
        <v>602</v>
      </c>
      <c r="C173" s="16">
        <v>3</v>
      </c>
      <c r="D173" s="16">
        <v>0</v>
      </c>
      <c r="E173" s="16">
        <v>0</v>
      </c>
      <c r="F173" s="16">
        <v>300</v>
      </c>
      <c r="G173" s="16">
        <v>6000268</v>
      </c>
      <c r="H173" s="24"/>
      <c r="I173" s="24" t="s">
        <v>271</v>
      </c>
      <c r="J173" s="16">
        <v>8661</v>
      </c>
      <c r="K173" s="25">
        <f t="shared" si="20"/>
        <v>200</v>
      </c>
      <c r="L173" s="16" t="s">
        <v>68</v>
      </c>
      <c r="M173" s="16" t="str" cm="1">
        <f t="array" ref="M173:U173">_xlfn._xlws.FILTER(领地怪物效果!$A$4:$I$64,L173=领地怪物效果!$A$4:$A$64)</f>
        <v>远征PVE-2级远古矿井</v>
      </c>
      <c r="N173" s="16">
        <v>2</v>
      </c>
      <c r="O173" s="16">
        <v>2.95</v>
      </c>
      <c r="P173" s="16">
        <v>2.25</v>
      </c>
      <c r="Q173" s="16">
        <v>2.25</v>
      </c>
      <c r="R173" s="16">
        <v>0</v>
      </c>
      <c r="S173" s="16">
        <v>8866511</v>
      </c>
      <c r="T173" s="16">
        <v>1575000</v>
      </c>
      <c r="U173" s="16">
        <v>33812966</v>
      </c>
      <c r="V173" s="16">
        <f t="shared" si="28"/>
        <v>2</v>
      </c>
      <c r="W173" s="19" cm="1">
        <f t="array" ref="W173">SUMPRODUCT((V173=品质升级提升效果!$H$3:$H$102)*(品质升级提升效果!$I$3:$I$102=C173)*(品质升级提升效果!$J$3:$J$102))</f>
        <v>0.2</v>
      </c>
      <c r="X173" s="19" cm="1">
        <f t="array" ref="X173">IFERROR(LOOKUP(1,0/((L173=Sheet2!$A$1:$A$90)*(Sheet2!$B$1:$B$90=C173)),Sheet2!$C$1:$C$90),W173)</f>
        <v>0.2</v>
      </c>
      <c r="Y173" s="16">
        <f t="shared" si="21"/>
        <v>1773302</v>
      </c>
      <c r="Z173" s="16">
        <f t="shared" si="22"/>
        <v>315000</v>
      </c>
      <c r="AA173" s="16">
        <f t="shared" si="23"/>
        <v>6762593</v>
      </c>
      <c r="AD173" s="16" t="s">
        <v>257</v>
      </c>
      <c r="AE173" s="16" t="str">
        <f t="shared" si="24"/>
        <v>1773302,0}|</v>
      </c>
      <c r="AF173" s="16" t="s">
        <v>258</v>
      </c>
      <c r="AG173" s="16">
        <f t="shared" si="25"/>
        <v>315000</v>
      </c>
      <c r="AH173" s="16" t="s">
        <v>260</v>
      </c>
      <c r="AI173" s="16" t="s">
        <v>259</v>
      </c>
      <c r="AJ173" s="16">
        <f t="shared" si="26"/>
        <v>6762593</v>
      </c>
      <c r="AK173" s="16" t="s">
        <v>261</v>
      </c>
      <c r="AL173" s="24" t="str">
        <f t="shared" si="27"/>
        <v>{{5,1,1,1773302,0}|{{5,1,2,315000,0}|{{5,1,3,6762593,3}}</v>
      </c>
    </row>
    <row r="174" spans="1:38" x14ac:dyDescent="0.15">
      <c r="A174" s="16">
        <v>169</v>
      </c>
      <c r="B174" s="16">
        <v>603</v>
      </c>
      <c r="C174" s="16">
        <v>3</v>
      </c>
      <c r="D174" s="16">
        <v>0</v>
      </c>
      <c r="E174" s="16">
        <v>0</v>
      </c>
      <c r="F174" s="16">
        <v>300</v>
      </c>
      <c r="G174" s="16">
        <v>6000269</v>
      </c>
      <c r="H174" s="24"/>
      <c r="I174" s="24" t="s">
        <v>304</v>
      </c>
      <c r="J174" s="16">
        <v>8661</v>
      </c>
      <c r="K174" s="25">
        <f t="shared" si="20"/>
        <v>200</v>
      </c>
      <c r="L174" s="16" t="s">
        <v>69</v>
      </c>
      <c r="M174" s="16" t="str" cm="1">
        <f t="array" ref="M174:U174">_xlfn._xlws.FILTER(领地怪物效果!$A$4:$I$64,L174=领地怪物效果!$A$4:$A$64)</f>
        <v>远征PVE-3级远古矿井</v>
      </c>
      <c r="N174" s="16">
        <v>3</v>
      </c>
      <c r="O174" s="16">
        <v>5.9</v>
      </c>
      <c r="P174" s="16">
        <v>3.9</v>
      </c>
      <c r="Q174" s="16">
        <v>3.9</v>
      </c>
      <c r="R174" s="16">
        <v>0</v>
      </c>
      <c r="S174" s="16">
        <v>17733022</v>
      </c>
      <c r="T174" s="16">
        <v>2730000</v>
      </c>
      <c r="U174" s="16">
        <v>58609141</v>
      </c>
      <c r="V174" s="16">
        <f t="shared" si="28"/>
        <v>3</v>
      </c>
      <c r="W174" s="19" cm="1">
        <f t="array" ref="W174">SUMPRODUCT((V174=品质升级提升效果!$H$3:$H$102)*(品质升级提升效果!$I$3:$I$102=C174)*(品质升级提升效果!$J$3:$J$102))</f>
        <v>0.2</v>
      </c>
      <c r="X174" s="19" cm="1">
        <f t="array" ref="X174">IFERROR(LOOKUP(1,0/((L174=Sheet2!$A$1:$A$90)*(Sheet2!$B$1:$B$90=C174)),Sheet2!$C$1:$C$90),W174)</f>
        <v>0.2</v>
      </c>
      <c r="Y174" s="16">
        <f t="shared" si="21"/>
        <v>3546604</v>
      </c>
      <c r="Z174" s="16">
        <f t="shared" si="22"/>
        <v>546000</v>
      </c>
      <c r="AA174" s="16">
        <f t="shared" si="23"/>
        <v>11721828</v>
      </c>
      <c r="AD174" s="16" t="s">
        <v>257</v>
      </c>
      <c r="AE174" s="16" t="str">
        <f t="shared" si="24"/>
        <v>3546604,0}|</v>
      </c>
      <c r="AF174" s="16" t="s">
        <v>258</v>
      </c>
      <c r="AG174" s="16">
        <f t="shared" si="25"/>
        <v>546000</v>
      </c>
      <c r="AH174" s="16" t="s">
        <v>260</v>
      </c>
      <c r="AI174" s="16" t="s">
        <v>259</v>
      </c>
      <c r="AJ174" s="16">
        <f t="shared" si="26"/>
        <v>11721828</v>
      </c>
      <c r="AK174" s="16" t="s">
        <v>261</v>
      </c>
      <c r="AL174" s="24" t="str">
        <f t="shared" si="27"/>
        <v>{{5,1,1,3546604,0}|{{5,1,2,546000,0}|{{5,1,3,11721828,3}}</v>
      </c>
    </row>
    <row r="175" spans="1:38" x14ac:dyDescent="0.15">
      <c r="A175" s="16">
        <v>170</v>
      </c>
      <c r="B175" s="16">
        <v>604</v>
      </c>
      <c r="C175" s="16">
        <v>3</v>
      </c>
      <c r="D175" s="16">
        <v>0</v>
      </c>
      <c r="E175" s="16">
        <v>0</v>
      </c>
      <c r="F175" s="16">
        <v>300</v>
      </c>
      <c r="G175" s="16">
        <v>6000270</v>
      </c>
      <c r="H175" s="24"/>
      <c r="I175" s="24" t="s">
        <v>305</v>
      </c>
      <c r="J175" s="16">
        <v>8661</v>
      </c>
      <c r="K175" s="25">
        <f t="shared" si="20"/>
        <v>160</v>
      </c>
      <c r="L175" s="16" t="s">
        <v>70</v>
      </c>
      <c r="M175" s="16" t="str" cm="1">
        <f t="array" ref="M175:U175">_xlfn._xlws.FILTER(领地怪物效果!$A$4:$I$64,L175=领地怪物效果!$A$4:$A$64)</f>
        <v>远征PVE-4级远古矿井</v>
      </c>
      <c r="N175" s="16">
        <v>4</v>
      </c>
      <c r="O175" s="16">
        <v>8.6999999999999993</v>
      </c>
      <c r="P175" s="16">
        <v>29.7</v>
      </c>
      <c r="Q175" s="16">
        <v>29.7</v>
      </c>
      <c r="R175" s="16">
        <v>0</v>
      </c>
      <c r="S175" s="16">
        <v>26148694</v>
      </c>
      <c r="T175" s="16">
        <v>20790000</v>
      </c>
      <c r="U175" s="16">
        <v>446331156</v>
      </c>
      <c r="V175" s="16">
        <f t="shared" si="28"/>
        <v>4</v>
      </c>
      <c r="W175" s="19" cm="1">
        <f t="array" ref="W175">SUMPRODUCT((V175=品质升级提升效果!$H$3:$H$102)*(品质升级提升效果!$I$3:$I$102=C175)*(品质升级提升效果!$J$3:$J$102))</f>
        <v>0.16</v>
      </c>
      <c r="X175" s="19" cm="1">
        <f t="array" ref="X175">IFERROR(LOOKUP(1,0/((L175=Sheet2!$A$1:$A$90)*(Sheet2!$B$1:$B$90=C175)),Sheet2!$C$1:$C$90),W175)</f>
        <v>0.16</v>
      </c>
      <c r="Y175" s="16">
        <f t="shared" si="21"/>
        <v>4183791</v>
      </c>
      <c r="Z175" s="16">
        <f t="shared" si="22"/>
        <v>3326400</v>
      </c>
      <c r="AA175" s="16">
        <f t="shared" si="23"/>
        <v>71412984</v>
      </c>
      <c r="AD175" s="16" t="s">
        <v>257</v>
      </c>
      <c r="AE175" s="16" t="str">
        <f t="shared" si="24"/>
        <v>4183791,0}|</v>
      </c>
      <c r="AF175" s="16" t="s">
        <v>258</v>
      </c>
      <c r="AG175" s="16">
        <f t="shared" si="25"/>
        <v>3326400</v>
      </c>
      <c r="AH175" s="16" t="s">
        <v>260</v>
      </c>
      <c r="AI175" s="16" t="s">
        <v>259</v>
      </c>
      <c r="AJ175" s="16">
        <f t="shared" si="26"/>
        <v>71412984</v>
      </c>
      <c r="AK175" s="16" t="s">
        <v>261</v>
      </c>
      <c r="AL175" s="24" t="str">
        <f t="shared" si="27"/>
        <v>{{5,1,1,4183791,0}|{{5,1,2,3326400,0}|{{5,1,3,71412984,3}}</v>
      </c>
    </row>
    <row r="176" spans="1:38" x14ac:dyDescent="0.15">
      <c r="A176" s="16">
        <v>171</v>
      </c>
      <c r="B176" s="16">
        <v>605</v>
      </c>
      <c r="C176" s="16">
        <v>3</v>
      </c>
      <c r="D176" s="16">
        <v>0</v>
      </c>
      <c r="E176" s="16">
        <v>0</v>
      </c>
      <c r="F176" s="16">
        <v>300</v>
      </c>
      <c r="G176" s="16">
        <v>6000271</v>
      </c>
      <c r="H176" s="24"/>
      <c r="I176" s="24" t="s">
        <v>284</v>
      </c>
      <c r="J176" s="16">
        <v>8661</v>
      </c>
      <c r="K176" s="25">
        <f t="shared" si="20"/>
        <v>160</v>
      </c>
      <c r="L176" s="16" t="s">
        <v>71</v>
      </c>
      <c r="M176" s="16" t="str" cm="1">
        <f t="array" ref="M176:U176">_xlfn._xlws.FILTER(领地怪物效果!$A$4:$I$64,L176=领地怪物效果!$A$4:$A$64)</f>
        <v>远征PVE-5级远古矿井</v>
      </c>
      <c r="N176" s="16">
        <v>5</v>
      </c>
      <c r="O176" s="16">
        <v>13.2</v>
      </c>
      <c r="P176" s="16">
        <v>35</v>
      </c>
      <c r="Q176" s="16">
        <v>35</v>
      </c>
      <c r="R176" s="16">
        <v>0</v>
      </c>
      <c r="S176" s="16">
        <v>39673880</v>
      </c>
      <c r="T176" s="16">
        <v>24500000</v>
      </c>
      <c r="U176" s="16">
        <v>525979477</v>
      </c>
      <c r="V176" s="16">
        <f t="shared" si="28"/>
        <v>5</v>
      </c>
      <c r="W176" s="19" cm="1">
        <f t="array" ref="W176">SUMPRODUCT((V176=品质升级提升效果!$H$3:$H$102)*(品质升级提升效果!$I$3:$I$102=C176)*(品质升级提升效果!$J$3:$J$102))</f>
        <v>0.16</v>
      </c>
      <c r="X176" s="19" cm="1">
        <f t="array" ref="X176">IFERROR(LOOKUP(1,0/((L176=Sheet2!$A$1:$A$90)*(Sheet2!$B$1:$B$90=C176)),Sheet2!$C$1:$C$90),W176)</f>
        <v>0.16</v>
      </c>
      <c r="Y176" s="16">
        <f t="shared" si="21"/>
        <v>6347820</v>
      </c>
      <c r="Z176" s="16">
        <f t="shared" si="22"/>
        <v>3920000</v>
      </c>
      <c r="AA176" s="16">
        <f t="shared" si="23"/>
        <v>84156716</v>
      </c>
      <c r="AD176" s="16" t="s">
        <v>257</v>
      </c>
      <c r="AE176" s="16" t="str">
        <f t="shared" si="24"/>
        <v>6347820,0}|</v>
      </c>
      <c r="AF176" s="16" t="s">
        <v>258</v>
      </c>
      <c r="AG176" s="16">
        <f t="shared" si="25"/>
        <v>3920000</v>
      </c>
      <c r="AH176" s="16" t="s">
        <v>260</v>
      </c>
      <c r="AI176" s="16" t="s">
        <v>259</v>
      </c>
      <c r="AJ176" s="16">
        <f t="shared" si="26"/>
        <v>84156716</v>
      </c>
      <c r="AK176" s="16" t="s">
        <v>261</v>
      </c>
      <c r="AL176" s="24" t="str">
        <f t="shared" si="27"/>
        <v>{{5,1,1,6347820,0}|{{5,1,2,3920000,0}|{{5,1,3,84156716,3}}</v>
      </c>
    </row>
    <row r="177" spans="1:38" x14ac:dyDescent="0.15">
      <c r="A177" s="16">
        <v>172</v>
      </c>
      <c r="B177" s="16">
        <v>606</v>
      </c>
      <c r="C177" s="16">
        <v>3</v>
      </c>
      <c r="D177" s="16">
        <v>0</v>
      </c>
      <c r="E177" s="16">
        <v>0</v>
      </c>
      <c r="F177" s="16">
        <v>300</v>
      </c>
      <c r="G177" s="16">
        <v>6000272</v>
      </c>
      <c r="H177" s="24"/>
      <c r="I177" s="24" t="s">
        <v>306</v>
      </c>
      <c r="J177" s="16">
        <v>8661</v>
      </c>
      <c r="K177" s="25">
        <f t="shared" si="20"/>
        <v>160</v>
      </c>
      <c r="L177" s="16" t="s">
        <v>72</v>
      </c>
      <c r="M177" s="16" t="str" cm="1">
        <f t="array" ref="M177:U177">_xlfn._xlws.FILTER(领地怪物效果!$A$4:$I$64,L177=领地怪物效果!$A$4:$A$64)</f>
        <v>远征PVE-6级远古矿井</v>
      </c>
      <c r="N177" s="16">
        <v>6</v>
      </c>
      <c r="O177" s="16">
        <v>31.05</v>
      </c>
      <c r="P177" s="16">
        <v>232</v>
      </c>
      <c r="Q177" s="16">
        <v>232</v>
      </c>
      <c r="R177" s="16">
        <v>0</v>
      </c>
      <c r="S177" s="16">
        <v>93323787</v>
      </c>
      <c r="T177" s="16">
        <v>162400000</v>
      </c>
      <c r="U177" s="16">
        <v>3486492537</v>
      </c>
      <c r="V177" s="16">
        <f t="shared" si="28"/>
        <v>6</v>
      </c>
      <c r="W177" s="19" cm="1">
        <f t="array" ref="W177">SUMPRODUCT((V177=品质升级提升效果!$H$3:$H$102)*(品质升级提升效果!$I$3:$I$102=C177)*(品质升级提升效果!$J$3:$J$102))</f>
        <v>0.16</v>
      </c>
      <c r="X177" s="19" cm="1">
        <f t="array" ref="X177">IFERROR(LOOKUP(1,0/((L177=Sheet2!$A$1:$A$90)*(Sheet2!$B$1:$B$90=C177)),Sheet2!$C$1:$C$90),W177)</f>
        <v>0.16</v>
      </c>
      <c r="Y177" s="16">
        <f t="shared" si="21"/>
        <v>14931805</v>
      </c>
      <c r="Z177" s="16">
        <f t="shared" si="22"/>
        <v>25984000</v>
      </c>
      <c r="AA177" s="16">
        <f t="shared" si="23"/>
        <v>557838805</v>
      </c>
      <c r="AD177" s="16" t="s">
        <v>257</v>
      </c>
      <c r="AE177" s="16" t="str">
        <f t="shared" si="24"/>
        <v>14931805,0}|</v>
      </c>
      <c r="AF177" s="16" t="s">
        <v>258</v>
      </c>
      <c r="AG177" s="16">
        <f t="shared" si="25"/>
        <v>25984000</v>
      </c>
      <c r="AH177" s="16" t="s">
        <v>260</v>
      </c>
      <c r="AI177" s="16" t="s">
        <v>259</v>
      </c>
      <c r="AJ177" s="16">
        <f t="shared" si="26"/>
        <v>557838805</v>
      </c>
      <c r="AK177" s="16" t="s">
        <v>261</v>
      </c>
      <c r="AL177" s="24" t="str">
        <f t="shared" si="27"/>
        <v>{{5,1,1,14931805,0}|{{5,1,2,25984000,0}|{{5,1,3,557838805,3}}</v>
      </c>
    </row>
    <row r="178" spans="1:38" x14ac:dyDescent="0.15">
      <c r="A178" s="16">
        <v>173</v>
      </c>
      <c r="B178" s="16">
        <v>607</v>
      </c>
      <c r="C178" s="16">
        <v>3</v>
      </c>
      <c r="D178" s="16">
        <v>0</v>
      </c>
      <c r="E178" s="16">
        <v>0</v>
      </c>
      <c r="F178" s="16">
        <v>300</v>
      </c>
      <c r="G178" s="16">
        <v>6000273</v>
      </c>
      <c r="H178" s="24"/>
      <c r="I178" s="24" t="s">
        <v>307</v>
      </c>
      <c r="J178" s="16">
        <v>8661</v>
      </c>
      <c r="K178" s="25">
        <f t="shared" si="20"/>
        <v>160</v>
      </c>
      <c r="L178" s="16" t="s">
        <v>73</v>
      </c>
      <c r="M178" s="16" t="str" cm="1">
        <f t="array" ref="M178:U178">_xlfn._xlws.FILTER(领地怪物效果!$A$4:$I$64,L178=领地怪物效果!$A$4:$A$64)</f>
        <v>远征PVE-7级远古矿井</v>
      </c>
      <c r="N178" s="16">
        <v>7</v>
      </c>
      <c r="O178" s="16">
        <v>35.799999999999997</v>
      </c>
      <c r="P178" s="16">
        <v>300</v>
      </c>
      <c r="Q178" s="16">
        <v>300</v>
      </c>
      <c r="R178" s="16">
        <v>0</v>
      </c>
      <c r="S178" s="16">
        <v>107600373</v>
      </c>
      <c r="T178" s="16">
        <v>210000000</v>
      </c>
      <c r="U178" s="16">
        <v>4508395522</v>
      </c>
      <c r="V178" s="16">
        <f t="shared" si="28"/>
        <v>7</v>
      </c>
      <c r="W178" s="19" cm="1">
        <f t="array" ref="W178">SUMPRODUCT((V178=品质升级提升效果!$H$3:$H$102)*(品质升级提升效果!$I$3:$I$102=C178)*(品质升级提升效果!$J$3:$J$102))</f>
        <v>0.16</v>
      </c>
      <c r="X178" s="19" cm="1">
        <f t="array" ref="X178">IFERROR(LOOKUP(1,0/((L178=Sheet2!$A$1:$A$90)*(Sheet2!$B$1:$B$90=C178)),Sheet2!$C$1:$C$90),W178)</f>
        <v>0.16</v>
      </c>
      <c r="Y178" s="16">
        <f t="shared" si="21"/>
        <v>17216059</v>
      </c>
      <c r="Z178" s="16">
        <f t="shared" si="22"/>
        <v>33600000</v>
      </c>
      <c r="AA178" s="16">
        <f t="shared" si="23"/>
        <v>721343283</v>
      </c>
      <c r="AD178" s="16" t="s">
        <v>257</v>
      </c>
      <c r="AE178" s="16" t="str">
        <f t="shared" si="24"/>
        <v>17216059,0}|</v>
      </c>
      <c r="AF178" s="16" t="s">
        <v>258</v>
      </c>
      <c r="AG178" s="16">
        <f t="shared" si="25"/>
        <v>33600000</v>
      </c>
      <c r="AH178" s="16" t="s">
        <v>260</v>
      </c>
      <c r="AI178" s="16" t="s">
        <v>259</v>
      </c>
      <c r="AJ178" s="16">
        <f t="shared" si="26"/>
        <v>721343283</v>
      </c>
      <c r="AK178" s="16" t="s">
        <v>261</v>
      </c>
      <c r="AL178" s="24" t="str">
        <f t="shared" si="27"/>
        <v>{{5,1,1,17216059,0}|{{5,1,2,33600000,0}|{{5,1,3,721343283,3}}</v>
      </c>
    </row>
    <row r="179" spans="1:38" x14ac:dyDescent="0.15">
      <c r="A179" s="16">
        <v>174</v>
      </c>
      <c r="B179" s="16">
        <v>608</v>
      </c>
      <c r="C179" s="16">
        <v>3</v>
      </c>
      <c r="D179" s="16">
        <v>0</v>
      </c>
      <c r="E179" s="16">
        <v>0</v>
      </c>
      <c r="F179" s="16">
        <v>300</v>
      </c>
      <c r="G179" s="16">
        <v>6000274</v>
      </c>
      <c r="H179" s="24"/>
      <c r="I179" s="24" t="s">
        <v>308</v>
      </c>
      <c r="J179" s="16">
        <v>8661</v>
      </c>
      <c r="K179" s="25">
        <f t="shared" si="20"/>
        <v>140</v>
      </c>
      <c r="L179" s="16" t="s">
        <v>74</v>
      </c>
      <c r="M179" s="16" t="str" cm="1">
        <f t="array" ref="M179:U179">_xlfn._xlws.FILTER(领地怪物效果!$A$4:$I$64,L179=领地怪物效果!$A$4:$A$64)</f>
        <v>远征PVE-8级远古矿井</v>
      </c>
      <c r="N179" s="16">
        <v>8</v>
      </c>
      <c r="O179" s="16">
        <v>39.549999999999997</v>
      </c>
      <c r="P179" s="16">
        <v>387.5</v>
      </c>
      <c r="Q179" s="16">
        <v>387.5</v>
      </c>
      <c r="R179" s="16">
        <v>0</v>
      </c>
      <c r="S179" s="16">
        <v>118871361</v>
      </c>
      <c r="T179" s="16">
        <v>271250000</v>
      </c>
      <c r="U179" s="16">
        <v>5823344216</v>
      </c>
      <c r="V179" s="16">
        <f t="shared" si="28"/>
        <v>8</v>
      </c>
      <c r="W179" s="19" cm="1">
        <f t="array" ref="W179">SUMPRODUCT((V179=品质升级提升效果!$H$3:$H$102)*(品质升级提升效果!$I$3:$I$102=C179)*(品质升级提升效果!$J$3:$J$102))</f>
        <v>0.14000000000000001</v>
      </c>
      <c r="X179" s="19" cm="1">
        <f t="array" ref="X179">IFERROR(LOOKUP(1,0/((L179=Sheet2!$A$1:$A$90)*(Sheet2!$B$1:$B$90=C179)),Sheet2!$C$1:$C$90),W179)</f>
        <v>0.14000000000000001</v>
      </c>
      <c r="Y179" s="16">
        <f t="shared" si="21"/>
        <v>16641990</v>
      </c>
      <c r="Z179" s="16">
        <f t="shared" si="22"/>
        <v>37975000</v>
      </c>
      <c r="AA179" s="16">
        <f t="shared" si="23"/>
        <v>815268190</v>
      </c>
      <c r="AD179" s="16" t="s">
        <v>257</v>
      </c>
      <c r="AE179" s="16" t="str">
        <f t="shared" si="24"/>
        <v>16641990,0}|</v>
      </c>
      <c r="AF179" s="16" t="s">
        <v>258</v>
      </c>
      <c r="AG179" s="16">
        <f t="shared" si="25"/>
        <v>37975000</v>
      </c>
      <c r="AH179" s="16" t="s">
        <v>260</v>
      </c>
      <c r="AI179" s="16" t="s">
        <v>259</v>
      </c>
      <c r="AJ179" s="16">
        <f t="shared" si="26"/>
        <v>815268190</v>
      </c>
      <c r="AK179" s="16" t="s">
        <v>261</v>
      </c>
      <c r="AL179" s="24" t="str">
        <f t="shared" si="27"/>
        <v>{{5,1,1,16641990,0}|{{5,1,2,37975000,0}|{{5,1,3,815268190,3}}</v>
      </c>
    </row>
    <row r="180" spans="1:38" x14ac:dyDescent="0.15">
      <c r="A180" s="16">
        <v>175</v>
      </c>
      <c r="B180" s="16">
        <v>609</v>
      </c>
      <c r="C180" s="16">
        <v>3</v>
      </c>
      <c r="D180" s="16">
        <v>0</v>
      </c>
      <c r="E180" s="16">
        <v>0</v>
      </c>
      <c r="F180" s="16">
        <v>300</v>
      </c>
      <c r="G180" s="16">
        <v>6000275</v>
      </c>
      <c r="H180" s="24"/>
      <c r="I180" s="24" t="s">
        <v>309</v>
      </c>
      <c r="J180" s="16">
        <v>8661</v>
      </c>
      <c r="K180" s="25">
        <f t="shared" si="20"/>
        <v>120</v>
      </c>
      <c r="L180" s="16" t="s">
        <v>75</v>
      </c>
      <c r="M180" s="16" t="str" cm="1">
        <f t="array" ref="M180:U180">_xlfn._xlws.FILTER(领地怪物效果!$A$4:$I$64,L180=领地怪物效果!$A$4:$A$64)</f>
        <v>远征PVE-9级远古矿井</v>
      </c>
      <c r="N180" s="16">
        <v>9</v>
      </c>
      <c r="O180" s="16">
        <v>68.400000000000006</v>
      </c>
      <c r="P180" s="16">
        <v>480</v>
      </c>
      <c r="Q180" s="16">
        <v>480</v>
      </c>
      <c r="R180" s="16">
        <v>0</v>
      </c>
      <c r="S180" s="16">
        <v>205582835</v>
      </c>
      <c r="T180" s="16">
        <v>336000000</v>
      </c>
      <c r="U180" s="16">
        <v>7213432835</v>
      </c>
      <c r="V180" s="16">
        <f t="shared" si="28"/>
        <v>9</v>
      </c>
      <c r="W180" s="19" cm="1">
        <f t="array" ref="W180">SUMPRODUCT((V180=品质升级提升效果!$H$3:$H$102)*(品质升级提升效果!$I$3:$I$102=C180)*(品质升级提升效果!$J$3:$J$102))</f>
        <v>0.12</v>
      </c>
      <c r="X180" s="19" cm="1">
        <f t="array" ref="X180">IFERROR(LOOKUP(1,0/((L180=Sheet2!$A$1:$A$90)*(Sheet2!$B$1:$B$90=C180)),Sheet2!$C$1:$C$90),W180)</f>
        <v>0.12</v>
      </c>
      <c r="Y180" s="16">
        <f t="shared" si="21"/>
        <v>24669940</v>
      </c>
      <c r="Z180" s="16">
        <f t="shared" si="22"/>
        <v>40320000</v>
      </c>
      <c r="AA180" s="16">
        <f t="shared" si="23"/>
        <v>865611940</v>
      </c>
      <c r="AD180" s="16" t="s">
        <v>257</v>
      </c>
      <c r="AE180" s="16" t="str">
        <f t="shared" si="24"/>
        <v>24669940,0}|</v>
      </c>
      <c r="AF180" s="16" t="s">
        <v>258</v>
      </c>
      <c r="AG180" s="16">
        <f t="shared" si="25"/>
        <v>40320000</v>
      </c>
      <c r="AH180" s="16" t="s">
        <v>260</v>
      </c>
      <c r="AI180" s="16" t="s">
        <v>259</v>
      </c>
      <c r="AJ180" s="16">
        <f t="shared" si="26"/>
        <v>865611940</v>
      </c>
      <c r="AK180" s="16" t="s">
        <v>261</v>
      </c>
      <c r="AL180" s="24" t="str">
        <f t="shared" si="27"/>
        <v>{{5,1,1,24669940,0}|{{5,1,2,40320000,0}|{{5,1,3,865611940,3}}</v>
      </c>
    </row>
    <row r="181" spans="1:38" x14ac:dyDescent="0.15">
      <c r="A181" s="16">
        <v>176</v>
      </c>
      <c r="B181" s="16">
        <v>701</v>
      </c>
      <c r="C181" s="16">
        <v>3</v>
      </c>
      <c r="D181" s="16">
        <v>0</v>
      </c>
      <c r="E181" s="16">
        <v>0</v>
      </c>
      <c r="F181" s="16">
        <v>0</v>
      </c>
      <c r="G181" s="16">
        <v>6000276</v>
      </c>
      <c r="H181" s="24"/>
      <c r="I181" s="24" t="s">
        <v>309</v>
      </c>
      <c r="J181" s="16">
        <v>8661</v>
      </c>
      <c r="K181" s="25">
        <f t="shared" si="20"/>
        <v>20</v>
      </c>
      <c r="L181" s="16" t="s">
        <v>76</v>
      </c>
      <c r="M181" s="16" t="str" cm="1">
        <f t="array" ref="M181:U181">_xlfn._xlws.FILTER(领地怪物效果!$A$4:$I$64,L181=领地怪物效果!$A$4:$A$64)</f>
        <v>远征PVE-2级BOSS据点</v>
      </c>
      <c r="N181" s="16">
        <v>2</v>
      </c>
      <c r="O181" s="16">
        <v>3.2</v>
      </c>
      <c r="P181" s="16">
        <v>2</v>
      </c>
      <c r="Q181" s="16">
        <v>2</v>
      </c>
      <c r="R181" s="16">
        <v>0</v>
      </c>
      <c r="S181" s="16">
        <v>9617910</v>
      </c>
      <c r="T181" s="16">
        <v>1400000</v>
      </c>
      <c r="U181" s="16">
        <v>30055970</v>
      </c>
      <c r="V181" s="16">
        <f t="shared" si="28"/>
        <v>1</v>
      </c>
      <c r="W181" s="19" cm="1">
        <f t="array" ref="W181">SUMPRODUCT((V181=品质升级提升效果!$H$3:$H$102)*(品质升级提升效果!$I$3:$I$102=C181)*(品质升级提升效果!$J$3:$J$102))</f>
        <v>0.2</v>
      </c>
      <c r="X181" s="19" cm="1">
        <f t="array" ref="X181">IFERROR(LOOKUP(1,0/((L181=Sheet2!$A$1:$A$90)*(Sheet2!$B$1:$B$90=C181)),Sheet2!$C$1:$C$90),W181)</f>
        <v>0.02</v>
      </c>
      <c r="Y181" s="16">
        <f t="shared" si="21"/>
        <v>192358</v>
      </c>
      <c r="Z181" s="16">
        <f t="shared" si="22"/>
        <v>28000</v>
      </c>
      <c r="AA181" s="16">
        <f t="shared" si="23"/>
        <v>601119</v>
      </c>
      <c r="AD181" s="16" t="s">
        <v>257</v>
      </c>
      <c r="AE181" s="16" t="str">
        <f t="shared" si="24"/>
        <v>192358,0}|</v>
      </c>
      <c r="AF181" s="16" t="s">
        <v>258</v>
      </c>
      <c r="AG181" s="16">
        <f t="shared" si="25"/>
        <v>28000</v>
      </c>
      <c r="AH181" s="16" t="s">
        <v>260</v>
      </c>
      <c r="AI181" s="16" t="s">
        <v>259</v>
      </c>
      <c r="AJ181" s="16">
        <f t="shared" si="26"/>
        <v>601119</v>
      </c>
      <c r="AK181" s="16" t="s">
        <v>261</v>
      </c>
      <c r="AL181" s="24" t="str">
        <f t="shared" si="27"/>
        <v>{{5,1,1,192358,0}|{{5,1,2,28000,0}|{{5,1,3,601119,3}}</v>
      </c>
    </row>
    <row r="182" spans="1:38" x14ac:dyDescent="0.15">
      <c r="A182" s="16">
        <v>177</v>
      </c>
      <c r="B182" s="16">
        <v>702</v>
      </c>
      <c r="C182" s="16">
        <v>3</v>
      </c>
      <c r="D182" s="16">
        <v>0</v>
      </c>
      <c r="E182" s="16">
        <v>0</v>
      </c>
      <c r="F182" s="16">
        <v>0</v>
      </c>
      <c r="G182" s="16">
        <v>6000277</v>
      </c>
      <c r="H182" s="24"/>
      <c r="I182" s="24" t="s">
        <v>310</v>
      </c>
      <c r="J182" s="16">
        <v>8661</v>
      </c>
      <c r="K182" s="25">
        <f t="shared" si="20"/>
        <v>20</v>
      </c>
      <c r="L182" s="16" t="s">
        <v>77</v>
      </c>
      <c r="M182" s="16" t="str" cm="1">
        <f t="array" ref="M182:U182">_xlfn._xlws.FILTER(领地怪物效果!$A$4:$I$64,L182=领地怪物效果!$A$4:$A$64)</f>
        <v>远征PVE-7级BOSS据点</v>
      </c>
      <c r="N182" s="16">
        <v>7</v>
      </c>
      <c r="O182" s="16">
        <v>26</v>
      </c>
      <c r="P182" s="16">
        <v>160</v>
      </c>
      <c r="Q182" s="16">
        <v>160</v>
      </c>
      <c r="R182" s="16">
        <v>0</v>
      </c>
      <c r="S182" s="16">
        <v>78145522</v>
      </c>
      <c r="T182" s="16">
        <v>112000000</v>
      </c>
      <c r="U182" s="16">
        <v>2404477611</v>
      </c>
      <c r="V182" s="16">
        <f t="shared" si="28"/>
        <v>2</v>
      </c>
      <c r="W182" s="19" cm="1">
        <f t="array" ref="W182">SUMPRODUCT((V182=品质升级提升效果!$H$3:$H$102)*(品质升级提升效果!$I$3:$I$102=C182)*(品质升级提升效果!$J$3:$J$102))</f>
        <v>0.2</v>
      </c>
      <c r="X182" s="19" cm="1">
        <f t="array" ref="X182">IFERROR(LOOKUP(1,0/((L182=Sheet2!$A$1:$A$90)*(Sheet2!$B$1:$B$90=C182)),Sheet2!$C$1:$C$90),W182)</f>
        <v>0.02</v>
      </c>
      <c r="Y182" s="16">
        <f t="shared" si="21"/>
        <v>1562910</v>
      </c>
      <c r="Z182" s="16">
        <f t="shared" si="22"/>
        <v>2240000</v>
      </c>
      <c r="AA182" s="16">
        <f t="shared" si="23"/>
        <v>48089552</v>
      </c>
      <c r="AD182" s="16" t="s">
        <v>257</v>
      </c>
      <c r="AE182" s="16" t="str">
        <f t="shared" si="24"/>
        <v>1562910,0}|</v>
      </c>
      <c r="AF182" s="16" t="s">
        <v>258</v>
      </c>
      <c r="AG182" s="16">
        <f t="shared" si="25"/>
        <v>2240000</v>
      </c>
      <c r="AH182" s="16" t="s">
        <v>260</v>
      </c>
      <c r="AI182" s="16" t="s">
        <v>259</v>
      </c>
      <c r="AJ182" s="16">
        <f t="shared" si="26"/>
        <v>48089552</v>
      </c>
      <c r="AK182" s="16" t="s">
        <v>261</v>
      </c>
      <c r="AL182" s="24" t="str">
        <f t="shared" si="27"/>
        <v>{{5,1,1,1562910,0}|{{5,1,2,2240000,0}|{{5,1,3,48089552,3}}</v>
      </c>
    </row>
    <row r="183" spans="1:38" x14ac:dyDescent="0.15">
      <c r="A183" s="16">
        <v>178</v>
      </c>
      <c r="B183" s="16">
        <v>703</v>
      </c>
      <c r="C183" s="16">
        <v>3</v>
      </c>
      <c r="D183" s="16">
        <v>0</v>
      </c>
      <c r="E183" s="16">
        <v>0</v>
      </c>
      <c r="F183" s="16">
        <v>0</v>
      </c>
      <c r="G183" s="16">
        <v>6000278</v>
      </c>
      <c r="H183" s="24"/>
      <c r="I183" s="24" t="s">
        <v>311</v>
      </c>
      <c r="J183" s="16">
        <v>8661</v>
      </c>
      <c r="K183" s="25">
        <f t="shared" si="20"/>
        <v>20</v>
      </c>
      <c r="L183" s="16" t="s">
        <v>78</v>
      </c>
      <c r="M183" s="16" t="str" cm="1">
        <f t="array" ref="M183:U183">_xlfn._xlws.FILTER(领地怪物效果!$A$4:$I$64,L183=领地怪物效果!$A$4:$A$64)</f>
        <v>远征PVE-8级BOSS据点</v>
      </c>
      <c r="N183" s="16">
        <v>8</v>
      </c>
      <c r="O183" s="16">
        <v>31</v>
      </c>
      <c r="P183" s="16">
        <v>181</v>
      </c>
      <c r="Q183" s="16">
        <v>181</v>
      </c>
      <c r="R183" s="16">
        <v>0</v>
      </c>
      <c r="S183" s="16">
        <v>93173507</v>
      </c>
      <c r="T183" s="16">
        <v>126700000</v>
      </c>
      <c r="U183" s="16">
        <v>2720065298</v>
      </c>
      <c r="V183" s="16">
        <f t="shared" si="28"/>
        <v>3</v>
      </c>
      <c r="W183" s="19" cm="1">
        <f t="array" ref="W183">SUMPRODUCT((V183=品质升级提升效果!$H$3:$H$102)*(品质升级提升效果!$I$3:$I$102=C183)*(品质升级提升效果!$J$3:$J$102))</f>
        <v>0.2</v>
      </c>
      <c r="X183" s="19" cm="1">
        <f t="array" ref="X183">IFERROR(LOOKUP(1,0/((L183=Sheet2!$A$1:$A$90)*(Sheet2!$B$1:$B$90=C183)),Sheet2!$C$1:$C$90),W183)</f>
        <v>0.02</v>
      </c>
      <c r="Y183" s="16">
        <f t="shared" si="21"/>
        <v>1863470</v>
      </c>
      <c r="Z183" s="16">
        <f t="shared" si="22"/>
        <v>2534000</v>
      </c>
      <c r="AA183" s="16">
        <f t="shared" si="23"/>
        <v>54401305</v>
      </c>
      <c r="AD183" s="16" t="s">
        <v>257</v>
      </c>
      <c r="AE183" s="16" t="str">
        <f t="shared" si="24"/>
        <v>1863470,0}|</v>
      </c>
      <c r="AF183" s="16" t="s">
        <v>258</v>
      </c>
      <c r="AG183" s="16">
        <f t="shared" si="25"/>
        <v>2534000</v>
      </c>
      <c r="AH183" s="16" t="s">
        <v>260</v>
      </c>
      <c r="AI183" s="16" t="s">
        <v>259</v>
      </c>
      <c r="AJ183" s="16">
        <f t="shared" si="26"/>
        <v>54401305</v>
      </c>
      <c r="AK183" s="16" t="s">
        <v>261</v>
      </c>
      <c r="AL183" s="24" t="str">
        <f t="shared" si="27"/>
        <v>{{5,1,1,1863470,0}|{{5,1,2,2534000,0}|{{5,1,3,54401305,3}}</v>
      </c>
    </row>
    <row r="184" spans="1:38" x14ac:dyDescent="0.15">
      <c r="A184" s="16">
        <v>179</v>
      </c>
      <c r="B184" s="16">
        <v>704</v>
      </c>
      <c r="C184" s="16">
        <v>3</v>
      </c>
      <c r="D184" s="16">
        <v>0</v>
      </c>
      <c r="E184" s="16">
        <v>0</v>
      </c>
      <c r="F184" s="16">
        <v>0</v>
      </c>
      <c r="G184" s="16">
        <v>6000279</v>
      </c>
      <c r="H184" s="24"/>
      <c r="I184" s="24" t="s">
        <v>303</v>
      </c>
      <c r="J184" s="16">
        <v>8661</v>
      </c>
      <c r="K184" s="25">
        <f t="shared" si="20"/>
        <v>20</v>
      </c>
      <c r="L184" s="16" t="s">
        <v>79</v>
      </c>
      <c r="M184" s="16" t="str" cm="1">
        <f t="array" ref="M184:U184">_xlfn._xlws.FILTER(领地怪物效果!$A$4:$I$64,L184=领地怪物效果!$A$4:$A$64)</f>
        <v>远征PVE-9级BOSS据点</v>
      </c>
      <c r="N184" s="16">
        <v>9</v>
      </c>
      <c r="O184" s="16">
        <v>51</v>
      </c>
      <c r="P184" s="16">
        <v>284</v>
      </c>
      <c r="Q184" s="16">
        <v>284</v>
      </c>
      <c r="R184" s="16">
        <v>0</v>
      </c>
      <c r="S184" s="16">
        <v>153285447</v>
      </c>
      <c r="T184" s="16">
        <v>198800000</v>
      </c>
      <c r="U184" s="16">
        <v>4267947761</v>
      </c>
      <c r="V184" s="16">
        <f t="shared" si="28"/>
        <v>4</v>
      </c>
      <c r="W184" s="19" cm="1">
        <f t="array" ref="W184">SUMPRODUCT((V184=品质升级提升效果!$H$3:$H$102)*(品质升级提升效果!$I$3:$I$102=C184)*(品质升级提升效果!$J$3:$J$102))</f>
        <v>0.16</v>
      </c>
      <c r="X184" s="19" cm="1">
        <f t="array" ref="X184">IFERROR(LOOKUP(1,0/((L184=Sheet2!$A$1:$A$90)*(Sheet2!$B$1:$B$90=C184)),Sheet2!$C$1:$C$90),W184)</f>
        <v>0.02</v>
      </c>
      <c r="Y184" s="16">
        <f t="shared" si="21"/>
        <v>3065708</v>
      </c>
      <c r="Z184" s="16">
        <f t="shared" si="22"/>
        <v>3976000</v>
      </c>
      <c r="AA184" s="16">
        <f t="shared" si="23"/>
        <v>85358955</v>
      </c>
      <c r="AD184" s="16" t="s">
        <v>257</v>
      </c>
      <c r="AE184" s="16" t="str">
        <f t="shared" si="24"/>
        <v>3065708,0}|</v>
      </c>
      <c r="AF184" s="16" t="s">
        <v>258</v>
      </c>
      <c r="AG184" s="16">
        <f t="shared" si="25"/>
        <v>3976000</v>
      </c>
      <c r="AH184" s="16" t="s">
        <v>260</v>
      </c>
      <c r="AI184" s="16" t="s">
        <v>259</v>
      </c>
      <c r="AJ184" s="16">
        <f t="shared" si="26"/>
        <v>85358955</v>
      </c>
      <c r="AK184" s="16" t="s">
        <v>261</v>
      </c>
      <c r="AL184" s="24" t="str">
        <f t="shared" si="27"/>
        <v>{{5,1,1,3065708,0}|{{5,1,2,3976000,0}|{{5,1,3,85358955,3}}</v>
      </c>
    </row>
    <row r="185" spans="1:38" x14ac:dyDescent="0.15">
      <c r="A185" s="16">
        <v>180</v>
      </c>
      <c r="B185" s="16">
        <v>705</v>
      </c>
      <c r="C185" s="16">
        <v>3</v>
      </c>
      <c r="D185" s="16">
        <v>0</v>
      </c>
      <c r="E185" s="16">
        <v>0</v>
      </c>
      <c r="F185" s="16">
        <v>0</v>
      </c>
      <c r="G185" s="16">
        <v>6000280</v>
      </c>
      <c r="H185" s="24"/>
      <c r="I185" s="24" t="s">
        <v>312</v>
      </c>
      <c r="J185" s="16">
        <v>8661</v>
      </c>
      <c r="K185" s="25">
        <f t="shared" si="20"/>
        <v>20</v>
      </c>
      <c r="L185" s="16" t="s">
        <v>80</v>
      </c>
      <c r="M185" s="16" t="str" cm="1">
        <f t="array" ref="M185:U185">_xlfn._xlws.FILTER(领地怪物效果!$A$4:$I$64,L185=领地怪物效果!$A$4:$A$64)</f>
        <v>远征PVE-10级BOSS据点</v>
      </c>
      <c r="N185" s="16">
        <v>10</v>
      </c>
      <c r="O185" s="16">
        <v>81</v>
      </c>
      <c r="P185" s="16">
        <v>382</v>
      </c>
      <c r="Q185" s="16">
        <v>382</v>
      </c>
      <c r="R185" s="16">
        <v>0</v>
      </c>
      <c r="S185" s="16">
        <v>243453358</v>
      </c>
      <c r="T185" s="16">
        <v>267400000</v>
      </c>
      <c r="U185" s="16">
        <v>5740690298</v>
      </c>
      <c r="V185" s="16">
        <f t="shared" si="28"/>
        <v>5</v>
      </c>
      <c r="W185" s="19" cm="1">
        <f t="array" ref="W185">SUMPRODUCT((V185=品质升级提升效果!$H$3:$H$102)*(品质升级提升效果!$I$3:$I$102=C185)*(品质升级提升效果!$J$3:$J$102))</f>
        <v>0.16</v>
      </c>
      <c r="X185" s="19" cm="1">
        <f t="array" ref="X185">IFERROR(LOOKUP(1,0/((L185=Sheet2!$A$1:$A$90)*(Sheet2!$B$1:$B$90=C185)),Sheet2!$C$1:$C$90),W185)</f>
        <v>0.02</v>
      </c>
      <c r="Y185" s="16">
        <f t="shared" si="21"/>
        <v>4869067</v>
      </c>
      <c r="Z185" s="16">
        <f t="shared" si="22"/>
        <v>5348000</v>
      </c>
      <c r="AA185" s="16">
        <f t="shared" si="23"/>
        <v>114813805</v>
      </c>
      <c r="AD185" s="16" t="s">
        <v>257</v>
      </c>
      <c r="AE185" s="16" t="str">
        <f t="shared" si="24"/>
        <v>4869067,0}|</v>
      </c>
      <c r="AF185" s="16" t="s">
        <v>258</v>
      </c>
      <c r="AG185" s="16">
        <f t="shared" si="25"/>
        <v>5348000</v>
      </c>
      <c r="AH185" s="16" t="s">
        <v>260</v>
      </c>
      <c r="AI185" s="16" t="s">
        <v>259</v>
      </c>
      <c r="AJ185" s="16">
        <f t="shared" si="26"/>
        <v>114813805</v>
      </c>
      <c r="AK185" s="16" t="s">
        <v>261</v>
      </c>
      <c r="AL185" s="24" t="str">
        <f t="shared" si="27"/>
        <v>{{5,1,1,4869067,0}|{{5,1,2,5348000,0}|{{5,1,3,114813805,3}}</v>
      </c>
    </row>
    <row r="186" spans="1:38" x14ac:dyDescent="0.15">
      <c r="A186" s="16">
        <v>181</v>
      </c>
      <c r="B186" s="16">
        <v>100</v>
      </c>
      <c r="C186" s="16">
        <v>4</v>
      </c>
      <c r="D186" s="16">
        <v>0</v>
      </c>
      <c r="E186" s="16">
        <v>0</v>
      </c>
      <c r="F186" s="16">
        <v>0</v>
      </c>
      <c r="G186" s="16">
        <v>6000281</v>
      </c>
      <c r="H186" s="24"/>
      <c r="I186" s="24" t="s">
        <v>269</v>
      </c>
      <c r="J186" s="16">
        <v>8661</v>
      </c>
      <c r="K186" s="25">
        <f t="shared" si="20"/>
        <v>350</v>
      </c>
      <c r="L186" s="16" t="s">
        <v>21</v>
      </c>
      <c r="M186" s="16" t="str" cm="1">
        <f t="array" ref="M186:U186">_xlfn._xlws.FILTER(领地怪物效果!$A$4:$I$64,L186=领地怪物效果!$A$4:$A$64)</f>
        <v>远征PVP-出生</v>
      </c>
      <c r="N186" s="16">
        <v>0</v>
      </c>
      <c r="O186" s="16">
        <v>0.5</v>
      </c>
      <c r="P186" s="16">
        <v>0.8</v>
      </c>
      <c r="Q186" s="16">
        <v>0.8</v>
      </c>
      <c r="R186" s="16">
        <v>0</v>
      </c>
      <c r="S186" s="16">
        <v>1502798</v>
      </c>
      <c r="T186" s="16">
        <v>560000</v>
      </c>
      <c r="U186" s="16">
        <v>12022388</v>
      </c>
      <c r="V186" s="16">
        <f t="shared" si="28"/>
        <v>1</v>
      </c>
      <c r="W186" s="19" cm="1">
        <f t="array" ref="W186">SUMPRODUCT((V186=品质升级提升效果!$H$3:$H$102)*(品质升级提升效果!$I$3:$I$102=C186)*(品质升级提升效果!$J$3:$J$102))</f>
        <v>0.35</v>
      </c>
      <c r="X186" s="19" cm="1">
        <f t="array" ref="X186">IFERROR(LOOKUP(1,0/((L186=Sheet2!$A$1:$A$90)*(Sheet2!$B$1:$B$90=C186)),Sheet2!$C$1:$C$90),W186)</f>
        <v>0.35</v>
      </c>
      <c r="Y186" s="16">
        <f t="shared" si="21"/>
        <v>525979</v>
      </c>
      <c r="Z186" s="16">
        <f t="shared" si="22"/>
        <v>196000</v>
      </c>
      <c r="AA186" s="16">
        <f t="shared" si="23"/>
        <v>4207835</v>
      </c>
      <c r="AD186" s="16" t="s">
        <v>257</v>
      </c>
      <c r="AE186" s="16" t="str">
        <f t="shared" si="24"/>
        <v>525979,0}|</v>
      </c>
      <c r="AF186" s="16" t="s">
        <v>258</v>
      </c>
      <c r="AG186" s="16">
        <f t="shared" si="25"/>
        <v>196000</v>
      </c>
      <c r="AH186" s="16" t="s">
        <v>260</v>
      </c>
      <c r="AI186" s="16" t="s">
        <v>259</v>
      </c>
      <c r="AJ186" s="16">
        <f t="shared" si="26"/>
        <v>4207835</v>
      </c>
      <c r="AK186" s="16" t="s">
        <v>261</v>
      </c>
      <c r="AL186" s="24" t="str">
        <f t="shared" si="27"/>
        <v>{{5,1,1,525979,0}|{{5,1,2,196000,0}|{{5,1,3,4207835,3}}</v>
      </c>
    </row>
    <row r="187" spans="1:38" x14ac:dyDescent="0.15">
      <c r="A187" s="16">
        <v>182</v>
      </c>
      <c r="B187" s="16">
        <v>101</v>
      </c>
      <c r="C187" s="16">
        <v>4</v>
      </c>
      <c r="D187" s="16">
        <v>0</v>
      </c>
      <c r="E187" s="16">
        <v>0</v>
      </c>
      <c r="F187" s="16">
        <v>0</v>
      </c>
      <c r="G187" s="16">
        <v>6000282</v>
      </c>
      <c r="H187" s="24"/>
      <c r="I187" s="24" t="s">
        <v>269</v>
      </c>
      <c r="J187" s="16">
        <v>8661</v>
      </c>
      <c r="K187" s="25">
        <f t="shared" si="20"/>
        <v>350</v>
      </c>
      <c r="L187" s="16" t="s">
        <v>22</v>
      </c>
      <c r="M187" s="16" t="str" cm="1">
        <f t="array" ref="M187:U187">_xlfn._xlws.FILTER(领地怪物效果!$A$4:$I$64,L187=领地怪物效果!$A$4:$A$64)</f>
        <v>远征PVP-1级普通</v>
      </c>
      <c r="N187" s="16">
        <v>1</v>
      </c>
      <c r="O187" s="16">
        <v>0.65</v>
      </c>
      <c r="P187" s="16">
        <v>0.8</v>
      </c>
      <c r="Q187" s="16">
        <v>0.8</v>
      </c>
      <c r="R187" s="16">
        <v>0</v>
      </c>
      <c r="S187" s="16">
        <v>1953638</v>
      </c>
      <c r="T187" s="16">
        <v>560000</v>
      </c>
      <c r="U187" s="16">
        <v>12022388</v>
      </c>
      <c r="V187" s="16">
        <f t="shared" si="28"/>
        <v>1</v>
      </c>
      <c r="W187" s="19" cm="1">
        <f t="array" ref="W187">SUMPRODUCT((V187=品质升级提升效果!$H$3:$H$102)*(品质升级提升效果!$I$3:$I$102=C187)*(品质升级提升效果!$J$3:$J$102))</f>
        <v>0.35</v>
      </c>
      <c r="X187" s="19" cm="1">
        <f t="array" ref="X187">IFERROR(LOOKUP(1,0/((L187=Sheet2!$A$1:$A$90)*(Sheet2!$B$1:$B$90=C187)),Sheet2!$C$1:$C$90),W187)</f>
        <v>0.35</v>
      </c>
      <c r="Y187" s="16">
        <f t="shared" si="21"/>
        <v>683773</v>
      </c>
      <c r="Z187" s="16">
        <f t="shared" si="22"/>
        <v>196000</v>
      </c>
      <c r="AA187" s="16">
        <f t="shared" si="23"/>
        <v>4207835</v>
      </c>
      <c r="AD187" s="16" t="s">
        <v>257</v>
      </c>
      <c r="AE187" s="16" t="str">
        <f t="shared" si="24"/>
        <v>683773,0}|</v>
      </c>
      <c r="AF187" s="16" t="s">
        <v>258</v>
      </c>
      <c r="AG187" s="16">
        <f t="shared" si="25"/>
        <v>196000</v>
      </c>
      <c r="AH187" s="16" t="s">
        <v>260</v>
      </c>
      <c r="AI187" s="16" t="s">
        <v>259</v>
      </c>
      <c r="AJ187" s="16">
        <f t="shared" si="26"/>
        <v>4207835</v>
      </c>
      <c r="AK187" s="16" t="s">
        <v>261</v>
      </c>
      <c r="AL187" s="24" t="str">
        <f t="shared" si="27"/>
        <v>{{5,1,1,683773,0}|{{5,1,2,196000,0}|{{5,1,3,4207835,3}}</v>
      </c>
    </row>
    <row r="188" spans="1:38" x14ac:dyDescent="0.15">
      <c r="A188" s="16">
        <v>183</v>
      </c>
      <c r="B188" s="16">
        <v>102</v>
      </c>
      <c r="C188" s="16">
        <v>4</v>
      </c>
      <c r="D188" s="16">
        <v>0</v>
      </c>
      <c r="E188" s="16">
        <v>0</v>
      </c>
      <c r="F188" s="16">
        <v>0</v>
      </c>
      <c r="G188" s="16">
        <v>6000283</v>
      </c>
      <c r="H188" s="24"/>
      <c r="I188" s="24" t="s">
        <v>270</v>
      </c>
      <c r="J188" s="16">
        <v>8661</v>
      </c>
      <c r="K188" s="25">
        <f t="shared" si="20"/>
        <v>360</v>
      </c>
      <c r="L188" s="16" t="s">
        <v>23</v>
      </c>
      <c r="M188" s="16" t="str" cm="1">
        <f t="array" ref="M188:U188">_xlfn._xlws.FILTER(领地怪物效果!$A$4:$I$64,L188=领地怪物效果!$A$4:$A$64)</f>
        <v>远征PVP-2级普通</v>
      </c>
      <c r="N188" s="16">
        <v>2</v>
      </c>
      <c r="O188" s="16">
        <v>2.8</v>
      </c>
      <c r="P188" s="16">
        <v>1.8</v>
      </c>
      <c r="Q188" s="16">
        <v>1.8</v>
      </c>
      <c r="R188" s="16">
        <v>0</v>
      </c>
      <c r="S188" s="16">
        <v>8415671</v>
      </c>
      <c r="T188" s="16">
        <v>1260000</v>
      </c>
      <c r="U188" s="16">
        <v>27050373</v>
      </c>
      <c r="V188" s="16">
        <f t="shared" si="28"/>
        <v>2</v>
      </c>
      <c r="W188" s="19" cm="1">
        <f t="array" ref="W188">SUMPRODUCT((V188=品质升级提升效果!$H$3:$H$102)*(品质升级提升效果!$I$3:$I$102=C188)*(品质升级提升效果!$J$3:$J$102))</f>
        <v>0.36</v>
      </c>
      <c r="X188" s="19" cm="1">
        <f t="array" ref="X188">IFERROR(LOOKUP(1,0/((L188=Sheet2!$A$1:$A$90)*(Sheet2!$B$1:$B$90=C188)),Sheet2!$C$1:$C$90),W188)</f>
        <v>0.36</v>
      </c>
      <c r="Y188" s="16">
        <f t="shared" si="21"/>
        <v>3029641</v>
      </c>
      <c r="Z188" s="16">
        <f t="shared" si="22"/>
        <v>453600</v>
      </c>
      <c r="AA188" s="16">
        <f t="shared" si="23"/>
        <v>9738134</v>
      </c>
      <c r="AD188" s="16" t="s">
        <v>257</v>
      </c>
      <c r="AE188" s="16" t="str">
        <f t="shared" si="24"/>
        <v>3029641,0}|</v>
      </c>
      <c r="AF188" s="16" t="s">
        <v>258</v>
      </c>
      <c r="AG188" s="16">
        <f t="shared" si="25"/>
        <v>453600</v>
      </c>
      <c r="AH188" s="16" t="s">
        <v>260</v>
      </c>
      <c r="AI188" s="16" t="s">
        <v>259</v>
      </c>
      <c r="AJ188" s="16">
        <f t="shared" si="26"/>
        <v>9738134</v>
      </c>
      <c r="AK188" s="16" t="s">
        <v>261</v>
      </c>
      <c r="AL188" s="24" t="str">
        <f t="shared" si="27"/>
        <v>{{5,1,1,3029641,0}|{{5,1,2,453600,0}|{{5,1,3,9738134,3}}</v>
      </c>
    </row>
    <row r="189" spans="1:38" x14ac:dyDescent="0.15">
      <c r="A189" s="16">
        <v>184</v>
      </c>
      <c r="B189" s="16">
        <v>103</v>
      </c>
      <c r="C189" s="16">
        <v>4</v>
      </c>
      <c r="D189" s="16">
        <v>0</v>
      </c>
      <c r="E189" s="16">
        <v>0</v>
      </c>
      <c r="F189" s="16">
        <v>0</v>
      </c>
      <c r="G189" s="16">
        <v>6000284</v>
      </c>
      <c r="H189" s="24"/>
      <c r="I189" s="24" t="s">
        <v>271</v>
      </c>
      <c r="J189" s="16">
        <v>8661</v>
      </c>
      <c r="K189" s="25">
        <f t="shared" si="20"/>
        <v>280</v>
      </c>
      <c r="L189" s="16" t="s">
        <v>24</v>
      </c>
      <c r="M189" s="16" t="str" cm="1">
        <f t="array" ref="M189:U189">_xlfn._xlws.FILTER(领地怪物效果!$A$4:$I$64,L189=领地怪物效果!$A$4:$A$64)</f>
        <v>远征PVP-3级普通</v>
      </c>
      <c r="N189" s="16">
        <v>3</v>
      </c>
      <c r="O189" s="16">
        <v>5.5</v>
      </c>
      <c r="P189" s="16">
        <v>3</v>
      </c>
      <c r="Q189" s="16">
        <v>3</v>
      </c>
      <c r="R189" s="16">
        <v>0</v>
      </c>
      <c r="S189" s="16">
        <v>16530783</v>
      </c>
      <c r="T189" s="16">
        <v>2100000</v>
      </c>
      <c r="U189" s="16">
        <v>45083955</v>
      </c>
      <c r="V189" s="16">
        <f t="shared" si="28"/>
        <v>3</v>
      </c>
      <c r="W189" s="19" cm="1">
        <f t="array" ref="W189">SUMPRODUCT((V189=品质升级提升效果!$H$3:$H$102)*(品质升级提升效果!$I$3:$I$102=C189)*(品质升级提升效果!$J$3:$J$102))</f>
        <v>0.28000000000000003</v>
      </c>
      <c r="X189" s="19" cm="1">
        <f t="array" ref="X189">IFERROR(LOOKUP(1,0/((L189=Sheet2!$A$1:$A$90)*(Sheet2!$B$1:$B$90=C189)),Sheet2!$C$1:$C$90),W189)</f>
        <v>0.28000000000000003</v>
      </c>
      <c r="Y189" s="16">
        <f t="shared" si="21"/>
        <v>4628619</v>
      </c>
      <c r="Z189" s="16">
        <f t="shared" si="22"/>
        <v>588000</v>
      </c>
      <c r="AA189" s="16">
        <f t="shared" si="23"/>
        <v>12623507</v>
      </c>
      <c r="AD189" s="16" t="s">
        <v>257</v>
      </c>
      <c r="AE189" s="16" t="str">
        <f t="shared" si="24"/>
        <v>4628619,0}|</v>
      </c>
      <c r="AF189" s="16" t="s">
        <v>258</v>
      </c>
      <c r="AG189" s="16">
        <f t="shared" si="25"/>
        <v>588000</v>
      </c>
      <c r="AH189" s="16" t="s">
        <v>260</v>
      </c>
      <c r="AI189" s="16" t="s">
        <v>259</v>
      </c>
      <c r="AJ189" s="16">
        <f t="shared" si="26"/>
        <v>12623507</v>
      </c>
      <c r="AK189" s="16" t="s">
        <v>261</v>
      </c>
      <c r="AL189" s="24" t="str">
        <f t="shared" si="27"/>
        <v>{{5,1,1,4628619,0}|{{5,1,2,588000,0}|{{5,1,3,12623507,3}}</v>
      </c>
    </row>
    <row r="190" spans="1:38" x14ac:dyDescent="0.15">
      <c r="A190" s="16">
        <v>185</v>
      </c>
      <c r="B190" s="16">
        <v>104</v>
      </c>
      <c r="C190" s="16">
        <v>4</v>
      </c>
      <c r="D190" s="16">
        <v>0</v>
      </c>
      <c r="E190" s="16">
        <v>0</v>
      </c>
      <c r="F190" s="16">
        <v>0</v>
      </c>
      <c r="G190" s="16">
        <v>6000285</v>
      </c>
      <c r="H190" s="24"/>
      <c r="I190" s="24" t="s">
        <v>272</v>
      </c>
      <c r="J190" s="16">
        <v>8661</v>
      </c>
      <c r="K190" s="25">
        <f t="shared" si="20"/>
        <v>280</v>
      </c>
      <c r="L190" s="16" t="s">
        <v>25</v>
      </c>
      <c r="M190" s="16" t="str" cm="1">
        <f t="array" ref="M190:U190">_xlfn._xlws.FILTER(领地怪物效果!$A$4:$I$64,L190=领地怪物效果!$A$4:$A$64)</f>
        <v>远征PVP-4级普通</v>
      </c>
      <c r="N190" s="16">
        <v>4</v>
      </c>
      <c r="O190" s="16">
        <v>8</v>
      </c>
      <c r="P190" s="16">
        <v>22</v>
      </c>
      <c r="Q190" s="16">
        <v>22</v>
      </c>
      <c r="R190" s="16">
        <v>0</v>
      </c>
      <c r="S190" s="16">
        <v>24044776</v>
      </c>
      <c r="T190" s="16">
        <v>15400000</v>
      </c>
      <c r="U190" s="16">
        <v>330615671</v>
      </c>
      <c r="V190" s="16">
        <f t="shared" si="28"/>
        <v>4</v>
      </c>
      <c r="W190" s="19" cm="1">
        <f t="array" ref="W190">SUMPRODUCT((V190=品质升级提升效果!$H$3:$H$102)*(品质升级提升效果!$I$3:$I$102=C190)*(品质升级提升效果!$J$3:$J$102))</f>
        <v>0.28000000000000003</v>
      </c>
      <c r="X190" s="19" cm="1">
        <f t="array" ref="X190">IFERROR(LOOKUP(1,0/((L190=Sheet2!$A$1:$A$90)*(Sheet2!$B$1:$B$90=C190)),Sheet2!$C$1:$C$90),W190)</f>
        <v>0.28000000000000003</v>
      </c>
      <c r="Y190" s="16">
        <f t="shared" si="21"/>
        <v>6732537</v>
      </c>
      <c r="Z190" s="16">
        <f t="shared" si="22"/>
        <v>4312000</v>
      </c>
      <c r="AA190" s="16">
        <f t="shared" si="23"/>
        <v>92572387</v>
      </c>
      <c r="AD190" s="16" t="s">
        <v>257</v>
      </c>
      <c r="AE190" s="16" t="str">
        <f t="shared" si="24"/>
        <v>6732537,0}|</v>
      </c>
      <c r="AF190" s="16" t="s">
        <v>258</v>
      </c>
      <c r="AG190" s="16">
        <f t="shared" si="25"/>
        <v>4312000</v>
      </c>
      <c r="AH190" s="16" t="s">
        <v>260</v>
      </c>
      <c r="AI190" s="16" t="s">
        <v>259</v>
      </c>
      <c r="AJ190" s="16">
        <f t="shared" si="26"/>
        <v>92572387</v>
      </c>
      <c r="AK190" s="16" t="s">
        <v>261</v>
      </c>
      <c r="AL190" s="24" t="str">
        <f t="shared" si="27"/>
        <v>{{5,1,1,6732537,0}|{{5,1,2,4312000,0}|{{5,1,3,92572387,3}}</v>
      </c>
    </row>
    <row r="191" spans="1:38" x14ac:dyDescent="0.15">
      <c r="A191" s="16">
        <v>186</v>
      </c>
      <c r="B191" s="16">
        <v>105</v>
      </c>
      <c r="C191" s="16">
        <v>4</v>
      </c>
      <c r="D191" s="16">
        <v>0</v>
      </c>
      <c r="E191" s="16">
        <v>0</v>
      </c>
      <c r="F191" s="16">
        <v>0</v>
      </c>
      <c r="G191" s="16">
        <v>6000286</v>
      </c>
      <c r="H191" s="24"/>
      <c r="I191" s="24" t="s">
        <v>273</v>
      </c>
      <c r="J191" s="16">
        <v>8661</v>
      </c>
      <c r="K191" s="25">
        <f t="shared" si="20"/>
        <v>280</v>
      </c>
      <c r="L191" s="16" t="s">
        <v>26</v>
      </c>
      <c r="M191" s="16" t="str" cm="1">
        <f t="array" ref="M191:U191">_xlfn._xlws.FILTER(领地怪物效果!$A$4:$I$64,L191=领地怪物效果!$A$4:$A$64)</f>
        <v>远征PVP-5级普通</v>
      </c>
      <c r="N191" s="16">
        <v>5</v>
      </c>
      <c r="O191" s="16">
        <v>12</v>
      </c>
      <c r="P191" s="16">
        <v>25</v>
      </c>
      <c r="Q191" s="16">
        <v>25</v>
      </c>
      <c r="R191" s="16">
        <v>0</v>
      </c>
      <c r="S191" s="16">
        <v>36067164</v>
      </c>
      <c r="T191" s="16">
        <v>17500000</v>
      </c>
      <c r="U191" s="16">
        <v>375699626</v>
      </c>
      <c r="V191" s="16">
        <f t="shared" si="28"/>
        <v>5</v>
      </c>
      <c r="W191" s="19" cm="1">
        <f t="array" ref="W191">SUMPRODUCT((V191=品质升级提升效果!$H$3:$H$102)*(品质升级提升效果!$I$3:$I$102=C191)*(品质升级提升效果!$J$3:$J$102))</f>
        <v>0.28000000000000003</v>
      </c>
      <c r="X191" s="19" cm="1">
        <f t="array" ref="X191">IFERROR(LOOKUP(1,0/((L191=Sheet2!$A$1:$A$90)*(Sheet2!$B$1:$B$90=C191)),Sheet2!$C$1:$C$90),W191)</f>
        <v>0.28000000000000003</v>
      </c>
      <c r="Y191" s="16">
        <f t="shared" si="21"/>
        <v>10098805</v>
      </c>
      <c r="Z191" s="16">
        <f t="shared" si="22"/>
        <v>4900000</v>
      </c>
      <c r="AA191" s="16">
        <f t="shared" si="23"/>
        <v>105195895</v>
      </c>
      <c r="AD191" s="16" t="s">
        <v>257</v>
      </c>
      <c r="AE191" s="16" t="str">
        <f t="shared" si="24"/>
        <v>10098805,0}|</v>
      </c>
      <c r="AF191" s="16" t="s">
        <v>258</v>
      </c>
      <c r="AG191" s="16">
        <f t="shared" si="25"/>
        <v>4900000</v>
      </c>
      <c r="AH191" s="16" t="s">
        <v>260</v>
      </c>
      <c r="AI191" s="16" t="s">
        <v>259</v>
      </c>
      <c r="AJ191" s="16">
        <f t="shared" si="26"/>
        <v>105195895</v>
      </c>
      <c r="AK191" s="16" t="s">
        <v>261</v>
      </c>
      <c r="AL191" s="24" t="str">
        <f t="shared" si="27"/>
        <v>{{5,1,1,10098805,0}|{{5,1,2,4900000,0}|{{5,1,3,105195895,3}}</v>
      </c>
    </row>
    <row r="192" spans="1:38" x14ac:dyDescent="0.15">
      <c r="A192" s="16">
        <v>187</v>
      </c>
      <c r="B192" s="16">
        <v>106</v>
      </c>
      <c r="C192" s="16">
        <v>4</v>
      </c>
      <c r="D192" s="16">
        <v>0</v>
      </c>
      <c r="E192" s="16">
        <v>0</v>
      </c>
      <c r="F192" s="16">
        <v>0</v>
      </c>
      <c r="G192" s="16">
        <v>6000287</v>
      </c>
      <c r="H192" s="24"/>
      <c r="I192" s="24" t="s">
        <v>274</v>
      </c>
      <c r="J192" s="16">
        <v>8661</v>
      </c>
      <c r="K192" s="25">
        <f t="shared" si="20"/>
        <v>280</v>
      </c>
      <c r="L192" s="16" t="s">
        <v>27</v>
      </c>
      <c r="M192" s="16" t="str" cm="1">
        <f t="array" ref="M192:U192">_xlfn._xlws.FILTER(领地怪物效果!$A$4:$I$64,L192=领地怪物效果!$A$4:$A$64)</f>
        <v>远征PVP-6级普通</v>
      </c>
      <c r="N192" s="16">
        <v>6</v>
      </c>
      <c r="O192" s="16">
        <v>28</v>
      </c>
      <c r="P192" s="16">
        <v>160</v>
      </c>
      <c r="Q192" s="16">
        <v>160</v>
      </c>
      <c r="R192" s="16">
        <v>0</v>
      </c>
      <c r="S192" s="16">
        <v>84156716</v>
      </c>
      <c r="T192" s="16">
        <v>112000000</v>
      </c>
      <c r="U192" s="16">
        <v>2404477611</v>
      </c>
      <c r="V192" s="16">
        <f t="shared" si="28"/>
        <v>6</v>
      </c>
      <c r="W192" s="19" cm="1">
        <f t="array" ref="W192">SUMPRODUCT((V192=品质升级提升效果!$H$3:$H$102)*(品质升级提升效果!$I$3:$I$102=C192)*(品质升级提升效果!$J$3:$J$102))</f>
        <v>0.28000000000000003</v>
      </c>
      <c r="X192" s="19" cm="1">
        <f t="array" ref="X192">IFERROR(LOOKUP(1,0/((L192=Sheet2!$A$1:$A$90)*(Sheet2!$B$1:$B$90=C192)),Sheet2!$C$1:$C$90),W192)</f>
        <v>0.28000000000000003</v>
      </c>
      <c r="Y192" s="16">
        <f t="shared" si="21"/>
        <v>23563880</v>
      </c>
      <c r="Z192" s="16">
        <f t="shared" si="22"/>
        <v>31360000</v>
      </c>
      <c r="AA192" s="16">
        <f t="shared" si="23"/>
        <v>673253731</v>
      </c>
      <c r="AD192" s="16" t="s">
        <v>257</v>
      </c>
      <c r="AE192" s="16" t="str">
        <f t="shared" si="24"/>
        <v>23563880,0}|</v>
      </c>
      <c r="AF192" s="16" t="s">
        <v>258</v>
      </c>
      <c r="AG192" s="16">
        <f t="shared" si="25"/>
        <v>31360000</v>
      </c>
      <c r="AH192" s="16" t="s">
        <v>260</v>
      </c>
      <c r="AI192" s="16" t="s">
        <v>259</v>
      </c>
      <c r="AJ192" s="16">
        <f t="shared" si="26"/>
        <v>673253731</v>
      </c>
      <c r="AK192" s="16" t="s">
        <v>261</v>
      </c>
      <c r="AL192" s="24" t="str">
        <f t="shared" si="27"/>
        <v>{{5,1,1,23563880,0}|{{5,1,2,31360000,0}|{{5,1,3,673253731,3}}</v>
      </c>
    </row>
    <row r="193" spans="1:38" x14ac:dyDescent="0.15">
      <c r="A193" s="16">
        <v>188</v>
      </c>
      <c r="B193" s="16">
        <v>107</v>
      </c>
      <c r="C193" s="16">
        <v>4</v>
      </c>
      <c r="D193" s="16">
        <v>0</v>
      </c>
      <c r="E193" s="16">
        <v>0</v>
      </c>
      <c r="F193" s="16">
        <v>0</v>
      </c>
      <c r="G193" s="16">
        <v>6000288</v>
      </c>
      <c r="H193" s="24"/>
      <c r="I193" s="24" t="s">
        <v>275</v>
      </c>
      <c r="J193" s="16">
        <v>8661</v>
      </c>
      <c r="K193" s="25">
        <f t="shared" si="20"/>
        <v>260</v>
      </c>
      <c r="L193" s="16" t="s">
        <v>28</v>
      </c>
      <c r="M193" s="16" t="str" cm="1">
        <f t="array" ref="M193:U193">_xlfn._xlws.FILTER(领地怪物效果!$A$4:$I$64,L193=领地怪物效果!$A$4:$A$64)</f>
        <v>远征PVP-7级普通</v>
      </c>
      <c r="N193" s="16">
        <v>7</v>
      </c>
      <c r="O193" s="16">
        <v>32</v>
      </c>
      <c r="P193" s="16">
        <v>200</v>
      </c>
      <c r="Q193" s="16">
        <v>200</v>
      </c>
      <c r="R193" s="16">
        <v>0</v>
      </c>
      <c r="S193" s="16">
        <v>96179104</v>
      </c>
      <c r="T193" s="16">
        <v>140000000</v>
      </c>
      <c r="U193" s="16">
        <v>3005597014</v>
      </c>
      <c r="V193" s="16">
        <f t="shared" si="28"/>
        <v>7</v>
      </c>
      <c r="W193" s="19" cm="1">
        <f t="array" ref="W193">SUMPRODUCT((V193=品质升级提升效果!$H$3:$H$102)*(品质升级提升效果!$I$3:$I$102=C193)*(品质升级提升效果!$J$3:$J$102))</f>
        <v>0.26</v>
      </c>
      <c r="X193" s="19" cm="1">
        <f t="array" ref="X193">IFERROR(LOOKUP(1,0/((L193=Sheet2!$A$1:$A$90)*(Sheet2!$B$1:$B$90=C193)),Sheet2!$C$1:$C$90),W193)</f>
        <v>0.26</v>
      </c>
      <c r="Y193" s="16">
        <f t="shared" si="21"/>
        <v>25006567</v>
      </c>
      <c r="Z193" s="16">
        <f t="shared" si="22"/>
        <v>36400000</v>
      </c>
      <c r="AA193" s="16">
        <f t="shared" si="23"/>
        <v>781455223</v>
      </c>
      <c r="AD193" s="16" t="s">
        <v>257</v>
      </c>
      <c r="AE193" s="16" t="str">
        <f t="shared" si="24"/>
        <v>25006567,0}|</v>
      </c>
      <c r="AF193" s="16" t="s">
        <v>258</v>
      </c>
      <c r="AG193" s="16">
        <f t="shared" si="25"/>
        <v>36400000</v>
      </c>
      <c r="AH193" s="16" t="s">
        <v>260</v>
      </c>
      <c r="AI193" s="16" t="s">
        <v>259</v>
      </c>
      <c r="AJ193" s="16">
        <f t="shared" si="26"/>
        <v>781455223</v>
      </c>
      <c r="AK193" s="16" t="s">
        <v>261</v>
      </c>
      <c r="AL193" s="24" t="str">
        <f t="shared" si="27"/>
        <v>{{5,1,1,25006567,0}|{{5,1,2,36400000,0}|{{5,1,3,781455223,3}}</v>
      </c>
    </row>
    <row r="194" spans="1:38" x14ac:dyDescent="0.15">
      <c r="A194" s="16">
        <v>189</v>
      </c>
      <c r="B194" s="16">
        <v>108</v>
      </c>
      <c r="C194" s="16">
        <v>4</v>
      </c>
      <c r="D194" s="16">
        <v>0</v>
      </c>
      <c r="E194" s="16">
        <v>0</v>
      </c>
      <c r="F194" s="16">
        <v>0</v>
      </c>
      <c r="G194" s="16">
        <v>6000289</v>
      </c>
      <c r="H194" s="24"/>
      <c r="I194" s="24" t="s">
        <v>276</v>
      </c>
      <c r="J194" s="16">
        <v>8661</v>
      </c>
      <c r="K194" s="25">
        <f t="shared" si="20"/>
        <v>220</v>
      </c>
      <c r="L194" s="16" t="s">
        <v>29</v>
      </c>
      <c r="M194" s="16" t="str" cm="1">
        <f t="array" ref="M194:U194">_xlfn._xlws.FILTER(领地怪物效果!$A$4:$I$64,L194=领地怪物效果!$A$4:$A$64)</f>
        <v>远征PVP-8级普通</v>
      </c>
      <c r="N194" s="16">
        <v>8</v>
      </c>
      <c r="O194" s="16">
        <v>35</v>
      </c>
      <c r="P194" s="16">
        <v>250</v>
      </c>
      <c r="Q194" s="16">
        <v>250</v>
      </c>
      <c r="R194" s="16">
        <v>0</v>
      </c>
      <c r="S194" s="16">
        <v>105195895</v>
      </c>
      <c r="T194" s="16">
        <v>175000000</v>
      </c>
      <c r="U194" s="16">
        <v>3756996268</v>
      </c>
      <c r="V194" s="16">
        <f t="shared" si="28"/>
        <v>8</v>
      </c>
      <c r="W194" s="19" cm="1">
        <f t="array" ref="W194">SUMPRODUCT((V194=品质升级提升效果!$H$3:$H$102)*(品质升级提升效果!$I$3:$I$102=C194)*(品质升级提升效果!$J$3:$J$102))</f>
        <v>0.22</v>
      </c>
      <c r="X194" s="19" cm="1">
        <f t="array" ref="X194">IFERROR(LOOKUP(1,0/((L194=Sheet2!$A$1:$A$90)*(Sheet2!$B$1:$B$90=C194)),Sheet2!$C$1:$C$90),W194)</f>
        <v>0.22</v>
      </c>
      <c r="Y194" s="16">
        <f t="shared" si="21"/>
        <v>23143096</v>
      </c>
      <c r="Z194" s="16">
        <f t="shared" si="22"/>
        <v>38500000</v>
      </c>
      <c r="AA194" s="16">
        <f t="shared" si="23"/>
        <v>826539178</v>
      </c>
      <c r="AD194" s="16" t="s">
        <v>257</v>
      </c>
      <c r="AE194" s="16" t="str">
        <f t="shared" si="24"/>
        <v>23143096,0}|</v>
      </c>
      <c r="AF194" s="16" t="s">
        <v>258</v>
      </c>
      <c r="AG194" s="16">
        <f t="shared" si="25"/>
        <v>38500000</v>
      </c>
      <c r="AH194" s="16" t="s">
        <v>260</v>
      </c>
      <c r="AI194" s="16" t="s">
        <v>259</v>
      </c>
      <c r="AJ194" s="16">
        <f t="shared" si="26"/>
        <v>826539178</v>
      </c>
      <c r="AK194" s="16" t="s">
        <v>261</v>
      </c>
      <c r="AL194" s="24" t="str">
        <f t="shared" si="27"/>
        <v>{{5,1,1,23143096,0}|{{5,1,2,38500000,0}|{{5,1,3,826539178,3}}</v>
      </c>
    </row>
    <row r="195" spans="1:38" x14ac:dyDescent="0.15">
      <c r="A195" s="16">
        <v>190</v>
      </c>
      <c r="B195" s="16">
        <v>109</v>
      </c>
      <c r="C195" s="16">
        <v>4</v>
      </c>
      <c r="D195" s="16">
        <v>0</v>
      </c>
      <c r="E195" s="16">
        <v>0</v>
      </c>
      <c r="F195" s="16">
        <v>0</v>
      </c>
      <c r="G195" s="16">
        <v>6000290</v>
      </c>
      <c r="H195" s="24"/>
      <c r="I195" s="24" t="s">
        <v>277</v>
      </c>
      <c r="J195" s="16">
        <v>8661</v>
      </c>
      <c r="K195" s="25">
        <f t="shared" si="20"/>
        <v>220</v>
      </c>
      <c r="L195" s="16" t="s">
        <v>30</v>
      </c>
      <c r="M195" s="16" t="str" cm="1">
        <f t="array" ref="M195:U195">_xlfn._xlws.FILTER(领地怪物效果!$A$4:$I$64,L195=领地怪物效果!$A$4:$A$64)</f>
        <v>远征PVP-9级普通</v>
      </c>
      <c r="N195" s="16">
        <v>9</v>
      </c>
      <c r="O195" s="16">
        <v>60</v>
      </c>
      <c r="P195" s="16">
        <v>300</v>
      </c>
      <c r="Q195" s="16">
        <v>300</v>
      </c>
      <c r="R195" s="16">
        <v>0</v>
      </c>
      <c r="S195" s="16">
        <v>180335820</v>
      </c>
      <c r="T195" s="16">
        <v>210000000</v>
      </c>
      <c r="U195" s="16">
        <v>4508395522</v>
      </c>
      <c r="V195" s="16">
        <f t="shared" si="28"/>
        <v>9</v>
      </c>
      <c r="W195" s="19" cm="1">
        <f t="array" ref="W195">SUMPRODUCT((V195=品质升级提升效果!$H$3:$H$102)*(品质升级提升效果!$I$3:$I$102=C195)*(品质升级提升效果!$J$3:$J$102))</f>
        <v>0.22</v>
      </c>
      <c r="X195" s="19" cm="1">
        <f t="array" ref="X195">IFERROR(LOOKUP(1,0/((L195=Sheet2!$A$1:$A$90)*(Sheet2!$B$1:$B$90=C195)),Sheet2!$C$1:$C$90),W195)</f>
        <v>0.22</v>
      </c>
      <c r="Y195" s="16">
        <f t="shared" si="21"/>
        <v>39673880</v>
      </c>
      <c r="Z195" s="16">
        <f t="shared" si="22"/>
        <v>46200000</v>
      </c>
      <c r="AA195" s="16">
        <f t="shared" si="23"/>
        <v>991847014</v>
      </c>
      <c r="AD195" s="16" t="s">
        <v>257</v>
      </c>
      <c r="AE195" s="16" t="str">
        <f t="shared" si="24"/>
        <v>39673880,0}|</v>
      </c>
      <c r="AF195" s="16" t="s">
        <v>258</v>
      </c>
      <c r="AG195" s="16">
        <f t="shared" si="25"/>
        <v>46200000</v>
      </c>
      <c r="AH195" s="16" t="s">
        <v>260</v>
      </c>
      <c r="AI195" s="16" t="s">
        <v>259</v>
      </c>
      <c r="AJ195" s="16">
        <f t="shared" si="26"/>
        <v>991847014</v>
      </c>
      <c r="AK195" s="16" t="s">
        <v>261</v>
      </c>
      <c r="AL195" s="24" t="str">
        <f t="shared" si="27"/>
        <v>{{5,1,1,39673880,0}|{{5,1,2,46200000,0}|{{5,1,3,991847014,3}}</v>
      </c>
    </row>
    <row r="196" spans="1:38" x14ac:dyDescent="0.15">
      <c r="A196" s="16">
        <v>191</v>
      </c>
      <c r="B196" s="16">
        <v>110</v>
      </c>
      <c r="C196" s="16">
        <v>4</v>
      </c>
      <c r="D196" s="16">
        <v>0</v>
      </c>
      <c r="E196" s="16">
        <v>0</v>
      </c>
      <c r="F196" s="16">
        <v>0</v>
      </c>
      <c r="G196" s="16">
        <v>6000291</v>
      </c>
      <c r="H196" s="24"/>
      <c r="I196" s="24" t="s">
        <v>278</v>
      </c>
      <c r="J196" s="16">
        <v>8661</v>
      </c>
      <c r="K196" s="25">
        <f t="shared" si="20"/>
        <v>180</v>
      </c>
      <c r="L196" s="16" t="s">
        <v>31</v>
      </c>
      <c r="M196" s="16" t="str" cm="1">
        <f t="array" ref="M196:U196">_xlfn._xlws.FILTER(领地怪物效果!$A$4:$I$64,L196=领地怪物效果!$A$4:$A$64)</f>
        <v>远征PVP-10级普通</v>
      </c>
      <c r="N196" s="16">
        <v>10</v>
      </c>
      <c r="O196" s="16">
        <v>70</v>
      </c>
      <c r="P196" s="16">
        <v>320</v>
      </c>
      <c r="Q196" s="16">
        <v>320</v>
      </c>
      <c r="R196" s="16">
        <v>0</v>
      </c>
      <c r="S196" s="16">
        <v>210391791</v>
      </c>
      <c r="T196" s="16">
        <v>224000000</v>
      </c>
      <c r="U196" s="16">
        <v>4808955223</v>
      </c>
      <c r="V196" s="16">
        <f t="shared" si="28"/>
        <v>10</v>
      </c>
      <c r="W196" s="19" cm="1">
        <f t="array" ref="W196">SUMPRODUCT((V196=品质升级提升效果!$H$3:$H$102)*(品质升级提升效果!$I$3:$I$102=C196)*(品质升级提升效果!$J$3:$J$102))</f>
        <v>0.18</v>
      </c>
      <c r="X196" s="19" cm="1">
        <f t="array" ref="X196">IFERROR(LOOKUP(1,0/((L196=Sheet2!$A$1:$A$90)*(Sheet2!$B$1:$B$90=C196)),Sheet2!$C$1:$C$90),W196)</f>
        <v>0.18</v>
      </c>
      <c r="Y196" s="16">
        <f t="shared" si="21"/>
        <v>37870522</v>
      </c>
      <c r="Z196" s="16">
        <f t="shared" si="22"/>
        <v>40320000</v>
      </c>
      <c r="AA196" s="16">
        <f t="shared" si="23"/>
        <v>865611940</v>
      </c>
      <c r="AD196" s="16" t="s">
        <v>257</v>
      </c>
      <c r="AE196" s="16" t="str">
        <f t="shared" si="24"/>
        <v>37870522,0}|</v>
      </c>
      <c r="AF196" s="16" t="s">
        <v>258</v>
      </c>
      <c r="AG196" s="16">
        <f t="shared" si="25"/>
        <v>40320000</v>
      </c>
      <c r="AH196" s="16" t="s">
        <v>260</v>
      </c>
      <c r="AI196" s="16" t="s">
        <v>259</v>
      </c>
      <c r="AJ196" s="16">
        <f t="shared" si="26"/>
        <v>865611940</v>
      </c>
      <c r="AK196" s="16" t="s">
        <v>261</v>
      </c>
      <c r="AL196" s="24" t="str">
        <f t="shared" si="27"/>
        <v>{{5,1,1,37870522,0}|{{5,1,2,40320000,0}|{{5,1,3,865611940,3}}</v>
      </c>
    </row>
    <row r="197" spans="1:38" x14ac:dyDescent="0.15">
      <c r="A197" s="16">
        <v>192</v>
      </c>
      <c r="B197" s="16">
        <v>201</v>
      </c>
      <c r="C197" s="16">
        <v>4</v>
      </c>
      <c r="D197" s="16">
        <v>400</v>
      </c>
      <c r="E197" s="16">
        <v>0</v>
      </c>
      <c r="F197" s="16">
        <v>0</v>
      </c>
      <c r="G197" s="16">
        <v>6000292</v>
      </c>
      <c r="H197" s="24"/>
      <c r="I197" s="24" t="s">
        <v>279</v>
      </c>
      <c r="J197" s="16">
        <v>8661</v>
      </c>
      <c r="K197" s="25">
        <f t="shared" si="20"/>
        <v>350</v>
      </c>
      <c r="L197" s="16" t="s">
        <v>32</v>
      </c>
      <c r="M197" s="16" t="str" cm="1">
        <f t="array" ref="M197:U197">_xlfn._xlws.FILTER(领地怪物效果!$A$4:$I$64,L197=领地怪物效果!$A$4:$A$64)</f>
        <v>远征PVP-1级远征币矿井</v>
      </c>
      <c r="N197" s="16">
        <v>1</v>
      </c>
      <c r="O197" s="16">
        <v>1.9</v>
      </c>
      <c r="P197" s="16">
        <v>1.9</v>
      </c>
      <c r="Q197" s="16">
        <v>1.9</v>
      </c>
      <c r="R197" s="16">
        <v>0</v>
      </c>
      <c r="S197" s="16">
        <v>5710634</v>
      </c>
      <c r="T197" s="16">
        <v>1330000</v>
      </c>
      <c r="U197" s="16">
        <v>28553171</v>
      </c>
      <c r="V197" s="16">
        <f t="shared" si="28"/>
        <v>1</v>
      </c>
      <c r="W197" s="19" cm="1">
        <f t="array" ref="W197">SUMPRODUCT((V197=品质升级提升效果!$H$3:$H$102)*(品质升级提升效果!$I$3:$I$102=C197)*(品质升级提升效果!$J$3:$J$102))</f>
        <v>0.35</v>
      </c>
      <c r="X197" s="19" cm="1">
        <f t="array" ref="X197">IFERROR(LOOKUP(1,0/((L197=Sheet2!$A$1:$A$90)*(Sheet2!$B$1:$B$90=C197)),Sheet2!$C$1:$C$90),W197)</f>
        <v>0.35</v>
      </c>
      <c r="Y197" s="16">
        <f t="shared" si="21"/>
        <v>1998721</v>
      </c>
      <c r="Z197" s="16">
        <f t="shared" si="22"/>
        <v>465500</v>
      </c>
      <c r="AA197" s="16">
        <f t="shared" si="23"/>
        <v>9993609</v>
      </c>
      <c r="AD197" s="16" t="s">
        <v>257</v>
      </c>
      <c r="AE197" s="16" t="str">
        <f t="shared" si="24"/>
        <v>1998721,0}|</v>
      </c>
      <c r="AF197" s="16" t="s">
        <v>258</v>
      </c>
      <c r="AG197" s="16">
        <f t="shared" si="25"/>
        <v>465500</v>
      </c>
      <c r="AH197" s="16" t="s">
        <v>260</v>
      </c>
      <c r="AI197" s="16" t="s">
        <v>259</v>
      </c>
      <c r="AJ197" s="16">
        <f t="shared" si="26"/>
        <v>9993609</v>
      </c>
      <c r="AK197" s="16" t="s">
        <v>261</v>
      </c>
      <c r="AL197" s="24" t="str">
        <f t="shared" si="27"/>
        <v>{{5,1,1,1998721,0}|{{5,1,2,465500,0}|{{5,1,3,9993609,3}}</v>
      </c>
    </row>
    <row r="198" spans="1:38" x14ac:dyDescent="0.15">
      <c r="A198" s="16">
        <v>193</v>
      </c>
      <c r="B198" s="16">
        <v>202</v>
      </c>
      <c r="C198" s="16">
        <v>4</v>
      </c>
      <c r="D198" s="16">
        <v>400</v>
      </c>
      <c r="E198" s="16">
        <v>0</v>
      </c>
      <c r="F198" s="16">
        <v>0</v>
      </c>
      <c r="G198" s="16">
        <v>6000293</v>
      </c>
      <c r="H198" s="24"/>
      <c r="I198" s="24" t="s">
        <v>280</v>
      </c>
      <c r="J198" s="16">
        <v>8661</v>
      </c>
      <c r="K198" s="25">
        <f t="shared" si="20"/>
        <v>360</v>
      </c>
      <c r="L198" s="16" t="s">
        <v>33</v>
      </c>
      <c r="M198" s="16" t="str" cm="1">
        <f t="array" ref="M198:U198">_xlfn._xlws.FILTER(领地怪物效果!$A$4:$I$64,L198=领地怪物效果!$A$4:$A$64)</f>
        <v>远征PVP-2级远征币矿井</v>
      </c>
      <c r="N198" s="16">
        <v>2</v>
      </c>
      <c r="O198" s="16">
        <v>2.95</v>
      </c>
      <c r="P198" s="16">
        <v>2.25</v>
      </c>
      <c r="Q198" s="16">
        <v>2.25</v>
      </c>
      <c r="R198" s="16">
        <v>0</v>
      </c>
      <c r="S198" s="16">
        <v>8866511</v>
      </c>
      <c r="T198" s="16">
        <v>1575000</v>
      </c>
      <c r="U198" s="16">
        <v>33812966</v>
      </c>
      <c r="V198" s="16">
        <f t="shared" si="28"/>
        <v>2</v>
      </c>
      <c r="W198" s="19" cm="1">
        <f t="array" ref="W198">SUMPRODUCT((V198=品质升级提升效果!$H$3:$H$102)*(品质升级提升效果!$I$3:$I$102=C198)*(品质升级提升效果!$J$3:$J$102))</f>
        <v>0.36</v>
      </c>
      <c r="X198" s="19" cm="1">
        <f t="array" ref="X198">IFERROR(LOOKUP(1,0/((L198=Sheet2!$A$1:$A$90)*(Sheet2!$B$1:$B$90=C198)),Sheet2!$C$1:$C$90),W198)</f>
        <v>0.36</v>
      </c>
      <c r="Y198" s="16">
        <f t="shared" si="21"/>
        <v>3191943</v>
      </c>
      <c r="Z198" s="16">
        <f t="shared" si="22"/>
        <v>567000</v>
      </c>
      <c r="AA198" s="16">
        <f t="shared" si="23"/>
        <v>12172667</v>
      </c>
      <c r="AD198" s="16" t="s">
        <v>257</v>
      </c>
      <c r="AE198" s="16" t="str">
        <f t="shared" si="24"/>
        <v>3191943,0}|</v>
      </c>
      <c r="AF198" s="16" t="s">
        <v>258</v>
      </c>
      <c r="AG198" s="16">
        <f t="shared" si="25"/>
        <v>567000</v>
      </c>
      <c r="AH198" s="16" t="s">
        <v>260</v>
      </c>
      <c r="AI198" s="16" t="s">
        <v>259</v>
      </c>
      <c r="AJ198" s="16">
        <f t="shared" si="26"/>
        <v>12172667</v>
      </c>
      <c r="AK198" s="16" t="s">
        <v>261</v>
      </c>
      <c r="AL198" s="24" t="str">
        <f t="shared" si="27"/>
        <v>{{5,1,1,3191943,0}|{{5,1,2,567000,0}|{{5,1,3,12172667,3}}</v>
      </c>
    </row>
    <row r="199" spans="1:38" x14ac:dyDescent="0.15">
      <c r="A199" s="16">
        <v>194</v>
      </c>
      <c r="B199" s="16">
        <v>203</v>
      </c>
      <c r="C199" s="16">
        <v>4</v>
      </c>
      <c r="D199" s="16">
        <v>400</v>
      </c>
      <c r="E199" s="16">
        <v>0</v>
      </c>
      <c r="F199" s="16">
        <v>0</v>
      </c>
      <c r="G199" s="16">
        <v>6000294</v>
      </c>
      <c r="H199" s="24"/>
      <c r="I199" s="24" t="s">
        <v>281</v>
      </c>
      <c r="J199" s="16">
        <v>8661</v>
      </c>
      <c r="K199" s="25">
        <f t="shared" ref="K199:K262" si="29">X199*1000</f>
        <v>280</v>
      </c>
      <c r="L199" s="16" t="s">
        <v>34</v>
      </c>
      <c r="M199" s="16" t="str" cm="1">
        <f t="array" ref="M199:U199">_xlfn._xlws.FILTER(领地怪物效果!$A$4:$I$64,L199=领地怪物效果!$A$4:$A$64)</f>
        <v>远征PVP-3级远征币矿井</v>
      </c>
      <c r="N199" s="16">
        <v>3</v>
      </c>
      <c r="O199" s="16">
        <v>5.9</v>
      </c>
      <c r="P199" s="16">
        <v>3.9</v>
      </c>
      <c r="Q199" s="16">
        <v>3.9</v>
      </c>
      <c r="R199" s="16">
        <v>0</v>
      </c>
      <c r="S199" s="16">
        <v>17733022</v>
      </c>
      <c r="T199" s="16">
        <v>2730000</v>
      </c>
      <c r="U199" s="16">
        <v>58609141</v>
      </c>
      <c r="V199" s="16">
        <f t="shared" si="28"/>
        <v>3</v>
      </c>
      <c r="W199" s="19" cm="1">
        <f t="array" ref="W199">SUMPRODUCT((V199=品质升级提升效果!$H$3:$H$102)*(品质升级提升效果!$I$3:$I$102=C199)*(品质升级提升效果!$J$3:$J$102))</f>
        <v>0.28000000000000003</v>
      </c>
      <c r="X199" s="19" cm="1">
        <f t="array" ref="X199">IFERROR(LOOKUP(1,0/((L199=Sheet2!$A$1:$A$90)*(Sheet2!$B$1:$B$90=C199)),Sheet2!$C$1:$C$90),W199)</f>
        <v>0.28000000000000003</v>
      </c>
      <c r="Y199" s="16">
        <f t="shared" ref="Y199:Y262" si="30">INT(S199*$X199)</f>
        <v>4965246</v>
      </c>
      <c r="Z199" s="16">
        <f t="shared" ref="Z199:Z262" si="31">INT(T199*$X199)</f>
        <v>764400</v>
      </c>
      <c r="AA199" s="16">
        <f t="shared" ref="AA199:AA262" si="32">INT(U199*$X199)</f>
        <v>16410559</v>
      </c>
      <c r="AD199" s="16" t="s">
        <v>257</v>
      </c>
      <c r="AE199" s="16" t="str">
        <f t="shared" ref="AE199:AE262" si="33">Y199&amp;",0}|"</f>
        <v>4965246,0}|</v>
      </c>
      <c r="AF199" s="16" t="s">
        <v>258</v>
      </c>
      <c r="AG199" s="16">
        <f t="shared" ref="AG199:AG262" si="34">Z199</f>
        <v>764400</v>
      </c>
      <c r="AH199" s="16" t="s">
        <v>260</v>
      </c>
      <c r="AI199" s="16" t="s">
        <v>259</v>
      </c>
      <c r="AJ199" s="16">
        <f t="shared" ref="AJ199:AJ262" si="35">AA199</f>
        <v>16410559</v>
      </c>
      <c r="AK199" s="16" t="s">
        <v>261</v>
      </c>
      <c r="AL199" s="24" t="str">
        <f t="shared" ref="AL199:AL262" si="36">AD199&amp;AE199&amp;AF199&amp;AG199&amp;AH199&amp;AI199&amp;AJ199&amp;AK199</f>
        <v>{{5,1,1,4965246,0}|{{5,1,2,764400,0}|{{5,1,3,16410559,3}}</v>
      </c>
    </row>
    <row r="200" spans="1:38" x14ac:dyDescent="0.15">
      <c r="A200" s="16">
        <v>195</v>
      </c>
      <c r="B200" s="16">
        <v>204</v>
      </c>
      <c r="C200" s="16">
        <v>4</v>
      </c>
      <c r="D200" s="16">
        <v>400</v>
      </c>
      <c r="E200" s="16">
        <v>0</v>
      </c>
      <c r="F200" s="16">
        <v>0</v>
      </c>
      <c r="G200" s="16">
        <v>6000295</v>
      </c>
      <c r="H200" s="24"/>
      <c r="I200" s="24" t="s">
        <v>280</v>
      </c>
      <c r="J200" s="16">
        <v>8661</v>
      </c>
      <c r="K200" s="25">
        <f t="shared" si="29"/>
        <v>280</v>
      </c>
      <c r="L200" s="16" t="s">
        <v>35</v>
      </c>
      <c r="M200" s="16" t="str" cm="1">
        <f t="array" ref="M200:U200">_xlfn._xlws.FILTER(领地怪物效果!$A$4:$I$64,L200=领地怪物效果!$A$4:$A$64)</f>
        <v>远征PVP-4级远征币矿井</v>
      </c>
      <c r="N200" s="16">
        <v>4</v>
      </c>
      <c r="O200" s="16">
        <v>8.6999999999999993</v>
      </c>
      <c r="P200" s="16">
        <v>29.7</v>
      </c>
      <c r="Q200" s="16">
        <v>29.7</v>
      </c>
      <c r="R200" s="16">
        <v>0</v>
      </c>
      <c r="S200" s="16">
        <v>26148694</v>
      </c>
      <c r="T200" s="16">
        <v>20790000</v>
      </c>
      <c r="U200" s="16">
        <v>446331156</v>
      </c>
      <c r="V200" s="16">
        <f t="shared" si="28"/>
        <v>4</v>
      </c>
      <c r="W200" s="19" cm="1">
        <f t="array" ref="W200">SUMPRODUCT((V200=品质升级提升效果!$H$3:$H$102)*(品质升级提升效果!$I$3:$I$102=C200)*(品质升级提升效果!$J$3:$J$102))</f>
        <v>0.28000000000000003</v>
      </c>
      <c r="X200" s="19" cm="1">
        <f t="array" ref="X200">IFERROR(LOOKUP(1,0/((L200=Sheet2!$A$1:$A$90)*(Sheet2!$B$1:$B$90=C200)),Sheet2!$C$1:$C$90),W200)</f>
        <v>0.28000000000000003</v>
      </c>
      <c r="Y200" s="16">
        <f t="shared" si="30"/>
        <v>7321634</v>
      </c>
      <c r="Z200" s="16">
        <f t="shared" si="31"/>
        <v>5821200</v>
      </c>
      <c r="AA200" s="16">
        <f t="shared" si="32"/>
        <v>124972723</v>
      </c>
      <c r="AD200" s="16" t="s">
        <v>257</v>
      </c>
      <c r="AE200" s="16" t="str">
        <f t="shared" si="33"/>
        <v>7321634,0}|</v>
      </c>
      <c r="AF200" s="16" t="s">
        <v>258</v>
      </c>
      <c r="AG200" s="16">
        <f t="shared" si="34"/>
        <v>5821200</v>
      </c>
      <c r="AH200" s="16" t="s">
        <v>260</v>
      </c>
      <c r="AI200" s="16" t="s">
        <v>259</v>
      </c>
      <c r="AJ200" s="16">
        <f t="shared" si="35"/>
        <v>124972723</v>
      </c>
      <c r="AK200" s="16" t="s">
        <v>261</v>
      </c>
      <c r="AL200" s="24" t="str">
        <f t="shared" si="36"/>
        <v>{{5,1,1,7321634,0}|{{5,1,2,5821200,0}|{{5,1,3,124972723,3}}</v>
      </c>
    </row>
    <row r="201" spans="1:38" x14ac:dyDescent="0.15">
      <c r="A201" s="16">
        <v>196</v>
      </c>
      <c r="B201" s="16">
        <v>205</v>
      </c>
      <c r="C201" s="16">
        <v>4</v>
      </c>
      <c r="D201" s="16">
        <v>400</v>
      </c>
      <c r="E201" s="16">
        <v>0</v>
      </c>
      <c r="F201" s="16">
        <v>0</v>
      </c>
      <c r="G201" s="16">
        <v>6000296</v>
      </c>
      <c r="H201" s="24"/>
      <c r="I201" s="24" t="s">
        <v>280</v>
      </c>
      <c r="J201" s="16">
        <v>8661</v>
      </c>
      <c r="K201" s="25">
        <f t="shared" si="29"/>
        <v>280</v>
      </c>
      <c r="L201" s="16" t="s">
        <v>36</v>
      </c>
      <c r="M201" s="16" t="str" cm="1">
        <f t="array" ref="M201:U201">_xlfn._xlws.FILTER(领地怪物效果!$A$4:$I$64,L201=领地怪物效果!$A$4:$A$64)</f>
        <v>远征PVP-5级远征币矿井</v>
      </c>
      <c r="N201" s="16">
        <v>5</v>
      </c>
      <c r="O201" s="16">
        <v>13.2</v>
      </c>
      <c r="P201" s="16">
        <v>35</v>
      </c>
      <c r="Q201" s="16">
        <v>35</v>
      </c>
      <c r="R201" s="16">
        <v>0</v>
      </c>
      <c r="S201" s="16">
        <v>39673880</v>
      </c>
      <c r="T201" s="16">
        <v>24500000</v>
      </c>
      <c r="U201" s="16">
        <v>525979477</v>
      </c>
      <c r="V201" s="16">
        <f t="shared" si="28"/>
        <v>5</v>
      </c>
      <c r="W201" s="19" cm="1">
        <f t="array" ref="W201">SUMPRODUCT((V201=品质升级提升效果!$H$3:$H$102)*(品质升级提升效果!$I$3:$I$102=C201)*(品质升级提升效果!$J$3:$J$102))</f>
        <v>0.28000000000000003</v>
      </c>
      <c r="X201" s="19" cm="1">
        <f t="array" ref="X201">IFERROR(LOOKUP(1,0/((L201=Sheet2!$A$1:$A$90)*(Sheet2!$B$1:$B$90=C201)),Sheet2!$C$1:$C$90),W201)</f>
        <v>0.28000000000000003</v>
      </c>
      <c r="Y201" s="16">
        <f t="shared" si="30"/>
        <v>11108686</v>
      </c>
      <c r="Z201" s="16">
        <f t="shared" si="31"/>
        <v>6860000</v>
      </c>
      <c r="AA201" s="16">
        <f t="shared" si="32"/>
        <v>147274253</v>
      </c>
      <c r="AD201" s="16" t="s">
        <v>257</v>
      </c>
      <c r="AE201" s="16" t="str">
        <f t="shared" si="33"/>
        <v>11108686,0}|</v>
      </c>
      <c r="AF201" s="16" t="s">
        <v>258</v>
      </c>
      <c r="AG201" s="16">
        <f t="shared" si="34"/>
        <v>6860000</v>
      </c>
      <c r="AH201" s="16" t="s">
        <v>260</v>
      </c>
      <c r="AI201" s="16" t="s">
        <v>259</v>
      </c>
      <c r="AJ201" s="16">
        <f t="shared" si="35"/>
        <v>147274253</v>
      </c>
      <c r="AK201" s="16" t="s">
        <v>261</v>
      </c>
      <c r="AL201" s="24" t="str">
        <f t="shared" si="36"/>
        <v>{{5,1,1,11108686,0}|{{5,1,2,6860000,0}|{{5,1,3,147274253,3}}</v>
      </c>
    </row>
    <row r="202" spans="1:38" x14ac:dyDescent="0.15">
      <c r="A202" s="16">
        <v>197</v>
      </c>
      <c r="B202" s="16">
        <v>206</v>
      </c>
      <c r="C202" s="16">
        <v>4</v>
      </c>
      <c r="D202" s="16">
        <v>400</v>
      </c>
      <c r="E202" s="16">
        <v>0</v>
      </c>
      <c r="F202" s="16">
        <v>0</v>
      </c>
      <c r="G202" s="16">
        <v>6000297</v>
      </c>
      <c r="H202" s="24"/>
      <c r="I202" s="24" t="s">
        <v>274</v>
      </c>
      <c r="J202" s="16">
        <v>8661</v>
      </c>
      <c r="K202" s="25">
        <f t="shared" si="29"/>
        <v>280</v>
      </c>
      <c r="L202" s="16" t="s">
        <v>37</v>
      </c>
      <c r="M202" s="16" t="str" cm="1">
        <f t="array" ref="M202:U202">_xlfn._xlws.FILTER(领地怪物效果!$A$4:$I$64,L202=领地怪物效果!$A$4:$A$64)</f>
        <v>远征PVP-6级远征币矿井</v>
      </c>
      <c r="N202" s="16">
        <v>6</v>
      </c>
      <c r="O202" s="16">
        <v>31.05</v>
      </c>
      <c r="P202" s="16">
        <v>232</v>
      </c>
      <c r="Q202" s="16">
        <v>232</v>
      </c>
      <c r="R202" s="16">
        <v>0</v>
      </c>
      <c r="S202" s="16">
        <v>93323787</v>
      </c>
      <c r="T202" s="16">
        <v>162400000</v>
      </c>
      <c r="U202" s="16">
        <v>3486492537</v>
      </c>
      <c r="V202" s="16">
        <f t="shared" si="28"/>
        <v>6</v>
      </c>
      <c r="W202" s="19" cm="1">
        <f t="array" ref="W202">SUMPRODUCT((V202=品质升级提升效果!$H$3:$H$102)*(品质升级提升效果!$I$3:$I$102=C202)*(品质升级提升效果!$J$3:$J$102))</f>
        <v>0.28000000000000003</v>
      </c>
      <c r="X202" s="19" cm="1">
        <f t="array" ref="X202">IFERROR(LOOKUP(1,0/((L202=Sheet2!$A$1:$A$90)*(Sheet2!$B$1:$B$90=C202)),Sheet2!$C$1:$C$90),W202)</f>
        <v>0.28000000000000003</v>
      </c>
      <c r="Y202" s="16">
        <f t="shared" si="30"/>
        <v>26130660</v>
      </c>
      <c r="Z202" s="16">
        <f t="shared" si="31"/>
        <v>45472000</v>
      </c>
      <c r="AA202" s="16">
        <f t="shared" si="32"/>
        <v>976217910</v>
      </c>
      <c r="AD202" s="16" t="s">
        <v>257</v>
      </c>
      <c r="AE202" s="16" t="str">
        <f t="shared" si="33"/>
        <v>26130660,0}|</v>
      </c>
      <c r="AF202" s="16" t="s">
        <v>258</v>
      </c>
      <c r="AG202" s="16">
        <f t="shared" si="34"/>
        <v>45472000</v>
      </c>
      <c r="AH202" s="16" t="s">
        <v>260</v>
      </c>
      <c r="AI202" s="16" t="s">
        <v>259</v>
      </c>
      <c r="AJ202" s="16">
        <f t="shared" si="35"/>
        <v>976217910</v>
      </c>
      <c r="AK202" s="16" t="s">
        <v>261</v>
      </c>
      <c r="AL202" s="24" t="str">
        <f t="shared" si="36"/>
        <v>{{5,1,1,26130660,0}|{{5,1,2,45472000,0}|{{5,1,3,976217910,3}}</v>
      </c>
    </row>
    <row r="203" spans="1:38" x14ac:dyDescent="0.15">
      <c r="A203" s="16">
        <v>198</v>
      </c>
      <c r="B203" s="16">
        <v>207</v>
      </c>
      <c r="C203" s="16">
        <v>4</v>
      </c>
      <c r="D203" s="16">
        <v>400</v>
      </c>
      <c r="E203" s="16">
        <v>0</v>
      </c>
      <c r="F203" s="16">
        <v>0</v>
      </c>
      <c r="G203" s="16">
        <v>6000298</v>
      </c>
      <c r="H203" s="24"/>
      <c r="I203" s="24" t="s">
        <v>282</v>
      </c>
      <c r="J203" s="16">
        <v>8661</v>
      </c>
      <c r="K203" s="25">
        <f t="shared" si="29"/>
        <v>260</v>
      </c>
      <c r="L203" s="16" t="s">
        <v>38</v>
      </c>
      <c r="M203" s="16" t="str" cm="1">
        <f t="array" ref="M203:U203">_xlfn._xlws.FILTER(领地怪物效果!$A$4:$I$64,L203=领地怪物效果!$A$4:$A$64)</f>
        <v>远征PVP-7级远征币矿井</v>
      </c>
      <c r="N203" s="16">
        <v>7</v>
      </c>
      <c r="O203" s="16">
        <v>35.799999999999997</v>
      </c>
      <c r="P203" s="16">
        <v>300</v>
      </c>
      <c r="Q203" s="16">
        <v>300</v>
      </c>
      <c r="R203" s="16">
        <v>0</v>
      </c>
      <c r="S203" s="16">
        <v>107600373</v>
      </c>
      <c r="T203" s="16">
        <v>210000000</v>
      </c>
      <c r="U203" s="16">
        <v>4508395522</v>
      </c>
      <c r="V203" s="16">
        <f t="shared" si="28"/>
        <v>7</v>
      </c>
      <c r="W203" s="19" cm="1">
        <f t="array" ref="W203">SUMPRODUCT((V203=品质升级提升效果!$H$3:$H$102)*(品质升级提升效果!$I$3:$I$102=C203)*(品质升级提升效果!$J$3:$J$102))</f>
        <v>0.26</v>
      </c>
      <c r="X203" s="19" cm="1">
        <f t="array" ref="X203">IFERROR(LOOKUP(1,0/((L203=Sheet2!$A$1:$A$90)*(Sheet2!$B$1:$B$90=C203)),Sheet2!$C$1:$C$90),W203)</f>
        <v>0.26</v>
      </c>
      <c r="Y203" s="16">
        <f t="shared" si="30"/>
        <v>27976096</v>
      </c>
      <c r="Z203" s="16">
        <f t="shared" si="31"/>
        <v>54600000</v>
      </c>
      <c r="AA203" s="16">
        <f t="shared" si="32"/>
        <v>1172182835</v>
      </c>
      <c r="AD203" s="16" t="s">
        <v>257</v>
      </c>
      <c r="AE203" s="16" t="str">
        <f t="shared" si="33"/>
        <v>27976096,0}|</v>
      </c>
      <c r="AF203" s="16" t="s">
        <v>258</v>
      </c>
      <c r="AG203" s="16">
        <f t="shared" si="34"/>
        <v>54600000</v>
      </c>
      <c r="AH203" s="16" t="s">
        <v>260</v>
      </c>
      <c r="AI203" s="16" t="s">
        <v>259</v>
      </c>
      <c r="AJ203" s="16">
        <f t="shared" si="35"/>
        <v>1172182835</v>
      </c>
      <c r="AK203" s="16" t="s">
        <v>261</v>
      </c>
      <c r="AL203" s="24" t="str">
        <f t="shared" si="36"/>
        <v>{{5,1,1,27976096,0}|{{5,1,2,54600000,0}|{{5,1,3,1172182835,3}}</v>
      </c>
    </row>
    <row r="204" spans="1:38" x14ac:dyDescent="0.15">
      <c r="A204" s="16">
        <v>199</v>
      </c>
      <c r="B204" s="16">
        <v>208</v>
      </c>
      <c r="C204" s="16">
        <v>4</v>
      </c>
      <c r="D204" s="16">
        <v>400</v>
      </c>
      <c r="E204" s="16">
        <v>0</v>
      </c>
      <c r="F204" s="16">
        <v>0</v>
      </c>
      <c r="G204" s="16">
        <v>6000299</v>
      </c>
      <c r="H204" s="24"/>
      <c r="I204" s="24" t="s">
        <v>277</v>
      </c>
      <c r="J204" s="16">
        <v>8661</v>
      </c>
      <c r="K204" s="25">
        <f t="shared" si="29"/>
        <v>220</v>
      </c>
      <c r="L204" s="16" t="s">
        <v>39</v>
      </c>
      <c r="M204" s="16" t="str" cm="1">
        <f t="array" ref="M204:U204">_xlfn._xlws.FILTER(领地怪物效果!$A$4:$I$64,L204=领地怪物效果!$A$4:$A$64)</f>
        <v>远征PVP-8级远征币矿井</v>
      </c>
      <c r="N204" s="16">
        <v>8</v>
      </c>
      <c r="O204" s="16">
        <v>39.549999999999997</v>
      </c>
      <c r="P204" s="16">
        <v>387.5</v>
      </c>
      <c r="Q204" s="16">
        <v>387.5</v>
      </c>
      <c r="R204" s="16">
        <v>0</v>
      </c>
      <c r="S204" s="16">
        <v>118871361</v>
      </c>
      <c r="T204" s="16">
        <v>271250000</v>
      </c>
      <c r="U204" s="16">
        <v>5823344216</v>
      </c>
      <c r="V204" s="16">
        <f t="shared" si="28"/>
        <v>8</v>
      </c>
      <c r="W204" s="19" cm="1">
        <f t="array" ref="W204">SUMPRODUCT((V204=品质升级提升效果!$H$3:$H$102)*(品质升级提升效果!$I$3:$I$102=C204)*(品质升级提升效果!$J$3:$J$102))</f>
        <v>0.22</v>
      </c>
      <c r="X204" s="19" cm="1">
        <f t="array" ref="X204">IFERROR(LOOKUP(1,0/((L204=Sheet2!$A$1:$A$90)*(Sheet2!$B$1:$B$90=C204)),Sheet2!$C$1:$C$90),W204)</f>
        <v>0.22</v>
      </c>
      <c r="Y204" s="16">
        <f t="shared" si="30"/>
        <v>26151699</v>
      </c>
      <c r="Z204" s="16">
        <f t="shared" si="31"/>
        <v>59675000</v>
      </c>
      <c r="AA204" s="16">
        <f t="shared" si="32"/>
        <v>1281135727</v>
      </c>
      <c r="AD204" s="16" t="s">
        <v>257</v>
      </c>
      <c r="AE204" s="16" t="str">
        <f t="shared" si="33"/>
        <v>26151699,0}|</v>
      </c>
      <c r="AF204" s="16" t="s">
        <v>258</v>
      </c>
      <c r="AG204" s="16">
        <f t="shared" si="34"/>
        <v>59675000</v>
      </c>
      <c r="AH204" s="16" t="s">
        <v>260</v>
      </c>
      <c r="AI204" s="16" t="s">
        <v>259</v>
      </c>
      <c r="AJ204" s="16">
        <f t="shared" si="35"/>
        <v>1281135727</v>
      </c>
      <c r="AK204" s="16" t="s">
        <v>261</v>
      </c>
      <c r="AL204" s="24" t="str">
        <f t="shared" si="36"/>
        <v>{{5,1,1,26151699,0}|{{5,1,2,59675000,0}|{{5,1,3,1281135727,3}}</v>
      </c>
    </row>
    <row r="205" spans="1:38" x14ac:dyDescent="0.15">
      <c r="A205" s="16">
        <v>200</v>
      </c>
      <c r="B205" s="16">
        <v>209</v>
      </c>
      <c r="C205" s="16">
        <v>4</v>
      </c>
      <c r="D205" s="16">
        <v>400</v>
      </c>
      <c r="E205" s="16">
        <v>0</v>
      </c>
      <c r="F205" s="16">
        <v>0</v>
      </c>
      <c r="G205" s="16">
        <v>6000300</v>
      </c>
      <c r="H205" s="24"/>
      <c r="I205" s="24" t="s">
        <v>280</v>
      </c>
      <c r="J205" s="16">
        <v>8661</v>
      </c>
      <c r="K205" s="25">
        <f t="shared" si="29"/>
        <v>220</v>
      </c>
      <c r="L205" s="16" t="s">
        <v>40</v>
      </c>
      <c r="M205" s="16" t="str" cm="1">
        <f t="array" ref="M205:U205">_xlfn._xlws.FILTER(领地怪物效果!$A$4:$I$64,L205=领地怪物效果!$A$4:$A$64)</f>
        <v>远征PVP-9级远征币矿井</v>
      </c>
      <c r="N205" s="16">
        <v>9</v>
      </c>
      <c r="O205" s="16">
        <v>68.400000000000006</v>
      </c>
      <c r="P205" s="16">
        <v>480</v>
      </c>
      <c r="Q205" s="16">
        <v>480</v>
      </c>
      <c r="R205" s="16">
        <v>0</v>
      </c>
      <c r="S205" s="16">
        <v>205582835</v>
      </c>
      <c r="T205" s="16">
        <v>336000000</v>
      </c>
      <c r="U205" s="16">
        <v>7213432835</v>
      </c>
      <c r="V205" s="16">
        <f t="shared" si="28"/>
        <v>9</v>
      </c>
      <c r="W205" s="19" cm="1">
        <f t="array" ref="W205">SUMPRODUCT((V205=品质升级提升效果!$H$3:$H$102)*(品质升级提升效果!$I$3:$I$102=C205)*(品质升级提升效果!$J$3:$J$102))</f>
        <v>0.22</v>
      </c>
      <c r="X205" s="19" cm="1">
        <f t="array" ref="X205">IFERROR(LOOKUP(1,0/((L205=Sheet2!$A$1:$A$90)*(Sheet2!$B$1:$B$90=C205)),Sheet2!$C$1:$C$90),W205)</f>
        <v>0.22</v>
      </c>
      <c r="Y205" s="16">
        <f t="shared" si="30"/>
        <v>45228223</v>
      </c>
      <c r="Z205" s="16">
        <f t="shared" si="31"/>
        <v>73920000</v>
      </c>
      <c r="AA205" s="16">
        <f t="shared" si="32"/>
        <v>1586955223</v>
      </c>
      <c r="AD205" s="16" t="s">
        <v>257</v>
      </c>
      <c r="AE205" s="16" t="str">
        <f t="shared" si="33"/>
        <v>45228223,0}|</v>
      </c>
      <c r="AF205" s="16" t="s">
        <v>258</v>
      </c>
      <c r="AG205" s="16">
        <f t="shared" si="34"/>
        <v>73920000</v>
      </c>
      <c r="AH205" s="16" t="s">
        <v>260</v>
      </c>
      <c r="AI205" s="16" t="s">
        <v>259</v>
      </c>
      <c r="AJ205" s="16">
        <f t="shared" si="35"/>
        <v>1586955223</v>
      </c>
      <c r="AK205" s="16" t="s">
        <v>261</v>
      </c>
      <c r="AL205" s="24" t="str">
        <f t="shared" si="36"/>
        <v>{{5,1,1,45228223,0}|{{5,1,2,73920000,0}|{{5,1,3,1586955223,3}}</v>
      </c>
    </row>
    <row r="206" spans="1:38" x14ac:dyDescent="0.15">
      <c r="A206" s="16">
        <v>201</v>
      </c>
      <c r="B206" s="16">
        <v>210</v>
      </c>
      <c r="C206" s="16">
        <v>4</v>
      </c>
      <c r="D206" s="16">
        <v>400</v>
      </c>
      <c r="E206" s="16">
        <v>0</v>
      </c>
      <c r="F206" s="16">
        <v>0</v>
      </c>
      <c r="G206" s="16">
        <v>6000301</v>
      </c>
      <c r="H206" s="24"/>
      <c r="I206" s="24" t="s">
        <v>283</v>
      </c>
      <c r="J206" s="16">
        <v>8661</v>
      </c>
      <c r="K206" s="25">
        <f t="shared" si="29"/>
        <v>180</v>
      </c>
      <c r="L206" s="16" t="s">
        <v>41</v>
      </c>
      <c r="M206" s="16" t="str" cm="1">
        <f t="array" ref="M206:U206">_xlfn._xlws.FILTER(领地怪物效果!$A$4:$I$64,L206=领地怪物效果!$A$4:$A$64)</f>
        <v>远征PVP-10级远征币矿井</v>
      </c>
      <c r="N206" s="16">
        <v>10</v>
      </c>
      <c r="O206" s="16">
        <v>80.5</v>
      </c>
      <c r="P206" s="16">
        <v>528</v>
      </c>
      <c r="Q206" s="16">
        <v>528</v>
      </c>
      <c r="R206" s="16">
        <v>0</v>
      </c>
      <c r="S206" s="16">
        <v>241950559</v>
      </c>
      <c r="T206" s="16">
        <v>369600000</v>
      </c>
      <c r="U206" s="16">
        <v>7934776119</v>
      </c>
      <c r="V206" s="16">
        <f t="shared" si="28"/>
        <v>10</v>
      </c>
      <c r="W206" s="19" cm="1">
        <f t="array" ref="W206">SUMPRODUCT((V206=品质升级提升效果!$H$3:$H$102)*(品质升级提升效果!$I$3:$I$102=C206)*(品质升级提升效果!$J$3:$J$102))</f>
        <v>0.18</v>
      </c>
      <c r="X206" s="19" cm="1">
        <f t="array" ref="X206">IFERROR(LOOKUP(1,0/((L206=Sheet2!$A$1:$A$90)*(Sheet2!$B$1:$B$90=C206)),Sheet2!$C$1:$C$90),W206)</f>
        <v>0.18</v>
      </c>
      <c r="Y206" s="16">
        <f t="shared" si="30"/>
        <v>43551100</v>
      </c>
      <c r="Z206" s="16">
        <f t="shared" si="31"/>
        <v>66528000</v>
      </c>
      <c r="AA206" s="16">
        <f t="shared" si="32"/>
        <v>1428259701</v>
      </c>
      <c r="AD206" s="16" t="s">
        <v>257</v>
      </c>
      <c r="AE206" s="16" t="str">
        <f t="shared" si="33"/>
        <v>43551100,0}|</v>
      </c>
      <c r="AF206" s="16" t="s">
        <v>258</v>
      </c>
      <c r="AG206" s="16">
        <f t="shared" si="34"/>
        <v>66528000</v>
      </c>
      <c r="AH206" s="16" t="s">
        <v>260</v>
      </c>
      <c r="AI206" s="16" t="s">
        <v>259</v>
      </c>
      <c r="AJ206" s="16">
        <f t="shared" si="35"/>
        <v>1428259701</v>
      </c>
      <c r="AK206" s="16" t="s">
        <v>261</v>
      </c>
      <c r="AL206" s="24" t="str">
        <f t="shared" si="36"/>
        <v>{{5,1,1,43551100,0}|{{5,1,2,66528000,0}|{{5,1,3,1428259701,3}}</v>
      </c>
    </row>
    <row r="207" spans="1:38" x14ac:dyDescent="0.15">
      <c r="A207" s="16">
        <v>202</v>
      </c>
      <c r="B207" s="16">
        <v>301</v>
      </c>
      <c r="C207" s="16">
        <v>4</v>
      </c>
      <c r="D207" s="16">
        <v>0</v>
      </c>
      <c r="E207" s="16">
        <v>400</v>
      </c>
      <c r="F207" s="16">
        <v>0</v>
      </c>
      <c r="G207" s="16">
        <v>6000302</v>
      </c>
      <c r="H207" s="24"/>
      <c r="I207" s="24" t="s">
        <v>284</v>
      </c>
      <c r="J207" s="16">
        <v>8661</v>
      </c>
      <c r="K207" s="25">
        <f t="shared" si="29"/>
        <v>350</v>
      </c>
      <c r="L207" s="16" t="s">
        <v>42</v>
      </c>
      <c r="M207" s="16" t="str" cm="1">
        <f t="array" ref="M207:U207">_xlfn._xlws.FILTER(领地怪物效果!$A$4:$I$64,L207=领地怪物效果!$A$4:$A$64)</f>
        <v>远征PVP-1级圣水矿井</v>
      </c>
      <c r="N207" s="16">
        <v>1</v>
      </c>
      <c r="O207" s="16">
        <v>2.5499999999999998</v>
      </c>
      <c r="P207" s="16">
        <v>1.4</v>
      </c>
      <c r="Q207" s="16">
        <v>1.4</v>
      </c>
      <c r="R207" s="16">
        <v>0</v>
      </c>
      <c r="S207" s="16">
        <v>7664272</v>
      </c>
      <c r="T207" s="16">
        <v>980000</v>
      </c>
      <c r="U207" s="16">
        <v>21039179</v>
      </c>
      <c r="V207" s="16">
        <f t="shared" si="28"/>
        <v>1</v>
      </c>
      <c r="W207" s="19" cm="1">
        <f t="array" ref="W207">SUMPRODUCT((V207=品质升级提升效果!$H$3:$H$102)*(品质升级提升效果!$I$3:$I$102=C207)*(品质升级提升效果!$J$3:$J$102))</f>
        <v>0.35</v>
      </c>
      <c r="X207" s="19" cm="1">
        <f t="array" ref="X207">IFERROR(LOOKUP(1,0/((L207=Sheet2!$A$1:$A$90)*(Sheet2!$B$1:$B$90=C207)),Sheet2!$C$1:$C$90),W207)</f>
        <v>0.35</v>
      </c>
      <c r="Y207" s="16">
        <f t="shared" si="30"/>
        <v>2682495</v>
      </c>
      <c r="Z207" s="16">
        <f t="shared" si="31"/>
        <v>343000</v>
      </c>
      <c r="AA207" s="16">
        <f t="shared" si="32"/>
        <v>7363712</v>
      </c>
      <c r="AD207" s="16" t="s">
        <v>257</v>
      </c>
      <c r="AE207" s="16" t="str">
        <f t="shared" si="33"/>
        <v>2682495,0}|</v>
      </c>
      <c r="AF207" s="16" t="s">
        <v>258</v>
      </c>
      <c r="AG207" s="16">
        <f t="shared" si="34"/>
        <v>343000</v>
      </c>
      <c r="AH207" s="16" t="s">
        <v>260</v>
      </c>
      <c r="AI207" s="16" t="s">
        <v>259</v>
      </c>
      <c r="AJ207" s="16">
        <f t="shared" si="35"/>
        <v>7363712</v>
      </c>
      <c r="AK207" s="16" t="s">
        <v>261</v>
      </c>
      <c r="AL207" s="24" t="str">
        <f t="shared" si="36"/>
        <v>{{5,1,1,2682495,0}|{{5,1,2,343000,0}|{{5,1,3,7363712,3}}</v>
      </c>
    </row>
    <row r="208" spans="1:38" x14ac:dyDescent="0.15">
      <c r="A208" s="16">
        <v>203</v>
      </c>
      <c r="B208" s="16">
        <v>302</v>
      </c>
      <c r="C208" s="16">
        <v>4</v>
      </c>
      <c r="D208" s="16">
        <v>0</v>
      </c>
      <c r="E208" s="16">
        <v>400</v>
      </c>
      <c r="F208" s="16">
        <v>0</v>
      </c>
      <c r="G208" s="16">
        <v>6000303</v>
      </c>
      <c r="H208" s="24"/>
      <c r="I208" s="24" t="s">
        <v>285</v>
      </c>
      <c r="J208" s="16">
        <v>8661</v>
      </c>
      <c r="K208" s="25">
        <f t="shared" si="29"/>
        <v>360</v>
      </c>
      <c r="L208" s="16" t="s">
        <v>43</v>
      </c>
      <c r="M208" s="16" t="str" cm="1">
        <f t="array" ref="M208:U208">_xlfn._xlws.FILTER(领地怪物效果!$A$4:$I$64,L208=领地怪物效果!$A$4:$A$64)</f>
        <v>远征PVP-2级圣水矿井</v>
      </c>
      <c r="N208" s="16">
        <v>2</v>
      </c>
      <c r="O208" s="16">
        <v>4</v>
      </c>
      <c r="P208" s="16">
        <v>1.65</v>
      </c>
      <c r="Q208" s="16">
        <v>1.65</v>
      </c>
      <c r="R208" s="16">
        <v>0</v>
      </c>
      <c r="S208" s="16">
        <v>12022388</v>
      </c>
      <c r="T208" s="16">
        <v>1155000</v>
      </c>
      <c r="U208" s="16">
        <v>24796175</v>
      </c>
      <c r="V208" s="16">
        <f t="shared" si="28"/>
        <v>2</v>
      </c>
      <c r="W208" s="19" cm="1">
        <f t="array" ref="W208">SUMPRODUCT((V208=品质升级提升效果!$H$3:$H$102)*(品质升级提升效果!$I$3:$I$102=C208)*(品质升级提升效果!$J$3:$J$102))</f>
        <v>0.36</v>
      </c>
      <c r="X208" s="19" cm="1">
        <f t="array" ref="X208">IFERROR(LOOKUP(1,0/((L208=Sheet2!$A$1:$A$90)*(Sheet2!$B$1:$B$90=C208)),Sheet2!$C$1:$C$90),W208)</f>
        <v>0.36</v>
      </c>
      <c r="Y208" s="16">
        <f t="shared" si="30"/>
        <v>4328059</v>
      </c>
      <c r="Z208" s="16">
        <f t="shared" si="31"/>
        <v>415800</v>
      </c>
      <c r="AA208" s="16">
        <f t="shared" si="32"/>
        <v>8926623</v>
      </c>
      <c r="AD208" s="16" t="s">
        <v>257</v>
      </c>
      <c r="AE208" s="16" t="str">
        <f t="shared" si="33"/>
        <v>4328059,0}|</v>
      </c>
      <c r="AF208" s="16" t="s">
        <v>258</v>
      </c>
      <c r="AG208" s="16">
        <f t="shared" si="34"/>
        <v>415800</v>
      </c>
      <c r="AH208" s="16" t="s">
        <v>260</v>
      </c>
      <c r="AI208" s="16" t="s">
        <v>259</v>
      </c>
      <c r="AJ208" s="16">
        <f t="shared" si="35"/>
        <v>8926623</v>
      </c>
      <c r="AK208" s="16" t="s">
        <v>261</v>
      </c>
      <c r="AL208" s="24" t="str">
        <f t="shared" si="36"/>
        <v>{{5,1,1,4328059,0}|{{5,1,2,415800,0}|{{5,1,3,8926623,3}}</v>
      </c>
    </row>
    <row r="209" spans="1:38" x14ac:dyDescent="0.15">
      <c r="A209" s="16">
        <v>204</v>
      </c>
      <c r="B209" s="16">
        <v>303</v>
      </c>
      <c r="C209" s="16">
        <v>4</v>
      </c>
      <c r="D209" s="16">
        <v>0</v>
      </c>
      <c r="E209" s="16">
        <v>400</v>
      </c>
      <c r="F209" s="16">
        <v>0</v>
      </c>
      <c r="G209" s="16">
        <v>6000304</v>
      </c>
      <c r="H209" s="24"/>
      <c r="I209" s="24" t="s">
        <v>286</v>
      </c>
      <c r="J209" s="16">
        <v>8661</v>
      </c>
      <c r="K209" s="25">
        <f t="shared" si="29"/>
        <v>280</v>
      </c>
      <c r="L209" s="16" t="s">
        <v>44</v>
      </c>
      <c r="M209" s="16" t="str" cm="1">
        <f t="array" ref="M209:U209">_xlfn._xlws.FILTER(领地怪物效果!$A$4:$I$64,L209=领地怪物效果!$A$4:$A$64)</f>
        <v>远征PVP-3级圣水矿井</v>
      </c>
      <c r="N209" s="16">
        <v>3</v>
      </c>
      <c r="O209" s="16">
        <v>8</v>
      </c>
      <c r="P209" s="16">
        <v>2.9</v>
      </c>
      <c r="Q209" s="16">
        <v>2.9</v>
      </c>
      <c r="R209" s="16">
        <v>0</v>
      </c>
      <c r="S209" s="16">
        <v>24044776</v>
      </c>
      <c r="T209" s="16">
        <v>2030000</v>
      </c>
      <c r="U209" s="16">
        <v>43581156</v>
      </c>
      <c r="V209" s="16">
        <f t="shared" si="28"/>
        <v>3</v>
      </c>
      <c r="W209" s="19" cm="1">
        <f t="array" ref="W209">SUMPRODUCT((V209=品质升级提升效果!$H$3:$H$102)*(品质升级提升效果!$I$3:$I$102=C209)*(品质升级提升效果!$J$3:$J$102))</f>
        <v>0.28000000000000003</v>
      </c>
      <c r="X209" s="19" cm="1">
        <f t="array" ref="X209">IFERROR(LOOKUP(1,0/((L209=Sheet2!$A$1:$A$90)*(Sheet2!$B$1:$B$90=C209)),Sheet2!$C$1:$C$90),W209)</f>
        <v>0.28000000000000003</v>
      </c>
      <c r="Y209" s="16">
        <f t="shared" si="30"/>
        <v>6732537</v>
      </c>
      <c r="Z209" s="16">
        <f t="shared" si="31"/>
        <v>568400</v>
      </c>
      <c r="AA209" s="16">
        <f t="shared" si="32"/>
        <v>12202723</v>
      </c>
      <c r="AD209" s="16" t="s">
        <v>257</v>
      </c>
      <c r="AE209" s="16" t="str">
        <f t="shared" si="33"/>
        <v>6732537,0}|</v>
      </c>
      <c r="AF209" s="16" t="s">
        <v>258</v>
      </c>
      <c r="AG209" s="16">
        <f t="shared" si="34"/>
        <v>568400</v>
      </c>
      <c r="AH209" s="16" t="s">
        <v>260</v>
      </c>
      <c r="AI209" s="16" t="s">
        <v>259</v>
      </c>
      <c r="AJ209" s="16">
        <f t="shared" si="35"/>
        <v>12202723</v>
      </c>
      <c r="AK209" s="16" t="s">
        <v>261</v>
      </c>
      <c r="AL209" s="24" t="str">
        <f t="shared" si="36"/>
        <v>{{5,1,1,6732537,0}|{{5,1,2,568400,0}|{{5,1,3,12202723,3}}</v>
      </c>
    </row>
    <row r="210" spans="1:38" x14ac:dyDescent="0.15">
      <c r="A210" s="16">
        <v>205</v>
      </c>
      <c r="B210" s="16">
        <v>304</v>
      </c>
      <c r="C210" s="16">
        <v>4</v>
      </c>
      <c r="D210" s="16">
        <v>0</v>
      </c>
      <c r="E210" s="16">
        <v>400</v>
      </c>
      <c r="F210" s="16">
        <v>0</v>
      </c>
      <c r="G210" s="16">
        <v>6000305</v>
      </c>
      <c r="H210" s="24"/>
      <c r="I210" s="24" t="s">
        <v>287</v>
      </c>
      <c r="J210" s="16">
        <v>8661</v>
      </c>
      <c r="K210" s="25">
        <f t="shared" si="29"/>
        <v>280</v>
      </c>
      <c r="L210" s="16" t="s">
        <v>45</v>
      </c>
      <c r="M210" s="16" t="str" cm="1">
        <f t="array" ref="M210:U210">_xlfn._xlws.FILTER(领地怪物效果!$A$4:$I$64,L210=领地怪物效果!$A$4:$A$64)</f>
        <v>远征PVP-4级圣水矿井</v>
      </c>
      <c r="N210" s="16">
        <v>4</v>
      </c>
      <c r="O210" s="16">
        <v>11.75</v>
      </c>
      <c r="P210" s="16">
        <v>22.25</v>
      </c>
      <c r="Q210" s="16">
        <v>22.25</v>
      </c>
      <c r="R210" s="16">
        <v>0</v>
      </c>
      <c r="S210" s="16">
        <v>35315764</v>
      </c>
      <c r="T210" s="16">
        <v>15575000</v>
      </c>
      <c r="U210" s="16">
        <v>334372667</v>
      </c>
      <c r="V210" s="16">
        <f t="shared" si="28"/>
        <v>4</v>
      </c>
      <c r="W210" s="19" cm="1">
        <f t="array" ref="W210">SUMPRODUCT((V210=品质升级提升效果!$H$3:$H$102)*(品质升级提升效果!$I$3:$I$102=C210)*(品质升级提升效果!$J$3:$J$102))</f>
        <v>0.28000000000000003</v>
      </c>
      <c r="X210" s="19" cm="1">
        <f t="array" ref="X210">IFERROR(LOOKUP(1,0/((L210=Sheet2!$A$1:$A$90)*(Sheet2!$B$1:$B$90=C210)),Sheet2!$C$1:$C$90),W210)</f>
        <v>0.28000000000000003</v>
      </c>
      <c r="Y210" s="16">
        <f t="shared" si="30"/>
        <v>9888413</v>
      </c>
      <c r="Z210" s="16">
        <f t="shared" si="31"/>
        <v>4361000</v>
      </c>
      <c r="AA210" s="16">
        <f t="shared" si="32"/>
        <v>93624346</v>
      </c>
      <c r="AD210" s="16" t="s">
        <v>257</v>
      </c>
      <c r="AE210" s="16" t="str">
        <f t="shared" si="33"/>
        <v>9888413,0}|</v>
      </c>
      <c r="AF210" s="16" t="s">
        <v>258</v>
      </c>
      <c r="AG210" s="16">
        <f t="shared" si="34"/>
        <v>4361000</v>
      </c>
      <c r="AH210" s="16" t="s">
        <v>260</v>
      </c>
      <c r="AI210" s="16" t="s">
        <v>259</v>
      </c>
      <c r="AJ210" s="16">
        <f t="shared" si="35"/>
        <v>93624346</v>
      </c>
      <c r="AK210" s="16" t="s">
        <v>261</v>
      </c>
      <c r="AL210" s="24" t="str">
        <f t="shared" si="36"/>
        <v>{{5,1,1,9888413,0}|{{5,1,2,4361000,0}|{{5,1,3,93624346,3}}</v>
      </c>
    </row>
    <row r="211" spans="1:38" x14ac:dyDescent="0.15">
      <c r="A211" s="16">
        <v>206</v>
      </c>
      <c r="B211" s="16">
        <v>305</v>
      </c>
      <c r="C211" s="16">
        <v>4</v>
      </c>
      <c r="D211" s="16">
        <v>0</v>
      </c>
      <c r="E211" s="16">
        <v>400</v>
      </c>
      <c r="F211" s="16">
        <v>0</v>
      </c>
      <c r="G211" s="16">
        <v>6000306</v>
      </c>
      <c r="H211" s="24"/>
      <c r="I211" s="24" t="s">
        <v>288</v>
      </c>
      <c r="J211" s="16">
        <v>8661</v>
      </c>
      <c r="K211" s="25">
        <f t="shared" si="29"/>
        <v>280</v>
      </c>
      <c r="L211" s="16" t="s">
        <v>46</v>
      </c>
      <c r="M211" s="16" t="str" cm="1">
        <f t="array" ref="M211:U211">_xlfn._xlws.FILTER(领地怪物效果!$A$4:$I$64,L211=领地怪物效果!$A$4:$A$64)</f>
        <v>远征PVP-5级圣水矿井</v>
      </c>
      <c r="N211" s="16">
        <v>5</v>
      </c>
      <c r="O211" s="16">
        <v>17.8</v>
      </c>
      <c r="P211" s="16">
        <v>26.25</v>
      </c>
      <c r="Q211" s="16">
        <v>26.25</v>
      </c>
      <c r="R211" s="16">
        <v>0</v>
      </c>
      <c r="S211" s="16">
        <v>53499626</v>
      </c>
      <c r="T211" s="16">
        <v>18375000</v>
      </c>
      <c r="U211" s="16">
        <v>394484608</v>
      </c>
      <c r="V211" s="16">
        <f t="shared" si="28"/>
        <v>5</v>
      </c>
      <c r="W211" s="19" cm="1">
        <f t="array" ref="W211">SUMPRODUCT((V211=品质升级提升效果!$H$3:$H$102)*(品质升级提升效果!$I$3:$I$102=C211)*(品质升级提升效果!$J$3:$J$102))</f>
        <v>0.28000000000000003</v>
      </c>
      <c r="X211" s="19" cm="1">
        <f t="array" ref="X211">IFERROR(LOOKUP(1,0/((L211=Sheet2!$A$1:$A$90)*(Sheet2!$B$1:$B$90=C211)),Sheet2!$C$1:$C$90),W211)</f>
        <v>0.28000000000000003</v>
      </c>
      <c r="Y211" s="16">
        <f t="shared" si="30"/>
        <v>14979895</v>
      </c>
      <c r="Z211" s="16">
        <f t="shared" si="31"/>
        <v>5145000</v>
      </c>
      <c r="AA211" s="16">
        <f t="shared" si="32"/>
        <v>110455690</v>
      </c>
      <c r="AD211" s="16" t="s">
        <v>257</v>
      </c>
      <c r="AE211" s="16" t="str">
        <f t="shared" si="33"/>
        <v>14979895,0}|</v>
      </c>
      <c r="AF211" s="16" t="s">
        <v>258</v>
      </c>
      <c r="AG211" s="16">
        <f t="shared" si="34"/>
        <v>5145000</v>
      </c>
      <c r="AH211" s="16" t="s">
        <v>260</v>
      </c>
      <c r="AI211" s="16" t="s">
        <v>259</v>
      </c>
      <c r="AJ211" s="16">
        <f t="shared" si="35"/>
        <v>110455690</v>
      </c>
      <c r="AK211" s="16" t="s">
        <v>261</v>
      </c>
      <c r="AL211" s="24" t="str">
        <f t="shared" si="36"/>
        <v>{{5,1,1,14979895,0}|{{5,1,2,5145000,0}|{{5,1,3,110455690,3}}</v>
      </c>
    </row>
    <row r="212" spans="1:38" x14ac:dyDescent="0.15">
      <c r="A212" s="16">
        <v>207</v>
      </c>
      <c r="B212" s="16">
        <v>306</v>
      </c>
      <c r="C212" s="16">
        <v>4</v>
      </c>
      <c r="D212" s="16">
        <v>0</v>
      </c>
      <c r="E212" s="16">
        <v>400</v>
      </c>
      <c r="F212" s="16">
        <v>0</v>
      </c>
      <c r="G212" s="16">
        <v>6000307</v>
      </c>
      <c r="H212" s="24"/>
      <c r="I212" s="24" t="s">
        <v>289</v>
      </c>
      <c r="J212" s="16">
        <v>8661</v>
      </c>
      <c r="K212" s="25">
        <f t="shared" si="29"/>
        <v>280</v>
      </c>
      <c r="L212" s="16" t="s">
        <v>47</v>
      </c>
      <c r="M212" s="16" t="str" cm="1">
        <f t="array" ref="M212:U212">_xlfn._xlws.FILTER(领地怪物效果!$A$4:$I$64,L212=领地怪物效果!$A$4:$A$64)</f>
        <v>远征PVP-6级圣水矿井</v>
      </c>
      <c r="N212" s="16">
        <v>6</v>
      </c>
      <c r="O212" s="16">
        <v>41.95</v>
      </c>
      <c r="P212" s="16">
        <v>174</v>
      </c>
      <c r="Q212" s="16">
        <v>174</v>
      </c>
      <c r="R212" s="16">
        <v>0</v>
      </c>
      <c r="S212" s="16">
        <v>126084794</v>
      </c>
      <c r="T212" s="16">
        <v>121800000</v>
      </c>
      <c r="U212" s="16">
        <v>2614869402</v>
      </c>
      <c r="V212" s="16">
        <f t="shared" si="28"/>
        <v>6</v>
      </c>
      <c r="W212" s="19" cm="1">
        <f t="array" ref="W212">SUMPRODUCT((V212=品质升级提升效果!$H$3:$H$102)*(品质升级提升效果!$I$3:$I$102=C212)*(品质升级提升效果!$J$3:$J$102))</f>
        <v>0.28000000000000003</v>
      </c>
      <c r="X212" s="19" cm="1">
        <f t="array" ref="X212">IFERROR(LOOKUP(1,0/((L212=Sheet2!$A$1:$A$90)*(Sheet2!$B$1:$B$90=C212)),Sheet2!$C$1:$C$90),W212)</f>
        <v>0.28000000000000003</v>
      </c>
      <c r="Y212" s="16">
        <f t="shared" si="30"/>
        <v>35303742</v>
      </c>
      <c r="Z212" s="16">
        <f t="shared" si="31"/>
        <v>34104000</v>
      </c>
      <c r="AA212" s="16">
        <f t="shared" si="32"/>
        <v>732163432</v>
      </c>
      <c r="AD212" s="16" t="s">
        <v>257</v>
      </c>
      <c r="AE212" s="16" t="str">
        <f t="shared" si="33"/>
        <v>35303742,0}|</v>
      </c>
      <c r="AF212" s="16" t="s">
        <v>258</v>
      </c>
      <c r="AG212" s="16">
        <f t="shared" si="34"/>
        <v>34104000</v>
      </c>
      <c r="AH212" s="16" t="s">
        <v>260</v>
      </c>
      <c r="AI212" s="16" t="s">
        <v>259</v>
      </c>
      <c r="AJ212" s="16">
        <f t="shared" si="35"/>
        <v>732163432</v>
      </c>
      <c r="AK212" s="16" t="s">
        <v>261</v>
      </c>
      <c r="AL212" s="24" t="str">
        <f t="shared" si="36"/>
        <v>{{5,1,1,35303742,0}|{{5,1,2,34104000,0}|{{5,1,3,732163432,3}}</v>
      </c>
    </row>
    <row r="213" spans="1:38" x14ac:dyDescent="0.15">
      <c r="A213" s="16">
        <v>208</v>
      </c>
      <c r="B213" s="16">
        <v>307</v>
      </c>
      <c r="C213" s="16">
        <v>4</v>
      </c>
      <c r="D213" s="16">
        <v>0</v>
      </c>
      <c r="E213" s="16">
        <v>400</v>
      </c>
      <c r="F213" s="16">
        <v>0</v>
      </c>
      <c r="G213" s="16">
        <v>6000308</v>
      </c>
      <c r="H213" s="24"/>
      <c r="I213" s="24" t="s">
        <v>290</v>
      </c>
      <c r="J213" s="16">
        <v>8661</v>
      </c>
      <c r="K213" s="25">
        <f t="shared" si="29"/>
        <v>260</v>
      </c>
      <c r="L213" s="16" t="s">
        <v>48</v>
      </c>
      <c r="M213" s="16" t="str" cm="1">
        <f t="array" ref="M213:U213">_xlfn._xlws.FILTER(领地怪物效果!$A$4:$I$64,L213=领地怪物效果!$A$4:$A$64)</f>
        <v>远征PVP-7级圣水矿井</v>
      </c>
      <c r="N213" s="16">
        <v>7</v>
      </c>
      <c r="O213" s="16">
        <v>48.35</v>
      </c>
      <c r="P213" s="16">
        <v>225</v>
      </c>
      <c r="Q213" s="16">
        <v>225</v>
      </c>
      <c r="R213" s="16">
        <v>0</v>
      </c>
      <c r="S213" s="16">
        <v>145320615</v>
      </c>
      <c r="T213" s="16">
        <v>157500000</v>
      </c>
      <c r="U213" s="16">
        <v>3381296641</v>
      </c>
      <c r="V213" s="16">
        <f t="shared" si="28"/>
        <v>7</v>
      </c>
      <c r="W213" s="19" cm="1">
        <f t="array" ref="W213">SUMPRODUCT((V213=品质升级提升效果!$H$3:$H$102)*(品质升级提升效果!$I$3:$I$102=C213)*(品质升级提升效果!$J$3:$J$102))</f>
        <v>0.26</v>
      </c>
      <c r="X213" s="19" cm="1">
        <f t="array" ref="X213">IFERROR(LOOKUP(1,0/((L213=Sheet2!$A$1:$A$90)*(Sheet2!$B$1:$B$90=C213)),Sheet2!$C$1:$C$90),W213)</f>
        <v>0.26</v>
      </c>
      <c r="Y213" s="16">
        <f t="shared" si="30"/>
        <v>37783359</v>
      </c>
      <c r="Z213" s="16">
        <f t="shared" si="31"/>
        <v>40950000</v>
      </c>
      <c r="AA213" s="16">
        <f t="shared" si="32"/>
        <v>879137126</v>
      </c>
      <c r="AD213" s="16" t="s">
        <v>257</v>
      </c>
      <c r="AE213" s="16" t="str">
        <f t="shared" si="33"/>
        <v>37783359,0}|</v>
      </c>
      <c r="AF213" s="16" t="s">
        <v>258</v>
      </c>
      <c r="AG213" s="16">
        <f t="shared" si="34"/>
        <v>40950000</v>
      </c>
      <c r="AH213" s="16" t="s">
        <v>260</v>
      </c>
      <c r="AI213" s="16" t="s">
        <v>259</v>
      </c>
      <c r="AJ213" s="16">
        <f t="shared" si="35"/>
        <v>879137126</v>
      </c>
      <c r="AK213" s="16" t="s">
        <v>261</v>
      </c>
      <c r="AL213" s="24" t="str">
        <f t="shared" si="36"/>
        <v>{{5,1,1,37783359,0}|{{5,1,2,40950000,0}|{{5,1,3,879137126,3}}</v>
      </c>
    </row>
    <row r="214" spans="1:38" x14ac:dyDescent="0.15">
      <c r="A214" s="16">
        <v>209</v>
      </c>
      <c r="B214" s="16">
        <v>308</v>
      </c>
      <c r="C214" s="16">
        <v>4</v>
      </c>
      <c r="D214" s="16">
        <v>0</v>
      </c>
      <c r="E214" s="16">
        <v>400</v>
      </c>
      <c r="F214" s="16">
        <v>0</v>
      </c>
      <c r="G214" s="16">
        <v>6000309</v>
      </c>
      <c r="H214" s="24"/>
      <c r="I214" s="24" t="s">
        <v>291</v>
      </c>
      <c r="J214" s="16">
        <v>8661</v>
      </c>
      <c r="K214" s="25">
        <f t="shared" si="29"/>
        <v>220</v>
      </c>
      <c r="L214" s="16" t="s">
        <v>49</v>
      </c>
      <c r="M214" s="16" t="str" cm="1">
        <f t="array" ref="M214:U214">_xlfn._xlws.FILTER(领地怪物效果!$A$4:$I$64,L214=领地怪物效果!$A$4:$A$64)</f>
        <v>远征PVP-8级圣水矿井</v>
      </c>
      <c r="N214" s="16">
        <v>8</v>
      </c>
      <c r="O214" s="16">
        <v>53.35</v>
      </c>
      <c r="P214" s="16">
        <v>290.60000000000002</v>
      </c>
      <c r="Q214" s="16">
        <v>290.60000000000002</v>
      </c>
      <c r="R214" s="16">
        <v>0</v>
      </c>
      <c r="S214" s="16">
        <v>160348600</v>
      </c>
      <c r="T214" s="16">
        <v>203420000</v>
      </c>
      <c r="U214" s="16">
        <v>4367132462</v>
      </c>
      <c r="V214" s="16">
        <f t="shared" si="28"/>
        <v>8</v>
      </c>
      <c r="W214" s="19" cm="1">
        <f t="array" ref="W214">SUMPRODUCT((V214=品质升级提升效果!$H$3:$H$102)*(品质升级提升效果!$I$3:$I$102=C214)*(品质升级提升效果!$J$3:$J$102))</f>
        <v>0.22</v>
      </c>
      <c r="X214" s="19" cm="1">
        <f t="array" ref="X214">IFERROR(LOOKUP(1,0/((L214=Sheet2!$A$1:$A$90)*(Sheet2!$B$1:$B$90=C214)),Sheet2!$C$1:$C$90),W214)</f>
        <v>0.22</v>
      </c>
      <c r="Y214" s="16">
        <f t="shared" si="30"/>
        <v>35276692</v>
      </c>
      <c r="Z214" s="16">
        <f t="shared" si="31"/>
        <v>44752400</v>
      </c>
      <c r="AA214" s="16">
        <f t="shared" si="32"/>
        <v>960769141</v>
      </c>
      <c r="AD214" s="16" t="s">
        <v>257</v>
      </c>
      <c r="AE214" s="16" t="str">
        <f t="shared" si="33"/>
        <v>35276692,0}|</v>
      </c>
      <c r="AF214" s="16" t="s">
        <v>258</v>
      </c>
      <c r="AG214" s="16">
        <f t="shared" si="34"/>
        <v>44752400</v>
      </c>
      <c r="AH214" s="16" t="s">
        <v>260</v>
      </c>
      <c r="AI214" s="16" t="s">
        <v>259</v>
      </c>
      <c r="AJ214" s="16">
        <f t="shared" si="35"/>
        <v>960769141</v>
      </c>
      <c r="AK214" s="16" t="s">
        <v>261</v>
      </c>
      <c r="AL214" s="24" t="str">
        <f t="shared" si="36"/>
        <v>{{5,1,1,35276692,0}|{{5,1,2,44752400,0}|{{5,1,3,960769141,3}}</v>
      </c>
    </row>
    <row r="215" spans="1:38" x14ac:dyDescent="0.15">
      <c r="A215" s="16">
        <v>210</v>
      </c>
      <c r="B215" s="16">
        <v>309</v>
      </c>
      <c r="C215" s="16">
        <v>4</v>
      </c>
      <c r="D215" s="16">
        <v>0</v>
      </c>
      <c r="E215" s="16">
        <v>400</v>
      </c>
      <c r="F215" s="16">
        <v>0</v>
      </c>
      <c r="G215" s="16">
        <v>6000310</v>
      </c>
      <c r="H215" s="24"/>
      <c r="I215" s="24" t="s">
        <v>292</v>
      </c>
      <c r="J215" s="16">
        <v>8661</v>
      </c>
      <c r="K215" s="25">
        <f t="shared" si="29"/>
        <v>220</v>
      </c>
      <c r="L215" s="16" t="s">
        <v>50</v>
      </c>
      <c r="M215" s="16" t="str" cm="1">
        <f t="array" ref="M215:U215">_xlfn._xlws.FILTER(领地怪物效果!$A$4:$I$64,L215=领地怪物效果!$A$4:$A$64)</f>
        <v>远征PVP-9级圣水矿井</v>
      </c>
      <c r="N215" s="16">
        <v>9</v>
      </c>
      <c r="O215" s="16">
        <v>92.3</v>
      </c>
      <c r="P215" s="16">
        <v>360</v>
      </c>
      <c r="Q215" s="16">
        <v>360</v>
      </c>
      <c r="R215" s="16">
        <v>0</v>
      </c>
      <c r="S215" s="16">
        <v>277416604</v>
      </c>
      <c r="T215" s="16">
        <v>252000000</v>
      </c>
      <c r="U215" s="16">
        <v>5410074626</v>
      </c>
      <c r="V215" s="16">
        <f t="shared" si="28"/>
        <v>9</v>
      </c>
      <c r="W215" s="19" cm="1">
        <f t="array" ref="W215">SUMPRODUCT((V215=品质升级提升效果!$H$3:$H$102)*(品质升级提升效果!$I$3:$I$102=C215)*(品质升级提升效果!$J$3:$J$102))</f>
        <v>0.22</v>
      </c>
      <c r="X215" s="19" cm="1">
        <f t="array" ref="X215">IFERROR(LOOKUP(1,0/((L215=Sheet2!$A$1:$A$90)*(Sheet2!$B$1:$B$90=C215)),Sheet2!$C$1:$C$90),W215)</f>
        <v>0.22</v>
      </c>
      <c r="Y215" s="16">
        <f t="shared" si="30"/>
        <v>61031652</v>
      </c>
      <c r="Z215" s="16">
        <f t="shared" si="31"/>
        <v>55440000</v>
      </c>
      <c r="AA215" s="16">
        <f t="shared" si="32"/>
        <v>1190216417</v>
      </c>
      <c r="AD215" s="16" t="s">
        <v>257</v>
      </c>
      <c r="AE215" s="16" t="str">
        <f t="shared" si="33"/>
        <v>61031652,0}|</v>
      </c>
      <c r="AF215" s="16" t="s">
        <v>258</v>
      </c>
      <c r="AG215" s="16">
        <f t="shared" si="34"/>
        <v>55440000</v>
      </c>
      <c r="AH215" s="16" t="s">
        <v>260</v>
      </c>
      <c r="AI215" s="16" t="s">
        <v>259</v>
      </c>
      <c r="AJ215" s="16">
        <f t="shared" si="35"/>
        <v>1190216417</v>
      </c>
      <c r="AK215" s="16" t="s">
        <v>261</v>
      </c>
      <c r="AL215" s="24" t="str">
        <f t="shared" si="36"/>
        <v>{{5,1,1,61031652,0}|{{5,1,2,55440000,0}|{{5,1,3,1190216417,3}}</v>
      </c>
    </row>
    <row r="216" spans="1:38" x14ac:dyDescent="0.15">
      <c r="A216" s="16">
        <v>211</v>
      </c>
      <c r="B216" s="16">
        <v>310</v>
      </c>
      <c r="C216" s="16">
        <v>4</v>
      </c>
      <c r="D216" s="16">
        <v>0</v>
      </c>
      <c r="E216" s="16">
        <v>400</v>
      </c>
      <c r="F216" s="16">
        <v>0</v>
      </c>
      <c r="G216" s="16">
        <v>6000311</v>
      </c>
      <c r="H216" s="24"/>
      <c r="I216" s="24" t="s">
        <v>293</v>
      </c>
      <c r="J216" s="16">
        <v>8661</v>
      </c>
      <c r="K216" s="25">
        <f t="shared" si="29"/>
        <v>180</v>
      </c>
      <c r="L216" s="16" t="s">
        <v>51</v>
      </c>
      <c r="M216" s="16" t="str" cm="1">
        <f t="array" ref="M216:U216">_xlfn._xlws.FILTER(领地怪物效果!$A$4:$I$64,L216=领地怪物效果!$A$4:$A$64)</f>
        <v>远征PVP-10级圣水矿井</v>
      </c>
      <c r="N216" s="16">
        <v>10</v>
      </c>
      <c r="O216" s="16">
        <v>108.65</v>
      </c>
      <c r="P216" s="16">
        <v>396</v>
      </c>
      <c r="Q216" s="16">
        <v>396</v>
      </c>
      <c r="R216" s="16">
        <v>0</v>
      </c>
      <c r="S216" s="16">
        <v>326558115</v>
      </c>
      <c r="T216" s="16">
        <v>277200000</v>
      </c>
      <c r="U216" s="16">
        <v>5951082089</v>
      </c>
      <c r="V216" s="16">
        <f t="shared" si="28"/>
        <v>10</v>
      </c>
      <c r="W216" s="19" cm="1">
        <f t="array" ref="W216">SUMPRODUCT((V216=品质升级提升效果!$H$3:$H$102)*(品质升级提升效果!$I$3:$I$102=C216)*(品质升级提升效果!$J$3:$J$102))</f>
        <v>0.18</v>
      </c>
      <c r="X216" s="19" cm="1">
        <f t="array" ref="X216">IFERROR(LOOKUP(1,0/((L216=Sheet2!$A$1:$A$90)*(Sheet2!$B$1:$B$90=C216)),Sheet2!$C$1:$C$90),W216)</f>
        <v>0.18</v>
      </c>
      <c r="Y216" s="16">
        <f t="shared" si="30"/>
        <v>58780460</v>
      </c>
      <c r="Z216" s="16">
        <f t="shared" si="31"/>
        <v>49896000</v>
      </c>
      <c r="AA216" s="16">
        <f t="shared" si="32"/>
        <v>1071194776</v>
      </c>
      <c r="AD216" s="16" t="s">
        <v>257</v>
      </c>
      <c r="AE216" s="16" t="str">
        <f t="shared" si="33"/>
        <v>58780460,0}|</v>
      </c>
      <c r="AF216" s="16" t="s">
        <v>258</v>
      </c>
      <c r="AG216" s="16">
        <f t="shared" si="34"/>
        <v>49896000</v>
      </c>
      <c r="AH216" s="16" t="s">
        <v>260</v>
      </c>
      <c r="AI216" s="16" t="s">
        <v>259</v>
      </c>
      <c r="AJ216" s="16">
        <f t="shared" si="35"/>
        <v>1071194776</v>
      </c>
      <c r="AK216" s="16" t="s">
        <v>261</v>
      </c>
      <c r="AL216" s="24" t="str">
        <f t="shared" si="36"/>
        <v>{{5,1,1,58780460,0}|{{5,1,2,49896000,0}|{{5,1,3,1071194776,3}}</v>
      </c>
    </row>
    <row r="217" spans="1:38" x14ac:dyDescent="0.15">
      <c r="A217" s="16">
        <v>212</v>
      </c>
      <c r="B217" s="16">
        <v>401</v>
      </c>
      <c r="C217" s="16">
        <v>4</v>
      </c>
      <c r="D217" s="16">
        <v>0</v>
      </c>
      <c r="E217" s="16">
        <v>0</v>
      </c>
      <c r="F217" s="16">
        <v>0</v>
      </c>
      <c r="G217" s="16">
        <v>6000312</v>
      </c>
      <c r="H217" s="24"/>
      <c r="I217" s="24" t="s">
        <v>285</v>
      </c>
      <c r="J217" s="16">
        <v>8661</v>
      </c>
      <c r="K217" s="25">
        <f t="shared" si="29"/>
        <v>24</v>
      </c>
      <c r="L217" s="16" t="s">
        <v>52</v>
      </c>
      <c r="M217" s="16" t="str" cm="1">
        <f t="array" ref="M217:U217">_xlfn._xlws.FILTER(领地怪物效果!$A$4:$I$64,L217=领地怪物效果!$A$4:$A$64)</f>
        <v>远征PVP-3级要塞</v>
      </c>
      <c r="N217" s="16">
        <v>3</v>
      </c>
      <c r="O217" s="16">
        <v>5</v>
      </c>
      <c r="P217" s="16">
        <v>2.5</v>
      </c>
      <c r="Q217" s="16">
        <v>2.5</v>
      </c>
      <c r="R217" s="16">
        <v>0</v>
      </c>
      <c r="S217" s="16">
        <v>15027985</v>
      </c>
      <c r="T217" s="16">
        <v>1750000</v>
      </c>
      <c r="U217" s="16">
        <v>37569962</v>
      </c>
      <c r="V217" s="16">
        <f t="shared" si="28"/>
        <v>1</v>
      </c>
      <c r="W217" s="19" cm="1">
        <f t="array" ref="W217">SUMPRODUCT((V217=品质升级提升效果!$H$3:$H$102)*(品质升级提升效果!$I$3:$I$102=C217)*(品质升级提升效果!$J$3:$J$102))</f>
        <v>0.35</v>
      </c>
      <c r="X217" s="19" cm="1">
        <f t="array" ref="X217">IFERROR(LOOKUP(1,0/((L217=Sheet2!$A$1:$A$90)*(Sheet2!$B$1:$B$90=C217)),Sheet2!$C$1:$C$90),W217)</f>
        <v>2.4E-2</v>
      </c>
      <c r="Y217" s="16">
        <f t="shared" si="30"/>
        <v>360671</v>
      </c>
      <c r="Z217" s="16">
        <f t="shared" si="31"/>
        <v>42000</v>
      </c>
      <c r="AA217" s="16">
        <f t="shared" si="32"/>
        <v>901679</v>
      </c>
      <c r="AD217" s="16" t="s">
        <v>257</v>
      </c>
      <c r="AE217" s="16" t="str">
        <f t="shared" si="33"/>
        <v>360671,0}|</v>
      </c>
      <c r="AF217" s="16" t="s">
        <v>258</v>
      </c>
      <c r="AG217" s="16">
        <f t="shared" si="34"/>
        <v>42000</v>
      </c>
      <c r="AH217" s="16" t="s">
        <v>260</v>
      </c>
      <c r="AI217" s="16" t="s">
        <v>259</v>
      </c>
      <c r="AJ217" s="16">
        <f t="shared" si="35"/>
        <v>901679</v>
      </c>
      <c r="AK217" s="16" t="s">
        <v>261</v>
      </c>
      <c r="AL217" s="24" t="str">
        <f t="shared" si="36"/>
        <v>{{5,1,1,360671,0}|{{5,1,2,42000,0}|{{5,1,3,901679,3}}</v>
      </c>
    </row>
    <row r="218" spans="1:38" x14ac:dyDescent="0.15">
      <c r="A218" s="16">
        <v>213</v>
      </c>
      <c r="B218" s="16">
        <v>402</v>
      </c>
      <c r="C218" s="16">
        <v>4</v>
      </c>
      <c r="D218" s="16">
        <v>0</v>
      </c>
      <c r="E218" s="16">
        <v>0</v>
      </c>
      <c r="F218" s="16">
        <v>0</v>
      </c>
      <c r="G218" s="16">
        <v>6000313</v>
      </c>
      <c r="H218" s="24"/>
      <c r="I218" s="24" t="s">
        <v>269</v>
      </c>
      <c r="J218" s="16">
        <v>8661</v>
      </c>
      <c r="K218" s="25">
        <f t="shared" si="29"/>
        <v>24</v>
      </c>
      <c r="L218" s="16" t="s">
        <v>53</v>
      </c>
      <c r="M218" s="16" t="str" cm="1">
        <f t="array" ref="M218:U218">_xlfn._xlws.FILTER(领地怪物效果!$A$4:$I$64,L218=领地怪物效果!$A$4:$A$64)</f>
        <v>远征PVP-6级要塞</v>
      </c>
      <c r="N218" s="16">
        <v>6</v>
      </c>
      <c r="O218" s="16">
        <v>26</v>
      </c>
      <c r="P218" s="16">
        <v>160</v>
      </c>
      <c r="Q218" s="16">
        <v>160</v>
      </c>
      <c r="R218" s="16">
        <v>0</v>
      </c>
      <c r="S218" s="16">
        <v>78145522</v>
      </c>
      <c r="T218" s="16">
        <v>112000000</v>
      </c>
      <c r="U218" s="16">
        <v>2404477611</v>
      </c>
      <c r="V218" s="16">
        <f t="shared" si="28"/>
        <v>2</v>
      </c>
      <c r="W218" s="19" cm="1">
        <f t="array" ref="W218">SUMPRODUCT((V218=品质升级提升效果!$H$3:$H$102)*(品质升级提升效果!$I$3:$I$102=C218)*(品质升级提升效果!$J$3:$J$102))</f>
        <v>0.36</v>
      </c>
      <c r="X218" s="19" cm="1">
        <f t="array" ref="X218">IFERROR(LOOKUP(1,0/((L218=Sheet2!$A$1:$A$90)*(Sheet2!$B$1:$B$90=C218)),Sheet2!$C$1:$C$90),W218)</f>
        <v>2.4E-2</v>
      </c>
      <c r="Y218" s="16">
        <f t="shared" si="30"/>
        <v>1875492</v>
      </c>
      <c r="Z218" s="16">
        <f t="shared" si="31"/>
        <v>2688000</v>
      </c>
      <c r="AA218" s="16">
        <f t="shared" si="32"/>
        <v>57707462</v>
      </c>
      <c r="AD218" s="16" t="s">
        <v>257</v>
      </c>
      <c r="AE218" s="16" t="str">
        <f t="shared" si="33"/>
        <v>1875492,0}|</v>
      </c>
      <c r="AF218" s="16" t="s">
        <v>258</v>
      </c>
      <c r="AG218" s="16">
        <f t="shared" si="34"/>
        <v>2688000</v>
      </c>
      <c r="AH218" s="16" t="s">
        <v>260</v>
      </c>
      <c r="AI218" s="16" t="s">
        <v>259</v>
      </c>
      <c r="AJ218" s="16">
        <f t="shared" si="35"/>
        <v>57707462</v>
      </c>
      <c r="AK218" s="16" t="s">
        <v>261</v>
      </c>
      <c r="AL218" s="24" t="str">
        <f t="shared" si="36"/>
        <v>{{5,1,1,1875492,0}|{{5,1,2,2688000,0}|{{5,1,3,57707462,3}}</v>
      </c>
    </row>
    <row r="219" spans="1:38" x14ac:dyDescent="0.15">
      <c r="A219" s="16">
        <v>214</v>
      </c>
      <c r="B219" s="16">
        <v>403</v>
      </c>
      <c r="C219" s="16">
        <v>4</v>
      </c>
      <c r="D219" s="16">
        <v>0</v>
      </c>
      <c r="E219" s="16">
        <v>0</v>
      </c>
      <c r="F219" s="16">
        <v>0</v>
      </c>
      <c r="G219" s="16">
        <v>6000314</v>
      </c>
      <c r="H219" s="24"/>
      <c r="I219" s="24" t="s">
        <v>280</v>
      </c>
      <c r="J219" s="16">
        <v>8661</v>
      </c>
      <c r="K219" s="25">
        <f t="shared" si="29"/>
        <v>24</v>
      </c>
      <c r="L219" s="16" t="s">
        <v>54</v>
      </c>
      <c r="M219" s="16" t="str" cm="1">
        <f t="array" ref="M219:U219">_xlfn._xlws.FILTER(领地怪物效果!$A$4:$I$64,L219=领地怪物效果!$A$4:$A$64)</f>
        <v>远征PVP-9级要塞</v>
      </c>
      <c r="N219" s="16">
        <v>9</v>
      </c>
      <c r="O219" s="16">
        <v>56</v>
      </c>
      <c r="P219" s="16">
        <v>300</v>
      </c>
      <c r="Q219" s="16">
        <v>300</v>
      </c>
      <c r="R219" s="16">
        <v>0</v>
      </c>
      <c r="S219" s="16">
        <v>168313432</v>
      </c>
      <c r="T219" s="16">
        <v>210000000</v>
      </c>
      <c r="U219" s="16">
        <v>4508395522</v>
      </c>
      <c r="V219" s="16">
        <f t="shared" si="28"/>
        <v>3</v>
      </c>
      <c r="W219" s="19" cm="1">
        <f t="array" ref="W219">SUMPRODUCT((V219=品质升级提升效果!$H$3:$H$102)*(品质升级提升效果!$I$3:$I$102=C219)*(品质升级提升效果!$J$3:$J$102))</f>
        <v>0.28000000000000003</v>
      </c>
      <c r="X219" s="19" cm="1">
        <f t="array" ref="X219">IFERROR(LOOKUP(1,0/((L219=Sheet2!$A$1:$A$90)*(Sheet2!$B$1:$B$90=C219)),Sheet2!$C$1:$C$90),W219)</f>
        <v>2.4E-2</v>
      </c>
      <c r="Y219" s="16">
        <f t="shared" si="30"/>
        <v>4039522</v>
      </c>
      <c r="Z219" s="16">
        <f t="shared" si="31"/>
        <v>5040000</v>
      </c>
      <c r="AA219" s="16">
        <f t="shared" si="32"/>
        <v>108201492</v>
      </c>
      <c r="AD219" s="16" t="s">
        <v>257</v>
      </c>
      <c r="AE219" s="16" t="str">
        <f t="shared" si="33"/>
        <v>4039522,0}|</v>
      </c>
      <c r="AF219" s="16" t="s">
        <v>258</v>
      </c>
      <c r="AG219" s="16">
        <f t="shared" si="34"/>
        <v>5040000</v>
      </c>
      <c r="AH219" s="16" t="s">
        <v>260</v>
      </c>
      <c r="AI219" s="16" t="s">
        <v>259</v>
      </c>
      <c r="AJ219" s="16">
        <f t="shared" si="35"/>
        <v>108201492</v>
      </c>
      <c r="AK219" s="16" t="s">
        <v>261</v>
      </c>
      <c r="AL219" s="24" t="str">
        <f t="shared" si="36"/>
        <v>{{5,1,1,4039522,0}|{{5,1,2,5040000,0}|{{5,1,3,108201492,3}}</v>
      </c>
    </row>
    <row r="220" spans="1:38" x14ac:dyDescent="0.15">
      <c r="A220" s="16">
        <v>215</v>
      </c>
      <c r="B220" s="16">
        <v>404</v>
      </c>
      <c r="C220" s="16">
        <v>4</v>
      </c>
      <c r="D220" s="16">
        <v>0</v>
      </c>
      <c r="E220" s="16">
        <v>0</v>
      </c>
      <c r="F220" s="16">
        <v>0</v>
      </c>
      <c r="G220" s="16">
        <v>6000315</v>
      </c>
      <c r="H220" s="24"/>
      <c r="I220" s="24" t="s">
        <v>294</v>
      </c>
      <c r="J220" s="16">
        <v>8661</v>
      </c>
      <c r="K220" s="25">
        <f t="shared" si="29"/>
        <v>24</v>
      </c>
      <c r="L220" s="16" t="s">
        <v>55</v>
      </c>
      <c r="M220" s="16" t="str" cm="1">
        <f t="array" ref="M220:U220">_xlfn._xlws.FILTER(领地怪物效果!$A$4:$I$64,L220=领地怪物效果!$A$4:$A$64)</f>
        <v>远征PVP-10级中心城邦</v>
      </c>
      <c r="N220" s="16">
        <v>10</v>
      </c>
      <c r="O220" s="16">
        <v>83</v>
      </c>
      <c r="P220" s="16">
        <v>401</v>
      </c>
      <c r="Q220" s="16">
        <v>401</v>
      </c>
      <c r="R220" s="16">
        <v>0</v>
      </c>
      <c r="S220" s="16">
        <v>249464552</v>
      </c>
      <c r="T220" s="16">
        <v>280700000</v>
      </c>
      <c r="U220" s="16">
        <v>6026222014</v>
      </c>
      <c r="V220" s="16">
        <f t="shared" si="28"/>
        <v>4</v>
      </c>
      <c r="W220" s="19" cm="1">
        <f t="array" ref="W220">SUMPRODUCT((V220=品质升级提升效果!$H$3:$H$102)*(品质升级提升效果!$I$3:$I$102=C220)*(品质升级提升效果!$J$3:$J$102))</f>
        <v>0.28000000000000003</v>
      </c>
      <c r="X220" s="19" cm="1">
        <f t="array" ref="X220">IFERROR(LOOKUP(1,0/((L220=Sheet2!$A$1:$A$90)*(Sheet2!$B$1:$B$90=C220)),Sheet2!$C$1:$C$90),W220)</f>
        <v>2.4E-2</v>
      </c>
      <c r="Y220" s="16">
        <f t="shared" si="30"/>
        <v>5987149</v>
      </c>
      <c r="Z220" s="16">
        <f t="shared" si="31"/>
        <v>6736800</v>
      </c>
      <c r="AA220" s="16">
        <f t="shared" si="32"/>
        <v>144629328</v>
      </c>
      <c r="AD220" s="16" t="s">
        <v>257</v>
      </c>
      <c r="AE220" s="16" t="str">
        <f t="shared" si="33"/>
        <v>5987149,0}|</v>
      </c>
      <c r="AF220" s="16" t="s">
        <v>258</v>
      </c>
      <c r="AG220" s="16">
        <f t="shared" si="34"/>
        <v>6736800</v>
      </c>
      <c r="AH220" s="16" t="s">
        <v>260</v>
      </c>
      <c r="AI220" s="16" t="s">
        <v>259</v>
      </c>
      <c r="AJ220" s="16">
        <f t="shared" si="35"/>
        <v>144629328</v>
      </c>
      <c r="AK220" s="16" t="s">
        <v>261</v>
      </c>
      <c r="AL220" s="24" t="str">
        <f t="shared" si="36"/>
        <v>{{5,1,1,5987149,0}|{{5,1,2,6736800,0}|{{5,1,3,144629328,3}}</v>
      </c>
    </row>
    <row r="221" spans="1:38" x14ac:dyDescent="0.15">
      <c r="A221" s="16">
        <v>216</v>
      </c>
      <c r="B221" s="16">
        <v>500</v>
      </c>
      <c r="C221" s="16">
        <v>4</v>
      </c>
      <c r="D221" s="16">
        <v>0</v>
      </c>
      <c r="E221" s="16">
        <v>0</v>
      </c>
      <c r="F221" s="16">
        <v>0</v>
      </c>
      <c r="G221" s="16">
        <v>6000316</v>
      </c>
      <c r="H221" s="24"/>
      <c r="I221" s="24" t="s">
        <v>295</v>
      </c>
      <c r="J221" s="16">
        <v>8661</v>
      </c>
      <c r="K221" s="25">
        <f t="shared" si="29"/>
        <v>350</v>
      </c>
      <c r="L221" s="16" t="s">
        <v>56</v>
      </c>
      <c r="M221" s="16" t="str" cm="1">
        <f t="array" ref="M221:U221">_xlfn._xlws.FILTER(领地怪物效果!$A$4:$I$64,L221=领地怪物效果!$A$4:$A$64)</f>
        <v>远征PVE-出生</v>
      </c>
      <c r="N221" s="16">
        <v>0</v>
      </c>
      <c r="O221" s="16">
        <v>1.5</v>
      </c>
      <c r="P221" s="16">
        <v>1.2</v>
      </c>
      <c r="Q221" s="16">
        <v>1.2</v>
      </c>
      <c r="R221" s="16">
        <v>0</v>
      </c>
      <c r="S221" s="16">
        <v>4508395</v>
      </c>
      <c r="T221" s="16">
        <v>840000</v>
      </c>
      <c r="U221" s="16">
        <v>18033582</v>
      </c>
      <c r="V221" s="16">
        <f t="shared" si="28"/>
        <v>1</v>
      </c>
      <c r="W221" s="19" cm="1">
        <f t="array" ref="W221">SUMPRODUCT((V221=品质升级提升效果!$H$3:$H$102)*(品质升级提升效果!$I$3:$I$102=C221)*(品质升级提升效果!$J$3:$J$102))</f>
        <v>0.35</v>
      </c>
      <c r="X221" s="19" cm="1">
        <f t="array" ref="X221">IFERROR(LOOKUP(1,0/((L221=Sheet2!$A$1:$A$90)*(Sheet2!$B$1:$B$90=C221)),Sheet2!$C$1:$C$90),W221)</f>
        <v>0.35</v>
      </c>
      <c r="Y221" s="16">
        <f t="shared" si="30"/>
        <v>1577938</v>
      </c>
      <c r="Z221" s="16">
        <f t="shared" si="31"/>
        <v>294000</v>
      </c>
      <c r="AA221" s="16">
        <f t="shared" si="32"/>
        <v>6311753</v>
      </c>
      <c r="AD221" s="16" t="s">
        <v>257</v>
      </c>
      <c r="AE221" s="16" t="str">
        <f t="shared" si="33"/>
        <v>1577938,0}|</v>
      </c>
      <c r="AF221" s="16" t="s">
        <v>258</v>
      </c>
      <c r="AG221" s="16">
        <f t="shared" si="34"/>
        <v>294000</v>
      </c>
      <c r="AH221" s="16" t="s">
        <v>260</v>
      </c>
      <c r="AI221" s="16" t="s">
        <v>259</v>
      </c>
      <c r="AJ221" s="16">
        <f t="shared" si="35"/>
        <v>6311753</v>
      </c>
      <c r="AK221" s="16" t="s">
        <v>261</v>
      </c>
      <c r="AL221" s="24" t="str">
        <f t="shared" si="36"/>
        <v>{{5,1,1,1577938,0}|{{5,1,2,294000,0}|{{5,1,3,6311753,3}}</v>
      </c>
    </row>
    <row r="222" spans="1:38" x14ac:dyDescent="0.15">
      <c r="A222" s="16">
        <v>217</v>
      </c>
      <c r="B222" s="16">
        <v>501</v>
      </c>
      <c r="C222" s="16">
        <v>4</v>
      </c>
      <c r="D222" s="16">
        <v>0</v>
      </c>
      <c r="E222" s="16">
        <v>0</v>
      </c>
      <c r="F222" s="16">
        <v>0</v>
      </c>
      <c r="G222" s="16">
        <v>6000317</v>
      </c>
      <c r="H222" s="24"/>
      <c r="I222" s="24" t="s">
        <v>289</v>
      </c>
      <c r="J222" s="16">
        <v>8661</v>
      </c>
      <c r="K222" s="25">
        <f t="shared" si="29"/>
        <v>350</v>
      </c>
      <c r="L222" s="16" t="s">
        <v>57</v>
      </c>
      <c r="M222" s="16" t="str" cm="1">
        <f t="array" ref="M222:U222">_xlfn._xlws.FILTER(领地怪物效果!$A$4:$I$64,L222=领地怪物效果!$A$4:$A$64)</f>
        <v>远征PVE-1级普通</v>
      </c>
      <c r="N222" s="16">
        <v>1</v>
      </c>
      <c r="O222" s="16">
        <v>1.35</v>
      </c>
      <c r="P222" s="16">
        <v>1.2</v>
      </c>
      <c r="Q222" s="16">
        <v>1.2</v>
      </c>
      <c r="R222" s="16">
        <v>0</v>
      </c>
      <c r="S222" s="16">
        <v>4057555</v>
      </c>
      <c r="T222" s="16">
        <v>840000</v>
      </c>
      <c r="U222" s="16">
        <v>18033582</v>
      </c>
      <c r="V222" s="16">
        <f t="shared" si="28"/>
        <v>1</v>
      </c>
      <c r="W222" s="19" cm="1">
        <f t="array" ref="W222">SUMPRODUCT((V222=品质升级提升效果!$H$3:$H$102)*(品质升级提升效果!$I$3:$I$102=C222)*(品质升级提升效果!$J$3:$J$102))</f>
        <v>0.35</v>
      </c>
      <c r="X222" s="19" cm="1">
        <f t="array" ref="X222">IFERROR(LOOKUP(1,0/((L222=Sheet2!$A$1:$A$90)*(Sheet2!$B$1:$B$90=C222)),Sheet2!$C$1:$C$90),W222)</f>
        <v>0.35</v>
      </c>
      <c r="Y222" s="16">
        <f t="shared" si="30"/>
        <v>1420144</v>
      </c>
      <c r="Z222" s="16">
        <f t="shared" si="31"/>
        <v>294000</v>
      </c>
      <c r="AA222" s="16">
        <f t="shared" si="32"/>
        <v>6311753</v>
      </c>
      <c r="AD222" s="16" t="s">
        <v>257</v>
      </c>
      <c r="AE222" s="16" t="str">
        <f t="shared" si="33"/>
        <v>1420144,0}|</v>
      </c>
      <c r="AF222" s="16" t="s">
        <v>258</v>
      </c>
      <c r="AG222" s="16">
        <f t="shared" si="34"/>
        <v>294000</v>
      </c>
      <c r="AH222" s="16" t="s">
        <v>260</v>
      </c>
      <c r="AI222" s="16" t="s">
        <v>259</v>
      </c>
      <c r="AJ222" s="16">
        <f t="shared" si="35"/>
        <v>6311753</v>
      </c>
      <c r="AK222" s="16" t="s">
        <v>261</v>
      </c>
      <c r="AL222" s="24" t="str">
        <f t="shared" si="36"/>
        <v>{{5,1,1,1420144,0}|{{5,1,2,294000,0}|{{5,1,3,6311753,3}}</v>
      </c>
    </row>
    <row r="223" spans="1:38" x14ac:dyDescent="0.15">
      <c r="A223" s="16">
        <v>218</v>
      </c>
      <c r="B223" s="16">
        <v>502</v>
      </c>
      <c r="C223" s="16">
        <v>4</v>
      </c>
      <c r="D223" s="16">
        <v>0</v>
      </c>
      <c r="E223" s="16">
        <v>0</v>
      </c>
      <c r="F223" s="16">
        <v>0</v>
      </c>
      <c r="G223" s="16">
        <v>6000318</v>
      </c>
      <c r="H223" s="24"/>
      <c r="I223" s="24" t="s">
        <v>296</v>
      </c>
      <c r="J223" s="16">
        <v>8661</v>
      </c>
      <c r="K223" s="25">
        <f t="shared" si="29"/>
        <v>360</v>
      </c>
      <c r="L223" s="16" t="s">
        <v>58</v>
      </c>
      <c r="M223" s="16" t="str" cm="1">
        <f t="array" ref="M223:U223">_xlfn._xlws.FILTER(领地怪物效果!$A$4:$I$64,L223=领地怪物效果!$A$4:$A$64)</f>
        <v>远征PVE-2级普通</v>
      </c>
      <c r="N223" s="16">
        <v>2</v>
      </c>
      <c r="O223" s="16">
        <v>2.8</v>
      </c>
      <c r="P223" s="16">
        <v>1.8</v>
      </c>
      <c r="Q223" s="16">
        <v>1.8</v>
      </c>
      <c r="R223" s="16">
        <v>0</v>
      </c>
      <c r="S223" s="16">
        <v>8415671</v>
      </c>
      <c r="T223" s="16">
        <v>1260000</v>
      </c>
      <c r="U223" s="16">
        <v>27050373</v>
      </c>
      <c r="V223" s="16">
        <f t="shared" si="28"/>
        <v>2</v>
      </c>
      <c r="W223" s="19" cm="1">
        <f t="array" ref="W223">SUMPRODUCT((V223=品质升级提升效果!$H$3:$H$102)*(品质升级提升效果!$I$3:$I$102=C223)*(品质升级提升效果!$J$3:$J$102))</f>
        <v>0.36</v>
      </c>
      <c r="X223" s="19" cm="1">
        <f t="array" ref="X223">IFERROR(LOOKUP(1,0/((L223=Sheet2!$A$1:$A$90)*(Sheet2!$B$1:$B$90=C223)),Sheet2!$C$1:$C$90),W223)</f>
        <v>0.36</v>
      </c>
      <c r="Y223" s="16">
        <f t="shared" si="30"/>
        <v>3029641</v>
      </c>
      <c r="Z223" s="16">
        <f t="shared" si="31"/>
        <v>453600</v>
      </c>
      <c r="AA223" s="16">
        <f t="shared" si="32"/>
        <v>9738134</v>
      </c>
      <c r="AD223" s="16" t="s">
        <v>257</v>
      </c>
      <c r="AE223" s="16" t="str">
        <f t="shared" si="33"/>
        <v>3029641,0}|</v>
      </c>
      <c r="AF223" s="16" t="s">
        <v>258</v>
      </c>
      <c r="AG223" s="16">
        <f t="shared" si="34"/>
        <v>453600</v>
      </c>
      <c r="AH223" s="16" t="s">
        <v>260</v>
      </c>
      <c r="AI223" s="16" t="s">
        <v>259</v>
      </c>
      <c r="AJ223" s="16">
        <f t="shared" si="35"/>
        <v>9738134</v>
      </c>
      <c r="AK223" s="16" t="s">
        <v>261</v>
      </c>
      <c r="AL223" s="24" t="str">
        <f t="shared" si="36"/>
        <v>{{5,1,1,3029641,0}|{{5,1,2,453600,0}|{{5,1,3,9738134,3}}</v>
      </c>
    </row>
    <row r="224" spans="1:38" x14ac:dyDescent="0.15">
      <c r="A224" s="16">
        <v>219</v>
      </c>
      <c r="B224" s="16">
        <v>503</v>
      </c>
      <c r="C224" s="16">
        <v>4</v>
      </c>
      <c r="D224" s="16">
        <v>0</v>
      </c>
      <c r="E224" s="16">
        <v>0</v>
      </c>
      <c r="F224" s="16">
        <v>0</v>
      </c>
      <c r="G224" s="16">
        <v>6000319</v>
      </c>
      <c r="H224" s="24"/>
      <c r="I224" s="24" t="s">
        <v>297</v>
      </c>
      <c r="J224" s="16">
        <v>8661</v>
      </c>
      <c r="K224" s="25">
        <f t="shared" si="29"/>
        <v>280</v>
      </c>
      <c r="L224" s="16" t="s">
        <v>59</v>
      </c>
      <c r="M224" s="16" t="str" cm="1">
        <f t="array" ref="M224:U224">_xlfn._xlws.FILTER(领地怪物效果!$A$4:$I$64,L224=领地怪物效果!$A$4:$A$64)</f>
        <v>远征PVE-3级普通</v>
      </c>
      <c r="N224" s="16">
        <v>3</v>
      </c>
      <c r="O224" s="16">
        <v>5.5</v>
      </c>
      <c r="P224" s="16">
        <v>3</v>
      </c>
      <c r="Q224" s="16">
        <v>3</v>
      </c>
      <c r="R224" s="16">
        <v>0</v>
      </c>
      <c r="S224" s="16">
        <v>16530783</v>
      </c>
      <c r="T224" s="16">
        <v>2100000</v>
      </c>
      <c r="U224" s="16">
        <v>45083955</v>
      </c>
      <c r="V224" s="16">
        <f t="shared" si="28"/>
        <v>3</v>
      </c>
      <c r="W224" s="19" cm="1">
        <f t="array" ref="W224">SUMPRODUCT((V224=品质升级提升效果!$H$3:$H$102)*(品质升级提升效果!$I$3:$I$102=C224)*(品质升级提升效果!$J$3:$J$102))</f>
        <v>0.28000000000000003</v>
      </c>
      <c r="X224" s="19" cm="1">
        <f t="array" ref="X224">IFERROR(LOOKUP(1,0/((L224=Sheet2!$A$1:$A$90)*(Sheet2!$B$1:$B$90=C224)),Sheet2!$C$1:$C$90),W224)</f>
        <v>0.28000000000000003</v>
      </c>
      <c r="Y224" s="16">
        <f t="shared" si="30"/>
        <v>4628619</v>
      </c>
      <c r="Z224" s="16">
        <f t="shared" si="31"/>
        <v>588000</v>
      </c>
      <c r="AA224" s="16">
        <f t="shared" si="32"/>
        <v>12623507</v>
      </c>
      <c r="AD224" s="16" t="s">
        <v>257</v>
      </c>
      <c r="AE224" s="16" t="str">
        <f t="shared" si="33"/>
        <v>4628619,0}|</v>
      </c>
      <c r="AF224" s="16" t="s">
        <v>258</v>
      </c>
      <c r="AG224" s="16">
        <f t="shared" si="34"/>
        <v>588000</v>
      </c>
      <c r="AH224" s="16" t="s">
        <v>260</v>
      </c>
      <c r="AI224" s="16" t="s">
        <v>259</v>
      </c>
      <c r="AJ224" s="16">
        <f t="shared" si="35"/>
        <v>12623507</v>
      </c>
      <c r="AK224" s="16" t="s">
        <v>261</v>
      </c>
      <c r="AL224" s="24" t="str">
        <f t="shared" si="36"/>
        <v>{{5,1,1,4628619,0}|{{5,1,2,588000,0}|{{5,1,3,12623507,3}}</v>
      </c>
    </row>
    <row r="225" spans="1:38" x14ac:dyDescent="0.15">
      <c r="A225" s="16">
        <v>220</v>
      </c>
      <c r="B225" s="16">
        <v>504</v>
      </c>
      <c r="C225" s="16">
        <v>4</v>
      </c>
      <c r="D225" s="16">
        <v>0</v>
      </c>
      <c r="E225" s="16">
        <v>0</v>
      </c>
      <c r="F225" s="16">
        <v>0</v>
      </c>
      <c r="G225" s="16">
        <v>6000320</v>
      </c>
      <c r="H225" s="24"/>
      <c r="I225" s="24" t="s">
        <v>270</v>
      </c>
      <c r="J225" s="16">
        <v>8661</v>
      </c>
      <c r="K225" s="25">
        <f t="shared" si="29"/>
        <v>280</v>
      </c>
      <c r="L225" s="16" t="s">
        <v>60</v>
      </c>
      <c r="M225" s="16" t="str" cm="1">
        <f t="array" ref="M225:U225">_xlfn._xlws.FILTER(领地怪物效果!$A$4:$I$64,L225=领地怪物效果!$A$4:$A$64)</f>
        <v>远征PVE-4级普通</v>
      </c>
      <c r="N225" s="16">
        <v>4</v>
      </c>
      <c r="O225" s="16">
        <v>8</v>
      </c>
      <c r="P225" s="16">
        <v>22</v>
      </c>
      <c r="Q225" s="16">
        <v>22</v>
      </c>
      <c r="R225" s="16">
        <v>0</v>
      </c>
      <c r="S225" s="16">
        <v>24044776</v>
      </c>
      <c r="T225" s="16">
        <v>15400000</v>
      </c>
      <c r="U225" s="16">
        <v>330615671</v>
      </c>
      <c r="V225" s="16">
        <f t="shared" si="28"/>
        <v>4</v>
      </c>
      <c r="W225" s="19" cm="1">
        <f t="array" ref="W225">SUMPRODUCT((V225=品质升级提升效果!$H$3:$H$102)*(品质升级提升效果!$I$3:$I$102=C225)*(品质升级提升效果!$J$3:$J$102))</f>
        <v>0.28000000000000003</v>
      </c>
      <c r="X225" s="19" cm="1">
        <f t="array" ref="X225">IFERROR(LOOKUP(1,0/((L225=Sheet2!$A$1:$A$90)*(Sheet2!$B$1:$B$90=C225)),Sheet2!$C$1:$C$90),W225)</f>
        <v>0.28000000000000003</v>
      </c>
      <c r="Y225" s="16">
        <f t="shared" si="30"/>
        <v>6732537</v>
      </c>
      <c r="Z225" s="16">
        <f t="shared" si="31"/>
        <v>4312000</v>
      </c>
      <c r="AA225" s="16">
        <f t="shared" si="32"/>
        <v>92572387</v>
      </c>
      <c r="AD225" s="16" t="s">
        <v>257</v>
      </c>
      <c r="AE225" s="16" t="str">
        <f t="shared" si="33"/>
        <v>6732537,0}|</v>
      </c>
      <c r="AF225" s="16" t="s">
        <v>258</v>
      </c>
      <c r="AG225" s="16">
        <f t="shared" si="34"/>
        <v>4312000</v>
      </c>
      <c r="AH225" s="16" t="s">
        <v>260</v>
      </c>
      <c r="AI225" s="16" t="s">
        <v>259</v>
      </c>
      <c r="AJ225" s="16">
        <f t="shared" si="35"/>
        <v>92572387</v>
      </c>
      <c r="AK225" s="16" t="s">
        <v>261</v>
      </c>
      <c r="AL225" s="24" t="str">
        <f t="shared" si="36"/>
        <v>{{5,1,1,6732537,0}|{{5,1,2,4312000,0}|{{5,1,3,92572387,3}}</v>
      </c>
    </row>
    <row r="226" spans="1:38" x14ac:dyDescent="0.15">
      <c r="A226" s="16">
        <v>221</v>
      </c>
      <c r="B226" s="16">
        <v>505</v>
      </c>
      <c r="C226" s="16">
        <v>4</v>
      </c>
      <c r="D226" s="16">
        <v>0</v>
      </c>
      <c r="E226" s="16">
        <v>0</v>
      </c>
      <c r="F226" s="16">
        <v>0</v>
      </c>
      <c r="G226" s="16">
        <v>6000321</v>
      </c>
      <c r="H226" s="24"/>
      <c r="I226" s="24" t="s">
        <v>298</v>
      </c>
      <c r="J226" s="16">
        <v>8661</v>
      </c>
      <c r="K226" s="25">
        <f t="shared" si="29"/>
        <v>280</v>
      </c>
      <c r="L226" s="16" t="s">
        <v>61</v>
      </c>
      <c r="M226" s="16" t="str" cm="1">
        <f t="array" ref="M226:U226">_xlfn._xlws.FILTER(领地怪物效果!$A$4:$I$64,L226=领地怪物效果!$A$4:$A$64)</f>
        <v>远征PVE-5级普通</v>
      </c>
      <c r="N226" s="16">
        <v>5</v>
      </c>
      <c r="O226" s="16">
        <v>12</v>
      </c>
      <c r="P226" s="16">
        <v>25</v>
      </c>
      <c r="Q226" s="16">
        <v>25</v>
      </c>
      <c r="R226" s="16">
        <v>0</v>
      </c>
      <c r="S226" s="16">
        <v>36067164</v>
      </c>
      <c r="T226" s="16">
        <v>17500000</v>
      </c>
      <c r="U226" s="16">
        <v>375699626</v>
      </c>
      <c r="V226" s="16">
        <f t="shared" si="28"/>
        <v>5</v>
      </c>
      <c r="W226" s="19" cm="1">
        <f t="array" ref="W226">SUMPRODUCT((V226=品质升级提升效果!$H$3:$H$102)*(品质升级提升效果!$I$3:$I$102=C226)*(品质升级提升效果!$J$3:$J$102))</f>
        <v>0.28000000000000003</v>
      </c>
      <c r="X226" s="19" cm="1">
        <f t="array" ref="X226">IFERROR(LOOKUP(1,0/((L226=Sheet2!$A$1:$A$90)*(Sheet2!$B$1:$B$90=C226)),Sheet2!$C$1:$C$90),W226)</f>
        <v>0.28000000000000003</v>
      </c>
      <c r="Y226" s="16">
        <f t="shared" si="30"/>
        <v>10098805</v>
      </c>
      <c r="Z226" s="16">
        <f t="shared" si="31"/>
        <v>4900000</v>
      </c>
      <c r="AA226" s="16">
        <f t="shared" si="32"/>
        <v>105195895</v>
      </c>
      <c r="AD226" s="16" t="s">
        <v>257</v>
      </c>
      <c r="AE226" s="16" t="str">
        <f t="shared" si="33"/>
        <v>10098805,0}|</v>
      </c>
      <c r="AF226" s="16" t="s">
        <v>258</v>
      </c>
      <c r="AG226" s="16">
        <f t="shared" si="34"/>
        <v>4900000</v>
      </c>
      <c r="AH226" s="16" t="s">
        <v>260</v>
      </c>
      <c r="AI226" s="16" t="s">
        <v>259</v>
      </c>
      <c r="AJ226" s="16">
        <f t="shared" si="35"/>
        <v>105195895</v>
      </c>
      <c r="AK226" s="16" t="s">
        <v>261</v>
      </c>
      <c r="AL226" s="24" t="str">
        <f t="shared" si="36"/>
        <v>{{5,1,1,10098805,0}|{{5,1,2,4900000,0}|{{5,1,3,105195895,3}}</v>
      </c>
    </row>
    <row r="227" spans="1:38" x14ac:dyDescent="0.15">
      <c r="A227" s="16">
        <v>222</v>
      </c>
      <c r="B227" s="16">
        <v>506</v>
      </c>
      <c r="C227" s="16">
        <v>4</v>
      </c>
      <c r="D227" s="16">
        <v>0</v>
      </c>
      <c r="E227" s="16">
        <v>0</v>
      </c>
      <c r="F227" s="16">
        <v>0</v>
      </c>
      <c r="G227" s="16">
        <v>6000322</v>
      </c>
      <c r="H227" s="24"/>
      <c r="I227" s="24" t="s">
        <v>299</v>
      </c>
      <c r="J227" s="16">
        <v>8661</v>
      </c>
      <c r="K227" s="25">
        <f t="shared" si="29"/>
        <v>280</v>
      </c>
      <c r="L227" s="16" t="s">
        <v>62</v>
      </c>
      <c r="M227" s="16" t="str" cm="1">
        <f t="array" ref="M227:U227">_xlfn._xlws.FILTER(领地怪物效果!$A$4:$I$64,L227=领地怪物效果!$A$4:$A$64)</f>
        <v>远征PVE-6级普通</v>
      </c>
      <c r="N227" s="16">
        <v>6</v>
      </c>
      <c r="O227" s="16">
        <v>28</v>
      </c>
      <c r="P227" s="16">
        <v>160</v>
      </c>
      <c r="Q227" s="16">
        <v>160</v>
      </c>
      <c r="R227" s="16">
        <v>0</v>
      </c>
      <c r="S227" s="16">
        <v>84156716</v>
      </c>
      <c r="T227" s="16">
        <v>112000000</v>
      </c>
      <c r="U227" s="16">
        <v>2404477611</v>
      </c>
      <c r="V227" s="16">
        <f t="shared" si="28"/>
        <v>6</v>
      </c>
      <c r="W227" s="19" cm="1">
        <f t="array" ref="W227">SUMPRODUCT((V227=品质升级提升效果!$H$3:$H$102)*(品质升级提升效果!$I$3:$I$102=C227)*(品质升级提升效果!$J$3:$J$102))</f>
        <v>0.28000000000000003</v>
      </c>
      <c r="X227" s="19" cm="1">
        <f t="array" ref="X227">IFERROR(LOOKUP(1,0/((L227=Sheet2!$A$1:$A$90)*(Sheet2!$B$1:$B$90=C227)),Sheet2!$C$1:$C$90),W227)</f>
        <v>0.28000000000000003</v>
      </c>
      <c r="Y227" s="16">
        <f t="shared" si="30"/>
        <v>23563880</v>
      </c>
      <c r="Z227" s="16">
        <f t="shared" si="31"/>
        <v>31360000</v>
      </c>
      <c r="AA227" s="16">
        <f t="shared" si="32"/>
        <v>673253731</v>
      </c>
      <c r="AD227" s="16" t="s">
        <v>257</v>
      </c>
      <c r="AE227" s="16" t="str">
        <f t="shared" si="33"/>
        <v>23563880,0}|</v>
      </c>
      <c r="AF227" s="16" t="s">
        <v>258</v>
      </c>
      <c r="AG227" s="16">
        <f t="shared" si="34"/>
        <v>31360000</v>
      </c>
      <c r="AH227" s="16" t="s">
        <v>260</v>
      </c>
      <c r="AI227" s="16" t="s">
        <v>259</v>
      </c>
      <c r="AJ227" s="16">
        <f t="shared" si="35"/>
        <v>673253731</v>
      </c>
      <c r="AK227" s="16" t="s">
        <v>261</v>
      </c>
      <c r="AL227" s="24" t="str">
        <f t="shared" si="36"/>
        <v>{{5,1,1,23563880,0}|{{5,1,2,31360000,0}|{{5,1,3,673253731,3}}</v>
      </c>
    </row>
    <row r="228" spans="1:38" x14ac:dyDescent="0.15">
      <c r="A228" s="16">
        <v>223</v>
      </c>
      <c r="B228" s="16">
        <v>507</v>
      </c>
      <c r="C228" s="16">
        <v>4</v>
      </c>
      <c r="D228" s="16">
        <v>0</v>
      </c>
      <c r="E228" s="16">
        <v>0</v>
      </c>
      <c r="F228" s="16">
        <v>0</v>
      </c>
      <c r="G228" s="16">
        <v>6000323</v>
      </c>
      <c r="H228" s="24"/>
      <c r="I228" s="24" t="s">
        <v>283</v>
      </c>
      <c r="J228" s="16">
        <v>8661</v>
      </c>
      <c r="K228" s="25">
        <f t="shared" si="29"/>
        <v>260</v>
      </c>
      <c r="L228" s="16" t="s">
        <v>63</v>
      </c>
      <c r="M228" s="16" t="str" cm="1">
        <f t="array" ref="M228:U228">_xlfn._xlws.FILTER(领地怪物效果!$A$4:$I$64,L228=领地怪物效果!$A$4:$A$64)</f>
        <v>远征PVE-7级普通</v>
      </c>
      <c r="N228" s="16">
        <v>7</v>
      </c>
      <c r="O228" s="16">
        <v>32</v>
      </c>
      <c r="P228" s="16">
        <v>200</v>
      </c>
      <c r="Q228" s="16">
        <v>200</v>
      </c>
      <c r="R228" s="16">
        <v>0</v>
      </c>
      <c r="S228" s="16">
        <v>96179104</v>
      </c>
      <c r="T228" s="16">
        <v>140000000</v>
      </c>
      <c r="U228" s="16">
        <v>3005597014</v>
      </c>
      <c r="V228" s="16">
        <f t="shared" si="28"/>
        <v>7</v>
      </c>
      <c r="W228" s="19" cm="1">
        <f t="array" ref="W228">SUMPRODUCT((V228=品质升级提升效果!$H$3:$H$102)*(品质升级提升效果!$I$3:$I$102=C228)*(品质升级提升效果!$J$3:$J$102))</f>
        <v>0.26</v>
      </c>
      <c r="X228" s="19" cm="1">
        <f t="array" ref="X228">IFERROR(LOOKUP(1,0/((L228=Sheet2!$A$1:$A$90)*(Sheet2!$B$1:$B$90=C228)),Sheet2!$C$1:$C$90),W228)</f>
        <v>0.26</v>
      </c>
      <c r="Y228" s="16">
        <f t="shared" si="30"/>
        <v>25006567</v>
      </c>
      <c r="Z228" s="16">
        <f t="shared" si="31"/>
        <v>36400000</v>
      </c>
      <c r="AA228" s="16">
        <f t="shared" si="32"/>
        <v>781455223</v>
      </c>
      <c r="AD228" s="16" t="s">
        <v>257</v>
      </c>
      <c r="AE228" s="16" t="str">
        <f t="shared" si="33"/>
        <v>25006567,0}|</v>
      </c>
      <c r="AF228" s="16" t="s">
        <v>258</v>
      </c>
      <c r="AG228" s="16">
        <f t="shared" si="34"/>
        <v>36400000</v>
      </c>
      <c r="AH228" s="16" t="s">
        <v>260</v>
      </c>
      <c r="AI228" s="16" t="s">
        <v>259</v>
      </c>
      <c r="AJ228" s="16">
        <f t="shared" si="35"/>
        <v>781455223</v>
      </c>
      <c r="AK228" s="16" t="s">
        <v>261</v>
      </c>
      <c r="AL228" s="24" t="str">
        <f t="shared" si="36"/>
        <v>{{5,1,1,25006567,0}|{{5,1,2,36400000,0}|{{5,1,3,781455223,3}}</v>
      </c>
    </row>
    <row r="229" spans="1:38" x14ac:dyDescent="0.15">
      <c r="A229" s="16">
        <v>224</v>
      </c>
      <c r="B229" s="16">
        <v>508</v>
      </c>
      <c r="C229" s="16">
        <v>4</v>
      </c>
      <c r="D229" s="16">
        <v>0</v>
      </c>
      <c r="E229" s="16">
        <v>0</v>
      </c>
      <c r="F229" s="16">
        <v>0</v>
      </c>
      <c r="G229" s="16">
        <v>6000324</v>
      </c>
      <c r="H229" s="24"/>
      <c r="I229" s="24" t="s">
        <v>300</v>
      </c>
      <c r="J229" s="16">
        <v>8661</v>
      </c>
      <c r="K229" s="25">
        <f t="shared" si="29"/>
        <v>220</v>
      </c>
      <c r="L229" s="16" t="s">
        <v>64</v>
      </c>
      <c r="M229" s="16" t="str" cm="1">
        <f t="array" ref="M229:U229">_xlfn._xlws.FILTER(领地怪物效果!$A$4:$I$64,L229=领地怪物效果!$A$4:$A$64)</f>
        <v>远征PVE-8级普通</v>
      </c>
      <c r="N229" s="16">
        <v>8</v>
      </c>
      <c r="O229" s="16">
        <v>35</v>
      </c>
      <c r="P229" s="16">
        <v>250</v>
      </c>
      <c r="Q229" s="16">
        <v>250</v>
      </c>
      <c r="R229" s="16">
        <v>0</v>
      </c>
      <c r="S229" s="16">
        <v>105195895</v>
      </c>
      <c r="T229" s="16">
        <v>175000000</v>
      </c>
      <c r="U229" s="16">
        <v>3756996268</v>
      </c>
      <c r="V229" s="16">
        <f t="shared" si="28"/>
        <v>8</v>
      </c>
      <c r="W229" s="19" cm="1">
        <f t="array" ref="W229">SUMPRODUCT((V229=品质升级提升效果!$H$3:$H$102)*(品质升级提升效果!$I$3:$I$102=C229)*(品质升级提升效果!$J$3:$J$102))</f>
        <v>0.22</v>
      </c>
      <c r="X229" s="19" cm="1">
        <f t="array" ref="X229">IFERROR(LOOKUP(1,0/((L229=Sheet2!$A$1:$A$90)*(Sheet2!$B$1:$B$90=C229)),Sheet2!$C$1:$C$90),W229)</f>
        <v>0.22</v>
      </c>
      <c r="Y229" s="16">
        <f t="shared" si="30"/>
        <v>23143096</v>
      </c>
      <c r="Z229" s="16">
        <f t="shared" si="31"/>
        <v>38500000</v>
      </c>
      <c r="AA229" s="16">
        <f t="shared" si="32"/>
        <v>826539178</v>
      </c>
      <c r="AD229" s="16" t="s">
        <v>257</v>
      </c>
      <c r="AE229" s="16" t="str">
        <f t="shared" si="33"/>
        <v>23143096,0}|</v>
      </c>
      <c r="AF229" s="16" t="s">
        <v>258</v>
      </c>
      <c r="AG229" s="16">
        <f t="shared" si="34"/>
        <v>38500000</v>
      </c>
      <c r="AH229" s="16" t="s">
        <v>260</v>
      </c>
      <c r="AI229" s="16" t="s">
        <v>259</v>
      </c>
      <c r="AJ229" s="16">
        <f t="shared" si="35"/>
        <v>826539178</v>
      </c>
      <c r="AK229" s="16" t="s">
        <v>261</v>
      </c>
      <c r="AL229" s="24" t="str">
        <f t="shared" si="36"/>
        <v>{{5,1,1,23143096,0}|{{5,1,2,38500000,0}|{{5,1,3,826539178,3}}</v>
      </c>
    </row>
    <row r="230" spans="1:38" x14ac:dyDescent="0.15">
      <c r="A230" s="16">
        <v>225</v>
      </c>
      <c r="B230" s="16">
        <v>509</v>
      </c>
      <c r="C230" s="16">
        <v>4</v>
      </c>
      <c r="D230" s="16">
        <v>0</v>
      </c>
      <c r="E230" s="16">
        <v>0</v>
      </c>
      <c r="F230" s="16">
        <v>0</v>
      </c>
      <c r="G230" s="16">
        <v>6000325</v>
      </c>
      <c r="H230" s="24"/>
      <c r="I230" s="24" t="s">
        <v>301</v>
      </c>
      <c r="J230" s="16">
        <v>8661</v>
      </c>
      <c r="K230" s="25">
        <f t="shared" si="29"/>
        <v>220</v>
      </c>
      <c r="L230" s="16" t="s">
        <v>65</v>
      </c>
      <c r="M230" s="16" t="str" cm="1">
        <f t="array" ref="M230:U230">_xlfn._xlws.FILTER(领地怪物效果!$A$4:$I$64,L230=领地怪物效果!$A$4:$A$64)</f>
        <v>远征PVE-9级普通</v>
      </c>
      <c r="N230" s="16">
        <v>9</v>
      </c>
      <c r="O230" s="16">
        <v>60</v>
      </c>
      <c r="P230" s="16">
        <v>300</v>
      </c>
      <c r="Q230" s="16">
        <v>300</v>
      </c>
      <c r="R230" s="16">
        <v>0</v>
      </c>
      <c r="S230" s="16">
        <v>180335820</v>
      </c>
      <c r="T230" s="16">
        <v>210000000</v>
      </c>
      <c r="U230" s="16">
        <v>4508395522</v>
      </c>
      <c r="V230" s="16">
        <f t="shared" si="28"/>
        <v>9</v>
      </c>
      <c r="W230" s="19" cm="1">
        <f t="array" ref="W230">SUMPRODUCT((V230=品质升级提升效果!$H$3:$H$102)*(品质升级提升效果!$I$3:$I$102=C230)*(品质升级提升效果!$J$3:$J$102))</f>
        <v>0.22</v>
      </c>
      <c r="X230" s="19" cm="1">
        <f t="array" ref="X230">IFERROR(LOOKUP(1,0/((L230=Sheet2!$A$1:$A$90)*(Sheet2!$B$1:$B$90=C230)),Sheet2!$C$1:$C$90),W230)</f>
        <v>0.22</v>
      </c>
      <c r="Y230" s="16">
        <f t="shared" si="30"/>
        <v>39673880</v>
      </c>
      <c r="Z230" s="16">
        <f t="shared" si="31"/>
        <v>46200000</v>
      </c>
      <c r="AA230" s="16">
        <f t="shared" si="32"/>
        <v>991847014</v>
      </c>
      <c r="AD230" s="16" t="s">
        <v>257</v>
      </c>
      <c r="AE230" s="16" t="str">
        <f t="shared" si="33"/>
        <v>39673880,0}|</v>
      </c>
      <c r="AF230" s="16" t="s">
        <v>258</v>
      </c>
      <c r="AG230" s="16">
        <f t="shared" si="34"/>
        <v>46200000</v>
      </c>
      <c r="AH230" s="16" t="s">
        <v>260</v>
      </c>
      <c r="AI230" s="16" t="s">
        <v>259</v>
      </c>
      <c r="AJ230" s="16">
        <f t="shared" si="35"/>
        <v>991847014</v>
      </c>
      <c r="AK230" s="16" t="s">
        <v>261</v>
      </c>
      <c r="AL230" s="24" t="str">
        <f t="shared" si="36"/>
        <v>{{5,1,1,39673880,0}|{{5,1,2,46200000,0}|{{5,1,3,991847014,3}}</v>
      </c>
    </row>
    <row r="231" spans="1:38" x14ac:dyDescent="0.15">
      <c r="A231" s="16">
        <v>226</v>
      </c>
      <c r="B231" s="16">
        <v>510</v>
      </c>
      <c r="C231" s="16">
        <v>4</v>
      </c>
      <c r="D231" s="16">
        <v>0</v>
      </c>
      <c r="E231" s="16">
        <v>0</v>
      </c>
      <c r="F231" s="16">
        <v>0</v>
      </c>
      <c r="G231" s="16">
        <v>6000326</v>
      </c>
      <c r="H231" s="24"/>
      <c r="I231" s="24" t="s">
        <v>302</v>
      </c>
      <c r="J231" s="16">
        <v>8661</v>
      </c>
      <c r="K231" s="25">
        <f t="shared" si="29"/>
        <v>180</v>
      </c>
      <c r="L231" s="16" t="s">
        <v>66</v>
      </c>
      <c r="M231" s="16" t="str" cm="1">
        <f t="array" ref="M231:U231">_xlfn._xlws.FILTER(领地怪物效果!$A$4:$I$64,L231=领地怪物效果!$A$4:$A$64)</f>
        <v>远征PVE-10级普通</v>
      </c>
      <c r="N231" s="16">
        <v>10</v>
      </c>
      <c r="O231" s="16">
        <v>70</v>
      </c>
      <c r="P231" s="16">
        <v>320</v>
      </c>
      <c r="Q231" s="16">
        <v>320</v>
      </c>
      <c r="R231" s="16">
        <v>0</v>
      </c>
      <c r="S231" s="16">
        <v>210391791</v>
      </c>
      <c r="T231" s="16">
        <v>224000000</v>
      </c>
      <c r="U231" s="16">
        <v>4808955223</v>
      </c>
      <c r="V231" s="16">
        <f t="shared" si="28"/>
        <v>10</v>
      </c>
      <c r="W231" s="19" cm="1">
        <f t="array" ref="W231">SUMPRODUCT((V231=品质升级提升效果!$H$3:$H$102)*(品质升级提升效果!$I$3:$I$102=C231)*(品质升级提升效果!$J$3:$J$102))</f>
        <v>0.18</v>
      </c>
      <c r="X231" s="19" cm="1">
        <f t="array" ref="X231">IFERROR(LOOKUP(1,0/((L231=Sheet2!$A$1:$A$90)*(Sheet2!$B$1:$B$90=C231)),Sheet2!$C$1:$C$90),W231)</f>
        <v>0.18</v>
      </c>
      <c r="Y231" s="16">
        <f t="shared" si="30"/>
        <v>37870522</v>
      </c>
      <c r="Z231" s="16">
        <f t="shared" si="31"/>
        <v>40320000</v>
      </c>
      <c r="AA231" s="16">
        <f t="shared" si="32"/>
        <v>865611940</v>
      </c>
      <c r="AD231" s="16" t="s">
        <v>257</v>
      </c>
      <c r="AE231" s="16" t="str">
        <f t="shared" si="33"/>
        <v>37870522,0}|</v>
      </c>
      <c r="AF231" s="16" t="s">
        <v>258</v>
      </c>
      <c r="AG231" s="16">
        <f t="shared" si="34"/>
        <v>40320000</v>
      </c>
      <c r="AH231" s="16" t="s">
        <v>260</v>
      </c>
      <c r="AI231" s="16" t="s">
        <v>259</v>
      </c>
      <c r="AJ231" s="16">
        <f t="shared" si="35"/>
        <v>865611940</v>
      </c>
      <c r="AK231" s="16" t="s">
        <v>261</v>
      </c>
      <c r="AL231" s="24" t="str">
        <f t="shared" si="36"/>
        <v>{{5,1,1,37870522,0}|{{5,1,2,40320000,0}|{{5,1,3,865611940,3}}</v>
      </c>
    </row>
    <row r="232" spans="1:38" x14ac:dyDescent="0.15">
      <c r="A232" s="16">
        <v>227</v>
      </c>
      <c r="B232" s="16">
        <v>601</v>
      </c>
      <c r="C232" s="16">
        <v>4</v>
      </c>
      <c r="D232" s="16">
        <v>0</v>
      </c>
      <c r="E232" s="16">
        <v>0</v>
      </c>
      <c r="F232" s="16">
        <v>400</v>
      </c>
      <c r="G232" s="16">
        <v>6000327</v>
      </c>
      <c r="H232" s="24"/>
      <c r="I232" s="24" t="s">
        <v>303</v>
      </c>
      <c r="J232" s="16">
        <v>8661</v>
      </c>
      <c r="K232" s="25">
        <f t="shared" si="29"/>
        <v>350</v>
      </c>
      <c r="L232" s="16" t="s">
        <v>67</v>
      </c>
      <c r="M232" s="16" t="str" cm="1">
        <f t="array" ref="M232:U232">_xlfn._xlws.FILTER(领地怪物效果!$A$4:$I$64,L232=领地怪物效果!$A$4:$A$64)</f>
        <v>远征PVE-1级远古矿井</v>
      </c>
      <c r="N232" s="16">
        <v>1</v>
      </c>
      <c r="O232" s="16">
        <v>1.9</v>
      </c>
      <c r="P232" s="16">
        <v>1.9</v>
      </c>
      <c r="Q232" s="16">
        <v>1.9</v>
      </c>
      <c r="R232" s="16">
        <v>0</v>
      </c>
      <c r="S232" s="16">
        <v>5710634</v>
      </c>
      <c r="T232" s="16">
        <v>1330000</v>
      </c>
      <c r="U232" s="16">
        <v>28553171</v>
      </c>
      <c r="V232" s="16">
        <f t="shared" si="28"/>
        <v>1</v>
      </c>
      <c r="W232" s="19" cm="1">
        <f t="array" ref="W232">SUMPRODUCT((V232=品质升级提升效果!$H$3:$H$102)*(品质升级提升效果!$I$3:$I$102=C232)*(品质升级提升效果!$J$3:$J$102))</f>
        <v>0.35</v>
      </c>
      <c r="X232" s="19" cm="1">
        <f t="array" ref="X232">IFERROR(LOOKUP(1,0/((L232=Sheet2!$A$1:$A$90)*(Sheet2!$B$1:$B$90=C232)),Sheet2!$C$1:$C$90),W232)</f>
        <v>0.35</v>
      </c>
      <c r="Y232" s="16">
        <f t="shared" si="30"/>
        <v>1998721</v>
      </c>
      <c r="Z232" s="16">
        <f t="shared" si="31"/>
        <v>465500</v>
      </c>
      <c r="AA232" s="16">
        <f t="shared" si="32"/>
        <v>9993609</v>
      </c>
      <c r="AD232" s="16" t="s">
        <v>257</v>
      </c>
      <c r="AE232" s="16" t="str">
        <f t="shared" si="33"/>
        <v>1998721,0}|</v>
      </c>
      <c r="AF232" s="16" t="s">
        <v>258</v>
      </c>
      <c r="AG232" s="16">
        <f t="shared" si="34"/>
        <v>465500</v>
      </c>
      <c r="AH232" s="16" t="s">
        <v>260</v>
      </c>
      <c r="AI232" s="16" t="s">
        <v>259</v>
      </c>
      <c r="AJ232" s="16">
        <f t="shared" si="35"/>
        <v>9993609</v>
      </c>
      <c r="AK232" s="16" t="s">
        <v>261</v>
      </c>
      <c r="AL232" s="24" t="str">
        <f t="shared" si="36"/>
        <v>{{5,1,1,1998721,0}|{{5,1,2,465500,0}|{{5,1,3,9993609,3}}</v>
      </c>
    </row>
    <row r="233" spans="1:38" x14ac:dyDescent="0.15">
      <c r="A233" s="16">
        <v>228</v>
      </c>
      <c r="B233" s="16">
        <v>602</v>
      </c>
      <c r="C233" s="16">
        <v>4</v>
      </c>
      <c r="D233" s="16">
        <v>0</v>
      </c>
      <c r="E233" s="16">
        <v>0</v>
      </c>
      <c r="F233" s="16">
        <v>400</v>
      </c>
      <c r="G233" s="16">
        <v>6000328</v>
      </c>
      <c r="H233" s="24"/>
      <c r="I233" s="24" t="s">
        <v>271</v>
      </c>
      <c r="J233" s="16">
        <v>8661</v>
      </c>
      <c r="K233" s="25">
        <f t="shared" si="29"/>
        <v>360</v>
      </c>
      <c r="L233" s="16" t="s">
        <v>68</v>
      </c>
      <c r="M233" s="16" t="str" cm="1">
        <f t="array" ref="M233:U233">_xlfn._xlws.FILTER(领地怪物效果!$A$4:$I$64,L233=领地怪物效果!$A$4:$A$64)</f>
        <v>远征PVE-2级远古矿井</v>
      </c>
      <c r="N233" s="16">
        <v>2</v>
      </c>
      <c r="O233" s="16">
        <v>2.95</v>
      </c>
      <c r="P233" s="16">
        <v>2.25</v>
      </c>
      <c r="Q233" s="16">
        <v>2.25</v>
      </c>
      <c r="R233" s="16">
        <v>0</v>
      </c>
      <c r="S233" s="16">
        <v>8866511</v>
      </c>
      <c r="T233" s="16">
        <v>1575000</v>
      </c>
      <c r="U233" s="16">
        <v>33812966</v>
      </c>
      <c r="V233" s="16">
        <f t="shared" ref="V233:V296" si="37">IF(MID(B233,2,3)+0=0,1,MID(B233,2,3)+0)</f>
        <v>2</v>
      </c>
      <c r="W233" s="19" cm="1">
        <f t="array" ref="W233">SUMPRODUCT((V233=品质升级提升效果!$H$3:$H$102)*(品质升级提升效果!$I$3:$I$102=C233)*(品质升级提升效果!$J$3:$J$102))</f>
        <v>0.36</v>
      </c>
      <c r="X233" s="19" cm="1">
        <f t="array" ref="X233">IFERROR(LOOKUP(1,0/((L233=Sheet2!$A$1:$A$90)*(Sheet2!$B$1:$B$90=C233)),Sheet2!$C$1:$C$90),W233)</f>
        <v>0.36</v>
      </c>
      <c r="Y233" s="16">
        <f t="shared" si="30"/>
        <v>3191943</v>
      </c>
      <c r="Z233" s="16">
        <f t="shared" si="31"/>
        <v>567000</v>
      </c>
      <c r="AA233" s="16">
        <f t="shared" si="32"/>
        <v>12172667</v>
      </c>
      <c r="AD233" s="16" t="s">
        <v>257</v>
      </c>
      <c r="AE233" s="16" t="str">
        <f t="shared" si="33"/>
        <v>3191943,0}|</v>
      </c>
      <c r="AF233" s="16" t="s">
        <v>258</v>
      </c>
      <c r="AG233" s="16">
        <f t="shared" si="34"/>
        <v>567000</v>
      </c>
      <c r="AH233" s="16" t="s">
        <v>260</v>
      </c>
      <c r="AI233" s="16" t="s">
        <v>259</v>
      </c>
      <c r="AJ233" s="16">
        <f t="shared" si="35"/>
        <v>12172667</v>
      </c>
      <c r="AK233" s="16" t="s">
        <v>261</v>
      </c>
      <c r="AL233" s="24" t="str">
        <f t="shared" si="36"/>
        <v>{{5,1,1,3191943,0}|{{5,1,2,567000,0}|{{5,1,3,12172667,3}}</v>
      </c>
    </row>
    <row r="234" spans="1:38" x14ac:dyDescent="0.15">
      <c r="A234" s="16">
        <v>229</v>
      </c>
      <c r="B234" s="16">
        <v>603</v>
      </c>
      <c r="C234" s="16">
        <v>4</v>
      </c>
      <c r="D234" s="16">
        <v>0</v>
      </c>
      <c r="E234" s="16">
        <v>0</v>
      </c>
      <c r="F234" s="16">
        <v>400</v>
      </c>
      <c r="G234" s="16">
        <v>6000329</v>
      </c>
      <c r="H234" s="24"/>
      <c r="I234" s="24" t="s">
        <v>304</v>
      </c>
      <c r="J234" s="16">
        <v>8661</v>
      </c>
      <c r="K234" s="25">
        <f t="shared" si="29"/>
        <v>280</v>
      </c>
      <c r="L234" s="16" t="s">
        <v>69</v>
      </c>
      <c r="M234" s="16" t="str" cm="1">
        <f t="array" ref="M234:U234">_xlfn._xlws.FILTER(领地怪物效果!$A$4:$I$64,L234=领地怪物效果!$A$4:$A$64)</f>
        <v>远征PVE-3级远古矿井</v>
      </c>
      <c r="N234" s="16">
        <v>3</v>
      </c>
      <c r="O234" s="16">
        <v>5.9</v>
      </c>
      <c r="P234" s="16">
        <v>3.9</v>
      </c>
      <c r="Q234" s="16">
        <v>3.9</v>
      </c>
      <c r="R234" s="16">
        <v>0</v>
      </c>
      <c r="S234" s="16">
        <v>17733022</v>
      </c>
      <c r="T234" s="16">
        <v>2730000</v>
      </c>
      <c r="U234" s="16">
        <v>58609141</v>
      </c>
      <c r="V234" s="16">
        <f t="shared" si="37"/>
        <v>3</v>
      </c>
      <c r="W234" s="19" cm="1">
        <f t="array" ref="W234">SUMPRODUCT((V234=品质升级提升效果!$H$3:$H$102)*(品质升级提升效果!$I$3:$I$102=C234)*(品质升级提升效果!$J$3:$J$102))</f>
        <v>0.28000000000000003</v>
      </c>
      <c r="X234" s="19" cm="1">
        <f t="array" ref="X234">IFERROR(LOOKUP(1,0/((L234=Sheet2!$A$1:$A$90)*(Sheet2!$B$1:$B$90=C234)),Sheet2!$C$1:$C$90),W234)</f>
        <v>0.28000000000000003</v>
      </c>
      <c r="Y234" s="16">
        <f t="shared" si="30"/>
        <v>4965246</v>
      </c>
      <c r="Z234" s="16">
        <f t="shared" si="31"/>
        <v>764400</v>
      </c>
      <c r="AA234" s="16">
        <f t="shared" si="32"/>
        <v>16410559</v>
      </c>
      <c r="AD234" s="16" t="s">
        <v>257</v>
      </c>
      <c r="AE234" s="16" t="str">
        <f t="shared" si="33"/>
        <v>4965246,0}|</v>
      </c>
      <c r="AF234" s="16" t="s">
        <v>258</v>
      </c>
      <c r="AG234" s="16">
        <f t="shared" si="34"/>
        <v>764400</v>
      </c>
      <c r="AH234" s="16" t="s">
        <v>260</v>
      </c>
      <c r="AI234" s="16" t="s">
        <v>259</v>
      </c>
      <c r="AJ234" s="16">
        <f t="shared" si="35"/>
        <v>16410559</v>
      </c>
      <c r="AK234" s="16" t="s">
        <v>261</v>
      </c>
      <c r="AL234" s="24" t="str">
        <f t="shared" si="36"/>
        <v>{{5,1,1,4965246,0}|{{5,1,2,764400,0}|{{5,1,3,16410559,3}}</v>
      </c>
    </row>
    <row r="235" spans="1:38" x14ac:dyDescent="0.15">
      <c r="A235" s="16">
        <v>230</v>
      </c>
      <c r="B235" s="16">
        <v>604</v>
      </c>
      <c r="C235" s="16">
        <v>4</v>
      </c>
      <c r="D235" s="16">
        <v>0</v>
      </c>
      <c r="E235" s="16">
        <v>0</v>
      </c>
      <c r="F235" s="16">
        <v>400</v>
      </c>
      <c r="G235" s="16">
        <v>6000330</v>
      </c>
      <c r="H235" s="24"/>
      <c r="I235" s="24" t="s">
        <v>305</v>
      </c>
      <c r="J235" s="16">
        <v>8661</v>
      </c>
      <c r="K235" s="25">
        <f t="shared" si="29"/>
        <v>280</v>
      </c>
      <c r="L235" s="16" t="s">
        <v>70</v>
      </c>
      <c r="M235" s="16" t="str" cm="1">
        <f t="array" ref="M235:U235">_xlfn._xlws.FILTER(领地怪物效果!$A$4:$I$64,L235=领地怪物效果!$A$4:$A$64)</f>
        <v>远征PVE-4级远古矿井</v>
      </c>
      <c r="N235" s="16">
        <v>4</v>
      </c>
      <c r="O235" s="16">
        <v>8.6999999999999993</v>
      </c>
      <c r="P235" s="16">
        <v>29.7</v>
      </c>
      <c r="Q235" s="16">
        <v>29.7</v>
      </c>
      <c r="R235" s="16">
        <v>0</v>
      </c>
      <c r="S235" s="16">
        <v>26148694</v>
      </c>
      <c r="T235" s="16">
        <v>20790000</v>
      </c>
      <c r="U235" s="16">
        <v>446331156</v>
      </c>
      <c r="V235" s="16">
        <f t="shared" si="37"/>
        <v>4</v>
      </c>
      <c r="W235" s="19" cm="1">
        <f t="array" ref="W235">SUMPRODUCT((V235=品质升级提升效果!$H$3:$H$102)*(品质升级提升效果!$I$3:$I$102=C235)*(品质升级提升效果!$J$3:$J$102))</f>
        <v>0.28000000000000003</v>
      </c>
      <c r="X235" s="19" cm="1">
        <f t="array" ref="X235">IFERROR(LOOKUP(1,0/((L235=Sheet2!$A$1:$A$90)*(Sheet2!$B$1:$B$90=C235)),Sheet2!$C$1:$C$90),W235)</f>
        <v>0.28000000000000003</v>
      </c>
      <c r="Y235" s="16">
        <f t="shared" si="30"/>
        <v>7321634</v>
      </c>
      <c r="Z235" s="16">
        <f t="shared" si="31"/>
        <v>5821200</v>
      </c>
      <c r="AA235" s="16">
        <f t="shared" si="32"/>
        <v>124972723</v>
      </c>
      <c r="AD235" s="16" t="s">
        <v>257</v>
      </c>
      <c r="AE235" s="16" t="str">
        <f t="shared" si="33"/>
        <v>7321634,0}|</v>
      </c>
      <c r="AF235" s="16" t="s">
        <v>258</v>
      </c>
      <c r="AG235" s="16">
        <f t="shared" si="34"/>
        <v>5821200</v>
      </c>
      <c r="AH235" s="16" t="s">
        <v>260</v>
      </c>
      <c r="AI235" s="16" t="s">
        <v>259</v>
      </c>
      <c r="AJ235" s="16">
        <f t="shared" si="35"/>
        <v>124972723</v>
      </c>
      <c r="AK235" s="16" t="s">
        <v>261</v>
      </c>
      <c r="AL235" s="24" t="str">
        <f t="shared" si="36"/>
        <v>{{5,1,1,7321634,0}|{{5,1,2,5821200,0}|{{5,1,3,124972723,3}}</v>
      </c>
    </row>
    <row r="236" spans="1:38" x14ac:dyDescent="0.15">
      <c r="A236" s="16">
        <v>231</v>
      </c>
      <c r="B236" s="16">
        <v>605</v>
      </c>
      <c r="C236" s="16">
        <v>4</v>
      </c>
      <c r="D236" s="16">
        <v>0</v>
      </c>
      <c r="E236" s="16">
        <v>0</v>
      </c>
      <c r="F236" s="16">
        <v>400</v>
      </c>
      <c r="G236" s="16">
        <v>6000331</v>
      </c>
      <c r="H236" s="24"/>
      <c r="I236" s="24" t="s">
        <v>284</v>
      </c>
      <c r="J236" s="16">
        <v>8661</v>
      </c>
      <c r="K236" s="25">
        <f t="shared" si="29"/>
        <v>280</v>
      </c>
      <c r="L236" s="16" t="s">
        <v>71</v>
      </c>
      <c r="M236" s="16" t="str" cm="1">
        <f t="array" ref="M236:U236">_xlfn._xlws.FILTER(领地怪物效果!$A$4:$I$64,L236=领地怪物效果!$A$4:$A$64)</f>
        <v>远征PVE-5级远古矿井</v>
      </c>
      <c r="N236" s="16">
        <v>5</v>
      </c>
      <c r="O236" s="16">
        <v>13.2</v>
      </c>
      <c r="P236" s="16">
        <v>35</v>
      </c>
      <c r="Q236" s="16">
        <v>35</v>
      </c>
      <c r="R236" s="16">
        <v>0</v>
      </c>
      <c r="S236" s="16">
        <v>39673880</v>
      </c>
      <c r="T236" s="16">
        <v>24500000</v>
      </c>
      <c r="U236" s="16">
        <v>525979477</v>
      </c>
      <c r="V236" s="16">
        <f t="shared" si="37"/>
        <v>5</v>
      </c>
      <c r="W236" s="19" cm="1">
        <f t="array" ref="W236">SUMPRODUCT((V236=品质升级提升效果!$H$3:$H$102)*(品质升级提升效果!$I$3:$I$102=C236)*(品质升级提升效果!$J$3:$J$102))</f>
        <v>0.28000000000000003</v>
      </c>
      <c r="X236" s="19" cm="1">
        <f t="array" ref="X236">IFERROR(LOOKUP(1,0/((L236=Sheet2!$A$1:$A$90)*(Sheet2!$B$1:$B$90=C236)),Sheet2!$C$1:$C$90),W236)</f>
        <v>0.28000000000000003</v>
      </c>
      <c r="Y236" s="16">
        <f t="shared" si="30"/>
        <v>11108686</v>
      </c>
      <c r="Z236" s="16">
        <f t="shared" si="31"/>
        <v>6860000</v>
      </c>
      <c r="AA236" s="16">
        <f t="shared" si="32"/>
        <v>147274253</v>
      </c>
      <c r="AD236" s="16" t="s">
        <v>257</v>
      </c>
      <c r="AE236" s="16" t="str">
        <f t="shared" si="33"/>
        <v>11108686,0}|</v>
      </c>
      <c r="AF236" s="16" t="s">
        <v>258</v>
      </c>
      <c r="AG236" s="16">
        <f t="shared" si="34"/>
        <v>6860000</v>
      </c>
      <c r="AH236" s="16" t="s">
        <v>260</v>
      </c>
      <c r="AI236" s="16" t="s">
        <v>259</v>
      </c>
      <c r="AJ236" s="16">
        <f t="shared" si="35"/>
        <v>147274253</v>
      </c>
      <c r="AK236" s="16" t="s">
        <v>261</v>
      </c>
      <c r="AL236" s="24" t="str">
        <f t="shared" si="36"/>
        <v>{{5,1,1,11108686,0}|{{5,1,2,6860000,0}|{{5,1,3,147274253,3}}</v>
      </c>
    </row>
    <row r="237" spans="1:38" x14ac:dyDescent="0.15">
      <c r="A237" s="16">
        <v>232</v>
      </c>
      <c r="B237" s="16">
        <v>606</v>
      </c>
      <c r="C237" s="16">
        <v>4</v>
      </c>
      <c r="D237" s="16">
        <v>0</v>
      </c>
      <c r="E237" s="16">
        <v>0</v>
      </c>
      <c r="F237" s="16">
        <v>400</v>
      </c>
      <c r="G237" s="16">
        <v>6000332</v>
      </c>
      <c r="H237" s="24"/>
      <c r="I237" s="24" t="s">
        <v>306</v>
      </c>
      <c r="J237" s="16">
        <v>8661</v>
      </c>
      <c r="K237" s="25">
        <f t="shared" si="29"/>
        <v>280</v>
      </c>
      <c r="L237" s="16" t="s">
        <v>72</v>
      </c>
      <c r="M237" s="16" t="str" cm="1">
        <f t="array" ref="M237:U237">_xlfn._xlws.FILTER(领地怪物效果!$A$4:$I$64,L237=领地怪物效果!$A$4:$A$64)</f>
        <v>远征PVE-6级远古矿井</v>
      </c>
      <c r="N237" s="16">
        <v>6</v>
      </c>
      <c r="O237" s="16">
        <v>31.05</v>
      </c>
      <c r="P237" s="16">
        <v>232</v>
      </c>
      <c r="Q237" s="16">
        <v>232</v>
      </c>
      <c r="R237" s="16">
        <v>0</v>
      </c>
      <c r="S237" s="16">
        <v>93323787</v>
      </c>
      <c r="T237" s="16">
        <v>162400000</v>
      </c>
      <c r="U237" s="16">
        <v>3486492537</v>
      </c>
      <c r="V237" s="16">
        <f t="shared" si="37"/>
        <v>6</v>
      </c>
      <c r="W237" s="19" cm="1">
        <f t="array" ref="W237">SUMPRODUCT((V237=品质升级提升效果!$H$3:$H$102)*(品质升级提升效果!$I$3:$I$102=C237)*(品质升级提升效果!$J$3:$J$102))</f>
        <v>0.28000000000000003</v>
      </c>
      <c r="X237" s="19" cm="1">
        <f t="array" ref="X237">IFERROR(LOOKUP(1,0/((L237=Sheet2!$A$1:$A$90)*(Sheet2!$B$1:$B$90=C237)),Sheet2!$C$1:$C$90),W237)</f>
        <v>0.28000000000000003</v>
      </c>
      <c r="Y237" s="16">
        <f t="shared" si="30"/>
        <v>26130660</v>
      </c>
      <c r="Z237" s="16">
        <f t="shared" si="31"/>
        <v>45472000</v>
      </c>
      <c r="AA237" s="16">
        <f t="shared" si="32"/>
        <v>976217910</v>
      </c>
      <c r="AD237" s="16" t="s">
        <v>257</v>
      </c>
      <c r="AE237" s="16" t="str">
        <f t="shared" si="33"/>
        <v>26130660,0}|</v>
      </c>
      <c r="AF237" s="16" t="s">
        <v>258</v>
      </c>
      <c r="AG237" s="16">
        <f t="shared" si="34"/>
        <v>45472000</v>
      </c>
      <c r="AH237" s="16" t="s">
        <v>260</v>
      </c>
      <c r="AI237" s="16" t="s">
        <v>259</v>
      </c>
      <c r="AJ237" s="16">
        <f t="shared" si="35"/>
        <v>976217910</v>
      </c>
      <c r="AK237" s="16" t="s">
        <v>261</v>
      </c>
      <c r="AL237" s="24" t="str">
        <f t="shared" si="36"/>
        <v>{{5,1,1,26130660,0}|{{5,1,2,45472000,0}|{{5,1,3,976217910,3}}</v>
      </c>
    </row>
    <row r="238" spans="1:38" x14ac:dyDescent="0.15">
      <c r="A238" s="16">
        <v>233</v>
      </c>
      <c r="B238" s="16">
        <v>607</v>
      </c>
      <c r="C238" s="16">
        <v>4</v>
      </c>
      <c r="D238" s="16">
        <v>0</v>
      </c>
      <c r="E238" s="16">
        <v>0</v>
      </c>
      <c r="F238" s="16">
        <v>400</v>
      </c>
      <c r="G238" s="16">
        <v>6000333</v>
      </c>
      <c r="H238" s="24"/>
      <c r="I238" s="24" t="s">
        <v>307</v>
      </c>
      <c r="J238" s="16">
        <v>8661</v>
      </c>
      <c r="K238" s="25">
        <f t="shared" si="29"/>
        <v>260</v>
      </c>
      <c r="L238" s="16" t="s">
        <v>73</v>
      </c>
      <c r="M238" s="16" t="str" cm="1">
        <f t="array" ref="M238:U238">_xlfn._xlws.FILTER(领地怪物效果!$A$4:$I$64,L238=领地怪物效果!$A$4:$A$64)</f>
        <v>远征PVE-7级远古矿井</v>
      </c>
      <c r="N238" s="16">
        <v>7</v>
      </c>
      <c r="O238" s="16">
        <v>35.799999999999997</v>
      </c>
      <c r="P238" s="16">
        <v>300</v>
      </c>
      <c r="Q238" s="16">
        <v>300</v>
      </c>
      <c r="R238" s="16">
        <v>0</v>
      </c>
      <c r="S238" s="16">
        <v>107600373</v>
      </c>
      <c r="T238" s="16">
        <v>210000000</v>
      </c>
      <c r="U238" s="16">
        <v>4508395522</v>
      </c>
      <c r="V238" s="16">
        <f t="shared" si="37"/>
        <v>7</v>
      </c>
      <c r="W238" s="19" cm="1">
        <f t="array" ref="W238">SUMPRODUCT((V238=品质升级提升效果!$H$3:$H$102)*(品质升级提升效果!$I$3:$I$102=C238)*(品质升级提升效果!$J$3:$J$102))</f>
        <v>0.26</v>
      </c>
      <c r="X238" s="19" cm="1">
        <f t="array" ref="X238">IFERROR(LOOKUP(1,0/((L238=Sheet2!$A$1:$A$90)*(Sheet2!$B$1:$B$90=C238)),Sheet2!$C$1:$C$90),W238)</f>
        <v>0.26</v>
      </c>
      <c r="Y238" s="16">
        <f t="shared" si="30"/>
        <v>27976096</v>
      </c>
      <c r="Z238" s="16">
        <f t="shared" si="31"/>
        <v>54600000</v>
      </c>
      <c r="AA238" s="16">
        <f t="shared" si="32"/>
        <v>1172182835</v>
      </c>
      <c r="AD238" s="16" t="s">
        <v>257</v>
      </c>
      <c r="AE238" s="16" t="str">
        <f t="shared" si="33"/>
        <v>27976096,0}|</v>
      </c>
      <c r="AF238" s="16" t="s">
        <v>258</v>
      </c>
      <c r="AG238" s="16">
        <f t="shared" si="34"/>
        <v>54600000</v>
      </c>
      <c r="AH238" s="16" t="s">
        <v>260</v>
      </c>
      <c r="AI238" s="16" t="s">
        <v>259</v>
      </c>
      <c r="AJ238" s="16">
        <f t="shared" si="35"/>
        <v>1172182835</v>
      </c>
      <c r="AK238" s="16" t="s">
        <v>261</v>
      </c>
      <c r="AL238" s="24" t="str">
        <f t="shared" si="36"/>
        <v>{{5,1,1,27976096,0}|{{5,1,2,54600000,0}|{{5,1,3,1172182835,3}}</v>
      </c>
    </row>
    <row r="239" spans="1:38" x14ac:dyDescent="0.15">
      <c r="A239" s="16">
        <v>234</v>
      </c>
      <c r="B239" s="16">
        <v>608</v>
      </c>
      <c r="C239" s="16">
        <v>4</v>
      </c>
      <c r="D239" s="16">
        <v>0</v>
      </c>
      <c r="E239" s="16">
        <v>0</v>
      </c>
      <c r="F239" s="16">
        <v>400</v>
      </c>
      <c r="G239" s="16">
        <v>6000334</v>
      </c>
      <c r="H239" s="24"/>
      <c r="I239" s="24" t="s">
        <v>308</v>
      </c>
      <c r="J239" s="16">
        <v>8661</v>
      </c>
      <c r="K239" s="25">
        <f t="shared" si="29"/>
        <v>220</v>
      </c>
      <c r="L239" s="16" t="s">
        <v>74</v>
      </c>
      <c r="M239" s="16" t="str" cm="1">
        <f t="array" ref="M239:U239">_xlfn._xlws.FILTER(领地怪物效果!$A$4:$I$64,L239=领地怪物效果!$A$4:$A$64)</f>
        <v>远征PVE-8级远古矿井</v>
      </c>
      <c r="N239" s="16">
        <v>8</v>
      </c>
      <c r="O239" s="16">
        <v>39.549999999999997</v>
      </c>
      <c r="P239" s="16">
        <v>387.5</v>
      </c>
      <c r="Q239" s="16">
        <v>387.5</v>
      </c>
      <c r="R239" s="16">
        <v>0</v>
      </c>
      <c r="S239" s="16">
        <v>118871361</v>
      </c>
      <c r="T239" s="16">
        <v>271250000</v>
      </c>
      <c r="U239" s="16">
        <v>5823344216</v>
      </c>
      <c r="V239" s="16">
        <f t="shared" si="37"/>
        <v>8</v>
      </c>
      <c r="W239" s="19" cm="1">
        <f t="array" ref="W239">SUMPRODUCT((V239=品质升级提升效果!$H$3:$H$102)*(品质升级提升效果!$I$3:$I$102=C239)*(品质升级提升效果!$J$3:$J$102))</f>
        <v>0.22</v>
      </c>
      <c r="X239" s="19" cm="1">
        <f t="array" ref="X239">IFERROR(LOOKUP(1,0/((L239=Sheet2!$A$1:$A$90)*(Sheet2!$B$1:$B$90=C239)),Sheet2!$C$1:$C$90),W239)</f>
        <v>0.22</v>
      </c>
      <c r="Y239" s="16">
        <f t="shared" si="30"/>
        <v>26151699</v>
      </c>
      <c r="Z239" s="16">
        <f t="shared" si="31"/>
        <v>59675000</v>
      </c>
      <c r="AA239" s="16">
        <f t="shared" si="32"/>
        <v>1281135727</v>
      </c>
      <c r="AD239" s="16" t="s">
        <v>257</v>
      </c>
      <c r="AE239" s="16" t="str">
        <f t="shared" si="33"/>
        <v>26151699,0}|</v>
      </c>
      <c r="AF239" s="16" t="s">
        <v>258</v>
      </c>
      <c r="AG239" s="16">
        <f t="shared" si="34"/>
        <v>59675000</v>
      </c>
      <c r="AH239" s="16" t="s">
        <v>260</v>
      </c>
      <c r="AI239" s="16" t="s">
        <v>259</v>
      </c>
      <c r="AJ239" s="16">
        <f t="shared" si="35"/>
        <v>1281135727</v>
      </c>
      <c r="AK239" s="16" t="s">
        <v>261</v>
      </c>
      <c r="AL239" s="24" t="str">
        <f t="shared" si="36"/>
        <v>{{5,1,1,26151699,0}|{{5,1,2,59675000,0}|{{5,1,3,1281135727,3}}</v>
      </c>
    </row>
    <row r="240" spans="1:38" x14ac:dyDescent="0.15">
      <c r="A240" s="16">
        <v>235</v>
      </c>
      <c r="B240" s="16">
        <v>609</v>
      </c>
      <c r="C240" s="16">
        <v>4</v>
      </c>
      <c r="D240" s="16">
        <v>0</v>
      </c>
      <c r="E240" s="16">
        <v>0</v>
      </c>
      <c r="F240" s="16">
        <v>400</v>
      </c>
      <c r="G240" s="16">
        <v>6000335</v>
      </c>
      <c r="H240" s="24"/>
      <c r="I240" s="24" t="s">
        <v>309</v>
      </c>
      <c r="J240" s="16">
        <v>8661</v>
      </c>
      <c r="K240" s="25">
        <f t="shared" si="29"/>
        <v>220</v>
      </c>
      <c r="L240" s="16" t="s">
        <v>75</v>
      </c>
      <c r="M240" s="16" t="str" cm="1">
        <f t="array" ref="M240:U240">_xlfn._xlws.FILTER(领地怪物效果!$A$4:$I$64,L240=领地怪物效果!$A$4:$A$64)</f>
        <v>远征PVE-9级远古矿井</v>
      </c>
      <c r="N240" s="16">
        <v>9</v>
      </c>
      <c r="O240" s="16">
        <v>68.400000000000006</v>
      </c>
      <c r="P240" s="16">
        <v>480</v>
      </c>
      <c r="Q240" s="16">
        <v>480</v>
      </c>
      <c r="R240" s="16">
        <v>0</v>
      </c>
      <c r="S240" s="16">
        <v>205582835</v>
      </c>
      <c r="T240" s="16">
        <v>336000000</v>
      </c>
      <c r="U240" s="16">
        <v>7213432835</v>
      </c>
      <c r="V240" s="16">
        <f t="shared" si="37"/>
        <v>9</v>
      </c>
      <c r="W240" s="19" cm="1">
        <f t="array" ref="W240">SUMPRODUCT((V240=品质升级提升效果!$H$3:$H$102)*(品质升级提升效果!$I$3:$I$102=C240)*(品质升级提升效果!$J$3:$J$102))</f>
        <v>0.22</v>
      </c>
      <c r="X240" s="19" cm="1">
        <f t="array" ref="X240">IFERROR(LOOKUP(1,0/((L240=Sheet2!$A$1:$A$90)*(Sheet2!$B$1:$B$90=C240)),Sheet2!$C$1:$C$90),W240)</f>
        <v>0.22</v>
      </c>
      <c r="Y240" s="16">
        <f t="shared" si="30"/>
        <v>45228223</v>
      </c>
      <c r="Z240" s="16">
        <f t="shared" si="31"/>
        <v>73920000</v>
      </c>
      <c r="AA240" s="16">
        <f t="shared" si="32"/>
        <v>1586955223</v>
      </c>
      <c r="AD240" s="16" t="s">
        <v>257</v>
      </c>
      <c r="AE240" s="16" t="str">
        <f t="shared" si="33"/>
        <v>45228223,0}|</v>
      </c>
      <c r="AF240" s="16" t="s">
        <v>258</v>
      </c>
      <c r="AG240" s="16">
        <f t="shared" si="34"/>
        <v>73920000</v>
      </c>
      <c r="AH240" s="16" t="s">
        <v>260</v>
      </c>
      <c r="AI240" s="16" t="s">
        <v>259</v>
      </c>
      <c r="AJ240" s="16">
        <f t="shared" si="35"/>
        <v>1586955223</v>
      </c>
      <c r="AK240" s="16" t="s">
        <v>261</v>
      </c>
      <c r="AL240" s="24" t="str">
        <f t="shared" si="36"/>
        <v>{{5,1,1,45228223,0}|{{5,1,2,73920000,0}|{{5,1,3,1586955223,3}}</v>
      </c>
    </row>
    <row r="241" spans="1:38" x14ac:dyDescent="0.15">
      <c r="A241" s="16">
        <v>236</v>
      </c>
      <c r="B241" s="16">
        <v>701</v>
      </c>
      <c r="C241" s="16">
        <v>4</v>
      </c>
      <c r="D241" s="16">
        <v>0</v>
      </c>
      <c r="E241" s="16">
        <v>0</v>
      </c>
      <c r="F241" s="16">
        <v>0</v>
      </c>
      <c r="G241" s="16">
        <v>6000336</v>
      </c>
      <c r="H241" s="24"/>
      <c r="I241" s="24" t="s">
        <v>309</v>
      </c>
      <c r="J241" s="16">
        <v>8661</v>
      </c>
      <c r="K241" s="25">
        <f t="shared" si="29"/>
        <v>24</v>
      </c>
      <c r="L241" s="16" t="s">
        <v>76</v>
      </c>
      <c r="M241" s="16" t="str" cm="1">
        <f t="array" ref="M241:U241">_xlfn._xlws.FILTER(领地怪物效果!$A$4:$I$64,L241=领地怪物效果!$A$4:$A$64)</f>
        <v>远征PVE-2级BOSS据点</v>
      </c>
      <c r="N241" s="16">
        <v>2</v>
      </c>
      <c r="O241" s="16">
        <v>3.2</v>
      </c>
      <c r="P241" s="16">
        <v>2</v>
      </c>
      <c r="Q241" s="16">
        <v>2</v>
      </c>
      <c r="R241" s="16">
        <v>0</v>
      </c>
      <c r="S241" s="16">
        <v>9617910</v>
      </c>
      <c r="T241" s="16">
        <v>1400000</v>
      </c>
      <c r="U241" s="16">
        <v>30055970</v>
      </c>
      <c r="V241" s="16">
        <f t="shared" si="37"/>
        <v>1</v>
      </c>
      <c r="W241" s="19" cm="1">
        <f t="array" ref="W241">SUMPRODUCT((V241=品质升级提升效果!$H$3:$H$102)*(品质升级提升效果!$I$3:$I$102=C241)*(品质升级提升效果!$J$3:$J$102))</f>
        <v>0.35</v>
      </c>
      <c r="X241" s="19" cm="1">
        <f t="array" ref="X241">IFERROR(LOOKUP(1,0/((L241=Sheet2!$A$1:$A$90)*(Sheet2!$B$1:$B$90=C241)),Sheet2!$C$1:$C$90),W241)</f>
        <v>2.4E-2</v>
      </c>
      <c r="Y241" s="16">
        <f t="shared" si="30"/>
        <v>230829</v>
      </c>
      <c r="Z241" s="16">
        <f t="shared" si="31"/>
        <v>33600</v>
      </c>
      <c r="AA241" s="16">
        <f t="shared" si="32"/>
        <v>721343</v>
      </c>
      <c r="AD241" s="16" t="s">
        <v>257</v>
      </c>
      <c r="AE241" s="16" t="str">
        <f t="shared" si="33"/>
        <v>230829,0}|</v>
      </c>
      <c r="AF241" s="16" t="s">
        <v>258</v>
      </c>
      <c r="AG241" s="16">
        <f t="shared" si="34"/>
        <v>33600</v>
      </c>
      <c r="AH241" s="16" t="s">
        <v>260</v>
      </c>
      <c r="AI241" s="16" t="s">
        <v>259</v>
      </c>
      <c r="AJ241" s="16">
        <f t="shared" si="35"/>
        <v>721343</v>
      </c>
      <c r="AK241" s="16" t="s">
        <v>261</v>
      </c>
      <c r="AL241" s="24" t="str">
        <f t="shared" si="36"/>
        <v>{{5,1,1,230829,0}|{{5,1,2,33600,0}|{{5,1,3,721343,3}}</v>
      </c>
    </row>
    <row r="242" spans="1:38" x14ac:dyDescent="0.15">
      <c r="A242" s="16">
        <v>237</v>
      </c>
      <c r="B242" s="16">
        <v>702</v>
      </c>
      <c r="C242" s="16">
        <v>4</v>
      </c>
      <c r="D242" s="16">
        <v>0</v>
      </c>
      <c r="E242" s="16">
        <v>0</v>
      </c>
      <c r="F242" s="16">
        <v>0</v>
      </c>
      <c r="G242" s="16">
        <v>6000337</v>
      </c>
      <c r="H242" s="24"/>
      <c r="I242" s="24" t="s">
        <v>310</v>
      </c>
      <c r="J242" s="16">
        <v>8661</v>
      </c>
      <c r="K242" s="25">
        <f t="shared" si="29"/>
        <v>24</v>
      </c>
      <c r="L242" s="16" t="s">
        <v>77</v>
      </c>
      <c r="M242" s="16" t="str" cm="1">
        <f t="array" ref="M242:U242">_xlfn._xlws.FILTER(领地怪物效果!$A$4:$I$64,L242=领地怪物效果!$A$4:$A$64)</f>
        <v>远征PVE-7级BOSS据点</v>
      </c>
      <c r="N242" s="16">
        <v>7</v>
      </c>
      <c r="O242" s="16">
        <v>26</v>
      </c>
      <c r="P242" s="16">
        <v>160</v>
      </c>
      <c r="Q242" s="16">
        <v>160</v>
      </c>
      <c r="R242" s="16">
        <v>0</v>
      </c>
      <c r="S242" s="16">
        <v>78145522</v>
      </c>
      <c r="T242" s="16">
        <v>112000000</v>
      </c>
      <c r="U242" s="16">
        <v>2404477611</v>
      </c>
      <c r="V242" s="16">
        <f t="shared" si="37"/>
        <v>2</v>
      </c>
      <c r="W242" s="19" cm="1">
        <f t="array" ref="W242">SUMPRODUCT((V242=品质升级提升效果!$H$3:$H$102)*(品质升级提升效果!$I$3:$I$102=C242)*(品质升级提升效果!$J$3:$J$102))</f>
        <v>0.36</v>
      </c>
      <c r="X242" s="19" cm="1">
        <f t="array" ref="X242">IFERROR(LOOKUP(1,0/((L242=Sheet2!$A$1:$A$90)*(Sheet2!$B$1:$B$90=C242)),Sheet2!$C$1:$C$90),W242)</f>
        <v>2.4E-2</v>
      </c>
      <c r="Y242" s="16">
        <f t="shared" si="30"/>
        <v>1875492</v>
      </c>
      <c r="Z242" s="16">
        <f t="shared" si="31"/>
        <v>2688000</v>
      </c>
      <c r="AA242" s="16">
        <f t="shared" si="32"/>
        <v>57707462</v>
      </c>
      <c r="AD242" s="16" t="s">
        <v>257</v>
      </c>
      <c r="AE242" s="16" t="str">
        <f t="shared" si="33"/>
        <v>1875492,0}|</v>
      </c>
      <c r="AF242" s="16" t="s">
        <v>258</v>
      </c>
      <c r="AG242" s="16">
        <f t="shared" si="34"/>
        <v>2688000</v>
      </c>
      <c r="AH242" s="16" t="s">
        <v>260</v>
      </c>
      <c r="AI242" s="16" t="s">
        <v>259</v>
      </c>
      <c r="AJ242" s="16">
        <f t="shared" si="35"/>
        <v>57707462</v>
      </c>
      <c r="AK242" s="16" t="s">
        <v>261</v>
      </c>
      <c r="AL242" s="24" t="str">
        <f t="shared" si="36"/>
        <v>{{5,1,1,1875492,0}|{{5,1,2,2688000,0}|{{5,1,3,57707462,3}}</v>
      </c>
    </row>
    <row r="243" spans="1:38" x14ac:dyDescent="0.15">
      <c r="A243" s="16">
        <v>238</v>
      </c>
      <c r="B243" s="16">
        <v>703</v>
      </c>
      <c r="C243" s="16">
        <v>4</v>
      </c>
      <c r="D243" s="16">
        <v>0</v>
      </c>
      <c r="E243" s="16">
        <v>0</v>
      </c>
      <c r="F243" s="16">
        <v>0</v>
      </c>
      <c r="G243" s="16">
        <v>6000338</v>
      </c>
      <c r="H243" s="24"/>
      <c r="I243" s="24" t="s">
        <v>311</v>
      </c>
      <c r="J243" s="16">
        <v>8661</v>
      </c>
      <c r="K243" s="25">
        <f t="shared" si="29"/>
        <v>24</v>
      </c>
      <c r="L243" s="16" t="s">
        <v>78</v>
      </c>
      <c r="M243" s="16" t="str" cm="1">
        <f t="array" ref="M243:U243">_xlfn._xlws.FILTER(领地怪物效果!$A$4:$I$64,L243=领地怪物效果!$A$4:$A$64)</f>
        <v>远征PVE-8级BOSS据点</v>
      </c>
      <c r="N243" s="16">
        <v>8</v>
      </c>
      <c r="O243" s="16">
        <v>31</v>
      </c>
      <c r="P243" s="16">
        <v>181</v>
      </c>
      <c r="Q243" s="16">
        <v>181</v>
      </c>
      <c r="R243" s="16">
        <v>0</v>
      </c>
      <c r="S243" s="16">
        <v>93173507</v>
      </c>
      <c r="T243" s="16">
        <v>126700000</v>
      </c>
      <c r="U243" s="16">
        <v>2720065298</v>
      </c>
      <c r="V243" s="16">
        <f t="shared" si="37"/>
        <v>3</v>
      </c>
      <c r="W243" s="19" cm="1">
        <f t="array" ref="W243">SUMPRODUCT((V243=品质升级提升效果!$H$3:$H$102)*(品质升级提升效果!$I$3:$I$102=C243)*(品质升级提升效果!$J$3:$J$102))</f>
        <v>0.28000000000000003</v>
      </c>
      <c r="X243" s="19" cm="1">
        <f t="array" ref="X243">IFERROR(LOOKUP(1,0/((L243=Sheet2!$A$1:$A$90)*(Sheet2!$B$1:$B$90=C243)),Sheet2!$C$1:$C$90),W243)</f>
        <v>2.4E-2</v>
      </c>
      <c r="Y243" s="16">
        <f t="shared" si="30"/>
        <v>2236164</v>
      </c>
      <c r="Z243" s="16">
        <f t="shared" si="31"/>
        <v>3040800</v>
      </c>
      <c r="AA243" s="16">
        <f t="shared" si="32"/>
        <v>65281567</v>
      </c>
      <c r="AD243" s="16" t="s">
        <v>257</v>
      </c>
      <c r="AE243" s="16" t="str">
        <f t="shared" si="33"/>
        <v>2236164,0}|</v>
      </c>
      <c r="AF243" s="16" t="s">
        <v>258</v>
      </c>
      <c r="AG243" s="16">
        <f t="shared" si="34"/>
        <v>3040800</v>
      </c>
      <c r="AH243" s="16" t="s">
        <v>260</v>
      </c>
      <c r="AI243" s="16" t="s">
        <v>259</v>
      </c>
      <c r="AJ243" s="16">
        <f t="shared" si="35"/>
        <v>65281567</v>
      </c>
      <c r="AK243" s="16" t="s">
        <v>261</v>
      </c>
      <c r="AL243" s="24" t="str">
        <f t="shared" si="36"/>
        <v>{{5,1,1,2236164,0}|{{5,1,2,3040800,0}|{{5,1,3,65281567,3}}</v>
      </c>
    </row>
    <row r="244" spans="1:38" x14ac:dyDescent="0.15">
      <c r="A244" s="16">
        <v>239</v>
      </c>
      <c r="B244" s="16">
        <v>704</v>
      </c>
      <c r="C244" s="16">
        <v>4</v>
      </c>
      <c r="D244" s="16">
        <v>0</v>
      </c>
      <c r="E244" s="16">
        <v>0</v>
      </c>
      <c r="F244" s="16">
        <v>0</v>
      </c>
      <c r="G244" s="16">
        <v>6000339</v>
      </c>
      <c r="H244" s="24"/>
      <c r="I244" s="24" t="s">
        <v>303</v>
      </c>
      <c r="J244" s="16">
        <v>8661</v>
      </c>
      <c r="K244" s="25">
        <f t="shared" si="29"/>
        <v>24</v>
      </c>
      <c r="L244" s="16" t="s">
        <v>79</v>
      </c>
      <c r="M244" s="16" t="str" cm="1">
        <f t="array" ref="M244:U244">_xlfn._xlws.FILTER(领地怪物效果!$A$4:$I$64,L244=领地怪物效果!$A$4:$A$64)</f>
        <v>远征PVE-9级BOSS据点</v>
      </c>
      <c r="N244" s="16">
        <v>9</v>
      </c>
      <c r="O244" s="16">
        <v>51</v>
      </c>
      <c r="P244" s="16">
        <v>284</v>
      </c>
      <c r="Q244" s="16">
        <v>284</v>
      </c>
      <c r="R244" s="16">
        <v>0</v>
      </c>
      <c r="S244" s="16">
        <v>153285447</v>
      </c>
      <c r="T244" s="16">
        <v>198800000</v>
      </c>
      <c r="U244" s="16">
        <v>4267947761</v>
      </c>
      <c r="V244" s="16">
        <f t="shared" si="37"/>
        <v>4</v>
      </c>
      <c r="W244" s="19" cm="1">
        <f t="array" ref="W244">SUMPRODUCT((V244=品质升级提升效果!$H$3:$H$102)*(品质升级提升效果!$I$3:$I$102=C244)*(品质升级提升效果!$J$3:$J$102))</f>
        <v>0.28000000000000003</v>
      </c>
      <c r="X244" s="19" cm="1">
        <f t="array" ref="X244">IFERROR(LOOKUP(1,0/((L244=Sheet2!$A$1:$A$90)*(Sheet2!$B$1:$B$90=C244)),Sheet2!$C$1:$C$90),W244)</f>
        <v>2.4E-2</v>
      </c>
      <c r="Y244" s="16">
        <f t="shared" si="30"/>
        <v>3678850</v>
      </c>
      <c r="Z244" s="16">
        <f t="shared" si="31"/>
        <v>4771200</v>
      </c>
      <c r="AA244" s="16">
        <f t="shared" si="32"/>
        <v>102430746</v>
      </c>
      <c r="AD244" s="16" t="s">
        <v>257</v>
      </c>
      <c r="AE244" s="16" t="str">
        <f t="shared" si="33"/>
        <v>3678850,0}|</v>
      </c>
      <c r="AF244" s="16" t="s">
        <v>258</v>
      </c>
      <c r="AG244" s="16">
        <f t="shared" si="34"/>
        <v>4771200</v>
      </c>
      <c r="AH244" s="16" t="s">
        <v>260</v>
      </c>
      <c r="AI244" s="16" t="s">
        <v>259</v>
      </c>
      <c r="AJ244" s="16">
        <f t="shared" si="35"/>
        <v>102430746</v>
      </c>
      <c r="AK244" s="16" t="s">
        <v>261</v>
      </c>
      <c r="AL244" s="24" t="str">
        <f t="shared" si="36"/>
        <v>{{5,1,1,3678850,0}|{{5,1,2,4771200,0}|{{5,1,3,102430746,3}}</v>
      </c>
    </row>
    <row r="245" spans="1:38" x14ac:dyDescent="0.15">
      <c r="A245" s="16">
        <v>240</v>
      </c>
      <c r="B245" s="16">
        <v>705</v>
      </c>
      <c r="C245" s="16">
        <v>4</v>
      </c>
      <c r="D245" s="16">
        <v>0</v>
      </c>
      <c r="E245" s="16">
        <v>0</v>
      </c>
      <c r="F245" s="16">
        <v>0</v>
      </c>
      <c r="G245" s="16">
        <v>6000340</v>
      </c>
      <c r="H245" s="24"/>
      <c r="I245" s="24" t="s">
        <v>312</v>
      </c>
      <c r="J245" s="16">
        <v>8661</v>
      </c>
      <c r="K245" s="25">
        <f t="shared" si="29"/>
        <v>24</v>
      </c>
      <c r="L245" s="16" t="s">
        <v>80</v>
      </c>
      <c r="M245" s="16" t="str" cm="1">
        <f t="array" ref="M245:U245">_xlfn._xlws.FILTER(领地怪物效果!$A$4:$I$64,L245=领地怪物效果!$A$4:$A$64)</f>
        <v>远征PVE-10级BOSS据点</v>
      </c>
      <c r="N245" s="16">
        <v>10</v>
      </c>
      <c r="O245" s="16">
        <v>81</v>
      </c>
      <c r="P245" s="16">
        <v>382</v>
      </c>
      <c r="Q245" s="16">
        <v>382</v>
      </c>
      <c r="R245" s="16">
        <v>0</v>
      </c>
      <c r="S245" s="16">
        <v>243453358</v>
      </c>
      <c r="T245" s="16">
        <v>267400000</v>
      </c>
      <c r="U245" s="16">
        <v>5740690298</v>
      </c>
      <c r="V245" s="16">
        <f t="shared" si="37"/>
        <v>5</v>
      </c>
      <c r="W245" s="19" cm="1">
        <f t="array" ref="W245">SUMPRODUCT((V245=品质升级提升效果!$H$3:$H$102)*(品质升级提升效果!$I$3:$I$102=C245)*(品质升级提升效果!$J$3:$J$102))</f>
        <v>0.28000000000000003</v>
      </c>
      <c r="X245" s="19" cm="1">
        <f t="array" ref="X245">IFERROR(LOOKUP(1,0/((L245=Sheet2!$A$1:$A$90)*(Sheet2!$B$1:$B$90=C245)),Sheet2!$C$1:$C$90),W245)</f>
        <v>2.4E-2</v>
      </c>
      <c r="Y245" s="16">
        <f t="shared" si="30"/>
        <v>5842880</v>
      </c>
      <c r="Z245" s="16">
        <f t="shared" si="31"/>
        <v>6417600</v>
      </c>
      <c r="AA245" s="16">
        <f t="shared" si="32"/>
        <v>137776567</v>
      </c>
      <c r="AD245" s="16" t="s">
        <v>257</v>
      </c>
      <c r="AE245" s="16" t="str">
        <f t="shared" si="33"/>
        <v>5842880,0}|</v>
      </c>
      <c r="AF245" s="16" t="s">
        <v>258</v>
      </c>
      <c r="AG245" s="16">
        <f t="shared" si="34"/>
        <v>6417600</v>
      </c>
      <c r="AH245" s="16" t="s">
        <v>260</v>
      </c>
      <c r="AI245" s="16" t="s">
        <v>259</v>
      </c>
      <c r="AJ245" s="16">
        <f t="shared" si="35"/>
        <v>137776567</v>
      </c>
      <c r="AK245" s="16" t="s">
        <v>261</v>
      </c>
      <c r="AL245" s="24" t="str">
        <f t="shared" si="36"/>
        <v>{{5,1,1,5842880,0}|{{5,1,2,6417600,0}|{{5,1,3,137776567,3}}</v>
      </c>
    </row>
    <row r="246" spans="1:38" x14ac:dyDescent="0.15">
      <c r="A246" s="16">
        <v>241</v>
      </c>
      <c r="B246" s="16">
        <v>100</v>
      </c>
      <c r="C246" s="16">
        <v>5</v>
      </c>
      <c r="D246" s="16">
        <v>0</v>
      </c>
      <c r="E246" s="16">
        <v>0</v>
      </c>
      <c r="F246" s="16">
        <v>0</v>
      </c>
      <c r="G246" s="16">
        <v>6000341</v>
      </c>
      <c r="H246" s="24"/>
      <c r="I246" s="24" t="s">
        <v>269</v>
      </c>
      <c r="J246" s="16">
        <v>8661</v>
      </c>
      <c r="K246" s="25">
        <f t="shared" si="29"/>
        <v>500</v>
      </c>
      <c r="L246" s="16" t="s">
        <v>21</v>
      </c>
      <c r="M246" s="16" t="str" cm="1">
        <f t="array" ref="M246:U246">_xlfn._xlws.FILTER(领地怪物效果!$A$4:$I$64,L246=领地怪物效果!$A$4:$A$64)</f>
        <v>远征PVP-出生</v>
      </c>
      <c r="N246" s="16">
        <v>0</v>
      </c>
      <c r="O246" s="16">
        <v>0.5</v>
      </c>
      <c r="P246" s="16">
        <v>0.8</v>
      </c>
      <c r="Q246" s="16">
        <v>0.8</v>
      </c>
      <c r="R246" s="16">
        <v>0</v>
      </c>
      <c r="S246" s="16">
        <v>1502798</v>
      </c>
      <c r="T246" s="16">
        <v>560000</v>
      </c>
      <c r="U246" s="16">
        <v>12022388</v>
      </c>
      <c r="V246" s="16">
        <f t="shared" si="37"/>
        <v>1</v>
      </c>
      <c r="W246" s="19" cm="1">
        <f t="array" ref="W246">SUMPRODUCT((V246=品质升级提升效果!$H$3:$H$102)*(品质升级提升效果!$I$3:$I$102=C246)*(品质升级提升效果!$J$3:$J$102))</f>
        <v>0.5</v>
      </c>
      <c r="X246" s="19" cm="1">
        <f t="array" ref="X246">IFERROR(LOOKUP(1,0/((L246=Sheet2!$A$1:$A$90)*(Sheet2!$B$1:$B$90=C246)),Sheet2!$C$1:$C$90),W246)</f>
        <v>0.5</v>
      </c>
      <c r="Y246" s="16">
        <f t="shared" si="30"/>
        <v>751399</v>
      </c>
      <c r="Z246" s="16">
        <f t="shared" si="31"/>
        <v>280000</v>
      </c>
      <c r="AA246" s="16">
        <f t="shared" si="32"/>
        <v>6011194</v>
      </c>
      <c r="AD246" s="16" t="s">
        <v>257</v>
      </c>
      <c r="AE246" s="16" t="str">
        <f t="shared" si="33"/>
        <v>751399,0}|</v>
      </c>
      <c r="AF246" s="16" t="s">
        <v>258</v>
      </c>
      <c r="AG246" s="16">
        <f t="shared" si="34"/>
        <v>280000</v>
      </c>
      <c r="AH246" s="16" t="s">
        <v>260</v>
      </c>
      <c r="AI246" s="16" t="s">
        <v>259</v>
      </c>
      <c r="AJ246" s="16">
        <f t="shared" si="35"/>
        <v>6011194</v>
      </c>
      <c r="AK246" s="16" t="s">
        <v>261</v>
      </c>
      <c r="AL246" s="24" t="str">
        <f t="shared" si="36"/>
        <v>{{5,1,1,751399,0}|{{5,1,2,280000,0}|{{5,1,3,6011194,3}}</v>
      </c>
    </row>
    <row r="247" spans="1:38" x14ac:dyDescent="0.15">
      <c r="A247" s="16">
        <v>242</v>
      </c>
      <c r="B247" s="16">
        <v>101</v>
      </c>
      <c r="C247" s="16">
        <v>5</v>
      </c>
      <c r="D247" s="16">
        <v>0</v>
      </c>
      <c r="E247" s="16">
        <v>0</v>
      </c>
      <c r="F247" s="16">
        <v>0</v>
      </c>
      <c r="G247" s="16">
        <v>6000342</v>
      </c>
      <c r="H247" s="24"/>
      <c r="I247" s="24" t="s">
        <v>269</v>
      </c>
      <c r="J247" s="16">
        <v>8661</v>
      </c>
      <c r="K247" s="25">
        <f t="shared" si="29"/>
        <v>500</v>
      </c>
      <c r="L247" s="16" t="s">
        <v>22</v>
      </c>
      <c r="M247" s="16" t="str" cm="1">
        <f t="array" ref="M247:U247">_xlfn._xlws.FILTER(领地怪物效果!$A$4:$I$64,L247=领地怪物效果!$A$4:$A$64)</f>
        <v>远征PVP-1级普通</v>
      </c>
      <c r="N247" s="16">
        <v>1</v>
      </c>
      <c r="O247" s="16">
        <v>0.65</v>
      </c>
      <c r="P247" s="16">
        <v>0.8</v>
      </c>
      <c r="Q247" s="16">
        <v>0.8</v>
      </c>
      <c r="R247" s="16">
        <v>0</v>
      </c>
      <c r="S247" s="16">
        <v>1953638</v>
      </c>
      <c r="T247" s="16">
        <v>560000</v>
      </c>
      <c r="U247" s="16">
        <v>12022388</v>
      </c>
      <c r="V247" s="16">
        <f t="shared" si="37"/>
        <v>1</v>
      </c>
      <c r="W247" s="19" cm="1">
        <f t="array" ref="W247">SUMPRODUCT((V247=品质升级提升效果!$H$3:$H$102)*(品质升级提升效果!$I$3:$I$102=C247)*(品质升级提升效果!$J$3:$J$102))</f>
        <v>0.5</v>
      </c>
      <c r="X247" s="19" cm="1">
        <f t="array" ref="X247">IFERROR(LOOKUP(1,0/((L247=Sheet2!$A$1:$A$90)*(Sheet2!$B$1:$B$90=C247)),Sheet2!$C$1:$C$90),W247)</f>
        <v>0.5</v>
      </c>
      <c r="Y247" s="16">
        <f t="shared" si="30"/>
        <v>976819</v>
      </c>
      <c r="Z247" s="16">
        <f t="shared" si="31"/>
        <v>280000</v>
      </c>
      <c r="AA247" s="16">
        <f t="shared" si="32"/>
        <v>6011194</v>
      </c>
      <c r="AD247" s="16" t="s">
        <v>257</v>
      </c>
      <c r="AE247" s="16" t="str">
        <f t="shared" si="33"/>
        <v>976819,0}|</v>
      </c>
      <c r="AF247" s="16" t="s">
        <v>258</v>
      </c>
      <c r="AG247" s="16">
        <f t="shared" si="34"/>
        <v>280000</v>
      </c>
      <c r="AH247" s="16" t="s">
        <v>260</v>
      </c>
      <c r="AI247" s="16" t="s">
        <v>259</v>
      </c>
      <c r="AJ247" s="16">
        <f t="shared" si="35"/>
        <v>6011194</v>
      </c>
      <c r="AK247" s="16" t="s">
        <v>261</v>
      </c>
      <c r="AL247" s="24" t="str">
        <f t="shared" si="36"/>
        <v>{{5,1,1,976819,0}|{{5,1,2,280000,0}|{{5,1,3,6011194,3}}</v>
      </c>
    </row>
    <row r="248" spans="1:38" x14ac:dyDescent="0.15">
      <c r="A248" s="16">
        <v>243</v>
      </c>
      <c r="B248" s="16">
        <v>102</v>
      </c>
      <c r="C248" s="16">
        <v>5</v>
      </c>
      <c r="D248" s="16">
        <v>0</v>
      </c>
      <c r="E248" s="16">
        <v>0</v>
      </c>
      <c r="F248" s="16">
        <v>0</v>
      </c>
      <c r="G248" s="16">
        <v>6000343</v>
      </c>
      <c r="H248" s="24"/>
      <c r="I248" s="24" t="s">
        <v>270</v>
      </c>
      <c r="J248" s="16">
        <v>8661</v>
      </c>
      <c r="K248" s="25">
        <f t="shared" si="29"/>
        <v>440</v>
      </c>
      <c r="L248" s="16" t="s">
        <v>23</v>
      </c>
      <c r="M248" s="16" t="str" cm="1">
        <f t="array" ref="M248:U248">_xlfn._xlws.FILTER(领地怪物效果!$A$4:$I$64,L248=领地怪物效果!$A$4:$A$64)</f>
        <v>远征PVP-2级普通</v>
      </c>
      <c r="N248" s="16">
        <v>2</v>
      </c>
      <c r="O248" s="16">
        <v>2.8</v>
      </c>
      <c r="P248" s="16">
        <v>1.8</v>
      </c>
      <c r="Q248" s="16">
        <v>1.8</v>
      </c>
      <c r="R248" s="16">
        <v>0</v>
      </c>
      <c r="S248" s="16">
        <v>8415671</v>
      </c>
      <c r="T248" s="16">
        <v>1260000</v>
      </c>
      <c r="U248" s="16">
        <v>27050373</v>
      </c>
      <c r="V248" s="16">
        <f t="shared" si="37"/>
        <v>2</v>
      </c>
      <c r="W248" s="19" cm="1">
        <f t="array" ref="W248">SUMPRODUCT((V248=品质升级提升效果!$H$3:$H$102)*(品质升级提升效果!$I$3:$I$102=C248)*(品质升级提升效果!$J$3:$J$102))</f>
        <v>0.44</v>
      </c>
      <c r="X248" s="19" cm="1">
        <f t="array" ref="X248">IFERROR(LOOKUP(1,0/((L248=Sheet2!$A$1:$A$90)*(Sheet2!$B$1:$B$90=C248)),Sheet2!$C$1:$C$90),W248)</f>
        <v>0.44</v>
      </c>
      <c r="Y248" s="16">
        <f t="shared" si="30"/>
        <v>3702895</v>
      </c>
      <c r="Z248" s="16">
        <f t="shared" si="31"/>
        <v>554400</v>
      </c>
      <c r="AA248" s="16">
        <f t="shared" si="32"/>
        <v>11902164</v>
      </c>
      <c r="AD248" s="16" t="s">
        <v>257</v>
      </c>
      <c r="AE248" s="16" t="str">
        <f t="shared" si="33"/>
        <v>3702895,0}|</v>
      </c>
      <c r="AF248" s="16" t="s">
        <v>258</v>
      </c>
      <c r="AG248" s="16">
        <f t="shared" si="34"/>
        <v>554400</v>
      </c>
      <c r="AH248" s="16" t="s">
        <v>260</v>
      </c>
      <c r="AI248" s="16" t="s">
        <v>259</v>
      </c>
      <c r="AJ248" s="16">
        <f t="shared" si="35"/>
        <v>11902164</v>
      </c>
      <c r="AK248" s="16" t="s">
        <v>261</v>
      </c>
      <c r="AL248" s="24" t="str">
        <f t="shared" si="36"/>
        <v>{{5,1,1,3702895,0}|{{5,1,2,554400,0}|{{5,1,3,11902164,3}}</v>
      </c>
    </row>
    <row r="249" spans="1:38" x14ac:dyDescent="0.15">
      <c r="A249" s="16">
        <v>244</v>
      </c>
      <c r="B249" s="16">
        <v>103</v>
      </c>
      <c r="C249" s="16">
        <v>5</v>
      </c>
      <c r="D249" s="16">
        <v>0</v>
      </c>
      <c r="E249" s="16">
        <v>0</v>
      </c>
      <c r="F249" s="16">
        <v>0</v>
      </c>
      <c r="G249" s="16">
        <v>6000344</v>
      </c>
      <c r="H249" s="24"/>
      <c r="I249" s="24" t="s">
        <v>271</v>
      </c>
      <c r="J249" s="16">
        <v>8661</v>
      </c>
      <c r="K249" s="25">
        <f t="shared" si="29"/>
        <v>380</v>
      </c>
      <c r="L249" s="16" t="s">
        <v>24</v>
      </c>
      <c r="M249" s="16" t="str" cm="1">
        <f t="array" ref="M249:U249">_xlfn._xlws.FILTER(领地怪物效果!$A$4:$I$64,L249=领地怪物效果!$A$4:$A$64)</f>
        <v>远征PVP-3级普通</v>
      </c>
      <c r="N249" s="16">
        <v>3</v>
      </c>
      <c r="O249" s="16">
        <v>5.5</v>
      </c>
      <c r="P249" s="16">
        <v>3</v>
      </c>
      <c r="Q249" s="16">
        <v>3</v>
      </c>
      <c r="R249" s="16">
        <v>0</v>
      </c>
      <c r="S249" s="16">
        <v>16530783</v>
      </c>
      <c r="T249" s="16">
        <v>2100000</v>
      </c>
      <c r="U249" s="16">
        <v>45083955</v>
      </c>
      <c r="V249" s="16">
        <f t="shared" si="37"/>
        <v>3</v>
      </c>
      <c r="W249" s="19" cm="1">
        <f t="array" ref="W249">SUMPRODUCT((V249=品质升级提升效果!$H$3:$H$102)*(品质升级提升效果!$I$3:$I$102=C249)*(品质升级提升效果!$J$3:$J$102))</f>
        <v>0.38</v>
      </c>
      <c r="X249" s="19" cm="1">
        <f t="array" ref="X249">IFERROR(LOOKUP(1,0/((L249=Sheet2!$A$1:$A$90)*(Sheet2!$B$1:$B$90=C249)),Sheet2!$C$1:$C$90),W249)</f>
        <v>0.38</v>
      </c>
      <c r="Y249" s="16">
        <f t="shared" si="30"/>
        <v>6281697</v>
      </c>
      <c r="Z249" s="16">
        <f t="shared" si="31"/>
        <v>798000</v>
      </c>
      <c r="AA249" s="16">
        <f t="shared" si="32"/>
        <v>17131902</v>
      </c>
      <c r="AD249" s="16" t="s">
        <v>257</v>
      </c>
      <c r="AE249" s="16" t="str">
        <f t="shared" si="33"/>
        <v>6281697,0}|</v>
      </c>
      <c r="AF249" s="16" t="s">
        <v>258</v>
      </c>
      <c r="AG249" s="16">
        <f t="shared" si="34"/>
        <v>798000</v>
      </c>
      <c r="AH249" s="16" t="s">
        <v>260</v>
      </c>
      <c r="AI249" s="16" t="s">
        <v>259</v>
      </c>
      <c r="AJ249" s="16">
        <f t="shared" si="35"/>
        <v>17131902</v>
      </c>
      <c r="AK249" s="16" t="s">
        <v>261</v>
      </c>
      <c r="AL249" s="24" t="str">
        <f t="shared" si="36"/>
        <v>{{5,1,1,6281697,0}|{{5,1,2,798000,0}|{{5,1,3,17131902,3}}</v>
      </c>
    </row>
    <row r="250" spans="1:38" x14ac:dyDescent="0.15">
      <c r="A250" s="16">
        <v>245</v>
      </c>
      <c r="B250" s="16">
        <v>104</v>
      </c>
      <c r="C250" s="16">
        <v>5</v>
      </c>
      <c r="D250" s="16">
        <v>0</v>
      </c>
      <c r="E250" s="16">
        <v>0</v>
      </c>
      <c r="F250" s="16">
        <v>0</v>
      </c>
      <c r="G250" s="16">
        <v>6000345</v>
      </c>
      <c r="H250" s="24"/>
      <c r="I250" s="24" t="s">
        <v>272</v>
      </c>
      <c r="J250" s="16">
        <v>8661</v>
      </c>
      <c r="K250" s="25">
        <f t="shared" si="29"/>
        <v>380</v>
      </c>
      <c r="L250" s="16" t="s">
        <v>25</v>
      </c>
      <c r="M250" s="16" t="str" cm="1">
        <f t="array" ref="M250:U250">_xlfn._xlws.FILTER(领地怪物效果!$A$4:$I$64,L250=领地怪物效果!$A$4:$A$64)</f>
        <v>远征PVP-4级普通</v>
      </c>
      <c r="N250" s="16">
        <v>4</v>
      </c>
      <c r="O250" s="16">
        <v>8</v>
      </c>
      <c r="P250" s="16">
        <v>22</v>
      </c>
      <c r="Q250" s="16">
        <v>22</v>
      </c>
      <c r="R250" s="16">
        <v>0</v>
      </c>
      <c r="S250" s="16">
        <v>24044776</v>
      </c>
      <c r="T250" s="16">
        <v>15400000</v>
      </c>
      <c r="U250" s="16">
        <v>330615671</v>
      </c>
      <c r="V250" s="16">
        <f t="shared" si="37"/>
        <v>4</v>
      </c>
      <c r="W250" s="19" cm="1">
        <f t="array" ref="W250">SUMPRODUCT((V250=品质升级提升效果!$H$3:$H$102)*(品质升级提升效果!$I$3:$I$102=C250)*(品质升级提升效果!$J$3:$J$102))</f>
        <v>0.38</v>
      </c>
      <c r="X250" s="19" cm="1">
        <f t="array" ref="X250">IFERROR(LOOKUP(1,0/((L250=Sheet2!$A$1:$A$90)*(Sheet2!$B$1:$B$90=C250)),Sheet2!$C$1:$C$90),W250)</f>
        <v>0.38</v>
      </c>
      <c r="Y250" s="16">
        <f t="shared" si="30"/>
        <v>9137014</v>
      </c>
      <c r="Z250" s="16">
        <f t="shared" si="31"/>
        <v>5852000</v>
      </c>
      <c r="AA250" s="16">
        <f t="shared" si="32"/>
        <v>125633954</v>
      </c>
      <c r="AD250" s="16" t="s">
        <v>257</v>
      </c>
      <c r="AE250" s="16" t="str">
        <f t="shared" si="33"/>
        <v>9137014,0}|</v>
      </c>
      <c r="AF250" s="16" t="s">
        <v>258</v>
      </c>
      <c r="AG250" s="16">
        <f t="shared" si="34"/>
        <v>5852000</v>
      </c>
      <c r="AH250" s="16" t="s">
        <v>260</v>
      </c>
      <c r="AI250" s="16" t="s">
        <v>259</v>
      </c>
      <c r="AJ250" s="16">
        <f t="shared" si="35"/>
        <v>125633954</v>
      </c>
      <c r="AK250" s="16" t="s">
        <v>261</v>
      </c>
      <c r="AL250" s="24" t="str">
        <f t="shared" si="36"/>
        <v>{{5,1,1,9137014,0}|{{5,1,2,5852000,0}|{{5,1,3,125633954,3}}</v>
      </c>
    </row>
    <row r="251" spans="1:38" x14ac:dyDescent="0.15">
      <c r="A251" s="16">
        <v>246</v>
      </c>
      <c r="B251" s="16">
        <v>105</v>
      </c>
      <c r="C251" s="16">
        <v>5</v>
      </c>
      <c r="D251" s="16">
        <v>0</v>
      </c>
      <c r="E251" s="16">
        <v>0</v>
      </c>
      <c r="F251" s="16">
        <v>0</v>
      </c>
      <c r="G251" s="16">
        <v>6000346</v>
      </c>
      <c r="H251" s="24"/>
      <c r="I251" s="24" t="s">
        <v>273</v>
      </c>
      <c r="J251" s="16">
        <v>8661</v>
      </c>
      <c r="K251" s="25">
        <f t="shared" si="29"/>
        <v>400</v>
      </c>
      <c r="L251" s="16" t="s">
        <v>26</v>
      </c>
      <c r="M251" s="16" t="str" cm="1">
        <f t="array" ref="M251:U251">_xlfn._xlws.FILTER(领地怪物效果!$A$4:$I$64,L251=领地怪物效果!$A$4:$A$64)</f>
        <v>远征PVP-5级普通</v>
      </c>
      <c r="N251" s="16">
        <v>5</v>
      </c>
      <c r="O251" s="16">
        <v>12</v>
      </c>
      <c r="P251" s="16">
        <v>25</v>
      </c>
      <c r="Q251" s="16">
        <v>25</v>
      </c>
      <c r="R251" s="16">
        <v>0</v>
      </c>
      <c r="S251" s="16">
        <v>36067164</v>
      </c>
      <c r="T251" s="16">
        <v>17500000</v>
      </c>
      <c r="U251" s="16">
        <v>375699626</v>
      </c>
      <c r="V251" s="16">
        <f t="shared" si="37"/>
        <v>5</v>
      </c>
      <c r="W251" s="19" cm="1">
        <f t="array" ref="W251">SUMPRODUCT((V251=品质升级提升效果!$H$3:$H$102)*(品质升级提升效果!$I$3:$I$102=C251)*(品质升级提升效果!$J$3:$J$102))</f>
        <v>0.4</v>
      </c>
      <c r="X251" s="19" cm="1">
        <f t="array" ref="X251">IFERROR(LOOKUP(1,0/((L251=Sheet2!$A$1:$A$90)*(Sheet2!$B$1:$B$90=C251)),Sheet2!$C$1:$C$90),W251)</f>
        <v>0.4</v>
      </c>
      <c r="Y251" s="16">
        <f t="shared" si="30"/>
        <v>14426865</v>
      </c>
      <c r="Z251" s="16">
        <f t="shared" si="31"/>
        <v>7000000</v>
      </c>
      <c r="AA251" s="16">
        <f t="shared" si="32"/>
        <v>150279850</v>
      </c>
      <c r="AD251" s="16" t="s">
        <v>257</v>
      </c>
      <c r="AE251" s="16" t="str">
        <f t="shared" si="33"/>
        <v>14426865,0}|</v>
      </c>
      <c r="AF251" s="16" t="s">
        <v>258</v>
      </c>
      <c r="AG251" s="16">
        <f t="shared" si="34"/>
        <v>7000000</v>
      </c>
      <c r="AH251" s="16" t="s">
        <v>260</v>
      </c>
      <c r="AI251" s="16" t="s">
        <v>259</v>
      </c>
      <c r="AJ251" s="16">
        <f t="shared" si="35"/>
        <v>150279850</v>
      </c>
      <c r="AK251" s="16" t="s">
        <v>261</v>
      </c>
      <c r="AL251" s="24" t="str">
        <f t="shared" si="36"/>
        <v>{{5,1,1,14426865,0}|{{5,1,2,7000000,0}|{{5,1,3,150279850,3}}</v>
      </c>
    </row>
    <row r="252" spans="1:38" x14ac:dyDescent="0.15">
      <c r="A252" s="16">
        <v>247</v>
      </c>
      <c r="B252" s="16">
        <v>106</v>
      </c>
      <c r="C252" s="16">
        <v>5</v>
      </c>
      <c r="D252" s="16">
        <v>0</v>
      </c>
      <c r="E252" s="16">
        <v>0</v>
      </c>
      <c r="F252" s="16">
        <v>0</v>
      </c>
      <c r="G252" s="16">
        <v>6000347</v>
      </c>
      <c r="H252" s="24"/>
      <c r="I252" s="24" t="s">
        <v>274</v>
      </c>
      <c r="J252" s="16">
        <v>8661</v>
      </c>
      <c r="K252" s="25">
        <f t="shared" si="29"/>
        <v>380</v>
      </c>
      <c r="L252" s="16" t="s">
        <v>27</v>
      </c>
      <c r="M252" s="16" t="str" cm="1">
        <f t="array" ref="M252:U252">_xlfn._xlws.FILTER(领地怪物效果!$A$4:$I$64,L252=领地怪物效果!$A$4:$A$64)</f>
        <v>远征PVP-6级普通</v>
      </c>
      <c r="N252" s="16">
        <v>6</v>
      </c>
      <c r="O252" s="16">
        <v>28</v>
      </c>
      <c r="P252" s="16">
        <v>160</v>
      </c>
      <c r="Q252" s="16">
        <v>160</v>
      </c>
      <c r="R252" s="16">
        <v>0</v>
      </c>
      <c r="S252" s="16">
        <v>84156716</v>
      </c>
      <c r="T252" s="16">
        <v>112000000</v>
      </c>
      <c r="U252" s="16">
        <v>2404477611</v>
      </c>
      <c r="V252" s="16">
        <f t="shared" si="37"/>
        <v>6</v>
      </c>
      <c r="W252" s="19" cm="1">
        <f t="array" ref="W252">SUMPRODUCT((V252=品质升级提升效果!$H$3:$H$102)*(品质升级提升效果!$I$3:$I$102=C252)*(品质升级提升效果!$J$3:$J$102))</f>
        <v>0.38</v>
      </c>
      <c r="X252" s="19" cm="1">
        <f t="array" ref="X252">IFERROR(LOOKUP(1,0/((L252=Sheet2!$A$1:$A$90)*(Sheet2!$B$1:$B$90=C252)),Sheet2!$C$1:$C$90),W252)</f>
        <v>0.38</v>
      </c>
      <c r="Y252" s="16">
        <f t="shared" si="30"/>
        <v>31979552</v>
      </c>
      <c r="Z252" s="16">
        <f t="shared" si="31"/>
        <v>42560000</v>
      </c>
      <c r="AA252" s="16">
        <f t="shared" si="32"/>
        <v>913701492</v>
      </c>
      <c r="AD252" s="16" t="s">
        <v>257</v>
      </c>
      <c r="AE252" s="16" t="str">
        <f t="shared" si="33"/>
        <v>31979552,0}|</v>
      </c>
      <c r="AF252" s="16" t="s">
        <v>258</v>
      </c>
      <c r="AG252" s="16">
        <f t="shared" si="34"/>
        <v>42560000</v>
      </c>
      <c r="AH252" s="16" t="s">
        <v>260</v>
      </c>
      <c r="AI252" s="16" t="s">
        <v>259</v>
      </c>
      <c r="AJ252" s="16">
        <f t="shared" si="35"/>
        <v>913701492</v>
      </c>
      <c r="AK252" s="16" t="s">
        <v>261</v>
      </c>
      <c r="AL252" s="24" t="str">
        <f t="shared" si="36"/>
        <v>{{5,1,1,31979552,0}|{{5,1,2,42560000,0}|{{5,1,3,913701492,3}}</v>
      </c>
    </row>
    <row r="253" spans="1:38" x14ac:dyDescent="0.15">
      <c r="A253" s="16">
        <v>248</v>
      </c>
      <c r="B253" s="16">
        <v>107</v>
      </c>
      <c r="C253" s="16">
        <v>5</v>
      </c>
      <c r="D253" s="16">
        <v>0</v>
      </c>
      <c r="E253" s="16">
        <v>0</v>
      </c>
      <c r="F253" s="16">
        <v>0</v>
      </c>
      <c r="G253" s="16">
        <v>6000348</v>
      </c>
      <c r="H253" s="24"/>
      <c r="I253" s="24" t="s">
        <v>275</v>
      </c>
      <c r="J253" s="16">
        <v>8661</v>
      </c>
      <c r="K253" s="25">
        <f t="shared" si="29"/>
        <v>360</v>
      </c>
      <c r="L253" s="16" t="s">
        <v>28</v>
      </c>
      <c r="M253" s="16" t="str" cm="1">
        <f t="array" ref="M253:U253">_xlfn._xlws.FILTER(领地怪物效果!$A$4:$I$64,L253=领地怪物效果!$A$4:$A$64)</f>
        <v>远征PVP-7级普通</v>
      </c>
      <c r="N253" s="16">
        <v>7</v>
      </c>
      <c r="O253" s="16">
        <v>32</v>
      </c>
      <c r="P253" s="16">
        <v>200</v>
      </c>
      <c r="Q253" s="16">
        <v>200</v>
      </c>
      <c r="R253" s="16">
        <v>0</v>
      </c>
      <c r="S253" s="16">
        <v>96179104</v>
      </c>
      <c r="T253" s="16">
        <v>140000000</v>
      </c>
      <c r="U253" s="16">
        <v>3005597014</v>
      </c>
      <c r="V253" s="16">
        <f t="shared" si="37"/>
        <v>7</v>
      </c>
      <c r="W253" s="19" cm="1">
        <f t="array" ref="W253">SUMPRODUCT((V253=品质升级提升效果!$H$3:$H$102)*(品质升级提升效果!$I$3:$I$102=C253)*(品质升级提升效果!$J$3:$J$102))</f>
        <v>0.36</v>
      </c>
      <c r="X253" s="19" cm="1">
        <f t="array" ref="X253">IFERROR(LOOKUP(1,0/((L253=Sheet2!$A$1:$A$90)*(Sheet2!$B$1:$B$90=C253)),Sheet2!$C$1:$C$90),W253)</f>
        <v>0.36</v>
      </c>
      <c r="Y253" s="16">
        <f t="shared" si="30"/>
        <v>34624477</v>
      </c>
      <c r="Z253" s="16">
        <f t="shared" si="31"/>
        <v>50400000</v>
      </c>
      <c r="AA253" s="16">
        <f t="shared" si="32"/>
        <v>1082014925</v>
      </c>
      <c r="AD253" s="16" t="s">
        <v>257</v>
      </c>
      <c r="AE253" s="16" t="str">
        <f t="shared" si="33"/>
        <v>34624477,0}|</v>
      </c>
      <c r="AF253" s="16" t="s">
        <v>258</v>
      </c>
      <c r="AG253" s="16">
        <f t="shared" si="34"/>
        <v>50400000</v>
      </c>
      <c r="AH253" s="16" t="s">
        <v>260</v>
      </c>
      <c r="AI253" s="16" t="s">
        <v>259</v>
      </c>
      <c r="AJ253" s="16">
        <f t="shared" si="35"/>
        <v>1082014925</v>
      </c>
      <c r="AK253" s="16" t="s">
        <v>261</v>
      </c>
      <c r="AL253" s="24" t="str">
        <f t="shared" si="36"/>
        <v>{{5,1,1,34624477,0}|{{5,1,2,50400000,0}|{{5,1,3,1082014925,3}}</v>
      </c>
    </row>
    <row r="254" spans="1:38" x14ac:dyDescent="0.15">
      <c r="A254" s="16">
        <v>249</v>
      </c>
      <c r="B254" s="16">
        <v>108</v>
      </c>
      <c r="C254" s="16">
        <v>5</v>
      </c>
      <c r="D254" s="16">
        <v>0</v>
      </c>
      <c r="E254" s="16">
        <v>0</v>
      </c>
      <c r="F254" s="16">
        <v>0</v>
      </c>
      <c r="G254" s="16">
        <v>6000349</v>
      </c>
      <c r="H254" s="24"/>
      <c r="I254" s="24" t="s">
        <v>276</v>
      </c>
      <c r="J254" s="16">
        <v>8661</v>
      </c>
      <c r="K254" s="25">
        <f t="shared" si="29"/>
        <v>320</v>
      </c>
      <c r="L254" s="16" t="s">
        <v>29</v>
      </c>
      <c r="M254" s="16" t="str" cm="1">
        <f t="array" ref="M254:U254">_xlfn._xlws.FILTER(领地怪物效果!$A$4:$I$64,L254=领地怪物效果!$A$4:$A$64)</f>
        <v>远征PVP-8级普通</v>
      </c>
      <c r="N254" s="16">
        <v>8</v>
      </c>
      <c r="O254" s="16">
        <v>35</v>
      </c>
      <c r="P254" s="16">
        <v>250</v>
      </c>
      <c r="Q254" s="16">
        <v>250</v>
      </c>
      <c r="R254" s="16">
        <v>0</v>
      </c>
      <c r="S254" s="16">
        <v>105195895</v>
      </c>
      <c r="T254" s="16">
        <v>175000000</v>
      </c>
      <c r="U254" s="16">
        <v>3756996268</v>
      </c>
      <c r="V254" s="16">
        <f t="shared" si="37"/>
        <v>8</v>
      </c>
      <c r="W254" s="19" cm="1">
        <f t="array" ref="W254">SUMPRODUCT((V254=品质升级提升效果!$H$3:$H$102)*(品质升级提升效果!$I$3:$I$102=C254)*(品质升级提升效果!$J$3:$J$102))</f>
        <v>0.32</v>
      </c>
      <c r="X254" s="19" cm="1">
        <f t="array" ref="X254">IFERROR(LOOKUP(1,0/((L254=Sheet2!$A$1:$A$90)*(Sheet2!$B$1:$B$90=C254)),Sheet2!$C$1:$C$90),W254)</f>
        <v>0.32</v>
      </c>
      <c r="Y254" s="16">
        <f t="shared" si="30"/>
        <v>33662686</v>
      </c>
      <c r="Z254" s="16">
        <f t="shared" si="31"/>
        <v>56000000</v>
      </c>
      <c r="AA254" s="16">
        <f t="shared" si="32"/>
        <v>1202238805</v>
      </c>
      <c r="AD254" s="16" t="s">
        <v>257</v>
      </c>
      <c r="AE254" s="16" t="str">
        <f t="shared" si="33"/>
        <v>33662686,0}|</v>
      </c>
      <c r="AF254" s="16" t="s">
        <v>258</v>
      </c>
      <c r="AG254" s="16">
        <f t="shared" si="34"/>
        <v>56000000</v>
      </c>
      <c r="AH254" s="16" t="s">
        <v>260</v>
      </c>
      <c r="AI254" s="16" t="s">
        <v>259</v>
      </c>
      <c r="AJ254" s="16">
        <f t="shared" si="35"/>
        <v>1202238805</v>
      </c>
      <c r="AK254" s="16" t="s">
        <v>261</v>
      </c>
      <c r="AL254" s="24" t="str">
        <f t="shared" si="36"/>
        <v>{{5,1,1,33662686,0}|{{5,1,2,56000000,0}|{{5,1,3,1202238805,3}}</v>
      </c>
    </row>
    <row r="255" spans="1:38" x14ac:dyDescent="0.15">
      <c r="A255" s="16">
        <v>250</v>
      </c>
      <c r="B255" s="16">
        <v>109</v>
      </c>
      <c r="C255" s="16">
        <v>5</v>
      </c>
      <c r="D255" s="16">
        <v>0</v>
      </c>
      <c r="E255" s="16">
        <v>0</v>
      </c>
      <c r="F255" s="16">
        <v>0</v>
      </c>
      <c r="G255" s="16">
        <v>6000350</v>
      </c>
      <c r="H255" s="24"/>
      <c r="I255" s="24" t="s">
        <v>277</v>
      </c>
      <c r="J255" s="16">
        <v>8661</v>
      </c>
      <c r="K255" s="25">
        <f t="shared" si="29"/>
        <v>280</v>
      </c>
      <c r="L255" s="16" t="s">
        <v>30</v>
      </c>
      <c r="M255" s="16" t="str" cm="1">
        <f t="array" ref="M255:U255">_xlfn._xlws.FILTER(领地怪物效果!$A$4:$I$64,L255=领地怪物效果!$A$4:$A$64)</f>
        <v>远征PVP-9级普通</v>
      </c>
      <c r="N255" s="16">
        <v>9</v>
      </c>
      <c r="O255" s="16">
        <v>60</v>
      </c>
      <c r="P255" s="16">
        <v>300</v>
      </c>
      <c r="Q255" s="16">
        <v>300</v>
      </c>
      <c r="R255" s="16">
        <v>0</v>
      </c>
      <c r="S255" s="16">
        <v>180335820</v>
      </c>
      <c r="T255" s="16">
        <v>210000000</v>
      </c>
      <c r="U255" s="16">
        <v>4508395522</v>
      </c>
      <c r="V255" s="16">
        <f t="shared" si="37"/>
        <v>9</v>
      </c>
      <c r="W255" s="19" cm="1">
        <f t="array" ref="W255">SUMPRODUCT((V255=品质升级提升效果!$H$3:$H$102)*(品质升级提升效果!$I$3:$I$102=C255)*(品质升级提升效果!$J$3:$J$102))</f>
        <v>0.28000000000000003</v>
      </c>
      <c r="X255" s="19" cm="1">
        <f t="array" ref="X255">IFERROR(LOOKUP(1,0/((L255=Sheet2!$A$1:$A$90)*(Sheet2!$B$1:$B$90=C255)),Sheet2!$C$1:$C$90),W255)</f>
        <v>0.28000000000000003</v>
      </c>
      <c r="Y255" s="16">
        <f t="shared" si="30"/>
        <v>50494029</v>
      </c>
      <c r="Z255" s="16">
        <f t="shared" si="31"/>
        <v>58800000</v>
      </c>
      <c r="AA255" s="16">
        <f t="shared" si="32"/>
        <v>1262350746</v>
      </c>
      <c r="AD255" s="16" t="s">
        <v>257</v>
      </c>
      <c r="AE255" s="16" t="str">
        <f t="shared" si="33"/>
        <v>50494029,0}|</v>
      </c>
      <c r="AF255" s="16" t="s">
        <v>258</v>
      </c>
      <c r="AG255" s="16">
        <f t="shared" si="34"/>
        <v>58800000</v>
      </c>
      <c r="AH255" s="16" t="s">
        <v>260</v>
      </c>
      <c r="AI255" s="16" t="s">
        <v>259</v>
      </c>
      <c r="AJ255" s="16">
        <f t="shared" si="35"/>
        <v>1262350746</v>
      </c>
      <c r="AK255" s="16" t="s">
        <v>261</v>
      </c>
      <c r="AL255" s="24" t="str">
        <f t="shared" si="36"/>
        <v>{{5,1,1,50494029,0}|{{5,1,2,58800000,0}|{{5,1,3,1262350746,3}}</v>
      </c>
    </row>
    <row r="256" spans="1:38" x14ac:dyDescent="0.15">
      <c r="A256" s="16">
        <v>251</v>
      </c>
      <c r="B256" s="16">
        <v>110</v>
      </c>
      <c r="C256" s="16">
        <v>5</v>
      </c>
      <c r="D256" s="16">
        <v>0</v>
      </c>
      <c r="E256" s="16">
        <v>0</v>
      </c>
      <c r="F256" s="16">
        <v>0</v>
      </c>
      <c r="G256" s="16">
        <v>6000351</v>
      </c>
      <c r="H256" s="24"/>
      <c r="I256" s="24" t="s">
        <v>278</v>
      </c>
      <c r="J256" s="16">
        <v>8661</v>
      </c>
      <c r="K256" s="25">
        <f t="shared" si="29"/>
        <v>160</v>
      </c>
      <c r="L256" s="16" t="s">
        <v>31</v>
      </c>
      <c r="M256" s="16" t="str" cm="1">
        <f t="array" ref="M256:U256">_xlfn._xlws.FILTER(领地怪物效果!$A$4:$I$64,L256=领地怪物效果!$A$4:$A$64)</f>
        <v>远征PVP-10级普通</v>
      </c>
      <c r="N256" s="16">
        <v>10</v>
      </c>
      <c r="O256" s="16">
        <v>70</v>
      </c>
      <c r="P256" s="16">
        <v>320</v>
      </c>
      <c r="Q256" s="16">
        <v>320</v>
      </c>
      <c r="R256" s="16">
        <v>0</v>
      </c>
      <c r="S256" s="16">
        <v>210391791</v>
      </c>
      <c r="T256" s="16">
        <v>224000000</v>
      </c>
      <c r="U256" s="16">
        <v>4808955223</v>
      </c>
      <c r="V256" s="16">
        <f t="shared" si="37"/>
        <v>10</v>
      </c>
      <c r="W256" s="19" cm="1">
        <f t="array" ref="W256">SUMPRODUCT((V256=品质升级提升效果!$H$3:$H$102)*(品质升级提升效果!$I$3:$I$102=C256)*(品质升级提升效果!$J$3:$J$102))</f>
        <v>0.16</v>
      </c>
      <c r="X256" s="19" cm="1">
        <f t="array" ref="X256">IFERROR(LOOKUP(1,0/((L256=Sheet2!$A$1:$A$90)*(Sheet2!$B$1:$B$90=C256)),Sheet2!$C$1:$C$90),W256)</f>
        <v>0.16</v>
      </c>
      <c r="Y256" s="16">
        <f t="shared" si="30"/>
        <v>33662686</v>
      </c>
      <c r="Z256" s="16">
        <f t="shared" si="31"/>
        <v>35840000</v>
      </c>
      <c r="AA256" s="16">
        <f t="shared" si="32"/>
        <v>769432835</v>
      </c>
      <c r="AD256" s="16" t="s">
        <v>257</v>
      </c>
      <c r="AE256" s="16" t="str">
        <f t="shared" si="33"/>
        <v>33662686,0}|</v>
      </c>
      <c r="AF256" s="16" t="s">
        <v>258</v>
      </c>
      <c r="AG256" s="16">
        <f t="shared" si="34"/>
        <v>35840000</v>
      </c>
      <c r="AH256" s="16" t="s">
        <v>260</v>
      </c>
      <c r="AI256" s="16" t="s">
        <v>259</v>
      </c>
      <c r="AJ256" s="16">
        <f t="shared" si="35"/>
        <v>769432835</v>
      </c>
      <c r="AK256" s="16" t="s">
        <v>261</v>
      </c>
      <c r="AL256" s="24" t="str">
        <f t="shared" si="36"/>
        <v>{{5,1,1,33662686,0}|{{5,1,2,35840000,0}|{{5,1,3,769432835,3}}</v>
      </c>
    </row>
    <row r="257" spans="1:38" x14ac:dyDescent="0.15">
      <c r="A257" s="16">
        <v>252</v>
      </c>
      <c r="B257" s="16">
        <v>201</v>
      </c>
      <c r="C257" s="16">
        <v>5</v>
      </c>
      <c r="D257" s="16">
        <v>500</v>
      </c>
      <c r="E257" s="16">
        <v>0</v>
      </c>
      <c r="F257" s="16">
        <v>0</v>
      </c>
      <c r="G257" s="16">
        <v>6000352</v>
      </c>
      <c r="H257" s="24"/>
      <c r="I257" s="24" t="s">
        <v>279</v>
      </c>
      <c r="J257" s="16">
        <v>8661</v>
      </c>
      <c r="K257" s="25">
        <f t="shared" si="29"/>
        <v>500</v>
      </c>
      <c r="L257" s="16" t="s">
        <v>32</v>
      </c>
      <c r="M257" s="16" t="str" cm="1">
        <f t="array" ref="M257:U257">_xlfn._xlws.FILTER(领地怪物效果!$A$4:$I$64,L257=领地怪物效果!$A$4:$A$64)</f>
        <v>远征PVP-1级远征币矿井</v>
      </c>
      <c r="N257" s="16">
        <v>1</v>
      </c>
      <c r="O257" s="16">
        <v>1.9</v>
      </c>
      <c r="P257" s="16">
        <v>1.9</v>
      </c>
      <c r="Q257" s="16">
        <v>1.9</v>
      </c>
      <c r="R257" s="16">
        <v>0</v>
      </c>
      <c r="S257" s="16">
        <v>5710634</v>
      </c>
      <c r="T257" s="16">
        <v>1330000</v>
      </c>
      <c r="U257" s="16">
        <v>28553171</v>
      </c>
      <c r="V257" s="16">
        <f t="shared" si="37"/>
        <v>1</v>
      </c>
      <c r="W257" s="19" cm="1">
        <f t="array" ref="W257">SUMPRODUCT((V257=品质升级提升效果!$H$3:$H$102)*(品质升级提升效果!$I$3:$I$102=C257)*(品质升级提升效果!$J$3:$J$102))</f>
        <v>0.5</v>
      </c>
      <c r="X257" s="19" cm="1">
        <f t="array" ref="X257">IFERROR(LOOKUP(1,0/((L257=Sheet2!$A$1:$A$90)*(Sheet2!$B$1:$B$90=C257)),Sheet2!$C$1:$C$90),W257)</f>
        <v>0.5</v>
      </c>
      <c r="Y257" s="16">
        <f t="shared" si="30"/>
        <v>2855317</v>
      </c>
      <c r="Z257" s="16">
        <f t="shared" si="31"/>
        <v>665000</v>
      </c>
      <c r="AA257" s="16">
        <f t="shared" si="32"/>
        <v>14276585</v>
      </c>
      <c r="AD257" s="16" t="s">
        <v>257</v>
      </c>
      <c r="AE257" s="16" t="str">
        <f t="shared" si="33"/>
        <v>2855317,0}|</v>
      </c>
      <c r="AF257" s="16" t="s">
        <v>258</v>
      </c>
      <c r="AG257" s="16">
        <f t="shared" si="34"/>
        <v>665000</v>
      </c>
      <c r="AH257" s="16" t="s">
        <v>260</v>
      </c>
      <c r="AI257" s="16" t="s">
        <v>259</v>
      </c>
      <c r="AJ257" s="16">
        <f t="shared" si="35"/>
        <v>14276585</v>
      </c>
      <c r="AK257" s="16" t="s">
        <v>261</v>
      </c>
      <c r="AL257" s="24" t="str">
        <f t="shared" si="36"/>
        <v>{{5,1,1,2855317,0}|{{5,1,2,665000,0}|{{5,1,3,14276585,3}}</v>
      </c>
    </row>
    <row r="258" spans="1:38" x14ac:dyDescent="0.15">
      <c r="A258" s="16">
        <v>253</v>
      </c>
      <c r="B258" s="16">
        <v>202</v>
      </c>
      <c r="C258" s="16">
        <v>5</v>
      </c>
      <c r="D258" s="16">
        <v>500</v>
      </c>
      <c r="E258" s="16">
        <v>0</v>
      </c>
      <c r="F258" s="16">
        <v>0</v>
      </c>
      <c r="G258" s="16">
        <v>6000353</v>
      </c>
      <c r="H258" s="24"/>
      <c r="I258" s="24" t="s">
        <v>280</v>
      </c>
      <c r="J258" s="16">
        <v>8661</v>
      </c>
      <c r="K258" s="25">
        <f t="shared" si="29"/>
        <v>440</v>
      </c>
      <c r="L258" s="16" t="s">
        <v>33</v>
      </c>
      <c r="M258" s="16" t="str" cm="1">
        <f t="array" ref="M258:U258">_xlfn._xlws.FILTER(领地怪物效果!$A$4:$I$64,L258=领地怪物效果!$A$4:$A$64)</f>
        <v>远征PVP-2级远征币矿井</v>
      </c>
      <c r="N258" s="16">
        <v>2</v>
      </c>
      <c r="O258" s="16">
        <v>2.95</v>
      </c>
      <c r="P258" s="16">
        <v>2.25</v>
      </c>
      <c r="Q258" s="16">
        <v>2.25</v>
      </c>
      <c r="R258" s="16">
        <v>0</v>
      </c>
      <c r="S258" s="16">
        <v>8866511</v>
      </c>
      <c r="T258" s="16">
        <v>1575000</v>
      </c>
      <c r="U258" s="16">
        <v>33812966</v>
      </c>
      <c r="V258" s="16">
        <f t="shared" si="37"/>
        <v>2</v>
      </c>
      <c r="W258" s="19" cm="1">
        <f t="array" ref="W258">SUMPRODUCT((V258=品质升级提升效果!$H$3:$H$102)*(品质升级提升效果!$I$3:$I$102=C258)*(品质升级提升效果!$J$3:$J$102))</f>
        <v>0.44</v>
      </c>
      <c r="X258" s="19" cm="1">
        <f t="array" ref="X258">IFERROR(LOOKUP(1,0/((L258=Sheet2!$A$1:$A$90)*(Sheet2!$B$1:$B$90=C258)),Sheet2!$C$1:$C$90),W258)</f>
        <v>0.44</v>
      </c>
      <c r="Y258" s="16">
        <f t="shared" si="30"/>
        <v>3901264</v>
      </c>
      <c r="Z258" s="16">
        <f t="shared" si="31"/>
        <v>693000</v>
      </c>
      <c r="AA258" s="16">
        <f t="shared" si="32"/>
        <v>14877705</v>
      </c>
      <c r="AD258" s="16" t="s">
        <v>257</v>
      </c>
      <c r="AE258" s="16" t="str">
        <f t="shared" si="33"/>
        <v>3901264,0}|</v>
      </c>
      <c r="AF258" s="16" t="s">
        <v>258</v>
      </c>
      <c r="AG258" s="16">
        <f t="shared" si="34"/>
        <v>693000</v>
      </c>
      <c r="AH258" s="16" t="s">
        <v>260</v>
      </c>
      <c r="AI258" s="16" t="s">
        <v>259</v>
      </c>
      <c r="AJ258" s="16">
        <f t="shared" si="35"/>
        <v>14877705</v>
      </c>
      <c r="AK258" s="16" t="s">
        <v>261</v>
      </c>
      <c r="AL258" s="24" t="str">
        <f t="shared" si="36"/>
        <v>{{5,1,1,3901264,0}|{{5,1,2,693000,0}|{{5,1,3,14877705,3}}</v>
      </c>
    </row>
    <row r="259" spans="1:38" x14ac:dyDescent="0.15">
      <c r="A259" s="16">
        <v>254</v>
      </c>
      <c r="B259" s="16">
        <v>203</v>
      </c>
      <c r="C259" s="16">
        <v>5</v>
      </c>
      <c r="D259" s="16">
        <v>500</v>
      </c>
      <c r="E259" s="16">
        <v>0</v>
      </c>
      <c r="F259" s="16">
        <v>0</v>
      </c>
      <c r="G259" s="16">
        <v>6000354</v>
      </c>
      <c r="H259" s="24"/>
      <c r="I259" s="24" t="s">
        <v>281</v>
      </c>
      <c r="J259" s="16">
        <v>8661</v>
      </c>
      <c r="K259" s="25">
        <f t="shared" si="29"/>
        <v>380</v>
      </c>
      <c r="L259" s="16" t="s">
        <v>34</v>
      </c>
      <c r="M259" s="16" t="str" cm="1">
        <f t="array" ref="M259:U259">_xlfn._xlws.FILTER(领地怪物效果!$A$4:$I$64,L259=领地怪物效果!$A$4:$A$64)</f>
        <v>远征PVP-3级远征币矿井</v>
      </c>
      <c r="N259" s="16">
        <v>3</v>
      </c>
      <c r="O259" s="16">
        <v>5.9</v>
      </c>
      <c r="P259" s="16">
        <v>3.9</v>
      </c>
      <c r="Q259" s="16">
        <v>3.9</v>
      </c>
      <c r="R259" s="16">
        <v>0</v>
      </c>
      <c r="S259" s="16">
        <v>17733022</v>
      </c>
      <c r="T259" s="16">
        <v>2730000</v>
      </c>
      <c r="U259" s="16">
        <v>58609141</v>
      </c>
      <c r="V259" s="16">
        <f t="shared" si="37"/>
        <v>3</v>
      </c>
      <c r="W259" s="19" cm="1">
        <f t="array" ref="W259">SUMPRODUCT((V259=品质升级提升效果!$H$3:$H$102)*(品质升级提升效果!$I$3:$I$102=C259)*(品质升级提升效果!$J$3:$J$102))</f>
        <v>0.38</v>
      </c>
      <c r="X259" s="19" cm="1">
        <f t="array" ref="X259">IFERROR(LOOKUP(1,0/((L259=Sheet2!$A$1:$A$90)*(Sheet2!$B$1:$B$90=C259)),Sheet2!$C$1:$C$90),W259)</f>
        <v>0.38</v>
      </c>
      <c r="Y259" s="16">
        <f t="shared" si="30"/>
        <v>6738548</v>
      </c>
      <c r="Z259" s="16">
        <f t="shared" si="31"/>
        <v>1037400</v>
      </c>
      <c r="AA259" s="16">
        <f t="shared" si="32"/>
        <v>22271473</v>
      </c>
      <c r="AD259" s="16" t="s">
        <v>257</v>
      </c>
      <c r="AE259" s="16" t="str">
        <f t="shared" si="33"/>
        <v>6738548,0}|</v>
      </c>
      <c r="AF259" s="16" t="s">
        <v>258</v>
      </c>
      <c r="AG259" s="16">
        <f t="shared" si="34"/>
        <v>1037400</v>
      </c>
      <c r="AH259" s="16" t="s">
        <v>260</v>
      </c>
      <c r="AI259" s="16" t="s">
        <v>259</v>
      </c>
      <c r="AJ259" s="16">
        <f t="shared" si="35"/>
        <v>22271473</v>
      </c>
      <c r="AK259" s="16" t="s">
        <v>261</v>
      </c>
      <c r="AL259" s="24" t="str">
        <f t="shared" si="36"/>
        <v>{{5,1,1,6738548,0}|{{5,1,2,1037400,0}|{{5,1,3,22271473,3}}</v>
      </c>
    </row>
    <row r="260" spans="1:38" x14ac:dyDescent="0.15">
      <c r="A260" s="16">
        <v>255</v>
      </c>
      <c r="B260" s="16">
        <v>204</v>
      </c>
      <c r="C260" s="16">
        <v>5</v>
      </c>
      <c r="D260" s="16">
        <v>500</v>
      </c>
      <c r="E260" s="16">
        <v>0</v>
      </c>
      <c r="F260" s="16">
        <v>0</v>
      </c>
      <c r="G260" s="16">
        <v>6000355</v>
      </c>
      <c r="H260" s="24"/>
      <c r="I260" s="24" t="s">
        <v>280</v>
      </c>
      <c r="J260" s="16">
        <v>8661</v>
      </c>
      <c r="K260" s="25">
        <f t="shared" si="29"/>
        <v>380</v>
      </c>
      <c r="L260" s="16" t="s">
        <v>35</v>
      </c>
      <c r="M260" s="16" t="str" cm="1">
        <f t="array" ref="M260:U260">_xlfn._xlws.FILTER(领地怪物效果!$A$4:$I$64,L260=领地怪物效果!$A$4:$A$64)</f>
        <v>远征PVP-4级远征币矿井</v>
      </c>
      <c r="N260" s="16">
        <v>4</v>
      </c>
      <c r="O260" s="16">
        <v>8.6999999999999993</v>
      </c>
      <c r="P260" s="16">
        <v>29.7</v>
      </c>
      <c r="Q260" s="16">
        <v>29.7</v>
      </c>
      <c r="R260" s="16">
        <v>0</v>
      </c>
      <c r="S260" s="16">
        <v>26148694</v>
      </c>
      <c r="T260" s="16">
        <v>20790000</v>
      </c>
      <c r="U260" s="16">
        <v>446331156</v>
      </c>
      <c r="V260" s="16">
        <f t="shared" si="37"/>
        <v>4</v>
      </c>
      <c r="W260" s="19" cm="1">
        <f t="array" ref="W260">SUMPRODUCT((V260=品质升级提升效果!$H$3:$H$102)*(品质升级提升效果!$I$3:$I$102=C260)*(品质升级提升效果!$J$3:$J$102))</f>
        <v>0.38</v>
      </c>
      <c r="X260" s="19" cm="1">
        <f t="array" ref="X260">IFERROR(LOOKUP(1,0/((L260=Sheet2!$A$1:$A$90)*(Sheet2!$B$1:$B$90=C260)),Sheet2!$C$1:$C$90),W260)</f>
        <v>0.38</v>
      </c>
      <c r="Y260" s="16">
        <f t="shared" si="30"/>
        <v>9936503</v>
      </c>
      <c r="Z260" s="16">
        <f t="shared" si="31"/>
        <v>7900200</v>
      </c>
      <c r="AA260" s="16">
        <f t="shared" si="32"/>
        <v>169605839</v>
      </c>
      <c r="AD260" s="16" t="s">
        <v>257</v>
      </c>
      <c r="AE260" s="16" t="str">
        <f t="shared" si="33"/>
        <v>9936503,0}|</v>
      </c>
      <c r="AF260" s="16" t="s">
        <v>258</v>
      </c>
      <c r="AG260" s="16">
        <f t="shared" si="34"/>
        <v>7900200</v>
      </c>
      <c r="AH260" s="16" t="s">
        <v>260</v>
      </c>
      <c r="AI260" s="16" t="s">
        <v>259</v>
      </c>
      <c r="AJ260" s="16">
        <f t="shared" si="35"/>
        <v>169605839</v>
      </c>
      <c r="AK260" s="16" t="s">
        <v>261</v>
      </c>
      <c r="AL260" s="24" t="str">
        <f t="shared" si="36"/>
        <v>{{5,1,1,9936503,0}|{{5,1,2,7900200,0}|{{5,1,3,169605839,3}}</v>
      </c>
    </row>
    <row r="261" spans="1:38" x14ac:dyDescent="0.15">
      <c r="A261" s="16">
        <v>256</v>
      </c>
      <c r="B261" s="16">
        <v>205</v>
      </c>
      <c r="C261" s="16">
        <v>5</v>
      </c>
      <c r="D261" s="16">
        <v>500</v>
      </c>
      <c r="E261" s="16">
        <v>0</v>
      </c>
      <c r="F261" s="16">
        <v>0</v>
      </c>
      <c r="G261" s="16">
        <v>6000356</v>
      </c>
      <c r="H261" s="24"/>
      <c r="I261" s="24" t="s">
        <v>280</v>
      </c>
      <c r="J261" s="16">
        <v>8661</v>
      </c>
      <c r="K261" s="25">
        <f t="shared" si="29"/>
        <v>400</v>
      </c>
      <c r="L261" s="16" t="s">
        <v>36</v>
      </c>
      <c r="M261" s="16" t="str" cm="1">
        <f t="array" ref="M261:U261">_xlfn._xlws.FILTER(领地怪物效果!$A$4:$I$64,L261=领地怪物效果!$A$4:$A$64)</f>
        <v>远征PVP-5级远征币矿井</v>
      </c>
      <c r="N261" s="16">
        <v>5</v>
      </c>
      <c r="O261" s="16">
        <v>13.2</v>
      </c>
      <c r="P261" s="16">
        <v>35</v>
      </c>
      <c r="Q261" s="16">
        <v>35</v>
      </c>
      <c r="R261" s="16">
        <v>0</v>
      </c>
      <c r="S261" s="16">
        <v>39673880</v>
      </c>
      <c r="T261" s="16">
        <v>24500000</v>
      </c>
      <c r="U261" s="16">
        <v>525979477</v>
      </c>
      <c r="V261" s="16">
        <f t="shared" si="37"/>
        <v>5</v>
      </c>
      <c r="W261" s="19" cm="1">
        <f t="array" ref="W261">SUMPRODUCT((V261=品质升级提升效果!$H$3:$H$102)*(品质升级提升效果!$I$3:$I$102=C261)*(品质升级提升效果!$J$3:$J$102))</f>
        <v>0.4</v>
      </c>
      <c r="X261" s="19" cm="1">
        <f t="array" ref="X261">IFERROR(LOOKUP(1,0/((L261=Sheet2!$A$1:$A$90)*(Sheet2!$B$1:$B$90=C261)),Sheet2!$C$1:$C$90),W261)</f>
        <v>0.4</v>
      </c>
      <c r="Y261" s="16">
        <f t="shared" si="30"/>
        <v>15869552</v>
      </c>
      <c r="Z261" s="16">
        <f t="shared" si="31"/>
        <v>9800000</v>
      </c>
      <c r="AA261" s="16">
        <f t="shared" si="32"/>
        <v>210391790</v>
      </c>
      <c r="AD261" s="16" t="s">
        <v>257</v>
      </c>
      <c r="AE261" s="16" t="str">
        <f t="shared" si="33"/>
        <v>15869552,0}|</v>
      </c>
      <c r="AF261" s="16" t="s">
        <v>258</v>
      </c>
      <c r="AG261" s="16">
        <f t="shared" si="34"/>
        <v>9800000</v>
      </c>
      <c r="AH261" s="16" t="s">
        <v>260</v>
      </c>
      <c r="AI261" s="16" t="s">
        <v>259</v>
      </c>
      <c r="AJ261" s="16">
        <f t="shared" si="35"/>
        <v>210391790</v>
      </c>
      <c r="AK261" s="16" t="s">
        <v>261</v>
      </c>
      <c r="AL261" s="24" t="str">
        <f t="shared" si="36"/>
        <v>{{5,1,1,15869552,0}|{{5,1,2,9800000,0}|{{5,1,3,210391790,3}}</v>
      </c>
    </row>
    <row r="262" spans="1:38" x14ac:dyDescent="0.15">
      <c r="A262" s="16">
        <v>257</v>
      </c>
      <c r="B262" s="16">
        <v>206</v>
      </c>
      <c r="C262" s="16">
        <v>5</v>
      </c>
      <c r="D262" s="16">
        <v>500</v>
      </c>
      <c r="E262" s="16">
        <v>0</v>
      </c>
      <c r="F262" s="16">
        <v>0</v>
      </c>
      <c r="G262" s="16">
        <v>6000357</v>
      </c>
      <c r="H262" s="24"/>
      <c r="I262" s="24" t="s">
        <v>274</v>
      </c>
      <c r="J262" s="16">
        <v>8661</v>
      </c>
      <c r="K262" s="25">
        <f t="shared" si="29"/>
        <v>380</v>
      </c>
      <c r="L262" s="16" t="s">
        <v>37</v>
      </c>
      <c r="M262" s="16" t="str" cm="1">
        <f t="array" ref="M262:U262">_xlfn._xlws.FILTER(领地怪物效果!$A$4:$I$64,L262=领地怪物效果!$A$4:$A$64)</f>
        <v>远征PVP-6级远征币矿井</v>
      </c>
      <c r="N262" s="16">
        <v>6</v>
      </c>
      <c r="O262" s="16">
        <v>31.05</v>
      </c>
      <c r="P262" s="16">
        <v>232</v>
      </c>
      <c r="Q262" s="16">
        <v>232</v>
      </c>
      <c r="R262" s="16">
        <v>0</v>
      </c>
      <c r="S262" s="16">
        <v>93323787</v>
      </c>
      <c r="T262" s="16">
        <v>162400000</v>
      </c>
      <c r="U262" s="16">
        <v>3486492537</v>
      </c>
      <c r="V262" s="16">
        <f t="shared" si="37"/>
        <v>6</v>
      </c>
      <c r="W262" s="19" cm="1">
        <f t="array" ref="W262">SUMPRODUCT((V262=品质升级提升效果!$H$3:$H$102)*(品质升级提升效果!$I$3:$I$102=C262)*(品质升级提升效果!$J$3:$J$102))</f>
        <v>0.38</v>
      </c>
      <c r="X262" s="19" cm="1">
        <f t="array" ref="X262">IFERROR(LOOKUP(1,0/((L262=Sheet2!$A$1:$A$90)*(Sheet2!$B$1:$B$90=C262)),Sheet2!$C$1:$C$90),W262)</f>
        <v>0.38</v>
      </c>
      <c r="Y262" s="16">
        <f t="shared" si="30"/>
        <v>35463039</v>
      </c>
      <c r="Z262" s="16">
        <f t="shared" si="31"/>
        <v>61712000</v>
      </c>
      <c r="AA262" s="16">
        <f t="shared" si="32"/>
        <v>1324867164</v>
      </c>
      <c r="AD262" s="16" t="s">
        <v>257</v>
      </c>
      <c r="AE262" s="16" t="str">
        <f t="shared" si="33"/>
        <v>35463039,0}|</v>
      </c>
      <c r="AF262" s="16" t="s">
        <v>258</v>
      </c>
      <c r="AG262" s="16">
        <f t="shared" si="34"/>
        <v>61712000</v>
      </c>
      <c r="AH262" s="16" t="s">
        <v>260</v>
      </c>
      <c r="AI262" s="16" t="s">
        <v>259</v>
      </c>
      <c r="AJ262" s="16">
        <f t="shared" si="35"/>
        <v>1324867164</v>
      </c>
      <c r="AK262" s="16" t="s">
        <v>261</v>
      </c>
      <c r="AL262" s="24" t="str">
        <f t="shared" si="36"/>
        <v>{{5,1,1,35463039,0}|{{5,1,2,61712000,0}|{{5,1,3,1324867164,3}}</v>
      </c>
    </row>
    <row r="263" spans="1:38" x14ac:dyDescent="0.15">
      <c r="A263" s="16">
        <v>258</v>
      </c>
      <c r="B263" s="16">
        <v>207</v>
      </c>
      <c r="C263" s="16">
        <v>5</v>
      </c>
      <c r="D263" s="16">
        <v>500</v>
      </c>
      <c r="E263" s="16">
        <v>0</v>
      </c>
      <c r="F263" s="16">
        <v>0</v>
      </c>
      <c r="G263" s="16">
        <v>6000358</v>
      </c>
      <c r="H263" s="24"/>
      <c r="I263" s="24" t="s">
        <v>282</v>
      </c>
      <c r="J263" s="16">
        <v>8661</v>
      </c>
      <c r="K263" s="25">
        <f t="shared" ref="K263:K326" si="38">X263*1000</f>
        <v>360</v>
      </c>
      <c r="L263" s="16" t="s">
        <v>38</v>
      </c>
      <c r="M263" s="16" t="str" cm="1">
        <f t="array" ref="M263:U263">_xlfn._xlws.FILTER(领地怪物效果!$A$4:$I$64,L263=领地怪物效果!$A$4:$A$64)</f>
        <v>远征PVP-7级远征币矿井</v>
      </c>
      <c r="N263" s="16">
        <v>7</v>
      </c>
      <c r="O263" s="16">
        <v>35.799999999999997</v>
      </c>
      <c r="P263" s="16">
        <v>300</v>
      </c>
      <c r="Q263" s="16">
        <v>300</v>
      </c>
      <c r="R263" s="16">
        <v>0</v>
      </c>
      <c r="S263" s="16">
        <v>107600373</v>
      </c>
      <c r="T263" s="16">
        <v>210000000</v>
      </c>
      <c r="U263" s="16">
        <v>4508395522</v>
      </c>
      <c r="V263" s="16">
        <f t="shared" si="37"/>
        <v>7</v>
      </c>
      <c r="W263" s="19" cm="1">
        <f t="array" ref="W263">SUMPRODUCT((V263=品质升级提升效果!$H$3:$H$102)*(品质升级提升效果!$I$3:$I$102=C263)*(品质升级提升效果!$J$3:$J$102))</f>
        <v>0.36</v>
      </c>
      <c r="X263" s="19" cm="1">
        <f t="array" ref="X263">IFERROR(LOOKUP(1,0/((L263=Sheet2!$A$1:$A$90)*(Sheet2!$B$1:$B$90=C263)),Sheet2!$C$1:$C$90),W263)</f>
        <v>0.36</v>
      </c>
      <c r="Y263" s="16">
        <f t="shared" ref="Y263:Y326" si="39">INT(S263*$X263)</f>
        <v>38736134</v>
      </c>
      <c r="Z263" s="16">
        <f t="shared" ref="Z263:Z326" si="40">INT(T263*$X263)</f>
        <v>75600000</v>
      </c>
      <c r="AA263" s="16">
        <f t="shared" ref="AA263:AA326" si="41">INT(U263*$X263)</f>
        <v>1623022387</v>
      </c>
      <c r="AD263" s="16" t="s">
        <v>257</v>
      </c>
      <c r="AE263" s="16" t="str">
        <f t="shared" ref="AE263:AE326" si="42">Y263&amp;",0}|"</f>
        <v>38736134,0}|</v>
      </c>
      <c r="AF263" s="16" t="s">
        <v>258</v>
      </c>
      <c r="AG263" s="16">
        <f t="shared" ref="AG263:AG326" si="43">Z263</f>
        <v>75600000</v>
      </c>
      <c r="AH263" s="16" t="s">
        <v>260</v>
      </c>
      <c r="AI263" s="16" t="s">
        <v>259</v>
      </c>
      <c r="AJ263" s="16">
        <f t="shared" ref="AJ263:AJ326" si="44">AA263</f>
        <v>1623022387</v>
      </c>
      <c r="AK263" s="16" t="s">
        <v>261</v>
      </c>
      <c r="AL263" s="24" t="str">
        <f t="shared" ref="AL263:AL326" si="45">AD263&amp;AE263&amp;AF263&amp;AG263&amp;AH263&amp;AI263&amp;AJ263&amp;AK263</f>
        <v>{{5,1,1,38736134,0}|{{5,1,2,75600000,0}|{{5,1,3,1623022387,3}}</v>
      </c>
    </row>
    <row r="264" spans="1:38" x14ac:dyDescent="0.15">
      <c r="A264" s="16">
        <v>259</v>
      </c>
      <c r="B264" s="16">
        <v>208</v>
      </c>
      <c r="C264" s="16">
        <v>5</v>
      </c>
      <c r="D264" s="16">
        <v>500</v>
      </c>
      <c r="E264" s="16">
        <v>0</v>
      </c>
      <c r="F264" s="16">
        <v>0</v>
      </c>
      <c r="G264" s="16">
        <v>6000359</v>
      </c>
      <c r="H264" s="24"/>
      <c r="I264" s="24" t="s">
        <v>277</v>
      </c>
      <c r="J264" s="16">
        <v>8661</v>
      </c>
      <c r="K264" s="25">
        <f t="shared" si="38"/>
        <v>320</v>
      </c>
      <c r="L264" s="16" t="s">
        <v>39</v>
      </c>
      <c r="M264" s="16" t="str" cm="1">
        <f t="array" ref="M264:U264">_xlfn._xlws.FILTER(领地怪物效果!$A$4:$I$64,L264=领地怪物效果!$A$4:$A$64)</f>
        <v>远征PVP-8级远征币矿井</v>
      </c>
      <c r="N264" s="16">
        <v>8</v>
      </c>
      <c r="O264" s="16">
        <v>39.549999999999997</v>
      </c>
      <c r="P264" s="16">
        <v>387.5</v>
      </c>
      <c r="Q264" s="16">
        <v>387.5</v>
      </c>
      <c r="R264" s="16">
        <v>0</v>
      </c>
      <c r="S264" s="16">
        <v>118871361</v>
      </c>
      <c r="T264" s="16">
        <v>271250000</v>
      </c>
      <c r="U264" s="16">
        <v>5823344216</v>
      </c>
      <c r="V264" s="16">
        <f t="shared" si="37"/>
        <v>8</v>
      </c>
      <c r="W264" s="19" cm="1">
        <f t="array" ref="W264">SUMPRODUCT((V264=品质升级提升效果!$H$3:$H$102)*(品质升级提升效果!$I$3:$I$102=C264)*(品质升级提升效果!$J$3:$J$102))</f>
        <v>0.32</v>
      </c>
      <c r="X264" s="19" cm="1">
        <f t="array" ref="X264">IFERROR(LOOKUP(1,0/((L264=Sheet2!$A$1:$A$90)*(Sheet2!$B$1:$B$90=C264)),Sheet2!$C$1:$C$90),W264)</f>
        <v>0.32</v>
      </c>
      <c r="Y264" s="16">
        <f t="shared" si="39"/>
        <v>38038835</v>
      </c>
      <c r="Z264" s="16">
        <f t="shared" si="40"/>
        <v>86800000</v>
      </c>
      <c r="AA264" s="16">
        <f t="shared" si="41"/>
        <v>1863470149</v>
      </c>
      <c r="AD264" s="16" t="s">
        <v>257</v>
      </c>
      <c r="AE264" s="16" t="str">
        <f t="shared" si="42"/>
        <v>38038835,0}|</v>
      </c>
      <c r="AF264" s="16" t="s">
        <v>258</v>
      </c>
      <c r="AG264" s="16">
        <f t="shared" si="43"/>
        <v>86800000</v>
      </c>
      <c r="AH264" s="16" t="s">
        <v>260</v>
      </c>
      <c r="AI264" s="16" t="s">
        <v>259</v>
      </c>
      <c r="AJ264" s="16">
        <f t="shared" si="44"/>
        <v>1863470149</v>
      </c>
      <c r="AK264" s="16" t="s">
        <v>261</v>
      </c>
      <c r="AL264" s="24" t="str">
        <f t="shared" si="45"/>
        <v>{{5,1,1,38038835,0}|{{5,1,2,86800000,0}|{{5,1,3,1863470149,3}}</v>
      </c>
    </row>
    <row r="265" spans="1:38" x14ac:dyDescent="0.15">
      <c r="A265" s="16">
        <v>260</v>
      </c>
      <c r="B265" s="16">
        <v>209</v>
      </c>
      <c r="C265" s="16">
        <v>5</v>
      </c>
      <c r="D265" s="16">
        <v>500</v>
      </c>
      <c r="E265" s="16">
        <v>0</v>
      </c>
      <c r="F265" s="16">
        <v>0</v>
      </c>
      <c r="G265" s="16">
        <v>6000360</v>
      </c>
      <c r="H265" s="24"/>
      <c r="I265" s="24" t="s">
        <v>280</v>
      </c>
      <c r="J265" s="16">
        <v>8661</v>
      </c>
      <c r="K265" s="25">
        <f t="shared" si="38"/>
        <v>280</v>
      </c>
      <c r="L265" s="16" t="s">
        <v>40</v>
      </c>
      <c r="M265" s="16" t="str" cm="1">
        <f t="array" ref="M265:U265">_xlfn._xlws.FILTER(领地怪物效果!$A$4:$I$64,L265=领地怪物效果!$A$4:$A$64)</f>
        <v>远征PVP-9级远征币矿井</v>
      </c>
      <c r="N265" s="16">
        <v>9</v>
      </c>
      <c r="O265" s="16">
        <v>68.400000000000006</v>
      </c>
      <c r="P265" s="16">
        <v>480</v>
      </c>
      <c r="Q265" s="16">
        <v>480</v>
      </c>
      <c r="R265" s="16">
        <v>0</v>
      </c>
      <c r="S265" s="16">
        <v>205582835</v>
      </c>
      <c r="T265" s="16">
        <v>336000000</v>
      </c>
      <c r="U265" s="16">
        <v>7213432835</v>
      </c>
      <c r="V265" s="16">
        <f t="shared" si="37"/>
        <v>9</v>
      </c>
      <c r="W265" s="19" cm="1">
        <f t="array" ref="W265">SUMPRODUCT((V265=品质升级提升效果!$H$3:$H$102)*(品质升级提升效果!$I$3:$I$102=C265)*(品质升级提升效果!$J$3:$J$102))</f>
        <v>0.28000000000000003</v>
      </c>
      <c r="X265" s="19" cm="1">
        <f t="array" ref="X265">IFERROR(LOOKUP(1,0/((L265=Sheet2!$A$1:$A$90)*(Sheet2!$B$1:$B$90=C265)),Sheet2!$C$1:$C$90),W265)</f>
        <v>0.28000000000000003</v>
      </c>
      <c r="Y265" s="16">
        <f t="shared" si="39"/>
        <v>57563193</v>
      </c>
      <c r="Z265" s="16">
        <f t="shared" si="40"/>
        <v>94080000</v>
      </c>
      <c r="AA265" s="16">
        <f t="shared" si="41"/>
        <v>2019761193</v>
      </c>
      <c r="AD265" s="16" t="s">
        <v>257</v>
      </c>
      <c r="AE265" s="16" t="str">
        <f t="shared" si="42"/>
        <v>57563193,0}|</v>
      </c>
      <c r="AF265" s="16" t="s">
        <v>258</v>
      </c>
      <c r="AG265" s="16">
        <f t="shared" si="43"/>
        <v>94080000</v>
      </c>
      <c r="AH265" s="16" t="s">
        <v>260</v>
      </c>
      <c r="AI265" s="16" t="s">
        <v>259</v>
      </c>
      <c r="AJ265" s="16">
        <f t="shared" si="44"/>
        <v>2019761193</v>
      </c>
      <c r="AK265" s="16" t="s">
        <v>261</v>
      </c>
      <c r="AL265" s="24" t="str">
        <f t="shared" si="45"/>
        <v>{{5,1,1,57563193,0}|{{5,1,2,94080000,0}|{{5,1,3,2019761193,3}}</v>
      </c>
    </row>
    <row r="266" spans="1:38" x14ac:dyDescent="0.15">
      <c r="A266" s="16">
        <v>261</v>
      </c>
      <c r="B266" s="16">
        <v>210</v>
      </c>
      <c r="C266" s="16">
        <v>5</v>
      </c>
      <c r="D266" s="16">
        <v>500</v>
      </c>
      <c r="E266" s="16">
        <v>0</v>
      </c>
      <c r="F266" s="16">
        <v>0</v>
      </c>
      <c r="G266" s="16">
        <v>6000361</v>
      </c>
      <c r="H266" s="24"/>
      <c r="I266" s="24" t="s">
        <v>283</v>
      </c>
      <c r="J266" s="16">
        <v>8661</v>
      </c>
      <c r="K266" s="25">
        <f t="shared" si="38"/>
        <v>160</v>
      </c>
      <c r="L266" s="16" t="s">
        <v>41</v>
      </c>
      <c r="M266" s="16" t="str" cm="1">
        <f t="array" ref="M266:U266">_xlfn._xlws.FILTER(领地怪物效果!$A$4:$I$64,L266=领地怪物效果!$A$4:$A$64)</f>
        <v>远征PVP-10级远征币矿井</v>
      </c>
      <c r="N266" s="16">
        <v>10</v>
      </c>
      <c r="O266" s="16">
        <v>80.5</v>
      </c>
      <c r="P266" s="16">
        <v>528</v>
      </c>
      <c r="Q266" s="16">
        <v>528</v>
      </c>
      <c r="R266" s="16">
        <v>0</v>
      </c>
      <c r="S266" s="16">
        <v>241950559</v>
      </c>
      <c r="T266" s="16">
        <v>369600000</v>
      </c>
      <c r="U266" s="16">
        <v>7934776119</v>
      </c>
      <c r="V266" s="16">
        <f t="shared" si="37"/>
        <v>10</v>
      </c>
      <c r="W266" s="19" cm="1">
        <f t="array" ref="W266">SUMPRODUCT((V266=品质升级提升效果!$H$3:$H$102)*(品质升级提升效果!$I$3:$I$102=C266)*(品质升级提升效果!$J$3:$J$102))</f>
        <v>0.16</v>
      </c>
      <c r="X266" s="19" cm="1">
        <f t="array" ref="X266">IFERROR(LOOKUP(1,0/((L266=Sheet2!$A$1:$A$90)*(Sheet2!$B$1:$B$90=C266)),Sheet2!$C$1:$C$90),W266)</f>
        <v>0.16</v>
      </c>
      <c r="Y266" s="16">
        <f t="shared" si="39"/>
        <v>38712089</v>
      </c>
      <c r="Z266" s="16">
        <f t="shared" si="40"/>
        <v>59136000</v>
      </c>
      <c r="AA266" s="16">
        <f t="shared" si="41"/>
        <v>1269564179</v>
      </c>
      <c r="AD266" s="16" t="s">
        <v>257</v>
      </c>
      <c r="AE266" s="16" t="str">
        <f t="shared" si="42"/>
        <v>38712089,0}|</v>
      </c>
      <c r="AF266" s="16" t="s">
        <v>258</v>
      </c>
      <c r="AG266" s="16">
        <f t="shared" si="43"/>
        <v>59136000</v>
      </c>
      <c r="AH266" s="16" t="s">
        <v>260</v>
      </c>
      <c r="AI266" s="16" t="s">
        <v>259</v>
      </c>
      <c r="AJ266" s="16">
        <f t="shared" si="44"/>
        <v>1269564179</v>
      </c>
      <c r="AK266" s="16" t="s">
        <v>261</v>
      </c>
      <c r="AL266" s="24" t="str">
        <f t="shared" si="45"/>
        <v>{{5,1,1,38712089,0}|{{5,1,2,59136000,0}|{{5,1,3,1269564179,3}}</v>
      </c>
    </row>
    <row r="267" spans="1:38" x14ac:dyDescent="0.15">
      <c r="A267" s="16">
        <v>262</v>
      </c>
      <c r="B267" s="16">
        <v>301</v>
      </c>
      <c r="C267" s="16">
        <v>5</v>
      </c>
      <c r="D267" s="16">
        <v>0</v>
      </c>
      <c r="E267" s="16">
        <v>500</v>
      </c>
      <c r="F267" s="16">
        <v>0</v>
      </c>
      <c r="G267" s="16">
        <v>6000362</v>
      </c>
      <c r="H267" s="24"/>
      <c r="I267" s="24" t="s">
        <v>284</v>
      </c>
      <c r="J267" s="16">
        <v>8661</v>
      </c>
      <c r="K267" s="25">
        <f t="shared" si="38"/>
        <v>500</v>
      </c>
      <c r="L267" s="16" t="s">
        <v>42</v>
      </c>
      <c r="M267" s="16" t="str" cm="1">
        <f t="array" ref="M267:U267">_xlfn._xlws.FILTER(领地怪物效果!$A$4:$I$64,L267=领地怪物效果!$A$4:$A$64)</f>
        <v>远征PVP-1级圣水矿井</v>
      </c>
      <c r="N267" s="16">
        <v>1</v>
      </c>
      <c r="O267" s="16">
        <v>2.5499999999999998</v>
      </c>
      <c r="P267" s="16">
        <v>1.4</v>
      </c>
      <c r="Q267" s="16">
        <v>1.4</v>
      </c>
      <c r="R267" s="16">
        <v>0</v>
      </c>
      <c r="S267" s="16">
        <v>7664272</v>
      </c>
      <c r="T267" s="16">
        <v>980000</v>
      </c>
      <c r="U267" s="16">
        <v>21039179</v>
      </c>
      <c r="V267" s="16">
        <f t="shared" si="37"/>
        <v>1</v>
      </c>
      <c r="W267" s="19" cm="1">
        <f t="array" ref="W267">SUMPRODUCT((V267=品质升级提升效果!$H$3:$H$102)*(品质升级提升效果!$I$3:$I$102=C267)*(品质升级提升效果!$J$3:$J$102))</f>
        <v>0.5</v>
      </c>
      <c r="X267" s="19" cm="1">
        <f t="array" ref="X267">IFERROR(LOOKUP(1,0/((L267=Sheet2!$A$1:$A$90)*(Sheet2!$B$1:$B$90=C267)),Sheet2!$C$1:$C$90),W267)</f>
        <v>0.5</v>
      </c>
      <c r="Y267" s="16">
        <f t="shared" si="39"/>
        <v>3832136</v>
      </c>
      <c r="Z267" s="16">
        <f t="shared" si="40"/>
        <v>490000</v>
      </c>
      <c r="AA267" s="16">
        <f t="shared" si="41"/>
        <v>10519589</v>
      </c>
      <c r="AD267" s="16" t="s">
        <v>257</v>
      </c>
      <c r="AE267" s="16" t="str">
        <f t="shared" si="42"/>
        <v>3832136,0}|</v>
      </c>
      <c r="AF267" s="16" t="s">
        <v>258</v>
      </c>
      <c r="AG267" s="16">
        <f t="shared" si="43"/>
        <v>490000</v>
      </c>
      <c r="AH267" s="16" t="s">
        <v>260</v>
      </c>
      <c r="AI267" s="16" t="s">
        <v>259</v>
      </c>
      <c r="AJ267" s="16">
        <f t="shared" si="44"/>
        <v>10519589</v>
      </c>
      <c r="AK267" s="16" t="s">
        <v>261</v>
      </c>
      <c r="AL267" s="24" t="str">
        <f t="shared" si="45"/>
        <v>{{5,1,1,3832136,0}|{{5,1,2,490000,0}|{{5,1,3,10519589,3}}</v>
      </c>
    </row>
    <row r="268" spans="1:38" x14ac:dyDescent="0.15">
      <c r="A268" s="16">
        <v>263</v>
      </c>
      <c r="B268" s="16">
        <v>302</v>
      </c>
      <c r="C268" s="16">
        <v>5</v>
      </c>
      <c r="D268" s="16">
        <v>0</v>
      </c>
      <c r="E268" s="16">
        <v>500</v>
      </c>
      <c r="F268" s="16">
        <v>0</v>
      </c>
      <c r="G268" s="16">
        <v>6000363</v>
      </c>
      <c r="H268" s="24"/>
      <c r="I268" s="24" t="s">
        <v>285</v>
      </c>
      <c r="J268" s="16">
        <v>8661</v>
      </c>
      <c r="K268" s="25">
        <f t="shared" si="38"/>
        <v>440</v>
      </c>
      <c r="L268" s="16" t="s">
        <v>43</v>
      </c>
      <c r="M268" s="16" t="str" cm="1">
        <f t="array" ref="M268:U268">_xlfn._xlws.FILTER(领地怪物效果!$A$4:$I$64,L268=领地怪物效果!$A$4:$A$64)</f>
        <v>远征PVP-2级圣水矿井</v>
      </c>
      <c r="N268" s="16">
        <v>2</v>
      </c>
      <c r="O268" s="16">
        <v>4</v>
      </c>
      <c r="P268" s="16">
        <v>1.65</v>
      </c>
      <c r="Q268" s="16">
        <v>1.65</v>
      </c>
      <c r="R268" s="16">
        <v>0</v>
      </c>
      <c r="S268" s="16">
        <v>12022388</v>
      </c>
      <c r="T268" s="16">
        <v>1155000</v>
      </c>
      <c r="U268" s="16">
        <v>24796175</v>
      </c>
      <c r="V268" s="16">
        <f t="shared" si="37"/>
        <v>2</v>
      </c>
      <c r="W268" s="19" cm="1">
        <f t="array" ref="W268">SUMPRODUCT((V268=品质升级提升效果!$H$3:$H$102)*(品质升级提升效果!$I$3:$I$102=C268)*(品质升级提升效果!$J$3:$J$102))</f>
        <v>0.44</v>
      </c>
      <c r="X268" s="19" cm="1">
        <f t="array" ref="X268">IFERROR(LOOKUP(1,0/((L268=Sheet2!$A$1:$A$90)*(Sheet2!$B$1:$B$90=C268)),Sheet2!$C$1:$C$90),W268)</f>
        <v>0.44</v>
      </c>
      <c r="Y268" s="16">
        <f t="shared" si="39"/>
        <v>5289850</v>
      </c>
      <c r="Z268" s="16">
        <f t="shared" si="40"/>
        <v>508200</v>
      </c>
      <c r="AA268" s="16">
        <f t="shared" si="41"/>
        <v>10910317</v>
      </c>
      <c r="AD268" s="16" t="s">
        <v>257</v>
      </c>
      <c r="AE268" s="16" t="str">
        <f t="shared" si="42"/>
        <v>5289850,0}|</v>
      </c>
      <c r="AF268" s="16" t="s">
        <v>258</v>
      </c>
      <c r="AG268" s="16">
        <f t="shared" si="43"/>
        <v>508200</v>
      </c>
      <c r="AH268" s="16" t="s">
        <v>260</v>
      </c>
      <c r="AI268" s="16" t="s">
        <v>259</v>
      </c>
      <c r="AJ268" s="16">
        <f t="shared" si="44"/>
        <v>10910317</v>
      </c>
      <c r="AK268" s="16" t="s">
        <v>261</v>
      </c>
      <c r="AL268" s="24" t="str">
        <f t="shared" si="45"/>
        <v>{{5,1,1,5289850,0}|{{5,1,2,508200,0}|{{5,1,3,10910317,3}}</v>
      </c>
    </row>
    <row r="269" spans="1:38" x14ac:dyDescent="0.15">
      <c r="A269" s="16">
        <v>264</v>
      </c>
      <c r="B269" s="16">
        <v>303</v>
      </c>
      <c r="C269" s="16">
        <v>5</v>
      </c>
      <c r="D269" s="16">
        <v>0</v>
      </c>
      <c r="E269" s="16">
        <v>500</v>
      </c>
      <c r="F269" s="16">
        <v>0</v>
      </c>
      <c r="G269" s="16">
        <v>6000364</v>
      </c>
      <c r="H269" s="24"/>
      <c r="I269" s="24" t="s">
        <v>286</v>
      </c>
      <c r="J269" s="16">
        <v>8661</v>
      </c>
      <c r="K269" s="25">
        <f t="shared" si="38"/>
        <v>380</v>
      </c>
      <c r="L269" s="16" t="s">
        <v>44</v>
      </c>
      <c r="M269" s="16" t="str" cm="1">
        <f t="array" ref="M269:U269">_xlfn._xlws.FILTER(领地怪物效果!$A$4:$I$64,L269=领地怪物效果!$A$4:$A$64)</f>
        <v>远征PVP-3级圣水矿井</v>
      </c>
      <c r="N269" s="16">
        <v>3</v>
      </c>
      <c r="O269" s="16">
        <v>8</v>
      </c>
      <c r="P269" s="16">
        <v>2.9</v>
      </c>
      <c r="Q269" s="16">
        <v>2.9</v>
      </c>
      <c r="R269" s="16">
        <v>0</v>
      </c>
      <c r="S269" s="16">
        <v>24044776</v>
      </c>
      <c r="T269" s="16">
        <v>2030000</v>
      </c>
      <c r="U269" s="16">
        <v>43581156</v>
      </c>
      <c r="V269" s="16">
        <f t="shared" si="37"/>
        <v>3</v>
      </c>
      <c r="W269" s="19" cm="1">
        <f t="array" ref="W269">SUMPRODUCT((V269=品质升级提升效果!$H$3:$H$102)*(品质升级提升效果!$I$3:$I$102=C269)*(品质升级提升效果!$J$3:$J$102))</f>
        <v>0.38</v>
      </c>
      <c r="X269" s="19" cm="1">
        <f t="array" ref="X269">IFERROR(LOOKUP(1,0/((L269=Sheet2!$A$1:$A$90)*(Sheet2!$B$1:$B$90=C269)),Sheet2!$C$1:$C$90),W269)</f>
        <v>0.38</v>
      </c>
      <c r="Y269" s="16">
        <f t="shared" si="39"/>
        <v>9137014</v>
      </c>
      <c r="Z269" s="16">
        <f t="shared" si="40"/>
        <v>771400</v>
      </c>
      <c r="AA269" s="16">
        <f t="shared" si="41"/>
        <v>16560839</v>
      </c>
      <c r="AD269" s="16" t="s">
        <v>257</v>
      </c>
      <c r="AE269" s="16" t="str">
        <f t="shared" si="42"/>
        <v>9137014,0}|</v>
      </c>
      <c r="AF269" s="16" t="s">
        <v>258</v>
      </c>
      <c r="AG269" s="16">
        <f t="shared" si="43"/>
        <v>771400</v>
      </c>
      <c r="AH269" s="16" t="s">
        <v>260</v>
      </c>
      <c r="AI269" s="16" t="s">
        <v>259</v>
      </c>
      <c r="AJ269" s="16">
        <f t="shared" si="44"/>
        <v>16560839</v>
      </c>
      <c r="AK269" s="16" t="s">
        <v>261</v>
      </c>
      <c r="AL269" s="24" t="str">
        <f t="shared" si="45"/>
        <v>{{5,1,1,9137014,0}|{{5,1,2,771400,0}|{{5,1,3,16560839,3}}</v>
      </c>
    </row>
    <row r="270" spans="1:38" x14ac:dyDescent="0.15">
      <c r="A270" s="16">
        <v>265</v>
      </c>
      <c r="B270" s="16">
        <v>304</v>
      </c>
      <c r="C270" s="16">
        <v>5</v>
      </c>
      <c r="D270" s="16">
        <v>0</v>
      </c>
      <c r="E270" s="16">
        <v>500</v>
      </c>
      <c r="F270" s="16">
        <v>0</v>
      </c>
      <c r="G270" s="16">
        <v>6000365</v>
      </c>
      <c r="H270" s="24"/>
      <c r="I270" s="24" t="s">
        <v>287</v>
      </c>
      <c r="J270" s="16">
        <v>8661</v>
      </c>
      <c r="K270" s="25">
        <f t="shared" si="38"/>
        <v>380</v>
      </c>
      <c r="L270" s="16" t="s">
        <v>45</v>
      </c>
      <c r="M270" s="16" t="str" cm="1">
        <f t="array" ref="M270:U270">_xlfn._xlws.FILTER(领地怪物效果!$A$4:$I$64,L270=领地怪物效果!$A$4:$A$64)</f>
        <v>远征PVP-4级圣水矿井</v>
      </c>
      <c r="N270" s="16">
        <v>4</v>
      </c>
      <c r="O270" s="16">
        <v>11.75</v>
      </c>
      <c r="P270" s="16">
        <v>22.25</v>
      </c>
      <c r="Q270" s="16">
        <v>22.25</v>
      </c>
      <c r="R270" s="16">
        <v>0</v>
      </c>
      <c r="S270" s="16">
        <v>35315764</v>
      </c>
      <c r="T270" s="16">
        <v>15575000</v>
      </c>
      <c r="U270" s="16">
        <v>334372667</v>
      </c>
      <c r="V270" s="16">
        <f t="shared" si="37"/>
        <v>4</v>
      </c>
      <c r="W270" s="19" cm="1">
        <f t="array" ref="W270">SUMPRODUCT((V270=品质升级提升效果!$H$3:$H$102)*(品质升级提升效果!$I$3:$I$102=C270)*(品质升级提升效果!$J$3:$J$102))</f>
        <v>0.38</v>
      </c>
      <c r="X270" s="19" cm="1">
        <f t="array" ref="X270">IFERROR(LOOKUP(1,0/((L270=Sheet2!$A$1:$A$90)*(Sheet2!$B$1:$B$90=C270)),Sheet2!$C$1:$C$90),W270)</f>
        <v>0.38</v>
      </c>
      <c r="Y270" s="16">
        <f t="shared" si="39"/>
        <v>13419990</v>
      </c>
      <c r="Z270" s="16">
        <f t="shared" si="40"/>
        <v>5918500</v>
      </c>
      <c r="AA270" s="16">
        <f t="shared" si="41"/>
        <v>127061613</v>
      </c>
      <c r="AD270" s="16" t="s">
        <v>257</v>
      </c>
      <c r="AE270" s="16" t="str">
        <f t="shared" si="42"/>
        <v>13419990,0}|</v>
      </c>
      <c r="AF270" s="16" t="s">
        <v>258</v>
      </c>
      <c r="AG270" s="16">
        <f t="shared" si="43"/>
        <v>5918500</v>
      </c>
      <c r="AH270" s="16" t="s">
        <v>260</v>
      </c>
      <c r="AI270" s="16" t="s">
        <v>259</v>
      </c>
      <c r="AJ270" s="16">
        <f t="shared" si="44"/>
        <v>127061613</v>
      </c>
      <c r="AK270" s="16" t="s">
        <v>261</v>
      </c>
      <c r="AL270" s="24" t="str">
        <f t="shared" si="45"/>
        <v>{{5,1,1,13419990,0}|{{5,1,2,5918500,0}|{{5,1,3,127061613,3}}</v>
      </c>
    </row>
    <row r="271" spans="1:38" x14ac:dyDescent="0.15">
      <c r="A271" s="16">
        <v>266</v>
      </c>
      <c r="B271" s="16">
        <v>305</v>
      </c>
      <c r="C271" s="16">
        <v>5</v>
      </c>
      <c r="D271" s="16">
        <v>0</v>
      </c>
      <c r="E271" s="16">
        <v>500</v>
      </c>
      <c r="F271" s="16">
        <v>0</v>
      </c>
      <c r="G271" s="16">
        <v>6000366</v>
      </c>
      <c r="H271" s="24"/>
      <c r="I271" s="24" t="s">
        <v>288</v>
      </c>
      <c r="J271" s="16">
        <v>8661</v>
      </c>
      <c r="K271" s="25">
        <f t="shared" si="38"/>
        <v>400</v>
      </c>
      <c r="L271" s="16" t="s">
        <v>46</v>
      </c>
      <c r="M271" s="16" t="str" cm="1">
        <f t="array" ref="M271:U271">_xlfn._xlws.FILTER(领地怪物效果!$A$4:$I$64,L271=领地怪物效果!$A$4:$A$64)</f>
        <v>远征PVP-5级圣水矿井</v>
      </c>
      <c r="N271" s="16">
        <v>5</v>
      </c>
      <c r="O271" s="16">
        <v>17.8</v>
      </c>
      <c r="P271" s="16">
        <v>26.25</v>
      </c>
      <c r="Q271" s="16">
        <v>26.25</v>
      </c>
      <c r="R271" s="16">
        <v>0</v>
      </c>
      <c r="S271" s="16">
        <v>53499626</v>
      </c>
      <c r="T271" s="16">
        <v>18375000</v>
      </c>
      <c r="U271" s="16">
        <v>394484608</v>
      </c>
      <c r="V271" s="16">
        <f t="shared" si="37"/>
        <v>5</v>
      </c>
      <c r="W271" s="19" cm="1">
        <f t="array" ref="W271">SUMPRODUCT((V271=品质升级提升效果!$H$3:$H$102)*(品质升级提升效果!$I$3:$I$102=C271)*(品质升级提升效果!$J$3:$J$102))</f>
        <v>0.4</v>
      </c>
      <c r="X271" s="19" cm="1">
        <f t="array" ref="X271">IFERROR(LOOKUP(1,0/((L271=Sheet2!$A$1:$A$90)*(Sheet2!$B$1:$B$90=C271)),Sheet2!$C$1:$C$90),W271)</f>
        <v>0.4</v>
      </c>
      <c r="Y271" s="16">
        <f t="shared" si="39"/>
        <v>21399850</v>
      </c>
      <c r="Z271" s="16">
        <f t="shared" si="40"/>
        <v>7350000</v>
      </c>
      <c r="AA271" s="16">
        <f t="shared" si="41"/>
        <v>157793843</v>
      </c>
      <c r="AD271" s="16" t="s">
        <v>257</v>
      </c>
      <c r="AE271" s="16" t="str">
        <f t="shared" si="42"/>
        <v>21399850,0}|</v>
      </c>
      <c r="AF271" s="16" t="s">
        <v>258</v>
      </c>
      <c r="AG271" s="16">
        <f t="shared" si="43"/>
        <v>7350000</v>
      </c>
      <c r="AH271" s="16" t="s">
        <v>260</v>
      </c>
      <c r="AI271" s="16" t="s">
        <v>259</v>
      </c>
      <c r="AJ271" s="16">
        <f t="shared" si="44"/>
        <v>157793843</v>
      </c>
      <c r="AK271" s="16" t="s">
        <v>261</v>
      </c>
      <c r="AL271" s="24" t="str">
        <f t="shared" si="45"/>
        <v>{{5,1,1,21399850,0}|{{5,1,2,7350000,0}|{{5,1,3,157793843,3}}</v>
      </c>
    </row>
    <row r="272" spans="1:38" x14ac:dyDescent="0.15">
      <c r="A272" s="16">
        <v>267</v>
      </c>
      <c r="B272" s="16">
        <v>306</v>
      </c>
      <c r="C272" s="16">
        <v>5</v>
      </c>
      <c r="D272" s="16">
        <v>0</v>
      </c>
      <c r="E272" s="16">
        <v>500</v>
      </c>
      <c r="F272" s="16">
        <v>0</v>
      </c>
      <c r="G272" s="16">
        <v>6000367</v>
      </c>
      <c r="H272" s="24"/>
      <c r="I272" s="24" t="s">
        <v>289</v>
      </c>
      <c r="J272" s="16">
        <v>8661</v>
      </c>
      <c r="K272" s="25">
        <f t="shared" si="38"/>
        <v>380</v>
      </c>
      <c r="L272" s="16" t="s">
        <v>47</v>
      </c>
      <c r="M272" s="16" t="str" cm="1">
        <f t="array" ref="M272:U272">_xlfn._xlws.FILTER(领地怪物效果!$A$4:$I$64,L272=领地怪物效果!$A$4:$A$64)</f>
        <v>远征PVP-6级圣水矿井</v>
      </c>
      <c r="N272" s="16">
        <v>6</v>
      </c>
      <c r="O272" s="16">
        <v>41.95</v>
      </c>
      <c r="P272" s="16">
        <v>174</v>
      </c>
      <c r="Q272" s="16">
        <v>174</v>
      </c>
      <c r="R272" s="16">
        <v>0</v>
      </c>
      <c r="S272" s="16">
        <v>126084794</v>
      </c>
      <c r="T272" s="16">
        <v>121800000</v>
      </c>
      <c r="U272" s="16">
        <v>2614869402</v>
      </c>
      <c r="V272" s="16">
        <f t="shared" si="37"/>
        <v>6</v>
      </c>
      <c r="W272" s="19" cm="1">
        <f t="array" ref="W272">SUMPRODUCT((V272=品质升级提升效果!$H$3:$H$102)*(品质升级提升效果!$I$3:$I$102=C272)*(品质升级提升效果!$J$3:$J$102))</f>
        <v>0.38</v>
      </c>
      <c r="X272" s="19" cm="1">
        <f t="array" ref="X272">IFERROR(LOOKUP(1,0/((L272=Sheet2!$A$1:$A$90)*(Sheet2!$B$1:$B$90=C272)),Sheet2!$C$1:$C$90),W272)</f>
        <v>0.38</v>
      </c>
      <c r="Y272" s="16">
        <f t="shared" si="39"/>
        <v>47912221</v>
      </c>
      <c r="Z272" s="16">
        <f t="shared" si="40"/>
        <v>46284000</v>
      </c>
      <c r="AA272" s="16">
        <f t="shared" si="41"/>
        <v>993650372</v>
      </c>
      <c r="AD272" s="16" t="s">
        <v>257</v>
      </c>
      <c r="AE272" s="16" t="str">
        <f t="shared" si="42"/>
        <v>47912221,0}|</v>
      </c>
      <c r="AF272" s="16" t="s">
        <v>258</v>
      </c>
      <c r="AG272" s="16">
        <f t="shared" si="43"/>
        <v>46284000</v>
      </c>
      <c r="AH272" s="16" t="s">
        <v>260</v>
      </c>
      <c r="AI272" s="16" t="s">
        <v>259</v>
      </c>
      <c r="AJ272" s="16">
        <f t="shared" si="44"/>
        <v>993650372</v>
      </c>
      <c r="AK272" s="16" t="s">
        <v>261</v>
      </c>
      <c r="AL272" s="24" t="str">
        <f t="shared" si="45"/>
        <v>{{5,1,1,47912221,0}|{{5,1,2,46284000,0}|{{5,1,3,993650372,3}}</v>
      </c>
    </row>
    <row r="273" spans="1:38" x14ac:dyDescent="0.15">
      <c r="A273" s="16">
        <v>268</v>
      </c>
      <c r="B273" s="16">
        <v>307</v>
      </c>
      <c r="C273" s="16">
        <v>5</v>
      </c>
      <c r="D273" s="16">
        <v>0</v>
      </c>
      <c r="E273" s="16">
        <v>500</v>
      </c>
      <c r="F273" s="16">
        <v>0</v>
      </c>
      <c r="G273" s="16">
        <v>6000368</v>
      </c>
      <c r="H273" s="24"/>
      <c r="I273" s="24" t="s">
        <v>290</v>
      </c>
      <c r="J273" s="16">
        <v>8661</v>
      </c>
      <c r="K273" s="25">
        <f t="shared" si="38"/>
        <v>360</v>
      </c>
      <c r="L273" s="16" t="s">
        <v>48</v>
      </c>
      <c r="M273" s="16" t="str" cm="1">
        <f t="array" ref="M273:U273">_xlfn._xlws.FILTER(领地怪物效果!$A$4:$I$64,L273=领地怪物效果!$A$4:$A$64)</f>
        <v>远征PVP-7级圣水矿井</v>
      </c>
      <c r="N273" s="16">
        <v>7</v>
      </c>
      <c r="O273" s="16">
        <v>48.35</v>
      </c>
      <c r="P273" s="16">
        <v>225</v>
      </c>
      <c r="Q273" s="16">
        <v>225</v>
      </c>
      <c r="R273" s="16">
        <v>0</v>
      </c>
      <c r="S273" s="16">
        <v>145320615</v>
      </c>
      <c r="T273" s="16">
        <v>157500000</v>
      </c>
      <c r="U273" s="16">
        <v>3381296641</v>
      </c>
      <c r="V273" s="16">
        <f t="shared" si="37"/>
        <v>7</v>
      </c>
      <c r="W273" s="19" cm="1">
        <f t="array" ref="W273">SUMPRODUCT((V273=品质升级提升效果!$H$3:$H$102)*(品质升级提升效果!$I$3:$I$102=C273)*(品质升级提升效果!$J$3:$J$102))</f>
        <v>0.36</v>
      </c>
      <c r="X273" s="19" cm="1">
        <f t="array" ref="X273">IFERROR(LOOKUP(1,0/((L273=Sheet2!$A$1:$A$90)*(Sheet2!$B$1:$B$90=C273)),Sheet2!$C$1:$C$90),W273)</f>
        <v>0.36</v>
      </c>
      <c r="Y273" s="16">
        <f t="shared" si="39"/>
        <v>52315421</v>
      </c>
      <c r="Z273" s="16">
        <f t="shared" si="40"/>
        <v>56700000</v>
      </c>
      <c r="AA273" s="16">
        <f t="shared" si="41"/>
        <v>1217266790</v>
      </c>
      <c r="AD273" s="16" t="s">
        <v>257</v>
      </c>
      <c r="AE273" s="16" t="str">
        <f t="shared" si="42"/>
        <v>52315421,0}|</v>
      </c>
      <c r="AF273" s="16" t="s">
        <v>258</v>
      </c>
      <c r="AG273" s="16">
        <f t="shared" si="43"/>
        <v>56700000</v>
      </c>
      <c r="AH273" s="16" t="s">
        <v>260</v>
      </c>
      <c r="AI273" s="16" t="s">
        <v>259</v>
      </c>
      <c r="AJ273" s="16">
        <f t="shared" si="44"/>
        <v>1217266790</v>
      </c>
      <c r="AK273" s="16" t="s">
        <v>261</v>
      </c>
      <c r="AL273" s="24" t="str">
        <f t="shared" si="45"/>
        <v>{{5,1,1,52315421,0}|{{5,1,2,56700000,0}|{{5,1,3,1217266790,3}}</v>
      </c>
    </row>
    <row r="274" spans="1:38" x14ac:dyDescent="0.15">
      <c r="A274" s="16">
        <v>269</v>
      </c>
      <c r="B274" s="16">
        <v>308</v>
      </c>
      <c r="C274" s="16">
        <v>5</v>
      </c>
      <c r="D274" s="16">
        <v>0</v>
      </c>
      <c r="E274" s="16">
        <v>500</v>
      </c>
      <c r="F274" s="16">
        <v>0</v>
      </c>
      <c r="G274" s="16">
        <v>6000369</v>
      </c>
      <c r="H274" s="24"/>
      <c r="I274" s="24" t="s">
        <v>291</v>
      </c>
      <c r="J274" s="16">
        <v>8661</v>
      </c>
      <c r="K274" s="25">
        <f t="shared" si="38"/>
        <v>320</v>
      </c>
      <c r="L274" s="16" t="s">
        <v>49</v>
      </c>
      <c r="M274" s="16" t="str" cm="1">
        <f t="array" ref="M274:U274">_xlfn._xlws.FILTER(领地怪物效果!$A$4:$I$64,L274=领地怪物效果!$A$4:$A$64)</f>
        <v>远征PVP-8级圣水矿井</v>
      </c>
      <c r="N274" s="16">
        <v>8</v>
      </c>
      <c r="O274" s="16">
        <v>53.35</v>
      </c>
      <c r="P274" s="16">
        <v>290.60000000000002</v>
      </c>
      <c r="Q274" s="16">
        <v>290.60000000000002</v>
      </c>
      <c r="R274" s="16">
        <v>0</v>
      </c>
      <c r="S274" s="16">
        <v>160348600</v>
      </c>
      <c r="T274" s="16">
        <v>203420000</v>
      </c>
      <c r="U274" s="16">
        <v>4367132462</v>
      </c>
      <c r="V274" s="16">
        <f t="shared" si="37"/>
        <v>8</v>
      </c>
      <c r="W274" s="19" cm="1">
        <f t="array" ref="W274">SUMPRODUCT((V274=品质升级提升效果!$H$3:$H$102)*(品质升级提升效果!$I$3:$I$102=C274)*(品质升级提升效果!$J$3:$J$102))</f>
        <v>0.32</v>
      </c>
      <c r="X274" s="19" cm="1">
        <f t="array" ref="X274">IFERROR(LOOKUP(1,0/((L274=Sheet2!$A$1:$A$90)*(Sheet2!$B$1:$B$90=C274)),Sheet2!$C$1:$C$90),W274)</f>
        <v>0.32</v>
      </c>
      <c r="Y274" s="16">
        <f t="shared" si="39"/>
        <v>51311552</v>
      </c>
      <c r="Z274" s="16">
        <f t="shared" si="40"/>
        <v>65094400</v>
      </c>
      <c r="AA274" s="16">
        <f t="shared" si="41"/>
        <v>1397482387</v>
      </c>
      <c r="AD274" s="16" t="s">
        <v>257</v>
      </c>
      <c r="AE274" s="16" t="str">
        <f t="shared" si="42"/>
        <v>51311552,0}|</v>
      </c>
      <c r="AF274" s="16" t="s">
        <v>258</v>
      </c>
      <c r="AG274" s="16">
        <f t="shared" si="43"/>
        <v>65094400</v>
      </c>
      <c r="AH274" s="16" t="s">
        <v>260</v>
      </c>
      <c r="AI274" s="16" t="s">
        <v>259</v>
      </c>
      <c r="AJ274" s="16">
        <f t="shared" si="44"/>
        <v>1397482387</v>
      </c>
      <c r="AK274" s="16" t="s">
        <v>261</v>
      </c>
      <c r="AL274" s="24" t="str">
        <f t="shared" si="45"/>
        <v>{{5,1,1,51311552,0}|{{5,1,2,65094400,0}|{{5,1,3,1397482387,3}}</v>
      </c>
    </row>
    <row r="275" spans="1:38" x14ac:dyDescent="0.15">
      <c r="A275" s="16">
        <v>270</v>
      </c>
      <c r="B275" s="16">
        <v>309</v>
      </c>
      <c r="C275" s="16">
        <v>5</v>
      </c>
      <c r="D275" s="16">
        <v>0</v>
      </c>
      <c r="E275" s="16">
        <v>500</v>
      </c>
      <c r="F275" s="16">
        <v>0</v>
      </c>
      <c r="G275" s="16">
        <v>6000370</v>
      </c>
      <c r="H275" s="24"/>
      <c r="I275" s="24" t="s">
        <v>292</v>
      </c>
      <c r="J275" s="16">
        <v>8661</v>
      </c>
      <c r="K275" s="25">
        <f t="shared" si="38"/>
        <v>280</v>
      </c>
      <c r="L275" s="16" t="s">
        <v>50</v>
      </c>
      <c r="M275" s="16" t="str" cm="1">
        <f t="array" ref="M275:U275">_xlfn._xlws.FILTER(领地怪物效果!$A$4:$I$64,L275=领地怪物效果!$A$4:$A$64)</f>
        <v>远征PVP-9级圣水矿井</v>
      </c>
      <c r="N275" s="16">
        <v>9</v>
      </c>
      <c r="O275" s="16">
        <v>92.3</v>
      </c>
      <c r="P275" s="16">
        <v>360</v>
      </c>
      <c r="Q275" s="16">
        <v>360</v>
      </c>
      <c r="R275" s="16">
        <v>0</v>
      </c>
      <c r="S275" s="16">
        <v>277416604</v>
      </c>
      <c r="T275" s="16">
        <v>252000000</v>
      </c>
      <c r="U275" s="16">
        <v>5410074626</v>
      </c>
      <c r="V275" s="16">
        <f t="shared" si="37"/>
        <v>9</v>
      </c>
      <c r="W275" s="19" cm="1">
        <f t="array" ref="W275">SUMPRODUCT((V275=品质升级提升效果!$H$3:$H$102)*(品质升级提升效果!$I$3:$I$102=C275)*(品质升级提升效果!$J$3:$J$102))</f>
        <v>0.28000000000000003</v>
      </c>
      <c r="X275" s="19" cm="1">
        <f t="array" ref="X275">IFERROR(LOOKUP(1,0/((L275=Sheet2!$A$1:$A$90)*(Sheet2!$B$1:$B$90=C275)),Sheet2!$C$1:$C$90),W275)</f>
        <v>0.28000000000000003</v>
      </c>
      <c r="Y275" s="16">
        <f t="shared" si="39"/>
        <v>77676649</v>
      </c>
      <c r="Z275" s="16">
        <f t="shared" si="40"/>
        <v>70560000</v>
      </c>
      <c r="AA275" s="16">
        <f t="shared" si="41"/>
        <v>1514820895</v>
      </c>
      <c r="AD275" s="16" t="s">
        <v>257</v>
      </c>
      <c r="AE275" s="16" t="str">
        <f t="shared" si="42"/>
        <v>77676649,0}|</v>
      </c>
      <c r="AF275" s="16" t="s">
        <v>258</v>
      </c>
      <c r="AG275" s="16">
        <f t="shared" si="43"/>
        <v>70560000</v>
      </c>
      <c r="AH275" s="16" t="s">
        <v>260</v>
      </c>
      <c r="AI275" s="16" t="s">
        <v>259</v>
      </c>
      <c r="AJ275" s="16">
        <f t="shared" si="44"/>
        <v>1514820895</v>
      </c>
      <c r="AK275" s="16" t="s">
        <v>261</v>
      </c>
      <c r="AL275" s="24" t="str">
        <f t="shared" si="45"/>
        <v>{{5,1,1,77676649,0}|{{5,1,2,70560000,0}|{{5,1,3,1514820895,3}}</v>
      </c>
    </row>
    <row r="276" spans="1:38" x14ac:dyDescent="0.15">
      <c r="A276" s="16">
        <v>271</v>
      </c>
      <c r="B276" s="16">
        <v>310</v>
      </c>
      <c r="C276" s="16">
        <v>5</v>
      </c>
      <c r="D276" s="16">
        <v>0</v>
      </c>
      <c r="E276" s="16">
        <v>500</v>
      </c>
      <c r="F276" s="16">
        <v>0</v>
      </c>
      <c r="G276" s="16">
        <v>6000371</v>
      </c>
      <c r="H276" s="24"/>
      <c r="I276" s="24" t="s">
        <v>293</v>
      </c>
      <c r="J276" s="16">
        <v>8661</v>
      </c>
      <c r="K276" s="25">
        <f t="shared" si="38"/>
        <v>160</v>
      </c>
      <c r="L276" s="16" t="s">
        <v>51</v>
      </c>
      <c r="M276" s="16" t="str" cm="1">
        <f t="array" ref="M276:U276">_xlfn._xlws.FILTER(领地怪物效果!$A$4:$I$64,L276=领地怪物效果!$A$4:$A$64)</f>
        <v>远征PVP-10级圣水矿井</v>
      </c>
      <c r="N276" s="16">
        <v>10</v>
      </c>
      <c r="O276" s="16">
        <v>108.65</v>
      </c>
      <c r="P276" s="16">
        <v>396</v>
      </c>
      <c r="Q276" s="16">
        <v>396</v>
      </c>
      <c r="R276" s="16">
        <v>0</v>
      </c>
      <c r="S276" s="16">
        <v>326558115</v>
      </c>
      <c r="T276" s="16">
        <v>277200000</v>
      </c>
      <c r="U276" s="16">
        <v>5951082089</v>
      </c>
      <c r="V276" s="16">
        <f t="shared" si="37"/>
        <v>10</v>
      </c>
      <c r="W276" s="19" cm="1">
        <f t="array" ref="W276">SUMPRODUCT((V276=品质升级提升效果!$H$3:$H$102)*(品质升级提升效果!$I$3:$I$102=C276)*(品质升级提升效果!$J$3:$J$102))</f>
        <v>0.16</v>
      </c>
      <c r="X276" s="19" cm="1">
        <f t="array" ref="X276">IFERROR(LOOKUP(1,0/((L276=Sheet2!$A$1:$A$90)*(Sheet2!$B$1:$B$90=C276)),Sheet2!$C$1:$C$90),W276)</f>
        <v>0.16</v>
      </c>
      <c r="Y276" s="16">
        <f t="shared" si="39"/>
        <v>52249298</v>
      </c>
      <c r="Z276" s="16">
        <f t="shared" si="40"/>
        <v>44352000</v>
      </c>
      <c r="AA276" s="16">
        <f t="shared" si="41"/>
        <v>952173134</v>
      </c>
      <c r="AD276" s="16" t="s">
        <v>257</v>
      </c>
      <c r="AE276" s="16" t="str">
        <f t="shared" si="42"/>
        <v>52249298,0}|</v>
      </c>
      <c r="AF276" s="16" t="s">
        <v>258</v>
      </c>
      <c r="AG276" s="16">
        <f t="shared" si="43"/>
        <v>44352000</v>
      </c>
      <c r="AH276" s="16" t="s">
        <v>260</v>
      </c>
      <c r="AI276" s="16" t="s">
        <v>259</v>
      </c>
      <c r="AJ276" s="16">
        <f t="shared" si="44"/>
        <v>952173134</v>
      </c>
      <c r="AK276" s="16" t="s">
        <v>261</v>
      </c>
      <c r="AL276" s="24" t="str">
        <f t="shared" si="45"/>
        <v>{{5,1,1,52249298,0}|{{5,1,2,44352000,0}|{{5,1,3,952173134,3}}</v>
      </c>
    </row>
    <row r="277" spans="1:38" x14ac:dyDescent="0.15">
      <c r="A277" s="16">
        <v>272</v>
      </c>
      <c r="B277" s="16">
        <v>401</v>
      </c>
      <c r="C277" s="16">
        <v>5</v>
      </c>
      <c r="D277" s="16">
        <v>0</v>
      </c>
      <c r="E277" s="16">
        <v>0</v>
      </c>
      <c r="F277" s="16">
        <v>0</v>
      </c>
      <c r="G277" s="16">
        <v>6000372</v>
      </c>
      <c r="H277" s="24"/>
      <c r="I277" s="24" t="s">
        <v>285</v>
      </c>
      <c r="J277" s="16">
        <v>8661</v>
      </c>
      <c r="K277" s="25">
        <f t="shared" si="38"/>
        <v>28</v>
      </c>
      <c r="L277" s="16" t="s">
        <v>52</v>
      </c>
      <c r="M277" s="16" t="str" cm="1">
        <f t="array" ref="M277:U277">_xlfn._xlws.FILTER(领地怪物效果!$A$4:$I$64,L277=领地怪物效果!$A$4:$A$64)</f>
        <v>远征PVP-3级要塞</v>
      </c>
      <c r="N277" s="16">
        <v>3</v>
      </c>
      <c r="O277" s="16">
        <v>5</v>
      </c>
      <c r="P277" s="16">
        <v>2.5</v>
      </c>
      <c r="Q277" s="16">
        <v>2.5</v>
      </c>
      <c r="R277" s="16">
        <v>0</v>
      </c>
      <c r="S277" s="16">
        <v>15027985</v>
      </c>
      <c r="T277" s="16">
        <v>1750000</v>
      </c>
      <c r="U277" s="16">
        <v>37569962</v>
      </c>
      <c r="V277" s="16">
        <f t="shared" si="37"/>
        <v>1</v>
      </c>
      <c r="W277" s="19" cm="1">
        <f t="array" ref="W277">SUMPRODUCT((V277=品质升级提升效果!$H$3:$H$102)*(品质升级提升效果!$I$3:$I$102=C277)*(品质升级提升效果!$J$3:$J$102))</f>
        <v>0.5</v>
      </c>
      <c r="X277" s="19" cm="1">
        <f t="array" ref="X277">IFERROR(LOOKUP(1,0/((L277=Sheet2!$A$1:$A$90)*(Sheet2!$B$1:$B$90=C277)),Sheet2!$C$1:$C$90),W277)</f>
        <v>2.8000000000000001E-2</v>
      </c>
      <c r="Y277" s="16">
        <f t="shared" si="39"/>
        <v>420783</v>
      </c>
      <c r="Z277" s="16">
        <f t="shared" si="40"/>
        <v>49000</v>
      </c>
      <c r="AA277" s="16">
        <f t="shared" si="41"/>
        <v>1051958</v>
      </c>
      <c r="AD277" s="16" t="s">
        <v>257</v>
      </c>
      <c r="AE277" s="16" t="str">
        <f t="shared" si="42"/>
        <v>420783,0}|</v>
      </c>
      <c r="AF277" s="16" t="s">
        <v>258</v>
      </c>
      <c r="AG277" s="16">
        <f t="shared" si="43"/>
        <v>49000</v>
      </c>
      <c r="AH277" s="16" t="s">
        <v>260</v>
      </c>
      <c r="AI277" s="16" t="s">
        <v>259</v>
      </c>
      <c r="AJ277" s="16">
        <f t="shared" si="44"/>
        <v>1051958</v>
      </c>
      <c r="AK277" s="16" t="s">
        <v>261</v>
      </c>
      <c r="AL277" s="24" t="str">
        <f t="shared" si="45"/>
        <v>{{5,1,1,420783,0}|{{5,1,2,49000,0}|{{5,1,3,1051958,3}}</v>
      </c>
    </row>
    <row r="278" spans="1:38" x14ac:dyDescent="0.15">
      <c r="A278" s="16">
        <v>273</v>
      </c>
      <c r="B278" s="16">
        <v>402</v>
      </c>
      <c r="C278" s="16">
        <v>5</v>
      </c>
      <c r="D278" s="16">
        <v>0</v>
      </c>
      <c r="E278" s="16">
        <v>0</v>
      </c>
      <c r="F278" s="16">
        <v>0</v>
      </c>
      <c r="G278" s="16">
        <v>6000373</v>
      </c>
      <c r="H278" s="24"/>
      <c r="I278" s="24" t="s">
        <v>269</v>
      </c>
      <c r="J278" s="16">
        <v>8661</v>
      </c>
      <c r="K278" s="25">
        <f t="shared" si="38"/>
        <v>28</v>
      </c>
      <c r="L278" s="16" t="s">
        <v>53</v>
      </c>
      <c r="M278" s="16" t="str" cm="1">
        <f t="array" ref="M278:U278">_xlfn._xlws.FILTER(领地怪物效果!$A$4:$I$64,L278=领地怪物效果!$A$4:$A$64)</f>
        <v>远征PVP-6级要塞</v>
      </c>
      <c r="N278" s="16">
        <v>6</v>
      </c>
      <c r="O278" s="16">
        <v>26</v>
      </c>
      <c r="P278" s="16">
        <v>160</v>
      </c>
      <c r="Q278" s="16">
        <v>160</v>
      </c>
      <c r="R278" s="16">
        <v>0</v>
      </c>
      <c r="S278" s="16">
        <v>78145522</v>
      </c>
      <c r="T278" s="16">
        <v>112000000</v>
      </c>
      <c r="U278" s="16">
        <v>2404477611</v>
      </c>
      <c r="V278" s="16">
        <f t="shared" si="37"/>
        <v>2</v>
      </c>
      <c r="W278" s="19" cm="1">
        <f t="array" ref="W278">SUMPRODUCT((V278=品质升级提升效果!$H$3:$H$102)*(品质升级提升效果!$I$3:$I$102=C278)*(品质升级提升效果!$J$3:$J$102))</f>
        <v>0.44</v>
      </c>
      <c r="X278" s="19" cm="1">
        <f t="array" ref="X278">IFERROR(LOOKUP(1,0/((L278=Sheet2!$A$1:$A$90)*(Sheet2!$B$1:$B$90=C278)),Sheet2!$C$1:$C$90),W278)</f>
        <v>2.8000000000000001E-2</v>
      </c>
      <c r="Y278" s="16">
        <f t="shared" si="39"/>
        <v>2188074</v>
      </c>
      <c r="Z278" s="16">
        <f t="shared" si="40"/>
        <v>3136000</v>
      </c>
      <c r="AA278" s="16">
        <f t="shared" si="41"/>
        <v>67325373</v>
      </c>
      <c r="AD278" s="16" t="s">
        <v>257</v>
      </c>
      <c r="AE278" s="16" t="str">
        <f t="shared" si="42"/>
        <v>2188074,0}|</v>
      </c>
      <c r="AF278" s="16" t="s">
        <v>258</v>
      </c>
      <c r="AG278" s="16">
        <f t="shared" si="43"/>
        <v>3136000</v>
      </c>
      <c r="AH278" s="16" t="s">
        <v>260</v>
      </c>
      <c r="AI278" s="16" t="s">
        <v>259</v>
      </c>
      <c r="AJ278" s="16">
        <f t="shared" si="44"/>
        <v>67325373</v>
      </c>
      <c r="AK278" s="16" t="s">
        <v>261</v>
      </c>
      <c r="AL278" s="24" t="str">
        <f t="shared" si="45"/>
        <v>{{5,1,1,2188074,0}|{{5,1,2,3136000,0}|{{5,1,3,67325373,3}}</v>
      </c>
    </row>
    <row r="279" spans="1:38" x14ac:dyDescent="0.15">
      <c r="A279" s="16">
        <v>274</v>
      </c>
      <c r="B279" s="16">
        <v>403</v>
      </c>
      <c r="C279" s="16">
        <v>5</v>
      </c>
      <c r="D279" s="16">
        <v>0</v>
      </c>
      <c r="E279" s="16">
        <v>0</v>
      </c>
      <c r="F279" s="16">
        <v>0</v>
      </c>
      <c r="G279" s="16">
        <v>6000374</v>
      </c>
      <c r="H279" s="24"/>
      <c r="I279" s="24" t="s">
        <v>280</v>
      </c>
      <c r="J279" s="16">
        <v>8661</v>
      </c>
      <c r="K279" s="25">
        <f t="shared" si="38"/>
        <v>28</v>
      </c>
      <c r="L279" s="16" t="s">
        <v>54</v>
      </c>
      <c r="M279" s="16" t="str" cm="1">
        <f t="array" ref="M279:U279">_xlfn._xlws.FILTER(领地怪物效果!$A$4:$I$64,L279=领地怪物效果!$A$4:$A$64)</f>
        <v>远征PVP-9级要塞</v>
      </c>
      <c r="N279" s="16">
        <v>9</v>
      </c>
      <c r="O279" s="16">
        <v>56</v>
      </c>
      <c r="P279" s="16">
        <v>300</v>
      </c>
      <c r="Q279" s="16">
        <v>300</v>
      </c>
      <c r="R279" s="16">
        <v>0</v>
      </c>
      <c r="S279" s="16">
        <v>168313432</v>
      </c>
      <c r="T279" s="16">
        <v>210000000</v>
      </c>
      <c r="U279" s="16">
        <v>4508395522</v>
      </c>
      <c r="V279" s="16">
        <f t="shared" si="37"/>
        <v>3</v>
      </c>
      <c r="W279" s="19" cm="1">
        <f t="array" ref="W279">SUMPRODUCT((V279=品质升级提升效果!$H$3:$H$102)*(品质升级提升效果!$I$3:$I$102=C279)*(品质升级提升效果!$J$3:$J$102))</f>
        <v>0.38</v>
      </c>
      <c r="X279" s="19" cm="1">
        <f t="array" ref="X279">IFERROR(LOOKUP(1,0/((L279=Sheet2!$A$1:$A$90)*(Sheet2!$B$1:$B$90=C279)),Sheet2!$C$1:$C$90),W279)</f>
        <v>2.8000000000000001E-2</v>
      </c>
      <c r="Y279" s="16">
        <f t="shared" si="39"/>
        <v>4712776</v>
      </c>
      <c r="Z279" s="16">
        <f t="shared" si="40"/>
        <v>5880000</v>
      </c>
      <c r="AA279" s="16">
        <f t="shared" si="41"/>
        <v>126235074</v>
      </c>
      <c r="AD279" s="16" t="s">
        <v>257</v>
      </c>
      <c r="AE279" s="16" t="str">
        <f t="shared" si="42"/>
        <v>4712776,0}|</v>
      </c>
      <c r="AF279" s="16" t="s">
        <v>258</v>
      </c>
      <c r="AG279" s="16">
        <f t="shared" si="43"/>
        <v>5880000</v>
      </c>
      <c r="AH279" s="16" t="s">
        <v>260</v>
      </c>
      <c r="AI279" s="16" t="s">
        <v>259</v>
      </c>
      <c r="AJ279" s="16">
        <f t="shared" si="44"/>
        <v>126235074</v>
      </c>
      <c r="AK279" s="16" t="s">
        <v>261</v>
      </c>
      <c r="AL279" s="24" t="str">
        <f t="shared" si="45"/>
        <v>{{5,1,1,4712776,0}|{{5,1,2,5880000,0}|{{5,1,3,126235074,3}}</v>
      </c>
    </row>
    <row r="280" spans="1:38" x14ac:dyDescent="0.15">
      <c r="A280" s="16">
        <v>275</v>
      </c>
      <c r="B280" s="16">
        <v>404</v>
      </c>
      <c r="C280" s="16">
        <v>5</v>
      </c>
      <c r="D280" s="16">
        <v>0</v>
      </c>
      <c r="E280" s="16">
        <v>0</v>
      </c>
      <c r="F280" s="16">
        <v>0</v>
      </c>
      <c r="G280" s="16">
        <v>6000375</v>
      </c>
      <c r="H280" s="24"/>
      <c r="I280" s="24" t="s">
        <v>294</v>
      </c>
      <c r="J280" s="16">
        <v>8661</v>
      </c>
      <c r="K280" s="25">
        <f t="shared" si="38"/>
        <v>28</v>
      </c>
      <c r="L280" s="16" t="s">
        <v>55</v>
      </c>
      <c r="M280" s="16" t="str" cm="1">
        <f t="array" ref="M280:U280">_xlfn._xlws.FILTER(领地怪物效果!$A$4:$I$64,L280=领地怪物效果!$A$4:$A$64)</f>
        <v>远征PVP-10级中心城邦</v>
      </c>
      <c r="N280" s="16">
        <v>10</v>
      </c>
      <c r="O280" s="16">
        <v>83</v>
      </c>
      <c r="P280" s="16">
        <v>401</v>
      </c>
      <c r="Q280" s="16">
        <v>401</v>
      </c>
      <c r="R280" s="16">
        <v>0</v>
      </c>
      <c r="S280" s="16">
        <v>249464552</v>
      </c>
      <c r="T280" s="16">
        <v>280700000</v>
      </c>
      <c r="U280" s="16">
        <v>6026222014</v>
      </c>
      <c r="V280" s="16">
        <f t="shared" si="37"/>
        <v>4</v>
      </c>
      <c r="W280" s="19" cm="1">
        <f t="array" ref="W280">SUMPRODUCT((V280=品质升级提升效果!$H$3:$H$102)*(品质升级提升效果!$I$3:$I$102=C280)*(品质升级提升效果!$J$3:$J$102))</f>
        <v>0.38</v>
      </c>
      <c r="X280" s="19" cm="1">
        <f t="array" ref="X280">IFERROR(LOOKUP(1,0/((L280=Sheet2!$A$1:$A$90)*(Sheet2!$B$1:$B$90=C280)),Sheet2!$C$1:$C$90),W280)</f>
        <v>2.8000000000000001E-2</v>
      </c>
      <c r="Y280" s="16">
        <f t="shared" si="39"/>
        <v>6985007</v>
      </c>
      <c r="Z280" s="16">
        <f t="shared" si="40"/>
        <v>7859600</v>
      </c>
      <c r="AA280" s="16">
        <f t="shared" si="41"/>
        <v>168734216</v>
      </c>
      <c r="AD280" s="16" t="s">
        <v>257</v>
      </c>
      <c r="AE280" s="16" t="str">
        <f t="shared" si="42"/>
        <v>6985007,0}|</v>
      </c>
      <c r="AF280" s="16" t="s">
        <v>258</v>
      </c>
      <c r="AG280" s="16">
        <f t="shared" si="43"/>
        <v>7859600</v>
      </c>
      <c r="AH280" s="16" t="s">
        <v>260</v>
      </c>
      <c r="AI280" s="16" t="s">
        <v>259</v>
      </c>
      <c r="AJ280" s="16">
        <f t="shared" si="44"/>
        <v>168734216</v>
      </c>
      <c r="AK280" s="16" t="s">
        <v>261</v>
      </c>
      <c r="AL280" s="24" t="str">
        <f t="shared" si="45"/>
        <v>{{5,1,1,6985007,0}|{{5,1,2,7859600,0}|{{5,1,3,168734216,3}}</v>
      </c>
    </row>
    <row r="281" spans="1:38" x14ac:dyDescent="0.15">
      <c r="A281" s="16">
        <v>276</v>
      </c>
      <c r="B281" s="16">
        <v>500</v>
      </c>
      <c r="C281" s="16">
        <v>5</v>
      </c>
      <c r="D281" s="16">
        <v>0</v>
      </c>
      <c r="E281" s="16">
        <v>0</v>
      </c>
      <c r="F281" s="16">
        <v>0</v>
      </c>
      <c r="G281" s="16">
        <v>6000376</v>
      </c>
      <c r="H281" s="24"/>
      <c r="I281" s="24" t="s">
        <v>295</v>
      </c>
      <c r="J281" s="16">
        <v>8661</v>
      </c>
      <c r="K281" s="25">
        <f t="shared" si="38"/>
        <v>500</v>
      </c>
      <c r="L281" s="16" t="s">
        <v>56</v>
      </c>
      <c r="M281" s="16" t="str" cm="1">
        <f t="array" ref="M281:U281">_xlfn._xlws.FILTER(领地怪物效果!$A$4:$I$64,L281=领地怪物效果!$A$4:$A$64)</f>
        <v>远征PVE-出生</v>
      </c>
      <c r="N281" s="16">
        <v>0</v>
      </c>
      <c r="O281" s="16">
        <v>1.5</v>
      </c>
      <c r="P281" s="16">
        <v>1.2</v>
      </c>
      <c r="Q281" s="16">
        <v>1.2</v>
      </c>
      <c r="R281" s="16">
        <v>0</v>
      </c>
      <c r="S281" s="16">
        <v>4508395</v>
      </c>
      <c r="T281" s="16">
        <v>840000</v>
      </c>
      <c r="U281" s="16">
        <v>18033582</v>
      </c>
      <c r="V281" s="16">
        <f t="shared" si="37"/>
        <v>1</v>
      </c>
      <c r="W281" s="19" cm="1">
        <f t="array" ref="W281">SUMPRODUCT((V281=品质升级提升效果!$H$3:$H$102)*(品质升级提升效果!$I$3:$I$102=C281)*(品质升级提升效果!$J$3:$J$102))</f>
        <v>0.5</v>
      </c>
      <c r="X281" s="19" cm="1">
        <f t="array" ref="X281">IFERROR(LOOKUP(1,0/((L281=Sheet2!$A$1:$A$90)*(Sheet2!$B$1:$B$90=C281)),Sheet2!$C$1:$C$90),W281)</f>
        <v>0.5</v>
      </c>
      <c r="Y281" s="16">
        <f t="shared" si="39"/>
        <v>2254197</v>
      </c>
      <c r="Z281" s="16">
        <f t="shared" si="40"/>
        <v>420000</v>
      </c>
      <c r="AA281" s="16">
        <f t="shared" si="41"/>
        <v>9016791</v>
      </c>
      <c r="AD281" s="16" t="s">
        <v>257</v>
      </c>
      <c r="AE281" s="16" t="str">
        <f t="shared" si="42"/>
        <v>2254197,0}|</v>
      </c>
      <c r="AF281" s="16" t="s">
        <v>258</v>
      </c>
      <c r="AG281" s="16">
        <f t="shared" si="43"/>
        <v>420000</v>
      </c>
      <c r="AH281" s="16" t="s">
        <v>260</v>
      </c>
      <c r="AI281" s="16" t="s">
        <v>259</v>
      </c>
      <c r="AJ281" s="16">
        <f t="shared" si="44"/>
        <v>9016791</v>
      </c>
      <c r="AK281" s="16" t="s">
        <v>261</v>
      </c>
      <c r="AL281" s="24" t="str">
        <f t="shared" si="45"/>
        <v>{{5,1,1,2254197,0}|{{5,1,2,420000,0}|{{5,1,3,9016791,3}}</v>
      </c>
    </row>
    <row r="282" spans="1:38" x14ac:dyDescent="0.15">
      <c r="A282" s="16">
        <v>277</v>
      </c>
      <c r="B282" s="16">
        <v>501</v>
      </c>
      <c r="C282" s="16">
        <v>5</v>
      </c>
      <c r="D282" s="16">
        <v>0</v>
      </c>
      <c r="E282" s="16">
        <v>0</v>
      </c>
      <c r="F282" s="16">
        <v>0</v>
      </c>
      <c r="G282" s="16">
        <v>6000377</v>
      </c>
      <c r="H282" s="24"/>
      <c r="I282" s="24" t="s">
        <v>289</v>
      </c>
      <c r="J282" s="16">
        <v>8661</v>
      </c>
      <c r="K282" s="25">
        <f t="shared" si="38"/>
        <v>500</v>
      </c>
      <c r="L282" s="16" t="s">
        <v>57</v>
      </c>
      <c r="M282" s="16" t="str" cm="1">
        <f t="array" ref="M282:U282">_xlfn._xlws.FILTER(领地怪物效果!$A$4:$I$64,L282=领地怪物效果!$A$4:$A$64)</f>
        <v>远征PVE-1级普通</v>
      </c>
      <c r="N282" s="16">
        <v>1</v>
      </c>
      <c r="O282" s="16">
        <v>1.35</v>
      </c>
      <c r="P282" s="16">
        <v>1.2</v>
      </c>
      <c r="Q282" s="16">
        <v>1.2</v>
      </c>
      <c r="R282" s="16">
        <v>0</v>
      </c>
      <c r="S282" s="16">
        <v>4057555</v>
      </c>
      <c r="T282" s="16">
        <v>840000</v>
      </c>
      <c r="U282" s="16">
        <v>18033582</v>
      </c>
      <c r="V282" s="16">
        <f t="shared" si="37"/>
        <v>1</v>
      </c>
      <c r="W282" s="19" cm="1">
        <f t="array" ref="W282">SUMPRODUCT((V282=品质升级提升效果!$H$3:$H$102)*(品质升级提升效果!$I$3:$I$102=C282)*(品质升级提升效果!$J$3:$J$102))</f>
        <v>0.5</v>
      </c>
      <c r="X282" s="19" cm="1">
        <f t="array" ref="X282">IFERROR(LOOKUP(1,0/((L282=Sheet2!$A$1:$A$90)*(Sheet2!$B$1:$B$90=C282)),Sheet2!$C$1:$C$90),W282)</f>
        <v>0.5</v>
      </c>
      <c r="Y282" s="16">
        <f t="shared" si="39"/>
        <v>2028777</v>
      </c>
      <c r="Z282" s="16">
        <f t="shared" si="40"/>
        <v>420000</v>
      </c>
      <c r="AA282" s="16">
        <f t="shared" si="41"/>
        <v>9016791</v>
      </c>
      <c r="AD282" s="16" t="s">
        <v>257</v>
      </c>
      <c r="AE282" s="16" t="str">
        <f t="shared" si="42"/>
        <v>2028777,0}|</v>
      </c>
      <c r="AF282" s="16" t="s">
        <v>258</v>
      </c>
      <c r="AG282" s="16">
        <f t="shared" si="43"/>
        <v>420000</v>
      </c>
      <c r="AH282" s="16" t="s">
        <v>260</v>
      </c>
      <c r="AI282" s="16" t="s">
        <v>259</v>
      </c>
      <c r="AJ282" s="16">
        <f t="shared" si="44"/>
        <v>9016791</v>
      </c>
      <c r="AK282" s="16" t="s">
        <v>261</v>
      </c>
      <c r="AL282" s="24" t="str">
        <f t="shared" si="45"/>
        <v>{{5,1,1,2028777,0}|{{5,1,2,420000,0}|{{5,1,3,9016791,3}}</v>
      </c>
    </row>
    <row r="283" spans="1:38" x14ac:dyDescent="0.15">
      <c r="A283" s="16">
        <v>278</v>
      </c>
      <c r="B283" s="16">
        <v>502</v>
      </c>
      <c r="C283" s="16">
        <v>5</v>
      </c>
      <c r="D283" s="16">
        <v>0</v>
      </c>
      <c r="E283" s="16">
        <v>0</v>
      </c>
      <c r="F283" s="16">
        <v>0</v>
      </c>
      <c r="G283" s="16">
        <v>6000378</v>
      </c>
      <c r="H283" s="24"/>
      <c r="I283" s="24" t="s">
        <v>296</v>
      </c>
      <c r="J283" s="16">
        <v>8661</v>
      </c>
      <c r="K283" s="25">
        <f t="shared" si="38"/>
        <v>440</v>
      </c>
      <c r="L283" s="16" t="s">
        <v>58</v>
      </c>
      <c r="M283" s="16" t="str" cm="1">
        <f t="array" ref="M283:U283">_xlfn._xlws.FILTER(领地怪物效果!$A$4:$I$64,L283=领地怪物效果!$A$4:$A$64)</f>
        <v>远征PVE-2级普通</v>
      </c>
      <c r="N283" s="16">
        <v>2</v>
      </c>
      <c r="O283" s="16">
        <v>2.8</v>
      </c>
      <c r="P283" s="16">
        <v>1.8</v>
      </c>
      <c r="Q283" s="16">
        <v>1.8</v>
      </c>
      <c r="R283" s="16">
        <v>0</v>
      </c>
      <c r="S283" s="16">
        <v>8415671</v>
      </c>
      <c r="T283" s="16">
        <v>1260000</v>
      </c>
      <c r="U283" s="16">
        <v>27050373</v>
      </c>
      <c r="V283" s="16">
        <f t="shared" si="37"/>
        <v>2</v>
      </c>
      <c r="W283" s="19" cm="1">
        <f t="array" ref="W283">SUMPRODUCT((V283=品质升级提升效果!$H$3:$H$102)*(品质升级提升效果!$I$3:$I$102=C283)*(品质升级提升效果!$J$3:$J$102))</f>
        <v>0.44</v>
      </c>
      <c r="X283" s="19" cm="1">
        <f t="array" ref="X283">IFERROR(LOOKUP(1,0/((L283=Sheet2!$A$1:$A$90)*(Sheet2!$B$1:$B$90=C283)),Sheet2!$C$1:$C$90),W283)</f>
        <v>0.44</v>
      </c>
      <c r="Y283" s="16">
        <f t="shared" si="39"/>
        <v>3702895</v>
      </c>
      <c r="Z283" s="16">
        <f t="shared" si="40"/>
        <v>554400</v>
      </c>
      <c r="AA283" s="16">
        <f t="shared" si="41"/>
        <v>11902164</v>
      </c>
      <c r="AD283" s="16" t="s">
        <v>257</v>
      </c>
      <c r="AE283" s="16" t="str">
        <f t="shared" si="42"/>
        <v>3702895,0}|</v>
      </c>
      <c r="AF283" s="16" t="s">
        <v>258</v>
      </c>
      <c r="AG283" s="16">
        <f t="shared" si="43"/>
        <v>554400</v>
      </c>
      <c r="AH283" s="16" t="s">
        <v>260</v>
      </c>
      <c r="AI283" s="16" t="s">
        <v>259</v>
      </c>
      <c r="AJ283" s="16">
        <f t="shared" si="44"/>
        <v>11902164</v>
      </c>
      <c r="AK283" s="16" t="s">
        <v>261</v>
      </c>
      <c r="AL283" s="24" t="str">
        <f t="shared" si="45"/>
        <v>{{5,1,1,3702895,0}|{{5,1,2,554400,0}|{{5,1,3,11902164,3}}</v>
      </c>
    </row>
    <row r="284" spans="1:38" x14ac:dyDescent="0.15">
      <c r="A284" s="16">
        <v>279</v>
      </c>
      <c r="B284" s="16">
        <v>503</v>
      </c>
      <c r="C284" s="16">
        <v>5</v>
      </c>
      <c r="D284" s="16">
        <v>0</v>
      </c>
      <c r="E284" s="16">
        <v>0</v>
      </c>
      <c r="F284" s="16">
        <v>0</v>
      </c>
      <c r="G284" s="16">
        <v>6000379</v>
      </c>
      <c r="H284" s="24"/>
      <c r="I284" s="24" t="s">
        <v>297</v>
      </c>
      <c r="J284" s="16">
        <v>8661</v>
      </c>
      <c r="K284" s="25">
        <f t="shared" si="38"/>
        <v>380</v>
      </c>
      <c r="L284" s="16" t="s">
        <v>59</v>
      </c>
      <c r="M284" s="16" t="str" cm="1">
        <f t="array" ref="M284:U284">_xlfn._xlws.FILTER(领地怪物效果!$A$4:$I$64,L284=领地怪物效果!$A$4:$A$64)</f>
        <v>远征PVE-3级普通</v>
      </c>
      <c r="N284" s="16">
        <v>3</v>
      </c>
      <c r="O284" s="16">
        <v>5.5</v>
      </c>
      <c r="P284" s="16">
        <v>3</v>
      </c>
      <c r="Q284" s="16">
        <v>3</v>
      </c>
      <c r="R284" s="16">
        <v>0</v>
      </c>
      <c r="S284" s="16">
        <v>16530783</v>
      </c>
      <c r="T284" s="16">
        <v>2100000</v>
      </c>
      <c r="U284" s="16">
        <v>45083955</v>
      </c>
      <c r="V284" s="16">
        <f t="shared" si="37"/>
        <v>3</v>
      </c>
      <c r="W284" s="19" cm="1">
        <f t="array" ref="W284">SUMPRODUCT((V284=品质升级提升效果!$H$3:$H$102)*(品质升级提升效果!$I$3:$I$102=C284)*(品质升级提升效果!$J$3:$J$102))</f>
        <v>0.38</v>
      </c>
      <c r="X284" s="19" cm="1">
        <f t="array" ref="X284">IFERROR(LOOKUP(1,0/((L284=Sheet2!$A$1:$A$90)*(Sheet2!$B$1:$B$90=C284)),Sheet2!$C$1:$C$90),W284)</f>
        <v>0.38</v>
      </c>
      <c r="Y284" s="16">
        <f t="shared" si="39"/>
        <v>6281697</v>
      </c>
      <c r="Z284" s="16">
        <f t="shared" si="40"/>
        <v>798000</v>
      </c>
      <c r="AA284" s="16">
        <f t="shared" si="41"/>
        <v>17131902</v>
      </c>
      <c r="AD284" s="16" t="s">
        <v>257</v>
      </c>
      <c r="AE284" s="16" t="str">
        <f t="shared" si="42"/>
        <v>6281697,0}|</v>
      </c>
      <c r="AF284" s="16" t="s">
        <v>258</v>
      </c>
      <c r="AG284" s="16">
        <f t="shared" si="43"/>
        <v>798000</v>
      </c>
      <c r="AH284" s="16" t="s">
        <v>260</v>
      </c>
      <c r="AI284" s="16" t="s">
        <v>259</v>
      </c>
      <c r="AJ284" s="16">
        <f t="shared" si="44"/>
        <v>17131902</v>
      </c>
      <c r="AK284" s="16" t="s">
        <v>261</v>
      </c>
      <c r="AL284" s="24" t="str">
        <f t="shared" si="45"/>
        <v>{{5,1,1,6281697,0}|{{5,1,2,798000,0}|{{5,1,3,17131902,3}}</v>
      </c>
    </row>
    <row r="285" spans="1:38" x14ac:dyDescent="0.15">
      <c r="A285" s="16">
        <v>280</v>
      </c>
      <c r="B285" s="16">
        <v>504</v>
      </c>
      <c r="C285" s="16">
        <v>5</v>
      </c>
      <c r="D285" s="16">
        <v>0</v>
      </c>
      <c r="E285" s="16">
        <v>0</v>
      </c>
      <c r="F285" s="16">
        <v>0</v>
      </c>
      <c r="G285" s="16">
        <v>6000380</v>
      </c>
      <c r="H285" s="24"/>
      <c r="I285" s="24" t="s">
        <v>270</v>
      </c>
      <c r="J285" s="16">
        <v>8661</v>
      </c>
      <c r="K285" s="25">
        <f t="shared" si="38"/>
        <v>380</v>
      </c>
      <c r="L285" s="16" t="s">
        <v>60</v>
      </c>
      <c r="M285" s="16" t="str" cm="1">
        <f t="array" ref="M285:U285">_xlfn._xlws.FILTER(领地怪物效果!$A$4:$I$64,L285=领地怪物效果!$A$4:$A$64)</f>
        <v>远征PVE-4级普通</v>
      </c>
      <c r="N285" s="16">
        <v>4</v>
      </c>
      <c r="O285" s="16">
        <v>8</v>
      </c>
      <c r="P285" s="16">
        <v>22</v>
      </c>
      <c r="Q285" s="16">
        <v>22</v>
      </c>
      <c r="R285" s="16">
        <v>0</v>
      </c>
      <c r="S285" s="16">
        <v>24044776</v>
      </c>
      <c r="T285" s="16">
        <v>15400000</v>
      </c>
      <c r="U285" s="16">
        <v>330615671</v>
      </c>
      <c r="V285" s="16">
        <f t="shared" si="37"/>
        <v>4</v>
      </c>
      <c r="W285" s="19" cm="1">
        <f t="array" ref="W285">SUMPRODUCT((V285=品质升级提升效果!$H$3:$H$102)*(品质升级提升效果!$I$3:$I$102=C285)*(品质升级提升效果!$J$3:$J$102))</f>
        <v>0.38</v>
      </c>
      <c r="X285" s="19" cm="1">
        <f t="array" ref="X285">IFERROR(LOOKUP(1,0/((L285=Sheet2!$A$1:$A$90)*(Sheet2!$B$1:$B$90=C285)),Sheet2!$C$1:$C$90),W285)</f>
        <v>0.38</v>
      </c>
      <c r="Y285" s="16">
        <f t="shared" si="39"/>
        <v>9137014</v>
      </c>
      <c r="Z285" s="16">
        <f t="shared" si="40"/>
        <v>5852000</v>
      </c>
      <c r="AA285" s="16">
        <f t="shared" si="41"/>
        <v>125633954</v>
      </c>
      <c r="AD285" s="16" t="s">
        <v>257</v>
      </c>
      <c r="AE285" s="16" t="str">
        <f t="shared" si="42"/>
        <v>9137014,0}|</v>
      </c>
      <c r="AF285" s="16" t="s">
        <v>258</v>
      </c>
      <c r="AG285" s="16">
        <f t="shared" si="43"/>
        <v>5852000</v>
      </c>
      <c r="AH285" s="16" t="s">
        <v>260</v>
      </c>
      <c r="AI285" s="16" t="s">
        <v>259</v>
      </c>
      <c r="AJ285" s="16">
        <f t="shared" si="44"/>
        <v>125633954</v>
      </c>
      <c r="AK285" s="16" t="s">
        <v>261</v>
      </c>
      <c r="AL285" s="24" t="str">
        <f t="shared" si="45"/>
        <v>{{5,1,1,9137014,0}|{{5,1,2,5852000,0}|{{5,1,3,125633954,3}}</v>
      </c>
    </row>
    <row r="286" spans="1:38" x14ac:dyDescent="0.15">
      <c r="A286" s="16">
        <v>281</v>
      </c>
      <c r="B286" s="16">
        <v>505</v>
      </c>
      <c r="C286" s="16">
        <v>5</v>
      </c>
      <c r="D286" s="16">
        <v>0</v>
      </c>
      <c r="E286" s="16">
        <v>0</v>
      </c>
      <c r="F286" s="16">
        <v>0</v>
      </c>
      <c r="G286" s="16">
        <v>6000381</v>
      </c>
      <c r="H286" s="24"/>
      <c r="I286" s="24" t="s">
        <v>298</v>
      </c>
      <c r="J286" s="16">
        <v>8661</v>
      </c>
      <c r="K286" s="25">
        <f t="shared" si="38"/>
        <v>400</v>
      </c>
      <c r="L286" s="16" t="s">
        <v>61</v>
      </c>
      <c r="M286" s="16" t="str" cm="1">
        <f t="array" ref="M286:U286">_xlfn._xlws.FILTER(领地怪物效果!$A$4:$I$64,L286=领地怪物效果!$A$4:$A$64)</f>
        <v>远征PVE-5级普通</v>
      </c>
      <c r="N286" s="16">
        <v>5</v>
      </c>
      <c r="O286" s="16">
        <v>12</v>
      </c>
      <c r="P286" s="16">
        <v>25</v>
      </c>
      <c r="Q286" s="16">
        <v>25</v>
      </c>
      <c r="R286" s="16">
        <v>0</v>
      </c>
      <c r="S286" s="16">
        <v>36067164</v>
      </c>
      <c r="T286" s="16">
        <v>17500000</v>
      </c>
      <c r="U286" s="16">
        <v>375699626</v>
      </c>
      <c r="V286" s="16">
        <f t="shared" si="37"/>
        <v>5</v>
      </c>
      <c r="W286" s="19" cm="1">
        <f t="array" ref="W286">SUMPRODUCT((V286=品质升级提升效果!$H$3:$H$102)*(品质升级提升效果!$I$3:$I$102=C286)*(品质升级提升效果!$J$3:$J$102))</f>
        <v>0.4</v>
      </c>
      <c r="X286" s="19" cm="1">
        <f t="array" ref="X286">IFERROR(LOOKUP(1,0/((L286=Sheet2!$A$1:$A$90)*(Sheet2!$B$1:$B$90=C286)),Sheet2!$C$1:$C$90),W286)</f>
        <v>0.4</v>
      </c>
      <c r="Y286" s="16">
        <f t="shared" si="39"/>
        <v>14426865</v>
      </c>
      <c r="Z286" s="16">
        <f t="shared" si="40"/>
        <v>7000000</v>
      </c>
      <c r="AA286" s="16">
        <f t="shared" si="41"/>
        <v>150279850</v>
      </c>
      <c r="AD286" s="16" t="s">
        <v>257</v>
      </c>
      <c r="AE286" s="16" t="str">
        <f t="shared" si="42"/>
        <v>14426865,0}|</v>
      </c>
      <c r="AF286" s="16" t="s">
        <v>258</v>
      </c>
      <c r="AG286" s="16">
        <f t="shared" si="43"/>
        <v>7000000</v>
      </c>
      <c r="AH286" s="16" t="s">
        <v>260</v>
      </c>
      <c r="AI286" s="16" t="s">
        <v>259</v>
      </c>
      <c r="AJ286" s="16">
        <f t="shared" si="44"/>
        <v>150279850</v>
      </c>
      <c r="AK286" s="16" t="s">
        <v>261</v>
      </c>
      <c r="AL286" s="24" t="str">
        <f t="shared" si="45"/>
        <v>{{5,1,1,14426865,0}|{{5,1,2,7000000,0}|{{5,1,3,150279850,3}}</v>
      </c>
    </row>
    <row r="287" spans="1:38" x14ac:dyDescent="0.15">
      <c r="A287" s="16">
        <v>282</v>
      </c>
      <c r="B287" s="16">
        <v>506</v>
      </c>
      <c r="C287" s="16">
        <v>5</v>
      </c>
      <c r="D287" s="16">
        <v>0</v>
      </c>
      <c r="E287" s="16">
        <v>0</v>
      </c>
      <c r="F287" s="16">
        <v>0</v>
      </c>
      <c r="G287" s="16">
        <v>6000382</v>
      </c>
      <c r="H287" s="24"/>
      <c r="I287" s="24" t="s">
        <v>299</v>
      </c>
      <c r="J287" s="16">
        <v>8661</v>
      </c>
      <c r="K287" s="25">
        <f t="shared" si="38"/>
        <v>380</v>
      </c>
      <c r="L287" s="16" t="s">
        <v>62</v>
      </c>
      <c r="M287" s="16" t="str" cm="1">
        <f t="array" ref="M287:U287">_xlfn._xlws.FILTER(领地怪物效果!$A$4:$I$64,L287=领地怪物效果!$A$4:$A$64)</f>
        <v>远征PVE-6级普通</v>
      </c>
      <c r="N287" s="16">
        <v>6</v>
      </c>
      <c r="O287" s="16">
        <v>28</v>
      </c>
      <c r="P287" s="16">
        <v>160</v>
      </c>
      <c r="Q287" s="16">
        <v>160</v>
      </c>
      <c r="R287" s="16">
        <v>0</v>
      </c>
      <c r="S287" s="16">
        <v>84156716</v>
      </c>
      <c r="T287" s="16">
        <v>112000000</v>
      </c>
      <c r="U287" s="16">
        <v>2404477611</v>
      </c>
      <c r="V287" s="16">
        <f t="shared" si="37"/>
        <v>6</v>
      </c>
      <c r="W287" s="19" cm="1">
        <f t="array" ref="W287">SUMPRODUCT((V287=品质升级提升效果!$H$3:$H$102)*(品质升级提升效果!$I$3:$I$102=C287)*(品质升级提升效果!$J$3:$J$102))</f>
        <v>0.38</v>
      </c>
      <c r="X287" s="19" cm="1">
        <f t="array" ref="X287">IFERROR(LOOKUP(1,0/((L287=Sheet2!$A$1:$A$90)*(Sheet2!$B$1:$B$90=C287)),Sheet2!$C$1:$C$90),W287)</f>
        <v>0.38</v>
      </c>
      <c r="Y287" s="16">
        <f t="shared" si="39"/>
        <v>31979552</v>
      </c>
      <c r="Z287" s="16">
        <f t="shared" si="40"/>
        <v>42560000</v>
      </c>
      <c r="AA287" s="16">
        <f t="shared" si="41"/>
        <v>913701492</v>
      </c>
      <c r="AD287" s="16" t="s">
        <v>257</v>
      </c>
      <c r="AE287" s="16" t="str">
        <f t="shared" si="42"/>
        <v>31979552,0}|</v>
      </c>
      <c r="AF287" s="16" t="s">
        <v>258</v>
      </c>
      <c r="AG287" s="16">
        <f t="shared" si="43"/>
        <v>42560000</v>
      </c>
      <c r="AH287" s="16" t="s">
        <v>260</v>
      </c>
      <c r="AI287" s="16" t="s">
        <v>259</v>
      </c>
      <c r="AJ287" s="16">
        <f t="shared" si="44"/>
        <v>913701492</v>
      </c>
      <c r="AK287" s="16" t="s">
        <v>261</v>
      </c>
      <c r="AL287" s="24" t="str">
        <f t="shared" si="45"/>
        <v>{{5,1,1,31979552,0}|{{5,1,2,42560000,0}|{{5,1,3,913701492,3}}</v>
      </c>
    </row>
    <row r="288" spans="1:38" x14ac:dyDescent="0.15">
      <c r="A288" s="16">
        <v>283</v>
      </c>
      <c r="B288" s="16">
        <v>507</v>
      </c>
      <c r="C288" s="16">
        <v>5</v>
      </c>
      <c r="D288" s="16">
        <v>0</v>
      </c>
      <c r="E288" s="16">
        <v>0</v>
      </c>
      <c r="F288" s="16">
        <v>0</v>
      </c>
      <c r="G288" s="16">
        <v>6000383</v>
      </c>
      <c r="H288" s="24"/>
      <c r="I288" s="24" t="s">
        <v>283</v>
      </c>
      <c r="J288" s="16">
        <v>8661</v>
      </c>
      <c r="K288" s="25">
        <f t="shared" si="38"/>
        <v>360</v>
      </c>
      <c r="L288" s="16" t="s">
        <v>63</v>
      </c>
      <c r="M288" s="16" t="str" cm="1">
        <f t="array" ref="M288:U288">_xlfn._xlws.FILTER(领地怪物效果!$A$4:$I$64,L288=领地怪物效果!$A$4:$A$64)</f>
        <v>远征PVE-7级普通</v>
      </c>
      <c r="N288" s="16">
        <v>7</v>
      </c>
      <c r="O288" s="16">
        <v>32</v>
      </c>
      <c r="P288" s="16">
        <v>200</v>
      </c>
      <c r="Q288" s="16">
        <v>200</v>
      </c>
      <c r="R288" s="16">
        <v>0</v>
      </c>
      <c r="S288" s="16">
        <v>96179104</v>
      </c>
      <c r="T288" s="16">
        <v>140000000</v>
      </c>
      <c r="U288" s="16">
        <v>3005597014</v>
      </c>
      <c r="V288" s="16">
        <f t="shared" si="37"/>
        <v>7</v>
      </c>
      <c r="W288" s="19" cm="1">
        <f t="array" ref="W288">SUMPRODUCT((V288=品质升级提升效果!$H$3:$H$102)*(品质升级提升效果!$I$3:$I$102=C288)*(品质升级提升效果!$J$3:$J$102))</f>
        <v>0.36</v>
      </c>
      <c r="X288" s="19" cm="1">
        <f t="array" ref="X288">IFERROR(LOOKUP(1,0/((L288=Sheet2!$A$1:$A$90)*(Sheet2!$B$1:$B$90=C288)),Sheet2!$C$1:$C$90),W288)</f>
        <v>0.36</v>
      </c>
      <c r="Y288" s="16">
        <f t="shared" si="39"/>
        <v>34624477</v>
      </c>
      <c r="Z288" s="16">
        <f t="shared" si="40"/>
        <v>50400000</v>
      </c>
      <c r="AA288" s="16">
        <f t="shared" si="41"/>
        <v>1082014925</v>
      </c>
      <c r="AD288" s="16" t="s">
        <v>257</v>
      </c>
      <c r="AE288" s="16" t="str">
        <f t="shared" si="42"/>
        <v>34624477,0}|</v>
      </c>
      <c r="AF288" s="16" t="s">
        <v>258</v>
      </c>
      <c r="AG288" s="16">
        <f t="shared" si="43"/>
        <v>50400000</v>
      </c>
      <c r="AH288" s="16" t="s">
        <v>260</v>
      </c>
      <c r="AI288" s="16" t="s">
        <v>259</v>
      </c>
      <c r="AJ288" s="16">
        <f t="shared" si="44"/>
        <v>1082014925</v>
      </c>
      <c r="AK288" s="16" t="s">
        <v>261</v>
      </c>
      <c r="AL288" s="24" t="str">
        <f t="shared" si="45"/>
        <v>{{5,1,1,34624477,0}|{{5,1,2,50400000,0}|{{5,1,3,1082014925,3}}</v>
      </c>
    </row>
    <row r="289" spans="1:38" x14ac:dyDescent="0.15">
      <c r="A289" s="16">
        <v>284</v>
      </c>
      <c r="B289" s="16">
        <v>508</v>
      </c>
      <c r="C289" s="16">
        <v>5</v>
      </c>
      <c r="D289" s="16">
        <v>0</v>
      </c>
      <c r="E289" s="16">
        <v>0</v>
      </c>
      <c r="F289" s="16">
        <v>0</v>
      </c>
      <c r="G289" s="16">
        <v>6000384</v>
      </c>
      <c r="H289" s="24"/>
      <c r="I289" s="24" t="s">
        <v>300</v>
      </c>
      <c r="J289" s="16">
        <v>8661</v>
      </c>
      <c r="K289" s="25">
        <f t="shared" si="38"/>
        <v>320</v>
      </c>
      <c r="L289" s="16" t="s">
        <v>64</v>
      </c>
      <c r="M289" s="16" t="str" cm="1">
        <f t="array" ref="M289:U289">_xlfn._xlws.FILTER(领地怪物效果!$A$4:$I$64,L289=领地怪物效果!$A$4:$A$64)</f>
        <v>远征PVE-8级普通</v>
      </c>
      <c r="N289" s="16">
        <v>8</v>
      </c>
      <c r="O289" s="16">
        <v>35</v>
      </c>
      <c r="P289" s="16">
        <v>250</v>
      </c>
      <c r="Q289" s="16">
        <v>250</v>
      </c>
      <c r="R289" s="16">
        <v>0</v>
      </c>
      <c r="S289" s="16">
        <v>105195895</v>
      </c>
      <c r="T289" s="16">
        <v>175000000</v>
      </c>
      <c r="U289" s="16">
        <v>3756996268</v>
      </c>
      <c r="V289" s="16">
        <f t="shared" si="37"/>
        <v>8</v>
      </c>
      <c r="W289" s="19" cm="1">
        <f t="array" ref="W289">SUMPRODUCT((V289=品质升级提升效果!$H$3:$H$102)*(品质升级提升效果!$I$3:$I$102=C289)*(品质升级提升效果!$J$3:$J$102))</f>
        <v>0.32</v>
      </c>
      <c r="X289" s="19" cm="1">
        <f t="array" ref="X289">IFERROR(LOOKUP(1,0/((L289=Sheet2!$A$1:$A$90)*(Sheet2!$B$1:$B$90=C289)),Sheet2!$C$1:$C$90),W289)</f>
        <v>0.32</v>
      </c>
      <c r="Y289" s="16">
        <f t="shared" si="39"/>
        <v>33662686</v>
      </c>
      <c r="Z289" s="16">
        <f t="shared" si="40"/>
        <v>56000000</v>
      </c>
      <c r="AA289" s="16">
        <f t="shared" si="41"/>
        <v>1202238805</v>
      </c>
      <c r="AD289" s="16" t="s">
        <v>257</v>
      </c>
      <c r="AE289" s="16" t="str">
        <f t="shared" si="42"/>
        <v>33662686,0}|</v>
      </c>
      <c r="AF289" s="16" t="s">
        <v>258</v>
      </c>
      <c r="AG289" s="16">
        <f t="shared" si="43"/>
        <v>56000000</v>
      </c>
      <c r="AH289" s="16" t="s">
        <v>260</v>
      </c>
      <c r="AI289" s="16" t="s">
        <v>259</v>
      </c>
      <c r="AJ289" s="16">
        <f t="shared" si="44"/>
        <v>1202238805</v>
      </c>
      <c r="AK289" s="16" t="s">
        <v>261</v>
      </c>
      <c r="AL289" s="24" t="str">
        <f t="shared" si="45"/>
        <v>{{5,1,1,33662686,0}|{{5,1,2,56000000,0}|{{5,1,3,1202238805,3}}</v>
      </c>
    </row>
    <row r="290" spans="1:38" x14ac:dyDescent="0.15">
      <c r="A290" s="16">
        <v>285</v>
      </c>
      <c r="B290" s="16">
        <v>509</v>
      </c>
      <c r="C290" s="16">
        <v>5</v>
      </c>
      <c r="D290" s="16">
        <v>0</v>
      </c>
      <c r="E290" s="16">
        <v>0</v>
      </c>
      <c r="F290" s="16">
        <v>0</v>
      </c>
      <c r="G290" s="16">
        <v>6000385</v>
      </c>
      <c r="H290" s="24"/>
      <c r="I290" s="24" t="s">
        <v>301</v>
      </c>
      <c r="J290" s="16">
        <v>8661</v>
      </c>
      <c r="K290" s="25">
        <f t="shared" si="38"/>
        <v>280</v>
      </c>
      <c r="L290" s="16" t="s">
        <v>65</v>
      </c>
      <c r="M290" s="16" t="str" cm="1">
        <f t="array" ref="M290:U290">_xlfn._xlws.FILTER(领地怪物效果!$A$4:$I$64,L290=领地怪物效果!$A$4:$A$64)</f>
        <v>远征PVE-9级普通</v>
      </c>
      <c r="N290" s="16">
        <v>9</v>
      </c>
      <c r="O290" s="16">
        <v>60</v>
      </c>
      <c r="P290" s="16">
        <v>300</v>
      </c>
      <c r="Q290" s="16">
        <v>300</v>
      </c>
      <c r="R290" s="16">
        <v>0</v>
      </c>
      <c r="S290" s="16">
        <v>180335820</v>
      </c>
      <c r="T290" s="16">
        <v>210000000</v>
      </c>
      <c r="U290" s="16">
        <v>4508395522</v>
      </c>
      <c r="V290" s="16">
        <f t="shared" si="37"/>
        <v>9</v>
      </c>
      <c r="W290" s="19" cm="1">
        <f t="array" ref="W290">SUMPRODUCT((V290=品质升级提升效果!$H$3:$H$102)*(品质升级提升效果!$I$3:$I$102=C290)*(品质升级提升效果!$J$3:$J$102))</f>
        <v>0.28000000000000003</v>
      </c>
      <c r="X290" s="19" cm="1">
        <f t="array" ref="X290">IFERROR(LOOKUP(1,0/((L290=Sheet2!$A$1:$A$90)*(Sheet2!$B$1:$B$90=C290)),Sheet2!$C$1:$C$90),W290)</f>
        <v>0.28000000000000003</v>
      </c>
      <c r="Y290" s="16">
        <f t="shared" si="39"/>
        <v>50494029</v>
      </c>
      <c r="Z290" s="16">
        <f t="shared" si="40"/>
        <v>58800000</v>
      </c>
      <c r="AA290" s="16">
        <f t="shared" si="41"/>
        <v>1262350746</v>
      </c>
      <c r="AD290" s="16" t="s">
        <v>257</v>
      </c>
      <c r="AE290" s="16" t="str">
        <f t="shared" si="42"/>
        <v>50494029,0}|</v>
      </c>
      <c r="AF290" s="16" t="s">
        <v>258</v>
      </c>
      <c r="AG290" s="16">
        <f t="shared" si="43"/>
        <v>58800000</v>
      </c>
      <c r="AH290" s="16" t="s">
        <v>260</v>
      </c>
      <c r="AI290" s="16" t="s">
        <v>259</v>
      </c>
      <c r="AJ290" s="16">
        <f t="shared" si="44"/>
        <v>1262350746</v>
      </c>
      <c r="AK290" s="16" t="s">
        <v>261</v>
      </c>
      <c r="AL290" s="24" t="str">
        <f t="shared" si="45"/>
        <v>{{5,1,1,50494029,0}|{{5,1,2,58800000,0}|{{5,1,3,1262350746,3}}</v>
      </c>
    </row>
    <row r="291" spans="1:38" x14ac:dyDescent="0.15">
      <c r="A291" s="16">
        <v>286</v>
      </c>
      <c r="B291" s="16">
        <v>510</v>
      </c>
      <c r="C291" s="16">
        <v>5</v>
      </c>
      <c r="D291" s="16">
        <v>0</v>
      </c>
      <c r="E291" s="16">
        <v>0</v>
      </c>
      <c r="F291" s="16">
        <v>0</v>
      </c>
      <c r="G291" s="16">
        <v>6000386</v>
      </c>
      <c r="H291" s="24"/>
      <c r="I291" s="24" t="s">
        <v>302</v>
      </c>
      <c r="J291" s="16">
        <v>8661</v>
      </c>
      <c r="K291" s="25">
        <f t="shared" si="38"/>
        <v>160</v>
      </c>
      <c r="L291" s="16" t="s">
        <v>66</v>
      </c>
      <c r="M291" s="16" t="str" cm="1">
        <f t="array" ref="M291:U291">_xlfn._xlws.FILTER(领地怪物效果!$A$4:$I$64,L291=领地怪物效果!$A$4:$A$64)</f>
        <v>远征PVE-10级普通</v>
      </c>
      <c r="N291" s="16">
        <v>10</v>
      </c>
      <c r="O291" s="16">
        <v>70</v>
      </c>
      <c r="P291" s="16">
        <v>320</v>
      </c>
      <c r="Q291" s="16">
        <v>320</v>
      </c>
      <c r="R291" s="16">
        <v>0</v>
      </c>
      <c r="S291" s="16">
        <v>210391791</v>
      </c>
      <c r="T291" s="16">
        <v>224000000</v>
      </c>
      <c r="U291" s="16">
        <v>4808955223</v>
      </c>
      <c r="V291" s="16">
        <f t="shared" si="37"/>
        <v>10</v>
      </c>
      <c r="W291" s="19" cm="1">
        <f t="array" ref="W291">SUMPRODUCT((V291=品质升级提升效果!$H$3:$H$102)*(品质升级提升效果!$I$3:$I$102=C291)*(品质升级提升效果!$J$3:$J$102))</f>
        <v>0.16</v>
      </c>
      <c r="X291" s="19" cm="1">
        <f t="array" ref="X291">IFERROR(LOOKUP(1,0/((L291=Sheet2!$A$1:$A$90)*(Sheet2!$B$1:$B$90=C291)),Sheet2!$C$1:$C$90),W291)</f>
        <v>0.16</v>
      </c>
      <c r="Y291" s="16">
        <f t="shared" si="39"/>
        <v>33662686</v>
      </c>
      <c r="Z291" s="16">
        <f t="shared" si="40"/>
        <v>35840000</v>
      </c>
      <c r="AA291" s="16">
        <f t="shared" si="41"/>
        <v>769432835</v>
      </c>
      <c r="AD291" s="16" t="s">
        <v>257</v>
      </c>
      <c r="AE291" s="16" t="str">
        <f t="shared" si="42"/>
        <v>33662686,0}|</v>
      </c>
      <c r="AF291" s="16" t="s">
        <v>258</v>
      </c>
      <c r="AG291" s="16">
        <f t="shared" si="43"/>
        <v>35840000</v>
      </c>
      <c r="AH291" s="16" t="s">
        <v>260</v>
      </c>
      <c r="AI291" s="16" t="s">
        <v>259</v>
      </c>
      <c r="AJ291" s="16">
        <f t="shared" si="44"/>
        <v>769432835</v>
      </c>
      <c r="AK291" s="16" t="s">
        <v>261</v>
      </c>
      <c r="AL291" s="24" t="str">
        <f t="shared" si="45"/>
        <v>{{5,1,1,33662686,0}|{{5,1,2,35840000,0}|{{5,1,3,769432835,3}}</v>
      </c>
    </row>
    <row r="292" spans="1:38" x14ac:dyDescent="0.15">
      <c r="A292" s="16">
        <v>287</v>
      </c>
      <c r="B292" s="16">
        <v>601</v>
      </c>
      <c r="C292" s="16">
        <v>5</v>
      </c>
      <c r="D292" s="16">
        <v>0</v>
      </c>
      <c r="E292" s="16">
        <v>0</v>
      </c>
      <c r="F292" s="16">
        <v>500</v>
      </c>
      <c r="G292" s="16">
        <v>6000387</v>
      </c>
      <c r="H292" s="24"/>
      <c r="I292" s="24" t="s">
        <v>303</v>
      </c>
      <c r="J292" s="16">
        <v>8661</v>
      </c>
      <c r="K292" s="25">
        <f t="shared" si="38"/>
        <v>500</v>
      </c>
      <c r="L292" s="16" t="s">
        <v>67</v>
      </c>
      <c r="M292" s="16" t="str" cm="1">
        <f t="array" ref="M292:U292">_xlfn._xlws.FILTER(领地怪物效果!$A$4:$I$64,L292=领地怪物效果!$A$4:$A$64)</f>
        <v>远征PVE-1级远古矿井</v>
      </c>
      <c r="N292" s="16">
        <v>1</v>
      </c>
      <c r="O292" s="16">
        <v>1.9</v>
      </c>
      <c r="P292" s="16">
        <v>1.9</v>
      </c>
      <c r="Q292" s="16">
        <v>1.9</v>
      </c>
      <c r="R292" s="16">
        <v>0</v>
      </c>
      <c r="S292" s="16">
        <v>5710634</v>
      </c>
      <c r="T292" s="16">
        <v>1330000</v>
      </c>
      <c r="U292" s="16">
        <v>28553171</v>
      </c>
      <c r="V292" s="16">
        <f t="shared" si="37"/>
        <v>1</v>
      </c>
      <c r="W292" s="19" cm="1">
        <f t="array" ref="W292">SUMPRODUCT((V292=品质升级提升效果!$H$3:$H$102)*(品质升级提升效果!$I$3:$I$102=C292)*(品质升级提升效果!$J$3:$J$102))</f>
        <v>0.5</v>
      </c>
      <c r="X292" s="19" cm="1">
        <f t="array" ref="X292">IFERROR(LOOKUP(1,0/((L292=Sheet2!$A$1:$A$90)*(Sheet2!$B$1:$B$90=C292)),Sheet2!$C$1:$C$90),W292)</f>
        <v>0.5</v>
      </c>
      <c r="Y292" s="16">
        <f t="shared" si="39"/>
        <v>2855317</v>
      </c>
      <c r="Z292" s="16">
        <f t="shared" si="40"/>
        <v>665000</v>
      </c>
      <c r="AA292" s="16">
        <f t="shared" si="41"/>
        <v>14276585</v>
      </c>
      <c r="AD292" s="16" t="s">
        <v>257</v>
      </c>
      <c r="AE292" s="16" t="str">
        <f t="shared" si="42"/>
        <v>2855317,0}|</v>
      </c>
      <c r="AF292" s="16" t="s">
        <v>258</v>
      </c>
      <c r="AG292" s="16">
        <f t="shared" si="43"/>
        <v>665000</v>
      </c>
      <c r="AH292" s="16" t="s">
        <v>260</v>
      </c>
      <c r="AI292" s="16" t="s">
        <v>259</v>
      </c>
      <c r="AJ292" s="16">
        <f t="shared" si="44"/>
        <v>14276585</v>
      </c>
      <c r="AK292" s="16" t="s">
        <v>261</v>
      </c>
      <c r="AL292" s="24" t="str">
        <f t="shared" si="45"/>
        <v>{{5,1,1,2855317,0}|{{5,1,2,665000,0}|{{5,1,3,14276585,3}}</v>
      </c>
    </row>
    <row r="293" spans="1:38" x14ac:dyDescent="0.15">
      <c r="A293" s="16">
        <v>288</v>
      </c>
      <c r="B293" s="16">
        <v>602</v>
      </c>
      <c r="C293" s="16">
        <v>5</v>
      </c>
      <c r="D293" s="16">
        <v>0</v>
      </c>
      <c r="E293" s="16">
        <v>0</v>
      </c>
      <c r="F293" s="16">
        <v>500</v>
      </c>
      <c r="G293" s="16">
        <v>6000388</v>
      </c>
      <c r="H293" s="24"/>
      <c r="I293" s="24" t="s">
        <v>271</v>
      </c>
      <c r="J293" s="16">
        <v>8661</v>
      </c>
      <c r="K293" s="25">
        <f t="shared" si="38"/>
        <v>440</v>
      </c>
      <c r="L293" s="16" t="s">
        <v>68</v>
      </c>
      <c r="M293" s="16" t="str" cm="1">
        <f t="array" ref="M293:U293">_xlfn._xlws.FILTER(领地怪物效果!$A$4:$I$64,L293=领地怪物效果!$A$4:$A$64)</f>
        <v>远征PVE-2级远古矿井</v>
      </c>
      <c r="N293" s="16">
        <v>2</v>
      </c>
      <c r="O293" s="16">
        <v>2.95</v>
      </c>
      <c r="P293" s="16">
        <v>2.25</v>
      </c>
      <c r="Q293" s="16">
        <v>2.25</v>
      </c>
      <c r="R293" s="16">
        <v>0</v>
      </c>
      <c r="S293" s="16">
        <v>8866511</v>
      </c>
      <c r="T293" s="16">
        <v>1575000</v>
      </c>
      <c r="U293" s="16">
        <v>33812966</v>
      </c>
      <c r="V293" s="16">
        <f t="shared" si="37"/>
        <v>2</v>
      </c>
      <c r="W293" s="19" cm="1">
        <f t="array" ref="W293">SUMPRODUCT((V293=品质升级提升效果!$H$3:$H$102)*(品质升级提升效果!$I$3:$I$102=C293)*(品质升级提升效果!$J$3:$J$102))</f>
        <v>0.44</v>
      </c>
      <c r="X293" s="19" cm="1">
        <f t="array" ref="X293">IFERROR(LOOKUP(1,0/((L293=Sheet2!$A$1:$A$90)*(Sheet2!$B$1:$B$90=C293)),Sheet2!$C$1:$C$90),W293)</f>
        <v>0.44</v>
      </c>
      <c r="Y293" s="16">
        <f t="shared" si="39"/>
        <v>3901264</v>
      </c>
      <c r="Z293" s="16">
        <f t="shared" si="40"/>
        <v>693000</v>
      </c>
      <c r="AA293" s="16">
        <f t="shared" si="41"/>
        <v>14877705</v>
      </c>
      <c r="AD293" s="16" t="s">
        <v>257</v>
      </c>
      <c r="AE293" s="16" t="str">
        <f t="shared" si="42"/>
        <v>3901264,0}|</v>
      </c>
      <c r="AF293" s="16" t="s">
        <v>258</v>
      </c>
      <c r="AG293" s="16">
        <f t="shared" si="43"/>
        <v>693000</v>
      </c>
      <c r="AH293" s="16" t="s">
        <v>260</v>
      </c>
      <c r="AI293" s="16" t="s">
        <v>259</v>
      </c>
      <c r="AJ293" s="16">
        <f t="shared" si="44"/>
        <v>14877705</v>
      </c>
      <c r="AK293" s="16" t="s">
        <v>261</v>
      </c>
      <c r="AL293" s="24" t="str">
        <f t="shared" si="45"/>
        <v>{{5,1,1,3901264,0}|{{5,1,2,693000,0}|{{5,1,3,14877705,3}}</v>
      </c>
    </row>
    <row r="294" spans="1:38" x14ac:dyDescent="0.15">
      <c r="A294" s="16">
        <v>289</v>
      </c>
      <c r="B294" s="16">
        <v>603</v>
      </c>
      <c r="C294" s="16">
        <v>5</v>
      </c>
      <c r="D294" s="16">
        <v>0</v>
      </c>
      <c r="E294" s="16">
        <v>0</v>
      </c>
      <c r="F294" s="16">
        <v>500</v>
      </c>
      <c r="G294" s="16">
        <v>6000389</v>
      </c>
      <c r="H294" s="24"/>
      <c r="I294" s="24" t="s">
        <v>304</v>
      </c>
      <c r="J294" s="16">
        <v>8661</v>
      </c>
      <c r="K294" s="25">
        <f t="shared" si="38"/>
        <v>380</v>
      </c>
      <c r="L294" s="16" t="s">
        <v>69</v>
      </c>
      <c r="M294" s="16" t="str" cm="1">
        <f t="array" ref="M294:U294">_xlfn._xlws.FILTER(领地怪物效果!$A$4:$I$64,L294=领地怪物效果!$A$4:$A$64)</f>
        <v>远征PVE-3级远古矿井</v>
      </c>
      <c r="N294" s="16">
        <v>3</v>
      </c>
      <c r="O294" s="16">
        <v>5.9</v>
      </c>
      <c r="P294" s="16">
        <v>3.9</v>
      </c>
      <c r="Q294" s="16">
        <v>3.9</v>
      </c>
      <c r="R294" s="16">
        <v>0</v>
      </c>
      <c r="S294" s="16">
        <v>17733022</v>
      </c>
      <c r="T294" s="16">
        <v>2730000</v>
      </c>
      <c r="U294" s="16">
        <v>58609141</v>
      </c>
      <c r="V294" s="16">
        <f t="shared" si="37"/>
        <v>3</v>
      </c>
      <c r="W294" s="19" cm="1">
        <f t="array" ref="W294">SUMPRODUCT((V294=品质升级提升效果!$H$3:$H$102)*(品质升级提升效果!$I$3:$I$102=C294)*(品质升级提升效果!$J$3:$J$102))</f>
        <v>0.38</v>
      </c>
      <c r="X294" s="19" cm="1">
        <f t="array" ref="X294">IFERROR(LOOKUP(1,0/((L294=Sheet2!$A$1:$A$90)*(Sheet2!$B$1:$B$90=C294)),Sheet2!$C$1:$C$90),W294)</f>
        <v>0.38</v>
      </c>
      <c r="Y294" s="16">
        <f t="shared" si="39"/>
        <v>6738548</v>
      </c>
      <c r="Z294" s="16">
        <f t="shared" si="40"/>
        <v>1037400</v>
      </c>
      <c r="AA294" s="16">
        <f t="shared" si="41"/>
        <v>22271473</v>
      </c>
      <c r="AD294" s="16" t="s">
        <v>257</v>
      </c>
      <c r="AE294" s="16" t="str">
        <f t="shared" si="42"/>
        <v>6738548,0}|</v>
      </c>
      <c r="AF294" s="16" t="s">
        <v>258</v>
      </c>
      <c r="AG294" s="16">
        <f t="shared" si="43"/>
        <v>1037400</v>
      </c>
      <c r="AH294" s="16" t="s">
        <v>260</v>
      </c>
      <c r="AI294" s="16" t="s">
        <v>259</v>
      </c>
      <c r="AJ294" s="16">
        <f t="shared" si="44"/>
        <v>22271473</v>
      </c>
      <c r="AK294" s="16" t="s">
        <v>261</v>
      </c>
      <c r="AL294" s="24" t="str">
        <f t="shared" si="45"/>
        <v>{{5,1,1,6738548,0}|{{5,1,2,1037400,0}|{{5,1,3,22271473,3}}</v>
      </c>
    </row>
    <row r="295" spans="1:38" x14ac:dyDescent="0.15">
      <c r="A295" s="16">
        <v>290</v>
      </c>
      <c r="B295" s="16">
        <v>604</v>
      </c>
      <c r="C295" s="16">
        <v>5</v>
      </c>
      <c r="D295" s="16">
        <v>0</v>
      </c>
      <c r="E295" s="16">
        <v>0</v>
      </c>
      <c r="F295" s="16">
        <v>500</v>
      </c>
      <c r="G295" s="16">
        <v>6000390</v>
      </c>
      <c r="H295" s="24"/>
      <c r="I295" s="24" t="s">
        <v>305</v>
      </c>
      <c r="J295" s="16">
        <v>8661</v>
      </c>
      <c r="K295" s="25">
        <f t="shared" si="38"/>
        <v>380</v>
      </c>
      <c r="L295" s="16" t="s">
        <v>70</v>
      </c>
      <c r="M295" s="16" t="str" cm="1">
        <f t="array" ref="M295:U295">_xlfn._xlws.FILTER(领地怪物效果!$A$4:$I$64,L295=领地怪物效果!$A$4:$A$64)</f>
        <v>远征PVE-4级远古矿井</v>
      </c>
      <c r="N295" s="16">
        <v>4</v>
      </c>
      <c r="O295" s="16">
        <v>8.6999999999999993</v>
      </c>
      <c r="P295" s="16">
        <v>29.7</v>
      </c>
      <c r="Q295" s="16">
        <v>29.7</v>
      </c>
      <c r="R295" s="16">
        <v>0</v>
      </c>
      <c r="S295" s="16">
        <v>26148694</v>
      </c>
      <c r="T295" s="16">
        <v>20790000</v>
      </c>
      <c r="U295" s="16">
        <v>446331156</v>
      </c>
      <c r="V295" s="16">
        <f t="shared" si="37"/>
        <v>4</v>
      </c>
      <c r="W295" s="19" cm="1">
        <f t="array" ref="W295">SUMPRODUCT((V295=品质升级提升效果!$H$3:$H$102)*(品质升级提升效果!$I$3:$I$102=C295)*(品质升级提升效果!$J$3:$J$102))</f>
        <v>0.38</v>
      </c>
      <c r="X295" s="19" cm="1">
        <f t="array" ref="X295">IFERROR(LOOKUP(1,0/((L295=Sheet2!$A$1:$A$90)*(Sheet2!$B$1:$B$90=C295)),Sheet2!$C$1:$C$90),W295)</f>
        <v>0.38</v>
      </c>
      <c r="Y295" s="16">
        <f t="shared" si="39"/>
        <v>9936503</v>
      </c>
      <c r="Z295" s="16">
        <f t="shared" si="40"/>
        <v>7900200</v>
      </c>
      <c r="AA295" s="16">
        <f t="shared" si="41"/>
        <v>169605839</v>
      </c>
      <c r="AD295" s="16" t="s">
        <v>257</v>
      </c>
      <c r="AE295" s="16" t="str">
        <f t="shared" si="42"/>
        <v>9936503,0}|</v>
      </c>
      <c r="AF295" s="16" t="s">
        <v>258</v>
      </c>
      <c r="AG295" s="16">
        <f t="shared" si="43"/>
        <v>7900200</v>
      </c>
      <c r="AH295" s="16" t="s">
        <v>260</v>
      </c>
      <c r="AI295" s="16" t="s">
        <v>259</v>
      </c>
      <c r="AJ295" s="16">
        <f t="shared" si="44"/>
        <v>169605839</v>
      </c>
      <c r="AK295" s="16" t="s">
        <v>261</v>
      </c>
      <c r="AL295" s="24" t="str">
        <f t="shared" si="45"/>
        <v>{{5,1,1,9936503,0}|{{5,1,2,7900200,0}|{{5,1,3,169605839,3}}</v>
      </c>
    </row>
    <row r="296" spans="1:38" x14ac:dyDescent="0.15">
      <c r="A296" s="16">
        <v>291</v>
      </c>
      <c r="B296" s="16">
        <v>605</v>
      </c>
      <c r="C296" s="16">
        <v>5</v>
      </c>
      <c r="D296" s="16">
        <v>0</v>
      </c>
      <c r="E296" s="16">
        <v>0</v>
      </c>
      <c r="F296" s="16">
        <v>500</v>
      </c>
      <c r="G296" s="16">
        <v>6000391</v>
      </c>
      <c r="H296" s="24"/>
      <c r="I296" s="24" t="s">
        <v>284</v>
      </c>
      <c r="J296" s="16">
        <v>8661</v>
      </c>
      <c r="K296" s="25">
        <f t="shared" si="38"/>
        <v>400</v>
      </c>
      <c r="L296" s="16" t="s">
        <v>71</v>
      </c>
      <c r="M296" s="16" t="str" cm="1">
        <f t="array" ref="M296:U296">_xlfn._xlws.FILTER(领地怪物效果!$A$4:$I$64,L296=领地怪物效果!$A$4:$A$64)</f>
        <v>远征PVE-5级远古矿井</v>
      </c>
      <c r="N296" s="16">
        <v>5</v>
      </c>
      <c r="O296" s="16">
        <v>13.2</v>
      </c>
      <c r="P296" s="16">
        <v>35</v>
      </c>
      <c r="Q296" s="16">
        <v>35</v>
      </c>
      <c r="R296" s="16">
        <v>0</v>
      </c>
      <c r="S296" s="16">
        <v>39673880</v>
      </c>
      <c r="T296" s="16">
        <v>24500000</v>
      </c>
      <c r="U296" s="16">
        <v>525979477</v>
      </c>
      <c r="V296" s="16">
        <f t="shared" si="37"/>
        <v>5</v>
      </c>
      <c r="W296" s="19" cm="1">
        <f t="array" ref="W296">SUMPRODUCT((V296=品质升级提升效果!$H$3:$H$102)*(品质升级提升效果!$I$3:$I$102=C296)*(品质升级提升效果!$J$3:$J$102))</f>
        <v>0.4</v>
      </c>
      <c r="X296" s="19" cm="1">
        <f t="array" ref="X296">IFERROR(LOOKUP(1,0/((L296=Sheet2!$A$1:$A$90)*(Sheet2!$B$1:$B$90=C296)),Sheet2!$C$1:$C$90),W296)</f>
        <v>0.4</v>
      </c>
      <c r="Y296" s="16">
        <f t="shared" si="39"/>
        <v>15869552</v>
      </c>
      <c r="Z296" s="16">
        <f t="shared" si="40"/>
        <v>9800000</v>
      </c>
      <c r="AA296" s="16">
        <f t="shared" si="41"/>
        <v>210391790</v>
      </c>
      <c r="AD296" s="16" t="s">
        <v>257</v>
      </c>
      <c r="AE296" s="16" t="str">
        <f t="shared" si="42"/>
        <v>15869552,0}|</v>
      </c>
      <c r="AF296" s="16" t="s">
        <v>258</v>
      </c>
      <c r="AG296" s="16">
        <f t="shared" si="43"/>
        <v>9800000</v>
      </c>
      <c r="AH296" s="16" t="s">
        <v>260</v>
      </c>
      <c r="AI296" s="16" t="s">
        <v>259</v>
      </c>
      <c r="AJ296" s="16">
        <f t="shared" si="44"/>
        <v>210391790</v>
      </c>
      <c r="AK296" s="16" t="s">
        <v>261</v>
      </c>
      <c r="AL296" s="24" t="str">
        <f t="shared" si="45"/>
        <v>{{5,1,1,15869552,0}|{{5,1,2,9800000,0}|{{5,1,3,210391790,3}}</v>
      </c>
    </row>
    <row r="297" spans="1:38" x14ac:dyDescent="0.15">
      <c r="A297" s="16">
        <v>292</v>
      </c>
      <c r="B297" s="16">
        <v>606</v>
      </c>
      <c r="C297" s="16">
        <v>5</v>
      </c>
      <c r="D297" s="16">
        <v>0</v>
      </c>
      <c r="E297" s="16">
        <v>0</v>
      </c>
      <c r="F297" s="16">
        <v>500</v>
      </c>
      <c r="G297" s="16">
        <v>6000392</v>
      </c>
      <c r="H297" s="24"/>
      <c r="I297" s="24" t="s">
        <v>306</v>
      </c>
      <c r="J297" s="16">
        <v>8661</v>
      </c>
      <c r="K297" s="25">
        <f t="shared" si="38"/>
        <v>380</v>
      </c>
      <c r="L297" s="16" t="s">
        <v>72</v>
      </c>
      <c r="M297" s="16" t="str" cm="1">
        <f t="array" ref="M297:U297">_xlfn._xlws.FILTER(领地怪物效果!$A$4:$I$64,L297=领地怪物效果!$A$4:$A$64)</f>
        <v>远征PVE-6级远古矿井</v>
      </c>
      <c r="N297" s="16">
        <v>6</v>
      </c>
      <c r="O297" s="16">
        <v>31.05</v>
      </c>
      <c r="P297" s="16">
        <v>232</v>
      </c>
      <c r="Q297" s="16">
        <v>232</v>
      </c>
      <c r="R297" s="16">
        <v>0</v>
      </c>
      <c r="S297" s="16">
        <v>93323787</v>
      </c>
      <c r="T297" s="16">
        <v>162400000</v>
      </c>
      <c r="U297" s="16">
        <v>3486492537</v>
      </c>
      <c r="V297" s="16">
        <f t="shared" ref="V297:V360" si="46">IF(MID(B297,2,3)+0=0,1,MID(B297,2,3)+0)</f>
        <v>6</v>
      </c>
      <c r="W297" s="19" cm="1">
        <f t="array" ref="W297">SUMPRODUCT((V297=品质升级提升效果!$H$3:$H$102)*(品质升级提升效果!$I$3:$I$102=C297)*(品质升级提升效果!$J$3:$J$102))</f>
        <v>0.38</v>
      </c>
      <c r="X297" s="19" cm="1">
        <f t="array" ref="X297">IFERROR(LOOKUP(1,0/((L297=Sheet2!$A$1:$A$90)*(Sheet2!$B$1:$B$90=C297)),Sheet2!$C$1:$C$90),W297)</f>
        <v>0.38</v>
      </c>
      <c r="Y297" s="16">
        <f t="shared" si="39"/>
        <v>35463039</v>
      </c>
      <c r="Z297" s="16">
        <f t="shared" si="40"/>
        <v>61712000</v>
      </c>
      <c r="AA297" s="16">
        <f t="shared" si="41"/>
        <v>1324867164</v>
      </c>
      <c r="AD297" s="16" t="s">
        <v>257</v>
      </c>
      <c r="AE297" s="16" t="str">
        <f t="shared" si="42"/>
        <v>35463039,0}|</v>
      </c>
      <c r="AF297" s="16" t="s">
        <v>258</v>
      </c>
      <c r="AG297" s="16">
        <f t="shared" si="43"/>
        <v>61712000</v>
      </c>
      <c r="AH297" s="16" t="s">
        <v>260</v>
      </c>
      <c r="AI297" s="16" t="s">
        <v>259</v>
      </c>
      <c r="AJ297" s="16">
        <f t="shared" si="44"/>
        <v>1324867164</v>
      </c>
      <c r="AK297" s="16" t="s">
        <v>261</v>
      </c>
      <c r="AL297" s="24" t="str">
        <f t="shared" si="45"/>
        <v>{{5,1,1,35463039,0}|{{5,1,2,61712000,0}|{{5,1,3,1324867164,3}}</v>
      </c>
    </row>
    <row r="298" spans="1:38" x14ac:dyDescent="0.15">
      <c r="A298" s="16">
        <v>293</v>
      </c>
      <c r="B298" s="16">
        <v>607</v>
      </c>
      <c r="C298" s="16">
        <v>5</v>
      </c>
      <c r="D298" s="16">
        <v>0</v>
      </c>
      <c r="E298" s="16">
        <v>0</v>
      </c>
      <c r="F298" s="16">
        <v>500</v>
      </c>
      <c r="G298" s="16">
        <v>6000393</v>
      </c>
      <c r="H298" s="24"/>
      <c r="I298" s="24" t="s">
        <v>307</v>
      </c>
      <c r="J298" s="16">
        <v>8661</v>
      </c>
      <c r="K298" s="25">
        <f t="shared" si="38"/>
        <v>360</v>
      </c>
      <c r="L298" s="16" t="s">
        <v>73</v>
      </c>
      <c r="M298" s="16" t="str" cm="1">
        <f t="array" ref="M298:U298">_xlfn._xlws.FILTER(领地怪物效果!$A$4:$I$64,L298=领地怪物效果!$A$4:$A$64)</f>
        <v>远征PVE-7级远古矿井</v>
      </c>
      <c r="N298" s="16">
        <v>7</v>
      </c>
      <c r="O298" s="16">
        <v>35.799999999999997</v>
      </c>
      <c r="P298" s="16">
        <v>300</v>
      </c>
      <c r="Q298" s="16">
        <v>300</v>
      </c>
      <c r="R298" s="16">
        <v>0</v>
      </c>
      <c r="S298" s="16">
        <v>107600373</v>
      </c>
      <c r="T298" s="16">
        <v>210000000</v>
      </c>
      <c r="U298" s="16">
        <v>4508395522</v>
      </c>
      <c r="V298" s="16">
        <f t="shared" si="46"/>
        <v>7</v>
      </c>
      <c r="W298" s="19" cm="1">
        <f t="array" ref="W298">SUMPRODUCT((V298=品质升级提升效果!$H$3:$H$102)*(品质升级提升效果!$I$3:$I$102=C298)*(品质升级提升效果!$J$3:$J$102))</f>
        <v>0.36</v>
      </c>
      <c r="X298" s="19" cm="1">
        <f t="array" ref="X298">IFERROR(LOOKUP(1,0/((L298=Sheet2!$A$1:$A$90)*(Sheet2!$B$1:$B$90=C298)),Sheet2!$C$1:$C$90),W298)</f>
        <v>0.36</v>
      </c>
      <c r="Y298" s="16">
        <f t="shared" si="39"/>
        <v>38736134</v>
      </c>
      <c r="Z298" s="16">
        <f t="shared" si="40"/>
        <v>75600000</v>
      </c>
      <c r="AA298" s="16">
        <f t="shared" si="41"/>
        <v>1623022387</v>
      </c>
      <c r="AD298" s="16" t="s">
        <v>257</v>
      </c>
      <c r="AE298" s="16" t="str">
        <f t="shared" si="42"/>
        <v>38736134,0}|</v>
      </c>
      <c r="AF298" s="16" t="s">
        <v>258</v>
      </c>
      <c r="AG298" s="16">
        <f t="shared" si="43"/>
        <v>75600000</v>
      </c>
      <c r="AH298" s="16" t="s">
        <v>260</v>
      </c>
      <c r="AI298" s="16" t="s">
        <v>259</v>
      </c>
      <c r="AJ298" s="16">
        <f t="shared" si="44"/>
        <v>1623022387</v>
      </c>
      <c r="AK298" s="16" t="s">
        <v>261</v>
      </c>
      <c r="AL298" s="24" t="str">
        <f t="shared" si="45"/>
        <v>{{5,1,1,38736134,0}|{{5,1,2,75600000,0}|{{5,1,3,1623022387,3}}</v>
      </c>
    </row>
    <row r="299" spans="1:38" x14ac:dyDescent="0.15">
      <c r="A299" s="16">
        <v>294</v>
      </c>
      <c r="B299" s="16">
        <v>608</v>
      </c>
      <c r="C299" s="16">
        <v>5</v>
      </c>
      <c r="D299" s="16">
        <v>0</v>
      </c>
      <c r="E299" s="16">
        <v>0</v>
      </c>
      <c r="F299" s="16">
        <v>500</v>
      </c>
      <c r="G299" s="16">
        <v>6000394</v>
      </c>
      <c r="H299" s="24"/>
      <c r="I299" s="24" t="s">
        <v>308</v>
      </c>
      <c r="J299" s="16">
        <v>8661</v>
      </c>
      <c r="K299" s="25">
        <f t="shared" si="38"/>
        <v>320</v>
      </c>
      <c r="L299" s="16" t="s">
        <v>74</v>
      </c>
      <c r="M299" s="16" t="str" cm="1">
        <f t="array" ref="M299:U299">_xlfn._xlws.FILTER(领地怪物效果!$A$4:$I$64,L299=领地怪物效果!$A$4:$A$64)</f>
        <v>远征PVE-8级远古矿井</v>
      </c>
      <c r="N299" s="16">
        <v>8</v>
      </c>
      <c r="O299" s="16">
        <v>39.549999999999997</v>
      </c>
      <c r="P299" s="16">
        <v>387.5</v>
      </c>
      <c r="Q299" s="16">
        <v>387.5</v>
      </c>
      <c r="R299" s="16">
        <v>0</v>
      </c>
      <c r="S299" s="16">
        <v>118871361</v>
      </c>
      <c r="T299" s="16">
        <v>271250000</v>
      </c>
      <c r="U299" s="16">
        <v>5823344216</v>
      </c>
      <c r="V299" s="16">
        <f t="shared" si="46"/>
        <v>8</v>
      </c>
      <c r="W299" s="19" cm="1">
        <f t="array" ref="W299">SUMPRODUCT((V299=品质升级提升效果!$H$3:$H$102)*(品质升级提升效果!$I$3:$I$102=C299)*(品质升级提升效果!$J$3:$J$102))</f>
        <v>0.32</v>
      </c>
      <c r="X299" s="19" cm="1">
        <f t="array" ref="X299">IFERROR(LOOKUP(1,0/((L299=Sheet2!$A$1:$A$90)*(Sheet2!$B$1:$B$90=C299)),Sheet2!$C$1:$C$90),W299)</f>
        <v>0.32</v>
      </c>
      <c r="Y299" s="16">
        <f t="shared" si="39"/>
        <v>38038835</v>
      </c>
      <c r="Z299" s="16">
        <f t="shared" si="40"/>
        <v>86800000</v>
      </c>
      <c r="AA299" s="16">
        <f t="shared" si="41"/>
        <v>1863470149</v>
      </c>
      <c r="AD299" s="16" t="s">
        <v>257</v>
      </c>
      <c r="AE299" s="16" t="str">
        <f t="shared" si="42"/>
        <v>38038835,0}|</v>
      </c>
      <c r="AF299" s="16" t="s">
        <v>258</v>
      </c>
      <c r="AG299" s="16">
        <f t="shared" si="43"/>
        <v>86800000</v>
      </c>
      <c r="AH299" s="16" t="s">
        <v>260</v>
      </c>
      <c r="AI299" s="16" t="s">
        <v>259</v>
      </c>
      <c r="AJ299" s="16">
        <f t="shared" si="44"/>
        <v>1863470149</v>
      </c>
      <c r="AK299" s="16" t="s">
        <v>261</v>
      </c>
      <c r="AL299" s="24" t="str">
        <f t="shared" si="45"/>
        <v>{{5,1,1,38038835,0}|{{5,1,2,86800000,0}|{{5,1,3,1863470149,3}}</v>
      </c>
    </row>
    <row r="300" spans="1:38" x14ac:dyDescent="0.15">
      <c r="A300" s="16">
        <v>295</v>
      </c>
      <c r="B300" s="16">
        <v>609</v>
      </c>
      <c r="C300" s="16">
        <v>5</v>
      </c>
      <c r="D300" s="16">
        <v>0</v>
      </c>
      <c r="E300" s="16">
        <v>0</v>
      </c>
      <c r="F300" s="16">
        <v>500</v>
      </c>
      <c r="G300" s="16">
        <v>6000395</v>
      </c>
      <c r="H300" s="24"/>
      <c r="I300" s="24" t="s">
        <v>309</v>
      </c>
      <c r="J300" s="16">
        <v>8661</v>
      </c>
      <c r="K300" s="25">
        <f t="shared" si="38"/>
        <v>280</v>
      </c>
      <c r="L300" s="16" t="s">
        <v>75</v>
      </c>
      <c r="M300" s="16" t="str" cm="1">
        <f t="array" ref="M300:U300">_xlfn._xlws.FILTER(领地怪物效果!$A$4:$I$64,L300=领地怪物效果!$A$4:$A$64)</f>
        <v>远征PVE-9级远古矿井</v>
      </c>
      <c r="N300" s="16">
        <v>9</v>
      </c>
      <c r="O300" s="16">
        <v>68.400000000000006</v>
      </c>
      <c r="P300" s="16">
        <v>480</v>
      </c>
      <c r="Q300" s="16">
        <v>480</v>
      </c>
      <c r="R300" s="16">
        <v>0</v>
      </c>
      <c r="S300" s="16">
        <v>205582835</v>
      </c>
      <c r="T300" s="16">
        <v>336000000</v>
      </c>
      <c r="U300" s="16">
        <v>7213432835</v>
      </c>
      <c r="V300" s="16">
        <f t="shared" si="46"/>
        <v>9</v>
      </c>
      <c r="W300" s="19" cm="1">
        <f t="array" ref="W300">SUMPRODUCT((V300=品质升级提升效果!$H$3:$H$102)*(品质升级提升效果!$I$3:$I$102=C300)*(品质升级提升效果!$J$3:$J$102))</f>
        <v>0.28000000000000003</v>
      </c>
      <c r="X300" s="19" cm="1">
        <f t="array" ref="X300">IFERROR(LOOKUP(1,0/((L300=Sheet2!$A$1:$A$90)*(Sheet2!$B$1:$B$90=C300)),Sheet2!$C$1:$C$90),W300)</f>
        <v>0.28000000000000003</v>
      </c>
      <c r="Y300" s="16">
        <f t="shared" si="39"/>
        <v>57563193</v>
      </c>
      <c r="Z300" s="16">
        <f t="shared" si="40"/>
        <v>94080000</v>
      </c>
      <c r="AA300" s="16">
        <f t="shared" si="41"/>
        <v>2019761193</v>
      </c>
      <c r="AD300" s="16" t="s">
        <v>257</v>
      </c>
      <c r="AE300" s="16" t="str">
        <f t="shared" si="42"/>
        <v>57563193,0}|</v>
      </c>
      <c r="AF300" s="16" t="s">
        <v>258</v>
      </c>
      <c r="AG300" s="16">
        <f t="shared" si="43"/>
        <v>94080000</v>
      </c>
      <c r="AH300" s="16" t="s">
        <v>260</v>
      </c>
      <c r="AI300" s="16" t="s">
        <v>259</v>
      </c>
      <c r="AJ300" s="16">
        <f t="shared" si="44"/>
        <v>2019761193</v>
      </c>
      <c r="AK300" s="16" t="s">
        <v>261</v>
      </c>
      <c r="AL300" s="24" t="str">
        <f t="shared" si="45"/>
        <v>{{5,1,1,57563193,0}|{{5,1,2,94080000,0}|{{5,1,3,2019761193,3}}</v>
      </c>
    </row>
    <row r="301" spans="1:38" x14ac:dyDescent="0.15">
      <c r="A301" s="16">
        <v>296</v>
      </c>
      <c r="B301" s="16">
        <v>701</v>
      </c>
      <c r="C301" s="16">
        <v>5</v>
      </c>
      <c r="D301" s="16">
        <v>0</v>
      </c>
      <c r="E301" s="16">
        <v>0</v>
      </c>
      <c r="F301" s="16">
        <v>0</v>
      </c>
      <c r="G301" s="16">
        <v>6000396</v>
      </c>
      <c r="H301" s="24"/>
      <c r="I301" s="24" t="s">
        <v>309</v>
      </c>
      <c r="J301" s="16">
        <v>8661</v>
      </c>
      <c r="K301" s="25">
        <f t="shared" si="38"/>
        <v>28</v>
      </c>
      <c r="L301" s="16" t="s">
        <v>76</v>
      </c>
      <c r="M301" s="16" t="str" cm="1">
        <f t="array" ref="M301:U301">_xlfn._xlws.FILTER(领地怪物效果!$A$4:$I$64,L301=领地怪物效果!$A$4:$A$64)</f>
        <v>远征PVE-2级BOSS据点</v>
      </c>
      <c r="N301" s="16">
        <v>2</v>
      </c>
      <c r="O301" s="16">
        <v>3.2</v>
      </c>
      <c r="P301" s="16">
        <v>2</v>
      </c>
      <c r="Q301" s="16">
        <v>2</v>
      </c>
      <c r="R301" s="16">
        <v>0</v>
      </c>
      <c r="S301" s="16">
        <v>9617910</v>
      </c>
      <c r="T301" s="16">
        <v>1400000</v>
      </c>
      <c r="U301" s="16">
        <v>30055970</v>
      </c>
      <c r="V301" s="16">
        <f t="shared" si="46"/>
        <v>1</v>
      </c>
      <c r="W301" s="19" cm="1">
        <f t="array" ref="W301">SUMPRODUCT((V301=品质升级提升效果!$H$3:$H$102)*(品质升级提升效果!$I$3:$I$102=C301)*(品质升级提升效果!$J$3:$J$102))</f>
        <v>0.5</v>
      </c>
      <c r="X301" s="19" cm="1">
        <f t="array" ref="X301">IFERROR(LOOKUP(1,0/((L301=Sheet2!$A$1:$A$90)*(Sheet2!$B$1:$B$90=C301)),Sheet2!$C$1:$C$90),W301)</f>
        <v>2.8000000000000001E-2</v>
      </c>
      <c r="Y301" s="16">
        <f t="shared" si="39"/>
        <v>269301</v>
      </c>
      <c r="Z301" s="16">
        <f t="shared" si="40"/>
        <v>39200</v>
      </c>
      <c r="AA301" s="16">
        <f t="shared" si="41"/>
        <v>841567</v>
      </c>
      <c r="AD301" s="16" t="s">
        <v>257</v>
      </c>
      <c r="AE301" s="16" t="str">
        <f t="shared" si="42"/>
        <v>269301,0}|</v>
      </c>
      <c r="AF301" s="16" t="s">
        <v>258</v>
      </c>
      <c r="AG301" s="16">
        <f t="shared" si="43"/>
        <v>39200</v>
      </c>
      <c r="AH301" s="16" t="s">
        <v>260</v>
      </c>
      <c r="AI301" s="16" t="s">
        <v>259</v>
      </c>
      <c r="AJ301" s="16">
        <f t="shared" si="44"/>
        <v>841567</v>
      </c>
      <c r="AK301" s="16" t="s">
        <v>261</v>
      </c>
      <c r="AL301" s="24" t="str">
        <f t="shared" si="45"/>
        <v>{{5,1,1,269301,0}|{{5,1,2,39200,0}|{{5,1,3,841567,3}}</v>
      </c>
    </row>
    <row r="302" spans="1:38" x14ac:dyDescent="0.15">
      <c r="A302" s="16">
        <v>297</v>
      </c>
      <c r="B302" s="16">
        <v>702</v>
      </c>
      <c r="C302" s="16">
        <v>5</v>
      </c>
      <c r="D302" s="16">
        <v>0</v>
      </c>
      <c r="E302" s="16">
        <v>0</v>
      </c>
      <c r="F302" s="16">
        <v>0</v>
      </c>
      <c r="G302" s="16">
        <v>6000397</v>
      </c>
      <c r="H302" s="24"/>
      <c r="I302" s="24" t="s">
        <v>310</v>
      </c>
      <c r="J302" s="16">
        <v>8661</v>
      </c>
      <c r="K302" s="25">
        <f t="shared" si="38"/>
        <v>28</v>
      </c>
      <c r="L302" s="16" t="s">
        <v>77</v>
      </c>
      <c r="M302" s="16" t="str" cm="1">
        <f t="array" ref="M302:U302">_xlfn._xlws.FILTER(领地怪物效果!$A$4:$I$64,L302=领地怪物效果!$A$4:$A$64)</f>
        <v>远征PVE-7级BOSS据点</v>
      </c>
      <c r="N302" s="16">
        <v>7</v>
      </c>
      <c r="O302" s="16">
        <v>26</v>
      </c>
      <c r="P302" s="16">
        <v>160</v>
      </c>
      <c r="Q302" s="16">
        <v>160</v>
      </c>
      <c r="R302" s="16">
        <v>0</v>
      </c>
      <c r="S302" s="16">
        <v>78145522</v>
      </c>
      <c r="T302" s="16">
        <v>112000000</v>
      </c>
      <c r="U302" s="16">
        <v>2404477611</v>
      </c>
      <c r="V302" s="16">
        <f t="shared" si="46"/>
        <v>2</v>
      </c>
      <c r="W302" s="19" cm="1">
        <f t="array" ref="W302">SUMPRODUCT((V302=品质升级提升效果!$H$3:$H$102)*(品质升级提升效果!$I$3:$I$102=C302)*(品质升级提升效果!$J$3:$J$102))</f>
        <v>0.44</v>
      </c>
      <c r="X302" s="19" cm="1">
        <f t="array" ref="X302">IFERROR(LOOKUP(1,0/((L302=Sheet2!$A$1:$A$90)*(Sheet2!$B$1:$B$90=C302)),Sheet2!$C$1:$C$90),W302)</f>
        <v>2.8000000000000001E-2</v>
      </c>
      <c r="Y302" s="16">
        <f t="shared" si="39"/>
        <v>2188074</v>
      </c>
      <c r="Z302" s="16">
        <f t="shared" si="40"/>
        <v>3136000</v>
      </c>
      <c r="AA302" s="16">
        <f t="shared" si="41"/>
        <v>67325373</v>
      </c>
      <c r="AD302" s="16" t="s">
        <v>257</v>
      </c>
      <c r="AE302" s="16" t="str">
        <f t="shared" si="42"/>
        <v>2188074,0}|</v>
      </c>
      <c r="AF302" s="16" t="s">
        <v>258</v>
      </c>
      <c r="AG302" s="16">
        <f t="shared" si="43"/>
        <v>3136000</v>
      </c>
      <c r="AH302" s="16" t="s">
        <v>260</v>
      </c>
      <c r="AI302" s="16" t="s">
        <v>259</v>
      </c>
      <c r="AJ302" s="16">
        <f t="shared" si="44"/>
        <v>67325373</v>
      </c>
      <c r="AK302" s="16" t="s">
        <v>261</v>
      </c>
      <c r="AL302" s="24" t="str">
        <f t="shared" si="45"/>
        <v>{{5,1,1,2188074,0}|{{5,1,2,3136000,0}|{{5,1,3,67325373,3}}</v>
      </c>
    </row>
    <row r="303" spans="1:38" x14ac:dyDescent="0.15">
      <c r="A303" s="16">
        <v>298</v>
      </c>
      <c r="B303" s="16">
        <v>703</v>
      </c>
      <c r="C303" s="16">
        <v>5</v>
      </c>
      <c r="D303" s="16">
        <v>0</v>
      </c>
      <c r="E303" s="16">
        <v>0</v>
      </c>
      <c r="F303" s="16">
        <v>0</v>
      </c>
      <c r="G303" s="16">
        <v>6000398</v>
      </c>
      <c r="H303" s="24"/>
      <c r="I303" s="24" t="s">
        <v>311</v>
      </c>
      <c r="J303" s="16">
        <v>8661</v>
      </c>
      <c r="K303" s="25">
        <f t="shared" si="38"/>
        <v>28</v>
      </c>
      <c r="L303" s="16" t="s">
        <v>78</v>
      </c>
      <c r="M303" s="16" t="str" cm="1">
        <f t="array" ref="M303:U303">_xlfn._xlws.FILTER(领地怪物效果!$A$4:$I$64,L303=领地怪物效果!$A$4:$A$64)</f>
        <v>远征PVE-8级BOSS据点</v>
      </c>
      <c r="N303" s="16">
        <v>8</v>
      </c>
      <c r="O303" s="16">
        <v>31</v>
      </c>
      <c r="P303" s="16">
        <v>181</v>
      </c>
      <c r="Q303" s="16">
        <v>181</v>
      </c>
      <c r="R303" s="16">
        <v>0</v>
      </c>
      <c r="S303" s="16">
        <v>93173507</v>
      </c>
      <c r="T303" s="16">
        <v>126700000</v>
      </c>
      <c r="U303" s="16">
        <v>2720065298</v>
      </c>
      <c r="V303" s="16">
        <f t="shared" si="46"/>
        <v>3</v>
      </c>
      <c r="W303" s="19" cm="1">
        <f t="array" ref="W303">SUMPRODUCT((V303=品质升级提升效果!$H$3:$H$102)*(品质升级提升效果!$I$3:$I$102=C303)*(品质升级提升效果!$J$3:$J$102))</f>
        <v>0.38</v>
      </c>
      <c r="X303" s="19" cm="1">
        <f t="array" ref="X303">IFERROR(LOOKUP(1,0/((L303=Sheet2!$A$1:$A$90)*(Sheet2!$B$1:$B$90=C303)),Sheet2!$C$1:$C$90),W303)</f>
        <v>2.8000000000000001E-2</v>
      </c>
      <c r="Y303" s="16">
        <f t="shared" si="39"/>
        <v>2608858</v>
      </c>
      <c r="Z303" s="16">
        <f t="shared" si="40"/>
        <v>3547600</v>
      </c>
      <c r="AA303" s="16">
        <f t="shared" si="41"/>
        <v>76161828</v>
      </c>
      <c r="AD303" s="16" t="s">
        <v>257</v>
      </c>
      <c r="AE303" s="16" t="str">
        <f t="shared" si="42"/>
        <v>2608858,0}|</v>
      </c>
      <c r="AF303" s="16" t="s">
        <v>258</v>
      </c>
      <c r="AG303" s="16">
        <f t="shared" si="43"/>
        <v>3547600</v>
      </c>
      <c r="AH303" s="16" t="s">
        <v>260</v>
      </c>
      <c r="AI303" s="16" t="s">
        <v>259</v>
      </c>
      <c r="AJ303" s="16">
        <f t="shared" si="44"/>
        <v>76161828</v>
      </c>
      <c r="AK303" s="16" t="s">
        <v>261</v>
      </c>
      <c r="AL303" s="24" t="str">
        <f t="shared" si="45"/>
        <v>{{5,1,1,2608858,0}|{{5,1,2,3547600,0}|{{5,1,3,76161828,3}}</v>
      </c>
    </row>
    <row r="304" spans="1:38" x14ac:dyDescent="0.15">
      <c r="A304" s="16">
        <v>299</v>
      </c>
      <c r="B304" s="16">
        <v>704</v>
      </c>
      <c r="C304" s="16">
        <v>5</v>
      </c>
      <c r="D304" s="16">
        <v>0</v>
      </c>
      <c r="E304" s="16">
        <v>0</v>
      </c>
      <c r="F304" s="16">
        <v>0</v>
      </c>
      <c r="G304" s="16">
        <v>6000399</v>
      </c>
      <c r="H304" s="24"/>
      <c r="I304" s="24" t="s">
        <v>303</v>
      </c>
      <c r="J304" s="16">
        <v>8661</v>
      </c>
      <c r="K304" s="25">
        <f t="shared" si="38"/>
        <v>28</v>
      </c>
      <c r="L304" s="16" t="s">
        <v>79</v>
      </c>
      <c r="M304" s="16" t="str" cm="1">
        <f t="array" ref="M304:U304">_xlfn._xlws.FILTER(领地怪物效果!$A$4:$I$64,L304=领地怪物效果!$A$4:$A$64)</f>
        <v>远征PVE-9级BOSS据点</v>
      </c>
      <c r="N304" s="16">
        <v>9</v>
      </c>
      <c r="O304" s="16">
        <v>51</v>
      </c>
      <c r="P304" s="16">
        <v>284</v>
      </c>
      <c r="Q304" s="16">
        <v>284</v>
      </c>
      <c r="R304" s="16">
        <v>0</v>
      </c>
      <c r="S304" s="16">
        <v>153285447</v>
      </c>
      <c r="T304" s="16">
        <v>198800000</v>
      </c>
      <c r="U304" s="16">
        <v>4267947761</v>
      </c>
      <c r="V304" s="16">
        <f t="shared" si="46"/>
        <v>4</v>
      </c>
      <c r="W304" s="19" cm="1">
        <f t="array" ref="W304">SUMPRODUCT((V304=品质升级提升效果!$H$3:$H$102)*(品质升级提升效果!$I$3:$I$102=C304)*(品质升级提升效果!$J$3:$J$102))</f>
        <v>0.38</v>
      </c>
      <c r="X304" s="19" cm="1">
        <f t="array" ref="X304">IFERROR(LOOKUP(1,0/((L304=Sheet2!$A$1:$A$90)*(Sheet2!$B$1:$B$90=C304)),Sheet2!$C$1:$C$90),W304)</f>
        <v>2.8000000000000001E-2</v>
      </c>
      <c r="Y304" s="16">
        <f t="shared" si="39"/>
        <v>4291992</v>
      </c>
      <c r="Z304" s="16">
        <f t="shared" si="40"/>
        <v>5566400</v>
      </c>
      <c r="AA304" s="16">
        <f t="shared" si="41"/>
        <v>119502537</v>
      </c>
      <c r="AD304" s="16" t="s">
        <v>257</v>
      </c>
      <c r="AE304" s="16" t="str">
        <f t="shared" si="42"/>
        <v>4291992,0}|</v>
      </c>
      <c r="AF304" s="16" t="s">
        <v>258</v>
      </c>
      <c r="AG304" s="16">
        <f t="shared" si="43"/>
        <v>5566400</v>
      </c>
      <c r="AH304" s="16" t="s">
        <v>260</v>
      </c>
      <c r="AI304" s="16" t="s">
        <v>259</v>
      </c>
      <c r="AJ304" s="16">
        <f t="shared" si="44"/>
        <v>119502537</v>
      </c>
      <c r="AK304" s="16" t="s">
        <v>261</v>
      </c>
      <c r="AL304" s="24" t="str">
        <f t="shared" si="45"/>
        <v>{{5,1,1,4291992,0}|{{5,1,2,5566400,0}|{{5,1,3,119502537,3}}</v>
      </c>
    </row>
    <row r="305" spans="1:38" x14ac:dyDescent="0.15">
      <c r="A305" s="16">
        <v>300</v>
      </c>
      <c r="B305" s="16">
        <v>705</v>
      </c>
      <c r="C305" s="16">
        <v>5</v>
      </c>
      <c r="D305" s="16">
        <v>0</v>
      </c>
      <c r="E305" s="16">
        <v>0</v>
      </c>
      <c r="F305" s="16">
        <v>0</v>
      </c>
      <c r="G305" s="16">
        <v>6000400</v>
      </c>
      <c r="H305" s="24"/>
      <c r="I305" s="24" t="s">
        <v>312</v>
      </c>
      <c r="J305" s="16">
        <v>8661</v>
      </c>
      <c r="K305" s="25">
        <f t="shared" si="38"/>
        <v>28</v>
      </c>
      <c r="L305" s="16" t="s">
        <v>80</v>
      </c>
      <c r="M305" s="16" t="str" cm="1">
        <f t="array" ref="M305:U305">_xlfn._xlws.FILTER(领地怪物效果!$A$4:$I$64,L305=领地怪物效果!$A$4:$A$64)</f>
        <v>远征PVE-10级BOSS据点</v>
      </c>
      <c r="N305" s="16">
        <v>10</v>
      </c>
      <c r="O305" s="16">
        <v>81</v>
      </c>
      <c r="P305" s="16">
        <v>382</v>
      </c>
      <c r="Q305" s="16">
        <v>382</v>
      </c>
      <c r="R305" s="16">
        <v>0</v>
      </c>
      <c r="S305" s="16">
        <v>243453358</v>
      </c>
      <c r="T305" s="16">
        <v>267400000</v>
      </c>
      <c r="U305" s="16">
        <v>5740690298</v>
      </c>
      <c r="V305" s="16">
        <f t="shared" si="46"/>
        <v>5</v>
      </c>
      <c r="W305" s="19" cm="1">
        <f t="array" ref="W305">SUMPRODUCT((V305=品质升级提升效果!$H$3:$H$102)*(品质升级提升效果!$I$3:$I$102=C305)*(品质升级提升效果!$J$3:$J$102))</f>
        <v>0.4</v>
      </c>
      <c r="X305" s="19" cm="1">
        <f t="array" ref="X305">IFERROR(LOOKUP(1,0/((L305=Sheet2!$A$1:$A$90)*(Sheet2!$B$1:$B$90=C305)),Sheet2!$C$1:$C$90),W305)</f>
        <v>2.8000000000000001E-2</v>
      </c>
      <c r="Y305" s="16">
        <f t="shared" si="39"/>
        <v>6816694</v>
      </c>
      <c r="Z305" s="16">
        <f t="shared" si="40"/>
        <v>7487200</v>
      </c>
      <c r="AA305" s="16">
        <f t="shared" si="41"/>
        <v>160739328</v>
      </c>
      <c r="AD305" s="16" t="s">
        <v>257</v>
      </c>
      <c r="AE305" s="16" t="str">
        <f t="shared" si="42"/>
        <v>6816694,0}|</v>
      </c>
      <c r="AF305" s="16" t="s">
        <v>258</v>
      </c>
      <c r="AG305" s="16">
        <f t="shared" si="43"/>
        <v>7487200</v>
      </c>
      <c r="AH305" s="16" t="s">
        <v>260</v>
      </c>
      <c r="AI305" s="16" t="s">
        <v>259</v>
      </c>
      <c r="AJ305" s="16">
        <f t="shared" si="44"/>
        <v>160739328</v>
      </c>
      <c r="AK305" s="16" t="s">
        <v>261</v>
      </c>
      <c r="AL305" s="24" t="str">
        <f t="shared" si="45"/>
        <v>{{5,1,1,6816694,0}|{{5,1,2,7487200,0}|{{5,1,3,160739328,3}}</v>
      </c>
    </row>
    <row r="306" spans="1:38" x14ac:dyDescent="0.15">
      <c r="A306" s="16">
        <v>301</v>
      </c>
      <c r="B306" s="16">
        <v>100</v>
      </c>
      <c r="C306" s="16">
        <v>6</v>
      </c>
      <c r="D306" s="16">
        <v>0</v>
      </c>
      <c r="E306" s="16">
        <v>0</v>
      </c>
      <c r="F306" s="16">
        <v>0</v>
      </c>
      <c r="G306" s="16">
        <v>6000401</v>
      </c>
      <c r="H306" s="24"/>
      <c r="I306" s="24" t="s">
        <v>269</v>
      </c>
      <c r="J306" s="16">
        <v>8661</v>
      </c>
      <c r="K306" s="25">
        <f t="shared" si="38"/>
        <v>800</v>
      </c>
      <c r="L306" s="16" t="s">
        <v>21</v>
      </c>
      <c r="M306" s="16" t="str" cm="1">
        <f t="array" ref="M306:U306">_xlfn._xlws.FILTER(领地怪物效果!$A$4:$I$64,L306=领地怪物效果!$A$4:$A$64)</f>
        <v>远征PVP-出生</v>
      </c>
      <c r="N306" s="16">
        <v>0</v>
      </c>
      <c r="O306" s="16">
        <v>0.5</v>
      </c>
      <c r="P306" s="16">
        <v>0.8</v>
      </c>
      <c r="Q306" s="16">
        <v>0.8</v>
      </c>
      <c r="R306" s="16">
        <v>0</v>
      </c>
      <c r="S306" s="16">
        <v>1502798</v>
      </c>
      <c r="T306" s="16">
        <v>560000</v>
      </c>
      <c r="U306" s="16">
        <v>12022388</v>
      </c>
      <c r="V306" s="16">
        <f t="shared" si="46"/>
        <v>1</v>
      </c>
      <c r="W306" s="19" cm="1">
        <f t="array" ref="W306">SUMPRODUCT((V306=品质升级提升效果!$H$3:$H$102)*(品质升级提升效果!$I$3:$I$102=C306)*(品质升级提升效果!$J$3:$J$102))</f>
        <v>0.8</v>
      </c>
      <c r="X306" s="19" cm="1">
        <f t="array" ref="X306">IFERROR(LOOKUP(1,0/((L306=Sheet2!$A$1:$A$90)*(Sheet2!$B$1:$B$90=C306)),Sheet2!$C$1:$C$90),W306)</f>
        <v>0.8</v>
      </c>
      <c r="Y306" s="16">
        <f t="shared" si="39"/>
        <v>1202238</v>
      </c>
      <c r="Z306" s="16">
        <f t="shared" si="40"/>
        <v>448000</v>
      </c>
      <c r="AA306" s="16">
        <f t="shared" si="41"/>
        <v>9617910</v>
      </c>
      <c r="AD306" s="16" t="s">
        <v>257</v>
      </c>
      <c r="AE306" s="16" t="str">
        <f t="shared" si="42"/>
        <v>1202238,0}|</v>
      </c>
      <c r="AF306" s="16" t="s">
        <v>258</v>
      </c>
      <c r="AG306" s="16">
        <f t="shared" si="43"/>
        <v>448000</v>
      </c>
      <c r="AH306" s="16" t="s">
        <v>260</v>
      </c>
      <c r="AI306" s="16" t="s">
        <v>259</v>
      </c>
      <c r="AJ306" s="16">
        <f t="shared" si="44"/>
        <v>9617910</v>
      </c>
      <c r="AK306" s="16" t="s">
        <v>261</v>
      </c>
      <c r="AL306" s="24" t="str">
        <f t="shared" si="45"/>
        <v>{{5,1,1,1202238,0}|{{5,1,2,448000,0}|{{5,1,3,9617910,3}}</v>
      </c>
    </row>
    <row r="307" spans="1:38" x14ac:dyDescent="0.15">
      <c r="A307" s="16">
        <v>302</v>
      </c>
      <c r="B307" s="16">
        <v>101</v>
      </c>
      <c r="C307" s="16">
        <v>6</v>
      </c>
      <c r="D307" s="16">
        <v>0</v>
      </c>
      <c r="E307" s="16">
        <v>0</v>
      </c>
      <c r="F307" s="16">
        <v>0</v>
      </c>
      <c r="G307" s="16">
        <v>6000402</v>
      </c>
      <c r="H307" s="24"/>
      <c r="I307" s="24" t="s">
        <v>269</v>
      </c>
      <c r="J307" s="16">
        <v>8661</v>
      </c>
      <c r="K307" s="25">
        <f t="shared" si="38"/>
        <v>800</v>
      </c>
      <c r="L307" s="16" t="s">
        <v>22</v>
      </c>
      <c r="M307" s="16" t="str" cm="1">
        <f t="array" ref="M307:U307">_xlfn._xlws.FILTER(领地怪物效果!$A$4:$I$64,L307=领地怪物效果!$A$4:$A$64)</f>
        <v>远征PVP-1级普通</v>
      </c>
      <c r="N307" s="16">
        <v>1</v>
      </c>
      <c r="O307" s="16">
        <v>0.65</v>
      </c>
      <c r="P307" s="16">
        <v>0.8</v>
      </c>
      <c r="Q307" s="16">
        <v>0.8</v>
      </c>
      <c r="R307" s="16">
        <v>0</v>
      </c>
      <c r="S307" s="16">
        <v>1953638</v>
      </c>
      <c r="T307" s="16">
        <v>560000</v>
      </c>
      <c r="U307" s="16">
        <v>12022388</v>
      </c>
      <c r="V307" s="16">
        <f t="shared" si="46"/>
        <v>1</v>
      </c>
      <c r="W307" s="19" cm="1">
        <f t="array" ref="W307">SUMPRODUCT((V307=品质升级提升效果!$H$3:$H$102)*(品质升级提升效果!$I$3:$I$102=C307)*(品质升级提升效果!$J$3:$J$102))</f>
        <v>0.8</v>
      </c>
      <c r="X307" s="19" cm="1">
        <f t="array" ref="X307">IFERROR(LOOKUP(1,0/((L307=Sheet2!$A$1:$A$90)*(Sheet2!$B$1:$B$90=C307)),Sheet2!$C$1:$C$90),W307)</f>
        <v>0.8</v>
      </c>
      <c r="Y307" s="16">
        <f t="shared" si="39"/>
        <v>1562910</v>
      </c>
      <c r="Z307" s="16">
        <f t="shared" si="40"/>
        <v>448000</v>
      </c>
      <c r="AA307" s="16">
        <f t="shared" si="41"/>
        <v>9617910</v>
      </c>
      <c r="AD307" s="16" t="s">
        <v>257</v>
      </c>
      <c r="AE307" s="16" t="str">
        <f t="shared" si="42"/>
        <v>1562910,0}|</v>
      </c>
      <c r="AF307" s="16" t="s">
        <v>258</v>
      </c>
      <c r="AG307" s="16">
        <f t="shared" si="43"/>
        <v>448000</v>
      </c>
      <c r="AH307" s="16" t="s">
        <v>260</v>
      </c>
      <c r="AI307" s="16" t="s">
        <v>259</v>
      </c>
      <c r="AJ307" s="16">
        <f t="shared" si="44"/>
        <v>9617910</v>
      </c>
      <c r="AK307" s="16" t="s">
        <v>261</v>
      </c>
      <c r="AL307" s="24" t="str">
        <f t="shared" si="45"/>
        <v>{{5,1,1,1562910,0}|{{5,1,2,448000,0}|{{5,1,3,9617910,3}}</v>
      </c>
    </row>
    <row r="308" spans="1:38" x14ac:dyDescent="0.15">
      <c r="A308" s="16">
        <v>303</v>
      </c>
      <c r="B308" s="16">
        <v>102</v>
      </c>
      <c r="C308" s="16">
        <v>6</v>
      </c>
      <c r="D308" s="16">
        <v>0</v>
      </c>
      <c r="E308" s="16">
        <v>0</v>
      </c>
      <c r="F308" s="16">
        <v>0</v>
      </c>
      <c r="G308" s="16">
        <v>6000403</v>
      </c>
      <c r="H308" s="24"/>
      <c r="I308" s="24" t="s">
        <v>270</v>
      </c>
      <c r="J308" s="16">
        <v>8661</v>
      </c>
      <c r="K308" s="25">
        <f t="shared" si="38"/>
        <v>620</v>
      </c>
      <c r="L308" s="16" t="s">
        <v>23</v>
      </c>
      <c r="M308" s="16" t="str" cm="1">
        <f t="array" ref="M308:U308">_xlfn._xlws.FILTER(领地怪物效果!$A$4:$I$64,L308=领地怪物效果!$A$4:$A$64)</f>
        <v>远征PVP-2级普通</v>
      </c>
      <c r="N308" s="16">
        <v>2</v>
      </c>
      <c r="O308" s="16">
        <v>2.8</v>
      </c>
      <c r="P308" s="16">
        <v>1.8</v>
      </c>
      <c r="Q308" s="16">
        <v>1.8</v>
      </c>
      <c r="R308" s="16">
        <v>0</v>
      </c>
      <c r="S308" s="16">
        <v>8415671</v>
      </c>
      <c r="T308" s="16">
        <v>1260000</v>
      </c>
      <c r="U308" s="16">
        <v>27050373</v>
      </c>
      <c r="V308" s="16">
        <f t="shared" si="46"/>
        <v>2</v>
      </c>
      <c r="W308" s="19" cm="1">
        <f t="array" ref="W308">SUMPRODUCT((V308=品质升级提升效果!$H$3:$H$102)*(品质升级提升效果!$I$3:$I$102=C308)*(品质升级提升效果!$J$3:$J$102))</f>
        <v>0.62</v>
      </c>
      <c r="X308" s="19" cm="1">
        <f t="array" ref="X308">IFERROR(LOOKUP(1,0/((L308=Sheet2!$A$1:$A$90)*(Sheet2!$B$1:$B$90=C308)),Sheet2!$C$1:$C$90),W308)</f>
        <v>0.62</v>
      </c>
      <c r="Y308" s="16">
        <f t="shared" si="39"/>
        <v>5217716</v>
      </c>
      <c r="Z308" s="16">
        <f t="shared" si="40"/>
        <v>781200</v>
      </c>
      <c r="AA308" s="16">
        <f t="shared" si="41"/>
        <v>16771231</v>
      </c>
      <c r="AD308" s="16" t="s">
        <v>257</v>
      </c>
      <c r="AE308" s="16" t="str">
        <f t="shared" si="42"/>
        <v>5217716,0}|</v>
      </c>
      <c r="AF308" s="16" t="s">
        <v>258</v>
      </c>
      <c r="AG308" s="16">
        <f t="shared" si="43"/>
        <v>781200</v>
      </c>
      <c r="AH308" s="16" t="s">
        <v>260</v>
      </c>
      <c r="AI308" s="16" t="s">
        <v>259</v>
      </c>
      <c r="AJ308" s="16">
        <f t="shared" si="44"/>
        <v>16771231</v>
      </c>
      <c r="AK308" s="16" t="s">
        <v>261</v>
      </c>
      <c r="AL308" s="24" t="str">
        <f t="shared" si="45"/>
        <v>{{5,1,1,5217716,0}|{{5,1,2,781200,0}|{{5,1,3,16771231,3}}</v>
      </c>
    </row>
    <row r="309" spans="1:38" x14ac:dyDescent="0.15">
      <c r="A309" s="16">
        <v>304</v>
      </c>
      <c r="B309" s="16">
        <v>103</v>
      </c>
      <c r="C309" s="16">
        <v>6</v>
      </c>
      <c r="D309" s="16">
        <v>0</v>
      </c>
      <c r="E309" s="16">
        <v>0</v>
      </c>
      <c r="F309" s="16">
        <v>0</v>
      </c>
      <c r="G309" s="16">
        <v>6000404</v>
      </c>
      <c r="H309" s="24"/>
      <c r="I309" s="24" t="s">
        <v>271</v>
      </c>
      <c r="J309" s="16">
        <v>8661</v>
      </c>
      <c r="K309" s="25">
        <f t="shared" si="38"/>
        <v>560</v>
      </c>
      <c r="L309" s="16" t="s">
        <v>24</v>
      </c>
      <c r="M309" s="16" t="str" cm="1">
        <f t="array" ref="M309:U309">_xlfn._xlws.FILTER(领地怪物效果!$A$4:$I$64,L309=领地怪物效果!$A$4:$A$64)</f>
        <v>远征PVP-3级普通</v>
      </c>
      <c r="N309" s="16">
        <v>3</v>
      </c>
      <c r="O309" s="16">
        <v>5.5</v>
      </c>
      <c r="P309" s="16">
        <v>3</v>
      </c>
      <c r="Q309" s="16">
        <v>3</v>
      </c>
      <c r="R309" s="16">
        <v>0</v>
      </c>
      <c r="S309" s="16">
        <v>16530783</v>
      </c>
      <c r="T309" s="16">
        <v>2100000</v>
      </c>
      <c r="U309" s="16">
        <v>45083955</v>
      </c>
      <c r="V309" s="16">
        <f t="shared" si="46"/>
        <v>3</v>
      </c>
      <c r="W309" s="19" cm="1">
        <f t="array" ref="W309">SUMPRODUCT((V309=品质升级提升效果!$H$3:$H$102)*(品质升级提升效果!$I$3:$I$102=C309)*(品质升级提升效果!$J$3:$J$102))</f>
        <v>0.56000000000000005</v>
      </c>
      <c r="X309" s="19" cm="1">
        <f t="array" ref="X309">IFERROR(LOOKUP(1,0/((L309=Sheet2!$A$1:$A$90)*(Sheet2!$B$1:$B$90=C309)),Sheet2!$C$1:$C$90),W309)</f>
        <v>0.56000000000000005</v>
      </c>
      <c r="Y309" s="16">
        <f t="shared" si="39"/>
        <v>9257238</v>
      </c>
      <c r="Z309" s="16">
        <f t="shared" si="40"/>
        <v>1176000</v>
      </c>
      <c r="AA309" s="16">
        <f t="shared" si="41"/>
        <v>25247014</v>
      </c>
      <c r="AD309" s="16" t="s">
        <v>257</v>
      </c>
      <c r="AE309" s="16" t="str">
        <f t="shared" si="42"/>
        <v>9257238,0}|</v>
      </c>
      <c r="AF309" s="16" t="s">
        <v>258</v>
      </c>
      <c r="AG309" s="16">
        <f t="shared" si="43"/>
        <v>1176000</v>
      </c>
      <c r="AH309" s="16" t="s">
        <v>260</v>
      </c>
      <c r="AI309" s="16" t="s">
        <v>259</v>
      </c>
      <c r="AJ309" s="16">
        <f t="shared" si="44"/>
        <v>25247014</v>
      </c>
      <c r="AK309" s="16" t="s">
        <v>261</v>
      </c>
      <c r="AL309" s="24" t="str">
        <f t="shared" si="45"/>
        <v>{{5,1,1,9257238,0}|{{5,1,2,1176000,0}|{{5,1,3,25247014,3}}</v>
      </c>
    </row>
    <row r="310" spans="1:38" x14ac:dyDescent="0.15">
      <c r="A310" s="16">
        <v>305</v>
      </c>
      <c r="B310" s="16">
        <v>104</v>
      </c>
      <c r="C310" s="16">
        <v>6</v>
      </c>
      <c r="D310" s="16">
        <v>0</v>
      </c>
      <c r="E310" s="16">
        <v>0</v>
      </c>
      <c r="F310" s="16">
        <v>0</v>
      </c>
      <c r="G310" s="16">
        <v>6000405</v>
      </c>
      <c r="H310" s="24"/>
      <c r="I310" s="24" t="s">
        <v>272</v>
      </c>
      <c r="J310" s="16">
        <v>8661</v>
      </c>
      <c r="K310" s="25">
        <f t="shared" si="38"/>
        <v>620</v>
      </c>
      <c r="L310" s="16" t="s">
        <v>25</v>
      </c>
      <c r="M310" s="16" t="str" cm="1">
        <f t="array" ref="M310:U310">_xlfn._xlws.FILTER(领地怪物效果!$A$4:$I$64,L310=领地怪物效果!$A$4:$A$64)</f>
        <v>远征PVP-4级普通</v>
      </c>
      <c r="N310" s="16">
        <v>4</v>
      </c>
      <c r="O310" s="16">
        <v>8</v>
      </c>
      <c r="P310" s="16">
        <v>22</v>
      </c>
      <c r="Q310" s="16">
        <v>22</v>
      </c>
      <c r="R310" s="16">
        <v>0</v>
      </c>
      <c r="S310" s="16">
        <v>24044776</v>
      </c>
      <c r="T310" s="16">
        <v>15400000</v>
      </c>
      <c r="U310" s="16">
        <v>330615671</v>
      </c>
      <c r="V310" s="16">
        <f t="shared" si="46"/>
        <v>4</v>
      </c>
      <c r="W310" s="19" cm="1">
        <f t="array" ref="W310">SUMPRODUCT((V310=品质升级提升效果!$H$3:$H$102)*(品质升级提升效果!$I$3:$I$102=C310)*(品质升级提升效果!$J$3:$J$102))</f>
        <v>0.62</v>
      </c>
      <c r="X310" s="19" cm="1">
        <f t="array" ref="X310">IFERROR(LOOKUP(1,0/((L310=Sheet2!$A$1:$A$90)*(Sheet2!$B$1:$B$90=C310)),Sheet2!$C$1:$C$90),W310)</f>
        <v>0.62</v>
      </c>
      <c r="Y310" s="16">
        <f t="shared" si="39"/>
        <v>14907761</v>
      </c>
      <c r="Z310" s="16">
        <f t="shared" si="40"/>
        <v>9548000</v>
      </c>
      <c r="AA310" s="16">
        <f t="shared" si="41"/>
        <v>204981716</v>
      </c>
      <c r="AD310" s="16" t="s">
        <v>257</v>
      </c>
      <c r="AE310" s="16" t="str">
        <f t="shared" si="42"/>
        <v>14907761,0}|</v>
      </c>
      <c r="AF310" s="16" t="s">
        <v>258</v>
      </c>
      <c r="AG310" s="16">
        <f t="shared" si="43"/>
        <v>9548000</v>
      </c>
      <c r="AH310" s="16" t="s">
        <v>260</v>
      </c>
      <c r="AI310" s="16" t="s">
        <v>259</v>
      </c>
      <c r="AJ310" s="16">
        <f t="shared" si="44"/>
        <v>204981716</v>
      </c>
      <c r="AK310" s="16" t="s">
        <v>261</v>
      </c>
      <c r="AL310" s="24" t="str">
        <f t="shared" si="45"/>
        <v>{{5,1,1,14907761,0}|{{5,1,2,9548000,0}|{{5,1,3,204981716,3}}</v>
      </c>
    </row>
    <row r="311" spans="1:38" x14ac:dyDescent="0.15">
      <c r="A311" s="16">
        <v>306</v>
      </c>
      <c r="B311" s="16">
        <v>105</v>
      </c>
      <c r="C311" s="16">
        <v>6</v>
      </c>
      <c r="D311" s="16">
        <v>0</v>
      </c>
      <c r="E311" s="16">
        <v>0</v>
      </c>
      <c r="F311" s="16">
        <v>0</v>
      </c>
      <c r="G311" s="16">
        <v>6000406</v>
      </c>
      <c r="H311" s="24"/>
      <c r="I311" s="24" t="s">
        <v>273</v>
      </c>
      <c r="J311" s="16">
        <v>8661</v>
      </c>
      <c r="K311" s="25">
        <f t="shared" si="38"/>
        <v>640</v>
      </c>
      <c r="L311" s="16" t="s">
        <v>26</v>
      </c>
      <c r="M311" s="16" t="str" cm="1">
        <f t="array" ref="M311:U311">_xlfn._xlws.FILTER(领地怪物效果!$A$4:$I$64,L311=领地怪物效果!$A$4:$A$64)</f>
        <v>远征PVP-5级普通</v>
      </c>
      <c r="N311" s="16">
        <v>5</v>
      </c>
      <c r="O311" s="16">
        <v>12</v>
      </c>
      <c r="P311" s="16">
        <v>25</v>
      </c>
      <c r="Q311" s="16">
        <v>25</v>
      </c>
      <c r="R311" s="16">
        <v>0</v>
      </c>
      <c r="S311" s="16">
        <v>36067164</v>
      </c>
      <c r="T311" s="16">
        <v>17500000</v>
      </c>
      <c r="U311" s="16">
        <v>375699626</v>
      </c>
      <c r="V311" s="16">
        <f t="shared" si="46"/>
        <v>5</v>
      </c>
      <c r="W311" s="19" cm="1">
        <f t="array" ref="W311">SUMPRODUCT((V311=品质升级提升效果!$H$3:$H$102)*(品质升级提升效果!$I$3:$I$102=C311)*(品质升级提升效果!$J$3:$J$102))</f>
        <v>0.64</v>
      </c>
      <c r="X311" s="19" cm="1">
        <f t="array" ref="X311">IFERROR(LOOKUP(1,0/((L311=Sheet2!$A$1:$A$90)*(Sheet2!$B$1:$B$90=C311)),Sheet2!$C$1:$C$90),W311)</f>
        <v>0.64</v>
      </c>
      <c r="Y311" s="16">
        <f t="shared" si="39"/>
        <v>23082984</v>
      </c>
      <c r="Z311" s="16">
        <f t="shared" si="40"/>
        <v>11200000</v>
      </c>
      <c r="AA311" s="16">
        <f t="shared" si="41"/>
        <v>240447760</v>
      </c>
      <c r="AD311" s="16" t="s">
        <v>257</v>
      </c>
      <c r="AE311" s="16" t="str">
        <f t="shared" si="42"/>
        <v>23082984,0}|</v>
      </c>
      <c r="AF311" s="16" t="s">
        <v>258</v>
      </c>
      <c r="AG311" s="16">
        <f t="shared" si="43"/>
        <v>11200000</v>
      </c>
      <c r="AH311" s="16" t="s">
        <v>260</v>
      </c>
      <c r="AI311" s="16" t="s">
        <v>259</v>
      </c>
      <c r="AJ311" s="16">
        <f t="shared" si="44"/>
        <v>240447760</v>
      </c>
      <c r="AK311" s="16" t="s">
        <v>261</v>
      </c>
      <c r="AL311" s="24" t="str">
        <f t="shared" si="45"/>
        <v>{{5,1,1,23082984,0}|{{5,1,2,11200000,0}|{{5,1,3,240447760,3}}</v>
      </c>
    </row>
    <row r="312" spans="1:38" x14ac:dyDescent="0.15">
      <c r="A312" s="16">
        <v>307</v>
      </c>
      <c r="B312" s="16">
        <v>106</v>
      </c>
      <c r="C312" s="16">
        <v>6</v>
      </c>
      <c r="D312" s="16">
        <v>0</v>
      </c>
      <c r="E312" s="16">
        <v>0</v>
      </c>
      <c r="F312" s="16">
        <v>0</v>
      </c>
      <c r="G312" s="16">
        <v>6000407</v>
      </c>
      <c r="H312" s="24"/>
      <c r="I312" s="24" t="s">
        <v>274</v>
      </c>
      <c r="J312" s="16">
        <v>8661</v>
      </c>
      <c r="K312" s="25">
        <f t="shared" si="38"/>
        <v>620</v>
      </c>
      <c r="L312" s="16" t="s">
        <v>27</v>
      </c>
      <c r="M312" s="16" t="str" cm="1">
        <f t="array" ref="M312:U312">_xlfn._xlws.FILTER(领地怪物效果!$A$4:$I$64,L312=领地怪物效果!$A$4:$A$64)</f>
        <v>远征PVP-6级普通</v>
      </c>
      <c r="N312" s="16">
        <v>6</v>
      </c>
      <c r="O312" s="16">
        <v>28</v>
      </c>
      <c r="P312" s="16">
        <v>160</v>
      </c>
      <c r="Q312" s="16">
        <v>160</v>
      </c>
      <c r="R312" s="16">
        <v>0</v>
      </c>
      <c r="S312" s="16">
        <v>84156716</v>
      </c>
      <c r="T312" s="16">
        <v>112000000</v>
      </c>
      <c r="U312" s="16">
        <v>2404477611</v>
      </c>
      <c r="V312" s="16">
        <f t="shared" si="46"/>
        <v>6</v>
      </c>
      <c r="W312" s="19" cm="1">
        <f t="array" ref="W312">SUMPRODUCT((V312=品质升级提升效果!$H$3:$H$102)*(品质升级提升效果!$I$3:$I$102=C312)*(品质升级提升效果!$J$3:$J$102))</f>
        <v>0.62</v>
      </c>
      <c r="X312" s="19" cm="1">
        <f t="array" ref="X312">IFERROR(LOOKUP(1,0/((L312=Sheet2!$A$1:$A$90)*(Sheet2!$B$1:$B$90=C312)),Sheet2!$C$1:$C$90),W312)</f>
        <v>0.62</v>
      </c>
      <c r="Y312" s="16">
        <f t="shared" si="39"/>
        <v>52177163</v>
      </c>
      <c r="Z312" s="16">
        <f t="shared" si="40"/>
        <v>69440000</v>
      </c>
      <c r="AA312" s="16">
        <f t="shared" si="41"/>
        <v>1490776118</v>
      </c>
      <c r="AD312" s="16" t="s">
        <v>257</v>
      </c>
      <c r="AE312" s="16" t="str">
        <f t="shared" si="42"/>
        <v>52177163,0}|</v>
      </c>
      <c r="AF312" s="16" t="s">
        <v>258</v>
      </c>
      <c r="AG312" s="16">
        <f t="shared" si="43"/>
        <v>69440000</v>
      </c>
      <c r="AH312" s="16" t="s">
        <v>260</v>
      </c>
      <c r="AI312" s="16" t="s">
        <v>259</v>
      </c>
      <c r="AJ312" s="16">
        <f t="shared" si="44"/>
        <v>1490776118</v>
      </c>
      <c r="AK312" s="16" t="s">
        <v>261</v>
      </c>
      <c r="AL312" s="24" t="str">
        <f t="shared" si="45"/>
        <v>{{5,1,1,52177163,0}|{{5,1,2,69440000,0}|{{5,1,3,1490776118,3}}</v>
      </c>
    </row>
    <row r="313" spans="1:38" x14ac:dyDescent="0.15">
      <c r="A313" s="16">
        <v>308</v>
      </c>
      <c r="B313" s="16">
        <v>107</v>
      </c>
      <c r="C313" s="16">
        <v>6</v>
      </c>
      <c r="D313" s="16">
        <v>0</v>
      </c>
      <c r="E313" s="16">
        <v>0</v>
      </c>
      <c r="F313" s="16">
        <v>0</v>
      </c>
      <c r="G313" s="16">
        <v>6000408</v>
      </c>
      <c r="H313" s="24"/>
      <c r="I313" s="24" t="s">
        <v>275</v>
      </c>
      <c r="J313" s="16">
        <v>8661</v>
      </c>
      <c r="K313" s="25">
        <f t="shared" si="38"/>
        <v>560</v>
      </c>
      <c r="L313" s="16" t="s">
        <v>28</v>
      </c>
      <c r="M313" s="16" t="str" cm="1">
        <f t="array" ref="M313:U313">_xlfn._xlws.FILTER(领地怪物效果!$A$4:$I$64,L313=领地怪物效果!$A$4:$A$64)</f>
        <v>远征PVP-7级普通</v>
      </c>
      <c r="N313" s="16">
        <v>7</v>
      </c>
      <c r="O313" s="16">
        <v>32</v>
      </c>
      <c r="P313" s="16">
        <v>200</v>
      </c>
      <c r="Q313" s="16">
        <v>200</v>
      </c>
      <c r="R313" s="16">
        <v>0</v>
      </c>
      <c r="S313" s="16">
        <v>96179104</v>
      </c>
      <c r="T313" s="16">
        <v>140000000</v>
      </c>
      <c r="U313" s="16">
        <v>3005597014</v>
      </c>
      <c r="V313" s="16">
        <f t="shared" si="46"/>
        <v>7</v>
      </c>
      <c r="W313" s="19" cm="1">
        <f t="array" ref="W313">SUMPRODUCT((V313=品质升级提升效果!$H$3:$H$102)*(品质升级提升效果!$I$3:$I$102=C313)*(品质升级提升效果!$J$3:$J$102))</f>
        <v>0.56000000000000005</v>
      </c>
      <c r="X313" s="19" cm="1">
        <f t="array" ref="X313">IFERROR(LOOKUP(1,0/((L313=Sheet2!$A$1:$A$90)*(Sheet2!$B$1:$B$90=C313)),Sheet2!$C$1:$C$90),W313)</f>
        <v>0.56000000000000005</v>
      </c>
      <c r="Y313" s="16">
        <f t="shared" si="39"/>
        <v>53860298</v>
      </c>
      <c r="Z313" s="16">
        <f t="shared" si="40"/>
        <v>78400000</v>
      </c>
      <c r="AA313" s="16">
        <f t="shared" si="41"/>
        <v>1683134327</v>
      </c>
      <c r="AD313" s="16" t="s">
        <v>257</v>
      </c>
      <c r="AE313" s="16" t="str">
        <f t="shared" si="42"/>
        <v>53860298,0}|</v>
      </c>
      <c r="AF313" s="16" t="s">
        <v>258</v>
      </c>
      <c r="AG313" s="16">
        <f t="shared" si="43"/>
        <v>78400000</v>
      </c>
      <c r="AH313" s="16" t="s">
        <v>260</v>
      </c>
      <c r="AI313" s="16" t="s">
        <v>259</v>
      </c>
      <c r="AJ313" s="16">
        <f t="shared" si="44"/>
        <v>1683134327</v>
      </c>
      <c r="AK313" s="16" t="s">
        <v>261</v>
      </c>
      <c r="AL313" s="24" t="str">
        <f t="shared" si="45"/>
        <v>{{5,1,1,53860298,0}|{{5,1,2,78400000,0}|{{5,1,3,1683134327,3}}</v>
      </c>
    </row>
    <row r="314" spans="1:38" x14ac:dyDescent="0.15">
      <c r="A314" s="16">
        <v>309</v>
      </c>
      <c r="B314" s="16">
        <v>108</v>
      </c>
      <c r="C314" s="16">
        <v>6</v>
      </c>
      <c r="D314" s="16">
        <v>0</v>
      </c>
      <c r="E314" s="16">
        <v>0</v>
      </c>
      <c r="F314" s="16">
        <v>0</v>
      </c>
      <c r="G314" s="16">
        <v>6000409</v>
      </c>
      <c r="H314" s="24"/>
      <c r="I314" s="24" t="s">
        <v>276</v>
      </c>
      <c r="J314" s="16">
        <v>8661</v>
      </c>
      <c r="K314" s="25">
        <f t="shared" si="38"/>
        <v>500</v>
      </c>
      <c r="L314" s="16" t="s">
        <v>29</v>
      </c>
      <c r="M314" s="16" t="str" cm="1">
        <f t="array" ref="M314:U314">_xlfn._xlws.FILTER(领地怪物效果!$A$4:$I$64,L314=领地怪物效果!$A$4:$A$64)</f>
        <v>远征PVP-8级普通</v>
      </c>
      <c r="N314" s="16">
        <v>8</v>
      </c>
      <c r="O314" s="16">
        <v>35</v>
      </c>
      <c r="P314" s="16">
        <v>250</v>
      </c>
      <c r="Q314" s="16">
        <v>250</v>
      </c>
      <c r="R314" s="16">
        <v>0</v>
      </c>
      <c r="S314" s="16">
        <v>105195895</v>
      </c>
      <c r="T314" s="16">
        <v>175000000</v>
      </c>
      <c r="U314" s="16">
        <v>3756996268</v>
      </c>
      <c r="V314" s="16">
        <f t="shared" si="46"/>
        <v>8</v>
      </c>
      <c r="W314" s="19" cm="1">
        <f t="array" ref="W314">SUMPRODUCT((V314=品质升级提升效果!$H$3:$H$102)*(品质升级提升效果!$I$3:$I$102=C314)*(品质升级提升效果!$J$3:$J$102))</f>
        <v>0.5</v>
      </c>
      <c r="X314" s="19" cm="1">
        <f t="array" ref="X314">IFERROR(LOOKUP(1,0/((L314=Sheet2!$A$1:$A$90)*(Sheet2!$B$1:$B$90=C314)),Sheet2!$C$1:$C$90),W314)</f>
        <v>0.5</v>
      </c>
      <c r="Y314" s="16">
        <f t="shared" si="39"/>
        <v>52597947</v>
      </c>
      <c r="Z314" s="16">
        <f t="shared" si="40"/>
        <v>87500000</v>
      </c>
      <c r="AA314" s="16">
        <f t="shared" si="41"/>
        <v>1878498134</v>
      </c>
      <c r="AD314" s="16" t="s">
        <v>257</v>
      </c>
      <c r="AE314" s="16" t="str">
        <f t="shared" si="42"/>
        <v>52597947,0}|</v>
      </c>
      <c r="AF314" s="16" t="s">
        <v>258</v>
      </c>
      <c r="AG314" s="16">
        <f t="shared" si="43"/>
        <v>87500000</v>
      </c>
      <c r="AH314" s="16" t="s">
        <v>260</v>
      </c>
      <c r="AI314" s="16" t="s">
        <v>259</v>
      </c>
      <c r="AJ314" s="16">
        <f t="shared" si="44"/>
        <v>1878498134</v>
      </c>
      <c r="AK314" s="16" t="s">
        <v>261</v>
      </c>
      <c r="AL314" s="24" t="str">
        <f t="shared" si="45"/>
        <v>{{5,1,1,52597947,0}|{{5,1,2,87500000,0}|{{5,1,3,1878498134,3}}</v>
      </c>
    </row>
    <row r="315" spans="1:38" x14ac:dyDescent="0.15">
      <c r="A315" s="16">
        <v>310</v>
      </c>
      <c r="B315" s="16">
        <v>109</v>
      </c>
      <c r="C315" s="16">
        <v>6</v>
      </c>
      <c r="D315" s="16">
        <v>0</v>
      </c>
      <c r="E315" s="16">
        <v>0</v>
      </c>
      <c r="F315" s="16">
        <v>0</v>
      </c>
      <c r="G315" s="16">
        <v>6000410</v>
      </c>
      <c r="H315" s="24"/>
      <c r="I315" s="24" t="s">
        <v>277</v>
      </c>
      <c r="J315" s="16">
        <v>8661</v>
      </c>
      <c r="K315" s="25">
        <f t="shared" si="38"/>
        <v>460</v>
      </c>
      <c r="L315" s="16" t="s">
        <v>30</v>
      </c>
      <c r="M315" s="16" t="str" cm="1">
        <f t="array" ref="M315:U315">_xlfn._xlws.FILTER(领地怪物效果!$A$4:$I$64,L315=领地怪物效果!$A$4:$A$64)</f>
        <v>远征PVP-9级普通</v>
      </c>
      <c r="N315" s="16">
        <v>9</v>
      </c>
      <c r="O315" s="16">
        <v>60</v>
      </c>
      <c r="P315" s="16">
        <v>300</v>
      </c>
      <c r="Q315" s="16">
        <v>300</v>
      </c>
      <c r="R315" s="16">
        <v>0</v>
      </c>
      <c r="S315" s="16">
        <v>180335820</v>
      </c>
      <c r="T315" s="16">
        <v>210000000</v>
      </c>
      <c r="U315" s="16">
        <v>4508395522</v>
      </c>
      <c r="V315" s="16">
        <f t="shared" si="46"/>
        <v>9</v>
      </c>
      <c r="W315" s="19" cm="1">
        <f t="array" ref="W315">SUMPRODUCT((V315=品质升级提升效果!$H$3:$H$102)*(品质升级提升效果!$I$3:$I$102=C315)*(品质升级提升效果!$J$3:$J$102))</f>
        <v>0.46</v>
      </c>
      <c r="X315" s="19" cm="1">
        <f t="array" ref="X315">IFERROR(LOOKUP(1,0/((L315=Sheet2!$A$1:$A$90)*(Sheet2!$B$1:$B$90=C315)),Sheet2!$C$1:$C$90),W315)</f>
        <v>0.46</v>
      </c>
      <c r="Y315" s="16">
        <f t="shared" si="39"/>
        <v>82954477</v>
      </c>
      <c r="Z315" s="16">
        <f t="shared" si="40"/>
        <v>96600000</v>
      </c>
      <c r="AA315" s="16">
        <f t="shared" si="41"/>
        <v>2073861940</v>
      </c>
      <c r="AD315" s="16" t="s">
        <v>257</v>
      </c>
      <c r="AE315" s="16" t="str">
        <f t="shared" si="42"/>
        <v>82954477,0}|</v>
      </c>
      <c r="AF315" s="16" t="s">
        <v>258</v>
      </c>
      <c r="AG315" s="16">
        <f t="shared" si="43"/>
        <v>96600000</v>
      </c>
      <c r="AH315" s="16" t="s">
        <v>260</v>
      </c>
      <c r="AI315" s="16" t="s">
        <v>259</v>
      </c>
      <c r="AJ315" s="16">
        <f t="shared" si="44"/>
        <v>2073861940</v>
      </c>
      <c r="AK315" s="16" t="s">
        <v>261</v>
      </c>
      <c r="AL315" s="24" t="str">
        <f t="shared" si="45"/>
        <v>{{5,1,1,82954477,0}|{{5,1,2,96600000,0}|{{5,1,3,2073861940,3}}</v>
      </c>
    </row>
    <row r="316" spans="1:38" x14ac:dyDescent="0.15">
      <c r="A316" s="16">
        <v>311</v>
      </c>
      <c r="B316" s="16">
        <v>110</v>
      </c>
      <c r="C316" s="16">
        <v>6</v>
      </c>
      <c r="D316" s="16">
        <v>0</v>
      </c>
      <c r="E316" s="16">
        <v>0</v>
      </c>
      <c r="F316" s="16">
        <v>0</v>
      </c>
      <c r="G316" s="16">
        <v>6000411</v>
      </c>
      <c r="H316" s="24"/>
      <c r="I316" s="24" t="s">
        <v>278</v>
      </c>
      <c r="J316" s="16">
        <v>8661</v>
      </c>
      <c r="K316" s="25">
        <f t="shared" si="38"/>
        <v>440</v>
      </c>
      <c r="L316" s="16" t="s">
        <v>31</v>
      </c>
      <c r="M316" s="16" t="str" cm="1">
        <f t="array" ref="M316:U316">_xlfn._xlws.FILTER(领地怪物效果!$A$4:$I$64,L316=领地怪物效果!$A$4:$A$64)</f>
        <v>远征PVP-10级普通</v>
      </c>
      <c r="N316" s="16">
        <v>10</v>
      </c>
      <c r="O316" s="16">
        <v>70</v>
      </c>
      <c r="P316" s="16">
        <v>320</v>
      </c>
      <c r="Q316" s="16">
        <v>320</v>
      </c>
      <c r="R316" s="16">
        <v>0</v>
      </c>
      <c r="S316" s="16">
        <v>210391791</v>
      </c>
      <c r="T316" s="16">
        <v>224000000</v>
      </c>
      <c r="U316" s="16">
        <v>4808955223</v>
      </c>
      <c r="V316" s="16">
        <f t="shared" si="46"/>
        <v>10</v>
      </c>
      <c r="W316" s="19" cm="1">
        <f t="array" ref="W316">SUMPRODUCT((V316=品质升级提升效果!$H$3:$H$102)*(品质升级提升效果!$I$3:$I$102=C316)*(品质升级提升效果!$J$3:$J$102))</f>
        <v>0.44</v>
      </c>
      <c r="X316" s="19" cm="1">
        <f t="array" ref="X316">IFERROR(LOOKUP(1,0/((L316=Sheet2!$A$1:$A$90)*(Sheet2!$B$1:$B$90=C316)),Sheet2!$C$1:$C$90),W316)</f>
        <v>0.44</v>
      </c>
      <c r="Y316" s="16">
        <f t="shared" si="39"/>
        <v>92572388</v>
      </c>
      <c r="Z316" s="16">
        <f t="shared" si="40"/>
        <v>98560000</v>
      </c>
      <c r="AA316" s="16">
        <f t="shared" si="41"/>
        <v>2115940298</v>
      </c>
      <c r="AD316" s="16" t="s">
        <v>257</v>
      </c>
      <c r="AE316" s="16" t="str">
        <f t="shared" si="42"/>
        <v>92572388,0}|</v>
      </c>
      <c r="AF316" s="16" t="s">
        <v>258</v>
      </c>
      <c r="AG316" s="16">
        <f t="shared" si="43"/>
        <v>98560000</v>
      </c>
      <c r="AH316" s="16" t="s">
        <v>260</v>
      </c>
      <c r="AI316" s="16" t="s">
        <v>259</v>
      </c>
      <c r="AJ316" s="16">
        <f t="shared" si="44"/>
        <v>2115940298</v>
      </c>
      <c r="AK316" s="16" t="s">
        <v>261</v>
      </c>
      <c r="AL316" s="24" t="str">
        <f t="shared" si="45"/>
        <v>{{5,1,1,92572388,0}|{{5,1,2,98560000,0}|{{5,1,3,2115940298,3}}</v>
      </c>
    </row>
    <row r="317" spans="1:38" x14ac:dyDescent="0.15">
      <c r="A317" s="16">
        <v>312</v>
      </c>
      <c r="B317" s="16">
        <v>201</v>
      </c>
      <c r="C317" s="16">
        <v>6</v>
      </c>
      <c r="D317" s="16">
        <v>600</v>
      </c>
      <c r="E317" s="16">
        <v>0</v>
      </c>
      <c r="F317" s="16">
        <v>0</v>
      </c>
      <c r="G317" s="16">
        <v>6000412</v>
      </c>
      <c r="H317" s="24"/>
      <c r="I317" s="24" t="s">
        <v>279</v>
      </c>
      <c r="J317" s="16">
        <v>8661</v>
      </c>
      <c r="K317" s="25">
        <f t="shared" si="38"/>
        <v>800</v>
      </c>
      <c r="L317" s="16" t="s">
        <v>32</v>
      </c>
      <c r="M317" s="16" t="str" cm="1">
        <f t="array" ref="M317:U317">_xlfn._xlws.FILTER(领地怪物效果!$A$4:$I$64,L317=领地怪物效果!$A$4:$A$64)</f>
        <v>远征PVP-1级远征币矿井</v>
      </c>
      <c r="N317" s="16">
        <v>1</v>
      </c>
      <c r="O317" s="16">
        <v>1.9</v>
      </c>
      <c r="P317" s="16">
        <v>1.9</v>
      </c>
      <c r="Q317" s="16">
        <v>1.9</v>
      </c>
      <c r="R317" s="16">
        <v>0</v>
      </c>
      <c r="S317" s="16">
        <v>5710634</v>
      </c>
      <c r="T317" s="16">
        <v>1330000</v>
      </c>
      <c r="U317" s="16">
        <v>28553171</v>
      </c>
      <c r="V317" s="16">
        <f t="shared" si="46"/>
        <v>1</v>
      </c>
      <c r="W317" s="19" cm="1">
        <f t="array" ref="W317">SUMPRODUCT((V317=品质升级提升效果!$H$3:$H$102)*(品质升级提升效果!$I$3:$I$102=C317)*(品质升级提升效果!$J$3:$J$102))</f>
        <v>0.8</v>
      </c>
      <c r="X317" s="19" cm="1">
        <f t="array" ref="X317">IFERROR(LOOKUP(1,0/((L317=Sheet2!$A$1:$A$90)*(Sheet2!$B$1:$B$90=C317)),Sheet2!$C$1:$C$90),W317)</f>
        <v>0.8</v>
      </c>
      <c r="Y317" s="16">
        <f t="shared" si="39"/>
        <v>4568507</v>
      </c>
      <c r="Z317" s="16">
        <f t="shared" si="40"/>
        <v>1064000</v>
      </c>
      <c r="AA317" s="16">
        <f t="shared" si="41"/>
        <v>22842536</v>
      </c>
      <c r="AD317" s="16" t="s">
        <v>257</v>
      </c>
      <c r="AE317" s="16" t="str">
        <f t="shared" si="42"/>
        <v>4568507,0}|</v>
      </c>
      <c r="AF317" s="16" t="s">
        <v>258</v>
      </c>
      <c r="AG317" s="16">
        <f t="shared" si="43"/>
        <v>1064000</v>
      </c>
      <c r="AH317" s="16" t="s">
        <v>260</v>
      </c>
      <c r="AI317" s="16" t="s">
        <v>259</v>
      </c>
      <c r="AJ317" s="16">
        <f t="shared" si="44"/>
        <v>22842536</v>
      </c>
      <c r="AK317" s="16" t="s">
        <v>261</v>
      </c>
      <c r="AL317" s="24" t="str">
        <f t="shared" si="45"/>
        <v>{{5,1,1,4568507,0}|{{5,1,2,1064000,0}|{{5,1,3,22842536,3}}</v>
      </c>
    </row>
    <row r="318" spans="1:38" x14ac:dyDescent="0.15">
      <c r="A318" s="16">
        <v>313</v>
      </c>
      <c r="B318" s="16">
        <v>202</v>
      </c>
      <c r="C318" s="16">
        <v>6</v>
      </c>
      <c r="D318" s="16">
        <v>600</v>
      </c>
      <c r="E318" s="16">
        <v>0</v>
      </c>
      <c r="F318" s="16">
        <v>0</v>
      </c>
      <c r="G318" s="16">
        <v>6000413</v>
      </c>
      <c r="H318" s="24"/>
      <c r="I318" s="24" t="s">
        <v>280</v>
      </c>
      <c r="J318" s="16">
        <v>8661</v>
      </c>
      <c r="K318" s="25">
        <f t="shared" si="38"/>
        <v>620</v>
      </c>
      <c r="L318" s="16" t="s">
        <v>33</v>
      </c>
      <c r="M318" s="16" t="str" cm="1">
        <f t="array" ref="M318:U318">_xlfn._xlws.FILTER(领地怪物效果!$A$4:$I$64,L318=领地怪物效果!$A$4:$A$64)</f>
        <v>远征PVP-2级远征币矿井</v>
      </c>
      <c r="N318" s="16">
        <v>2</v>
      </c>
      <c r="O318" s="16">
        <v>2.95</v>
      </c>
      <c r="P318" s="16">
        <v>2.25</v>
      </c>
      <c r="Q318" s="16">
        <v>2.25</v>
      </c>
      <c r="R318" s="16">
        <v>0</v>
      </c>
      <c r="S318" s="16">
        <v>8866511</v>
      </c>
      <c r="T318" s="16">
        <v>1575000</v>
      </c>
      <c r="U318" s="16">
        <v>33812966</v>
      </c>
      <c r="V318" s="16">
        <f t="shared" si="46"/>
        <v>2</v>
      </c>
      <c r="W318" s="19" cm="1">
        <f t="array" ref="W318">SUMPRODUCT((V318=品质升级提升效果!$H$3:$H$102)*(品质升级提升效果!$I$3:$I$102=C318)*(品质升级提升效果!$J$3:$J$102))</f>
        <v>0.62</v>
      </c>
      <c r="X318" s="19" cm="1">
        <f t="array" ref="X318">IFERROR(LOOKUP(1,0/((L318=Sheet2!$A$1:$A$90)*(Sheet2!$B$1:$B$90=C318)),Sheet2!$C$1:$C$90),W318)</f>
        <v>0.62</v>
      </c>
      <c r="Y318" s="16">
        <f t="shared" si="39"/>
        <v>5497236</v>
      </c>
      <c r="Z318" s="16">
        <f t="shared" si="40"/>
        <v>976500</v>
      </c>
      <c r="AA318" s="16">
        <f t="shared" si="41"/>
        <v>20964038</v>
      </c>
      <c r="AD318" s="16" t="s">
        <v>257</v>
      </c>
      <c r="AE318" s="16" t="str">
        <f t="shared" si="42"/>
        <v>5497236,0}|</v>
      </c>
      <c r="AF318" s="16" t="s">
        <v>258</v>
      </c>
      <c r="AG318" s="16">
        <f t="shared" si="43"/>
        <v>976500</v>
      </c>
      <c r="AH318" s="16" t="s">
        <v>260</v>
      </c>
      <c r="AI318" s="16" t="s">
        <v>259</v>
      </c>
      <c r="AJ318" s="16">
        <f t="shared" si="44"/>
        <v>20964038</v>
      </c>
      <c r="AK318" s="16" t="s">
        <v>261</v>
      </c>
      <c r="AL318" s="24" t="str">
        <f t="shared" si="45"/>
        <v>{{5,1,1,5497236,0}|{{5,1,2,976500,0}|{{5,1,3,20964038,3}}</v>
      </c>
    </row>
    <row r="319" spans="1:38" x14ac:dyDescent="0.15">
      <c r="A319" s="16">
        <v>314</v>
      </c>
      <c r="B319" s="16">
        <v>203</v>
      </c>
      <c r="C319" s="16">
        <v>6</v>
      </c>
      <c r="D319" s="16">
        <v>600</v>
      </c>
      <c r="E319" s="16">
        <v>0</v>
      </c>
      <c r="F319" s="16">
        <v>0</v>
      </c>
      <c r="G319" s="16">
        <v>6000414</v>
      </c>
      <c r="H319" s="24"/>
      <c r="I319" s="24" t="s">
        <v>281</v>
      </c>
      <c r="J319" s="16">
        <v>8661</v>
      </c>
      <c r="K319" s="25">
        <f t="shared" si="38"/>
        <v>560</v>
      </c>
      <c r="L319" s="16" t="s">
        <v>34</v>
      </c>
      <c r="M319" s="16" t="str" cm="1">
        <f t="array" ref="M319:U319">_xlfn._xlws.FILTER(领地怪物效果!$A$4:$I$64,L319=领地怪物效果!$A$4:$A$64)</f>
        <v>远征PVP-3级远征币矿井</v>
      </c>
      <c r="N319" s="16">
        <v>3</v>
      </c>
      <c r="O319" s="16">
        <v>5.9</v>
      </c>
      <c r="P319" s="16">
        <v>3.9</v>
      </c>
      <c r="Q319" s="16">
        <v>3.9</v>
      </c>
      <c r="R319" s="16">
        <v>0</v>
      </c>
      <c r="S319" s="16">
        <v>17733022</v>
      </c>
      <c r="T319" s="16">
        <v>2730000</v>
      </c>
      <c r="U319" s="16">
        <v>58609141</v>
      </c>
      <c r="V319" s="16">
        <f t="shared" si="46"/>
        <v>3</v>
      </c>
      <c r="W319" s="19" cm="1">
        <f t="array" ref="W319">SUMPRODUCT((V319=品质升级提升效果!$H$3:$H$102)*(品质升级提升效果!$I$3:$I$102=C319)*(品质升级提升效果!$J$3:$J$102))</f>
        <v>0.56000000000000005</v>
      </c>
      <c r="X319" s="19" cm="1">
        <f t="array" ref="X319">IFERROR(LOOKUP(1,0/((L319=Sheet2!$A$1:$A$90)*(Sheet2!$B$1:$B$90=C319)),Sheet2!$C$1:$C$90),W319)</f>
        <v>0.56000000000000005</v>
      </c>
      <c r="Y319" s="16">
        <f t="shared" si="39"/>
        <v>9930492</v>
      </c>
      <c r="Z319" s="16">
        <f t="shared" si="40"/>
        <v>1528800</v>
      </c>
      <c r="AA319" s="16">
        <f t="shared" si="41"/>
        <v>32821118</v>
      </c>
      <c r="AD319" s="16" t="s">
        <v>257</v>
      </c>
      <c r="AE319" s="16" t="str">
        <f t="shared" si="42"/>
        <v>9930492,0}|</v>
      </c>
      <c r="AF319" s="16" t="s">
        <v>258</v>
      </c>
      <c r="AG319" s="16">
        <f t="shared" si="43"/>
        <v>1528800</v>
      </c>
      <c r="AH319" s="16" t="s">
        <v>260</v>
      </c>
      <c r="AI319" s="16" t="s">
        <v>259</v>
      </c>
      <c r="AJ319" s="16">
        <f t="shared" si="44"/>
        <v>32821118</v>
      </c>
      <c r="AK319" s="16" t="s">
        <v>261</v>
      </c>
      <c r="AL319" s="24" t="str">
        <f t="shared" si="45"/>
        <v>{{5,1,1,9930492,0}|{{5,1,2,1528800,0}|{{5,1,3,32821118,3}}</v>
      </c>
    </row>
    <row r="320" spans="1:38" x14ac:dyDescent="0.15">
      <c r="A320" s="16">
        <v>315</v>
      </c>
      <c r="B320" s="16">
        <v>204</v>
      </c>
      <c r="C320" s="16">
        <v>6</v>
      </c>
      <c r="D320" s="16">
        <v>600</v>
      </c>
      <c r="E320" s="16">
        <v>0</v>
      </c>
      <c r="F320" s="16">
        <v>0</v>
      </c>
      <c r="G320" s="16">
        <v>6000415</v>
      </c>
      <c r="H320" s="24"/>
      <c r="I320" s="24" t="s">
        <v>280</v>
      </c>
      <c r="J320" s="16">
        <v>8661</v>
      </c>
      <c r="K320" s="25">
        <f t="shared" si="38"/>
        <v>620</v>
      </c>
      <c r="L320" s="16" t="s">
        <v>35</v>
      </c>
      <c r="M320" s="16" t="str" cm="1">
        <f t="array" ref="M320:U320">_xlfn._xlws.FILTER(领地怪物效果!$A$4:$I$64,L320=领地怪物效果!$A$4:$A$64)</f>
        <v>远征PVP-4级远征币矿井</v>
      </c>
      <c r="N320" s="16">
        <v>4</v>
      </c>
      <c r="O320" s="16">
        <v>8.6999999999999993</v>
      </c>
      <c r="P320" s="16">
        <v>29.7</v>
      </c>
      <c r="Q320" s="16">
        <v>29.7</v>
      </c>
      <c r="R320" s="16">
        <v>0</v>
      </c>
      <c r="S320" s="16">
        <v>26148694</v>
      </c>
      <c r="T320" s="16">
        <v>20790000</v>
      </c>
      <c r="U320" s="16">
        <v>446331156</v>
      </c>
      <c r="V320" s="16">
        <f t="shared" si="46"/>
        <v>4</v>
      </c>
      <c r="W320" s="19" cm="1">
        <f t="array" ref="W320">SUMPRODUCT((V320=品质升级提升效果!$H$3:$H$102)*(品质升级提升效果!$I$3:$I$102=C320)*(品质升级提升效果!$J$3:$J$102))</f>
        <v>0.62</v>
      </c>
      <c r="X320" s="19" cm="1">
        <f t="array" ref="X320">IFERROR(LOOKUP(1,0/((L320=Sheet2!$A$1:$A$90)*(Sheet2!$B$1:$B$90=C320)),Sheet2!$C$1:$C$90),W320)</f>
        <v>0.62</v>
      </c>
      <c r="Y320" s="16">
        <f t="shared" si="39"/>
        <v>16212190</v>
      </c>
      <c r="Z320" s="16">
        <f t="shared" si="40"/>
        <v>12889800</v>
      </c>
      <c r="AA320" s="16">
        <f t="shared" si="41"/>
        <v>276725316</v>
      </c>
      <c r="AD320" s="16" t="s">
        <v>257</v>
      </c>
      <c r="AE320" s="16" t="str">
        <f t="shared" si="42"/>
        <v>16212190,0}|</v>
      </c>
      <c r="AF320" s="16" t="s">
        <v>258</v>
      </c>
      <c r="AG320" s="16">
        <f t="shared" si="43"/>
        <v>12889800</v>
      </c>
      <c r="AH320" s="16" t="s">
        <v>260</v>
      </c>
      <c r="AI320" s="16" t="s">
        <v>259</v>
      </c>
      <c r="AJ320" s="16">
        <f t="shared" si="44"/>
        <v>276725316</v>
      </c>
      <c r="AK320" s="16" t="s">
        <v>261</v>
      </c>
      <c r="AL320" s="24" t="str">
        <f t="shared" si="45"/>
        <v>{{5,1,1,16212190,0}|{{5,1,2,12889800,0}|{{5,1,3,276725316,3}}</v>
      </c>
    </row>
    <row r="321" spans="1:38" x14ac:dyDescent="0.15">
      <c r="A321" s="16">
        <v>316</v>
      </c>
      <c r="B321" s="16">
        <v>205</v>
      </c>
      <c r="C321" s="16">
        <v>6</v>
      </c>
      <c r="D321" s="16">
        <v>600</v>
      </c>
      <c r="E321" s="16">
        <v>0</v>
      </c>
      <c r="F321" s="16">
        <v>0</v>
      </c>
      <c r="G321" s="16">
        <v>6000416</v>
      </c>
      <c r="H321" s="24"/>
      <c r="I321" s="24" t="s">
        <v>280</v>
      </c>
      <c r="J321" s="16">
        <v>8661</v>
      </c>
      <c r="K321" s="25">
        <f t="shared" si="38"/>
        <v>640</v>
      </c>
      <c r="L321" s="16" t="s">
        <v>36</v>
      </c>
      <c r="M321" s="16" t="str" cm="1">
        <f t="array" ref="M321:U321">_xlfn._xlws.FILTER(领地怪物效果!$A$4:$I$64,L321=领地怪物效果!$A$4:$A$64)</f>
        <v>远征PVP-5级远征币矿井</v>
      </c>
      <c r="N321" s="16">
        <v>5</v>
      </c>
      <c r="O321" s="16">
        <v>13.2</v>
      </c>
      <c r="P321" s="16">
        <v>35</v>
      </c>
      <c r="Q321" s="16">
        <v>35</v>
      </c>
      <c r="R321" s="16">
        <v>0</v>
      </c>
      <c r="S321" s="16">
        <v>39673880</v>
      </c>
      <c r="T321" s="16">
        <v>24500000</v>
      </c>
      <c r="U321" s="16">
        <v>525979477</v>
      </c>
      <c r="V321" s="16">
        <f t="shared" si="46"/>
        <v>5</v>
      </c>
      <c r="W321" s="19" cm="1">
        <f t="array" ref="W321">SUMPRODUCT((V321=品质升级提升效果!$H$3:$H$102)*(品质升级提升效果!$I$3:$I$102=C321)*(品质升级提升效果!$J$3:$J$102))</f>
        <v>0.64</v>
      </c>
      <c r="X321" s="19" cm="1">
        <f t="array" ref="X321">IFERROR(LOOKUP(1,0/((L321=Sheet2!$A$1:$A$90)*(Sheet2!$B$1:$B$90=C321)),Sheet2!$C$1:$C$90),W321)</f>
        <v>0.64</v>
      </c>
      <c r="Y321" s="16">
        <f t="shared" si="39"/>
        <v>25391283</v>
      </c>
      <c r="Z321" s="16">
        <f t="shared" si="40"/>
        <v>15680000</v>
      </c>
      <c r="AA321" s="16">
        <f t="shared" si="41"/>
        <v>336626865</v>
      </c>
      <c r="AD321" s="16" t="s">
        <v>257</v>
      </c>
      <c r="AE321" s="16" t="str">
        <f t="shared" si="42"/>
        <v>25391283,0}|</v>
      </c>
      <c r="AF321" s="16" t="s">
        <v>258</v>
      </c>
      <c r="AG321" s="16">
        <f t="shared" si="43"/>
        <v>15680000</v>
      </c>
      <c r="AH321" s="16" t="s">
        <v>260</v>
      </c>
      <c r="AI321" s="16" t="s">
        <v>259</v>
      </c>
      <c r="AJ321" s="16">
        <f t="shared" si="44"/>
        <v>336626865</v>
      </c>
      <c r="AK321" s="16" t="s">
        <v>261</v>
      </c>
      <c r="AL321" s="24" t="str">
        <f t="shared" si="45"/>
        <v>{{5,1,1,25391283,0}|{{5,1,2,15680000,0}|{{5,1,3,336626865,3}}</v>
      </c>
    </row>
    <row r="322" spans="1:38" x14ac:dyDescent="0.15">
      <c r="A322" s="16">
        <v>317</v>
      </c>
      <c r="B322" s="16">
        <v>206</v>
      </c>
      <c r="C322" s="16">
        <v>6</v>
      </c>
      <c r="D322" s="16">
        <v>600</v>
      </c>
      <c r="E322" s="16">
        <v>0</v>
      </c>
      <c r="F322" s="16">
        <v>0</v>
      </c>
      <c r="G322" s="16">
        <v>6000417</v>
      </c>
      <c r="H322" s="24"/>
      <c r="I322" s="24" t="s">
        <v>274</v>
      </c>
      <c r="J322" s="16">
        <v>8661</v>
      </c>
      <c r="K322" s="25">
        <f t="shared" si="38"/>
        <v>620</v>
      </c>
      <c r="L322" s="16" t="s">
        <v>37</v>
      </c>
      <c r="M322" s="16" t="str" cm="1">
        <f t="array" ref="M322:U322">_xlfn._xlws.FILTER(领地怪物效果!$A$4:$I$64,L322=领地怪物效果!$A$4:$A$64)</f>
        <v>远征PVP-6级远征币矿井</v>
      </c>
      <c r="N322" s="16">
        <v>6</v>
      </c>
      <c r="O322" s="16">
        <v>31.05</v>
      </c>
      <c r="P322" s="16">
        <v>232</v>
      </c>
      <c r="Q322" s="16">
        <v>232</v>
      </c>
      <c r="R322" s="16">
        <v>0</v>
      </c>
      <c r="S322" s="16">
        <v>93323787</v>
      </c>
      <c r="T322" s="16">
        <v>162400000</v>
      </c>
      <c r="U322" s="16">
        <v>3486492537</v>
      </c>
      <c r="V322" s="16">
        <f t="shared" si="46"/>
        <v>6</v>
      </c>
      <c r="W322" s="19" cm="1">
        <f t="array" ref="W322">SUMPRODUCT((V322=品质升级提升效果!$H$3:$H$102)*(品质升级提升效果!$I$3:$I$102=C322)*(品质升级提升效果!$J$3:$J$102))</f>
        <v>0.62</v>
      </c>
      <c r="X322" s="19" cm="1">
        <f t="array" ref="X322">IFERROR(LOOKUP(1,0/((L322=Sheet2!$A$1:$A$90)*(Sheet2!$B$1:$B$90=C322)),Sheet2!$C$1:$C$90),W322)</f>
        <v>0.62</v>
      </c>
      <c r="Y322" s="16">
        <f t="shared" si="39"/>
        <v>57860747</v>
      </c>
      <c r="Z322" s="16">
        <f t="shared" si="40"/>
        <v>100688000</v>
      </c>
      <c r="AA322" s="16">
        <f t="shared" si="41"/>
        <v>2161625372</v>
      </c>
      <c r="AD322" s="16" t="s">
        <v>257</v>
      </c>
      <c r="AE322" s="16" t="str">
        <f t="shared" si="42"/>
        <v>57860747,0}|</v>
      </c>
      <c r="AF322" s="16" t="s">
        <v>258</v>
      </c>
      <c r="AG322" s="16">
        <f t="shared" si="43"/>
        <v>100688000</v>
      </c>
      <c r="AH322" s="16" t="s">
        <v>260</v>
      </c>
      <c r="AI322" s="16" t="s">
        <v>259</v>
      </c>
      <c r="AJ322" s="16">
        <f t="shared" si="44"/>
        <v>2161625372</v>
      </c>
      <c r="AK322" s="16" t="s">
        <v>261</v>
      </c>
      <c r="AL322" s="24" t="str">
        <f t="shared" si="45"/>
        <v>{{5,1,1,57860747,0}|{{5,1,2,100688000,0}|{{5,1,3,2161625372,3}}</v>
      </c>
    </row>
    <row r="323" spans="1:38" x14ac:dyDescent="0.15">
      <c r="A323" s="16">
        <v>318</v>
      </c>
      <c r="B323" s="16">
        <v>207</v>
      </c>
      <c r="C323" s="16">
        <v>6</v>
      </c>
      <c r="D323" s="16">
        <v>600</v>
      </c>
      <c r="E323" s="16">
        <v>0</v>
      </c>
      <c r="F323" s="16">
        <v>0</v>
      </c>
      <c r="G323" s="16">
        <v>6000418</v>
      </c>
      <c r="H323" s="24"/>
      <c r="I323" s="24" t="s">
        <v>282</v>
      </c>
      <c r="J323" s="16">
        <v>8661</v>
      </c>
      <c r="K323" s="25">
        <f t="shared" si="38"/>
        <v>560</v>
      </c>
      <c r="L323" s="16" t="s">
        <v>38</v>
      </c>
      <c r="M323" s="16" t="str" cm="1">
        <f t="array" ref="M323:U323">_xlfn._xlws.FILTER(领地怪物效果!$A$4:$I$64,L323=领地怪物效果!$A$4:$A$64)</f>
        <v>远征PVP-7级远征币矿井</v>
      </c>
      <c r="N323" s="16">
        <v>7</v>
      </c>
      <c r="O323" s="16">
        <v>35.799999999999997</v>
      </c>
      <c r="P323" s="16">
        <v>300</v>
      </c>
      <c r="Q323" s="16">
        <v>300</v>
      </c>
      <c r="R323" s="16">
        <v>0</v>
      </c>
      <c r="S323" s="16">
        <v>107600373</v>
      </c>
      <c r="T323" s="16">
        <v>210000000</v>
      </c>
      <c r="U323" s="16">
        <v>4508395522</v>
      </c>
      <c r="V323" s="16">
        <f t="shared" si="46"/>
        <v>7</v>
      </c>
      <c r="W323" s="19" cm="1">
        <f t="array" ref="W323">SUMPRODUCT((V323=品质升级提升效果!$H$3:$H$102)*(品质升级提升效果!$I$3:$I$102=C323)*(品质升级提升效果!$J$3:$J$102))</f>
        <v>0.56000000000000005</v>
      </c>
      <c r="X323" s="19" cm="1">
        <f t="array" ref="X323">IFERROR(LOOKUP(1,0/((L323=Sheet2!$A$1:$A$90)*(Sheet2!$B$1:$B$90=C323)),Sheet2!$C$1:$C$90),W323)</f>
        <v>0.56000000000000005</v>
      </c>
      <c r="Y323" s="16">
        <f t="shared" si="39"/>
        <v>60256208</v>
      </c>
      <c r="Z323" s="16">
        <f t="shared" si="40"/>
        <v>117600000</v>
      </c>
      <c r="AA323" s="16">
        <f t="shared" si="41"/>
        <v>2524701492</v>
      </c>
      <c r="AD323" s="16" t="s">
        <v>257</v>
      </c>
      <c r="AE323" s="16" t="str">
        <f t="shared" si="42"/>
        <v>60256208,0}|</v>
      </c>
      <c r="AF323" s="16" t="s">
        <v>258</v>
      </c>
      <c r="AG323" s="16">
        <f t="shared" si="43"/>
        <v>117600000</v>
      </c>
      <c r="AH323" s="16" t="s">
        <v>260</v>
      </c>
      <c r="AI323" s="16" t="s">
        <v>259</v>
      </c>
      <c r="AJ323" s="16">
        <f t="shared" si="44"/>
        <v>2524701492</v>
      </c>
      <c r="AK323" s="16" t="s">
        <v>261</v>
      </c>
      <c r="AL323" s="24" t="str">
        <f t="shared" si="45"/>
        <v>{{5,1,1,60256208,0}|{{5,1,2,117600000,0}|{{5,1,3,2524701492,3}}</v>
      </c>
    </row>
    <row r="324" spans="1:38" x14ac:dyDescent="0.15">
      <c r="A324" s="16">
        <v>319</v>
      </c>
      <c r="B324" s="16">
        <v>208</v>
      </c>
      <c r="C324" s="16">
        <v>6</v>
      </c>
      <c r="D324" s="16">
        <v>600</v>
      </c>
      <c r="E324" s="16">
        <v>0</v>
      </c>
      <c r="F324" s="16">
        <v>0</v>
      </c>
      <c r="G324" s="16">
        <v>6000419</v>
      </c>
      <c r="H324" s="24"/>
      <c r="I324" s="24" t="s">
        <v>277</v>
      </c>
      <c r="J324" s="16">
        <v>8661</v>
      </c>
      <c r="K324" s="25">
        <f t="shared" si="38"/>
        <v>500</v>
      </c>
      <c r="L324" s="16" t="s">
        <v>39</v>
      </c>
      <c r="M324" s="16" t="str" cm="1">
        <f t="array" ref="M324:U324">_xlfn._xlws.FILTER(领地怪物效果!$A$4:$I$64,L324=领地怪物效果!$A$4:$A$64)</f>
        <v>远征PVP-8级远征币矿井</v>
      </c>
      <c r="N324" s="16">
        <v>8</v>
      </c>
      <c r="O324" s="16">
        <v>39.549999999999997</v>
      </c>
      <c r="P324" s="16">
        <v>387.5</v>
      </c>
      <c r="Q324" s="16">
        <v>387.5</v>
      </c>
      <c r="R324" s="16">
        <v>0</v>
      </c>
      <c r="S324" s="16">
        <v>118871361</v>
      </c>
      <c r="T324" s="16">
        <v>271250000</v>
      </c>
      <c r="U324" s="16">
        <v>5823344216</v>
      </c>
      <c r="V324" s="16">
        <f t="shared" si="46"/>
        <v>8</v>
      </c>
      <c r="W324" s="19" cm="1">
        <f t="array" ref="W324">SUMPRODUCT((V324=品质升级提升效果!$H$3:$H$102)*(品质升级提升效果!$I$3:$I$102=C324)*(品质升级提升效果!$J$3:$J$102))</f>
        <v>0.5</v>
      </c>
      <c r="X324" s="19" cm="1">
        <f t="array" ref="X324">IFERROR(LOOKUP(1,0/((L324=Sheet2!$A$1:$A$90)*(Sheet2!$B$1:$B$90=C324)),Sheet2!$C$1:$C$90),W324)</f>
        <v>0.5</v>
      </c>
      <c r="Y324" s="16">
        <f t="shared" si="39"/>
        <v>59435680</v>
      </c>
      <c r="Z324" s="16">
        <f t="shared" si="40"/>
        <v>135625000</v>
      </c>
      <c r="AA324" s="16">
        <f t="shared" si="41"/>
        <v>2911672108</v>
      </c>
      <c r="AD324" s="16" t="s">
        <v>257</v>
      </c>
      <c r="AE324" s="16" t="str">
        <f t="shared" si="42"/>
        <v>59435680,0}|</v>
      </c>
      <c r="AF324" s="16" t="s">
        <v>258</v>
      </c>
      <c r="AG324" s="16">
        <f t="shared" si="43"/>
        <v>135625000</v>
      </c>
      <c r="AH324" s="16" t="s">
        <v>260</v>
      </c>
      <c r="AI324" s="16" t="s">
        <v>259</v>
      </c>
      <c r="AJ324" s="16">
        <f t="shared" si="44"/>
        <v>2911672108</v>
      </c>
      <c r="AK324" s="16" t="s">
        <v>261</v>
      </c>
      <c r="AL324" s="24" t="str">
        <f t="shared" si="45"/>
        <v>{{5,1,1,59435680,0}|{{5,1,2,135625000,0}|{{5,1,3,2911672108,3}}</v>
      </c>
    </row>
    <row r="325" spans="1:38" x14ac:dyDescent="0.15">
      <c r="A325" s="16">
        <v>320</v>
      </c>
      <c r="B325" s="16">
        <v>209</v>
      </c>
      <c r="C325" s="16">
        <v>6</v>
      </c>
      <c r="D325" s="16">
        <v>600</v>
      </c>
      <c r="E325" s="16">
        <v>0</v>
      </c>
      <c r="F325" s="16">
        <v>0</v>
      </c>
      <c r="G325" s="16">
        <v>6000420</v>
      </c>
      <c r="H325" s="24"/>
      <c r="I325" s="24" t="s">
        <v>280</v>
      </c>
      <c r="J325" s="16">
        <v>8661</v>
      </c>
      <c r="K325" s="25">
        <f t="shared" si="38"/>
        <v>460</v>
      </c>
      <c r="L325" s="16" t="s">
        <v>40</v>
      </c>
      <c r="M325" s="16" t="str" cm="1">
        <f t="array" ref="M325:U325">_xlfn._xlws.FILTER(领地怪物效果!$A$4:$I$64,L325=领地怪物效果!$A$4:$A$64)</f>
        <v>远征PVP-9级远征币矿井</v>
      </c>
      <c r="N325" s="16">
        <v>9</v>
      </c>
      <c r="O325" s="16">
        <v>68.400000000000006</v>
      </c>
      <c r="P325" s="16">
        <v>480</v>
      </c>
      <c r="Q325" s="16">
        <v>480</v>
      </c>
      <c r="R325" s="16">
        <v>0</v>
      </c>
      <c r="S325" s="16">
        <v>205582835</v>
      </c>
      <c r="T325" s="16">
        <v>336000000</v>
      </c>
      <c r="U325" s="16">
        <v>7213432835</v>
      </c>
      <c r="V325" s="16">
        <f t="shared" si="46"/>
        <v>9</v>
      </c>
      <c r="W325" s="19" cm="1">
        <f t="array" ref="W325">SUMPRODUCT((V325=品质升级提升效果!$H$3:$H$102)*(品质升级提升效果!$I$3:$I$102=C325)*(品质升级提升效果!$J$3:$J$102))</f>
        <v>0.46</v>
      </c>
      <c r="X325" s="19" cm="1">
        <f t="array" ref="X325">IFERROR(LOOKUP(1,0/((L325=Sheet2!$A$1:$A$90)*(Sheet2!$B$1:$B$90=C325)),Sheet2!$C$1:$C$90),W325)</f>
        <v>0.46</v>
      </c>
      <c r="Y325" s="16">
        <f t="shared" si="39"/>
        <v>94568104</v>
      </c>
      <c r="Z325" s="16">
        <f t="shared" si="40"/>
        <v>154560000</v>
      </c>
      <c r="AA325" s="16">
        <f t="shared" si="41"/>
        <v>3318179104</v>
      </c>
      <c r="AD325" s="16" t="s">
        <v>257</v>
      </c>
      <c r="AE325" s="16" t="str">
        <f t="shared" si="42"/>
        <v>94568104,0}|</v>
      </c>
      <c r="AF325" s="16" t="s">
        <v>258</v>
      </c>
      <c r="AG325" s="16">
        <f t="shared" si="43"/>
        <v>154560000</v>
      </c>
      <c r="AH325" s="16" t="s">
        <v>260</v>
      </c>
      <c r="AI325" s="16" t="s">
        <v>259</v>
      </c>
      <c r="AJ325" s="16">
        <f t="shared" si="44"/>
        <v>3318179104</v>
      </c>
      <c r="AK325" s="16" t="s">
        <v>261</v>
      </c>
      <c r="AL325" s="24" t="str">
        <f t="shared" si="45"/>
        <v>{{5,1,1,94568104,0}|{{5,1,2,154560000,0}|{{5,1,3,3318179104,3}}</v>
      </c>
    </row>
    <row r="326" spans="1:38" x14ac:dyDescent="0.15">
      <c r="A326" s="16">
        <v>321</v>
      </c>
      <c r="B326" s="16">
        <v>210</v>
      </c>
      <c r="C326" s="16">
        <v>6</v>
      </c>
      <c r="D326" s="16">
        <v>600</v>
      </c>
      <c r="E326" s="16">
        <v>0</v>
      </c>
      <c r="F326" s="16">
        <v>0</v>
      </c>
      <c r="G326" s="16">
        <v>6000421</v>
      </c>
      <c r="H326" s="24"/>
      <c r="I326" s="24" t="s">
        <v>283</v>
      </c>
      <c r="J326" s="16">
        <v>8661</v>
      </c>
      <c r="K326" s="25">
        <f t="shared" si="38"/>
        <v>440</v>
      </c>
      <c r="L326" s="16" t="s">
        <v>41</v>
      </c>
      <c r="M326" s="16" t="str" cm="1">
        <f t="array" ref="M326:U326">_xlfn._xlws.FILTER(领地怪物效果!$A$4:$I$64,L326=领地怪物效果!$A$4:$A$64)</f>
        <v>远征PVP-10级远征币矿井</v>
      </c>
      <c r="N326" s="16">
        <v>10</v>
      </c>
      <c r="O326" s="16">
        <v>80.5</v>
      </c>
      <c r="P326" s="16">
        <v>528</v>
      </c>
      <c r="Q326" s="16">
        <v>528</v>
      </c>
      <c r="R326" s="16">
        <v>0</v>
      </c>
      <c r="S326" s="16">
        <v>241950559</v>
      </c>
      <c r="T326" s="16">
        <v>369600000</v>
      </c>
      <c r="U326" s="16">
        <v>7934776119</v>
      </c>
      <c r="V326" s="16">
        <f t="shared" si="46"/>
        <v>10</v>
      </c>
      <c r="W326" s="19" cm="1">
        <f t="array" ref="W326">SUMPRODUCT((V326=品质升级提升效果!$H$3:$H$102)*(品质升级提升效果!$I$3:$I$102=C326)*(品质升级提升效果!$J$3:$J$102))</f>
        <v>0.44</v>
      </c>
      <c r="X326" s="19" cm="1">
        <f t="array" ref="X326">IFERROR(LOOKUP(1,0/((L326=Sheet2!$A$1:$A$90)*(Sheet2!$B$1:$B$90=C326)),Sheet2!$C$1:$C$90),W326)</f>
        <v>0.44</v>
      </c>
      <c r="Y326" s="16">
        <f t="shared" si="39"/>
        <v>106458245</v>
      </c>
      <c r="Z326" s="16">
        <f t="shared" si="40"/>
        <v>162624000</v>
      </c>
      <c r="AA326" s="16">
        <f t="shared" si="41"/>
        <v>3491301492</v>
      </c>
      <c r="AD326" s="16" t="s">
        <v>257</v>
      </c>
      <c r="AE326" s="16" t="str">
        <f t="shared" si="42"/>
        <v>106458245,0}|</v>
      </c>
      <c r="AF326" s="16" t="s">
        <v>258</v>
      </c>
      <c r="AG326" s="16">
        <f t="shared" si="43"/>
        <v>162624000</v>
      </c>
      <c r="AH326" s="16" t="s">
        <v>260</v>
      </c>
      <c r="AI326" s="16" t="s">
        <v>259</v>
      </c>
      <c r="AJ326" s="16">
        <f t="shared" si="44"/>
        <v>3491301492</v>
      </c>
      <c r="AK326" s="16" t="s">
        <v>261</v>
      </c>
      <c r="AL326" s="24" t="str">
        <f t="shared" si="45"/>
        <v>{{5,1,1,106458245,0}|{{5,1,2,162624000,0}|{{5,1,3,3491301492,3}}</v>
      </c>
    </row>
    <row r="327" spans="1:38" x14ac:dyDescent="0.15">
      <c r="A327" s="16">
        <v>322</v>
      </c>
      <c r="B327" s="16">
        <v>301</v>
      </c>
      <c r="C327" s="16">
        <v>6</v>
      </c>
      <c r="D327" s="16">
        <v>0</v>
      </c>
      <c r="E327" s="16">
        <v>600</v>
      </c>
      <c r="F327" s="16">
        <v>0</v>
      </c>
      <c r="G327" s="16">
        <v>6000422</v>
      </c>
      <c r="H327" s="24"/>
      <c r="I327" s="24" t="s">
        <v>284</v>
      </c>
      <c r="J327" s="16">
        <v>8661</v>
      </c>
      <c r="K327" s="25">
        <f t="shared" ref="K327:K390" si="47">X327*1000</f>
        <v>800</v>
      </c>
      <c r="L327" s="16" t="s">
        <v>42</v>
      </c>
      <c r="M327" s="16" t="str" cm="1">
        <f t="array" ref="M327:U327">_xlfn._xlws.FILTER(领地怪物效果!$A$4:$I$64,L327=领地怪物效果!$A$4:$A$64)</f>
        <v>远征PVP-1级圣水矿井</v>
      </c>
      <c r="N327" s="16">
        <v>1</v>
      </c>
      <c r="O327" s="16">
        <v>2.5499999999999998</v>
      </c>
      <c r="P327" s="16">
        <v>1.4</v>
      </c>
      <c r="Q327" s="16">
        <v>1.4</v>
      </c>
      <c r="R327" s="16">
        <v>0</v>
      </c>
      <c r="S327" s="16">
        <v>7664272</v>
      </c>
      <c r="T327" s="16">
        <v>980000</v>
      </c>
      <c r="U327" s="16">
        <v>21039179</v>
      </c>
      <c r="V327" s="16">
        <f t="shared" si="46"/>
        <v>1</v>
      </c>
      <c r="W327" s="19" cm="1">
        <f t="array" ref="W327">SUMPRODUCT((V327=品质升级提升效果!$H$3:$H$102)*(品质升级提升效果!$I$3:$I$102=C327)*(品质升级提升效果!$J$3:$J$102))</f>
        <v>0.8</v>
      </c>
      <c r="X327" s="19" cm="1">
        <f t="array" ref="X327">IFERROR(LOOKUP(1,0/((L327=Sheet2!$A$1:$A$90)*(Sheet2!$B$1:$B$90=C327)),Sheet2!$C$1:$C$90),W327)</f>
        <v>0.8</v>
      </c>
      <c r="Y327" s="16">
        <f t="shared" ref="Y327:Y390" si="48">INT(S327*$X327)</f>
        <v>6131417</v>
      </c>
      <c r="Z327" s="16">
        <f t="shared" ref="Z327:Z390" si="49">INT(T327*$X327)</f>
        <v>784000</v>
      </c>
      <c r="AA327" s="16">
        <f t="shared" ref="AA327:AA390" si="50">INT(U327*$X327)</f>
        <v>16831343</v>
      </c>
      <c r="AD327" s="16" t="s">
        <v>257</v>
      </c>
      <c r="AE327" s="16" t="str">
        <f t="shared" ref="AE327:AE390" si="51">Y327&amp;",0}|"</f>
        <v>6131417,0}|</v>
      </c>
      <c r="AF327" s="16" t="s">
        <v>258</v>
      </c>
      <c r="AG327" s="16">
        <f t="shared" ref="AG327:AG390" si="52">Z327</f>
        <v>784000</v>
      </c>
      <c r="AH327" s="16" t="s">
        <v>260</v>
      </c>
      <c r="AI327" s="16" t="s">
        <v>259</v>
      </c>
      <c r="AJ327" s="16">
        <f t="shared" ref="AJ327:AJ390" si="53">AA327</f>
        <v>16831343</v>
      </c>
      <c r="AK327" s="16" t="s">
        <v>261</v>
      </c>
      <c r="AL327" s="24" t="str">
        <f t="shared" ref="AL327:AL390" si="54">AD327&amp;AE327&amp;AF327&amp;AG327&amp;AH327&amp;AI327&amp;AJ327&amp;AK327</f>
        <v>{{5,1,1,6131417,0}|{{5,1,2,784000,0}|{{5,1,3,16831343,3}}</v>
      </c>
    </row>
    <row r="328" spans="1:38" x14ac:dyDescent="0.15">
      <c r="A328" s="16">
        <v>323</v>
      </c>
      <c r="B328" s="16">
        <v>302</v>
      </c>
      <c r="C328" s="16">
        <v>6</v>
      </c>
      <c r="D328" s="16">
        <v>0</v>
      </c>
      <c r="E328" s="16">
        <v>600</v>
      </c>
      <c r="F328" s="16">
        <v>0</v>
      </c>
      <c r="G328" s="16">
        <v>6000423</v>
      </c>
      <c r="H328" s="24"/>
      <c r="I328" s="24" t="s">
        <v>285</v>
      </c>
      <c r="J328" s="16">
        <v>8661</v>
      </c>
      <c r="K328" s="25">
        <f t="shared" si="47"/>
        <v>620</v>
      </c>
      <c r="L328" s="16" t="s">
        <v>43</v>
      </c>
      <c r="M328" s="16" t="str" cm="1">
        <f t="array" ref="M328:U328">_xlfn._xlws.FILTER(领地怪物效果!$A$4:$I$64,L328=领地怪物效果!$A$4:$A$64)</f>
        <v>远征PVP-2级圣水矿井</v>
      </c>
      <c r="N328" s="16">
        <v>2</v>
      </c>
      <c r="O328" s="16">
        <v>4</v>
      </c>
      <c r="P328" s="16">
        <v>1.65</v>
      </c>
      <c r="Q328" s="16">
        <v>1.65</v>
      </c>
      <c r="R328" s="16">
        <v>0</v>
      </c>
      <c r="S328" s="16">
        <v>12022388</v>
      </c>
      <c r="T328" s="16">
        <v>1155000</v>
      </c>
      <c r="U328" s="16">
        <v>24796175</v>
      </c>
      <c r="V328" s="16">
        <f t="shared" si="46"/>
        <v>2</v>
      </c>
      <c r="W328" s="19" cm="1">
        <f t="array" ref="W328">SUMPRODUCT((V328=品质升级提升效果!$H$3:$H$102)*(品质升级提升效果!$I$3:$I$102=C328)*(品质升级提升效果!$J$3:$J$102))</f>
        <v>0.62</v>
      </c>
      <c r="X328" s="19" cm="1">
        <f t="array" ref="X328">IFERROR(LOOKUP(1,0/((L328=Sheet2!$A$1:$A$90)*(Sheet2!$B$1:$B$90=C328)),Sheet2!$C$1:$C$90),W328)</f>
        <v>0.62</v>
      </c>
      <c r="Y328" s="16">
        <f t="shared" si="48"/>
        <v>7453880</v>
      </c>
      <c r="Z328" s="16">
        <f t="shared" si="49"/>
        <v>716100</v>
      </c>
      <c r="AA328" s="16">
        <f t="shared" si="50"/>
        <v>15373628</v>
      </c>
      <c r="AD328" s="16" t="s">
        <v>257</v>
      </c>
      <c r="AE328" s="16" t="str">
        <f t="shared" si="51"/>
        <v>7453880,0}|</v>
      </c>
      <c r="AF328" s="16" t="s">
        <v>258</v>
      </c>
      <c r="AG328" s="16">
        <f t="shared" si="52"/>
        <v>716100</v>
      </c>
      <c r="AH328" s="16" t="s">
        <v>260</v>
      </c>
      <c r="AI328" s="16" t="s">
        <v>259</v>
      </c>
      <c r="AJ328" s="16">
        <f t="shared" si="53"/>
        <v>15373628</v>
      </c>
      <c r="AK328" s="16" t="s">
        <v>261</v>
      </c>
      <c r="AL328" s="24" t="str">
        <f t="shared" si="54"/>
        <v>{{5,1,1,7453880,0}|{{5,1,2,716100,0}|{{5,1,3,15373628,3}}</v>
      </c>
    </row>
    <row r="329" spans="1:38" x14ac:dyDescent="0.15">
      <c r="A329" s="16">
        <v>324</v>
      </c>
      <c r="B329" s="16">
        <v>303</v>
      </c>
      <c r="C329" s="16">
        <v>6</v>
      </c>
      <c r="D329" s="16">
        <v>0</v>
      </c>
      <c r="E329" s="16">
        <v>600</v>
      </c>
      <c r="F329" s="16">
        <v>0</v>
      </c>
      <c r="G329" s="16">
        <v>6000424</v>
      </c>
      <c r="H329" s="24"/>
      <c r="I329" s="24" t="s">
        <v>286</v>
      </c>
      <c r="J329" s="16">
        <v>8661</v>
      </c>
      <c r="K329" s="25">
        <f t="shared" si="47"/>
        <v>560</v>
      </c>
      <c r="L329" s="16" t="s">
        <v>44</v>
      </c>
      <c r="M329" s="16" t="str" cm="1">
        <f t="array" ref="M329:U329">_xlfn._xlws.FILTER(领地怪物效果!$A$4:$I$64,L329=领地怪物效果!$A$4:$A$64)</f>
        <v>远征PVP-3级圣水矿井</v>
      </c>
      <c r="N329" s="16">
        <v>3</v>
      </c>
      <c r="O329" s="16">
        <v>8</v>
      </c>
      <c r="P329" s="16">
        <v>2.9</v>
      </c>
      <c r="Q329" s="16">
        <v>2.9</v>
      </c>
      <c r="R329" s="16">
        <v>0</v>
      </c>
      <c r="S329" s="16">
        <v>24044776</v>
      </c>
      <c r="T329" s="16">
        <v>2030000</v>
      </c>
      <c r="U329" s="16">
        <v>43581156</v>
      </c>
      <c r="V329" s="16">
        <f t="shared" si="46"/>
        <v>3</v>
      </c>
      <c r="W329" s="19" cm="1">
        <f t="array" ref="W329">SUMPRODUCT((V329=品质升级提升效果!$H$3:$H$102)*(品质升级提升效果!$I$3:$I$102=C329)*(品质升级提升效果!$J$3:$J$102))</f>
        <v>0.56000000000000005</v>
      </c>
      <c r="X329" s="19" cm="1">
        <f t="array" ref="X329">IFERROR(LOOKUP(1,0/((L329=Sheet2!$A$1:$A$90)*(Sheet2!$B$1:$B$90=C329)),Sheet2!$C$1:$C$90),W329)</f>
        <v>0.56000000000000005</v>
      </c>
      <c r="Y329" s="16">
        <f t="shared" si="48"/>
        <v>13465074</v>
      </c>
      <c r="Z329" s="16">
        <f t="shared" si="49"/>
        <v>1136800</v>
      </c>
      <c r="AA329" s="16">
        <f t="shared" si="50"/>
        <v>24405447</v>
      </c>
      <c r="AD329" s="16" t="s">
        <v>257</v>
      </c>
      <c r="AE329" s="16" t="str">
        <f t="shared" si="51"/>
        <v>13465074,0}|</v>
      </c>
      <c r="AF329" s="16" t="s">
        <v>258</v>
      </c>
      <c r="AG329" s="16">
        <f t="shared" si="52"/>
        <v>1136800</v>
      </c>
      <c r="AH329" s="16" t="s">
        <v>260</v>
      </c>
      <c r="AI329" s="16" t="s">
        <v>259</v>
      </c>
      <c r="AJ329" s="16">
        <f t="shared" si="53"/>
        <v>24405447</v>
      </c>
      <c r="AK329" s="16" t="s">
        <v>261</v>
      </c>
      <c r="AL329" s="24" t="str">
        <f t="shared" si="54"/>
        <v>{{5,1,1,13465074,0}|{{5,1,2,1136800,0}|{{5,1,3,24405447,3}}</v>
      </c>
    </row>
    <row r="330" spans="1:38" x14ac:dyDescent="0.15">
      <c r="A330" s="16">
        <v>325</v>
      </c>
      <c r="B330" s="16">
        <v>304</v>
      </c>
      <c r="C330" s="16">
        <v>6</v>
      </c>
      <c r="D330" s="16">
        <v>0</v>
      </c>
      <c r="E330" s="16">
        <v>600</v>
      </c>
      <c r="F330" s="16">
        <v>0</v>
      </c>
      <c r="G330" s="16">
        <v>6000425</v>
      </c>
      <c r="H330" s="24"/>
      <c r="I330" s="24" t="s">
        <v>287</v>
      </c>
      <c r="J330" s="16">
        <v>8661</v>
      </c>
      <c r="K330" s="25">
        <f t="shared" si="47"/>
        <v>620</v>
      </c>
      <c r="L330" s="16" t="s">
        <v>45</v>
      </c>
      <c r="M330" s="16" t="str" cm="1">
        <f t="array" ref="M330:U330">_xlfn._xlws.FILTER(领地怪物效果!$A$4:$I$64,L330=领地怪物效果!$A$4:$A$64)</f>
        <v>远征PVP-4级圣水矿井</v>
      </c>
      <c r="N330" s="16">
        <v>4</v>
      </c>
      <c r="O330" s="16">
        <v>11.75</v>
      </c>
      <c r="P330" s="16">
        <v>22.25</v>
      </c>
      <c r="Q330" s="16">
        <v>22.25</v>
      </c>
      <c r="R330" s="16">
        <v>0</v>
      </c>
      <c r="S330" s="16">
        <v>35315764</v>
      </c>
      <c r="T330" s="16">
        <v>15575000</v>
      </c>
      <c r="U330" s="16">
        <v>334372667</v>
      </c>
      <c r="V330" s="16">
        <f t="shared" si="46"/>
        <v>4</v>
      </c>
      <c r="W330" s="19" cm="1">
        <f t="array" ref="W330">SUMPRODUCT((V330=品质升级提升效果!$H$3:$H$102)*(品质升级提升效果!$I$3:$I$102=C330)*(品质升级提升效果!$J$3:$J$102))</f>
        <v>0.62</v>
      </c>
      <c r="X330" s="19" cm="1">
        <f t="array" ref="X330">IFERROR(LOOKUP(1,0/((L330=Sheet2!$A$1:$A$90)*(Sheet2!$B$1:$B$90=C330)),Sheet2!$C$1:$C$90),W330)</f>
        <v>0.62</v>
      </c>
      <c r="Y330" s="16">
        <f t="shared" si="48"/>
        <v>21895773</v>
      </c>
      <c r="Z330" s="16">
        <f t="shared" si="49"/>
        <v>9656500</v>
      </c>
      <c r="AA330" s="16">
        <f t="shared" si="50"/>
        <v>207311053</v>
      </c>
      <c r="AD330" s="16" t="s">
        <v>257</v>
      </c>
      <c r="AE330" s="16" t="str">
        <f t="shared" si="51"/>
        <v>21895773,0}|</v>
      </c>
      <c r="AF330" s="16" t="s">
        <v>258</v>
      </c>
      <c r="AG330" s="16">
        <f t="shared" si="52"/>
        <v>9656500</v>
      </c>
      <c r="AH330" s="16" t="s">
        <v>260</v>
      </c>
      <c r="AI330" s="16" t="s">
        <v>259</v>
      </c>
      <c r="AJ330" s="16">
        <f t="shared" si="53"/>
        <v>207311053</v>
      </c>
      <c r="AK330" s="16" t="s">
        <v>261</v>
      </c>
      <c r="AL330" s="24" t="str">
        <f t="shared" si="54"/>
        <v>{{5,1,1,21895773,0}|{{5,1,2,9656500,0}|{{5,1,3,207311053,3}}</v>
      </c>
    </row>
    <row r="331" spans="1:38" x14ac:dyDescent="0.15">
      <c r="A331" s="16">
        <v>326</v>
      </c>
      <c r="B331" s="16">
        <v>305</v>
      </c>
      <c r="C331" s="16">
        <v>6</v>
      </c>
      <c r="D331" s="16">
        <v>0</v>
      </c>
      <c r="E331" s="16">
        <v>600</v>
      </c>
      <c r="F331" s="16">
        <v>0</v>
      </c>
      <c r="G331" s="16">
        <v>6000426</v>
      </c>
      <c r="H331" s="24"/>
      <c r="I331" s="24" t="s">
        <v>288</v>
      </c>
      <c r="J331" s="16">
        <v>8661</v>
      </c>
      <c r="K331" s="25">
        <f t="shared" si="47"/>
        <v>640</v>
      </c>
      <c r="L331" s="16" t="s">
        <v>46</v>
      </c>
      <c r="M331" s="16" t="str" cm="1">
        <f t="array" ref="M331:U331">_xlfn._xlws.FILTER(领地怪物效果!$A$4:$I$64,L331=领地怪物效果!$A$4:$A$64)</f>
        <v>远征PVP-5级圣水矿井</v>
      </c>
      <c r="N331" s="16">
        <v>5</v>
      </c>
      <c r="O331" s="16">
        <v>17.8</v>
      </c>
      <c r="P331" s="16">
        <v>26.25</v>
      </c>
      <c r="Q331" s="16">
        <v>26.25</v>
      </c>
      <c r="R331" s="16">
        <v>0</v>
      </c>
      <c r="S331" s="16">
        <v>53499626</v>
      </c>
      <c r="T331" s="16">
        <v>18375000</v>
      </c>
      <c r="U331" s="16">
        <v>394484608</v>
      </c>
      <c r="V331" s="16">
        <f t="shared" si="46"/>
        <v>5</v>
      </c>
      <c r="W331" s="19" cm="1">
        <f t="array" ref="W331">SUMPRODUCT((V331=品质升级提升效果!$H$3:$H$102)*(品质升级提升效果!$I$3:$I$102=C331)*(品质升级提升效果!$J$3:$J$102))</f>
        <v>0.64</v>
      </c>
      <c r="X331" s="19" cm="1">
        <f t="array" ref="X331">IFERROR(LOOKUP(1,0/((L331=Sheet2!$A$1:$A$90)*(Sheet2!$B$1:$B$90=C331)),Sheet2!$C$1:$C$90),W331)</f>
        <v>0.64</v>
      </c>
      <c r="Y331" s="16">
        <f t="shared" si="48"/>
        <v>34239760</v>
      </c>
      <c r="Z331" s="16">
        <f t="shared" si="49"/>
        <v>11760000</v>
      </c>
      <c r="AA331" s="16">
        <f t="shared" si="50"/>
        <v>252470149</v>
      </c>
      <c r="AD331" s="16" t="s">
        <v>257</v>
      </c>
      <c r="AE331" s="16" t="str">
        <f t="shared" si="51"/>
        <v>34239760,0}|</v>
      </c>
      <c r="AF331" s="16" t="s">
        <v>258</v>
      </c>
      <c r="AG331" s="16">
        <f t="shared" si="52"/>
        <v>11760000</v>
      </c>
      <c r="AH331" s="16" t="s">
        <v>260</v>
      </c>
      <c r="AI331" s="16" t="s">
        <v>259</v>
      </c>
      <c r="AJ331" s="16">
        <f t="shared" si="53"/>
        <v>252470149</v>
      </c>
      <c r="AK331" s="16" t="s">
        <v>261</v>
      </c>
      <c r="AL331" s="24" t="str">
        <f t="shared" si="54"/>
        <v>{{5,1,1,34239760,0}|{{5,1,2,11760000,0}|{{5,1,3,252470149,3}}</v>
      </c>
    </row>
    <row r="332" spans="1:38" x14ac:dyDescent="0.15">
      <c r="A332" s="16">
        <v>327</v>
      </c>
      <c r="B332" s="16">
        <v>306</v>
      </c>
      <c r="C332" s="16">
        <v>6</v>
      </c>
      <c r="D332" s="16">
        <v>0</v>
      </c>
      <c r="E332" s="16">
        <v>600</v>
      </c>
      <c r="F332" s="16">
        <v>0</v>
      </c>
      <c r="G332" s="16">
        <v>6000427</v>
      </c>
      <c r="H332" s="24"/>
      <c r="I332" s="24" t="s">
        <v>289</v>
      </c>
      <c r="J332" s="16">
        <v>8661</v>
      </c>
      <c r="K332" s="25">
        <f t="shared" si="47"/>
        <v>620</v>
      </c>
      <c r="L332" s="16" t="s">
        <v>47</v>
      </c>
      <c r="M332" s="16" t="str" cm="1">
        <f t="array" ref="M332:U332">_xlfn._xlws.FILTER(领地怪物效果!$A$4:$I$64,L332=领地怪物效果!$A$4:$A$64)</f>
        <v>远征PVP-6级圣水矿井</v>
      </c>
      <c r="N332" s="16">
        <v>6</v>
      </c>
      <c r="O332" s="16">
        <v>41.95</v>
      </c>
      <c r="P332" s="16">
        <v>174</v>
      </c>
      <c r="Q332" s="16">
        <v>174</v>
      </c>
      <c r="R332" s="16">
        <v>0</v>
      </c>
      <c r="S332" s="16">
        <v>126084794</v>
      </c>
      <c r="T332" s="16">
        <v>121800000</v>
      </c>
      <c r="U332" s="16">
        <v>2614869402</v>
      </c>
      <c r="V332" s="16">
        <f t="shared" si="46"/>
        <v>6</v>
      </c>
      <c r="W332" s="19" cm="1">
        <f t="array" ref="W332">SUMPRODUCT((V332=品质升级提升效果!$H$3:$H$102)*(品质升级提升效果!$I$3:$I$102=C332)*(品质升级提升效果!$J$3:$J$102))</f>
        <v>0.62</v>
      </c>
      <c r="X332" s="19" cm="1">
        <f t="array" ref="X332">IFERROR(LOOKUP(1,0/((L332=Sheet2!$A$1:$A$90)*(Sheet2!$B$1:$B$90=C332)),Sheet2!$C$1:$C$90),W332)</f>
        <v>0.62</v>
      </c>
      <c r="Y332" s="16">
        <f t="shared" si="48"/>
        <v>78172572</v>
      </c>
      <c r="Z332" s="16">
        <f t="shared" si="49"/>
        <v>75516000</v>
      </c>
      <c r="AA332" s="16">
        <f t="shared" si="50"/>
        <v>1621219029</v>
      </c>
      <c r="AD332" s="16" t="s">
        <v>257</v>
      </c>
      <c r="AE332" s="16" t="str">
        <f t="shared" si="51"/>
        <v>78172572,0}|</v>
      </c>
      <c r="AF332" s="16" t="s">
        <v>258</v>
      </c>
      <c r="AG332" s="16">
        <f t="shared" si="52"/>
        <v>75516000</v>
      </c>
      <c r="AH332" s="16" t="s">
        <v>260</v>
      </c>
      <c r="AI332" s="16" t="s">
        <v>259</v>
      </c>
      <c r="AJ332" s="16">
        <f t="shared" si="53"/>
        <v>1621219029</v>
      </c>
      <c r="AK332" s="16" t="s">
        <v>261</v>
      </c>
      <c r="AL332" s="24" t="str">
        <f t="shared" si="54"/>
        <v>{{5,1,1,78172572,0}|{{5,1,2,75516000,0}|{{5,1,3,1621219029,3}}</v>
      </c>
    </row>
    <row r="333" spans="1:38" x14ac:dyDescent="0.15">
      <c r="A333" s="16">
        <v>328</v>
      </c>
      <c r="B333" s="16">
        <v>307</v>
      </c>
      <c r="C333" s="16">
        <v>6</v>
      </c>
      <c r="D333" s="16">
        <v>0</v>
      </c>
      <c r="E333" s="16">
        <v>600</v>
      </c>
      <c r="F333" s="16">
        <v>0</v>
      </c>
      <c r="G333" s="16">
        <v>6000428</v>
      </c>
      <c r="H333" s="24"/>
      <c r="I333" s="24" t="s">
        <v>290</v>
      </c>
      <c r="J333" s="16">
        <v>8661</v>
      </c>
      <c r="K333" s="25">
        <f t="shared" si="47"/>
        <v>560</v>
      </c>
      <c r="L333" s="16" t="s">
        <v>48</v>
      </c>
      <c r="M333" s="16" t="str" cm="1">
        <f t="array" ref="M333:U333">_xlfn._xlws.FILTER(领地怪物效果!$A$4:$I$64,L333=领地怪物效果!$A$4:$A$64)</f>
        <v>远征PVP-7级圣水矿井</v>
      </c>
      <c r="N333" s="16">
        <v>7</v>
      </c>
      <c r="O333" s="16">
        <v>48.35</v>
      </c>
      <c r="P333" s="16">
        <v>225</v>
      </c>
      <c r="Q333" s="16">
        <v>225</v>
      </c>
      <c r="R333" s="16">
        <v>0</v>
      </c>
      <c r="S333" s="16">
        <v>145320615</v>
      </c>
      <c r="T333" s="16">
        <v>157500000</v>
      </c>
      <c r="U333" s="16">
        <v>3381296641</v>
      </c>
      <c r="V333" s="16">
        <f t="shared" si="46"/>
        <v>7</v>
      </c>
      <c r="W333" s="19" cm="1">
        <f t="array" ref="W333">SUMPRODUCT((V333=品质升级提升效果!$H$3:$H$102)*(品质升级提升效果!$I$3:$I$102=C333)*(品质升级提升效果!$J$3:$J$102))</f>
        <v>0.56000000000000005</v>
      </c>
      <c r="X333" s="19" cm="1">
        <f t="array" ref="X333">IFERROR(LOOKUP(1,0/((L333=Sheet2!$A$1:$A$90)*(Sheet2!$B$1:$B$90=C333)),Sheet2!$C$1:$C$90),W333)</f>
        <v>0.56000000000000005</v>
      </c>
      <c r="Y333" s="16">
        <f t="shared" si="48"/>
        <v>81379544</v>
      </c>
      <c r="Z333" s="16">
        <f t="shared" si="49"/>
        <v>88200000</v>
      </c>
      <c r="AA333" s="16">
        <f t="shared" si="50"/>
        <v>1893526118</v>
      </c>
      <c r="AD333" s="16" t="s">
        <v>257</v>
      </c>
      <c r="AE333" s="16" t="str">
        <f t="shared" si="51"/>
        <v>81379544,0}|</v>
      </c>
      <c r="AF333" s="16" t="s">
        <v>258</v>
      </c>
      <c r="AG333" s="16">
        <f t="shared" si="52"/>
        <v>88200000</v>
      </c>
      <c r="AH333" s="16" t="s">
        <v>260</v>
      </c>
      <c r="AI333" s="16" t="s">
        <v>259</v>
      </c>
      <c r="AJ333" s="16">
        <f t="shared" si="53"/>
        <v>1893526118</v>
      </c>
      <c r="AK333" s="16" t="s">
        <v>261</v>
      </c>
      <c r="AL333" s="24" t="str">
        <f t="shared" si="54"/>
        <v>{{5,1,1,81379544,0}|{{5,1,2,88200000,0}|{{5,1,3,1893526118,3}}</v>
      </c>
    </row>
    <row r="334" spans="1:38" x14ac:dyDescent="0.15">
      <c r="A334" s="16">
        <v>329</v>
      </c>
      <c r="B334" s="16">
        <v>308</v>
      </c>
      <c r="C334" s="16">
        <v>6</v>
      </c>
      <c r="D334" s="16">
        <v>0</v>
      </c>
      <c r="E334" s="16">
        <v>600</v>
      </c>
      <c r="F334" s="16">
        <v>0</v>
      </c>
      <c r="G334" s="16">
        <v>6000429</v>
      </c>
      <c r="H334" s="24"/>
      <c r="I334" s="24" t="s">
        <v>291</v>
      </c>
      <c r="J334" s="16">
        <v>8661</v>
      </c>
      <c r="K334" s="25">
        <f t="shared" si="47"/>
        <v>500</v>
      </c>
      <c r="L334" s="16" t="s">
        <v>49</v>
      </c>
      <c r="M334" s="16" t="str" cm="1">
        <f t="array" ref="M334:U334">_xlfn._xlws.FILTER(领地怪物效果!$A$4:$I$64,L334=领地怪物效果!$A$4:$A$64)</f>
        <v>远征PVP-8级圣水矿井</v>
      </c>
      <c r="N334" s="16">
        <v>8</v>
      </c>
      <c r="O334" s="16">
        <v>53.35</v>
      </c>
      <c r="P334" s="16">
        <v>290.60000000000002</v>
      </c>
      <c r="Q334" s="16">
        <v>290.60000000000002</v>
      </c>
      <c r="R334" s="16">
        <v>0</v>
      </c>
      <c r="S334" s="16">
        <v>160348600</v>
      </c>
      <c r="T334" s="16">
        <v>203420000</v>
      </c>
      <c r="U334" s="16">
        <v>4367132462</v>
      </c>
      <c r="V334" s="16">
        <f t="shared" si="46"/>
        <v>8</v>
      </c>
      <c r="W334" s="19" cm="1">
        <f t="array" ref="W334">SUMPRODUCT((V334=品质升级提升效果!$H$3:$H$102)*(品质升级提升效果!$I$3:$I$102=C334)*(品质升级提升效果!$J$3:$J$102))</f>
        <v>0.5</v>
      </c>
      <c r="X334" s="19" cm="1">
        <f t="array" ref="X334">IFERROR(LOOKUP(1,0/((L334=Sheet2!$A$1:$A$90)*(Sheet2!$B$1:$B$90=C334)),Sheet2!$C$1:$C$90),W334)</f>
        <v>0.5</v>
      </c>
      <c r="Y334" s="16">
        <f t="shared" si="48"/>
        <v>80174300</v>
      </c>
      <c r="Z334" s="16">
        <f t="shared" si="49"/>
        <v>101710000</v>
      </c>
      <c r="AA334" s="16">
        <f t="shared" si="50"/>
        <v>2183566231</v>
      </c>
      <c r="AD334" s="16" t="s">
        <v>257</v>
      </c>
      <c r="AE334" s="16" t="str">
        <f t="shared" si="51"/>
        <v>80174300,0}|</v>
      </c>
      <c r="AF334" s="16" t="s">
        <v>258</v>
      </c>
      <c r="AG334" s="16">
        <f t="shared" si="52"/>
        <v>101710000</v>
      </c>
      <c r="AH334" s="16" t="s">
        <v>260</v>
      </c>
      <c r="AI334" s="16" t="s">
        <v>259</v>
      </c>
      <c r="AJ334" s="16">
        <f t="shared" si="53"/>
        <v>2183566231</v>
      </c>
      <c r="AK334" s="16" t="s">
        <v>261</v>
      </c>
      <c r="AL334" s="24" t="str">
        <f t="shared" si="54"/>
        <v>{{5,1,1,80174300,0}|{{5,1,2,101710000,0}|{{5,1,3,2183566231,3}}</v>
      </c>
    </row>
    <row r="335" spans="1:38" x14ac:dyDescent="0.15">
      <c r="A335" s="16">
        <v>330</v>
      </c>
      <c r="B335" s="16">
        <v>309</v>
      </c>
      <c r="C335" s="16">
        <v>6</v>
      </c>
      <c r="D335" s="16">
        <v>0</v>
      </c>
      <c r="E335" s="16">
        <v>600</v>
      </c>
      <c r="F335" s="16">
        <v>0</v>
      </c>
      <c r="G335" s="16">
        <v>6000430</v>
      </c>
      <c r="H335" s="24"/>
      <c r="I335" s="24" t="s">
        <v>292</v>
      </c>
      <c r="J335" s="16">
        <v>8661</v>
      </c>
      <c r="K335" s="25">
        <f t="shared" si="47"/>
        <v>460</v>
      </c>
      <c r="L335" s="16" t="s">
        <v>50</v>
      </c>
      <c r="M335" s="16" t="str" cm="1">
        <f t="array" ref="M335:U335">_xlfn._xlws.FILTER(领地怪物效果!$A$4:$I$64,L335=领地怪物效果!$A$4:$A$64)</f>
        <v>远征PVP-9级圣水矿井</v>
      </c>
      <c r="N335" s="16">
        <v>9</v>
      </c>
      <c r="O335" s="16">
        <v>92.3</v>
      </c>
      <c r="P335" s="16">
        <v>360</v>
      </c>
      <c r="Q335" s="16">
        <v>360</v>
      </c>
      <c r="R335" s="16">
        <v>0</v>
      </c>
      <c r="S335" s="16">
        <v>277416604</v>
      </c>
      <c r="T335" s="16">
        <v>252000000</v>
      </c>
      <c r="U335" s="16">
        <v>5410074626</v>
      </c>
      <c r="V335" s="16">
        <f t="shared" si="46"/>
        <v>9</v>
      </c>
      <c r="W335" s="19" cm="1">
        <f t="array" ref="W335">SUMPRODUCT((V335=品质升级提升效果!$H$3:$H$102)*(品质升级提升效果!$I$3:$I$102=C335)*(品质升级提升效果!$J$3:$J$102))</f>
        <v>0.46</v>
      </c>
      <c r="X335" s="19" cm="1">
        <f t="array" ref="X335">IFERROR(LOOKUP(1,0/((L335=Sheet2!$A$1:$A$90)*(Sheet2!$B$1:$B$90=C335)),Sheet2!$C$1:$C$90),W335)</f>
        <v>0.46</v>
      </c>
      <c r="Y335" s="16">
        <f t="shared" si="48"/>
        <v>127611637</v>
      </c>
      <c r="Z335" s="16">
        <f t="shared" si="49"/>
        <v>115920000</v>
      </c>
      <c r="AA335" s="16">
        <f t="shared" si="50"/>
        <v>2488634327</v>
      </c>
      <c r="AD335" s="16" t="s">
        <v>257</v>
      </c>
      <c r="AE335" s="16" t="str">
        <f t="shared" si="51"/>
        <v>127611637,0}|</v>
      </c>
      <c r="AF335" s="16" t="s">
        <v>258</v>
      </c>
      <c r="AG335" s="16">
        <f t="shared" si="52"/>
        <v>115920000</v>
      </c>
      <c r="AH335" s="16" t="s">
        <v>260</v>
      </c>
      <c r="AI335" s="16" t="s">
        <v>259</v>
      </c>
      <c r="AJ335" s="16">
        <f t="shared" si="53"/>
        <v>2488634327</v>
      </c>
      <c r="AK335" s="16" t="s">
        <v>261</v>
      </c>
      <c r="AL335" s="24" t="str">
        <f t="shared" si="54"/>
        <v>{{5,1,1,127611637,0}|{{5,1,2,115920000,0}|{{5,1,3,2488634327,3}}</v>
      </c>
    </row>
    <row r="336" spans="1:38" x14ac:dyDescent="0.15">
      <c r="A336" s="16">
        <v>331</v>
      </c>
      <c r="B336" s="16">
        <v>310</v>
      </c>
      <c r="C336" s="16">
        <v>6</v>
      </c>
      <c r="D336" s="16">
        <v>0</v>
      </c>
      <c r="E336" s="16">
        <v>600</v>
      </c>
      <c r="F336" s="16">
        <v>0</v>
      </c>
      <c r="G336" s="16">
        <v>6000431</v>
      </c>
      <c r="H336" s="24"/>
      <c r="I336" s="24" t="s">
        <v>293</v>
      </c>
      <c r="J336" s="16">
        <v>8661</v>
      </c>
      <c r="K336" s="25">
        <f t="shared" si="47"/>
        <v>440</v>
      </c>
      <c r="L336" s="16" t="s">
        <v>51</v>
      </c>
      <c r="M336" s="16" t="str" cm="1">
        <f t="array" ref="M336:U336">_xlfn._xlws.FILTER(领地怪物效果!$A$4:$I$64,L336=领地怪物效果!$A$4:$A$64)</f>
        <v>远征PVP-10级圣水矿井</v>
      </c>
      <c r="N336" s="16">
        <v>10</v>
      </c>
      <c r="O336" s="16">
        <v>108.65</v>
      </c>
      <c r="P336" s="16">
        <v>396</v>
      </c>
      <c r="Q336" s="16">
        <v>396</v>
      </c>
      <c r="R336" s="16">
        <v>0</v>
      </c>
      <c r="S336" s="16">
        <v>326558115</v>
      </c>
      <c r="T336" s="16">
        <v>277200000</v>
      </c>
      <c r="U336" s="16">
        <v>5951082089</v>
      </c>
      <c r="V336" s="16">
        <f t="shared" si="46"/>
        <v>10</v>
      </c>
      <c r="W336" s="19" cm="1">
        <f t="array" ref="W336">SUMPRODUCT((V336=品质升级提升效果!$H$3:$H$102)*(品质升级提升效果!$I$3:$I$102=C336)*(品质升级提升效果!$J$3:$J$102))</f>
        <v>0.44</v>
      </c>
      <c r="X336" s="19" cm="1">
        <f t="array" ref="X336">IFERROR(LOOKUP(1,0/((L336=Sheet2!$A$1:$A$90)*(Sheet2!$B$1:$B$90=C336)),Sheet2!$C$1:$C$90),W336)</f>
        <v>0.44</v>
      </c>
      <c r="Y336" s="16">
        <f t="shared" si="48"/>
        <v>143685570</v>
      </c>
      <c r="Z336" s="16">
        <f t="shared" si="49"/>
        <v>121968000</v>
      </c>
      <c r="AA336" s="16">
        <f t="shared" si="50"/>
        <v>2618476119</v>
      </c>
      <c r="AD336" s="16" t="s">
        <v>257</v>
      </c>
      <c r="AE336" s="16" t="str">
        <f t="shared" si="51"/>
        <v>143685570,0}|</v>
      </c>
      <c r="AF336" s="16" t="s">
        <v>258</v>
      </c>
      <c r="AG336" s="16">
        <f t="shared" si="52"/>
        <v>121968000</v>
      </c>
      <c r="AH336" s="16" t="s">
        <v>260</v>
      </c>
      <c r="AI336" s="16" t="s">
        <v>259</v>
      </c>
      <c r="AJ336" s="16">
        <f t="shared" si="53"/>
        <v>2618476119</v>
      </c>
      <c r="AK336" s="16" t="s">
        <v>261</v>
      </c>
      <c r="AL336" s="24" t="str">
        <f t="shared" si="54"/>
        <v>{{5,1,1,143685570,0}|{{5,1,2,121968000,0}|{{5,1,3,2618476119,3}}</v>
      </c>
    </row>
    <row r="337" spans="1:38" x14ac:dyDescent="0.15">
      <c r="A337" s="16">
        <v>332</v>
      </c>
      <c r="B337" s="16">
        <v>401</v>
      </c>
      <c r="C337" s="16">
        <v>6</v>
      </c>
      <c r="D337" s="16">
        <v>0</v>
      </c>
      <c r="E337" s="16">
        <v>0</v>
      </c>
      <c r="F337" s="16">
        <v>0</v>
      </c>
      <c r="G337" s="16">
        <v>6000432</v>
      </c>
      <c r="H337" s="24"/>
      <c r="I337" s="24" t="s">
        <v>285</v>
      </c>
      <c r="J337" s="16">
        <v>8661</v>
      </c>
      <c r="K337" s="25">
        <f t="shared" si="47"/>
        <v>31</v>
      </c>
      <c r="L337" s="16" t="s">
        <v>52</v>
      </c>
      <c r="M337" s="16" t="str" cm="1">
        <f t="array" ref="M337:U337">_xlfn._xlws.FILTER(领地怪物效果!$A$4:$I$64,L337=领地怪物效果!$A$4:$A$64)</f>
        <v>远征PVP-3级要塞</v>
      </c>
      <c r="N337" s="16">
        <v>3</v>
      </c>
      <c r="O337" s="16">
        <v>5</v>
      </c>
      <c r="P337" s="16">
        <v>2.5</v>
      </c>
      <c r="Q337" s="16">
        <v>2.5</v>
      </c>
      <c r="R337" s="16">
        <v>0</v>
      </c>
      <c r="S337" s="16">
        <v>15027985</v>
      </c>
      <c r="T337" s="16">
        <v>1750000</v>
      </c>
      <c r="U337" s="16">
        <v>37569962</v>
      </c>
      <c r="V337" s="16">
        <f t="shared" si="46"/>
        <v>1</v>
      </c>
      <c r="W337" s="19" cm="1">
        <f t="array" ref="W337">SUMPRODUCT((V337=品质升级提升效果!$H$3:$H$102)*(品质升级提升效果!$I$3:$I$102=C337)*(品质升级提升效果!$J$3:$J$102))</f>
        <v>0.8</v>
      </c>
      <c r="X337" s="19" cm="1">
        <f t="array" ref="X337">IFERROR(LOOKUP(1,0/((L337=Sheet2!$A$1:$A$90)*(Sheet2!$B$1:$B$90=C337)),Sheet2!$C$1:$C$90),W337)</f>
        <v>3.1E-2</v>
      </c>
      <c r="Y337" s="16">
        <f t="shared" si="48"/>
        <v>465867</v>
      </c>
      <c r="Z337" s="16">
        <f t="shared" si="49"/>
        <v>54250</v>
      </c>
      <c r="AA337" s="16">
        <f t="shared" si="50"/>
        <v>1164668</v>
      </c>
      <c r="AD337" s="16" t="s">
        <v>257</v>
      </c>
      <c r="AE337" s="16" t="str">
        <f t="shared" si="51"/>
        <v>465867,0}|</v>
      </c>
      <c r="AF337" s="16" t="s">
        <v>258</v>
      </c>
      <c r="AG337" s="16">
        <f t="shared" si="52"/>
        <v>54250</v>
      </c>
      <c r="AH337" s="16" t="s">
        <v>260</v>
      </c>
      <c r="AI337" s="16" t="s">
        <v>259</v>
      </c>
      <c r="AJ337" s="16">
        <f t="shared" si="53"/>
        <v>1164668</v>
      </c>
      <c r="AK337" s="16" t="s">
        <v>261</v>
      </c>
      <c r="AL337" s="24" t="str">
        <f t="shared" si="54"/>
        <v>{{5,1,1,465867,0}|{{5,1,2,54250,0}|{{5,1,3,1164668,3}}</v>
      </c>
    </row>
    <row r="338" spans="1:38" x14ac:dyDescent="0.15">
      <c r="A338" s="16">
        <v>333</v>
      </c>
      <c r="B338" s="16">
        <v>402</v>
      </c>
      <c r="C338" s="16">
        <v>6</v>
      </c>
      <c r="D338" s="16">
        <v>0</v>
      </c>
      <c r="E338" s="16">
        <v>0</v>
      </c>
      <c r="F338" s="16">
        <v>0</v>
      </c>
      <c r="G338" s="16">
        <v>6000433</v>
      </c>
      <c r="H338" s="24"/>
      <c r="I338" s="24" t="s">
        <v>269</v>
      </c>
      <c r="J338" s="16">
        <v>8661</v>
      </c>
      <c r="K338" s="25">
        <f t="shared" si="47"/>
        <v>31</v>
      </c>
      <c r="L338" s="16" t="s">
        <v>53</v>
      </c>
      <c r="M338" s="16" t="str" cm="1">
        <f t="array" ref="M338:U338">_xlfn._xlws.FILTER(领地怪物效果!$A$4:$I$64,L338=领地怪物效果!$A$4:$A$64)</f>
        <v>远征PVP-6级要塞</v>
      </c>
      <c r="N338" s="16">
        <v>6</v>
      </c>
      <c r="O338" s="16">
        <v>26</v>
      </c>
      <c r="P338" s="16">
        <v>160</v>
      </c>
      <c r="Q338" s="16">
        <v>160</v>
      </c>
      <c r="R338" s="16">
        <v>0</v>
      </c>
      <c r="S338" s="16">
        <v>78145522</v>
      </c>
      <c r="T338" s="16">
        <v>112000000</v>
      </c>
      <c r="U338" s="16">
        <v>2404477611</v>
      </c>
      <c r="V338" s="16">
        <f t="shared" si="46"/>
        <v>2</v>
      </c>
      <c r="W338" s="19" cm="1">
        <f t="array" ref="W338">SUMPRODUCT((V338=品质升级提升效果!$H$3:$H$102)*(品质升级提升效果!$I$3:$I$102=C338)*(品质升级提升效果!$J$3:$J$102))</f>
        <v>0.62</v>
      </c>
      <c r="X338" s="19" cm="1">
        <f t="array" ref="X338">IFERROR(LOOKUP(1,0/((L338=Sheet2!$A$1:$A$90)*(Sheet2!$B$1:$B$90=C338)),Sheet2!$C$1:$C$90),W338)</f>
        <v>3.1E-2</v>
      </c>
      <c r="Y338" s="16">
        <f t="shared" si="48"/>
        <v>2422511</v>
      </c>
      <c r="Z338" s="16">
        <f t="shared" si="49"/>
        <v>3472000</v>
      </c>
      <c r="AA338" s="16">
        <f t="shared" si="50"/>
        <v>74538805</v>
      </c>
      <c r="AD338" s="16" t="s">
        <v>257</v>
      </c>
      <c r="AE338" s="16" t="str">
        <f t="shared" si="51"/>
        <v>2422511,0}|</v>
      </c>
      <c r="AF338" s="16" t="s">
        <v>258</v>
      </c>
      <c r="AG338" s="16">
        <f t="shared" si="52"/>
        <v>3472000</v>
      </c>
      <c r="AH338" s="16" t="s">
        <v>260</v>
      </c>
      <c r="AI338" s="16" t="s">
        <v>259</v>
      </c>
      <c r="AJ338" s="16">
        <f t="shared" si="53"/>
        <v>74538805</v>
      </c>
      <c r="AK338" s="16" t="s">
        <v>261</v>
      </c>
      <c r="AL338" s="24" t="str">
        <f t="shared" si="54"/>
        <v>{{5,1,1,2422511,0}|{{5,1,2,3472000,0}|{{5,1,3,74538805,3}}</v>
      </c>
    </row>
    <row r="339" spans="1:38" x14ac:dyDescent="0.15">
      <c r="A339" s="16">
        <v>334</v>
      </c>
      <c r="B339" s="16">
        <v>403</v>
      </c>
      <c r="C339" s="16">
        <v>6</v>
      </c>
      <c r="D339" s="16">
        <v>0</v>
      </c>
      <c r="E339" s="16">
        <v>0</v>
      </c>
      <c r="F339" s="16">
        <v>0</v>
      </c>
      <c r="G339" s="16">
        <v>6000434</v>
      </c>
      <c r="H339" s="24"/>
      <c r="I339" s="24" t="s">
        <v>280</v>
      </c>
      <c r="J339" s="16">
        <v>8661</v>
      </c>
      <c r="K339" s="25">
        <f t="shared" si="47"/>
        <v>31</v>
      </c>
      <c r="L339" s="16" t="s">
        <v>54</v>
      </c>
      <c r="M339" s="16" t="str" cm="1">
        <f t="array" ref="M339:U339">_xlfn._xlws.FILTER(领地怪物效果!$A$4:$I$64,L339=领地怪物效果!$A$4:$A$64)</f>
        <v>远征PVP-9级要塞</v>
      </c>
      <c r="N339" s="16">
        <v>9</v>
      </c>
      <c r="O339" s="16">
        <v>56</v>
      </c>
      <c r="P339" s="16">
        <v>300</v>
      </c>
      <c r="Q339" s="16">
        <v>300</v>
      </c>
      <c r="R339" s="16">
        <v>0</v>
      </c>
      <c r="S339" s="16">
        <v>168313432</v>
      </c>
      <c r="T339" s="16">
        <v>210000000</v>
      </c>
      <c r="U339" s="16">
        <v>4508395522</v>
      </c>
      <c r="V339" s="16">
        <f t="shared" si="46"/>
        <v>3</v>
      </c>
      <c r="W339" s="19" cm="1">
        <f t="array" ref="W339">SUMPRODUCT((V339=品质升级提升效果!$H$3:$H$102)*(品质升级提升效果!$I$3:$I$102=C339)*(品质升级提升效果!$J$3:$J$102))</f>
        <v>0.56000000000000005</v>
      </c>
      <c r="X339" s="19" cm="1">
        <f t="array" ref="X339">IFERROR(LOOKUP(1,0/((L339=Sheet2!$A$1:$A$90)*(Sheet2!$B$1:$B$90=C339)),Sheet2!$C$1:$C$90),W339)</f>
        <v>3.1E-2</v>
      </c>
      <c r="Y339" s="16">
        <f t="shared" si="48"/>
        <v>5217716</v>
      </c>
      <c r="Z339" s="16">
        <f t="shared" si="49"/>
        <v>6510000</v>
      </c>
      <c r="AA339" s="16">
        <f t="shared" si="50"/>
        <v>139760261</v>
      </c>
      <c r="AD339" s="16" t="s">
        <v>257</v>
      </c>
      <c r="AE339" s="16" t="str">
        <f t="shared" si="51"/>
        <v>5217716,0}|</v>
      </c>
      <c r="AF339" s="16" t="s">
        <v>258</v>
      </c>
      <c r="AG339" s="16">
        <f t="shared" si="52"/>
        <v>6510000</v>
      </c>
      <c r="AH339" s="16" t="s">
        <v>260</v>
      </c>
      <c r="AI339" s="16" t="s">
        <v>259</v>
      </c>
      <c r="AJ339" s="16">
        <f t="shared" si="53"/>
        <v>139760261</v>
      </c>
      <c r="AK339" s="16" t="s">
        <v>261</v>
      </c>
      <c r="AL339" s="24" t="str">
        <f t="shared" si="54"/>
        <v>{{5,1,1,5217716,0}|{{5,1,2,6510000,0}|{{5,1,3,139760261,3}}</v>
      </c>
    </row>
    <row r="340" spans="1:38" x14ac:dyDescent="0.15">
      <c r="A340" s="16">
        <v>335</v>
      </c>
      <c r="B340" s="16">
        <v>404</v>
      </c>
      <c r="C340" s="16">
        <v>6</v>
      </c>
      <c r="D340" s="16">
        <v>0</v>
      </c>
      <c r="E340" s="16">
        <v>0</v>
      </c>
      <c r="F340" s="16">
        <v>0</v>
      </c>
      <c r="G340" s="16">
        <v>6000435</v>
      </c>
      <c r="H340" s="24"/>
      <c r="I340" s="24" t="s">
        <v>294</v>
      </c>
      <c r="J340" s="16">
        <v>8661</v>
      </c>
      <c r="K340" s="25">
        <f t="shared" si="47"/>
        <v>31</v>
      </c>
      <c r="L340" s="16" t="s">
        <v>55</v>
      </c>
      <c r="M340" s="16" t="str" cm="1">
        <f t="array" ref="M340:U340">_xlfn._xlws.FILTER(领地怪物效果!$A$4:$I$64,L340=领地怪物效果!$A$4:$A$64)</f>
        <v>远征PVP-10级中心城邦</v>
      </c>
      <c r="N340" s="16">
        <v>10</v>
      </c>
      <c r="O340" s="16">
        <v>83</v>
      </c>
      <c r="P340" s="16">
        <v>401</v>
      </c>
      <c r="Q340" s="16">
        <v>401</v>
      </c>
      <c r="R340" s="16">
        <v>0</v>
      </c>
      <c r="S340" s="16">
        <v>249464552</v>
      </c>
      <c r="T340" s="16">
        <v>280700000</v>
      </c>
      <c r="U340" s="16">
        <v>6026222014</v>
      </c>
      <c r="V340" s="16">
        <f t="shared" si="46"/>
        <v>4</v>
      </c>
      <c r="W340" s="19" cm="1">
        <f t="array" ref="W340">SUMPRODUCT((V340=品质升级提升效果!$H$3:$H$102)*(品质升级提升效果!$I$3:$I$102=C340)*(品质升级提升效果!$J$3:$J$102))</f>
        <v>0.62</v>
      </c>
      <c r="X340" s="19" cm="1">
        <f t="array" ref="X340">IFERROR(LOOKUP(1,0/((L340=Sheet2!$A$1:$A$90)*(Sheet2!$B$1:$B$90=C340)),Sheet2!$C$1:$C$90),W340)</f>
        <v>3.1E-2</v>
      </c>
      <c r="Y340" s="16">
        <f t="shared" si="48"/>
        <v>7733401</v>
      </c>
      <c r="Z340" s="16">
        <f t="shared" si="49"/>
        <v>8701700</v>
      </c>
      <c r="AA340" s="16">
        <f t="shared" si="50"/>
        <v>186812882</v>
      </c>
      <c r="AD340" s="16" t="s">
        <v>257</v>
      </c>
      <c r="AE340" s="16" t="str">
        <f t="shared" si="51"/>
        <v>7733401,0}|</v>
      </c>
      <c r="AF340" s="16" t="s">
        <v>258</v>
      </c>
      <c r="AG340" s="16">
        <f t="shared" si="52"/>
        <v>8701700</v>
      </c>
      <c r="AH340" s="16" t="s">
        <v>260</v>
      </c>
      <c r="AI340" s="16" t="s">
        <v>259</v>
      </c>
      <c r="AJ340" s="16">
        <f t="shared" si="53"/>
        <v>186812882</v>
      </c>
      <c r="AK340" s="16" t="s">
        <v>261</v>
      </c>
      <c r="AL340" s="24" t="str">
        <f t="shared" si="54"/>
        <v>{{5,1,1,7733401,0}|{{5,1,2,8701700,0}|{{5,1,3,186812882,3}}</v>
      </c>
    </row>
    <row r="341" spans="1:38" x14ac:dyDescent="0.15">
      <c r="A341" s="16">
        <v>336</v>
      </c>
      <c r="B341" s="16">
        <v>500</v>
      </c>
      <c r="C341" s="16">
        <v>6</v>
      </c>
      <c r="D341" s="16">
        <v>0</v>
      </c>
      <c r="E341" s="16">
        <v>0</v>
      </c>
      <c r="F341" s="16">
        <v>0</v>
      </c>
      <c r="G341" s="16">
        <v>6000436</v>
      </c>
      <c r="H341" s="24"/>
      <c r="I341" s="24" t="s">
        <v>295</v>
      </c>
      <c r="J341" s="16">
        <v>8661</v>
      </c>
      <c r="K341" s="25">
        <f t="shared" si="47"/>
        <v>800</v>
      </c>
      <c r="L341" s="16" t="s">
        <v>56</v>
      </c>
      <c r="M341" s="16" t="str" cm="1">
        <f t="array" ref="M341:U341">_xlfn._xlws.FILTER(领地怪物效果!$A$4:$I$64,L341=领地怪物效果!$A$4:$A$64)</f>
        <v>远征PVE-出生</v>
      </c>
      <c r="N341" s="16">
        <v>0</v>
      </c>
      <c r="O341" s="16">
        <v>1.5</v>
      </c>
      <c r="P341" s="16">
        <v>1.2</v>
      </c>
      <c r="Q341" s="16">
        <v>1.2</v>
      </c>
      <c r="R341" s="16">
        <v>0</v>
      </c>
      <c r="S341" s="16">
        <v>4508395</v>
      </c>
      <c r="T341" s="16">
        <v>840000</v>
      </c>
      <c r="U341" s="16">
        <v>18033582</v>
      </c>
      <c r="V341" s="16">
        <f t="shared" si="46"/>
        <v>1</v>
      </c>
      <c r="W341" s="19" cm="1">
        <f t="array" ref="W341">SUMPRODUCT((V341=品质升级提升效果!$H$3:$H$102)*(品质升级提升效果!$I$3:$I$102=C341)*(品质升级提升效果!$J$3:$J$102))</f>
        <v>0.8</v>
      </c>
      <c r="X341" s="19" cm="1">
        <f t="array" ref="X341">IFERROR(LOOKUP(1,0/((L341=Sheet2!$A$1:$A$90)*(Sheet2!$B$1:$B$90=C341)),Sheet2!$C$1:$C$90),W341)</f>
        <v>0.8</v>
      </c>
      <c r="Y341" s="16">
        <f t="shared" si="48"/>
        <v>3606716</v>
      </c>
      <c r="Z341" s="16">
        <f t="shared" si="49"/>
        <v>672000</v>
      </c>
      <c r="AA341" s="16">
        <f t="shared" si="50"/>
        <v>14426865</v>
      </c>
      <c r="AD341" s="16" t="s">
        <v>257</v>
      </c>
      <c r="AE341" s="16" t="str">
        <f t="shared" si="51"/>
        <v>3606716,0}|</v>
      </c>
      <c r="AF341" s="16" t="s">
        <v>258</v>
      </c>
      <c r="AG341" s="16">
        <f t="shared" si="52"/>
        <v>672000</v>
      </c>
      <c r="AH341" s="16" t="s">
        <v>260</v>
      </c>
      <c r="AI341" s="16" t="s">
        <v>259</v>
      </c>
      <c r="AJ341" s="16">
        <f t="shared" si="53"/>
        <v>14426865</v>
      </c>
      <c r="AK341" s="16" t="s">
        <v>261</v>
      </c>
      <c r="AL341" s="24" t="str">
        <f t="shared" si="54"/>
        <v>{{5,1,1,3606716,0}|{{5,1,2,672000,0}|{{5,1,3,14426865,3}}</v>
      </c>
    </row>
    <row r="342" spans="1:38" x14ac:dyDescent="0.15">
      <c r="A342" s="16">
        <v>337</v>
      </c>
      <c r="B342" s="16">
        <v>501</v>
      </c>
      <c r="C342" s="16">
        <v>6</v>
      </c>
      <c r="D342" s="16">
        <v>0</v>
      </c>
      <c r="E342" s="16">
        <v>0</v>
      </c>
      <c r="F342" s="16">
        <v>0</v>
      </c>
      <c r="G342" s="16">
        <v>6000437</v>
      </c>
      <c r="H342" s="24"/>
      <c r="I342" s="24" t="s">
        <v>289</v>
      </c>
      <c r="J342" s="16">
        <v>8661</v>
      </c>
      <c r="K342" s="25">
        <f t="shared" si="47"/>
        <v>800</v>
      </c>
      <c r="L342" s="16" t="s">
        <v>57</v>
      </c>
      <c r="M342" s="16" t="str" cm="1">
        <f t="array" ref="M342:U342">_xlfn._xlws.FILTER(领地怪物效果!$A$4:$I$64,L342=领地怪物效果!$A$4:$A$64)</f>
        <v>远征PVE-1级普通</v>
      </c>
      <c r="N342" s="16">
        <v>1</v>
      </c>
      <c r="O342" s="16">
        <v>1.35</v>
      </c>
      <c r="P342" s="16">
        <v>1.2</v>
      </c>
      <c r="Q342" s="16">
        <v>1.2</v>
      </c>
      <c r="R342" s="16">
        <v>0</v>
      </c>
      <c r="S342" s="16">
        <v>4057555</v>
      </c>
      <c r="T342" s="16">
        <v>840000</v>
      </c>
      <c r="U342" s="16">
        <v>18033582</v>
      </c>
      <c r="V342" s="16">
        <f t="shared" si="46"/>
        <v>1</v>
      </c>
      <c r="W342" s="19" cm="1">
        <f t="array" ref="W342">SUMPRODUCT((V342=品质升级提升效果!$H$3:$H$102)*(品质升级提升效果!$I$3:$I$102=C342)*(品质升级提升效果!$J$3:$J$102))</f>
        <v>0.8</v>
      </c>
      <c r="X342" s="19" cm="1">
        <f t="array" ref="X342">IFERROR(LOOKUP(1,0/((L342=Sheet2!$A$1:$A$90)*(Sheet2!$B$1:$B$90=C342)),Sheet2!$C$1:$C$90),W342)</f>
        <v>0.8</v>
      </c>
      <c r="Y342" s="16">
        <f t="shared" si="48"/>
        <v>3246044</v>
      </c>
      <c r="Z342" s="16">
        <f t="shared" si="49"/>
        <v>672000</v>
      </c>
      <c r="AA342" s="16">
        <f t="shared" si="50"/>
        <v>14426865</v>
      </c>
      <c r="AD342" s="16" t="s">
        <v>257</v>
      </c>
      <c r="AE342" s="16" t="str">
        <f t="shared" si="51"/>
        <v>3246044,0}|</v>
      </c>
      <c r="AF342" s="16" t="s">
        <v>258</v>
      </c>
      <c r="AG342" s="16">
        <f t="shared" si="52"/>
        <v>672000</v>
      </c>
      <c r="AH342" s="16" t="s">
        <v>260</v>
      </c>
      <c r="AI342" s="16" t="s">
        <v>259</v>
      </c>
      <c r="AJ342" s="16">
        <f t="shared" si="53"/>
        <v>14426865</v>
      </c>
      <c r="AK342" s="16" t="s">
        <v>261</v>
      </c>
      <c r="AL342" s="24" t="str">
        <f t="shared" si="54"/>
        <v>{{5,1,1,3246044,0}|{{5,1,2,672000,0}|{{5,1,3,14426865,3}}</v>
      </c>
    </row>
    <row r="343" spans="1:38" x14ac:dyDescent="0.15">
      <c r="A343" s="16">
        <v>338</v>
      </c>
      <c r="B343" s="16">
        <v>502</v>
      </c>
      <c r="C343" s="16">
        <v>6</v>
      </c>
      <c r="D343" s="16">
        <v>0</v>
      </c>
      <c r="E343" s="16">
        <v>0</v>
      </c>
      <c r="F343" s="16">
        <v>0</v>
      </c>
      <c r="G343" s="16">
        <v>6000438</v>
      </c>
      <c r="H343" s="24"/>
      <c r="I343" s="24" t="s">
        <v>296</v>
      </c>
      <c r="J343" s="16">
        <v>8661</v>
      </c>
      <c r="K343" s="25">
        <f t="shared" si="47"/>
        <v>620</v>
      </c>
      <c r="L343" s="16" t="s">
        <v>58</v>
      </c>
      <c r="M343" s="16" t="str" cm="1">
        <f t="array" ref="M343:U343">_xlfn._xlws.FILTER(领地怪物效果!$A$4:$I$64,L343=领地怪物效果!$A$4:$A$64)</f>
        <v>远征PVE-2级普通</v>
      </c>
      <c r="N343" s="16">
        <v>2</v>
      </c>
      <c r="O343" s="16">
        <v>2.8</v>
      </c>
      <c r="P343" s="16">
        <v>1.8</v>
      </c>
      <c r="Q343" s="16">
        <v>1.8</v>
      </c>
      <c r="R343" s="16">
        <v>0</v>
      </c>
      <c r="S343" s="16">
        <v>8415671</v>
      </c>
      <c r="T343" s="16">
        <v>1260000</v>
      </c>
      <c r="U343" s="16">
        <v>27050373</v>
      </c>
      <c r="V343" s="16">
        <f t="shared" si="46"/>
        <v>2</v>
      </c>
      <c r="W343" s="19" cm="1">
        <f t="array" ref="W343">SUMPRODUCT((V343=品质升级提升效果!$H$3:$H$102)*(品质升级提升效果!$I$3:$I$102=C343)*(品质升级提升效果!$J$3:$J$102))</f>
        <v>0.62</v>
      </c>
      <c r="X343" s="19" cm="1">
        <f t="array" ref="X343">IFERROR(LOOKUP(1,0/((L343=Sheet2!$A$1:$A$90)*(Sheet2!$B$1:$B$90=C343)),Sheet2!$C$1:$C$90),W343)</f>
        <v>0.62</v>
      </c>
      <c r="Y343" s="16">
        <f t="shared" si="48"/>
        <v>5217716</v>
      </c>
      <c r="Z343" s="16">
        <f t="shared" si="49"/>
        <v>781200</v>
      </c>
      <c r="AA343" s="16">
        <f t="shared" si="50"/>
        <v>16771231</v>
      </c>
      <c r="AD343" s="16" t="s">
        <v>257</v>
      </c>
      <c r="AE343" s="16" t="str">
        <f t="shared" si="51"/>
        <v>5217716,0}|</v>
      </c>
      <c r="AF343" s="16" t="s">
        <v>258</v>
      </c>
      <c r="AG343" s="16">
        <f t="shared" si="52"/>
        <v>781200</v>
      </c>
      <c r="AH343" s="16" t="s">
        <v>260</v>
      </c>
      <c r="AI343" s="16" t="s">
        <v>259</v>
      </c>
      <c r="AJ343" s="16">
        <f t="shared" si="53"/>
        <v>16771231</v>
      </c>
      <c r="AK343" s="16" t="s">
        <v>261</v>
      </c>
      <c r="AL343" s="24" t="str">
        <f t="shared" si="54"/>
        <v>{{5,1,1,5217716,0}|{{5,1,2,781200,0}|{{5,1,3,16771231,3}}</v>
      </c>
    </row>
    <row r="344" spans="1:38" x14ac:dyDescent="0.15">
      <c r="A344" s="16">
        <v>339</v>
      </c>
      <c r="B344" s="16">
        <v>503</v>
      </c>
      <c r="C344" s="16">
        <v>6</v>
      </c>
      <c r="D344" s="16">
        <v>0</v>
      </c>
      <c r="E344" s="16">
        <v>0</v>
      </c>
      <c r="F344" s="16">
        <v>0</v>
      </c>
      <c r="G344" s="16">
        <v>6000439</v>
      </c>
      <c r="H344" s="24"/>
      <c r="I344" s="24" t="s">
        <v>297</v>
      </c>
      <c r="J344" s="16">
        <v>8661</v>
      </c>
      <c r="K344" s="25">
        <f t="shared" si="47"/>
        <v>560</v>
      </c>
      <c r="L344" s="16" t="s">
        <v>59</v>
      </c>
      <c r="M344" s="16" t="str" cm="1">
        <f t="array" ref="M344:U344">_xlfn._xlws.FILTER(领地怪物效果!$A$4:$I$64,L344=领地怪物效果!$A$4:$A$64)</f>
        <v>远征PVE-3级普通</v>
      </c>
      <c r="N344" s="16">
        <v>3</v>
      </c>
      <c r="O344" s="16">
        <v>5.5</v>
      </c>
      <c r="P344" s="16">
        <v>3</v>
      </c>
      <c r="Q344" s="16">
        <v>3</v>
      </c>
      <c r="R344" s="16">
        <v>0</v>
      </c>
      <c r="S344" s="16">
        <v>16530783</v>
      </c>
      <c r="T344" s="16">
        <v>2100000</v>
      </c>
      <c r="U344" s="16">
        <v>45083955</v>
      </c>
      <c r="V344" s="16">
        <f t="shared" si="46"/>
        <v>3</v>
      </c>
      <c r="W344" s="19" cm="1">
        <f t="array" ref="W344">SUMPRODUCT((V344=品质升级提升效果!$H$3:$H$102)*(品质升级提升效果!$I$3:$I$102=C344)*(品质升级提升效果!$J$3:$J$102))</f>
        <v>0.56000000000000005</v>
      </c>
      <c r="X344" s="19" cm="1">
        <f t="array" ref="X344">IFERROR(LOOKUP(1,0/((L344=Sheet2!$A$1:$A$90)*(Sheet2!$B$1:$B$90=C344)),Sheet2!$C$1:$C$90),W344)</f>
        <v>0.56000000000000005</v>
      </c>
      <c r="Y344" s="16">
        <f t="shared" si="48"/>
        <v>9257238</v>
      </c>
      <c r="Z344" s="16">
        <f t="shared" si="49"/>
        <v>1176000</v>
      </c>
      <c r="AA344" s="16">
        <f t="shared" si="50"/>
        <v>25247014</v>
      </c>
      <c r="AD344" s="16" t="s">
        <v>257</v>
      </c>
      <c r="AE344" s="16" t="str">
        <f t="shared" si="51"/>
        <v>9257238,0}|</v>
      </c>
      <c r="AF344" s="16" t="s">
        <v>258</v>
      </c>
      <c r="AG344" s="16">
        <f t="shared" si="52"/>
        <v>1176000</v>
      </c>
      <c r="AH344" s="16" t="s">
        <v>260</v>
      </c>
      <c r="AI344" s="16" t="s">
        <v>259</v>
      </c>
      <c r="AJ344" s="16">
        <f t="shared" si="53"/>
        <v>25247014</v>
      </c>
      <c r="AK344" s="16" t="s">
        <v>261</v>
      </c>
      <c r="AL344" s="24" t="str">
        <f t="shared" si="54"/>
        <v>{{5,1,1,9257238,0}|{{5,1,2,1176000,0}|{{5,1,3,25247014,3}}</v>
      </c>
    </row>
    <row r="345" spans="1:38" x14ac:dyDescent="0.15">
      <c r="A345" s="16">
        <v>340</v>
      </c>
      <c r="B345" s="16">
        <v>504</v>
      </c>
      <c r="C345" s="16">
        <v>6</v>
      </c>
      <c r="D345" s="16">
        <v>0</v>
      </c>
      <c r="E345" s="16">
        <v>0</v>
      </c>
      <c r="F345" s="16">
        <v>0</v>
      </c>
      <c r="G345" s="16">
        <v>6000440</v>
      </c>
      <c r="H345" s="24"/>
      <c r="I345" s="24" t="s">
        <v>270</v>
      </c>
      <c r="J345" s="16">
        <v>8661</v>
      </c>
      <c r="K345" s="25">
        <f t="shared" si="47"/>
        <v>620</v>
      </c>
      <c r="L345" s="16" t="s">
        <v>60</v>
      </c>
      <c r="M345" s="16" t="str" cm="1">
        <f t="array" ref="M345:U345">_xlfn._xlws.FILTER(领地怪物效果!$A$4:$I$64,L345=领地怪物效果!$A$4:$A$64)</f>
        <v>远征PVE-4级普通</v>
      </c>
      <c r="N345" s="16">
        <v>4</v>
      </c>
      <c r="O345" s="16">
        <v>8</v>
      </c>
      <c r="P345" s="16">
        <v>22</v>
      </c>
      <c r="Q345" s="16">
        <v>22</v>
      </c>
      <c r="R345" s="16">
        <v>0</v>
      </c>
      <c r="S345" s="16">
        <v>24044776</v>
      </c>
      <c r="T345" s="16">
        <v>15400000</v>
      </c>
      <c r="U345" s="16">
        <v>330615671</v>
      </c>
      <c r="V345" s="16">
        <f t="shared" si="46"/>
        <v>4</v>
      </c>
      <c r="W345" s="19" cm="1">
        <f t="array" ref="W345">SUMPRODUCT((V345=品质升级提升效果!$H$3:$H$102)*(品质升级提升效果!$I$3:$I$102=C345)*(品质升级提升效果!$J$3:$J$102))</f>
        <v>0.62</v>
      </c>
      <c r="X345" s="19" cm="1">
        <f t="array" ref="X345">IFERROR(LOOKUP(1,0/((L345=Sheet2!$A$1:$A$90)*(Sheet2!$B$1:$B$90=C345)),Sheet2!$C$1:$C$90),W345)</f>
        <v>0.62</v>
      </c>
      <c r="Y345" s="16">
        <f t="shared" si="48"/>
        <v>14907761</v>
      </c>
      <c r="Z345" s="16">
        <f t="shared" si="49"/>
        <v>9548000</v>
      </c>
      <c r="AA345" s="16">
        <f t="shared" si="50"/>
        <v>204981716</v>
      </c>
      <c r="AD345" s="16" t="s">
        <v>257</v>
      </c>
      <c r="AE345" s="16" t="str">
        <f t="shared" si="51"/>
        <v>14907761,0}|</v>
      </c>
      <c r="AF345" s="16" t="s">
        <v>258</v>
      </c>
      <c r="AG345" s="16">
        <f t="shared" si="52"/>
        <v>9548000</v>
      </c>
      <c r="AH345" s="16" t="s">
        <v>260</v>
      </c>
      <c r="AI345" s="16" t="s">
        <v>259</v>
      </c>
      <c r="AJ345" s="16">
        <f t="shared" si="53"/>
        <v>204981716</v>
      </c>
      <c r="AK345" s="16" t="s">
        <v>261</v>
      </c>
      <c r="AL345" s="24" t="str">
        <f t="shared" si="54"/>
        <v>{{5,1,1,14907761,0}|{{5,1,2,9548000,0}|{{5,1,3,204981716,3}}</v>
      </c>
    </row>
    <row r="346" spans="1:38" x14ac:dyDescent="0.15">
      <c r="A346" s="16">
        <v>341</v>
      </c>
      <c r="B346" s="16">
        <v>505</v>
      </c>
      <c r="C346" s="16">
        <v>6</v>
      </c>
      <c r="D346" s="16">
        <v>0</v>
      </c>
      <c r="E346" s="16">
        <v>0</v>
      </c>
      <c r="F346" s="16">
        <v>0</v>
      </c>
      <c r="G346" s="16">
        <v>6000441</v>
      </c>
      <c r="H346" s="24"/>
      <c r="I346" s="24" t="s">
        <v>298</v>
      </c>
      <c r="J346" s="16">
        <v>8661</v>
      </c>
      <c r="K346" s="25">
        <f t="shared" si="47"/>
        <v>640</v>
      </c>
      <c r="L346" s="16" t="s">
        <v>61</v>
      </c>
      <c r="M346" s="16" t="str" cm="1">
        <f t="array" ref="M346:U346">_xlfn._xlws.FILTER(领地怪物效果!$A$4:$I$64,L346=领地怪物效果!$A$4:$A$64)</f>
        <v>远征PVE-5级普通</v>
      </c>
      <c r="N346" s="16">
        <v>5</v>
      </c>
      <c r="O346" s="16">
        <v>12</v>
      </c>
      <c r="P346" s="16">
        <v>25</v>
      </c>
      <c r="Q346" s="16">
        <v>25</v>
      </c>
      <c r="R346" s="16">
        <v>0</v>
      </c>
      <c r="S346" s="16">
        <v>36067164</v>
      </c>
      <c r="T346" s="16">
        <v>17500000</v>
      </c>
      <c r="U346" s="16">
        <v>375699626</v>
      </c>
      <c r="V346" s="16">
        <f t="shared" si="46"/>
        <v>5</v>
      </c>
      <c r="W346" s="19" cm="1">
        <f t="array" ref="W346">SUMPRODUCT((V346=品质升级提升效果!$H$3:$H$102)*(品质升级提升效果!$I$3:$I$102=C346)*(品质升级提升效果!$J$3:$J$102))</f>
        <v>0.64</v>
      </c>
      <c r="X346" s="19" cm="1">
        <f t="array" ref="X346">IFERROR(LOOKUP(1,0/((L346=Sheet2!$A$1:$A$90)*(Sheet2!$B$1:$B$90=C346)),Sheet2!$C$1:$C$90),W346)</f>
        <v>0.64</v>
      </c>
      <c r="Y346" s="16">
        <f t="shared" si="48"/>
        <v>23082984</v>
      </c>
      <c r="Z346" s="16">
        <f t="shared" si="49"/>
        <v>11200000</v>
      </c>
      <c r="AA346" s="16">
        <f t="shared" si="50"/>
        <v>240447760</v>
      </c>
      <c r="AD346" s="16" t="s">
        <v>257</v>
      </c>
      <c r="AE346" s="16" t="str">
        <f t="shared" si="51"/>
        <v>23082984,0}|</v>
      </c>
      <c r="AF346" s="16" t="s">
        <v>258</v>
      </c>
      <c r="AG346" s="16">
        <f t="shared" si="52"/>
        <v>11200000</v>
      </c>
      <c r="AH346" s="16" t="s">
        <v>260</v>
      </c>
      <c r="AI346" s="16" t="s">
        <v>259</v>
      </c>
      <c r="AJ346" s="16">
        <f t="shared" si="53"/>
        <v>240447760</v>
      </c>
      <c r="AK346" s="16" t="s">
        <v>261</v>
      </c>
      <c r="AL346" s="24" t="str">
        <f t="shared" si="54"/>
        <v>{{5,1,1,23082984,0}|{{5,1,2,11200000,0}|{{5,1,3,240447760,3}}</v>
      </c>
    </row>
    <row r="347" spans="1:38" x14ac:dyDescent="0.15">
      <c r="A347" s="16">
        <v>342</v>
      </c>
      <c r="B347" s="16">
        <v>506</v>
      </c>
      <c r="C347" s="16">
        <v>6</v>
      </c>
      <c r="D347" s="16">
        <v>0</v>
      </c>
      <c r="E347" s="16">
        <v>0</v>
      </c>
      <c r="F347" s="16">
        <v>0</v>
      </c>
      <c r="G347" s="16">
        <v>6000442</v>
      </c>
      <c r="H347" s="24"/>
      <c r="I347" s="24" t="s">
        <v>299</v>
      </c>
      <c r="J347" s="16">
        <v>8661</v>
      </c>
      <c r="K347" s="25">
        <f t="shared" si="47"/>
        <v>620</v>
      </c>
      <c r="L347" s="16" t="s">
        <v>62</v>
      </c>
      <c r="M347" s="16" t="str" cm="1">
        <f t="array" ref="M347:U347">_xlfn._xlws.FILTER(领地怪物效果!$A$4:$I$64,L347=领地怪物效果!$A$4:$A$64)</f>
        <v>远征PVE-6级普通</v>
      </c>
      <c r="N347" s="16">
        <v>6</v>
      </c>
      <c r="O347" s="16">
        <v>28</v>
      </c>
      <c r="P347" s="16">
        <v>160</v>
      </c>
      <c r="Q347" s="16">
        <v>160</v>
      </c>
      <c r="R347" s="16">
        <v>0</v>
      </c>
      <c r="S347" s="16">
        <v>84156716</v>
      </c>
      <c r="T347" s="16">
        <v>112000000</v>
      </c>
      <c r="U347" s="16">
        <v>2404477611</v>
      </c>
      <c r="V347" s="16">
        <f t="shared" si="46"/>
        <v>6</v>
      </c>
      <c r="W347" s="19" cm="1">
        <f t="array" ref="W347">SUMPRODUCT((V347=品质升级提升效果!$H$3:$H$102)*(品质升级提升效果!$I$3:$I$102=C347)*(品质升级提升效果!$J$3:$J$102))</f>
        <v>0.62</v>
      </c>
      <c r="X347" s="19" cm="1">
        <f t="array" ref="X347">IFERROR(LOOKUP(1,0/((L347=Sheet2!$A$1:$A$90)*(Sheet2!$B$1:$B$90=C347)),Sheet2!$C$1:$C$90),W347)</f>
        <v>0.62</v>
      </c>
      <c r="Y347" s="16">
        <f t="shared" si="48"/>
        <v>52177163</v>
      </c>
      <c r="Z347" s="16">
        <f t="shared" si="49"/>
        <v>69440000</v>
      </c>
      <c r="AA347" s="16">
        <f t="shared" si="50"/>
        <v>1490776118</v>
      </c>
      <c r="AD347" s="16" t="s">
        <v>257</v>
      </c>
      <c r="AE347" s="16" t="str">
        <f t="shared" si="51"/>
        <v>52177163,0}|</v>
      </c>
      <c r="AF347" s="16" t="s">
        <v>258</v>
      </c>
      <c r="AG347" s="16">
        <f t="shared" si="52"/>
        <v>69440000</v>
      </c>
      <c r="AH347" s="16" t="s">
        <v>260</v>
      </c>
      <c r="AI347" s="16" t="s">
        <v>259</v>
      </c>
      <c r="AJ347" s="16">
        <f t="shared" si="53"/>
        <v>1490776118</v>
      </c>
      <c r="AK347" s="16" t="s">
        <v>261</v>
      </c>
      <c r="AL347" s="24" t="str">
        <f t="shared" si="54"/>
        <v>{{5,1,1,52177163,0}|{{5,1,2,69440000,0}|{{5,1,3,1490776118,3}}</v>
      </c>
    </row>
    <row r="348" spans="1:38" x14ac:dyDescent="0.15">
      <c r="A348" s="16">
        <v>343</v>
      </c>
      <c r="B348" s="16">
        <v>507</v>
      </c>
      <c r="C348" s="16">
        <v>6</v>
      </c>
      <c r="D348" s="16">
        <v>0</v>
      </c>
      <c r="E348" s="16">
        <v>0</v>
      </c>
      <c r="F348" s="16">
        <v>0</v>
      </c>
      <c r="G348" s="16">
        <v>6000443</v>
      </c>
      <c r="H348" s="24"/>
      <c r="I348" s="24" t="s">
        <v>283</v>
      </c>
      <c r="J348" s="16">
        <v>8661</v>
      </c>
      <c r="K348" s="25">
        <f t="shared" si="47"/>
        <v>560</v>
      </c>
      <c r="L348" s="16" t="s">
        <v>63</v>
      </c>
      <c r="M348" s="16" t="str" cm="1">
        <f t="array" ref="M348:U348">_xlfn._xlws.FILTER(领地怪物效果!$A$4:$I$64,L348=领地怪物效果!$A$4:$A$64)</f>
        <v>远征PVE-7级普通</v>
      </c>
      <c r="N348" s="16">
        <v>7</v>
      </c>
      <c r="O348" s="16">
        <v>32</v>
      </c>
      <c r="P348" s="16">
        <v>200</v>
      </c>
      <c r="Q348" s="16">
        <v>200</v>
      </c>
      <c r="R348" s="16">
        <v>0</v>
      </c>
      <c r="S348" s="16">
        <v>96179104</v>
      </c>
      <c r="T348" s="16">
        <v>140000000</v>
      </c>
      <c r="U348" s="16">
        <v>3005597014</v>
      </c>
      <c r="V348" s="16">
        <f t="shared" si="46"/>
        <v>7</v>
      </c>
      <c r="W348" s="19" cm="1">
        <f t="array" ref="W348">SUMPRODUCT((V348=品质升级提升效果!$H$3:$H$102)*(品质升级提升效果!$I$3:$I$102=C348)*(品质升级提升效果!$J$3:$J$102))</f>
        <v>0.56000000000000005</v>
      </c>
      <c r="X348" s="19" cm="1">
        <f t="array" ref="X348">IFERROR(LOOKUP(1,0/((L348=Sheet2!$A$1:$A$90)*(Sheet2!$B$1:$B$90=C348)),Sheet2!$C$1:$C$90),W348)</f>
        <v>0.56000000000000005</v>
      </c>
      <c r="Y348" s="16">
        <f t="shared" si="48"/>
        <v>53860298</v>
      </c>
      <c r="Z348" s="16">
        <f t="shared" si="49"/>
        <v>78400000</v>
      </c>
      <c r="AA348" s="16">
        <f t="shared" si="50"/>
        <v>1683134327</v>
      </c>
      <c r="AD348" s="16" t="s">
        <v>257</v>
      </c>
      <c r="AE348" s="16" t="str">
        <f t="shared" si="51"/>
        <v>53860298,0}|</v>
      </c>
      <c r="AF348" s="16" t="s">
        <v>258</v>
      </c>
      <c r="AG348" s="16">
        <f t="shared" si="52"/>
        <v>78400000</v>
      </c>
      <c r="AH348" s="16" t="s">
        <v>260</v>
      </c>
      <c r="AI348" s="16" t="s">
        <v>259</v>
      </c>
      <c r="AJ348" s="16">
        <f t="shared" si="53"/>
        <v>1683134327</v>
      </c>
      <c r="AK348" s="16" t="s">
        <v>261</v>
      </c>
      <c r="AL348" s="24" t="str">
        <f t="shared" si="54"/>
        <v>{{5,1,1,53860298,0}|{{5,1,2,78400000,0}|{{5,1,3,1683134327,3}}</v>
      </c>
    </row>
    <row r="349" spans="1:38" x14ac:dyDescent="0.15">
      <c r="A349" s="16">
        <v>344</v>
      </c>
      <c r="B349" s="16">
        <v>508</v>
      </c>
      <c r="C349" s="16">
        <v>6</v>
      </c>
      <c r="D349" s="16">
        <v>0</v>
      </c>
      <c r="E349" s="16">
        <v>0</v>
      </c>
      <c r="F349" s="16">
        <v>0</v>
      </c>
      <c r="G349" s="16">
        <v>6000444</v>
      </c>
      <c r="H349" s="24"/>
      <c r="I349" s="24" t="s">
        <v>300</v>
      </c>
      <c r="J349" s="16">
        <v>8661</v>
      </c>
      <c r="K349" s="25">
        <f t="shared" si="47"/>
        <v>500</v>
      </c>
      <c r="L349" s="16" t="s">
        <v>64</v>
      </c>
      <c r="M349" s="16" t="str" cm="1">
        <f t="array" ref="M349:U349">_xlfn._xlws.FILTER(领地怪物效果!$A$4:$I$64,L349=领地怪物效果!$A$4:$A$64)</f>
        <v>远征PVE-8级普通</v>
      </c>
      <c r="N349" s="16">
        <v>8</v>
      </c>
      <c r="O349" s="16">
        <v>35</v>
      </c>
      <c r="P349" s="16">
        <v>250</v>
      </c>
      <c r="Q349" s="16">
        <v>250</v>
      </c>
      <c r="R349" s="16">
        <v>0</v>
      </c>
      <c r="S349" s="16">
        <v>105195895</v>
      </c>
      <c r="T349" s="16">
        <v>175000000</v>
      </c>
      <c r="U349" s="16">
        <v>3756996268</v>
      </c>
      <c r="V349" s="16">
        <f t="shared" si="46"/>
        <v>8</v>
      </c>
      <c r="W349" s="19" cm="1">
        <f t="array" ref="W349">SUMPRODUCT((V349=品质升级提升效果!$H$3:$H$102)*(品质升级提升效果!$I$3:$I$102=C349)*(品质升级提升效果!$J$3:$J$102))</f>
        <v>0.5</v>
      </c>
      <c r="X349" s="19" cm="1">
        <f t="array" ref="X349">IFERROR(LOOKUP(1,0/((L349=Sheet2!$A$1:$A$90)*(Sheet2!$B$1:$B$90=C349)),Sheet2!$C$1:$C$90),W349)</f>
        <v>0.5</v>
      </c>
      <c r="Y349" s="16">
        <f t="shared" si="48"/>
        <v>52597947</v>
      </c>
      <c r="Z349" s="16">
        <f t="shared" si="49"/>
        <v>87500000</v>
      </c>
      <c r="AA349" s="16">
        <f t="shared" si="50"/>
        <v>1878498134</v>
      </c>
      <c r="AD349" s="16" t="s">
        <v>257</v>
      </c>
      <c r="AE349" s="16" t="str">
        <f t="shared" si="51"/>
        <v>52597947,0}|</v>
      </c>
      <c r="AF349" s="16" t="s">
        <v>258</v>
      </c>
      <c r="AG349" s="16">
        <f t="shared" si="52"/>
        <v>87500000</v>
      </c>
      <c r="AH349" s="16" t="s">
        <v>260</v>
      </c>
      <c r="AI349" s="16" t="s">
        <v>259</v>
      </c>
      <c r="AJ349" s="16">
        <f t="shared" si="53"/>
        <v>1878498134</v>
      </c>
      <c r="AK349" s="16" t="s">
        <v>261</v>
      </c>
      <c r="AL349" s="24" t="str">
        <f t="shared" si="54"/>
        <v>{{5,1,1,52597947,0}|{{5,1,2,87500000,0}|{{5,1,3,1878498134,3}}</v>
      </c>
    </row>
    <row r="350" spans="1:38" x14ac:dyDescent="0.15">
      <c r="A350" s="16">
        <v>345</v>
      </c>
      <c r="B350" s="16">
        <v>509</v>
      </c>
      <c r="C350" s="16">
        <v>6</v>
      </c>
      <c r="D350" s="16">
        <v>0</v>
      </c>
      <c r="E350" s="16">
        <v>0</v>
      </c>
      <c r="F350" s="16">
        <v>0</v>
      </c>
      <c r="G350" s="16">
        <v>6000445</v>
      </c>
      <c r="H350" s="24"/>
      <c r="I350" s="24" t="s">
        <v>301</v>
      </c>
      <c r="J350" s="16">
        <v>8661</v>
      </c>
      <c r="K350" s="25">
        <f t="shared" si="47"/>
        <v>460</v>
      </c>
      <c r="L350" s="16" t="s">
        <v>65</v>
      </c>
      <c r="M350" s="16" t="str" cm="1">
        <f t="array" ref="M350:U350">_xlfn._xlws.FILTER(领地怪物效果!$A$4:$I$64,L350=领地怪物效果!$A$4:$A$64)</f>
        <v>远征PVE-9级普通</v>
      </c>
      <c r="N350" s="16">
        <v>9</v>
      </c>
      <c r="O350" s="16">
        <v>60</v>
      </c>
      <c r="P350" s="16">
        <v>300</v>
      </c>
      <c r="Q350" s="16">
        <v>300</v>
      </c>
      <c r="R350" s="16">
        <v>0</v>
      </c>
      <c r="S350" s="16">
        <v>180335820</v>
      </c>
      <c r="T350" s="16">
        <v>210000000</v>
      </c>
      <c r="U350" s="16">
        <v>4508395522</v>
      </c>
      <c r="V350" s="16">
        <f t="shared" si="46"/>
        <v>9</v>
      </c>
      <c r="W350" s="19" cm="1">
        <f t="array" ref="W350">SUMPRODUCT((V350=品质升级提升效果!$H$3:$H$102)*(品质升级提升效果!$I$3:$I$102=C350)*(品质升级提升效果!$J$3:$J$102))</f>
        <v>0.46</v>
      </c>
      <c r="X350" s="19" cm="1">
        <f t="array" ref="X350">IFERROR(LOOKUP(1,0/((L350=Sheet2!$A$1:$A$90)*(Sheet2!$B$1:$B$90=C350)),Sheet2!$C$1:$C$90),W350)</f>
        <v>0.46</v>
      </c>
      <c r="Y350" s="16">
        <f t="shared" si="48"/>
        <v>82954477</v>
      </c>
      <c r="Z350" s="16">
        <f t="shared" si="49"/>
        <v>96600000</v>
      </c>
      <c r="AA350" s="16">
        <f t="shared" si="50"/>
        <v>2073861940</v>
      </c>
      <c r="AD350" s="16" t="s">
        <v>257</v>
      </c>
      <c r="AE350" s="16" t="str">
        <f t="shared" si="51"/>
        <v>82954477,0}|</v>
      </c>
      <c r="AF350" s="16" t="s">
        <v>258</v>
      </c>
      <c r="AG350" s="16">
        <f t="shared" si="52"/>
        <v>96600000</v>
      </c>
      <c r="AH350" s="16" t="s">
        <v>260</v>
      </c>
      <c r="AI350" s="16" t="s">
        <v>259</v>
      </c>
      <c r="AJ350" s="16">
        <f t="shared" si="53"/>
        <v>2073861940</v>
      </c>
      <c r="AK350" s="16" t="s">
        <v>261</v>
      </c>
      <c r="AL350" s="24" t="str">
        <f t="shared" si="54"/>
        <v>{{5,1,1,82954477,0}|{{5,1,2,96600000,0}|{{5,1,3,2073861940,3}}</v>
      </c>
    </row>
    <row r="351" spans="1:38" x14ac:dyDescent="0.15">
      <c r="A351" s="16">
        <v>346</v>
      </c>
      <c r="B351" s="16">
        <v>510</v>
      </c>
      <c r="C351" s="16">
        <v>6</v>
      </c>
      <c r="D351" s="16">
        <v>0</v>
      </c>
      <c r="E351" s="16">
        <v>0</v>
      </c>
      <c r="F351" s="16">
        <v>0</v>
      </c>
      <c r="G351" s="16">
        <v>6000446</v>
      </c>
      <c r="H351" s="24"/>
      <c r="I351" s="24" t="s">
        <v>302</v>
      </c>
      <c r="J351" s="16">
        <v>8661</v>
      </c>
      <c r="K351" s="25">
        <f t="shared" si="47"/>
        <v>440</v>
      </c>
      <c r="L351" s="16" t="s">
        <v>66</v>
      </c>
      <c r="M351" s="16" t="str" cm="1">
        <f t="array" ref="M351:U351">_xlfn._xlws.FILTER(领地怪物效果!$A$4:$I$64,L351=领地怪物效果!$A$4:$A$64)</f>
        <v>远征PVE-10级普通</v>
      </c>
      <c r="N351" s="16">
        <v>10</v>
      </c>
      <c r="O351" s="16">
        <v>70</v>
      </c>
      <c r="P351" s="16">
        <v>320</v>
      </c>
      <c r="Q351" s="16">
        <v>320</v>
      </c>
      <c r="R351" s="16">
        <v>0</v>
      </c>
      <c r="S351" s="16">
        <v>210391791</v>
      </c>
      <c r="T351" s="16">
        <v>224000000</v>
      </c>
      <c r="U351" s="16">
        <v>4808955223</v>
      </c>
      <c r="V351" s="16">
        <f t="shared" si="46"/>
        <v>10</v>
      </c>
      <c r="W351" s="19" cm="1">
        <f t="array" ref="W351">SUMPRODUCT((V351=品质升级提升效果!$H$3:$H$102)*(品质升级提升效果!$I$3:$I$102=C351)*(品质升级提升效果!$J$3:$J$102))</f>
        <v>0.44</v>
      </c>
      <c r="X351" s="19" cm="1">
        <f t="array" ref="X351">IFERROR(LOOKUP(1,0/((L351=Sheet2!$A$1:$A$90)*(Sheet2!$B$1:$B$90=C351)),Sheet2!$C$1:$C$90),W351)</f>
        <v>0.44</v>
      </c>
      <c r="Y351" s="16">
        <f t="shared" si="48"/>
        <v>92572388</v>
      </c>
      <c r="Z351" s="16">
        <f t="shared" si="49"/>
        <v>98560000</v>
      </c>
      <c r="AA351" s="16">
        <f t="shared" si="50"/>
        <v>2115940298</v>
      </c>
      <c r="AD351" s="16" t="s">
        <v>257</v>
      </c>
      <c r="AE351" s="16" t="str">
        <f t="shared" si="51"/>
        <v>92572388,0}|</v>
      </c>
      <c r="AF351" s="16" t="s">
        <v>258</v>
      </c>
      <c r="AG351" s="16">
        <f t="shared" si="52"/>
        <v>98560000</v>
      </c>
      <c r="AH351" s="16" t="s">
        <v>260</v>
      </c>
      <c r="AI351" s="16" t="s">
        <v>259</v>
      </c>
      <c r="AJ351" s="16">
        <f t="shared" si="53"/>
        <v>2115940298</v>
      </c>
      <c r="AK351" s="16" t="s">
        <v>261</v>
      </c>
      <c r="AL351" s="24" t="str">
        <f t="shared" si="54"/>
        <v>{{5,1,1,92572388,0}|{{5,1,2,98560000,0}|{{5,1,3,2115940298,3}}</v>
      </c>
    </row>
    <row r="352" spans="1:38" x14ac:dyDescent="0.15">
      <c r="A352" s="16">
        <v>347</v>
      </c>
      <c r="B352" s="16">
        <v>601</v>
      </c>
      <c r="C352" s="16">
        <v>6</v>
      </c>
      <c r="D352" s="16">
        <v>0</v>
      </c>
      <c r="E352" s="16">
        <v>0</v>
      </c>
      <c r="F352" s="16">
        <v>600</v>
      </c>
      <c r="G352" s="16">
        <v>6000447</v>
      </c>
      <c r="H352" s="24"/>
      <c r="I352" s="24" t="s">
        <v>303</v>
      </c>
      <c r="J352" s="16">
        <v>8661</v>
      </c>
      <c r="K352" s="25">
        <f t="shared" si="47"/>
        <v>800</v>
      </c>
      <c r="L352" s="16" t="s">
        <v>67</v>
      </c>
      <c r="M352" s="16" t="str" cm="1">
        <f t="array" ref="M352:U352">_xlfn._xlws.FILTER(领地怪物效果!$A$4:$I$64,L352=领地怪物效果!$A$4:$A$64)</f>
        <v>远征PVE-1级远古矿井</v>
      </c>
      <c r="N352" s="16">
        <v>1</v>
      </c>
      <c r="O352" s="16">
        <v>1.9</v>
      </c>
      <c r="P352" s="16">
        <v>1.9</v>
      </c>
      <c r="Q352" s="16">
        <v>1.9</v>
      </c>
      <c r="R352" s="16">
        <v>0</v>
      </c>
      <c r="S352" s="16">
        <v>5710634</v>
      </c>
      <c r="T352" s="16">
        <v>1330000</v>
      </c>
      <c r="U352" s="16">
        <v>28553171</v>
      </c>
      <c r="V352" s="16">
        <f t="shared" si="46"/>
        <v>1</v>
      </c>
      <c r="W352" s="19" cm="1">
        <f t="array" ref="W352">SUMPRODUCT((V352=品质升级提升效果!$H$3:$H$102)*(品质升级提升效果!$I$3:$I$102=C352)*(品质升级提升效果!$J$3:$J$102))</f>
        <v>0.8</v>
      </c>
      <c r="X352" s="19" cm="1">
        <f t="array" ref="X352">IFERROR(LOOKUP(1,0/((L352=Sheet2!$A$1:$A$90)*(Sheet2!$B$1:$B$90=C352)),Sheet2!$C$1:$C$90),W352)</f>
        <v>0.8</v>
      </c>
      <c r="Y352" s="16">
        <f t="shared" si="48"/>
        <v>4568507</v>
      </c>
      <c r="Z352" s="16">
        <f t="shared" si="49"/>
        <v>1064000</v>
      </c>
      <c r="AA352" s="16">
        <f t="shared" si="50"/>
        <v>22842536</v>
      </c>
      <c r="AD352" s="16" t="s">
        <v>257</v>
      </c>
      <c r="AE352" s="16" t="str">
        <f t="shared" si="51"/>
        <v>4568507,0}|</v>
      </c>
      <c r="AF352" s="16" t="s">
        <v>258</v>
      </c>
      <c r="AG352" s="16">
        <f t="shared" si="52"/>
        <v>1064000</v>
      </c>
      <c r="AH352" s="16" t="s">
        <v>260</v>
      </c>
      <c r="AI352" s="16" t="s">
        <v>259</v>
      </c>
      <c r="AJ352" s="16">
        <f t="shared" si="53"/>
        <v>22842536</v>
      </c>
      <c r="AK352" s="16" t="s">
        <v>261</v>
      </c>
      <c r="AL352" s="24" t="str">
        <f t="shared" si="54"/>
        <v>{{5,1,1,4568507,0}|{{5,1,2,1064000,0}|{{5,1,3,22842536,3}}</v>
      </c>
    </row>
    <row r="353" spans="1:38" x14ac:dyDescent="0.15">
      <c r="A353" s="16">
        <v>348</v>
      </c>
      <c r="B353" s="16">
        <v>602</v>
      </c>
      <c r="C353" s="16">
        <v>6</v>
      </c>
      <c r="D353" s="16">
        <v>0</v>
      </c>
      <c r="E353" s="16">
        <v>0</v>
      </c>
      <c r="F353" s="16">
        <v>600</v>
      </c>
      <c r="G353" s="16">
        <v>6000448</v>
      </c>
      <c r="H353" s="24"/>
      <c r="I353" s="24" t="s">
        <v>271</v>
      </c>
      <c r="J353" s="16">
        <v>8661</v>
      </c>
      <c r="K353" s="25">
        <f t="shared" si="47"/>
        <v>620</v>
      </c>
      <c r="L353" s="16" t="s">
        <v>68</v>
      </c>
      <c r="M353" s="16" t="str" cm="1">
        <f t="array" ref="M353:U353">_xlfn._xlws.FILTER(领地怪物效果!$A$4:$I$64,L353=领地怪物效果!$A$4:$A$64)</f>
        <v>远征PVE-2级远古矿井</v>
      </c>
      <c r="N353" s="16">
        <v>2</v>
      </c>
      <c r="O353" s="16">
        <v>2.95</v>
      </c>
      <c r="P353" s="16">
        <v>2.25</v>
      </c>
      <c r="Q353" s="16">
        <v>2.25</v>
      </c>
      <c r="R353" s="16">
        <v>0</v>
      </c>
      <c r="S353" s="16">
        <v>8866511</v>
      </c>
      <c r="T353" s="16">
        <v>1575000</v>
      </c>
      <c r="U353" s="16">
        <v>33812966</v>
      </c>
      <c r="V353" s="16">
        <f t="shared" si="46"/>
        <v>2</v>
      </c>
      <c r="W353" s="19" cm="1">
        <f t="array" ref="W353">SUMPRODUCT((V353=品质升级提升效果!$H$3:$H$102)*(品质升级提升效果!$I$3:$I$102=C353)*(品质升级提升效果!$J$3:$J$102))</f>
        <v>0.62</v>
      </c>
      <c r="X353" s="19" cm="1">
        <f t="array" ref="X353">IFERROR(LOOKUP(1,0/((L353=Sheet2!$A$1:$A$90)*(Sheet2!$B$1:$B$90=C353)),Sheet2!$C$1:$C$90),W353)</f>
        <v>0.62</v>
      </c>
      <c r="Y353" s="16">
        <f t="shared" si="48"/>
        <v>5497236</v>
      </c>
      <c r="Z353" s="16">
        <f t="shared" si="49"/>
        <v>976500</v>
      </c>
      <c r="AA353" s="16">
        <f t="shared" si="50"/>
        <v>20964038</v>
      </c>
      <c r="AD353" s="16" t="s">
        <v>257</v>
      </c>
      <c r="AE353" s="16" t="str">
        <f t="shared" si="51"/>
        <v>5497236,0}|</v>
      </c>
      <c r="AF353" s="16" t="s">
        <v>258</v>
      </c>
      <c r="AG353" s="16">
        <f t="shared" si="52"/>
        <v>976500</v>
      </c>
      <c r="AH353" s="16" t="s">
        <v>260</v>
      </c>
      <c r="AI353" s="16" t="s">
        <v>259</v>
      </c>
      <c r="AJ353" s="16">
        <f t="shared" si="53"/>
        <v>20964038</v>
      </c>
      <c r="AK353" s="16" t="s">
        <v>261</v>
      </c>
      <c r="AL353" s="24" t="str">
        <f t="shared" si="54"/>
        <v>{{5,1,1,5497236,0}|{{5,1,2,976500,0}|{{5,1,3,20964038,3}}</v>
      </c>
    </row>
    <row r="354" spans="1:38" x14ac:dyDescent="0.15">
      <c r="A354" s="16">
        <v>349</v>
      </c>
      <c r="B354" s="16">
        <v>603</v>
      </c>
      <c r="C354" s="16">
        <v>6</v>
      </c>
      <c r="D354" s="16">
        <v>0</v>
      </c>
      <c r="E354" s="16">
        <v>0</v>
      </c>
      <c r="F354" s="16">
        <v>600</v>
      </c>
      <c r="G354" s="16">
        <v>6000449</v>
      </c>
      <c r="H354" s="24"/>
      <c r="I354" s="24" t="s">
        <v>304</v>
      </c>
      <c r="J354" s="16">
        <v>8661</v>
      </c>
      <c r="K354" s="25">
        <f t="shared" si="47"/>
        <v>560</v>
      </c>
      <c r="L354" s="16" t="s">
        <v>69</v>
      </c>
      <c r="M354" s="16" t="str" cm="1">
        <f t="array" ref="M354:U354">_xlfn._xlws.FILTER(领地怪物效果!$A$4:$I$64,L354=领地怪物效果!$A$4:$A$64)</f>
        <v>远征PVE-3级远古矿井</v>
      </c>
      <c r="N354" s="16">
        <v>3</v>
      </c>
      <c r="O354" s="16">
        <v>5.9</v>
      </c>
      <c r="P354" s="16">
        <v>3.9</v>
      </c>
      <c r="Q354" s="16">
        <v>3.9</v>
      </c>
      <c r="R354" s="16">
        <v>0</v>
      </c>
      <c r="S354" s="16">
        <v>17733022</v>
      </c>
      <c r="T354" s="16">
        <v>2730000</v>
      </c>
      <c r="U354" s="16">
        <v>58609141</v>
      </c>
      <c r="V354" s="16">
        <f t="shared" si="46"/>
        <v>3</v>
      </c>
      <c r="W354" s="19" cm="1">
        <f t="array" ref="W354">SUMPRODUCT((V354=品质升级提升效果!$H$3:$H$102)*(品质升级提升效果!$I$3:$I$102=C354)*(品质升级提升效果!$J$3:$J$102))</f>
        <v>0.56000000000000005</v>
      </c>
      <c r="X354" s="19" cm="1">
        <f t="array" ref="X354">IFERROR(LOOKUP(1,0/((L354=Sheet2!$A$1:$A$90)*(Sheet2!$B$1:$B$90=C354)),Sheet2!$C$1:$C$90),W354)</f>
        <v>0.56000000000000005</v>
      </c>
      <c r="Y354" s="16">
        <f t="shared" si="48"/>
        <v>9930492</v>
      </c>
      <c r="Z354" s="16">
        <f t="shared" si="49"/>
        <v>1528800</v>
      </c>
      <c r="AA354" s="16">
        <f t="shared" si="50"/>
        <v>32821118</v>
      </c>
      <c r="AD354" s="16" t="s">
        <v>257</v>
      </c>
      <c r="AE354" s="16" t="str">
        <f t="shared" si="51"/>
        <v>9930492,0}|</v>
      </c>
      <c r="AF354" s="16" t="s">
        <v>258</v>
      </c>
      <c r="AG354" s="16">
        <f t="shared" si="52"/>
        <v>1528800</v>
      </c>
      <c r="AH354" s="16" t="s">
        <v>260</v>
      </c>
      <c r="AI354" s="16" t="s">
        <v>259</v>
      </c>
      <c r="AJ354" s="16">
        <f t="shared" si="53"/>
        <v>32821118</v>
      </c>
      <c r="AK354" s="16" t="s">
        <v>261</v>
      </c>
      <c r="AL354" s="24" t="str">
        <f t="shared" si="54"/>
        <v>{{5,1,1,9930492,0}|{{5,1,2,1528800,0}|{{5,1,3,32821118,3}}</v>
      </c>
    </row>
    <row r="355" spans="1:38" x14ac:dyDescent="0.15">
      <c r="A355" s="16">
        <v>350</v>
      </c>
      <c r="B355" s="16">
        <v>604</v>
      </c>
      <c r="C355" s="16">
        <v>6</v>
      </c>
      <c r="D355" s="16">
        <v>0</v>
      </c>
      <c r="E355" s="16">
        <v>0</v>
      </c>
      <c r="F355" s="16">
        <v>600</v>
      </c>
      <c r="G355" s="16">
        <v>6000450</v>
      </c>
      <c r="H355" s="24"/>
      <c r="I355" s="24" t="s">
        <v>305</v>
      </c>
      <c r="J355" s="16">
        <v>8661</v>
      </c>
      <c r="K355" s="25">
        <f t="shared" si="47"/>
        <v>620</v>
      </c>
      <c r="L355" s="16" t="s">
        <v>70</v>
      </c>
      <c r="M355" s="16" t="str" cm="1">
        <f t="array" ref="M355:U355">_xlfn._xlws.FILTER(领地怪物效果!$A$4:$I$64,L355=领地怪物效果!$A$4:$A$64)</f>
        <v>远征PVE-4级远古矿井</v>
      </c>
      <c r="N355" s="16">
        <v>4</v>
      </c>
      <c r="O355" s="16">
        <v>8.6999999999999993</v>
      </c>
      <c r="P355" s="16">
        <v>29.7</v>
      </c>
      <c r="Q355" s="16">
        <v>29.7</v>
      </c>
      <c r="R355" s="16">
        <v>0</v>
      </c>
      <c r="S355" s="16">
        <v>26148694</v>
      </c>
      <c r="T355" s="16">
        <v>20790000</v>
      </c>
      <c r="U355" s="16">
        <v>446331156</v>
      </c>
      <c r="V355" s="16">
        <f t="shared" si="46"/>
        <v>4</v>
      </c>
      <c r="W355" s="19" cm="1">
        <f t="array" ref="W355">SUMPRODUCT((V355=品质升级提升效果!$H$3:$H$102)*(品质升级提升效果!$I$3:$I$102=C355)*(品质升级提升效果!$J$3:$J$102))</f>
        <v>0.62</v>
      </c>
      <c r="X355" s="19" cm="1">
        <f t="array" ref="X355">IFERROR(LOOKUP(1,0/((L355=Sheet2!$A$1:$A$90)*(Sheet2!$B$1:$B$90=C355)),Sheet2!$C$1:$C$90),W355)</f>
        <v>0.62</v>
      </c>
      <c r="Y355" s="16">
        <f t="shared" si="48"/>
        <v>16212190</v>
      </c>
      <c r="Z355" s="16">
        <f t="shared" si="49"/>
        <v>12889800</v>
      </c>
      <c r="AA355" s="16">
        <f t="shared" si="50"/>
        <v>276725316</v>
      </c>
      <c r="AD355" s="16" t="s">
        <v>257</v>
      </c>
      <c r="AE355" s="16" t="str">
        <f t="shared" si="51"/>
        <v>16212190,0}|</v>
      </c>
      <c r="AF355" s="16" t="s">
        <v>258</v>
      </c>
      <c r="AG355" s="16">
        <f t="shared" si="52"/>
        <v>12889800</v>
      </c>
      <c r="AH355" s="16" t="s">
        <v>260</v>
      </c>
      <c r="AI355" s="16" t="s">
        <v>259</v>
      </c>
      <c r="AJ355" s="16">
        <f t="shared" si="53"/>
        <v>276725316</v>
      </c>
      <c r="AK355" s="16" t="s">
        <v>261</v>
      </c>
      <c r="AL355" s="24" t="str">
        <f t="shared" si="54"/>
        <v>{{5,1,1,16212190,0}|{{5,1,2,12889800,0}|{{5,1,3,276725316,3}}</v>
      </c>
    </row>
    <row r="356" spans="1:38" x14ac:dyDescent="0.15">
      <c r="A356" s="16">
        <v>351</v>
      </c>
      <c r="B356" s="16">
        <v>605</v>
      </c>
      <c r="C356" s="16">
        <v>6</v>
      </c>
      <c r="D356" s="16">
        <v>0</v>
      </c>
      <c r="E356" s="16">
        <v>0</v>
      </c>
      <c r="F356" s="16">
        <v>600</v>
      </c>
      <c r="G356" s="16">
        <v>6000451</v>
      </c>
      <c r="H356" s="24"/>
      <c r="I356" s="24" t="s">
        <v>284</v>
      </c>
      <c r="J356" s="16">
        <v>8661</v>
      </c>
      <c r="K356" s="25">
        <f t="shared" si="47"/>
        <v>640</v>
      </c>
      <c r="L356" s="16" t="s">
        <v>71</v>
      </c>
      <c r="M356" s="16" t="str" cm="1">
        <f t="array" ref="M356:U356">_xlfn._xlws.FILTER(领地怪物效果!$A$4:$I$64,L356=领地怪物效果!$A$4:$A$64)</f>
        <v>远征PVE-5级远古矿井</v>
      </c>
      <c r="N356" s="16">
        <v>5</v>
      </c>
      <c r="O356" s="16">
        <v>13.2</v>
      </c>
      <c r="P356" s="16">
        <v>35</v>
      </c>
      <c r="Q356" s="16">
        <v>35</v>
      </c>
      <c r="R356" s="16">
        <v>0</v>
      </c>
      <c r="S356" s="16">
        <v>39673880</v>
      </c>
      <c r="T356" s="16">
        <v>24500000</v>
      </c>
      <c r="U356" s="16">
        <v>525979477</v>
      </c>
      <c r="V356" s="16">
        <f t="shared" si="46"/>
        <v>5</v>
      </c>
      <c r="W356" s="19" cm="1">
        <f t="array" ref="W356">SUMPRODUCT((V356=品质升级提升效果!$H$3:$H$102)*(品质升级提升效果!$I$3:$I$102=C356)*(品质升级提升效果!$J$3:$J$102))</f>
        <v>0.64</v>
      </c>
      <c r="X356" s="19" cm="1">
        <f t="array" ref="X356">IFERROR(LOOKUP(1,0/((L356=Sheet2!$A$1:$A$90)*(Sheet2!$B$1:$B$90=C356)),Sheet2!$C$1:$C$90),W356)</f>
        <v>0.64</v>
      </c>
      <c r="Y356" s="16">
        <f t="shared" si="48"/>
        <v>25391283</v>
      </c>
      <c r="Z356" s="16">
        <f t="shared" si="49"/>
        <v>15680000</v>
      </c>
      <c r="AA356" s="16">
        <f t="shared" si="50"/>
        <v>336626865</v>
      </c>
      <c r="AD356" s="16" t="s">
        <v>257</v>
      </c>
      <c r="AE356" s="16" t="str">
        <f t="shared" si="51"/>
        <v>25391283,0}|</v>
      </c>
      <c r="AF356" s="16" t="s">
        <v>258</v>
      </c>
      <c r="AG356" s="16">
        <f t="shared" si="52"/>
        <v>15680000</v>
      </c>
      <c r="AH356" s="16" t="s">
        <v>260</v>
      </c>
      <c r="AI356" s="16" t="s">
        <v>259</v>
      </c>
      <c r="AJ356" s="16">
        <f t="shared" si="53"/>
        <v>336626865</v>
      </c>
      <c r="AK356" s="16" t="s">
        <v>261</v>
      </c>
      <c r="AL356" s="24" t="str">
        <f t="shared" si="54"/>
        <v>{{5,1,1,25391283,0}|{{5,1,2,15680000,0}|{{5,1,3,336626865,3}}</v>
      </c>
    </row>
    <row r="357" spans="1:38" x14ac:dyDescent="0.15">
      <c r="A357" s="16">
        <v>352</v>
      </c>
      <c r="B357" s="16">
        <v>606</v>
      </c>
      <c r="C357" s="16">
        <v>6</v>
      </c>
      <c r="D357" s="16">
        <v>0</v>
      </c>
      <c r="E357" s="16">
        <v>0</v>
      </c>
      <c r="F357" s="16">
        <v>600</v>
      </c>
      <c r="G357" s="16">
        <v>6000452</v>
      </c>
      <c r="H357" s="24"/>
      <c r="I357" s="24" t="s">
        <v>306</v>
      </c>
      <c r="J357" s="16">
        <v>8661</v>
      </c>
      <c r="K357" s="25">
        <f t="shared" si="47"/>
        <v>620</v>
      </c>
      <c r="L357" s="16" t="s">
        <v>72</v>
      </c>
      <c r="M357" s="16" t="str" cm="1">
        <f t="array" ref="M357:U357">_xlfn._xlws.FILTER(领地怪物效果!$A$4:$I$64,L357=领地怪物效果!$A$4:$A$64)</f>
        <v>远征PVE-6级远古矿井</v>
      </c>
      <c r="N357" s="16">
        <v>6</v>
      </c>
      <c r="O357" s="16">
        <v>31.05</v>
      </c>
      <c r="P357" s="16">
        <v>232</v>
      </c>
      <c r="Q357" s="16">
        <v>232</v>
      </c>
      <c r="R357" s="16">
        <v>0</v>
      </c>
      <c r="S357" s="16">
        <v>93323787</v>
      </c>
      <c r="T357" s="16">
        <v>162400000</v>
      </c>
      <c r="U357" s="16">
        <v>3486492537</v>
      </c>
      <c r="V357" s="16">
        <f t="shared" si="46"/>
        <v>6</v>
      </c>
      <c r="W357" s="19" cm="1">
        <f t="array" ref="W357">SUMPRODUCT((V357=品质升级提升效果!$H$3:$H$102)*(品质升级提升效果!$I$3:$I$102=C357)*(品质升级提升效果!$J$3:$J$102))</f>
        <v>0.62</v>
      </c>
      <c r="X357" s="19" cm="1">
        <f t="array" ref="X357">IFERROR(LOOKUP(1,0/((L357=Sheet2!$A$1:$A$90)*(Sheet2!$B$1:$B$90=C357)),Sheet2!$C$1:$C$90),W357)</f>
        <v>0.62</v>
      </c>
      <c r="Y357" s="16">
        <f t="shared" si="48"/>
        <v>57860747</v>
      </c>
      <c r="Z357" s="16">
        <f t="shared" si="49"/>
        <v>100688000</v>
      </c>
      <c r="AA357" s="16">
        <f t="shared" si="50"/>
        <v>2161625372</v>
      </c>
      <c r="AD357" s="16" t="s">
        <v>257</v>
      </c>
      <c r="AE357" s="16" t="str">
        <f t="shared" si="51"/>
        <v>57860747,0}|</v>
      </c>
      <c r="AF357" s="16" t="s">
        <v>258</v>
      </c>
      <c r="AG357" s="16">
        <f t="shared" si="52"/>
        <v>100688000</v>
      </c>
      <c r="AH357" s="16" t="s">
        <v>260</v>
      </c>
      <c r="AI357" s="16" t="s">
        <v>259</v>
      </c>
      <c r="AJ357" s="16">
        <f t="shared" si="53"/>
        <v>2161625372</v>
      </c>
      <c r="AK357" s="16" t="s">
        <v>261</v>
      </c>
      <c r="AL357" s="24" t="str">
        <f t="shared" si="54"/>
        <v>{{5,1,1,57860747,0}|{{5,1,2,100688000,0}|{{5,1,3,2161625372,3}}</v>
      </c>
    </row>
    <row r="358" spans="1:38" x14ac:dyDescent="0.15">
      <c r="A358" s="16">
        <v>353</v>
      </c>
      <c r="B358" s="16">
        <v>607</v>
      </c>
      <c r="C358" s="16">
        <v>6</v>
      </c>
      <c r="D358" s="16">
        <v>0</v>
      </c>
      <c r="E358" s="16">
        <v>0</v>
      </c>
      <c r="F358" s="16">
        <v>600</v>
      </c>
      <c r="G358" s="16">
        <v>6000453</v>
      </c>
      <c r="H358" s="24"/>
      <c r="I358" s="24" t="s">
        <v>307</v>
      </c>
      <c r="J358" s="16">
        <v>8661</v>
      </c>
      <c r="K358" s="25">
        <f t="shared" si="47"/>
        <v>560</v>
      </c>
      <c r="L358" s="16" t="s">
        <v>73</v>
      </c>
      <c r="M358" s="16" t="str" cm="1">
        <f t="array" ref="M358:U358">_xlfn._xlws.FILTER(领地怪物效果!$A$4:$I$64,L358=领地怪物效果!$A$4:$A$64)</f>
        <v>远征PVE-7级远古矿井</v>
      </c>
      <c r="N358" s="16">
        <v>7</v>
      </c>
      <c r="O358" s="16">
        <v>35.799999999999997</v>
      </c>
      <c r="P358" s="16">
        <v>300</v>
      </c>
      <c r="Q358" s="16">
        <v>300</v>
      </c>
      <c r="R358" s="16">
        <v>0</v>
      </c>
      <c r="S358" s="16">
        <v>107600373</v>
      </c>
      <c r="T358" s="16">
        <v>210000000</v>
      </c>
      <c r="U358" s="16">
        <v>4508395522</v>
      </c>
      <c r="V358" s="16">
        <f t="shared" si="46"/>
        <v>7</v>
      </c>
      <c r="W358" s="19" cm="1">
        <f t="array" ref="W358">SUMPRODUCT((V358=品质升级提升效果!$H$3:$H$102)*(品质升级提升效果!$I$3:$I$102=C358)*(品质升级提升效果!$J$3:$J$102))</f>
        <v>0.56000000000000005</v>
      </c>
      <c r="X358" s="19" cm="1">
        <f t="array" ref="X358">IFERROR(LOOKUP(1,0/((L358=Sheet2!$A$1:$A$90)*(Sheet2!$B$1:$B$90=C358)),Sheet2!$C$1:$C$90),W358)</f>
        <v>0.56000000000000005</v>
      </c>
      <c r="Y358" s="16">
        <f t="shared" si="48"/>
        <v>60256208</v>
      </c>
      <c r="Z358" s="16">
        <f t="shared" si="49"/>
        <v>117600000</v>
      </c>
      <c r="AA358" s="16">
        <f t="shared" si="50"/>
        <v>2524701492</v>
      </c>
      <c r="AD358" s="16" t="s">
        <v>257</v>
      </c>
      <c r="AE358" s="16" t="str">
        <f t="shared" si="51"/>
        <v>60256208,0}|</v>
      </c>
      <c r="AF358" s="16" t="s">
        <v>258</v>
      </c>
      <c r="AG358" s="16">
        <f t="shared" si="52"/>
        <v>117600000</v>
      </c>
      <c r="AH358" s="16" t="s">
        <v>260</v>
      </c>
      <c r="AI358" s="16" t="s">
        <v>259</v>
      </c>
      <c r="AJ358" s="16">
        <f t="shared" si="53"/>
        <v>2524701492</v>
      </c>
      <c r="AK358" s="16" t="s">
        <v>261</v>
      </c>
      <c r="AL358" s="24" t="str">
        <f t="shared" si="54"/>
        <v>{{5,1,1,60256208,0}|{{5,1,2,117600000,0}|{{5,1,3,2524701492,3}}</v>
      </c>
    </row>
    <row r="359" spans="1:38" x14ac:dyDescent="0.15">
      <c r="A359" s="16">
        <v>354</v>
      </c>
      <c r="B359" s="16">
        <v>608</v>
      </c>
      <c r="C359" s="16">
        <v>6</v>
      </c>
      <c r="D359" s="16">
        <v>0</v>
      </c>
      <c r="E359" s="16">
        <v>0</v>
      </c>
      <c r="F359" s="16">
        <v>600</v>
      </c>
      <c r="G359" s="16">
        <v>6000454</v>
      </c>
      <c r="H359" s="24"/>
      <c r="I359" s="24" t="s">
        <v>308</v>
      </c>
      <c r="J359" s="16">
        <v>8661</v>
      </c>
      <c r="K359" s="25">
        <f t="shared" si="47"/>
        <v>500</v>
      </c>
      <c r="L359" s="16" t="s">
        <v>74</v>
      </c>
      <c r="M359" s="16" t="str" cm="1">
        <f t="array" ref="M359:U359">_xlfn._xlws.FILTER(领地怪物效果!$A$4:$I$64,L359=领地怪物效果!$A$4:$A$64)</f>
        <v>远征PVE-8级远古矿井</v>
      </c>
      <c r="N359" s="16">
        <v>8</v>
      </c>
      <c r="O359" s="16">
        <v>39.549999999999997</v>
      </c>
      <c r="P359" s="16">
        <v>387.5</v>
      </c>
      <c r="Q359" s="16">
        <v>387.5</v>
      </c>
      <c r="R359" s="16">
        <v>0</v>
      </c>
      <c r="S359" s="16">
        <v>118871361</v>
      </c>
      <c r="T359" s="16">
        <v>271250000</v>
      </c>
      <c r="U359" s="16">
        <v>5823344216</v>
      </c>
      <c r="V359" s="16">
        <f t="shared" si="46"/>
        <v>8</v>
      </c>
      <c r="W359" s="19" cm="1">
        <f t="array" ref="W359">SUMPRODUCT((V359=品质升级提升效果!$H$3:$H$102)*(品质升级提升效果!$I$3:$I$102=C359)*(品质升级提升效果!$J$3:$J$102))</f>
        <v>0.5</v>
      </c>
      <c r="X359" s="19" cm="1">
        <f t="array" ref="X359">IFERROR(LOOKUP(1,0/((L359=Sheet2!$A$1:$A$90)*(Sheet2!$B$1:$B$90=C359)),Sheet2!$C$1:$C$90),W359)</f>
        <v>0.5</v>
      </c>
      <c r="Y359" s="16">
        <f t="shared" si="48"/>
        <v>59435680</v>
      </c>
      <c r="Z359" s="16">
        <f t="shared" si="49"/>
        <v>135625000</v>
      </c>
      <c r="AA359" s="16">
        <f t="shared" si="50"/>
        <v>2911672108</v>
      </c>
      <c r="AD359" s="16" t="s">
        <v>257</v>
      </c>
      <c r="AE359" s="16" t="str">
        <f t="shared" si="51"/>
        <v>59435680,0}|</v>
      </c>
      <c r="AF359" s="16" t="s">
        <v>258</v>
      </c>
      <c r="AG359" s="16">
        <f t="shared" si="52"/>
        <v>135625000</v>
      </c>
      <c r="AH359" s="16" t="s">
        <v>260</v>
      </c>
      <c r="AI359" s="16" t="s">
        <v>259</v>
      </c>
      <c r="AJ359" s="16">
        <f t="shared" si="53"/>
        <v>2911672108</v>
      </c>
      <c r="AK359" s="16" t="s">
        <v>261</v>
      </c>
      <c r="AL359" s="24" t="str">
        <f t="shared" si="54"/>
        <v>{{5,1,1,59435680,0}|{{5,1,2,135625000,0}|{{5,1,3,2911672108,3}}</v>
      </c>
    </row>
    <row r="360" spans="1:38" x14ac:dyDescent="0.15">
      <c r="A360" s="16">
        <v>355</v>
      </c>
      <c r="B360" s="16">
        <v>609</v>
      </c>
      <c r="C360" s="16">
        <v>6</v>
      </c>
      <c r="D360" s="16">
        <v>0</v>
      </c>
      <c r="E360" s="16">
        <v>0</v>
      </c>
      <c r="F360" s="16">
        <v>600</v>
      </c>
      <c r="G360" s="16">
        <v>6000455</v>
      </c>
      <c r="H360" s="24"/>
      <c r="I360" s="24" t="s">
        <v>309</v>
      </c>
      <c r="J360" s="16">
        <v>8661</v>
      </c>
      <c r="K360" s="25">
        <f t="shared" si="47"/>
        <v>460</v>
      </c>
      <c r="L360" s="16" t="s">
        <v>75</v>
      </c>
      <c r="M360" s="16" t="str" cm="1">
        <f t="array" ref="M360:U360">_xlfn._xlws.FILTER(领地怪物效果!$A$4:$I$64,L360=领地怪物效果!$A$4:$A$64)</f>
        <v>远征PVE-9级远古矿井</v>
      </c>
      <c r="N360" s="16">
        <v>9</v>
      </c>
      <c r="O360" s="16">
        <v>68.400000000000006</v>
      </c>
      <c r="P360" s="16">
        <v>480</v>
      </c>
      <c r="Q360" s="16">
        <v>480</v>
      </c>
      <c r="R360" s="16">
        <v>0</v>
      </c>
      <c r="S360" s="16">
        <v>205582835</v>
      </c>
      <c r="T360" s="16">
        <v>336000000</v>
      </c>
      <c r="U360" s="16">
        <v>7213432835</v>
      </c>
      <c r="V360" s="16">
        <f t="shared" si="46"/>
        <v>9</v>
      </c>
      <c r="W360" s="19" cm="1">
        <f t="array" ref="W360">SUMPRODUCT((V360=品质升级提升效果!$H$3:$H$102)*(品质升级提升效果!$I$3:$I$102=C360)*(品质升级提升效果!$J$3:$J$102))</f>
        <v>0.46</v>
      </c>
      <c r="X360" s="19" cm="1">
        <f t="array" ref="X360">IFERROR(LOOKUP(1,0/((L360=Sheet2!$A$1:$A$90)*(Sheet2!$B$1:$B$90=C360)),Sheet2!$C$1:$C$90),W360)</f>
        <v>0.46</v>
      </c>
      <c r="Y360" s="16">
        <f t="shared" si="48"/>
        <v>94568104</v>
      </c>
      <c r="Z360" s="16">
        <f t="shared" si="49"/>
        <v>154560000</v>
      </c>
      <c r="AA360" s="16">
        <f t="shared" si="50"/>
        <v>3318179104</v>
      </c>
      <c r="AD360" s="16" t="s">
        <v>257</v>
      </c>
      <c r="AE360" s="16" t="str">
        <f t="shared" si="51"/>
        <v>94568104,0}|</v>
      </c>
      <c r="AF360" s="16" t="s">
        <v>258</v>
      </c>
      <c r="AG360" s="16">
        <f t="shared" si="52"/>
        <v>154560000</v>
      </c>
      <c r="AH360" s="16" t="s">
        <v>260</v>
      </c>
      <c r="AI360" s="16" t="s">
        <v>259</v>
      </c>
      <c r="AJ360" s="16">
        <f t="shared" si="53"/>
        <v>3318179104</v>
      </c>
      <c r="AK360" s="16" t="s">
        <v>261</v>
      </c>
      <c r="AL360" s="24" t="str">
        <f t="shared" si="54"/>
        <v>{{5,1,1,94568104,0}|{{5,1,2,154560000,0}|{{5,1,3,3318179104,3}}</v>
      </c>
    </row>
    <row r="361" spans="1:38" x14ac:dyDescent="0.15">
      <c r="A361" s="16">
        <v>356</v>
      </c>
      <c r="B361" s="16">
        <v>701</v>
      </c>
      <c r="C361" s="16">
        <v>6</v>
      </c>
      <c r="D361" s="16">
        <v>0</v>
      </c>
      <c r="E361" s="16">
        <v>0</v>
      </c>
      <c r="F361" s="16">
        <v>0</v>
      </c>
      <c r="G361" s="16">
        <v>6000456</v>
      </c>
      <c r="H361" s="24"/>
      <c r="I361" s="24" t="s">
        <v>309</v>
      </c>
      <c r="J361" s="16">
        <v>8661</v>
      </c>
      <c r="K361" s="25">
        <f t="shared" si="47"/>
        <v>31</v>
      </c>
      <c r="L361" s="16" t="s">
        <v>76</v>
      </c>
      <c r="M361" s="16" t="str" cm="1">
        <f t="array" ref="M361:U361">_xlfn._xlws.FILTER(领地怪物效果!$A$4:$I$64,L361=领地怪物效果!$A$4:$A$64)</f>
        <v>远征PVE-2级BOSS据点</v>
      </c>
      <c r="N361" s="16">
        <v>2</v>
      </c>
      <c r="O361" s="16">
        <v>3.2</v>
      </c>
      <c r="P361" s="16">
        <v>2</v>
      </c>
      <c r="Q361" s="16">
        <v>2</v>
      </c>
      <c r="R361" s="16">
        <v>0</v>
      </c>
      <c r="S361" s="16">
        <v>9617910</v>
      </c>
      <c r="T361" s="16">
        <v>1400000</v>
      </c>
      <c r="U361" s="16">
        <v>30055970</v>
      </c>
      <c r="V361" s="16">
        <f t="shared" ref="V361:V424" si="55">IF(MID(B361,2,3)+0=0,1,MID(B361,2,3)+0)</f>
        <v>1</v>
      </c>
      <c r="W361" s="19" cm="1">
        <f t="array" ref="W361">SUMPRODUCT((V361=品质升级提升效果!$H$3:$H$102)*(品质升级提升效果!$I$3:$I$102=C361)*(品质升级提升效果!$J$3:$J$102))</f>
        <v>0.8</v>
      </c>
      <c r="X361" s="19" cm="1">
        <f t="array" ref="X361">IFERROR(LOOKUP(1,0/((L361=Sheet2!$A$1:$A$90)*(Sheet2!$B$1:$B$90=C361)),Sheet2!$C$1:$C$90),W361)</f>
        <v>3.1E-2</v>
      </c>
      <c r="Y361" s="16">
        <f t="shared" si="48"/>
        <v>298155</v>
      </c>
      <c r="Z361" s="16">
        <f t="shared" si="49"/>
        <v>43400</v>
      </c>
      <c r="AA361" s="16">
        <f t="shared" si="50"/>
        <v>931735</v>
      </c>
      <c r="AD361" s="16" t="s">
        <v>257</v>
      </c>
      <c r="AE361" s="16" t="str">
        <f t="shared" si="51"/>
        <v>298155,0}|</v>
      </c>
      <c r="AF361" s="16" t="s">
        <v>258</v>
      </c>
      <c r="AG361" s="16">
        <f t="shared" si="52"/>
        <v>43400</v>
      </c>
      <c r="AH361" s="16" t="s">
        <v>260</v>
      </c>
      <c r="AI361" s="16" t="s">
        <v>259</v>
      </c>
      <c r="AJ361" s="16">
        <f t="shared" si="53"/>
        <v>931735</v>
      </c>
      <c r="AK361" s="16" t="s">
        <v>261</v>
      </c>
      <c r="AL361" s="24" t="str">
        <f t="shared" si="54"/>
        <v>{{5,1,1,298155,0}|{{5,1,2,43400,0}|{{5,1,3,931735,3}}</v>
      </c>
    </row>
    <row r="362" spans="1:38" x14ac:dyDescent="0.15">
      <c r="A362" s="16">
        <v>357</v>
      </c>
      <c r="B362" s="16">
        <v>702</v>
      </c>
      <c r="C362" s="16">
        <v>6</v>
      </c>
      <c r="D362" s="16">
        <v>0</v>
      </c>
      <c r="E362" s="16">
        <v>0</v>
      </c>
      <c r="F362" s="16">
        <v>0</v>
      </c>
      <c r="G362" s="16">
        <v>6000457</v>
      </c>
      <c r="H362" s="24"/>
      <c r="I362" s="24" t="s">
        <v>310</v>
      </c>
      <c r="J362" s="16">
        <v>8661</v>
      </c>
      <c r="K362" s="25">
        <f t="shared" si="47"/>
        <v>31</v>
      </c>
      <c r="L362" s="16" t="s">
        <v>77</v>
      </c>
      <c r="M362" s="16" t="str" cm="1">
        <f t="array" ref="M362:U362">_xlfn._xlws.FILTER(领地怪物效果!$A$4:$I$64,L362=领地怪物效果!$A$4:$A$64)</f>
        <v>远征PVE-7级BOSS据点</v>
      </c>
      <c r="N362" s="16">
        <v>7</v>
      </c>
      <c r="O362" s="16">
        <v>26</v>
      </c>
      <c r="P362" s="16">
        <v>160</v>
      </c>
      <c r="Q362" s="16">
        <v>160</v>
      </c>
      <c r="R362" s="16">
        <v>0</v>
      </c>
      <c r="S362" s="16">
        <v>78145522</v>
      </c>
      <c r="T362" s="16">
        <v>112000000</v>
      </c>
      <c r="U362" s="16">
        <v>2404477611</v>
      </c>
      <c r="V362" s="16">
        <f t="shared" si="55"/>
        <v>2</v>
      </c>
      <c r="W362" s="19" cm="1">
        <f t="array" ref="W362">SUMPRODUCT((V362=品质升级提升效果!$H$3:$H$102)*(品质升级提升效果!$I$3:$I$102=C362)*(品质升级提升效果!$J$3:$J$102))</f>
        <v>0.62</v>
      </c>
      <c r="X362" s="19" cm="1">
        <f t="array" ref="X362">IFERROR(LOOKUP(1,0/((L362=Sheet2!$A$1:$A$90)*(Sheet2!$B$1:$B$90=C362)),Sheet2!$C$1:$C$90),W362)</f>
        <v>3.1E-2</v>
      </c>
      <c r="Y362" s="16">
        <f t="shared" si="48"/>
        <v>2422511</v>
      </c>
      <c r="Z362" s="16">
        <f t="shared" si="49"/>
        <v>3472000</v>
      </c>
      <c r="AA362" s="16">
        <f t="shared" si="50"/>
        <v>74538805</v>
      </c>
      <c r="AD362" s="16" t="s">
        <v>257</v>
      </c>
      <c r="AE362" s="16" t="str">
        <f t="shared" si="51"/>
        <v>2422511,0}|</v>
      </c>
      <c r="AF362" s="16" t="s">
        <v>258</v>
      </c>
      <c r="AG362" s="16">
        <f t="shared" si="52"/>
        <v>3472000</v>
      </c>
      <c r="AH362" s="16" t="s">
        <v>260</v>
      </c>
      <c r="AI362" s="16" t="s">
        <v>259</v>
      </c>
      <c r="AJ362" s="16">
        <f t="shared" si="53"/>
        <v>74538805</v>
      </c>
      <c r="AK362" s="16" t="s">
        <v>261</v>
      </c>
      <c r="AL362" s="24" t="str">
        <f t="shared" si="54"/>
        <v>{{5,1,1,2422511,0}|{{5,1,2,3472000,0}|{{5,1,3,74538805,3}}</v>
      </c>
    </row>
    <row r="363" spans="1:38" x14ac:dyDescent="0.15">
      <c r="A363" s="16">
        <v>358</v>
      </c>
      <c r="B363" s="16">
        <v>703</v>
      </c>
      <c r="C363" s="16">
        <v>6</v>
      </c>
      <c r="D363" s="16">
        <v>0</v>
      </c>
      <c r="E363" s="16">
        <v>0</v>
      </c>
      <c r="F363" s="16">
        <v>0</v>
      </c>
      <c r="G363" s="16">
        <v>6000458</v>
      </c>
      <c r="H363" s="24"/>
      <c r="I363" s="24" t="s">
        <v>311</v>
      </c>
      <c r="J363" s="16">
        <v>8661</v>
      </c>
      <c r="K363" s="25">
        <f t="shared" si="47"/>
        <v>31</v>
      </c>
      <c r="L363" s="16" t="s">
        <v>78</v>
      </c>
      <c r="M363" s="16" t="str" cm="1">
        <f t="array" ref="M363:U363">_xlfn._xlws.FILTER(领地怪物效果!$A$4:$I$64,L363=领地怪物效果!$A$4:$A$64)</f>
        <v>远征PVE-8级BOSS据点</v>
      </c>
      <c r="N363" s="16">
        <v>8</v>
      </c>
      <c r="O363" s="16">
        <v>31</v>
      </c>
      <c r="P363" s="16">
        <v>181</v>
      </c>
      <c r="Q363" s="16">
        <v>181</v>
      </c>
      <c r="R363" s="16">
        <v>0</v>
      </c>
      <c r="S363" s="16">
        <v>93173507</v>
      </c>
      <c r="T363" s="16">
        <v>126700000</v>
      </c>
      <c r="U363" s="16">
        <v>2720065298</v>
      </c>
      <c r="V363" s="16">
        <f t="shared" si="55"/>
        <v>3</v>
      </c>
      <c r="W363" s="19" cm="1">
        <f t="array" ref="W363">SUMPRODUCT((V363=品质升级提升效果!$H$3:$H$102)*(品质升级提升效果!$I$3:$I$102=C363)*(品质升级提升效果!$J$3:$J$102))</f>
        <v>0.56000000000000005</v>
      </c>
      <c r="X363" s="19" cm="1">
        <f t="array" ref="X363">IFERROR(LOOKUP(1,0/((L363=Sheet2!$A$1:$A$90)*(Sheet2!$B$1:$B$90=C363)),Sheet2!$C$1:$C$90),W363)</f>
        <v>3.1E-2</v>
      </c>
      <c r="Y363" s="16">
        <f t="shared" si="48"/>
        <v>2888378</v>
      </c>
      <c r="Z363" s="16">
        <f t="shared" si="49"/>
        <v>3927700</v>
      </c>
      <c r="AA363" s="16">
        <f t="shared" si="50"/>
        <v>84322024</v>
      </c>
      <c r="AD363" s="16" t="s">
        <v>257</v>
      </c>
      <c r="AE363" s="16" t="str">
        <f t="shared" si="51"/>
        <v>2888378,0}|</v>
      </c>
      <c r="AF363" s="16" t="s">
        <v>258</v>
      </c>
      <c r="AG363" s="16">
        <f t="shared" si="52"/>
        <v>3927700</v>
      </c>
      <c r="AH363" s="16" t="s">
        <v>260</v>
      </c>
      <c r="AI363" s="16" t="s">
        <v>259</v>
      </c>
      <c r="AJ363" s="16">
        <f t="shared" si="53"/>
        <v>84322024</v>
      </c>
      <c r="AK363" s="16" t="s">
        <v>261</v>
      </c>
      <c r="AL363" s="24" t="str">
        <f t="shared" si="54"/>
        <v>{{5,1,1,2888378,0}|{{5,1,2,3927700,0}|{{5,1,3,84322024,3}}</v>
      </c>
    </row>
    <row r="364" spans="1:38" x14ac:dyDescent="0.15">
      <c r="A364" s="16">
        <v>359</v>
      </c>
      <c r="B364" s="16">
        <v>704</v>
      </c>
      <c r="C364" s="16">
        <v>6</v>
      </c>
      <c r="D364" s="16">
        <v>0</v>
      </c>
      <c r="E364" s="16">
        <v>0</v>
      </c>
      <c r="F364" s="16">
        <v>0</v>
      </c>
      <c r="G364" s="16">
        <v>6000459</v>
      </c>
      <c r="H364" s="24"/>
      <c r="I364" s="24" t="s">
        <v>303</v>
      </c>
      <c r="J364" s="16">
        <v>8661</v>
      </c>
      <c r="K364" s="25">
        <f t="shared" si="47"/>
        <v>31</v>
      </c>
      <c r="L364" s="16" t="s">
        <v>79</v>
      </c>
      <c r="M364" s="16" t="str" cm="1">
        <f t="array" ref="M364:U364">_xlfn._xlws.FILTER(领地怪物效果!$A$4:$I$64,L364=领地怪物效果!$A$4:$A$64)</f>
        <v>远征PVE-9级BOSS据点</v>
      </c>
      <c r="N364" s="16">
        <v>9</v>
      </c>
      <c r="O364" s="16">
        <v>51</v>
      </c>
      <c r="P364" s="16">
        <v>284</v>
      </c>
      <c r="Q364" s="16">
        <v>284</v>
      </c>
      <c r="R364" s="16">
        <v>0</v>
      </c>
      <c r="S364" s="16">
        <v>153285447</v>
      </c>
      <c r="T364" s="16">
        <v>198800000</v>
      </c>
      <c r="U364" s="16">
        <v>4267947761</v>
      </c>
      <c r="V364" s="16">
        <f t="shared" si="55"/>
        <v>4</v>
      </c>
      <c r="W364" s="19" cm="1">
        <f t="array" ref="W364">SUMPRODUCT((V364=品质升级提升效果!$H$3:$H$102)*(品质升级提升效果!$I$3:$I$102=C364)*(品质升级提升效果!$J$3:$J$102))</f>
        <v>0.62</v>
      </c>
      <c r="X364" s="19" cm="1">
        <f t="array" ref="X364">IFERROR(LOOKUP(1,0/((L364=Sheet2!$A$1:$A$90)*(Sheet2!$B$1:$B$90=C364)),Sheet2!$C$1:$C$90),W364)</f>
        <v>3.1E-2</v>
      </c>
      <c r="Y364" s="16">
        <f t="shared" si="48"/>
        <v>4751848</v>
      </c>
      <c r="Z364" s="16">
        <f t="shared" si="49"/>
        <v>6162800</v>
      </c>
      <c r="AA364" s="16">
        <f t="shared" si="50"/>
        <v>132306380</v>
      </c>
      <c r="AD364" s="16" t="s">
        <v>257</v>
      </c>
      <c r="AE364" s="16" t="str">
        <f t="shared" si="51"/>
        <v>4751848,0}|</v>
      </c>
      <c r="AF364" s="16" t="s">
        <v>258</v>
      </c>
      <c r="AG364" s="16">
        <f t="shared" si="52"/>
        <v>6162800</v>
      </c>
      <c r="AH364" s="16" t="s">
        <v>260</v>
      </c>
      <c r="AI364" s="16" t="s">
        <v>259</v>
      </c>
      <c r="AJ364" s="16">
        <f t="shared" si="53"/>
        <v>132306380</v>
      </c>
      <c r="AK364" s="16" t="s">
        <v>261</v>
      </c>
      <c r="AL364" s="24" t="str">
        <f t="shared" si="54"/>
        <v>{{5,1,1,4751848,0}|{{5,1,2,6162800,0}|{{5,1,3,132306380,3}}</v>
      </c>
    </row>
    <row r="365" spans="1:38" x14ac:dyDescent="0.15">
      <c r="A365" s="16">
        <v>360</v>
      </c>
      <c r="B365" s="16">
        <v>705</v>
      </c>
      <c r="C365" s="16">
        <v>6</v>
      </c>
      <c r="D365" s="16">
        <v>0</v>
      </c>
      <c r="E365" s="16">
        <v>0</v>
      </c>
      <c r="F365" s="16">
        <v>0</v>
      </c>
      <c r="G365" s="16">
        <v>6000460</v>
      </c>
      <c r="H365" s="24"/>
      <c r="I365" s="24" t="s">
        <v>312</v>
      </c>
      <c r="J365" s="16">
        <v>8661</v>
      </c>
      <c r="K365" s="25">
        <f t="shared" si="47"/>
        <v>31</v>
      </c>
      <c r="L365" s="16" t="s">
        <v>80</v>
      </c>
      <c r="M365" s="16" t="str" cm="1">
        <f t="array" ref="M365:U365">_xlfn._xlws.FILTER(领地怪物效果!$A$4:$I$64,L365=领地怪物效果!$A$4:$A$64)</f>
        <v>远征PVE-10级BOSS据点</v>
      </c>
      <c r="N365" s="16">
        <v>10</v>
      </c>
      <c r="O365" s="16">
        <v>81</v>
      </c>
      <c r="P365" s="16">
        <v>382</v>
      </c>
      <c r="Q365" s="16">
        <v>382</v>
      </c>
      <c r="R365" s="16">
        <v>0</v>
      </c>
      <c r="S365" s="16">
        <v>243453358</v>
      </c>
      <c r="T365" s="16">
        <v>267400000</v>
      </c>
      <c r="U365" s="16">
        <v>5740690298</v>
      </c>
      <c r="V365" s="16">
        <f t="shared" si="55"/>
        <v>5</v>
      </c>
      <c r="W365" s="19" cm="1">
        <f t="array" ref="W365">SUMPRODUCT((V365=品质升级提升效果!$H$3:$H$102)*(品质升级提升效果!$I$3:$I$102=C365)*(品质升级提升效果!$J$3:$J$102))</f>
        <v>0.64</v>
      </c>
      <c r="X365" s="19" cm="1">
        <f t="array" ref="X365">IFERROR(LOOKUP(1,0/((L365=Sheet2!$A$1:$A$90)*(Sheet2!$B$1:$B$90=C365)),Sheet2!$C$1:$C$90),W365)</f>
        <v>3.1E-2</v>
      </c>
      <c r="Y365" s="16">
        <f t="shared" si="48"/>
        <v>7547054</v>
      </c>
      <c r="Z365" s="16">
        <f t="shared" si="49"/>
        <v>8289400</v>
      </c>
      <c r="AA365" s="16">
        <f t="shared" si="50"/>
        <v>177961399</v>
      </c>
      <c r="AD365" s="16" t="s">
        <v>257</v>
      </c>
      <c r="AE365" s="16" t="str">
        <f t="shared" si="51"/>
        <v>7547054,0}|</v>
      </c>
      <c r="AF365" s="16" t="s">
        <v>258</v>
      </c>
      <c r="AG365" s="16">
        <f t="shared" si="52"/>
        <v>8289400</v>
      </c>
      <c r="AH365" s="16" t="s">
        <v>260</v>
      </c>
      <c r="AI365" s="16" t="s">
        <v>259</v>
      </c>
      <c r="AJ365" s="16">
        <f t="shared" si="53"/>
        <v>177961399</v>
      </c>
      <c r="AK365" s="16" t="s">
        <v>261</v>
      </c>
      <c r="AL365" s="24" t="str">
        <f t="shared" si="54"/>
        <v>{{5,1,1,7547054,0}|{{5,1,2,8289400,0}|{{5,1,3,177961399,3}}</v>
      </c>
    </row>
    <row r="366" spans="1:38" x14ac:dyDescent="0.15">
      <c r="A366" s="16">
        <v>361</v>
      </c>
      <c r="B366" s="16">
        <v>100</v>
      </c>
      <c r="C366" s="16">
        <v>7</v>
      </c>
      <c r="D366" s="16">
        <v>0</v>
      </c>
      <c r="E366" s="16">
        <v>0</v>
      </c>
      <c r="F366" s="16">
        <v>0</v>
      </c>
      <c r="G366" s="16">
        <v>6000461</v>
      </c>
      <c r="H366" s="24"/>
      <c r="I366" s="24" t="s">
        <v>269</v>
      </c>
      <c r="J366" s="16">
        <v>8661</v>
      </c>
      <c r="K366" s="25">
        <f t="shared" si="47"/>
        <v>1200</v>
      </c>
      <c r="L366" s="16" t="s">
        <v>21</v>
      </c>
      <c r="M366" s="16" t="str" cm="1">
        <f t="array" ref="M366:U366">_xlfn._xlws.FILTER(领地怪物效果!$A$4:$I$64,L366=领地怪物效果!$A$4:$A$64)</f>
        <v>远征PVP-出生</v>
      </c>
      <c r="N366" s="16">
        <v>0</v>
      </c>
      <c r="O366" s="16">
        <v>0.5</v>
      </c>
      <c r="P366" s="16">
        <v>0.8</v>
      </c>
      <c r="Q366" s="16">
        <v>0.8</v>
      </c>
      <c r="R366" s="16">
        <v>0</v>
      </c>
      <c r="S366" s="16">
        <v>1502798</v>
      </c>
      <c r="T366" s="16">
        <v>560000</v>
      </c>
      <c r="U366" s="16">
        <v>12022388</v>
      </c>
      <c r="V366" s="16">
        <f t="shared" si="55"/>
        <v>1</v>
      </c>
      <c r="W366" s="19" cm="1">
        <f t="array" ref="W366">SUMPRODUCT((V366=品质升级提升效果!$H$3:$H$102)*(品质升级提升效果!$I$3:$I$102=C366)*(品质升级提升效果!$J$3:$J$102))</f>
        <v>1.2</v>
      </c>
      <c r="X366" s="19" cm="1">
        <f t="array" ref="X366">IFERROR(LOOKUP(1,0/((L366=Sheet2!$A$1:$A$90)*(Sheet2!$B$1:$B$90=C366)),Sheet2!$C$1:$C$90),W366)</f>
        <v>1.2</v>
      </c>
      <c r="Y366" s="16">
        <f t="shared" si="48"/>
        <v>1803357</v>
      </c>
      <c r="Z366" s="16">
        <f t="shared" si="49"/>
        <v>672000</v>
      </c>
      <c r="AA366" s="16">
        <f t="shared" si="50"/>
        <v>14426865</v>
      </c>
      <c r="AD366" s="16" t="s">
        <v>257</v>
      </c>
      <c r="AE366" s="16" t="str">
        <f t="shared" si="51"/>
        <v>1803357,0}|</v>
      </c>
      <c r="AF366" s="16" t="s">
        <v>258</v>
      </c>
      <c r="AG366" s="16">
        <f t="shared" si="52"/>
        <v>672000</v>
      </c>
      <c r="AH366" s="16" t="s">
        <v>260</v>
      </c>
      <c r="AI366" s="16" t="s">
        <v>259</v>
      </c>
      <c r="AJ366" s="16">
        <f t="shared" si="53"/>
        <v>14426865</v>
      </c>
      <c r="AK366" s="16" t="s">
        <v>261</v>
      </c>
      <c r="AL366" s="24" t="str">
        <f t="shared" si="54"/>
        <v>{{5,1,1,1803357,0}|{{5,1,2,672000,0}|{{5,1,3,14426865,3}}</v>
      </c>
    </row>
    <row r="367" spans="1:38" x14ac:dyDescent="0.15">
      <c r="A367" s="16">
        <v>362</v>
      </c>
      <c r="B367" s="16">
        <v>101</v>
      </c>
      <c r="C367" s="16">
        <v>7</v>
      </c>
      <c r="D367" s="16">
        <v>0</v>
      </c>
      <c r="E367" s="16">
        <v>0</v>
      </c>
      <c r="F367" s="16">
        <v>0</v>
      </c>
      <c r="G367" s="16">
        <v>6000462</v>
      </c>
      <c r="H367" s="24"/>
      <c r="I367" s="24" t="s">
        <v>269</v>
      </c>
      <c r="J367" s="16">
        <v>8661</v>
      </c>
      <c r="K367" s="25">
        <f t="shared" si="47"/>
        <v>1200</v>
      </c>
      <c r="L367" s="16" t="s">
        <v>22</v>
      </c>
      <c r="M367" s="16" t="str" cm="1">
        <f t="array" ref="M367:U367">_xlfn._xlws.FILTER(领地怪物效果!$A$4:$I$64,L367=领地怪物效果!$A$4:$A$64)</f>
        <v>远征PVP-1级普通</v>
      </c>
      <c r="N367" s="16">
        <v>1</v>
      </c>
      <c r="O367" s="16">
        <v>0.65</v>
      </c>
      <c r="P367" s="16">
        <v>0.8</v>
      </c>
      <c r="Q367" s="16">
        <v>0.8</v>
      </c>
      <c r="R367" s="16">
        <v>0</v>
      </c>
      <c r="S367" s="16">
        <v>1953638</v>
      </c>
      <c r="T367" s="16">
        <v>560000</v>
      </c>
      <c r="U367" s="16">
        <v>12022388</v>
      </c>
      <c r="V367" s="16">
        <f t="shared" si="55"/>
        <v>1</v>
      </c>
      <c r="W367" s="19" cm="1">
        <f t="array" ref="W367">SUMPRODUCT((V367=品质升级提升效果!$H$3:$H$102)*(品质升级提升效果!$I$3:$I$102=C367)*(品质升级提升效果!$J$3:$J$102))</f>
        <v>1.2</v>
      </c>
      <c r="X367" s="19" cm="1">
        <f t="array" ref="X367">IFERROR(LOOKUP(1,0/((L367=Sheet2!$A$1:$A$90)*(Sheet2!$B$1:$B$90=C367)),Sheet2!$C$1:$C$90),W367)</f>
        <v>1.2</v>
      </c>
      <c r="Y367" s="16">
        <f t="shared" si="48"/>
        <v>2344365</v>
      </c>
      <c r="Z367" s="16">
        <f t="shared" si="49"/>
        <v>672000</v>
      </c>
      <c r="AA367" s="16">
        <f t="shared" si="50"/>
        <v>14426865</v>
      </c>
      <c r="AD367" s="16" t="s">
        <v>257</v>
      </c>
      <c r="AE367" s="16" t="str">
        <f t="shared" si="51"/>
        <v>2344365,0}|</v>
      </c>
      <c r="AF367" s="16" t="s">
        <v>258</v>
      </c>
      <c r="AG367" s="16">
        <f t="shared" si="52"/>
        <v>672000</v>
      </c>
      <c r="AH367" s="16" t="s">
        <v>260</v>
      </c>
      <c r="AI367" s="16" t="s">
        <v>259</v>
      </c>
      <c r="AJ367" s="16">
        <f t="shared" si="53"/>
        <v>14426865</v>
      </c>
      <c r="AK367" s="16" t="s">
        <v>261</v>
      </c>
      <c r="AL367" s="24" t="str">
        <f t="shared" si="54"/>
        <v>{{5,1,1,2344365,0}|{{5,1,2,672000,0}|{{5,1,3,14426865,3}}</v>
      </c>
    </row>
    <row r="368" spans="1:38" x14ac:dyDescent="0.15">
      <c r="A368" s="16">
        <v>363</v>
      </c>
      <c r="B368" s="16">
        <v>102</v>
      </c>
      <c r="C368" s="16">
        <v>7</v>
      </c>
      <c r="D368" s="16">
        <v>0</v>
      </c>
      <c r="E368" s="16">
        <v>0</v>
      </c>
      <c r="F368" s="16">
        <v>0</v>
      </c>
      <c r="G368" s="16">
        <v>6000463</v>
      </c>
      <c r="H368" s="24"/>
      <c r="I368" s="24" t="s">
        <v>270</v>
      </c>
      <c r="J368" s="16">
        <v>8661</v>
      </c>
      <c r="K368" s="25">
        <f t="shared" si="47"/>
        <v>980</v>
      </c>
      <c r="L368" s="16" t="s">
        <v>23</v>
      </c>
      <c r="M368" s="16" t="str" cm="1">
        <f t="array" ref="M368:U368">_xlfn._xlws.FILTER(领地怪物效果!$A$4:$I$64,L368=领地怪物效果!$A$4:$A$64)</f>
        <v>远征PVP-2级普通</v>
      </c>
      <c r="N368" s="16">
        <v>2</v>
      </c>
      <c r="O368" s="16">
        <v>2.8</v>
      </c>
      <c r="P368" s="16">
        <v>1.8</v>
      </c>
      <c r="Q368" s="16">
        <v>1.8</v>
      </c>
      <c r="R368" s="16">
        <v>0</v>
      </c>
      <c r="S368" s="16">
        <v>8415671</v>
      </c>
      <c r="T368" s="16">
        <v>1260000</v>
      </c>
      <c r="U368" s="16">
        <v>27050373</v>
      </c>
      <c r="V368" s="16">
        <f t="shared" si="55"/>
        <v>2</v>
      </c>
      <c r="W368" s="19" cm="1">
        <f t="array" ref="W368">SUMPRODUCT((V368=品质升级提升效果!$H$3:$H$102)*(品质升级提升效果!$I$3:$I$102=C368)*(品质升级提升效果!$J$3:$J$102))</f>
        <v>0.98</v>
      </c>
      <c r="X368" s="19" cm="1">
        <f t="array" ref="X368">IFERROR(LOOKUP(1,0/((L368=Sheet2!$A$1:$A$90)*(Sheet2!$B$1:$B$90=C368)),Sheet2!$C$1:$C$90),W368)</f>
        <v>0.98</v>
      </c>
      <c r="Y368" s="16">
        <f t="shared" si="48"/>
        <v>8247357</v>
      </c>
      <c r="Z368" s="16">
        <f t="shared" si="49"/>
        <v>1234800</v>
      </c>
      <c r="AA368" s="16">
        <f t="shared" si="50"/>
        <v>26509365</v>
      </c>
      <c r="AD368" s="16" t="s">
        <v>257</v>
      </c>
      <c r="AE368" s="16" t="str">
        <f t="shared" si="51"/>
        <v>8247357,0}|</v>
      </c>
      <c r="AF368" s="16" t="s">
        <v>258</v>
      </c>
      <c r="AG368" s="16">
        <f t="shared" si="52"/>
        <v>1234800</v>
      </c>
      <c r="AH368" s="16" t="s">
        <v>260</v>
      </c>
      <c r="AI368" s="16" t="s">
        <v>259</v>
      </c>
      <c r="AJ368" s="16">
        <f t="shared" si="53"/>
        <v>26509365</v>
      </c>
      <c r="AK368" s="16" t="s">
        <v>261</v>
      </c>
      <c r="AL368" s="24" t="str">
        <f t="shared" si="54"/>
        <v>{{5,1,1,8247357,0}|{{5,1,2,1234800,0}|{{5,1,3,26509365,3}}</v>
      </c>
    </row>
    <row r="369" spans="1:38" x14ac:dyDescent="0.15">
      <c r="A369" s="16">
        <v>364</v>
      </c>
      <c r="B369" s="16">
        <v>103</v>
      </c>
      <c r="C369" s="16">
        <v>7</v>
      </c>
      <c r="D369" s="16">
        <v>0</v>
      </c>
      <c r="E369" s="16">
        <v>0</v>
      </c>
      <c r="F369" s="16">
        <v>0</v>
      </c>
      <c r="G369" s="16">
        <v>6000464</v>
      </c>
      <c r="H369" s="24"/>
      <c r="I369" s="24" t="s">
        <v>271</v>
      </c>
      <c r="J369" s="16">
        <v>8661</v>
      </c>
      <c r="K369" s="25">
        <f t="shared" si="47"/>
        <v>860</v>
      </c>
      <c r="L369" s="16" t="s">
        <v>24</v>
      </c>
      <c r="M369" s="16" t="str" cm="1">
        <f t="array" ref="M369:U369">_xlfn._xlws.FILTER(领地怪物效果!$A$4:$I$64,L369=领地怪物效果!$A$4:$A$64)</f>
        <v>远征PVP-3级普通</v>
      </c>
      <c r="N369" s="16">
        <v>3</v>
      </c>
      <c r="O369" s="16">
        <v>5.5</v>
      </c>
      <c r="P369" s="16">
        <v>3</v>
      </c>
      <c r="Q369" s="16">
        <v>3</v>
      </c>
      <c r="R369" s="16">
        <v>0</v>
      </c>
      <c r="S369" s="16">
        <v>16530783</v>
      </c>
      <c r="T369" s="16">
        <v>2100000</v>
      </c>
      <c r="U369" s="16">
        <v>45083955</v>
      </c>
      <c r="V369" s="16">
        <f t="shared" si="55"/>
        <v>3</v>
      </c>
      <c r="W369" s="19" cm="1">
        <f t="array" ref="W369">SUMPRODUCT((V369=品质升级提升效果!$H$3:$H$102)*(品质升级提升效果!$I$3:$I$102=C369)*(品质升级提升效果!$J$3:$J$102))</f>
        <v>0.86</v>
      </c>
      <c r="X369" s="19" cm="1">
        <f t="array" ref="X369">IFERROR(LOOKUP(1,0/((L369=Sheet2!$A$1:$A$90)*(Sheet2!$B$1:$B$90=C369)),Sheet2!$C$1:$C$90),W369)</f>
        <v>0.86</v>
      </c>
      <c r="Y369" s="16">
        <f t="shared" si="48"/>
        <v>14216473</v>
      </c>
      <c r="Z369" s="16">
        <f t="shared" si="49"/>
        <v>1806000</v>
      </c>
      <c r="AA369" s="16">
        <f t="shared" si="50"/>
        <v>38772201</v>
      </c>
      <c r="AD369" s="16" t="s">
        <v>257</v>
      </c>
      <c r="AE369" s="16" t="str">
        <f t="shared" si="51"/>
        <v>14216473,0}|</v>
      </c>
      <c r="AF369" s="16" t="s">
        <v>258</v>
      </c>
      <c r="AG369" s="16">
        <f t="shared" si="52"/>
        <v>1806000</v>
      </c>
      <c r="AH369" s="16" t="s">
        <v>260</v>
      </c>
      <c r="AI369" s="16" t="s">
        <v>259</v>
      </c>
      <c r="AJ369" s="16">
        <f t="shared" si="53"/>
        <v>38772201</v>
      </c>
      <c r="AK369" s="16" t="s">
        <v>261</v>
      </c>
      <c r="AL369" s="24" t="str">
        <f t="shared" si="54"/>
        <v>{{5,1,1,14216473,0}|{{5,1,2,1806000,0}|{{5,1,3,38772201,3}}</v>
      </c>
    </row>
    <row r="370" spans="1:38" x14ac:dyDescent="0.15">
      <c r="A370" s="16">
        <v>365</v>
      </c>
      <c r="B370" s="16">
        <v>104</v>
      </c>
      <c r="C370" s="16">
        <v>7</v>
      </c>
      <c r="D370" s="16">
        <v>0</v>
      </c>
      <c r="E370" s="16">
        <v>0</v>
      </c>
      <c r="F370" s="16">
        <v>0</v>
      </c>
      <c r="G370" s="16">
        <v>6000465</v>
      </c>
      <c r="H370" s="24"/>
      <c r="I370" s="24" t="s">
        <v>272</v>
      </c>
      <c r="J370" s="16">
        <v>8661</v>
      </c>
      <c r="K370" s="25">
        <f t="shared" si="47"/>
        <v>920</v>
      </c>
      <c r="L370" s="16" t="s">
        <v>25</v>
      </c>
      <c r="M370" s="16" t="str" cm="1">
        <f t="array" ref="M370:U370">_xlfn._xlws.FILTER(领地怪物效果!$A$4:$I$64,L370=领地怪物效果!$A$4:$A$64)</f>
        <v>远征PVP-4级普通</v>
      </c>
      <c r="N370" s="16">
        <v>4</v>
      </c>
      <c r="O370" s="16">
        <v>8</v>
      </c>
      <c r="P370" s="16">
        <v>22</v>
      </c>
      <c r="Q370" s="16">
        <v>22</v>
      </c>
      <c r="R370" s="16">
        <v>0</v>
      </c>
      <c r="S370" s="16">
        <v>24044776</v>
      </c>
      <c r="T370" s="16">
        <v>15400000</v>
      </c>
      <c r="U370" s="16">
        <v>330615671</v>
      </c>
      <c r="V370" s="16">
        <f t="shared" si="55"/>
        <v>4</v>
      </c>
      <c r="W370" s="19" cm="1">
        <f t="array" ref="W370">SUMPRODUCT((V370=品质升级提升效果!$H$3:$H$102)*(品质升级提升效果!$I$3:$I$102=C370)*(品质升级提升效果!$J$3:$J$102))</f>
        <v>0.92</v>
      </c>
      <c r="X370" s="19" cm="1">
        <f t="array" ref="X370">IFERROR(LOOKUP(1,0/((L370=Sheet2!$A$1:$A$90)*(Sheet2!$B$1:$B$90=C370)),Sheet2!$C$1:$C$90),W370)</f>
        <v>0.92</v>
      </c>
      <c r="Y370" s="16">
        <f t="shared" si="48"/>
        <v>22121193</v>
      </c>
      <c r="Z370" s="16">
        <f t="shared" si="49"/>
        <v>14168000</v>
      </c>
      <c r="AA370" s="16">
        <f t="shared" si="50"/>
        <v>304166417</v>
      </c>
      <c r="AD370" s="16" t="s">
        <v>257</v>
      </c>
      <c r="AE370" s="16" t="str">
        <f t="shared" si="51"/>
        <v>22121193,0}|</v>
      </c>
      <c r="AF370" s="16" t="s">
        <v>258</v>
      </c>
      <c r="AG370" s="16">
        <f t="shared" si="52"/>
        <v>14168000</v>
      </c>
      <c r="AH370" s="16" t="s">
        <v>260</v>
      </c>
      <c r="AI370" s="16" t="s">
        <v>259</v>
      </c>
      <c r="AJ370" s="16">
        <f t="shared" si="53"/>
        <v>304166417</v>
      </c>
      <c r="AK370" s="16" t="s">
        <v>261</v>
      </c>
      <c r="AL370" s="24" t="str">
        <f t="shared" si="54"/>
        <v>{{5,1,1,22121193,0}|{{5,1,2,14168000,0}|{{5,1,3,304166417,3}}</v>
      </c>
    </row>
    <row r="371" spans="1:38" x14ac:dyDescent="0.15">
      <c r="A371" s="16">
        <v>366</v>
      </c>
      <c r="B371" s="16">
        <v>105</v>
      </c>
      <c r="C371" s="16">
        <v>7</v>
      </c>
      <c r="D371" s="16">
        <v>0</v>
      </c>
      <c r="E371" s="16">
        <v>0</v>
      </c>
      <c r="F371" s="16">
        <v>0</v>
      </c>
      <c r="G371" s="16">
        <v>6000466</v>
      </c>
      <c r="H371" s="24"/>
      <c r="I371" s="24" t="s">
        <v>273</v>
      </c>
      <c r="J371" s="16">
        <v>8661</v>
      </c>
      <c r="K371" s="25">
        <f t="shared" si="47"/>
        <v>900</v>
      </c>
      <c r="L371" s="16" t="s">
        <v>26</v>
      </c>
      <c r="M371" s="16" t="str" cm="1">
        <f t="array" ref="M371:U371">_xlfn._xlws.FILTER(领地怪物效果!$A$4:$I$64,L371=领地怪物效果!$A$4:$A$64)</f>
        <v>远征PVP-5级普通</v>
      </c>
      <c r="N371" s="16">
        <v>5</v>
      </c>
      <c r="O371" s="16">
        <v>12</v>
      </c>
      <c r="P371" s="16">
        <v>25</v>
      </c>
      <c r="Q371" s="16">
        <v>25</v>
      </c>
      <c r="R371" s="16">
        <v>0</v>
      </c>
      <c r="S371" s="16">
        <v>36067164</v>
      </c>
      <c r="T371" s="16">
        <v>17500000</v>
      </c>
      <c r="U371" s="16">
        <v>375699626</v>
      </c>
      <c r="V371" s="16">
        <f t="shared" si="55"/>
        <v>5</v>
      </c>
      <c r="W371" s="19" cm="1">
        <f t="array" ref="W371">SUMPRODUCT((V371=品质升级提升效果!$H$3:$H$102)*(品质升级提升效果!$I$3:$I$102=C371)*(品质升级提升效果!$J$3:$J$102))</f>
        <v>0.9</v>
      </c>
      <c r="X371" s="19" cm="1">
        <f t="array" ref="X371">IFERROR(LOOKUP(1,0/((L371=Sheet2!$A$1:$A$90)*(Sheet2!$B$1:$B$90=C371)),Sheet2!$C$1:$C$90),W371)</f>
        <v>0.9</v>
      </c>
      <c r="Y371" s="16">
        <f t="shared" si="48"/>
        <v>32460447</v>
      </c>
      <c r="Z371" s="16">
        <f t="shared" si="49"/>
        <v>15750000</v>
      </c>
      <c r="AA371" s="16">
        <f t="shared" si="50"/>
        <v>338129663</v>
      </c>
      <c r="AD371" s="16" t="s">
        <v>257</v>
      </c>
      <c r="AE371" s="16" t="str">
        <f t="shared" si="51"/>
        <v>32460447,0}|</v>
      </c>
      <c r="AF371" s="16" t="s">
        <v>258</v>
      </c>
      <c r="AG371" s="16">
        <f t="shared" si="52"/>
        <v>15750000</v>
      </c>
      <c r="AH371" s="16" t="s">
        <v>260</v>
      </c>
      <c r="AI371" s="16" t="s">
        <v>259</v>
      </c>
      <c r="AJ371" s="16">
        <f t="shared" si="53"/>
        <v>338129663</v>
      </c>
      <c r="AK371" s="16" t="s">
        <v>261</v>
      </c>
      <c r="AL371" s="24" t="str">
        <f t="shared" si="54"/>
        <v>{{5,1,1,32460447,0}|{{5,1,2,15750000,0}|{{5,1,3,338129663,3}}</v>
      </c>
    </row>
    <row r="372" spans="1:38" x14ac:dyDescent="0.15">
      <c r="A372" s="16">
        <v>367</v>
      </c>
      <c r="B372" s="16">
        <v>106</v>
      </c>
      <c r="C372" s="16">
        <v>7</v>
      </c>
      <c r="D372" s="16">
        <v>0</v>
      </c>
      <c r="E372" s="16">
        <v>0</v>
      </c>
      <c r="F372" s="16">
        <v>0</v>
      </c>
      <c r="G372" s="16">
        <v>6000467</v>
      </c>
      <c r="H372" s="24"/>
      <c r="I372" s="24" t="s">
        <v>274</v>
      </c>
      <c r="J372" s="16">
        <v>8661</v>
      </c>
      <c r="K372" s="25">
        <f t="shared" si="47"/>
        <v>860</v>
      </c>
      <c r="L372" s="16" t="s">
        <v>27</v>
      </c>
      <c r="M372" s="16" t="str" cm="1">
        <f t="array" ref="M372:U372">_xlfn._xlws.FILTER(领地怪物效果!$A$4:$I$64,L372=领地怪物效果!$A$4:$A$64)</f>
        <v>远征PVP-6级普通</v>
      </c>
      <c r="N372" s="16">
        <v>6</v>
      </c>
      <c r="O372" s="16">
        <v>28</v>
      </c>
      <c r="P372" s="16">
        <v>160</v>
      </c>
      <c r="Q372" s="16">
        <v>160</v>
      </c>
      <c r="R372" s="16">
        <v>0</v>
      </c>
      <c r="S372" s="16">
        <v>84156716</v>
      </c>
      <c r="T372" s="16">
        <v>112000000</v>
      </c>
      <c r="U372" s="16">
        <v>2404477611</v>
      </c>
      <c r="V372" s="16">
        <f t="shared" si="55"/>
        <v>6</v>
      </c>
      <c r="W372" s="19" cm="1">
        <f t="array" ref="W372">SUMPRODUCT((V372=品质升级提升效果!$H$3:$H$102)*(品质升级提升效果!$I$3:$I$102=C372)*(品质升级提升效果!$J$3:$J$102))</f>
        <v>0.86</v>
      </c>
      <c r="X372" s="19" cm="1">
        <f t="array" ref="X372">IFERROR(LOOKUP(1,0/((L372=Sheet2!$A$1:$A$90)*(Sheet2!$B$1:$B$90=C372)),Sheet2!$C$1:$C$90),W372)</f>
        <v>0.86</v>
      </c>
      <c r="Y372" s="16">
        <f t="shared" si="48"/>
        <v>72374775</v>
      </c>
      <c r="Z372" s="16">
        <f t="shared" si="49"/>
        <v>96320000</v>
      </c>
      <c r="AA372" s="16">
        <f t="shared" si="50"/>
        <v>2067850745</v>
      </c>
      <c r="AD372" s="16" t="s">
        <v>257</v>
      </c>
      <c r="AE372" s="16" t="str">
        <f t="shared" si="51"/>
        <v>72374775,0}|</v>
      </c>
      <c r="AF372" s="16" t="s">
        <v>258</v>
      </c>
      <c r="AG372" s="16">
        <f t="shared" si="52"/>
        <v>96320000</v>
      </c>
      <c r="AH372" s="16" t="s">
        <v>260</v>
      </c>
      <c r="AI372" s="16" t="s">
        <v>259</v>
      </c>
      <c r="AJ372" s="16">
        <f t="shared" si="53"/>
        <v>2067850745</v>
      </c>
      <c r="AK372" s="16" t="s">
        <v>261</v>
      </c>
      <c r="AL372" s="24" t="str">
        <f t="shared" si="54"/>
        <v>{{5,1,1,72374775,0}|{{5,1,2,96320000,0}|{{5,1,3,2067850745,3}}</v>
      </c>
    </row>
    <row r="373" spans="1:38" x14ac:dyDescent="0.15">
      <c r="A373" s="16">
        <v>368</v>
      </c>
      <c r="B373" s="16">
        <v>107</v>
      </c>
      <c r="C373" s="16">
        <v>7</v>
      </c>
      <c r="D373" s="16">
        <v>0</v>
      </c>
      <c r="E373" s="16">
        <v>0</v>
      </c>
      <c r="F373" s="16">
        <v>0</v>
      </c>
      <c r="G373" s="16">
        <v>6000468</v>
      </c>
      <c r="H373" s="24"/>
      <c r="I373" s="24" t="s">
        <v>275</v>
      </c>
      <c r="J373" s="16">
        <v>8661</v>
      </c>
      <c r="K373" s="25">
        <f t="shared" si="47"/>
        <v>780</v>
      </c>
      <c r="L373" s="16" t="s">
        <v>28</v>
      </c>
      <c r="M373" s="16" t="str" cm="1">
        <f t="array" ref="M373:U373">_xlfn._xlws.FILTER(领地怪物效果!$A$4:$I$64,L373=领地怪物效果!$A$4:$A$64)</f>
        <v>远征PVP-7级普通</v>
      </c>
      <c r="N373" s="16">
        <v>7</v>
      </c>
      <c r="O373" s="16">
        <v>32</v>
      </c>
      <c r="P373" s="16">
        <v>200</v>
      </c>
      <c r="Q373" s="16">
        <v>200</v>
      </c>
      <c r="R373" s="16">
        <v>0</v>
      </c>
      <c r="S373" s="16">
        <v>96179104</v>
      </c>
      <c r="T373" s="16">
        <v>140000000</v>
      </c>
      <c r="U373" s="16">
        <v>3005597014</v>
      </c>
      <c r="V373" s="16">
        <f t="shared" si="55"/>
        <v>7</v>
      </c>
      <c r="W373" s="19" cm="1">
        <f t="array" ref="W373">SUMPRODUCT((V373=品质升级提升效果!$H$3:$H$102)*(品质升级提升效果!$I$3:$I$102=C373)*(品质升级提升效果!$J$3:$J$102))</f>
        <v>0.78</v>
      </c>
      <c r="X373" s="19" cm="1">
        <f t="array" ref="X373">IFERROR(LOOKUP(1,0/((L373=Sheet2!$A$1:$A$90)*(Sheet2!$B$1:$B$90=C373)),Sheet2!$C$1:$C$90),W373)</f>
        <v>0.78</v>
      </c>
      <c r="Y373" s="16">
        <f t="shared" si="48"/>
        <v>75019701</v>
      </c>
      <c r="Z373" s="16">
        <f t="shared" si="49"/>
        <v>109200000</v>
      </c>
      <c r="AA373" s="16">
        <f t="shared" si="50"/>
        <v>2344365670</v>
      </c>
      <c r="AD373" s="16" t="s">
        <v>257</v>
      </c>
      <c r="AE373" s="16" t="str">
        <f t="shared" si="51"/>
        <v>75019701,0}|</v>
      </c>
      <c r="AF373" s="16" t="s">
        <v>258</v>
      </c>
      <c r="AG373" s="16">
        <f t="shared" si="52"/>
        <v>109200000</v>
      </c>
      <c r="AH373" s="16" t="s">
        <v>260</v>
      </c>
      <c r="AI373" s="16" t="s">
        <v>259</v>
      </c>
      <c r="AJ373" s="16">
        <f t="shared" si="53"/>
        <v>2344365670</v>
      </c>
      <c r="AK373" s="16" t="s">
        <v>261</v>
      </c>
      <c r="AL373" s="24" t="str">
        <f t="shared" si="54"/>
        <v>{{5,1,1,75019701,0}|{{5,1,2,109200000,0}|{{5,1,3,2344365670,3}}</v>
      </c>
    </row>
    <row r="374" spans="1:38" x14ac:dyDescent="0.15">
      <c r="A374" s="16">
        <v>369</v>
      </c>
      <c r="B374" s="16">
        <v>108</v>
      </c>
      <c r="C374" s="16">
        <v>7</v>
      </c>
      <c r="D374" s="16">
        <v>0</v>
      </c>
      <c r="E374" s="16">
        <v>0</v>
      </c>
      <c r="F374" s="16">
        <v>0</v>
      </c>
      <c r="G374" s="16">
        <v>6000469</v>
      </c>
      <c r="H374" s="24"/>
      <c r="I374" s="24" t="s">
        <v>276</v>
      </c>
      <c r="J374" s="16">
        <v>8661</v>
      </c>
      <c r="K374" s="25">
        <f t="shared" si="47"/>
        <v>700.00000000000011</v>
      </c>
      <c r="L374" s="16" t="s">
        <v>29</v>
      </c>
      <c r="M374" s="16" t="str" cm="1">
        <f t="array" ref="M374:U374">_xlfn._xlws.FILTER(领地怪物效果!$A$4:$I$64,L374=领地怪物效果!$A$4:$A$64)</f>
        <v>远征PVP-8级普通</v>
      </c>
      <c r="N374" s="16">
        <v>8</v>
      </c>
      <c r="O374" s="16">
        <v>35</v>
      </c>
      <c r="P374" s="16">
        <v>250</v>
      </c>
      <c r="Q374" s="16">
        <v>250</v>
      </c>
      <c r="R374" s="16">
        <v>0</v>
      </c>
      <c r="S374" s="16">
        <v>105195895</v>
      </c>
      <c r="T374" s="16">
        <v>175000000</v>
      </c>
      <c r="U374" s="16">
        <v>3756996268</v>
      </c>
      <c r="V374" s="16">
        <f t="shared" si="55"/>
        <v>8</v>
      </c>
      <c r="W374" s="19" cm="1">
        <f t="array" ref="W374">SUMPRODUCT((V374=品质升级提升效果!$H$3:$H$102)*(品质升级提升效果!$I$3:$I$102=C374)*(品质升级提升效果!$J$3:$J$102))</f>
        <v>0.70000000000000007</v>
      </c>
      <c r="X374" s="19" cm="1">
        <f t="array" ref="X374">IFERROR(LOOKUP(1,0/((L374=Sheet2!$A$1:$A$90)*(Sheet2!$B$1:$B$90=C374)),Sheet2!$C$1:$C$90),W374)</f>
        <v>0.70000000000000007</v>
      </c>
      <c r="Y374" s="16">
        <f t="shared" si="48"/>
        <v>73637126</v>
      </c>
      <c r="Z374" s="16">
        <f t="shared" si="49"/>
        <v>122500000</v>
      </c>
      <c r="AA374" s="16">
        <f t="shared" si="50"/>
        <v>2629897387</v>
      </c>
      <c r="AD374" s="16" t="s">
        <v>257</v>
      </c>
      <c r="AE374" s="16" t="str">
        <f t="shared" si="51"/>
        <v>73637126,0}|</v>
      </c>
      <c r="AF374" s="16" t="s">
        <v>258</v>
      </c>
      <c r="AG374" s="16">
        <f t="shared" si="52"/>
        <v>122500000</v>
      </c>
      <c r="AH374" s="16" t="s">
        <v>260</v>
      </c>
      <c r="AI374" s="16" t="s">
        <v>259</v>
      </c>
      <c r="AJ374" s="16">
        <f t="shared" si="53"/>
        <v>2629897387</v>
      </c>
      <c r="AK374" s="16" t="s">
        <v>261</v>
      </c>
      <c r="AL374" s="24" t="str">
        <f t="shared" si="54"/>
        <v>{{5,1,1,73637126,0}|{{5,1,2,122500000,0}|{{5,1,3,2629897387,3}}</v>
      </c>
    </row>
    <row r="375" spans="1:38" x14ac:dyDescent="0.15">
      <c r="A375" s="16">
        <v>370</v>
      </c>
      <c r="B375" s="16">
        <v>109</v>
      </c>
      <c r="C375" s="16">
        <v>7</v>
      </c>
      <c r="D375" s="16">
        <v>0</v>
      </c>
      <c r="E375" s="16">
        <v>0</v>
      </c>
      <c r="F375" s="16">
        <v>0</v>
      </c>
      <c r="G375" s="16">
        <v>6000470</v>
      </c>
      <c r="H375" s="24"/>
      <c r="I375" s="24" t="s">
        <v>277</v>
      </c>
      <c r="J375" s="16">
        <v>8661</v>
      </c>
      <c r="K375" s="25">
        <f t="shared" si="47"/>
        <v>640</v>
      </c>
      <c r="L375" s="16" t="s">
        <v>30</v>
      </c>
      <c r="M375" s="16" t="str" cm="1">
        <f t="array" ref="M375:U375">_xlfn._xlws.FILTER(领地怪物效果!$A$4:$I$64,L375=领地怪物效果!$A$4:$A$64)</f>
        <v>远征PVP-9级普通</v>
      </c>
      <c r="N375" s="16">
        <v>9</v>
      </c>
      <c r="O375" s="16">
        <v>60</v>
      </c>
      <c r="P375" s="16">
        <v>300</v>
      </c>
      <c r="Q375" s="16">
        <v>300</v>
      </c>
      <c r="R375" s="16">
        <v>0</v>
      </c>
      <c r="S375" s="16">
        <v>180335820</v>
      </c>
      <c r="T375" s="16">
        <v>210000000</v>
      </c>
      <c r="U375" s="16">
        <v>4508395522</v>
      </c>
      <c r="V375" s="16">
        <f t="shared" si="55"/>
        <v>9</v>
      </c>
      <c r="W375" s="19" cm="1">
        <f t="array" ref="W375">SUMPRODUCT((V375=品质升级提升效果!$H$3:$H$102)*(品质升级提升效果!$I$3:$I$102=C375)*(品质升级提升效果!$J$3:$J$102))</f>
        <v>0.64</v>
      </c>
      <c r="X375" s="19" cm="1">
        <f t="array" ref="X375">IFERROR(LOOKUP(1,0/((L375=Sheet2!$A$1:$A$90)*(Sheet2!$B$1:$B$90=C375)),Sheet2!$C$1:$C$90),W375)</f>
        <v>0.64</v>
      </c>
      <c r="Y375" s="16">
        <f t="shared" si="48"/>
        <v>115414924</v>
      </c>
      <c r="Z375" s="16">
        <f t="shared" si="49"/>
        <v>134400000</v>
      </c>
      <c r="AA375" s="16">
        <f t="shared" si="50"/>
        <v>2885373134</v>
      </c>
      <c r="AD375" s="16" t="s">
        <v>257</v>
      </c>
      <c r="AE375" s="16" t="str">
        <f t="shared" si="51"/>
        <v>115414924,0}|</v>
      </c>
      <c r="AF375" s="16" t="s">
        <v>258</v>
      </c>
      <c r="AG375" s="16">
        <f t="shared" si="52"/>
        <v>134400000</v>
      </c>
      <c r="AH375" s="16" t="s">
        <v>260</v>
      </c>
      <c r="AI375" s="16" t="s">
        <v>259</v>
      </c>
      <c r="AJ375" s="16">
        <f t="shared" si="53"/>
        <v>2885373134</v>
      </c>
      <c r="AK375" s="16" t="s">
        <v>261</v>
      </c>
      <c r="AL375" s="24" t="str">
        <f t="shared" si="54"/>
        <v>{{5,1,1,115414924,0}|{{5,1,2,134400000,0}|{{5,1,3,2885373134,3}}</v>
      </c>
    </row>
    <row r="376" spans="1:38" x14ac:dyDescent="0.15">
      <c r="A376" s="16">
        <v>371</v>
      </c>
      <c r="B376" s="16">
        <v>110</v>
      </c>
      <c r="C376" s="16">
        <v>7</v>
      </c>
      <c r="D376" s="16">
        <v>0</v>
      </c>
      <c r="E376" s="16">
        <v>0</v>
      </c>
      <c r="F376" s="16">
        <v>0</v>
      </c>
      <c r="G376" s="16">
        <v>6000471</v>
      </c>
      <c r="H376" s="24"/>
      <c r="I376" s="24" t="s">
        <v>278</v>
      </c>
      <c r="J376" s="16">
        <v>8661</v>
      </c>
      <c r="K376" s="25">
        <f t="shared" si="47"/>
        <v>580</v>
      </c>
      <c r="L376" s="16" t="s">
        <v>31</v>
      </c>
      <c r="M376" s="16" t="str" cm="1">
        <f t="array" ref="M376:U376">_xlfn._xlws.FILTER(领地怪物效果!$A$4:$I$64,L376=领地怪物效果!$A$4:$A$64)</f>
        <v>远征PVP-10级普通</v>
      </c>
      <c r="N376" s="16">
        <v>10</v>
      </c>
      <c r="O376" s="16">
        <v>70</v>
      </c>
      <c r="P376" s="16">
        <v>320</v>
      </c>
      <c r="Q376" s="16">
        <v>320</v>
      </c>
      <c r="R376" s="16">
        <v>0</v>
      </c>
      <c r="S376" s="16">
        <v>210391791</v>
      </c>
      <c r="T376" s="16">
        <v>224000000</v>
      </c>
      <c r="U376" s="16">
        <v>4808955223</v>
      </c>
      <c r="V376" s="16">
        <f t="shared" si="55"/>
        <v>10</v>
      </c>
      <c r="W376" s="19" cm="1">
        <f t="array" ref="W376">SUMPRODUCT((V376=品质升级提升效果!$H$3:$H$102)*(品质升级提升效果!$I$3:$I$102=C376)*(品质升级提升效果!$J$3:$J$102))</f>
        <v>0.57999999999999996</v>
      </c>
      <c r="X376" s="19" cm="1">
        <f t="array" ref="X376">IFERROR(LOOKUP(1,0/((L376=Sheet2!$A$1:$A$90)*(Sheet2!$B$1:$B$90=C376)),Sheet2!$C$1:$C$90),W376)</f>
        <v>0.57999999999999996</v>
      </c>
      <c r="Y376" s="16">
        <f t="shared" si="48"/>
        <v>122027238</v>
      </c>
      <c r="Z376" s="16">
        <f t="shared" si="49"/>
        <v>129920000</v>
      </c>
      <c r="AA376" s="16">
        <f t="shared" si="50"/>
        <v>2789194029</v>
      </c>
      <c r="AD376" s="16" t="s">
        <v>257</v>
      </c>
      <c r="AE376" s="16" t="str">
        <f t="shared" si="51"/>
        <v>122027238,0}|</v>
      </c>
      <c r="AF376" s="16" t="s">
        <v>258</v>
      </c>
      <c r="AG376" s="16">
        <f t="shared" si="52"/>
        <v>129920000</v>
      </c>
      <c r="AH376" s="16" t="s">
        <v>260</v>
      </c>
      <c r="AI376" s="16" t="s">
        <v>259</v>
      </c>
      <c r="AJ376" s="16">
        <f t="shared" si="53"/>
        <v>2789194029</v>
      </c>
      <c r="AK376" s="16" t="s">
        <v>261</v>
      </c>
      <c r="AL376" s="24" t="str">
        <f t="shared" si="54"/>
        <v>{{5,1,1,122027238,0}|{{5,1,2,129920000,0}|{{5,1,3,2789194029,3}}</v>
      </c>
    </row>
    <row r="377" spans="1:38" x14ac:dyDescent="0.15">
      <c r="A377" s="16">
        <v>372</v>
      </c>
      <c r="B377" s="16">
        <v>201</v>
      </c>
      <c r="C377" s="16">
        <v>7</v>
      </c>
      <c r="D377" s="16">
        <v>700</v>
      </c>
      <c r="E377" s="16">
        <v>0</v>
      </c>
      <c r="F377" s="16">
        <v>0</v>
      </c>
      <c r="G377" s="16">
        <v>6000472</v>
      </c>
      <c r="H377" s="24"/>
      <c r="I377" s="24" t="s">
        <v>279</v>
      </c>
      <c r="J377" s="16">
        <v>8661</v>
      </c>
      <c r="K377" s="25">
        <f t="shared" si="47"/>
        <v>1200</v>
      </c>
      <c r="L377" s="16" t="s">
        <v>32</v>
      </c>
      <c r="M377" s="16" t="str" cm="1">
        <f t="array" ref="M377:U377">_xlfn._xlws.FILTER(领地怪物效果!$A$4:$I$64,L377=领地怪物效果!$A$4:$A$64)</f>
        <v>远征PVP-1级远征币矿井</v>
      </c>
      <c r="N377" s="16">
        <v>1</v>
      </c>
      <c r="O377" s="16">
        <v>1.9</v>
      </c>
      <c r="P377" s="16">
        <v>1.9</v>
      </c>
      <c r="Q377" s="16">
        <v>1.9</v>
      </c>
      <c r="R377" s="16">
        <v>0</v>
      </c>
      <c r="S377" s="16">
        <v>5710634</v>
      </c>
      <c r="T377" s="16">
        <v>1330000</v>
      </c>
      <c r="U377" s="16">
        <v>28553171</v>
      </c>
      <c r="V377" s="16">
        <f t="shared" si="55"/>
        <v>1</v>
      </c>
      <c r="W377" s="19" cm="1">
        <f t="array" ref="W377">SUMPRODUCT((V377=品质升级提升效果!$H$3:$H$102)*(品质升级提升效果!$I$3:$I$102=C377)*(品质升级提升效果!$J$3:$J$102))</f>
        <v>1.2</v>
      </c>
      <c r="X377" s="19" cm="1">
        <f t="array" ref="X377">IFERROR(LOOKUP(1,0/((L377=Sheet2!$A$1:$A$90)*(Sheet2!$B$1:$B$90=C377)),Sheet2!$C$1:$C$90),W377)</f>
        <v>1.2</v>
      </c>
      <c r="Y377" s="16">
        <f t="shared" si="48"/>
        <v>6852760</v>
      </c>
      <c r="Z377" s="16">
        <f t="shared" si="49"/>
        <v>1596000</v>
      </c>
      <c r="AA377" s="16">
        <f t="shared" si="50"/>
        <v>34263805</v>
      </c>
      <c r="AD377" s="16" t="s">
        <v>257</v>
      </c>
      <c r="AE377" s="16" t="str">
        <f t="shared" si="51"/>
        <v>6852760,0}|</v>
      </c>
      <c r="AF377" s="16" t="s">
        <v>258</v>
      </c>
      <c r="AG377" s="16">
        <f t="shared" si="52"/>
        <v>1596000</v>
      </c>
      <c r="AH377" s="16" t="s">
        <v>260</v>
      </c>
      <c r="AI377" s="16" t="s">
        <v>259</v>
      </c>
      <c r="AJ377" s="16">
        <f t="shared" si="53"/>
        <v>34263805</v>
      </c>
      <c r="AK377" s="16" t="s">
        <v>261</v>
      </c>
      <c r="AL377" s="24" t="str">
        <f t="shared" si="54"/>
        <v>{{5,1,1,6852760,0}|{{5,1,2,1596000,0}|{{5,1,3,34263805,3}}</v>
      </c>
    </row>
    <row r="378" spans="1:38" x14ac:dyDescent="0.15">
      <c r="A378" s="16">
        <v>373</v>
      </c>
      <c r="B378" s="16">
        <v>202</v>
      </c>
      <c r="C378" s="16">
        <v>7</v>
      </c>
      <c r="D378" s="16">
        <v>700</v>
      </c>
      <c r="E378" s="16">
        <v>0</v>
      </c>
      <c r="F378" s="16">
        <v>0</v>
      </c>
      <c r="G378" s="16">
        <v>6000473</v>
      </c>
      <c r="H378" s="24"/>
      <c r="I378" s="24" t="s">
        <v>280</v>
      </c>
      <c r="J378" s="16">
        <v>8661</v>
      </c>
      <c r="K378" s="25">
        <f t="shared" si="47"/>
        <v>980</v>
      </c>
      <c r="L378" s="16" t="s">
        <v>33</v>
      </c>
      <c r="M378" s="16" t="str" cm="1">
        <f t="array" ref="M378:U378">_xlfn._xlws.FILTER(领地怪物效果!$A$4:$I$64,L378=领地怪物效果!$A$4:$A$64)</f>
        <v>远征PVP-2级远征币矿井</v>
      </c>
      <c r="N378" s="16">
        <v>2</v>
      </c>
      <c r="O378" s="16">
        <v>2.95</v>
      </c>
      <c r="P378" s="16">
        <v>2.25</v>
      </c>
      <c r="Q378" s="16">
        <v>2.25</v>
      </c>
      <c r="R378" s="16">
        <v>0</v>
      </c>
      <c r="S378" s="16">
        <v>8866511</v>
      </c>
      <c r="T378" s="16">
        <v>1575000</v>
      </c>
      <c r="U378" s="16">
        <v>33812966</v>
      </c>
      <c r="V378" s="16">
        <f t="shared" si="55"/>
        <v>2</v>
      </c>
      <c r="W378" s="19" cm="1">
        <f t="array" ref="W378">SUMPRODUCT((V378=品质升级提升效果!$H$3:$H$102)*(品质升级提升效果!$I$3:$I$102=C378)*(品质升级提升效果!$J$3:$J$102))</f>
        <v>0.98</v>
      </c>
      <c r="X378" s="19" cm="1">
        <f t="array" ref="X378">IFERROR(LOOKUP(1,0/((L378=Sheet2!$A$1:$A$90)*(Sheet2!$B$1:$B$90=C378)),Sheet2!$C$1:$C$90),W378)</f>
        <v>0.98</v>
      </c>
      <c r="Y378" s="16">
        <f t="shared" si="48"/>
        <v>8689180</v>
      </c>
      <c r="Z378" s="16">
        <f t="shared" si="49"/>
        <v>1543500</v>
      </c>
      <c r="AA378" s="16">
        <f t="shared" si="50"/>
        <v>33136706</v>
      </c>
      <c r="AD378" s="16" t="s">
        <v>257</v>
      </c>
      <c r="AE378" s="16" t="str">
        <f t="shared" si="51"/>
        <v>8689180,0}|</v>
      </c>
      <c r="AF378" s="16" t="s">
        <v>258</v>
      </c>
      <c r="AG378" s="16">
        <f t="shared" si="52"/>
        <v>1543500</v>
      </c>
      <c r="AH378" s="16" t="s">
        <v>260</v>
      </c>
      <c r="AI378" s="16" t="s">
        <v>259</v>
      </c>
      <c r="AJ378" s="16">
        <f t="shared" si="53"/>
        <v>33136706</v>
      </c>
      <c r="AK378" s="16" t="s">
        <v>261</v>
      </c>
      <c r="AL378" s="24" t="str">
        <f t="shared" si="54"/>
        <v>{{5,1,1,8689180,0}|{{5,1,2,1543500,0}|{{5,1,3,33136706,3}}</v>
      </c>
    </row>
    <row r="379" spans="1:38" x14ac:dyDescent="0.15">
      <c r="A379" s="16">
        <v>374</v>
      </c>
      <c r="B379" s="16">
        <v>203</v>
      </c>
      <c r="C379" s="16">
        <v>7</v>
      </c>
      <c r="D379" s="16">
        <v>700</v>
      </c>
      <c r="E379" s="16">
        <v>0</v>
      </c>
      <c r="F379" s="16">
        <v>0</v>
      </c>
      <c r="G379" s="16">
        <v>6000474</v>
      </c>
      <c r="H379" s="24"/>
      <c r="I379" s="24" t="s">
        <v>281</v>
      </c>
      <c r="J379" s="16">
        <v>8661</v>
      </c>
      <c r="K379" s="25">
        <f t="shared" si="47"/>
        <v>860</v>
      </c>
      <c r="L379" s="16" t="s">
        <v>34</v>
      </c>
      <c r="M379" s="16" t="str" cm="1">
        <f t="array" ref="M379:U379">_xlfn._xlws.FILTER(领地怪物效果!$A$4:$I$64,L379=领地怪物效果!$A$4:$A$64)</f>
        <v>远征PVP-3级远征币矿井</v>
      </c>
      <c r="N379" s="16">
        <v>3</v>
      </c>
      <c r="O379" s="16">
        <v>5.9</v>
      </c>
      <c r="P379" s="16">
        <v>3.9</v>
      </c>
      <c r="Q379" s="16">
        <v>3.9</v>
      </c>
      <c r="R379" s="16">
        <v>0</v>
      </c>
      <c r="S379" s="16">
        <v>17733022</v>
      </c>
      <c r="T379" s="16">
        <v>2730000</v>
      </c>
      <c r="U379" s="16">
        <v>58609141</v>
      </c>
      <c r="V379" s="16">
        <f t="shared" si="55"/>
        <v>3</v>
      </c>
      <c r="W379" s="19" cm="1">
        <f t="array" ref="W379">SUMPRODUCT((V379=品质升级提升效果!$H$3:$H$102)*(品质升级提升效果!$I$3:$I$102=C379)*(品质升级提升效果!$J$3:$J$102))</f>
        <v>0.86</v>
      </c>
      <c r="X379" s="19" cm="1">
        <f t="array" ref="X379">IFERROR(LOOKUP(1,0/((L379=Sheet2!$A$1:$A$90)*(Sheet2!$B$1:$B$90=C379)),Sheet2!$C$1:$C$90),W379)</f>
        <v>0.86</v>
      </c>
      <c r="Y379" s="16">
        <f t="shared" si="48"/>
        <v>15250398</v>
      </c>
      <c r="Z379" s="16">
        <f t="shared" si="49"/>
        <v>2347800</v>
      </c>
      <c r="AA379" s="16">
        <f t="shared" si="50"/>
        <v>50403861</v>
      </c>
      <c r="AD379" s="16" t="s">
        <v>257</v>
      </c>
      <c r="AE379" s="16" t="str">
        <f t="shared" si="51"/>
        <v>15250398,0}|</v>
      </c>
      <c r="AF379" s="16" t="s">
        <v>258</v>
      </c>
      <c r="AG379" s="16">
        <f t="shared" si="52"/>
        <v>2347800</v>
      </c>
      <c r="AH379" s="16" t="s">
        <v>260</v>
      </c>
      <c r="AI379" s="16" t="s">
        <v>259</v>
      </c>
      <c r="AJ379" s="16">
        <f t="shared" si="53"/>
        <v>50403861</v>
      </c>
      <c r="AK379" s="16" t="s">
        <v>261</v>
      </c>
      <c r="AL379" s="24" t="str">
        <f t="shared" si="54"/>
        <v>{{5,1,1,15250398,0}|{{5,1,2,2347800,0}|{{5,1,3,50403861,3}}</v>
      </c>
    </row>
    <row r="380" spans="1:38" x14ac:dyDescent="0.15">
      <c r="A380" s="16">
        <v>375</v>
      </c>
      <c r="B380" s="16">
        <v>204</v>
      </c>
      <c r="C380" s="16">
        <v>7</v>
      </c>
      <c r="D380" s="16">
        <v>700</v>
      </c>
      <c r="E380" s="16">
        <v>0</v>
      </c>
      <c r="F380" s="16">
        <v>0</v>
      </c>
      <c r="G380" s="16">
        <v>6000475</v>
      </c>
      <c r="H380" s="24"/>
      <c r="I380" s="24" t="s">
        <v>280</v>
      </c>
      <c r="J380" s="16">
        <v>8661</v>
      </c>
      <c r="K380" s="25">
        <f t="shared" si="47"/>
        <v>920</v>
      </c>
      <c r="L380" s="16" t="s">
        <v>35</v>
      </c>
      <c r="M380" s="16" t="str" cm="1">
        <f t="array" ref="M380:U380">_xlfn._xlws.FILTER(领地怪物效果!$A$4:$I$64,L380=领地怪物效果!$A$4:$A$64)</f>
        <v>远征PVP-4级远征币矿井</v>
      </c>
      <c r="N380" s="16">
        <v>4</v>
      </c>
      <c r="O380" s="16">
        <v>8.6999999999999993</v>
      </c>
      <c r="P380" s="16">
        <v>29.7</v>
      </c>
      <c r="Q380" s="16">
        <v>29.7</v>
      </c>
      <c r="R380" s="16">
        <v>0</v>
      </c>
      <c r="S380" s="16">
        <v>26148694</v>
      </c>
      <c r="T380" s="16">
        <v>20790000</v>
      </c>
      <c r="U380" s="16">
        <v>446331156</v>
      </c>
      <c r="V380" s="16">
        <f t="shared" si="55"/>
        <v>4</v>
      </c>
      <c r="W380" s="19" cm="1">
        <f t="array" ref="W380">SUMPRODUCT((V380=品质升级提升效果!$H$3:$H$102)*(品质升级提升效果!$I$3:$I$102=C380)*(品质升级提升效果!$J$3:$J$102))</f>
        <v>0.92</v>
      </c>
      <c r="X380" s="19" cm="1">
        <f t="array" ref="X380">IFERROR(LOOKUP(1,0/((L380=Sheet2!$A$1:$A$90)*(Sheet2!$B$1:$B$90=C380)),Sheet2!$C$1:$C$90),W380)</f>
        <v>0.92</v>
      </c>
      <c r="Y380" s="16">
        <f t="shared" si="48"/>
        <v>24056798</v>
      </c>
      <c r="Z380" s="16">
        <f t="shared" si="49"/>
        <v>19126800</v>
      </c>
      <c r="AA380" s="16">
        <f t="shared" si="50"/>
        <v>410624663</v>
      </c>
      <c r="AD380" s="16" t="s">
        <v>257</v>
      </c>
      <c r="AE380" s="16" t="str">
        <f t="shared" si="51"/>
        <v>24056798,0}|</v>
      </c>
      <c r="AF380" s="16" t="s">
        <v>258</v>
      </c>
      <c r="AG380" s="16">
        <f t="shared" si="52"/>
        <v>19126800</v>
      </c>
      <c r="AH380" s="16" t="s">
        <v>260</v>
      </c>
      <c r="AI380" s="16" t="s">
        <v>259</v>
      </c>
      <c r="AJ380" s="16">
        <f t="shared" si="53"/>
        <v>410624663</v>
      </c>
      <c r="AK380" s="16" t="s">
        <v>261</v>
      </c>
      <c r="AL380" s="24" t="str">
        <f t="shared" si="54"/>
        <v>{{5,1,1,24056798,0}|{{5,1,2,19126800,0}|{{5,1,3,410624663,3}}</v>
      </c>
    </row>
    <row r="381" spans="1:38" x14ac:dyDescent="0.15">
      <c r="A381" s="16">
        <v>376</v>
      </c>
      <c r="B381" s="16">
        <v>205</v>
      </c>
      <c r="C381" s="16">
        <v>7</v>
      </c>
      <c r="D381" s="16">
        <v>700</v>
      </c>
      <c r="E381" s="16">
        <v>0</v>
      </c>
      <c r="F381" s="16">
        <v>0</v>
      </c>
      <c r="G381" s="16">
        <v>6000476</v>
      </c>
      <c r="H381" s="24"/>
      <c r="I381" s="24" t="s">
        <v>280</v>
      </c>
      <c r="J381" s="16">
        <v>8661</v>
      </c>
      <c r="K381" s="25">
        <f t="shared" si="47"/>
        <v>900</v>
      </c>
      <c r="L381" s="16" t="s">
        <v>36</v>
      </c>
      <c r="M381" s="16" t="str" cm="1">
        <f t="array" ref="M381:U381">_xlfn._xlws.FILTER(领地怪物效果!$A$4:$I$64,L381=领地怪物效果!$A$4:$A$64)</f>
        <v>远征PVP-5级远征币矿井</v>
      </c>
      <c r="N381" s="16">
        <v>5</v>
      </c>
      <c r="O381" s="16">
        <v>13.2</v>
      </c>
      <c r="P381" s="16">
        <v>35</v>
      </c>
      <c r="Q381" s="16">
        <v>35</v>
      </c>
      <c r="R381" s="16">
        <v>0</v>
      </c>
      <c r="S381" s="16">
        <v>39673880</v>
      </c>
      <c r="T381" s="16">
        <v>24500000</v>
      </c>
      <c r="U381" s="16">
        <v>525979477</v>
      </c>
      <c r="V381" s="16">
        <f t="shared" si="55"/>
        <v>5</v>
      </c>
      <c r="W381" s="19" cm="1">
        <f t="array" ref="W381">SUMPRODUCT((V381=品质升级提升效果!$H$3:$H$102)*(品质升级提升效果!$I$3:$I$102=C381)*(品质升级提升效果!$J$3:$J$102))</f>
        <v>0.9</v>
      </c>
      <c r="X381" s="19" cm="1">
        <f t="array" ref="X381">IFERROR(LOOKUP(1,0/((L381=Sheet2!$A$1:$A$90)*(Sheet2!$B$1:$B$90=C381)),Sheet2!$C$1:$C$90),W381)</f>
        <v>0.9</v>
      </c>
      <c r="Y381" s="16">
        <f t="shared" si="48"/>
        <v>35706492</v>
      </c>
      <c r="Z381" s="16">
        <f t="shared" si="49"/>
        <v>22050000</v>
      </c>
      <c r="AA381" s="16">
        <f t="shared" si="50"/>
        <v>473381529</v>
      </c>
      <c r="AD381" s="16" t="s">
        <v>257</v>
      </c>
      <c r="AE381" s="16" t="str">
        <f t="shared" si="51"/>
        <v>35706492,0}|</v>
      </c>
      <c r="AF381" s="16" t="s">
        <v>258</v>
      </c>
      <c r="AG381" s="16">
        <f t="shared" si="52"/>
        <v>22050000</v>
      </c>
      <c r="AH381" s="16" t="s">
        <v>260</v>
      </c>
      <c r="AI381" s="16" t="s">
        <v>259</v>
      </c>
      <c r="AJ381" s="16">
        <f t="shared" si="53"/>
        <v>473381529</v>
      </c>
      <c r="AK381" s="16" t="s">
        <v>261</v>
      </c>
      <c r="AL381" s="24" t="str">
        <f t="shared" si="54"/>
        <v>{{5,1,1,35706492,0}|{{5,1,2,22050000,0}|{{5,1,3,473381529,3}}</v>
      </c>
    </row>
    <row r="382" spans="1:38" x14ac:dyDescent="0.15">
      <c r="A382" s="16">
        <v>377</v>
      </c>
      <c r="B382" s="16">
        <v>206</v>
      </c>
      <c r="C382" s="16">
        <v>7</v>
      </c>
      <c r="D382" s="16">
        <v>700</v>
      </c>
      <c r="E382" s="16">
        <v>0</v>
      </c>
      <c r="F382" s="16">
        <v>0</v>
      </c>
      <c r="G382" s="16">
        <v>6000477</v>
      </c>
      <c r="H382" s="24"/>
      <c r="I382" s="24" t="s">
        <v>274</v>
      </c>
      <c r="J382" s="16">
        <v>8661</v>
      </c>
      <c r="K382" s="25">
        <f t="shared" si="47"/>
        <v>860</v>
      </c>
      <c r="L382" s="16" t="s">
        <v>37</v>
      </c>
      <c r="M382" s="16" t="str" cm="1">
        <f t="array" ref="M382:U382">_xlfn._xlws.FILTER(领地怪物效果!$A$4:$I$64,L382=领地怪物效果!$A$4:$A$64)</f>
        <v>远征PVP-6级远征币矿井</v>
      </c>
      <c r="N382" s="16">
        <v>6</v>
      </c>
      <c r="O382" s="16">
        <v>31.05</v>
      </c>
      <c r="P382" s="16">
        <v>232</v>
      </c>
      <c r="Q382" s="16">
        <v>232</v>
      </c>
      <c r="R382" s="16">
        <v>0</v>
      </c>
      <c r="S382" s="16">
        <v>93323787</v>
      </c>
      <c r="T382" s="16">
        <v>162400000</v>
      </c>
      <c r="U382" s="16">
        <v>3486492537</v>
      </c>
      <c r="V382" s="16">
        <f t="shared" si="55"/>
        <v>6</v>
      </c>
      <c r="W382" s="19" cm="1">
        <f t="array" ref="W382">SUMPRODUCT((V382=品质升级提升效果!$H$3:$H$102)*(品质升级提升效果!$I$3:$I$102=C382)*(品质升级提升效果!$J$3:$J$102))</f>
        <v>0.86</v>
      </c>
      <c r="X382" s="19" cm="1">
        <f t="array" ref="X382">IFERROR(LOOKUP(1,0/((L382=Sheet2!$A$1:$A$90)*(Sheet2!$B$1:$B$90=C382)),Sheet2!$C$1:$C$90),W382)</f>
        <v>0.86</v>
      </c>
      <c r="Y382" s="16">
        <f t="shared" si="48"/>
        <v>80258456</v>
      </c>
      <c r="Z382" s="16">
        <f t="shared" si="49"/>
        <v>139664000</v>
      </c>
      <c r="AA382" s="16">
        <f t="shared" si="50"/>
        <v>2998383581</v>
      </c>
      <c r="AD382" s="16" t="s">
        <v>257</v>
      </c>
      <c r="AE382" s="16" t="str">
        <f t="shared" si="51"/>
        <v>80258456,0}|</v>
      </c>
      <c r="AF382" s="16" t="s">
        <v>258</v>
      </c>
      <c r="AG382" s="16">
        <f t="shared" si="52"/>
        <v>139664000</v>
      </c>
      <c r="AH382" s="16" t="s">
        <v>260</v>
      </c>
      <c r="AI382" s="16" t="s">
        <v>259</v>
      </c>
      <c r="AJ382" s="16">
        <f t="shared" si="53"/>
        <v>2998383581</v>
      </c>
      <c r="AK382" s="16" t="s">
        <v>261</v>
      </c>
      <c r="AL382" s="24" t="str">
        <f t="shared" si="54"/>
        <v>{{5,1,1,80258456,0}|{{5,1,2,139664000,0}|{{5,1,3,2998383581,3}}</v>
      </c>
    </row>
    <row r="383" spans="1:38" x14ac:dyDescent="0.15">
      <c r="A383" s="16">
        <v>378</v>
      </c>
      <c r="B383" s="16">
        <v>207</v>
      </c>
      <c r="C383" s="16">
        <v>7</v>
      </c>
      <c r="D383" s="16">
        <v>700</v>
      </c>
      <c r="E383" s="16">
        <v>0</v>
      </c>
      <c r="F383" s="16">
        <v>0</v>
      </c>
      <c r="G383" s="16">
        <v>6000478</v>
      </c>
      <c r="H383" s="24"/>
      <c r="I383" s="24" t="s">
        <v>282</v>
      </c>
      <c r="J383" s="16">
        <v>8661</v>
      </c>
      <c r="K383" s="25">
        <f t="shared" si="47"/>
        <v>780</v>
      </c>
      <c r="L383" s="16" t="s">
        <v>38</v>
      </c>
      <c r="M383" s="16" t="str" cm="1">
        <f t="array" ref="M383:U383">_xlfn._xlws.FILTER(领地怪物效果!$A$4:$I$64,L383=领地怪物效果!$A$4:$A$64)</f>
        <v>远征PVP-7级远征币矿井</v>
      </c>
      <c r="N383" s="16">
        <v>7</v>
      </c>
      <c r="O383" s="16">
        <v>35.799999999999997</v>
      </c>
      <c r="P383" s="16">
        <v>300</v>
      </c>
      <c r="Q383" s="16">
        <v>300</v>
      </c>
      <c r="R383" s="16">
        <v>0</v>
      </c>
      <c r="S383" s="16">
        <v>107600373</v>
      </c>
      <c r="T383" s="16">
        <v>210000000</v>
      </c>
      <c r="U383" s="16">
        <v>4508395522</v>
      </c>
      <c r="V383" s="16">
        <f t="shared" si="55"/>
        <v>7</v>
      </c>
      <c r="W383" s="19" cm="1">
        <f t="array" ref="W383">SUMPRODUCT((V383=品质升级提升效果!$H$3:$H$102)*(品质升级提升效果!$I$3:$I$102=C383)*(品质升级提升效果!$J$3:$J$102))</f>
        <v>0.78</v>
      </c>
      <c r="X383" s="19" cm="1">
        <f t="array" ref="X383">IFERROR(LOOKUP(1,0/((L383=Sheet2!$A$1:$A$90)*(Sheet2!$B$1:$B$90=C383)),Sheet2!$C$1:$C$90),W383)</f>
        <v>0.78</v>
      </c>
      <c r="Y383" s="16">
        <f t="shared" si="48"/>
        <v>83928290</v>
      </c>
      <c r="Z383" s="16">
        <f t="shared" si="49"/>
        <v>163800000</v>
      </c>
      <c r="AA383" s="16">
        <f t="shared" si="50"/>
        <v>3516548507</v>
      </c>
      <c r="AD383" s="16" t="s">
        <v>257</v>
      </c>
      <c r="AE383" s="16" t="str">
        <f t="shared" si="51"/>
        <v>83928290,0}|</v>
      </c>
      <c r="AF383" s="16" t="s">
        <v>258</v>
      </c>
      <c r="AG383" s="16">
        <f t="shared" si="52"/>
        <v>163800000</v>
      </c>
      <c r="AH383" s="16" t="s">
        <v>260</v>
      </c>
      <c r="AI383" s="16" t="s">
        <v>259</v>
      </c>
      <c r="AJ383" s="16">
        <f t="shared" si="53"/>
        <v>3516548507</v>
      </c>
      <c r="AK383" s="16" t="s">
        <v>261</v>
      </c>
      <c r="AL383" s="24" t="str">
        <f t="shared" si="54"/>
        <v>{{5,1,1,83928290,0}|{{5,1,2,163800000,0}|{{5,1,3,3516548507,3}}</v>
      </c>
    </row>
    <row r="384" spans="1:38" x14ac:dyDescent="0.15">
      <c r="A384" s="16">
        <v>379</v>
      </c>
      <c r="B384" s="16">
        <v>208</v>
      </c>
      <c r="C384" s="16">
        <v>7</v>
      </c>
      <c r="D384" s="16">
        <v>700</v>
      </c>
      <c r="E384" s="16">
        <v>0</v>
      </c>
      <c r="F384" s="16">
        <v>0</v>
      </c>
      <c r="G384" s="16">
        <v>6000479</v>
      </c>
      <c r="H384" s="24"/>
      <c r="I384" s="24" t="s">
        <v>277</v>
      </c>
      <c r="J384" s="16">
        <v>8661</v>
      </c>
      <c r="K384" s="25">
        <f t="shared" si="47"/>
        <v>700.00000000000011</v>
      </c>
      <c r="L384" s="16" t="s">
        <v>39</v>
      </c>
      <c r="M384" s="16" t="str" cm="1">
        <f t="array" ref="M384:U384">_xlfn._xlws.FILTER(领地怪物效果!$A$4:$I$64,L384=领地怪物效果!$A$4:$A$64)</f>
        <v>远征PVP-8级远征币矿井</v>
      </c>
      <c r="N384" s="16">
        <v>8</v>
      </c>
      <c r="O384" s="16">
        <v>39.549999999999997</v>
      </c>
      <c r="P384" s="16">
        <v>387.5</v>
      </c>
      <c r="Q384" s="16">
        <v>387.5</v>
      </c>
      <c r="R384" s="16">
        <v>0</v>
      </c>
      <c r="S384" s="16">
        <v>118871361</v>
      </c>
      <c r="T384" s="16">
        <v>271250000</v>
      </c>
      <c r="U384" s="16">
        <v>5823344216</v>
      </c>
      <c r="V384" s="16">
        <f t="shared" si="55"/>
        <v>8</v>
      </c>
      <c r="W384" s="19" cm="1">
        <f t="array" ref="W384">SUMPRODUCT((V384=品质升级提升效果!$H$3:$H$102)*(品质升级提升效果!$I$3:$I$102=C384)*(品质升级提升效果!$J$3:$J$102))</f>
        <v>0.70000000000000007</v>
      </c>
      <c r="X384" s="19" cm="1">
        <f t="array" ref="X384">IFERROR(LOOKUP(1,0/((L384=Sheet2!$A$1:$A$90)*(Sheet2!$B$1:$B$90=C384)),Sheet2!$C$1:$C$90),W384)</f>
        <v>0.70000000000000007</v>
      </c>
      <c r="Y384" s="16">
        <f t="shared" si="48"/>
        <v>83209952</v>
      </c>
      <c r="Z384" s="16">
        <f t="shared" si="49"/>
        <v>189875000</v>
      </c>
      <c r="AA384" s="16">
        <f t="shared" si="50"/>
        <v>4076340951</v>
      </c>
      <c r="AD384" s="16" t="s">
        <v>257</v>
      </c>
      <c r="AE384" s="16" t="str">
        <f t="shared" si="51"/>
        <v>83209952,0}|</v>
      </c>
      <c r="AF384" s="16" t="s">
        <v>258</v>
      </c>
      <c r="AG384" s="16">
        <f t="shared" si="52"/>
        <v>189875000</v>
      </c>
      <c r="AH384" s="16" t="s">
        <v>260</v>
      </c>
      <c r="AI384" s="16" t="s">
        <v>259</v>
      </c>
      <c r="AJ384" s="16">
        <f t="shared" si="53"/>
        <v>4076340951</v>
      </c>
      <c r="AK384" s="16" t="s">
        <v>261</v>
      </c>
      <c r="AL384" s="24" t="str">
        <f t="shared" si="54"/>
        <v>{{5,1,1,83209952,0}|{{5,1,2,189875000,0}|{{5,1,3,4076340951,3}}</v>
      </c>
    </row>
    <row r="385" spans="1:38" x14ac:dyDescent="0.15">
      <c r="A385" s="16">
        <v>380</v>
      </c>
      <c r="B385" s="16">
        <v>209</v>
      </c>
      <c r="C385" s="16">
        <v>7</v>
      </c>
      <c r="D385" s="16">
        <v>700</v>
      </c>
      <c r="E385" s="16">
        <v>0</v>
      </c>
      <c r="F385" s="16">
        <v>0</v>
      </c>
      <c r="G385" s="16">
        <v>6000480</v>
      </c>
      <c r="H385" s="24"/>
      <c r="I385" s="24" t="s">
        <v>280</v>
      </c>
      <c r="J385" s="16">
        <v>8661</v>
      </c>
      <c r="K385" s="25">
        <f t="shared" si="47"/>
        <v>640</v>
      </c>
      <c r="L385" s="16" t="s">
        <v>40</v>
      </c>
      <c r="M385" s="16" t="str" cm="1">
        <f t="array" ref="M385:U385">_xlfn._xlws.FILTER(领地怪物效果!$A$4:$I$64,L385=领地怪物效果!$A$4:$A$64)</f>
        <v>远征PVP-9级远征币矿井</v>
      </c>
      <c r="N385" s="16">
        <v>9</v>
      </c>
      <c r="O385" s="16">
        <v>68.400000000000006</v>
      </c>
      <c r="P385" s="16">
        <v>480</v>
      </c>
      <c r="Q385" s="16">
        <v>480</v>
      </c>
      <c r="R385" s="16">
        <v>0</v>
      </c>
      <c r="S385" s="16">
        <v>205582835</v>
      </c>
      <c r="T385" s="16">
        <v>336000000</v>
      </c>
      <c r="U385" s="16">
        <v>7213432835</v>
      </c>
      <c r="V385" s="16">
        <f t="shared" si="55"/>
        <v>9</v>
      </c>
      <c r="W385" s="19" cm="1">
        <f t="array" ref="W385">SUMPRODUCT((V385=品质升级提升效果!$H$3:$H$102)*(品质升级提升效果!$I$3:$I$102=C385)*(品质升级提升效果!$J$3:$J$102))</f>
        <v>0.64</v>
      </c>
      <c r="X385" s="19" cm="1">
        <f t="array" ref="X385">IFERROR(LOOKUP(1,0/((L385=Sheet2!$A$1:$A$90)*(Sheet2!$B$1:$B$90=C385)),Sheet2!$C$1:$C$90),W385)</f>
        <v>0.64</v>
      </c>
      <c r="Y385" s="16">
        <f t="shared" si="48"/>
        <v>131573014</v>
      </c>
      <c r="Z385" s="16">
        <f t="shared" si="49"/>
        <v>215040000</v>
      </c>
      <c r="AA385" s="16">
        <f t="shared" si="50"/>
        <v>4616597014</v>
      </c>
      <c r="AD385" s="16" t="s">
        <v>257</v>
      </c>
      <c r="AE385" s="16" t="str">
        <f t="shared" si="51"/>
        <v>131573014,0}|</v>
      </c>
      <c r="AF385" s="16" t="s">
        <v>258</v>
      </c>
      <c r="AG385" s="16">
        <f t="shared" si="52"/>
        <v>215040000</v>
      </c>
      <c r="AH385" s="16" t="s">
        <v>260</v>
      </c>
      <c r="AI385" s="16" t="s">
        <v>259</v>
      </c>
      <c r="AJ385" s="16">
        <f t="shared" si="53"/>
        <v>4616597014</v>
      </c>
      <c r="AK385" s="16" t="s">
        <v>261</v>
      </c>
      <c r="AL385" s="24" t="str">
        <f t="shared" si="54"/>
        <v>{{5,1,1,131573014,0}|{{5,1,2,215040000,0}|{{5,1,3,4616597014,3}}</v>
      </c>
    </row>
    <row r="386" spans="1:38" x14ac:dyDescent="0.15">
      <c r="A386" s="16">
        <v>381</v>
      </c>
      <c r="B386" s="16">
        <v>210</v>
      </c>
      <c r="C386" s="16">
        <v>7</v>
      </c>
      <c r="D386" s="16">
        <v>700</v>
      </c>
      <c r="E386" s="16">
        <v>0</v>
      </c>
      <c r="F386" s="16">
        <v>0</v>
      </c>
      <c r="G386" s="16">
        <v>6000481</v>
      </c>
      <c r="H386" s="24"/>
      <c r="I386" s="24" t="s">
        <v>283</v>
      </c>
      <c r="J386" s="16">
        <v>8661</v>
      </c>
      <c r="K386" s="25">
        <f t="shared" si="47"/>
        <v>580</v>
      </c>
      <c r="L386" s="16" t="s">
        <v>41</v>
      </c>
      <c r="M386" s="16" t="str" cm="1">
        <f t="array" ref="M386:U386">_xlfn._xlws.FILTER(领地怪物效果!$A$4:$I$64,L386=领地怪物效果!$A$4:$A$64)</f>
        <v>远征PVP-10级远征币矿井</v>
      </c>
      <c r="N386" s="16">
        <v>10</v>
      </c>
      <c r="O386" s="16">
        <v>80.5</v>
      </c>
      <c r="P386" s="16">
        <v>528</v>
      </c>
      <c r="Q386" s="16">
        <v>528</v>
      </c>
      <c r="R386" s="16">
        <v>0</v>
      </c>
      <c r="S386" s="16">
        <v>241950559</v>
      </c>
      <c r="T386" s="16">
        <v>369600000</v>
      </c>
      <c r="U386" s="16">
        <v>7934776119</v>
      </c>
      <c r="V386" s="16">
        <f t="shared" si="55"/>
        <v>10</v>
      </c>
      <c r="W386" s="19" cm="1">
        <f t="array" ref="W386">SUMPRODUCT((V386=品质升级提升效果!$H$3:$H$102)*(品质升级提升效果!$I$3:$I$102=C386)*(品质升级提升效果!$J$3:$J$102))</f>
        <v>0.57999999999999996</v>
      </c>
      <c r="X386" s="19" cm="1">
        <f t="array" ref="X386">IFERROR(LOOKUP(1,0/((L386=Sheet2!$A$1:$A$90)*(Sheet2!$B$1:$B$90=C386)),Sheet2!$C$1:$C$90),W386)</f>
        <v>0.57999999999999996</v>
      </c>
      <c r="Y386" s="16">
        <f t="shared" si="48"/>
        <v>140331324</v>
      </c>
      <c r="Z386" s="16">
        <f t="shared" si="49"/>
        <v>214368000</v>
      </c>
      <c r="AA386" s="16">
        <f t="shared" si="50"/>
        <v>4602170149</v>
      </c>
      <c r="AD386" s="16" t="s">
        <v>257</v>
      </c>
      <c r="AE386" s="16" t="str">
        <f t="shared" si="51"/>
        <v>140331324,0}|</v>
      </c>
      <c r="AF386" s="16" t="s">
        <v>258</v>
      </c>
      <c r="AG386" s="16">
        <f t="shared" si="52"/>
        <v>214368000</v>
      </c>
      <c r="AH386" s="16" t="s">
        <v>260</v>
      </c>
      <c r="AI386" s="16" t="s">
        <v>259</v>
      </c>
      <c r="AJ386" s="16">
        <f t="shared" si="53"/>
        <v>4602170149</v>
      </c>
      <c r="AK386" s="16" t="s">
        <v>261</v>
      </c>
      <c r="AL386" s="24" t="str">
        <f t="shared" si="54"/>
        <v>{{5,1,1,140331324,0}|{{5,1,2,214368000,0}|{{5,1,3,4602170149,3}}</v>
      </c>
    </row>
    <row r="387" spans="1:38" x14ac:dyDescent="0.15">
      <c r="A387" s="16">
        <v>382</v>
      </c>
      <c r="B387" s="16">
        <v>301</v>
      </c>
      <c r="C387" s="16">
        <v>7</v>
      </c>
      <c r="D387" s="16">
        <v>0</v>
      </c>
      <c r="E387" s="16">
        <v>700</v>
      </c>
      <c r="F387" s="16">
        <v>0</v>
      </c>
      <c r="G387" s="16">
        <v>6000482</v>
      </c>
      <c r="H387" s="24"/>
      <c r="I387" s="24" t="s">
        <v>284</v>
      </c>
      <c r="J387" s="16">
        <v>8661</v>
      </c>
      <c r="K387" s="25">
        <f t="shared" si="47"/>
        <v>1200</v>
      </c>
      <c r="L387" s="16" t="s">
        <v>42</v>
      </c>
      <c r="M387" s="16" t="str" cm="1">
        <f t="array" ref="M387:U387">_xlfn._xlws.FILTER(领地怪物效果!$A$4:$I$64,L387=领地怪物效果!$A$4:$A$64)</f>
        <v>远征PVP-1级圣水矿井</v>
      </c>
      <c r="N387" s="16">
        <v>1</v>
      </c>
      <c r="O387" s="16">
        <v>2.5499999999999998</v>
      </c>
      <c r="P387" s="16">
        <v>1.4</v>
      </c>
      <c r="Q387" s="16">
        <v>1.4</v>
      </c>
      <c r="R387" s="16">
        <v>0</v>
      </c>
      <c r="S387" s="16">
        <v>7664272</v>
      </c>
      <c r="T387" s="16">
        <v>980000</v>
      </c>
      <c r="U387" s="16">
        <v>21039179</v>
      </c>
      <c r="V387" s="16">
        <f t="shared" si="55"/>
        <v>1</v>
      </c>
      <c r="W387" s="19" cm="1">
        <f t="array" ref="W387">SUMPRODUCT((V387=品质升级提升效果!$H$3:$H$102)*(品质升级提升效果!$I$3:$I$102=C387)*(品质升级提升效果!$J$3:$J$102))</f>
        <v>1.2</v>
      </c>
      <c r="X387" s="19" cm="1">
        <f t="array" ref="X387">IFERROR(LOOKUP(1,0/((L387=Sheet2!$A$1:$A$90)*(Sheet2!$B$1:$B$90=C387)),Sheet2!$C$1:$C$90),W387)</f>
        <v>1.2</v>
      </c>
      <c r="Y387" s="16">
        <f t="shared" si="48"/>
        <v>9197126</v>
      </c>
      <c r="Z387" s="16">
        <f t="shared" si="49"/>
        <v>1176000</v>
      </c>
      <c r="AA387" s="16">
        <f t="shared" si="50"/>
        <v>25247014</v>
      </c>
      <c r="AD387" s="16" t="s">
        <v>257</v>
      </c>
      <c r="AE387" s="16" t="str">
        <f t="shared" si="51"/>
        <v>9197126,0}|</v>
      </c>
      <c r="AF387" s="16" t="s">
        <v>258</v>
      </c>
      <c r="AG387" s="16">
        <f t="shared" si="52"/>
        <v>1176000</v>
      </c>
      <c r="AH387" s="16" t="s">
        <v>260</v>
      </c>
      <c r="AI387" s="16" t="s">
        <v>259</v>
      </c>
      <c r="AJ387" s="16">
        <f t="shared" si="53"/>
        <v>25247014</v>
      </c>
      <c r="AK387" s="16" t="s">
        <v>261</v>
      </c>
      <c r="AL387" s="24" t="str">
        <f t="shared" si="54"/>
        <v>{{5,1,1,9197126,0}|{{5,1,2,1176000,0}|{{5,1,3,25247014,3}}</v>
      </c>
    </row>
    <row r="388" spans="1:38" x14ac:dyDescent="0.15">
      <c r="A388" s="16">
        <v>383</v>
      </c>
      <c r="B388" s="16">
        <v>302</v>
      </c>
      <c r="C388" s="16">
        <v>7</v>
      </c>
      <c r="D388" s="16">
        <v>0</v>
      </c>
      <c r="E388" s="16">
        <v>700</v>
      </c>
      <c r="F388" s="16">
        <v>0</v>
      </c>
      <c r="G388" s="16">
        <v>6000483</v>
      </c>
      <c r="H388" s="24"/>
      <c r="I388" s="24" t="s">
        <v>285</v>
      </c>
      <c r="J388" s="16">
        <v>8661</v>
      </c>
      <c r="K388" s="25">
        <f t="shared" si="47"/>
        <v>980</v>
      </c>
      <c r="L388" s="16" t="s">
        <v>43</v>
      </c>
      <c r="M388" s="16" t="str" cm="1">
        <f t="array" ref="M388:U388">_xlfn._xlws.FILTER(领地怪物效果!$A$4:$I$64,L388=领地怪物效果!$A$4:$A$64)</f>
        <v>远征PVP-2级圣水矿井</v>
      </c>
      <c r="N388" s="16">
        <v>2</v>
      </c>
      <c r="O388" s="16">
        <v>4</v>
      </c>
      <c r="P388" s="16">
        <v>1.65</v>
      </c>
      <c r="Q388" s="16">
        <v>1.65</v>
      </c>
      <c r="R388" s="16">
        <v>0</v>
      </c>
      <c r="S388" s="16">
        <v>12022388</v>
      </c>
      <c r="T388" s="16">
        <v>1155000</v>
      </c>
      <c r="U388" s="16">
        <v>24796175</v>
      </c>
      <c r="V388" s="16">
        <f t="shared" si="55"/>
        <v>2</v>
      </c>
      <c r="W388" s="19" cm="1">
        <f t="array" ref="W388">SUMPRODUCT((V388=品质升级提升效果!$H$3:$H$102)*(品质升级提升效果!$I$3:$I$102=C388)*(品质升级提升效果!$J$3:$J$102))</f>
        <v>0.98</v>
      </c>
      <c r="X388" s="19" cm="1">
        <f t="array" ref="X388">IFERROR(LOOKUP(1,0/((L388=Sheet2!$A$1:$A$90)*(Sheet2!$B$1:$B$90=C388)),Sheet2!$C$1:$C$90),W388)</f>
        <v>0.98</v>
      </c>
      <c r="Y388" s="16">
        <f t="shared" si="48"/>
        <v>11781940</v>
      </c>
      <c r="Z388" s="16">
        <f t="shared" si="49"/>
        <v>1131900</v>
      </c>
      <c r="AA388" s="16">
        <f t="shared" si="50"/>
        <v>24300251</v>
      </c>
      <c r="AD388" s="16" t="s">
        <v>257</v>
      </c>
      <c r="AE388" s="16" t="str">
        <f t="shared" si="51"/>
        <v>11781940,0}|</v>
      </c>
      <c r="AF388" s="16" t="s">
        <v>258</v>
      </c>
      <c r="AG388" s="16">
        <f t="shared" si="52"/>
        <v>1131900</v>
      </c>
      <c r="AH388" s="16" t="s">
        <v>260</v>
      </c>
      <c r="AI388" s="16" t="s">
        <v>259</v>
      </c>
      <c r="AJ388" s="16">
        <f t="shared" si="53"/>
        <v>24300251</v>
      </c>
      <c r="AK388" s="16" t="s">
        <v>261</v>
      </c>
      <c r="AL388" s="24" t="str">
        <f t="shared" si="54"/>
        <v>{{5,1,1,11781940,0}|{{5,1,2,1131900,0}|{{5,1,3,24300251,3}}</v>
      </c>
    </row>
    <row r="389" spans="1:38" x14ac:dyDescent="0.15">
      <c r="A389" s="16">
        <v>384</v>
      </c>
      <c r="B389" s="16">
        <v>303</v>
      </c>
      <c r="C389" s="16">
        <v>7</v>
      </c>
      <c r="D389" s="16">
        <v>0</v>
      </c>
      <c r="E389" s="16">
        <v>700</v>
      </c>
      <c r="F389" s="16">
        <v>0</v>
      </c>
      <c r="G389" s="16">
        <v>6000484</v>
      </c>
      <c r="H389" s="24"/>
      <c r="I389" s="24" t="s">
        <v>286</v>
      </c>
      <c r="J389" s="16">
        <v>8661</v>
      </c>
      <c r="K389" s="25">
        <f t="shared" si="47"/>
        <v>860</v>
      </c>
      <c r="L389" s="16" t="s">
        <v>44</v>
      </c>
      <c r="M389" s="16" t="str" cm="1">
        <f t="array" ref="M389:U389">_xlfn._xlws.FILTER(领地怪物效果!$A$4:$I$64,L389=领地怪物效果!$A$4:$A$64)</f>
        <v>远征PVP-3级圣水矿井</v>
      </c>
      <c r="N389" s="16">
        <v>3</v>
      </c>
      <c r="O389" s="16">
        <v>8</v>
      </c>
      <c r="P389" s="16">
        <v>2.9</v>
      </c>
      <c r="Q389" s="16">
        <v>2.9</v>
      </c>
      <c r="R389" s="16">
        <v>0</v>
      </c>
      <c r="S389" s="16">
        <v>24044776</v>
      </c>
      <c r="T389" s="16">
        <v>2030000</v>
      </c>
      <c r="U389" s="16">
        <v>43581156</v>
      </c>
      <c r="V389" s="16">
        <f t="shared" si="55"/>
        <v>3</v>
      </c>
      <c r="W389" s="19" cm="1">
        <f t="array" ref="W389">SUMPRODUCT((V389=品质升级提升效果!$H$3:$H$102)*(品质升级提升效果!$I$3:$I$102=C389)*(品质升级提升效果!$J$3:$J$102))</f>
        <v>0.86</v>
      </c>
      <c r="X389" s="19" cm="1">
        <f t="array" ref="X389">IFERROR(LOOKUP(1,0/((L389=Sheet2!$A$1:$A$90)*(Sheet2!$B$1:$B$90=C389)),Sheet2!$C$1:$C$90),W389)</f>
        <v>0.86</v>
      </c>
      <c r="Y389" s="16">
        <f t="shared" si="48"/>
        <v>20678507</v>
      </c>
      <c r="Z389" s="16">
        <f t="shared" si="49"/>
        <v>1745800</v>
      </c>
      <c r="AA389" s="16">
        <f t="shared" si="50"/>
        <v>37479794</v>
      </c>
      <c r="AD389" s="16" t="s">
        <v>257</v>
      </c>
      <c r="AE389" s="16" t="str">
        <f t="shared" si="51"/>
        <v>20678507,0}|</v>
      </c>
      <c r="AF389" s="16" t="s">
        <v>258</v>
      </c>
      <c r="AG389" s="16">
        <f t="shared" si="52"/>
        <v>1745800</v>
      </c>
      <c r="AH389" s="16" t="s">
        <v>260</v>
      </c>
      <c r="AI389" s="16" t="s">
        <v>259</v>
      </c>
      <c r="AJ389" s="16">
        <f t="shared" si="53"/>
        <v>37479794</v>
      </c>
      <c r="AK389" s="16" t="s">
        <v>261</v>
      </c>
      <c r="AL389" s="24" t="str">
        <f t="shared" si="54"/>
        <v>{{5,1,1,20678507,0}|{{5,1,2,1745800,0}|{{5,1,3,37479794,3}}</v>
      </c>
    </row>
    <row r="390" spans="1:38" x14ac:dyDescent="0.15">
      <c r="A390" s="16">
        <v>385</v>
      </c>
      <c r="B390" s="16">
        <v>304</v>
      </c>
      <c r="C390" s="16">
        <v>7</v>
      </c>
      <c r="D390" s="16">
        <v>0</v>
      </c>
      <c r="E390" s="16">
        <v>700</v>
      </c>
      <c r="F390" s="16">
        <v>0</v>
      </c>
      <c r="G390" s="16">
        <v>6000485</v>
      </c>
      <c r="H390" s="24"/>
      <c r="I390" s="24" t="s">
        <v>287</v>
      </c>
      <c r="J390" s="16">
        <v>8661</v>
      </c>
      <c r="K390" s="25">
        <f t="shared" si="47"/>
        <v>920</v>
      </c>
      <c r="L390" s="16" t="s">
        <v>45</v>
      </c>
      <c r="M390" s="16" t="str" cm="1">
        <f t="array" ref="M390:U390">_xlfn._xlws.FILTER(领地怪物效果!$A$4:$I$64,L390=领地怪物效果!$A$4:$A$64)</f>
        <v>远征PVP-4级圣水矿井</v>
      </c>
      <c r="N390" s="16">
        <v>4</v>
      </c>
      <c r="O390" s="16">
        <v>11.75</v>
      </c>
      <c r="P390" s="16">
        <v>22.25</v>
      </c>
      <c r="Q390" s="16">
        <v>22.25</v>
      </c>
      <c r="R390" s="16">
        <v>0</v>
      </c>
      <c r="S390" s="16">
        <v>35315764</v>
      </c>
      <c r="T390" s="16">
        <v>15575000</v>
      </c>
      <c r="U390" s="16">
        <v>334372667</v>
      </c>
      <c r="V390" s="16">
        <f t="shared" si="55"/>
        <v>4</v>
      </c>
      <c r="W390" s="19" cm="1">
        <f t="array" ref="W390">SUMPRODUCT((V390=品质升级提升效果!$H$3:$H$102)*(品质升级提升效果!$I$3:$I$102=C390)*(品质升级提升效果!$J$3:$J$102))</f>
        <v>0.92</v>
      </c>
      <c r="X390" s="19" cm="1">
        <f t="array" ref="X390">IFERROR(LOOKUP(1,0/((L390=Sheet2!$A$1:$A$90)*(Sheet2!$B$1:$B$90=C390)),Sheet2!$C$1:$C$90),W390)</f>
        <v>0.92</v>
      </c>
      <c r="Y390" s="16">
        <f t="shared" si="48"/>
        <v>32490502</v>
      </c>
      <c r="Z390" s="16">
        <f t="shared" si="49"/>
        <v>14329000</v>
      </c>
      <c r="AA390" s="16">
        <f t="shared" si="50"/>
        <v>307622853</v>
      </c>
      <c r="AD390" s="16" t="s">
        <v>257</v>
      </c>
      <c r="AE390" s="16" t="str">
        <f t="shared" si="51"/>
        <v>32490502,0}|</v>
      </c>
      <c r="AF390" s="16" t="s">
        <v>258</v>
      </c>
      <c r="AG390" s="16">
        <f t="shared" si="52"/>
        <v>14329000</v>
      </c>
      <c r="AH390" s="16" t="s">
        <v>260</v>
      </c>
      <c r="AI390" s="16" t="s">
        <v>259</v>
      </c>
      <c r="AJ390" s="16">
        <f t="shared" si="53"/>
        <v>307622853</v>
      </c>
      <c r="AK390" s="16" t="s">
        <v>261</v>
      </c>
      <c r="AL390" s="24" t="str">
        <f t="shared" si="54"/>
        <v>{{5,1,1,32490502,0}|{{5,1,2,14329000,0}|{{5,1,3,307622853,3}}</v>
      </c>
    </row>
    <row r="391" spans="1:38" x14ac:dyDescent="0.15">
      <c r="A391" s="16">
        <v>386</v>
      </c>
      <c r="B391" s="16">
        <v>305</v>
      </c>
      <c r="C391" s="16">
        <v>7</v>
      </c>
      <c r="D391" s="16">
        <v>0</v>
      </c>
      <c r="E391" s="16">
        <v>700</v>
      </c>
      <c r="F391" s="16">
        <v>0</v>
      </c>
      <c r="G391" s="16">
        <v>6000486</v>
      </c>
      <c r="H391" s="24"/>
      <c r="I391" s="24" t="s">
        <v>288</v>
      </c>
      <c r="J391" s="16">
        <v>8661</v>
      </c>
      <c r="K391" s="25">
        <f t="shared" ref="K391:K454" si="56">X391*1000</f>
        <v>900</v>
      </c>
      <c r="L391" s="16" t="s">
        <v>46</v>
      </c>
      <c r="M391" s="16" t="str" cm="1">
        <f t="array" ref="M391:U391">_xlfn._xlws.FILTER(领地怪物效果!$A$4:$I$64,L391=领地怪物效果!$A$4:$A$64)</f>
        <v>远征PVP-5级圣水矿井</v>
      </c>
      <c r="N391" s="16">
        <v>5</v>
      </c>
      <c r="O391" s="16">
        <v>17.8</v>
      </c>
      <c r="P391" s="16">
        <v>26.25</v>
      </c>
      <c r="Q391" s="16">
        <v>26.25</v>
      </c>
      <c r="R391" s="16">
        <v>0</v>
      </c>
      <c r="S391" s="16">
        <v>53499626</v>
      </c>
      <c r="T391" s="16">
        <v>18375000</v>
      </c>
      <c r="U391" s="16">
        <v>394484608</v>
      </c>
      <c r="V391" s="16">
        <f t="shared" si="55"/>
        <v>5</v>
      </c>
      <c r="W391" s="19" cm="1">
        <f t="array" ref="W391">SUMPRODUCT((V391=品质升级提升效果!$H$3:$H$102)*(品质升级提升效果!$I$3:$I$102=C391)*(品质升级提升效果!$J$3:$J$102))</f>
        <v>0.9</v>
      </c>
      <c r="X391" s="19" cm="1">
        <f t="array" ref="X391">IFERROR(LOOKUP(1,0/((L391=Sheet2!$A$1:$A$90)*(Sheet2!$B$1:$B$90=C391)),Sheet2!$C$1:$C$90),W391)</f>
        <v>0.9</v>
      </c>
      <c r="Y391" s="16">
        <f t="shared" ref="Y391:Y454" si="57">INT(S391*$X391)</f>
        <v>48149663</v>
      </c>
      <c r="Z391" s="16">
        <f t="shared" ref="Z391:Z454" si="58">INT(T391*$X391)</f>
        <v>16537500</v>
      </c>
      <c r="AA391" s="16">
        <f t="shared" ref="AA391:AA454" si="59">INT(U391*$X391)</f>
        <v>355036147</v>
      </c>
      <c r="AD391" s="16" t="s">
        <v>257</v>
      </c>
      <c r="AE391" s="16" t="str">
        <f t="shared" ref="AE391:AE454" si="60">Y391&amp;",0}|"</f>
        <v>48149663,0}|</v>
      </c>
      <c r="AF391" s="16" t="s">
        <v>258</v>
      </c>
      <c r="AG391" s="16">
        <f t="shared" ref="AG391:AG454" si="61">Z391</f>
        <v>16537500</v>
      </c>
      <c r="AH391" s="16" t="s">
        <v>260</v>
      </c>
      <c r="AI391" s="16" t="s">
        <v>259</v>
      </c>
      <c r="AJ391" s="16">
        <f t="shared" ref="AJ391:AJ454" si="62">AA391</f>
        <v>355036147</v>
      </c>
      <c r="AK391" s="16" t="s">
        <v>261</v>
      </c>
      <c r="AL391" s="24" t="str">
        <f t="shared" ref="AL391:AL454" si="63">AD391&amp;AE391&amp;AF391&amp;AG391&amp;AH391&amp;AI391&amp;AJ391&amp;AK391</f>
        <v>{{5,1,1,48149663,0}|{{5,1,2,16537500,0}|{{5,1,3,355036147,3}}</v>
      </c>
    </row>
    <row r="392" spans="1:38" x14ac:dyDescent="0.15">
      <c r="A392" s="16">
        <v>387</v>
      </c>
      <c r="B392" s="16">
        <v>306</v>
      </c>
      <c r="C392" s="16">
        <v>7</v>
      </c>
      <c r="D392" s="16">
        <v>0</v>
      </c>
      <c r="E392" s="16">
        <v>700</v>
      </c>
      <c r="F392" s="16">
        <v>0</v>
      </c>
      <c r="G392" s="16">
        <v>6000487</v>
      </c>
      <c r="H392" s="24"/>
      <c r="I392" s="24" t="s">
        <v>289</v>
      </c>
      <c r="J392" s="16">
        <v>8661</v>
      </c>
      <c r="K392" s="25">
        <f t="shared" si="56"/>
        <v>860</v>
      </c>
      <c r="L392" s="16" t="s">
        <v>47</v>
      </c>
      <c r="M392" s="16" t="str" cm="1">
        <f t="array" ref="M392:U392">_xlfn._xlws.FILTER(领地怪物效果!$A$4:$I$64,L392=领地怪物效果!$A$4:$A$64)</f>
        <v>远征PVP-6级圣水矿井</v>
      </c>
      <c r="N392" s="16">
        <v>6</v>
      </c>
      <c r="O392" s="16">
        <v>41.95</v>
      </c>
      <c r="P392" s="16">
        <v>174</v>
      </c>
      <c r="Q392" s="16">
        <v>174</v>
      </c>
      <c r="R392" s="16">
        <v>0</v>
      </c>
      <c r="S392" s="16">
        <v>126084794</v>
      </c>
      <c r="T392" s="16">
        <v>121800000</v>
      </c>
      <c r="U392" s="16">
        <v>2614869402</v>
      </c>
      <c r="V392" s="16">
        <f t="shared" si="55"/>
        <v>6</v>
      </c>
      <c r="W392" s="19" cm="1">
        <f t="array" ref="W392">SUMPRODUCT((V392=品质升级提升效果!$H$3:$H$102)*(品质升级提升效果!$I$3:$I$102=C392)*(品质升级提升效果!$J$3:$J$102))</f>
        <v>0.86</v>
      </c>
      <c r="X392" s="19" cm="1">
        <f t="array" ref="X392">IFERROR(LOOKUP(1,0/((L392=Sheet2!$A$1:$A$90)*(Sheet2!$B$1:$B$90=C392)),Sheet2!$C$1:$C$90),W392)</f>
        <v>0.86</v>
      </c>
      <c r="Y392" s="16">
        <f t="shared" si="57"/>
        <v>108432922</v>
      </c>
      <c r="Z392" s="16">
        <f t="shared" si="58"/>
        <v>104748000</v>
      </c>
      <c r="AA392" s="16">
        <f t="shared" si="59"/>
        <v>2248787685</v>
      </c>
      <c r="AD392" s="16" t="s">
        <v>257</v>
      </c>
      <c r="AE392" s="16" t="str">
        <f t="shared" si="60"/>
        <v>108432922,0}|</v>
      </c>
      <c r="AF392" s="16" t="s">
        <v>258</v>
      </c>
      <c r="AG392" s="16">
        <f t="shared" si="61"/>
        <v>104748000</v>
      </c>
      <c r="AH392" s="16" t="s">
        <v>260</v>
      </c>
      <c r="AI392" s="16" t="s">
        <v>259</v>
      </c>
      <c r="AJ392" s="16">
        <f t="shared" si="62"/>
        <v>2248787685</v>
      </c>
      <c r="AK392" s="16" t="s">
        <v>261</v>
      </c>
      <c r="AL392" s="24" t="str">
        <f t="shared" si="63"/>
        <v>{{5,1,1,108432922,0}|{{5,1,2,104748000,0}|{{5,1,3,2248787685,3}}</v>
      </c>
    </row>
    <row r="393" spans="1:38" x14ac:dyDescent="0.15">
      <c r="A393" s="16">
        <v>388</v>
      </c>
      <c r="B393" s="16">
        <v>307</v>
      </c>
      <c r="C393" s="16">
        <v>7</v>
      </c>
      <c r="D393" s="16">
        <v>0</v>
      </c>
      <c r="E393" s="16">
        <v>700</v>
      </c>
      <c r="F393" s="16">
        <v>0</v>
      </c>
      <c r="G393" s="16">
        <v>6000488</v>
      </c>
      <c r="H393" s="24"/>
      <c r="I393" s="24" t="s">
        <v>290</v>
      </c>
      <c r="J393" s="16">
        <v>8661</v>
      </c>
      <c r="K393" s="25">
        <f t="shared" si="56"/>
        <v>780</v>
      </c>
      <c r="L393" s="16" t="s">
        <v>48</v>
      </c>
      <c r="M393" s="16" t="str" cm="1">
        <f t="array" ref="M393:U393">_xlfn._xlws.FILTER(领地怪物效果!$A$4:$I$64,L393=领地怪物效果!$A$4:$A$64)</f>
        <v>远征PVP-7级圣水矿井</v>
      </c>
      <c r="N393" s="16">
        <v>7</v>
      </c>
      <c r="O393" s="16">
        <v>48.35</v>
      </c>
      <c r="P393" s="16">
        <v>225</v>
      </c>
      <c r="Q393" s="16">
        <v>225</v>
      </c>
      <c r="R393" s="16">
        <v>0</v>
      </c>
      <c r="S393" s="16">
        <v>145320615</v>
      </c>
      <c r="T393" s="16">
        <v>157500000</v>
      </c>
      <c r="U393" s="16">
        <v>3381296641</v>
      </c>
      <c r="V393" s="16">
        <f t="shared" si="55"/>
        <v>7</v>
      </c>
      <c r="W393" s="19" cm="1">
        <f t="array" ref="W393">SUMPRODUCT((V393=品质升级提升效果!$H$3:$H$102)*(品质升级提升效果!$I$3:$I$102=C393)*(品质升级提升效果!$J$3:$J$102))</f>
        <v>0.78</v>
      </c>
      <c r="X393" s="19" cm="1">
        <f t="array" ref="X393">IFERROR(LOOKUP(1,0/((L393=Sheet2!$A$1:$A$90)*(Sheet2!$B$1:$B$90=C393)),Sheet2!$C$1:$C$90),W393)</f>
        <v>0.78</v>
      </c>
      <c r="Y393" s="16">
        <f t="shared" si="57"/>
        <v>113350079</v>
      </c>
      <c r="Z393" s="16">
        <f t="shared" si="58"/>
        <v>122850000</v>
      </c>
      <c r="AA393" s="16">
        <f t="shared" si="59"/>
        <v>2637411379</v>
      </c>
      <c r="AD393" s="16" t="s">
        <v>257</v>
      </c>
      <c r="AE393" s="16" t="str">
        <f t="shared" si="60"/>
        <v>113350079,0}|</v>
      </c>
      <c r="AF393" s="16" t="s">
        <v>258</v>
      </c>
      <c r="AG393" s="16">
        <f t="shared" si="61"/>
        <v>122850000</v>
      </c>
      <c r="AH393" s="16" t="s">
        <v>260</v>
      </c>
      <c r="AI393" s="16" t="s">
        <v>259</v>
      </c>
      <c r="AJ393" s="16">
        <f t="shared" si="62"/>
        <v>2637411379</v>
      </c>
      <c r="AK393" s="16" t="s">
        <v>261</v>
      </c>
      <c r="AL393" s="24" t="str">
        <f t="shared" si="63"/>
        <v>{{5,1,1,113350079,0}|{{5,1,2,122850000,0}|{{5,1,3,2637411379,3}}</v>
      </c>
    </row>
    <row r="394" spans="1:38" x14ac:dyDescent="0.15">
      <c r="A394" s="16">
        <v>389</v>
      </c>
      <c r="B394" s="16">
        <v>308</v>
      </c>
      <c r="C394" s="16">
        <v>7</v>
      </c>
      <c r="D394" s="16">
        <v>0</v>
      </c>
      <c r="E394" s="16">
        <v>700</v>
      </c>
      <c r="F394" s="16">
        <v>0</v>
      </c>
      <c r="G394" s="16">
        <v>6000489</v>
      </c>
      <c r="H394" s="24"/>
      <c r="I394" s="24" t="s">
        <v>291</v>
      </c>
      <c r="J394" s="16">
        <v>8661</v>
      </c>
      <c r="K394" s="25">
        <f t="shared" si="56"/>
        <v>700.00000000000011</v>
      </c>
      <c r="L394" s="16" t="s">
        <v>49</v>
      </c>
      <c r="M394" s="16" t="str" cm="1">
        <f t="array" ref="M394:U394">_xlfn._xlws.FILTER(领地怪物效果!$A$4:$I$64,L394=领地怪物效果!$A$4:$A$64)</f>
        <v>远征PVP-8级圣水矿井</v>
      </c>
      <c r="N394" s="16">
        <v>8</v>
      </c>
      <c r="O394" s="16">
        <v>53.35</v>
      </c>
      <c r="P394" s="16">
        <v>290.60000000000002</v>
      </c>
      <c r="Q394" s="16">
        <v>290.60000000000002</v>
      </c>
      <c r="R394" s="16">
        <v>0</v>
      </c>
      <c r="S394" s="16">
        <v>160348600</v>
      </c>
      <c r="T394" s="16">
        <v>203420000</v>
      </c>
      <c r="U394" s="16">
        <v>4367132462</v>
      </c>
      <c r="V394" s="16">
        <f t="shared" si="55"/>
        <v>8</v>
      </c>
      <c r="W394" s="19" cm="1">
        <f t="array" ref="W394">SUMPRODUCT((V394=品质升级提升效果!$H$3:$H$102)*(品质升级提升效果!$I$3:$I$102=C394)*(品质升级提升效果!$J$3:$J$102))</f>
        <v>0.70000000000000007</v>
      </c>
      <c r="X394" s="19" cm="1">
        <f t="array" ref="X394">IFERROR(LOOKUP(1,0/((L394=Sheet2!$A$1:$A$90)*(Sheet2!$B$1:$B$90=C394)),Sheet2!$C$1:$C$90),W394)</f>
        <v>0.70000000000000007</v>
      </c>
      <c r="Y394" s="16">
        <f t="shared" si="57"/>
        <v>112244020</v>
      </c>
      <c r="Z394" s="16">
        <f t="shared" si="58"/>
        <v>142394000</v>
      </c>
      <c r="AA394" s="16">
        <f t="shared" si="59"/>
        <v>3056992723</v>
      </c>
      <c r="AD394" s="16" t="s">
        <v>257</v>
      </c>
      <c r="AE394" s="16" t="str">
        <f t="shared" si="60"/>
        <v>112244020,0}|</v>
      </c>
      <c r="AF394" s="16" t="s">
        <v>258</v>
      </c>
      <c r="AG394" s="16">
        <f t="shared" si="61"/>
        <v>142394000</v>
      </c>
      <c r="AH394" s="16" t="s">
        <v>260</v>
      </c>
      <c r="AI394" s="16" t="s">
        <v>259</v>
      </c>
      <c r="AJ394" s="16">
        <f t="shared" si="62"/>
        <v>3056992723</v>
      </c>
      <c r="AK394" s="16" t="s">
        <v>261</v>
      </c>
      <c r="AL394" s="24" t="str">
        <f t="shared" si="63"/>
        <v>{{5,1,1,112244020,0}|{{5,1,2,142394000,0}|{{5,1,3,3056992723,3}}</v>
      </c>
    </row>
    <row r="395" spans="1:38" x14ac:dyDescent="0.15">
      <c r="A395" s="16">
        <v>390</v>
      </c>
      <c r="B395" s="16">
        <v>309</v>
      </c>
      <c r="C395" s="16">
        <v>7</v>
      </c>
      <c r="D395" s="16">
        <v>0</v>
      </c>
      <c r="E395" s="16">
        <v>700</v>
      </c>
      <c r="F395" s="16">
        <v>0</v>
      </c>
      <c r="G395" s="16">
        <v>6000490</v>
      </c>
      <c r="H395" s="24"/>
      <c r="I395" s="24" t="s">
        <v>292</v>
      </c>
      <c r="J395" s="16">
        <v>8661</v>
      </c>
      <c r="K395" s="25">
        <f t="shared" si="56"/>
        <v>640</v>
      </c>
      <c r="L395" s="16" t="s">
        <v>50</v>
      </c>
      <c r="M395" s="16" t="str" cm="1">
        <f t="array" ref="M395:U395">_xlfn._xlws.FILTER(领地怪物效果!$A$4:$I$64,L395=领地怪物效果!$A$4:$A$64)</f>
        <v>远征PVP-9级圣水矿井</v>
      </c>
      <c r="N395" s="16">
        <v>9</v>
      </c>
      <c r="O395" s="16">
        <v>92.3</v>
      </c>
      <c r="P395" s="16">
        <v>360</v>
      </c>
      <c r="Q395" s="16">
        <v>360</v>
      </c>
      <c r="R395" s="16">
        <v>0</v>
      </c>
      <c r="S395" s="16">
        <v>277416604</v>
      </c>
      <c r="T395" s="16">
        <v>252000000</v>
      </c>
      <c r="U395" s="16">
        <v>5410074626</v>
      </c>
      <c r="V395" s="16">
        <f t="shared" si="55"/>
        <v>9</v>
      </c>
      <c r="W395" s="19" cm="1">
        <f t="array" ref="W395">SUMPRODUCT((V395=品质升级提升效果!$H$3:$H$102)*(品质升级提升效果!$I$3:$I$102=C395)*(品质升级提升效果!$J$3:$J$102))</f>
        <v>0.64</v>
      </c>
      <c r="X395" s="19" cm="1">
        <f t="array" ref="X395">IFERROR(LOOKUP(1,0/((L395=Sheet2!$A$1:$A$90)*(Sheet2!$B$1:$B$90=C395)),Sheet2!$C$1:$C$90),W395)</f>
        <v>0.64</v>
      </c>
      <c r="Y395" s="16">
        <f t="shared" si="57"/>
        <v>177546626</v>
      </c>
      <c r="Z395" s="16">
        <f t="shared" si="58"/>
        <v>161280000</v>
      </c>
      <c r="AA395" s="16">
        <f t="shared" si="59"/>
        <v>3462447760</v>
      </c>
      <c r="AD395" s="16" t="s">
        <v>257</v>
      </c>
      <c r="AE395" s="16" t="str">
        <f t="shared" si="60"/>
        <v>177546626,0}|</v>
      </c>
      <c r="AF395" s="16" t="s">
        <v>258</v>
      </c>
      <c r="AG395" s="16">
        <f t="shared" si="61"/>
        <v>161280000</v>
      </c>
      <c r="AH395" s="16" t="s">
        <v>260</v>
      </c>
      <c r="AI395" s="16" t="s">
        <v>259</v>
      </c>
      <c r="AJ395" s="16">
        <f t="shared" si="62"/>
        <v>3462447760</v>
      </c>
      <c r="AK395" s="16" t="s">
        <v>261</v>
      </c>
      <c r="AL395" s="24" t="str">
        <f t="shared" si="63"/>
        <v>{{5,1,1,177546626,0}|{{5,1,2,161280000,0}|{{5,1,3,3462447760,3}}</v>
      </c>
    </row>
    <row r="396" spans="1:38" x14ac:dyDescent="0.15">
      <c r="A396" s="16">
        <v>391</v>
      </c>
      <c r="B396" s="16">
        <v>310</v>
      </c>
      <c r="C396" s="16">
        <v>7</v>
      </c>
      <c r="D396" s="16">
        <v>0</v>
      </c>
      <c r="E396" s="16">
        <v>700</v>
      </c>
      <c r="F396" s="16">
        <v>0</v>
      </c>
      <c r="G396" s="16">
        <v>6000491</v>
      </c>
      <c r="H396" s="24"/>
      <c r="I396" s="24" t="s">
        <v>293</v>
      </c>
      <c r="J396" s="16">
        <v>8661</v>
      </c>
      <c r="K396" s="25">
        <f t="shared" si="56"/>
        <v>580</v>
      </c>
      <c r="L396" s="16" t="s">
        <v>51</v>
      </c>
      <c r="M396" s="16" t="str" cm="1">
        <f t="array" ref="M396:U396">_xlfn._xlws.FILTER(领地怪物效果!$A$4:$I$64,L396=领地怪物效果!$A$4:$A$64)</f>
        <v>远征PVP-10级圣水矿井</v>
      </c>
      <c r="N396" s="16">
        <v>10</v>
      </c>
      <c r="O396" s="16">
        <v>108.65</v>
      </c>
      <c r="P396" s="16">
        <v>396</v>
      </c>
      <c r="Q396" s="16">
        <v>396</v>
      </c>
      <c r="R396" s="16">
        <v>0</v>
      </c>
      <c r="S396" s="16">
        <v>326558115</v>
      </c>
      <c r="T396" s="16">
        <v>277200000</v>
      </c>
      <c r="U396" s="16">
        <v>5951082089</v>
      </c>
      <c r="V396" s="16">
        <f t="shared" si="55"/>
        <v>10</v>
      </c>
      <c r="W396" s="19" cm="1">
        <f t="array" ref="W396">SUMPRODUCT((V396=品质升级提升效果!$H$3:$H$102)*(品质升级提升效果!$I$3:$I$102=C396)*(品质升级提升效果!$J$3:$J$102))</f>
        <v>0.57999999999999996</v>
      </c>
      <c r="X396" s="19" cm="1">
        <f t="array" ref="X396">IFERROR(LOOKUP(1,0/((L396=Sheet2!$A$1:$A$90)*(Sheet2!$B$1:$B$90=C396)),Sheet2!$C$1:$C$90),W396)</f>
        <v>0.57999999999999996</v>
      </c>
      <c r="Y396" s="16">
        <f t="shared" si="57"/>
        <v>189403706</v>
      </c>
      <c r="Z396" s="16">
        <f t="shared" si="58"/>
        <v>160776000</v>
      </c>
      <c r="AA396" s="16">
        <f t="shared" si="59"/>
        <v>3451627611</v>
      </c>
      <c r="AD396" s="16" t="s">
        <v>257</v>
      </c>
      <c r="AE396" s="16" t="str">
        <f t="shared" si="60"/>
        <v>189403706,0}|</v>
      </c>
      <c r="AF396" s="16" t="s">
        <v>258</v>
      </c>
      <c r="AG396" s="16">
        <f t="shared" si="61"/>
        <v>160776000</v>
      </c>
      <c r="AH396" s="16" t="s">
        <v>260</v>
      </c>
      <c r="AI396" s="16" t="s">
        <v>259</v>
      </c>
      <c r="AJ396" s="16">
        <f t="shared" si="62"/>
        <v>3451627611</v>
      </c>
      <c r="AK396" s="16" t="s">
        <v>261</v>
      </c>
      <c r="AL396" s="24" t="str">
        <f t="shared" si="63"/>
        <v>{{5,1,1,189403706,0}|{{5,1,2,160776000,0}|{{5,1,3,3451627611,3}}</v>
      </c>
    </row>
    <row r="397" spans="1:38" x14ac:dyDescent="0.15">
      <c r="A397" s="16">
        <v>392</v>
      </c>
      <c r="B397" s="16">
        <v>401</v>
      </c>
      <c r="C397" s="16">
        <v>7</v>
      </c>
      <c r="D397" s="16">
        <v>0</v>
      </c>
      <c r="E397" s="16">
        <v>0</v>
      </c>
      <c r="F397" s="16">
        <v>0</v>
      </c>
      <c r="G397" s="16">
        <v>6000492</v>
      </c>
      <c r="H397" s="24"/>
      <c r="I397" s="24" t="s">
        <v>285</v>
      </c>
      <c r="J397" s="16">
        <v>8661</v>
      </c>
      <c r="K397" s="25">
        <f t="shared" si="56"/>
        <v>34</v>
      </c>
      <c r="L397" s="16" t="s">
        <v>52</v>
      </c>
      <c r="M397" s="16" t="str" cm="1">
        <f t="array" ref="M397:U397">_xlfn._xlws.FILTER(领地怪物效果!$A$4:$I$64,L397=领地怪物效果!$A$4:$A$64)</f>
        <v>远征PVP-3级要塞</v>
      </c>
      <c r="N397" s="16">
        <v>3</v>
      </c>
      <c r="O397" s="16">
        <v>5</v>
      </c>
      <c r="P397" s="16">
        <v>2.5</v>
      </c>
      <c r="Q397" s="16">
        <v>2.5</v>
      </c>
      <c r="R397" s="16">
        <v>0</v>
      </c>
      <c r="S397" s="16">
        <v>15027985</v>
      </c>
      <c r="T397" s="16">
        <v>1750000</v>
      </c>
      <c r="U397" s="16">
        <v>37569962</v>
      </c>
      <c r="V397" s="16">
        <f t="shared" si="55"/>
        <v>1</v>
      </c>
      <c r="W397" s="19" cm="1">
        <f t="array" ref="W397">SUMPRODUCT((V397=品质升级提升效果!$H$3:$H$102)*(品质升级提升效果!$I$3:$I$102=C397)*(品质升级提升效果!$J$3:$J$102))</f>
        <v>1.2</v>
      </c>
      <c r="X397" s="19" cm="1">
        <f t="array" ref="X397">IFERROR(LOOKUP(1,0/((L397=Sheet2!$A$1:$A$90)*(Sheet2!$B$1:$B$90=C397)),Sheet2!$C$1:$C$90),W397)</f>
        <v>3.4000000000000002E-2</v>
      </c>
      <c r="Y397" s="16">
        <f t="shared" si="57"/>
        <v>510951</v>
      </c>
      <c r="Z397" s="16">
        <f t="shared" si="58"/>
        <v>59500</v>
      </c>
      <c r="AA397" s="16">
        <f t="shared" si="59"/>
        <v>1277378</v>
      </c>
      <c r="AD397" s="16" t="s">
        <v>257</v>
      </c>
      <c r="AE397" s="16" t="str">
        <f t="shared" si="60"/>
        <v>510951,0}|</v>
      </c>
      <c r="AF397" s="16" t="s">
        <v>258</v>
      </c>
      <c r="AG397" s="16">
        <f t="shared" si="61"/>
        <v>59500</v>
      </c>
      <c r="AH397" s="16" t="s">
        <v>260</v>
      </c>
      <c r="AI397" s="16" t="s">
        <v>259</v>
      </c>
      <c r="AJ397" s="16">
        <f t="shared" si="62"/>
        <v>1277378</v>
      </c>
      <c r="AK397" s="16" t="s">
        <v>261</v>
      </c>
      <c r="AL397" s="24" t="str">
        <f t="shared" si="63"/>
        <v>{{5,1,1,510951,0}|{{5,1,2,59500,0}|{{5,1,3,1277378,3}}</v>
      </c>
    </row>
    <row r="398" spans="1:38" x14ac:dyDescent="0.15">
      <c r="A398" s="16">
        <v>393</v>
      </c>
      <c r="B398" s="16">
        <v>402</v>
      </c>
      <c r="C398" s="16">
        <v>7</v>
      </c>
      <c r="D398" s="16">
        <v>0</v>
      </c>
      <c r="E398" s="16">
        <v>0</v>
      </c>
      <c r="F398" s="16">
        <v>0</v>
      </c>
      <c r="G398" s="16">
        <v>6000493</v>
      </c>
      <c r="H398" s="24"/>
      <c r="I398" s="24" t="s">
        <v>269</v>
      </c>
      <c r="J398" s="16">
        <v>8661</v>
      </c>
      <c r="K398" s="25">
        <f t="shared" si="56"/>
        <v>34</v>
      </c>
      <c r="L398" s="16" t="s">
        <v>53</v>
      </c>
      <c r="M398" s="16" t="str" cm="1">
        <f t="array" ref="M398:U398">_xlfn._xlws.FILTER(领地怪物效果!$A$4:$I$64,L398=领地怪物效果!$A$4:$A$64)</f>
        <v>远征PVP-6级要塞</v>
      </c>
      <c r="N398" s="16">
        <v>6</v>
      </c>
      <c r="O398" s="16">
        <v>26</v>
      </c>
      <c r="P398" s="16">
        <v>160</v>
      </c>
      <c r="Q398" s="16">
        <v>160</v>
      </c>
      <c r="R398" s="16">
        <v>0</v>
      </c>
      <c r="S398" s="16">
        <v>78145522</v>
      </c>
      <c r="T398" s="16">
        <v>112000000</v>
      </c>
      <c r="U398" s="16">
        <v>2404477611</v>
      </c>
      <c r="V398" s="16">
        <f t="shared" si="55"/>
        <v>2</v>
      </c>
      <c r="W398" s="19" cm="1">
        <f t="array" ref="W398">SUMPRODUCT((V398=品质升级提升效果!$H$3:$H$102)*(品质升级提升效果!$I$3:$I$102=C398)*(品质升级提升效果!$J$3:$J$102))</f>
        <v>0.98</v>
      </c>
      <c r="X398" s="19" cm="1">
        <f t="array" ref="X398">IFERROR(LOOKUP(1,0/((L398=Sheet2!$A$1:$A$90)*(Sheet2!$B$1:$B$90=C398)),Sheet2!$C$1:$C$90),W398)</f>
        <v>3.4000000000000002E-2</v>
      </c>
      <c r="Y398" s="16">
        <f t="shared" si="57"/>
        <v>2656947</v>
      </c>
      <c r="Z398" s="16">
        <f t="shared" si="58"/>
        <v>3808000</v>
      </c>
      <c r="AA398" s="16">
        <f t="shared" si="59"/>
        <v>81752238</v>
      </c>
      <c r="AD398" s="16" t="s">
        <v>257</v>
      </c>
      <c r="AE398" s="16" t="str">
        <f t="shared" si="60"/>
        <v>2656947,0}|</v>
      </c>
      <c r="AF398" s="16" t="s">
        <v>258</v>
      </c>
      <c r="AG398" s="16">
        <f t="shared" si="61"/>
        <v>3808000</v>
      </c>
      <c r="AH398" s="16" t="s">
        <v>260</v>
      </c>
      <c r="AI398" s="16" t="s">
        <v>259</v>
      </c>
      <c r="AJ398" s="16">
        <f t="shared" si="62"/>
        <v>81752238</v>
      </c>
      <c r="AK398" s="16" t="s">
        <v>261</v>
      </c>
      <c r="AL398" s="24" t="str">
        <f t="shared" si="63"/>
        <v>{{5,1,1,2656947,0}|{{5,1,2,3808000,0}|{{5,1,3,81752238,3}}</v>
      </c>
    </row>
    <row r="399" spans="1:38" x14ac:dyDescent="0.15">
      <c r="A399" s="16">
        <v>394</v>
      </c>
      <c r="B399" s="16">
        <v>403</v>
      </c>
      <c r="C399" s="16">
        <v>7</v>
      </c>
      <c r="D399" s="16">
        <v>0</v>
      </c>
      <c r="E399" s="16">
        <v>0</v>
      </c>
      <c r="F399" s="16">
        <v>0</v>
      </c>
      <c r="G399" s="16">
        <v>6000494</v>
      </c>
      <c r="H399" s="24"/>
      <c r="I399" s="24" t="s">
        <v>280</v>
      </c>
      <c r="J399" s="16">
        <v>8661</v>
      </c>
      <c r="K399" s="25">
        <f t="shared" si="56"/>
        <v>34</v>
      </c>
      <c r="L399" s="16" t="s">
        <v>54</v>
      </c>
      <c r="M399" s="16" t="str" cm="1">
        <f t="array" ref="M399:U399">_xlfn._xlws.FILTER(领地怪物效果!$A$4:$I$64,L399=领地怪物效果!$A$4:$A$64)</f>
        <v>远征PVP-9级要塞</v>
      </c>
      <c r="N399" s="16">
        <v>9</v>
      </c>
      <c r="O399" s="16">
        <v>56</v>
      </c>
      <c r="P399" s="16">
        <v>300</v>
      </c>
      <c r="Q399" s="16">
        <v>300</v>
      </c>
      <c r="R399" s="16">
        <v>0</v>
      </c>
      <c r="S399" s="16">
        <v>168313432</v>
      </c>
      <c r="T399" s="16">
        <v>210000000</v>
      </c>
      <c r="U399" s="16">
        <v>4508395522</v>
      </c>
      <c r="V399" s="16">
        <f t="shared" si="55"/>
        <v>3</v>
      </c>
      <c r="W399" s="19" cm="1">
        <f t="array" ref="W399">SUMPRODUCT((V399=品质升级提升效果!$H$3:$H$102)*(品质升级提升效果!$I$3:$I$102=C399)*(品质升级提升效果!$J$3:$J$102))</f>
        <v>0.86</v>
      </c>
      <c r="X399" s="19" cm="1">
        <f t="array" ref="X399">IFERROR(LOOKUP(1,0/((L399=Sheet2!$A$1:$A$90)*(Sheet2!$B$1:$B$90=C399)),Sheet2!$C$1:$C$90),W399)</f>
        <v>3.4000000000000002E-2</v>
      </c>
      <c r="Y399" s="16">
        <f t="shared" si="57"/>
        <v>5722656</v>
      </c>
      <c r="Z399" s="16">
        <f t="shared" si="58"/>
        <v>7140000</v>
      </c>
      <c r="AA399" s="16">
        <f t="shared" si="59"/>
        <v>153285447</v>
      </c>
      <c r="AD399" s="16" t="s">
        <v>257</v>
      </c>
      <c r="AE399" s="16" t="str">
        <f t="shared" si="60"/>
        <v>5722656,0}|</v>
      </c>
      <c r="AF399" s="16" t="s">
        <v>258</v>
      </c>
      <c r="AG399" s="16">
        <f t="shared" si="61"/>
        <v>7140000</v>
      </c>
      <c r="AH399" s="16" t="s">
        <v>260</v>
      </c>
      <c r="AI399" s="16" t="s">
        <v>259</v>
      </c>
      <c r="AJ399" s="16">
        <f t="shared" si="62"/>
        <v>153285447</v>
      </c>
      <c r="AK399" s="16" t="s">
        <v>261</v>
      </c>
      <c r="AL399" s="24" t="str">
        <f t="shared" si="63"/>
        <v>{{5,1,1,5722656,0}|{{5,1,2,7140000,0}|{{5,1,3,153285447,3}}</v>
      </c>
    </row>
    <row r="400" spans="1:38" x14ac:dyDescent="0.15">
      <c r="A400" s="16">
        <v>395</v>
      </c>
      <c r="B400" s="16">
        <v>404</v>
      </c>
      <c r="C400" s="16">
        <v>7</v>
      </c>
      <c r="D400" s="16">
        <v>0</v>
      </c>
      <c r="E400" s="16">
        <v>0</v>
      </c>
      <c r="F400" s="16">
        <v>0</v>
      </c>
      <c r="G400" s="16">
        <v>6000495</v>
      </c>
      <c r="H400" s="24"/>
      <c r="I400" s="24" t="s">
        <v>294</v>
      </c>
      <c r="J400" s="16">
        <v>8661</v>
      </c>
      <c r="K400" s="25">
        <f t="shared" si="56"/>
        <v>34</v>
      </c>
      <c r="L400" s="16" t="s">
        <v>55</v>
      </c>
      <c r="M400" s="16" t="str" cm="1">
        <f t="array" ref="M400:U400">_xlfn._xlws.FILTER(领地怪物效果!$A$4:$I$64,L400=领地怪物效果!$A$4:$A$64)</f>
        <v>远征PVP-10级中心城邦</v>
      </c>
      <c r="N400" s="16">
        <v>10</v>
      </c>
      <c r="O400" s="16">
        <v>83</v>
      </c>
      <c r="P400" s="16">
        <v>401</v>
      </c>
      <c r="Q400" s="16">
        <v>401</v>
      </c>
      <c r="R400" s="16">
        <v>0</v>
      </c>
      <c r="S400" s="16">
        <v>249464552</v>
      </c>
      <c r="T400" s="16">
        <v>280700000</v>
      </c>
      <c r="U400" s="16">
        <v>6026222014</v>
      </c>
      <c r="V400" s="16">
        <f t="shared" si="55"/>
        <v>4</v>
      </c>
      <c r="W400" s="19" cm="1">
        <f t="array" ref="W400">SUMPRODUCT((V400=品质升级提升效果!$H$3:$H$102)*(品质升级提升效果!$I$3:$I$102=C400)*(品质升级提升效果!$J$3:$J$102))</f>
        <v>0.92</v>
      </c>
      <c r="X400" s="19" cm="1">
        <f t="array" ref="X400">IFERROR(LOOKUP(1,0/((L400=Sheet2!$A$1:$A$90)*(Sheet2!$B$1:$B$90=C400)),Sheet2!$C$1:$C$90),W400)</f>
        <v>3.4000000000000002E-2</v>
      </c>
      <c r="Y400" s="16">
        <f t="shared" si="57"/>
        <v>8481794</v>
      </c>
      <c r="Z400" s="16">
        <f t="shared" si="58"/>
        <v>9543800</v>
      </c>
      <c r="AA400" s="16">
        <f t="shared" si="59"/>
        <v>204891548</v>
      </c>
      <c r="AD400" s="16" t="s">
        <v>257</v>
      </c>
      <c r="AE400" s="16" t="str">
        <f t="shared" si="60"/>
        <v>8481794,0}|</v>
      </c>
      <c r="AF400" s="16" t="s">
        <v>258</v>
      </c>
      <c r="AG400" s="16">
        <f t="shared" si="61"/>
        <v>9543800</v>
      </c>
      <c r="AH400" s="16" t="s">
        <v>260</v>
      </c>
      <c r="AI400" s="16" t="s">
        <v>259</v>
      </c>
      <c r="AJ400" s="16">
        <f t="shared" si="62"/>
        <v>204891548</v>
      </c>
      <c r="AK400" s="16" t="s">
        <v>261</v>
      </c>
      <c r="AL400" s="24" t="str">
        <f t="shared" si="63"/>
        <v>{{5,1,1,8481794,0}|{{5,1,2,9543800,0}|{{5,1,3,204891548,3}}</v>
      </c>
    </row>
    <row r="401" spans="1:38" x14ac:dyDescent="0.15">
      <c r="A401" s="16">
        <v>396</v>
      </c>
      <c r="B401" s="16">
        <v>500</v>
      </c>
      <c r="C401" s="16">
        <v>7</v>
      </c>
      <c r="D401" s="16">
        <v>0</v>
      </c>
      <c r="E401" s="16">
        <v>0</v>
      </c>
      <c r="F401" s="16">
        <v>0</v>
      </c>
      <c r="G401" s="16">
        <v>6000496</v>
      </c>
      <c r="H401" s="24"/>
      <c r="I401" s="24" t="s">
        <v>295</v>
      </c>
      <c r="J401" s="16">
        <v>8661</v>
      </c>
      <c r="K401" s="25">
        <f t="shared" si="56"/>
        <v>1200</v>
      </c>
      <c r="L401" s="16" t="s">
        <v>56</v>
      </c>
      <c r="M401" s="16" t="str" cm="1">
        <f t="array" ref="M401:U401">_xlfn._xlws.FILTER(领地怪物效果!$A$4:$I$64,L401=领地怪物效果!$A$4:$A$64)</f>
        <v>远征PVE-出生</v>
      </c>
      <c r="N401" s="16">
        <v>0</v>
      </c>
      <c r="O401" s="16">
        <v>1.5</v>
      </c>
      <c r="P401" s="16">
        <v>1.2</v>
      </c>
      <c r="Q401" s="16">
        <v>1.2</v>
      </c>
      <c r="R401" s="16">
        <v>0</v>
      </c>
      <c r="S401" s="16">
        <v>4508395</v>
      </c>
      <c r="T401" s="16">
        <v>840000</v>
      </c>
      <c r="U401" s="16">
        <v>18033582</v>
      </c>
      <c r="V401" s="16">
        <f t="shared" si="55"/>
        <v>1</v>
      </c>
      <c r="W401" s="19" cm="1">
        <f t="array" ref="W401">SUMPRODUCT((V401=品质升级提升效果!$H$3:$H$102)*(品质升级提升效果!$I$3:$I$102=C401)*(品质升级提升效果!$J$3:$J$102))</f>
        <v>1.2</v>
      </c>
      <c r="X401" s="19" cm="1">
        <f t="array" ref="X401">IFERROR(LOOKUP(1,0/((L401=Sheet2!$A$1:$A$90)*(Sheet2!$B$1:$B$90=C401)),Sheet2!$C$1:$C$90),W401)</f>
        <v>1.2</v>
      </c>
      <c r="Y401" s="16">
        <f t="shared" si="57"/>
        <v>5410074</v>
      </c>
      <c r="Z401" s="16">
        <f t="shared" si="58"/>
        <v>1008000</v>
      </c>
      <c r="AA401" s="16">
        <f t="shared" si="59"/>
        <v>21640298</v>
      </c>
      <c r="AD401" s="16" t="s">
        <v>257</v>
      </c>
      <c r="AE401" s="16" t="str">
        <f t="shared" si="60"/>
        <v>5410074,0}|</v>
      </c>
      <c r="AF401" s="16" t="s">
        <v>258</v>
      </c>
      <c r="AG401" s="16">
        <f t="shared" si="61"/>
        <v>1008000</v>
      </c>
      <c r="AH401" s="16" t="s">
        <v>260</v>
      </c>
      <c r="AI401" s="16" t="s">
        <v>259</v>
      </c>
      <c r="AJ401" s="16">
        <f t="shared" si="62"/>
        <v>21640298</v>
      </c>
      <c r="AK401" s="16" t="s">
        <v>261</v>
      </c>
      <c r="AL401" s="24" t="str">
        <f t="shared" si="63"/>
        <v>{{5,1,1,5410074,0}|{{5,1,2,1008000,0}|{{5,1,3,21640298,3}}</v>
      </c>
    </row>
    <row r="402" spans="1:38" x14ac:dyDescent="0.15">
      <c r="A402" s="16">
        <v>397</v>
      </c>
      <c r="B402" s="16">
        <v>501</v>
      </c>
      <c r="C402" s="16">
        <v>7</v>
      </c>
      <c r="D402" s="16">
        <v>0</v>
      </c>
      <c r="E402" s="16">
        <v>0</v>
      </c>
      <c r="F402" s="16">
        <v>0</v>
      </c>
      <c r="G402" s="16">
        <v>6000497</v>
      </c>
      <c r="H402" s="24"/>
      <c r="I402" s="24" t="s">
        <v>289</v>
      </c>
      <c r="J402" s="16">
        <v>8661</v>
      </c>
      <c r="K402" s="25">
        <f t="shared" si="56"/>
        <v>1200</v>
      </c>
      <c r="L402" s="16" t="s">
        <v>57</v>
      </c>
      <c r="M402" s="16" t="str" cm="1">
        <f t="array" ref="M402:U402">_xlfn._xlws.FILTER(领地怪物效果!$A$4:$I$64,L402=领地怪物效果!$A$4:$A$64)</f>
        <v>远征PVE-1级普通</v>
      </c>
      <c r="N402" s="16">
        <v>1</v>
      </c>
      <c r="O402" s="16">
        <v>1.35</v>
      </c>
      <c r="P402" s="16">
        <v>1.2</v>
      </c>
      <c r="Q402" s="16">
        <v>1.2</v>
      </c>
      <c r="R402" s="16">
        <v>0</v>
      </c>
      <c r="S402" s="16">
        <v>4057555</v>
      </c>
      <c r="T402" s="16">
        <v>840000</v>
      </c>
      <c r="U402" s="16">
        <v>18033582</v>
      </c>
      <c r="V402" s="16">
        <f t="shared" si="55"/>
        <v>1</v>
      </c>
      <c r="W402" s="19" cm="1">
        <f t="array" ref="W402">SUMPRODUCT((V402=品质升级提升效果!$H$3:$H$102)*(品质升级提升效果!$I$3:$I$102=C402)*(品质升级提升效果!$J$3:$J$102))</f>
        <v>1.2</v>
      </c>
      <c r="X402" s="19" cm="1">
        <f t="array" ref="X402">IFERROR(LOOKUP(1,0/((L402=Sheet2!$A$1:$A$90)*(Sheet2!$B$1:$B$90=C402)),Sheet2!$C$1:$C$90),W402)</f>
        <v>1.2</v>
      </c>
      <c r="Y402" s="16">
        <f t="shared" si="57"/>
        <v>4869066</v>
      </c>
      <c r="Z402" s="16">
        <f t="shared" si="58"/>
        <v>1008000</v>
      </c>
      <c r="AA402" s="16">
        <f t="shared" si="59"/>
        <v>21640298</v>
      </c>
      <c r="AD402" s="16" t="s">
        <v>257</v>
      </c>
      <c r="AE402" s="16" t="str">
        <f t="shared" si="60"/>
        <v>4869066,0}|</v>
      </c>
      <c r="AF402" s="16" t="s">
        <v>258</v>
      </c>
      <c r="AG402" s="16">
        <f t="shared" si="61"/>
        <v>1008000</v>
      </c>
      <c r="AH402" s="16" t="s">
        <v>260</v>
      </c>
      <c r="AI402" s="16" t="s">
        <v>259</v>
      </c>
      <c r="AJ402" s="16">
        <f t="shared" si="62"/>
        <v>21640298</v>
      </c>
      <c r="AK402" s="16" t="s">
        <v>261</v>
      </c>
      <c r="AL402" s="24" t="str">
        <f t="shared" si="63"/>
        <v>{{5,1,1,4869066,0}|{{5,1,2,1008000,0}|{{5,1,3,21640298,3}}</v>
      </c>
    </row>
    <row r="403" spans="1:38" x14ac:dyDescent="0.15">
      <c r="A403" s="16">
        <v>398</v>
      </c>
      <c r="B403" s="16">
        <v>502</v>
      </c>
      <c r="C403" s="16">
        <v>7</v>
      </c>
      <c r="D403" s="16">
        <v>0</v>
      </c>
      <c r="E403" s="16">
        <v>0</v>
      </c>
      <c r="F403" s="16">
        <v>0</v>
      </c>
      <c r="G403" s="16">
        <v>6000498</v>
      </c>
      <c r="H403" s="24"/>
      <c r="I403" s="24" t="s">
        <v>296</v>
      </c>
      <c r="J403" s="16">
        <v>8661</v>
      </c>
      <c r="K403" s="25">
        <f t="shared" si="56"/>
        <v>980</v>
      </c>
      <c r="L403" s="16" t="s">
        <v>58</v>
      </c>
      <c r="M403" s="16" t="str" cm="1">
        <f t="array" ref="M403:U403">_xlfn._xlws.FILTER(领地怪物效果!$A$4:$I$64,L403=领地怪物效果!$A$4:$A$64)</f>
        <v>远征PVE-2级普通</v>
      </c>
      <c r="N403" s="16">
        <v>2</v>
      </c>
      <c r="O403" s="16">
        <v>2.8</v>
      </c>
      <c r="P403" s="16">
        <v>1.8</v>
      </c>
      <c r="Q403" s="16">
        <v>1.8</v>
      </c>
      <c r="R403" s="16">
        <v>0</v>
      </c>
      <c r="S403" s="16">
        <v>8415671</v>
      </c>
      <c r="T403" s="16">
        <v>1260000</v>
      </c>
      <c r="U403" s="16">
        <v>27050373</v>
      </c>
      <c r="V403" s="16">
        <f t="shared" si="55"/>
        <v>2</v>
      </c>
      <c r="W403" s="19" cm="1">
        <f t="array" ref="W403">SUMPRODUCT((V403=品质升级提升效果!$H$3:$H$102)*(品质升级提升效果!$I$3:$I$102=C403)*(品质升级提升效果!$J$3:$J$102))</f>
        <v>0.98</v>
      </c>
      <c r="X403" s="19" cm="1">
        <f t="array" ref="X403">IFERROR(LOOKUP(1,0/((L403=Sheet2!$A$1:$A$90)*(Sheet2!$B$1:$B$90=C403)),Sheet2!$C$1:$C$90),W403)</f>
        <v>0.98</v>
      </c>
      <c r="Y403" s="16">
        <f t="shared" si="57"/>
        <v>8247357</v>
      </c>
      <c r="Z403" s="16">
        <f t="shared" si="58"/>
        <v>1234800</v>
      </c>
      <c r="AA403" s="16">
        <f t="shared" si="59"/>
        <v>26509365</v>
      </c>
      <c r="AD403" s="16" t="s">
        <v>257</v>
      </c>
      <c r="AE403" s="16" t="str">
        <f t="shared" si="60"/>
        <v>8247357,0}|</v>
      </c>
      <c r="AF403" s="16" t="s">
        <v>258</v>
      </c>
      <c r="AG403" s="16">
        <f t="shared" si="61"/>
        <v>1234800</v>
      </c>
      <c r="AH403" s="16" t="s">
        <v>260</v>
      </c>
      <c r="AI403" s="16" t="s">
        <v>259</v>
      </c>
      <c r="AJ403" s="16">
        <f t="shared" si="62"/>
        <v>26509365</v>
      </c>
      <c r="AK403" s="16" t="s">
        <v>261</v>
      </c>
      <c r="AL403" s="24" t="str">
        <f t="shared" si="63"/>
        <v>{{5,1,1,8247357,0}|{{5,1,2,1234800,0}|{{5,1,3,26509365,3}}</v>
      </c>
    </row>
    <row r="404" spans="1:38" x14ac:dyDescent="0.15">
      <c r="A404" s="16">
        <v>399</v>
      </c>
      <c r="B404" s="16">
        <v>503</v>
      </c>
      <c r="C404" s="16">
        <v>7</v>
      </c>
      <c r="D404" s="16">
        <v>0</v>
      </c>
      <c r="E404" s="16">
        <v>0</v>
      </c>
      <c r="F404" s="16">
        <v>0</v>
      </c>
      <c r="G404" s="16">
        <v>6000499</v>
      </c>
      <c r="H404" s="24"/>
      <c r="I404" s="24" t="s">
        <v>297</v>
      </c>
      <c r="J404" s="16">
        <v>8661</v>
      </c>
      <c r="K404" s="25">
        <f t="shared" si="56"/>
        <v>860</v>
      </c>
      <c r="L404" s="16" t="s">
        <v>59</v>
      </c>
      <c r="M404" s="16" t="str" cm="1">
        <f t="array" ref="M404:U404">_xlfn._xlws.FILTER(领地怪物效果!$A$4:$I$64,L404=领地怪物效果!$A$4:$A$64)</f>
        <v>远征PVE-3级普通</v>
      </c>
      <c r="N404" s="16">
        <v>3</v>
      </c>
      <c r="O404" s="16">
        <v>5.5</v>
      </c>
      <c r="P404" s="16">
        <v>3</v>
      </c>
      <c r="Q404" s="16">
        <v>3</v>
      </c>
      <c r="R404" s="16">
        <v>0</v>
      </c>
      <c r="S404" s="16">
        <v>16530783</v>
      </c>
      <c r="T404" s="16">
        <v>2100000</v>
      </c>
      <c r="U404" s="16">
        <v>45083955</v>
      </c>
      <c r="V404" s="16">
        <f t="shared" si="55"/>
        <v>3</v>
      </c>
      <c r="W404" s="19" cm="1">
        <f t="array" ref="W404">SUMPRODUCT((V404=品质升级提升效果!$H$3:$H$102)*(品质升级提升效果!$I$3:$I$102=C404)*(品质升级提升效果!$J$3:$J$102))</f>
        <v>0.86</v>
      </c>
      <c r="X404" s="19" cm="1">
        <f t="array" ref="X404">IFERROR(LOOKUP(1,0/((L404=Sheet2!$A$1:$A$90)*(Sheet2!$B$1:$B$90=C404)),Sheet2!$C$1:$C$90),W404)</f>
        <v>0.86</v>
      </c>
      <c r="Y404" s="16">
        <f t="shared" si="57"/>
        <v>14216473</v>
      </c>
      <c r="Z404" s="16">
        <f t="shared" si="58"/>
        <v>1806000</v>
      </c>
      <c r="AA404" s="16">
        <f t="shared" si="59"/>
        <v>38772201</v>
      </c>
      <c r="AD404" s="16" t="s">
        <v>257</v>
      </c>
      <c r="AE404" s="16" t="str">
        <f t="shared" si="60"/>
        <v>14216473,0}|</v>
      </c>
      <c r="AF404" s="16" t="s">
        <v>258</v>
      </c>
      <c r="AG404" s="16">
        <f t="shared" si="61"/>
        <v>1806000</v>
      </c>
      <c r="AH404" s="16" t="s">
        <v>260</v>
      </c>
      <c r="AI404" s="16" t="s">
        <v>259</v>
      </c>
      <c r="AJ404" s="16">
        <f t="shared" si="62"/>
        <v>38772201</v>
      </c>
      <c r="AK404" s="16" t="s">
        <v>261</v>
      </c>
      <c r="AL404" s="24" t="str">
        <f t="shared" si="63"/>
        <v>{{5,1,1,14216473,0}|{{5,1,2,1806000,0}|{{5,1,3,38772201,3}}</v>
      </c>
    </row>
    <row r="405" spans="1:38" x14ac:dyDescent="0.15">
      <c r="A405" s="16">
        <v>400</v>
      </c>
      <c r="B405" s="16">
        <v>504</v>
      </c>
      <c r="C405" s="16">
        <v>7</v>
      </c>
      <c r="D405" s="16">
        <v>0</v>
      </c>
      <c r="E405" s="16">
        <v>0</v>
      </c>
      <c r="F405" s="16">
        <v>0</v>
      </c>
      <c r="G405" s="16">
        <v>6000500</v>
      </c>
      <c r="H405" s="24"/>
      <c r="I405" s="24" t="s">
        <v>270</v>
      </c>
      <c r="J405" s="16">
        <v>8661</v>
      </c>
      <c r="K405" s="25">
        <f t="shared" si="56"/>
        <v>920</v>
      </c>
      <c r="L405" s="16" t="s">
        <v>60</v>
      </c>
      <c r="M405" s="16" t="str" cm="1">
        <f t="array" ref="M405:U405">_xlfn._xlws.FILTER(领地怪物效果!$A$4:$I$64,L405=领地怪物效果!$A$4:$A$64)</f>
        <v>远征PVE-4级普通</v>
      </c>
      <c r="N405" s="16">
        <v>4</v>
      </c>
      <c r="O405" s="16">
        <v>8</v>
      </c>
      <c r="P405" s="16">
        <v>22</v>
      </c>
      <c r="Q405" s="16">
        <v>22</v>
      </c>
      <c r="R405" s="16">
        <v>0</v>
      </c>
      <c r="S405" s="16">
        <v>24044776</v>
      </c>
      <c r="T405" s="16">
        <v>15400000</v>
      </c>
      <c r="U405" s="16">
        <v>330615671</v>
      </c>
      <c r="V405" s="16">
        <f t="shared" si="55"/>
        <v>4</v>
      </c>
      <c r="W405" s="19" cm="1">
        <f t="array" ref="W405">SUMPRODUCT((V405=品质升级提升效果!$H$3:$H$102)*(品质升级提升效果!$I$3:$I$102=C405)*(品质升级提升效果!$J$3:$J$102))</f>
        <v>0.92</v>
      </c>
      <c r="X405" s="19" cm="1">
        <f t="array" ref="X405">IFERROR(LOOKUP(1,0/((L405=Sheet2!$A$1:$A$90)*(Sheet2!$B$1:$B$90=C405)),Sheet2!$C$1:$C$90),W405)</f>
        <v>0.92</v>
      </c>
      <c r="Y405" s="16">
        <f t="shared" si="57"/>
        <v>22121193</v>
      </c>
      <c r="Z405" s="16">
        <f t="shared" si="58"/>
        <v>14168000</v>
      </c>
      <c r="AA405" s="16">
        <f t="shared" si="59"/>
        <v>304166417</v>
      </c>
      <c r="AD405" s="16" t="s">
        <v>257</v>
      </c>
      <c r="AE405" s="16" t="str">
        <f t="shared" si="60"/>
        <v>22121193,0}|</v>
      </c>
      <c r="AF405" s="16" t="s">
        <v>258</v>
      </c>
      <c r="AG405" s="16">
        <f t="shared" si="61"/>
        <v>14168000</v>
      </c>
      <c r="AH405" s="16" t="s">
        <v>260</v>
      </c>
      <c r="AI405" s="16" t="s">
        <v>259</v>
      </c>
      <c r="AJ405" s="16">
        <f t="shared" si="62"/>
        <v>304166417</v>
      </c>
      <c r="AK405" s="16" t="s">
        <v>261</v>
      </c>
      <c r="AL405" s="24" t="str">
        <f t="shared" si="63"/>
        <v>{{5,1,1,22121193,0}|{{5,1,2,14168000,0}|{{5,1,3,304166417,3}}</v>
      </c>
    </row>
    <row r="406" spans="1:38" x14ac:dyDescent="0.15">
      <c r="A406" s="16">
        <v>401</v>
      </c>
      <c r="B406" s="16">
        <v>505</v>
      </c>
      <c r="C406" s="16">
        <v>7</v>
      </c>
      <c r="D406" s="16">
        <v>0</v>
      </c>
      <c r="E406" s="16">
        <v>0</v>
      </c>
      <c r="F406" s="16">
        <v>0</v>
      </c>
      <c r="G406" s="16">
        <v>6000501</v>
      </c>
      <c r="H406" s="24"/>
      <c r="I406" s="24" t="s">
        <v>298</v>
      </c>
      <c r="J406" s="16">
        <v>8661</v>
      </c>
      <c r="K406" s="25">
        <f t="shared" si="56"/>
        <v>900</v>
      </c>
      <c r="L406" s="16" t="s">
        <v>61</v>
      </c>
      <c r="M406" s="16" t="str" cm="1">
        <f t="array" ref="M406:U406">_xlfn._xlws.FILTER(领地怪物效果!$A$4:$I$64,L406=领地怪物效果!$A$4:$A$64)</f>
        <v>远征PVE-5级普通</v>
      </c>
      <c r="N406" s="16">
        <v>5</v>
      </c>
      <c r="O406" s="16">
        <v>12</v>
      </c>
      <c r="P406" s="16">
        <v>25</v>
      </c>
      <c r="Q406" s="16">
        <v>25</v>
      </c>
      <c r="R406" s="16">
        <v>0</v>
      </c>
      <c r="S406" s="16">
        <v>36067164</v>
      </c>
      <c r="T406" s="16">
        <v>17500000</v>
      </c>
      <c r="U406" s="16">
        <v>375699626</v>
      </c>
      <c r="V406" s="16">
        <f t="shared" si="55"/>
        <v>5</v>
      </c>
      <c r="W406" s="19" cm="1">
        <f t="array" ref="W406">SUMPRODUCT((V406=品质升级提升效果!$H$3:$H$102)*(品质升级提升效果!$I$3:$I$102=C406)*(品质升级提升效果!$J$3:$J$102))</f>
        <v>0.9</v>
      </c>
      <c r="X406" s="19" cm="1">
        <f t="array" ref="X406">IFERROR(LOOKUP(1,0/((L406=Sheet2!$A$1:$A$90)*(Sheet2!$B$1:$B$90=C406)),Sheet2!$C$1:$C$90),W406)</f>
        <v>0.9</v>
      </c>
      <c r="Y406" s="16">
        <f t="shared" si="57"/>
        <v>32460447</v>
      </c>
      <c r="Z406" s="16">
        <f t="shared" si="58"/>
        <v>15750000</v>
      </c>
      <c r="AA406" s="16">
        <f t="shared" si="59"/>
        <v>338129663</v>
      </c>
      <c r="AD406" s="16" t="s">
        <v>257</v>
      </c>
      <c r="AE406" s="16" t="str">
        <f t="shared" si="60"/>
        <v>32460447,0}|</v>
      </c>
      <c r="AF406" s="16" t="s">
        <v>258</v>
      </c>
      <c r="AG406" s="16">
        <f t="shared" si="61"/>
        <v>15750000</v>
      </c>
      <c r="AH406" s="16" t="s">
        <v>260</v>
      </c>
      <c r="AI406" s="16" t="s">
        <v>259</v>
      </c>
      <c r="AJ406" s="16">
        <f t="shared" si="62"/>
        <v>338129663</v>
      </c>
      <c r="AK406" s="16" t="s">
        <v>261</v>
      </c>
      <c r="AL406" s="24" t="str">
        <f t="shared" si="63"/>
        <v>{{5,1,1,32460447,0}|{{5,1,2,15750000,0}|{{5,1,3,338129663,3}}</v>
      </c>
    </row>
    <row r="407" spans="1:38" x14ac:dyDescent="0.15">
      <c r="A407" s="16">
        <v>402</v>
      </c>
      <c r="B407" s="16">
        <v>506</v>
      </c>
      <c r="C407" s="16">
        <v>7</v>
      </c>
      <c r="D407" s="16">
        <v>0</v>
      </c>
      <c r="E407" s="16">
        <v>0</v>
      </c>
      <c r="F407" s="16">
        <v>0</v>
      </c>
      <c r="G407" s="16">
        <v>6000502</v>
      </c>
      <c r="H407" s="24"/>
      <c r="I407" s="24" t="s">
        <v>299</v>
      </c>
      <c r="J407" s="16">
        <v>8661</v>
      </c>
      <c r="K407" s="25">
        <f t="shared" si="56"/>
        <v>860</v>
      </c>
      <c r="L407" s="16" t="s">
        <v>62</v>
      </c>
      <c r="M407" s="16" t="str" cm="1">
        <f t="array" ref="M407:U407">_xlfn._xlws.FILTER(领地怪物效果!$A$4:$I$64,L407=领地怪物效果!$A$4:$A$64)</f>
        <v>远征PVE-6级普通</v>
      </c>
      <c r="N407" s="16">
        <v>6</v>
      </c>
      <c r="O407" s="16">
        <v>28</v>
      </c>
      <c r="P407" s="16">
        <v>160</v>
      </c>
      <c r="Q407" s="16">
        <v>160</v>
      </c>
      <c r="R407" s="16">
        <v>0</v>
      </c>
      <c r="S407" s="16">
        <v>84156716</v>
      </c>
      <c r="T407" s="16">
        <v>112000000</v>
      </c>
      <c r="U407" s="16">
        <v>2404477611</v>
      </c>
      <c r="V407" s="16">
        <f t="shared" si="55"/>
        <v>6</v>
      </c>
      <c r="W407" s="19" cm="1">
        <f t="array" ref="W407">SUMPRODUCT((V407=品质升级提升效果!$H$3:$H$102)*(品质升级提升效果!$I$3:$I$102=C407)*(品质升级提升效果!$J$3:$J$102))</f>
        <v>0.86</v>
      </c>
      <c r="X407" s="19" cm="1">
        <f t="array" ref="X407">IFERROR(LOOKUP(1,0/((L407=Sheet2!$A$1:$A$90)*(Sheet2!$B$1:$B$90=C407)),Sheet2!$C$1:$C$90),W407)</f>
        <v>0.86</v>
      </c>
      <c r="Y407" s="16">
        <f t="shared" si="57"/>
        <v>72374775</v>
      </c>
      <c r="Z407" s="16">
        <f t="shared" si="58"/>
        <v>96320000</v>
      </c>
      <c r="AA407" s="16">
        <f t="shared" si="59"/>
        <v>2067850745</v>
      </c>
      <c r="AD407" s="16" t="s">
        <v>257</v>
      </c>
      <c r="AE407" s="16" t="str">
        <f t="shared" si="60"/>
        <v>72374775,0}|</v>
      </c>
      <c r="AF407" s="16" t="s">
        <v>258</v>
      </c>
      <c r="AG407" s="16">
        <f t="shared" si="61"/>
        <v>96320000</v>
      </c>
      <c r="AH407" s="16" t="s">
        <v>260</v>
      </c>
      <c r="AI407" s="16" t="s">
        <v>259</v>
      </c>
      <c r="AJ407" s="16">
        <f t="shared" si="62"/>
        <v>2067850745</v>
      </c>
      <c r="AK407" s="16" t="s">
        <v>261</v>
      </c>
      <c r="AL407" s="24" t="str">
        <f t="shared" si="63"/>
        <v>{{5,1,1,72374775,0}|{{5,1,2,96320000,0}|{{5,1,3,2067850745,3}}</v>
      </c>
    </row>
    <row r="408" spans="1:38" x14ac:dyDescent="0.15">
      <c r="A408" s="16">
        <v>403</v>
      </c>
      <c r="B408" s="16">
        <v>507</v>
      </c>
      <c r="C408" s="16">
        <v>7</v>
      </c>
      <c r="D408" s="16">
        <v>0</v>
      </c>
      <c r="E408" s="16">
        <v>0</v>
      </c>
      <c r="F408" s="16">
        <v>0</v>
      </c>
      <c r="G408" s="16">
        <v>6000503</v>
      </c>
      <c r="H408" s="24"/>
      <c r="I408" s="24" t="s">
        <v>283</v>
      </c>
      <c r="J408" s="16">
        <v>8661</v>
      </c>
      <c r="K408" s="25">
        <f t="shared" si="56"/>
        <v>780</v>
      </c>
      <c r="L408" s="16" t="s">
        <v>63</v>
      </c>
      <c r="M408" s="16" t="str" cm="1">
        <f t="array" ref="M408:U408">_xlfn._xlws.FILTER(领地怪物效果!$A$4:$I$64,L408=领地怪物效果!$A$4:$A$64)</f>
        <v>远征PVE-7级普通</v>
      </c>
      <c r="N408" s="16">
        <v>7</v>
      </c>
      <c r="O408" s="16">
        <v>32</v>
      </c>
      <c r="P408" s="16">
        <v>200</v>
      </c>
      <c r="Q408" s="16">
        <v>200</v>
      </c>
      <c r="R408" s="16">
        <v>0</v>
      </c>
      <c r="S408" s="16">
        <v>96179104</v>
      </c>
      <c r="T408" s="16">
        <v>140000000</v>
      </c>
      <c r="U408" s="16">
        <v>3005597014</v>
      </c>
      <c r="V408" s="16">
        <f t="shared" si="55"/>
        <v>7</v>
      </c>
      <c r="W408" s="19" cm="1">
        <f t="array" ref="W408">SUMPRODUCT((V408=品质升级提升效果!$H$3:$H$102)*(品质升级提升效果!$I$3:$I$102=C408)*(品质升级提升效果!$J$3:$J$102))</f>
        <v>0.78</v>
      </c>
      <c r="X408" s="19" cm="1">
        <f t="array" ref="X408">IFERROR(LOOKUP(1,0/((L408=Sheet2!$A$1:$A$90)*(Sheet2!$B$1:$B$90=C408)),Sheet2!$C$1:$C$90),W408)</f>
        <v>0.78</v>
      </c>
      <c r="Y408" s="16">
        <f t="shared" si="57"/>
        <v>75019701</v>
      </c>
      <c r="Z408" s="16">
        <f t="shared" si="58"/>
        <v>109200000</v>
      </c>
      <c r="AA408" s="16">
        <f t="shared" si="59"/>
        <v>2344365670</v>
      </c>
      <c r="AD408" s="16" t="s">
        <v>257</v>
      </c>
      <c r="AE408" s="16" t="str">
        <f t="shared" si="60"/>
        <v>75019701,0}|</v>
      </c>
      <c r="AF408" s="16" t="s">
        <v>258</v>
      </c>
      <c r="AG408" s="16">
        <f t="shared" si="61"/>
        <v>109200000</v>
      </c>
      <c r="AH408" s="16" t="s">
        <v>260</v>
      </c>
      <c r="AI408" s="16" t="s">
        <v>259</v>
      </c>
      <c r="AJ408" s="16">
        <f t="shared" si="62"/>
        <v>2344365670</v>
      </c>
      <c r="AK408" s="16" t="s">
        <v>261</v>
      </c>
      <c r="AL408" s="24" t="str">
        <f t="shared" si="63"/>
        <v>{{5,1,1,75019701,0}|{{5,1,2,109200000,0}|{{5,1,3,2344365670,3}}</v>
      </c>
    </row>
    <row r="409" spans="1:38" x14ac:dyDescent="0.15">
      <c r="A409" s="16">
        <v>404</v>
      </c>
      <c r="B409" s="16">
        <v>508</v>
      </c>
      <c r="C409" s="16">
        <v>7</v>
      </c>
      <c r="D409" s="16">
        <v>0</v>
      </c>
      <c r="E409" s="16">
        <v>0</v>
      </c>
      <c r="F409" s="16">
        <v>0</v>
      </c>
      <c r="G409" s="16">
        <v>6000504</v>
      </c>
      <c r="H409" s="24"/>
      <c r="I409" s="24" t="s">
        <v>300</v>
      </c>
      <c r="J409" s="16">
        <v>8661</v>
      </c>
      <c r="K409" s="25">
        <f t="shared" si="56"/>
        <v>700.00000000000011</v>
      </c>
      <c r="L409" s="16" t="s">
        <v>64</v>
      </c>
      <c r="M409" s="16" t="str" cm="1">
        <f t="array" ref="M409:U409">_xlfn._xlws.FILTER(领地怪物效果!$A$4:$I$64,L409=领地怪物效果!$A$4:$A$64)</f>
        <v>远征PVE-8级普通</v>
      </c>
      <c r="N409" s="16">
        <v>8</v>
      </c>
      <c r="O409" s="16">
        <v>35</v>
      </c>
      <c r="P409" s="16">
        <v>250</v>
      </c>
      <c r="Q409" s="16">
        <v>250</v>
      </c>
      <c r="R409" s="16">
        <v>0</v>
      </c>
      <c r="S409" s="16">
        <v>105195895</v>
      </c>
      <c r="T409" s="16">
        <v>175000000</v>
      </c>
      <c r="U409" s="16">
        <v>3756996268</v>
      </c>
      <c r="V409" s="16">
        <f t="shared" si="55"/>
        <v>8</v>
      </c>
      <c r="W409" s="19" cm="1">
        <f t="array" ref="W409">SUMPRODUCT((V409=品质升级提升效果!$H$3:$H$102)*(品质升级提升效果!$I$3:$I$102=C409)*(品质升级提升效果!$J$3:$J$102))</f>
        <v>0.70000000000000007</v>
      </c>
      <c r="X409" s="19" cm="1">
        <f t="array" ref="X409">IFERROR(LOOKUP(1,0/((L409=Sheet2!$A$1:$A$90)*(Sheet2!$B$1:$B$90=C409)),Sheet2!$C$1:$C$90),W409)</f>
        <v>0.70000000000000007</v>
      </c>
      <c r="Y409" s="16">
        <f t="shared" si="57"/>
        <v>73637126</v>
      </c>
      <c r="Z409" s="16">
        <f t="shared" si="58"/>
        <v>122500000</v>
      </c>
      <c r="AA409" s="16">
        <f t="shared" si="59"/>
        <v>2629897387</v>
      </c>
      <c r="AD409" s="16" t="s">
        <v>257</v>
      </c>
      <c r="AE409" s="16" t="str">
        <f t="shared" si="60"/>
        <v>73637126,0}|</v>
      </c>
      <c r="AF409" s="16" t="s">
        <v>258</v>
      </c>
      <c r="AG409" s="16">
        <f t="shared" si="61"/>
        <v>122500000</v>
      </c>
      <c r="AH409" s="16" t="s">
        <v>260</v>
      </c>
      <c r="AI409" s="16" t="s">
        <v>259</v>
      </c>
      <c r="AJ409" s="16">
        <f t="shared" si="62"/>
        <v>2629897387</v>
      </c>
      <c r="AK409" s="16" t="s">
        <v>261</v>
      </c>
      <c r="AL409" s="24" t="str">
        <f t="shared" si="63"/>
        <v>{{5,1,1,73637126,0}|{{5,1,2,122500000,0}|{{5,1,3,2629897387,3}}</v>
      </c>
    </row>
    <row r="410" spans="1:38" x14ac:dyDescent="0.15">
      <c r="A410" s="16">
        <v>405</v>
      </c>
      <c r="B410" s="16">
        <v>509</v>
      </c>
      <c r="C410" s="16">
        <v>7</v>
      </c>
      <c r="D410" s="16">
        <v>0</v>
      </c>
      <c r="E410" s="16">
        <v>0</v>
      </c>
      <c r="F410" s="16">
        <v>0</v>
      </c>
      <c r="G410" s="16">
        <v>6000505</v>
      </c>
      <c r="H410" s="24"/>
      <c r="I410" s="24" t="s">
        <v>301</v>
      </c>
      <c r="J410" s="16">
        <v>8661</v>
      </c>
      <c r="K410" s="25">
        <f t="shared" si="56"/>
        <v>640</v>
      </c>
      <c r="L410" s="16" t="s">
        <v>65</v>
      </c>
      <c r="M410" s="16" t="str" cm="1">
        <f t="array" ref="M410:U410">_xlfn._xlws.FILTER(领地怪物效果!$A$4:$I$64,L410=领地怪物效果!$A$4:$A$64)</f>
        <v>远征PVE-9级普通</v>
      </c>
      <c r="N410" s="16">
        <v>9</v>
      </c>
      <c r="O410" s="16">
        <v>60</v>
      </c>
      <c r="P410" s="16">
        <v>300</v>
      </c>
      <c r="Q410" s="16">
        <v>300</v>
      </c>
      <c r="R410" s="16">
        <v>0</v>
      </c>
      <c r="S410" s="16">
        <v>180335820</v>
      </c>
      <c r="T410" s="16">
        <v>210000000</v>
      </c>
      <c r="U410" s="16">
        <v>4508395522</v>
      </c>
      <c r="V410" s="16">
        <f t="shared" si="55"/>
        <v>9</v>
      </c>
      <c r="W410" s="19" cm="1">
        <f t="array" ref="W410">SUMPRODUCT((V410=品质升级提升效果!$H$3:$H$102)*(品质升级提升效果!$I$3:$I$102=C410)*(品质升级提升效果!$J$3:$J$102))</f>
        <v>0.64</v>
      </c>
      <c r="X410" s="19" cm="1">
        <f t="array" ref="X410">IFERROR(LOOKUP(1,0/((L410=Sheet2!$A$1:$A$90)*(Sheet2!$B$1:$B$90=C410)),Sheet2!$C$1:$C$90),W410)</f>
        <v>0.64</v>
      </c>
      <c r="Y410" s="16">
        <f t="shared" si="57"/>
        <v>115414924</v>
      </c>
      <c r="Z410" s="16">
        <f t="shared" si="58"/>
        <v>134400000</v>
      </c>
      <c r="AA410" s="16">
        <f t="shared" si="59"/>
        <v>2885373134</v>
      </c>
      <c r="AD410" s="16" t="s">
        <v>257</v>
      </c>
      <c r="AE410" s="16" t="str">
        <f t="shared" si="60"/>
        <v>115414924,0}|</v>
      </c>
      <c r="AF410" s="16" t="s">
        <v>258</v>
      </c>
      <c r="AG410" s="16">
        <f t="shared" si="61"/>
        <v>134400000</v>
      </c>
      <c r="AH410" s="16" t="s">
        <v>260</v>
      </c>
      <c r="AI410" s="16" t="s">
        <v>259</v>
      </c>
      <c r="AJ410" s="16">
        <f t="shared" si="62"/>
        <v>2885373134</v>
      </c>
      <c r="AK410" s="16" t="s">
        <v>261</v>
      </c>
      <c r="AL410" s="24" t="str">
        <f t="shared" si="63"/>
        <v>{{5,1,1,115414924,0}|{{5,1,2,134400000,0}|{{5,1,3,2885373134,3}}</v>
      </c>
    </row>
    <row r="411" spans="1:38" x14ac:dyDescent="0.15">
      <c r="A411" s="16">
        <v>406</v>
      </c>
      <c r="B411" s="16">
        <v>510</v>
      </c>
      <c r="C411" s="16">
        <v>7</v>
      </c>
      <c r="D411" s="16">
        <v>0</v>
      </c>
      <c r="E411" s="16">
        <v>0</v>
      </c>
      <c r="F411" s="16">
        <v>0</v>
      </c>
      <c r="G411" s="16">
        <v>6000506</v>
      </c>
      <c r="H411" s="24"/>
      <c r="I411" s="24" t="s">
        <v>302</v>
      </c>
      <c r="J411" s="16">
        <v>8661</v>
      </c>
      <c r="K411" s="25">
        <f t="shared" si="56"/>
        <v>580</v>
      </c>
      <c r="L411" s="16" t="s">
        <v>66</v>
      </c>
      <c r="M411" s="16" t="str" cm="1">
        <f t="array" ref="M411:U411">_xlfn._xlws.FILTER(领地怪物效果!$A$4:$I$64,L411=领地怪物效果!$A$4:$A$64)</f>
        <v>远征PVE-10级普通</v>
      </c>
      <c r="N411" s="16">
        <v>10</v>
      </c>
      <c r="O411" s="16">
        <v>70</v>
      </c>
      <c r="P411" s="16">
        <v>320</v>
      </c>
      <c r="Q411" s="16">
        <v>320</v>
      </c>
      <c r="R411" s="16">
        <v>0</v>
      </c>
      <c r="S411" s="16">
        <v>210391791</v>
      </c>
      <c r="T411" s="16">
        <v>224000000</v>
      </c>
      <c r="U411" s="16">
        <v>4808955223</v>
      </c>
      <c r="V411" s="16">
        <f t="shared" si="55"/>
        <v>10</v>
      </c>
      <c r="W411" s="19" cm="1">
        <f t="array" ref="W411">SUMPRODUCT((V411=品质升级提升效果!$H$3:$H$102)*(品质升级提升效果!$I$3:$I$102=C411)*(品质升级提升效果!$J$3:$J$102))</f>
        <v>0.57999999999999996</v>
      </c>
      <c r="X411" s="19" cm="1">
        <f t="array" ref="X411">IFERROR(LOOKUP(1,0/((L411=Sheet2!$A$1:$A$90)*(Sheet2!$B$1:$B$90=C411)),Sheet2!$C$1:$C$90),W411)</f>
        <v>0.57999999999999996</v>
      </c>
      <c r="Y411" s="16">
        <f t="shared" si="57"/>
        <v>122027238</v>
      </c>
      <c r="Z411" s="16">
        <f t="shared" si="58"/>
        <v>129920000</v>
      </c>
      <c r="AA411" s="16">
        <f t="shared" si="59"/>
        <v>2789194029</v>
      </c>
      <c r="AD411" s="16" t="s">
        <v>257</v>
      </c>
      <c r="AE411" s="16" t="str">
        <f t="shared" si="60"/>
        <v>122027238,0}|</v>
      </c>
      <c r="AF411" s="16" t="s">
        <v>258</v>
      </c>
      <c r="AG411" s="16">
        <f t="shared" si="61"/>
        <v>129920000</v>
      </c>
      <c r="AH411" s="16" t="s">
        <v>260</v>
      </c>
      <c r="AI411" s="16" t="s">
        <v>259</v>
      </c>
      <c r="AJ411" s="16">
        <f t="shared" si="62"/>
        <v>2789194029</v>
      </c>
      <c r="AK411" s="16" t="s">
        <v>261</v>
      </c>
      <c r="AL411" s="24" t="str">
        <f t="shared" si="63"/>
        <v>{{5,1,1,122027238,0}|{{5,1,2,129920000,0}|{{5,1,3,2789194029,3}}</v>
      </c>
    </row>
    <row r="412" spans="1:38" x14ac:dyDescent="0.15">
      <c r="A412" s="16">
        <v>407</v>
      </c>
      <c r="B412" s="16">
        <v>601</v>
      </c>
      <c r="C412" s="16">
        <v>7</v>
      </c>
      <c r="D412" s="16">
        <v>0</v>
      </c>
      <c r="E412" s="16">
        <v>0</v>
      </c>
      <c r="F412" s="16">
        <v>700</v>
      </c>
      <c r="G412" s="16">
        <v>6000507</v>
      </c>
      <c r="H412" s="24"/>
      <c r="I412" s="24" t="s">
        <v>303</v>
      </c>
      <c r="J412" s="16">
        <v>8661</v>
      </c>
      <c r="K412" s="25">
        <f t="shared" si="56"/>
        <v>1200</v>
      </c>
      <c r="L412" s="16" t="s">
        <v>67</v>
      </c>
      <c r="M412" s="16" t="str" cm="1">
        <f t="array" ref="M412:U412">_xlfn._xlws.FILTER(领地怪物效果!$A$4:$I$64,L412=领地怪物效果!$A$4:$A$64)</f>
        <v>远征PVE-1级远古矿井</v>
      </c>
      <c r="N412" s="16">
        <v>1</v>
      </c>
      <c r="O412" s="16">
        <v>1.9</v>
      </c>
      <c r="P412" s="16">
        <v>1.9</v>
      </c>
      <c r="Q412" s="16">
        <v>1.9</v>
      </c>
      <c r="R412" s="16">
        <v>0</v>
      </c>
      <c r="S412" s="16">
        <v>5710634</v>
      </c>
      <c r="T412" s="16">
        <v>1330000</v>
      </c>
      <c r="U412" s="16">
        <v>28553171</v>
      </c>
      <c r="V412" s="16">
        <f t="shared" si="55"/>
        <v>1</v>
      </c>
      <c r="W412" s="19" cm="1">
        <f t="array" ref="W412">SUMPRODUCT((V412=品质升级提升效果!$H$3:$H$102)*(品质升级提升效果!$I$3:$I$102=C412)*(品质升级提升效果!$J$3:$J$102))</f>
        <v>1.2</v>
      </c>
      <c r="X412" s="19" cm="1">
        <f t="array" ref="X412">IFERROR(LOOKUP(1,0/((L412=Sheet2!$A$1:$A$90)*(Sheet2!$B$1:$B$90=C412)),Sheet2!$C$1:$C$90),W412)</f>
        <v>1.2</v>
      </c>
      <c r="Y412" s="16">
        <f t="shared" si="57"/>
        <v>6852760</v>
      </c>
      <c r="Z412" s="16">
        <f t="shared" si="58"/>
        <v>1596000</v>
      </c>
      <c r="AA412" s="16">
        <f t="shared" si="59"/>
        <v>34263805</v>
      </c>
      <c r="AD412" s="16" t="s">
        <v>257</v>
      </c>
      <c r="AE412" s="16" t="str">
        <f t="shared" si="60"/>
        <v>6852760,0}|</v>
      </c>
      <c r="AF412" s="16" t="s">
        <v>258</v>
      </c>
      <c r="AG412" s="16">
        <f t="shared" si="61"/>
        <v>1596000</v>
      </c>
      <c r="AH412" s="16" t="s">
        <v>260</v>
      </c>
      <c r="AI412" s="16" t="s">
        <v>259</v>
      </c>
      <c r="AJ412" s="16">
        <f t="shared" si="62"/>
        <v>34263805</v>
      </c>
      <c r="AK412" s="16" t="s">
        <v>261</v>
      </c>
      <c r="AL412" s="24" t="str">
        <f t="shared" si="63"/>
        <v>{{5,1,1,6852760,0}|{{5,1,2,1596000,0}|{{5,1,3,34263805,3}}</v>
      </c>
    </row>
    <row r="413" spans="1:38" x14ac:dyDescent="0.15">
      <c r="A413" s="16">
        <v>408</v>
      </c>
      <c r="B413" s="16">
        <v>602</v>
      </c>
      <c r="C413" s="16">
        <v>7</v>
      </c>
      <c r="D413" s="16">
        <v>0</v>
      </c>
      <c r="E413" s="16">
        <v>0</v>
      </c>
      <c r="F413" s="16">
        <v>700</v>
      </c>
      <c r="G413" s="16">
        <v>6000508</v>
      </c>
      <c r="H413" s="24"/>
      <c r="I413" s="24" t="s">
        <v>271</v>
      </c>
      <c r="J413" s="16">
        <v>8661</v>
      </c>
      <c r="K413" s="25">
        <f t="shared" si="56"/>
        <v>980</v>
      </c>
      <c r="L413" s="16" t="s">
        <v>68</v>
      </c>
      <c r="M413" s="16" t="str" cm="1">
        <f t="array" ref="M413:U413">_xlfn._xlws.FILTER(领地怪物效果!$A$4:$I$64,L413=领地怪物效果!$A$4:$A$64)</f>
        <v>远征PVE-2级远古矿井</v>
      </c>
      <c r="N413" s="16">
        <v>2</v>
      </c>
      <c r="O413" s="16">
        <v>2.95</v>
      </c>
      <c r="P413" s="16">
        <v>2.25</v>
      </c>
      <c r="Q413" s="16">
        <v>2.25</v>
      </c>
      <c r="R413" s="16">
        <v>0</v>
      </c>
      <c r="S413" s="16">
        <v>8866511</v>
      </c>
      <c r="T413" s="16">
        <v>1575000</v>
      </c>
      <c r="U413" s="16">
        <v>33812966</v>
      </c>
      <c r="V413" s="16">
        <f t="shared" si="55"/>
        <v>2</v>
      </c>
      <c r="W413" s="19" cm="1">
        <f t="array" ref="W413">SUMPRODUCT((V413=品质升级提升效果!$H$3:$H$102)*(品质升级提升效果!$I$3:$I$102=C413)*(品质升级提升效果!$J$3:$J$102))</f>
        <v>0.98</v>
      </c>
      <c r="X413" s="19" cm="1">
        <f t="array" ref="X413">IFERROR(LOOKUP(1,0/((L413=Sheet2!$A$1:$A$90)*(Sheet2!$B$1:$B$90=C413)),Sheet2!$C$1:$C$90),W413)</f>
        <v>0.98</v>
      </c>
      <c r="Y413" s="16">
        <f t="shared" si="57"/>
        <v>8689180</v>
      </c>
      <c r="Z413" s="16">
        <f t="shared" si="58"/>
        <v>1543500</v>
      </c>
      <c r="AA413" s="16">
        <f t="shared" si="59"/>
        <v>33136706</v>
      </c>
      <c r="AD413" s="16" t="s">
        <v>257</v>
      </c>
      <c r="AE413" s="16" t="str">
        <f t="shared" si="60"/>
        <v>8689180,0}|</v>
      </c>
      <c r="AF413" s="16" t="s">
        <v>258</v>
      </c>
      <c r="AG413" s="16">
        <f t="shared" si="61"/>
        <v>1543500</v>
      </c>
      <c r="AH413" s="16" t="s">
        <v>260</v>
      </c>
      <c r="AI413" s="16" t="s">
        <v>259</v>
      </c>
      <c r="AJ413" s="16">
        <f t="shared" si="62"/>
        <v>33136706</v>
      </c>
      <c r="AK413" s="16" t="s">
        <v>261</v>
      </c>
      <c r="AL413" s="24" t="str">
        <f t="shared" si="63"/>
        <v>{{5,1,1,8689180,0}|{{5,1,2,1543500,0}|{{5,1,3,33136706,3}}</v>
      </c>
    </row>
    <row r="414" spans="1:38" x14ac:dyDescent="0.15">
      <c r="A414" s="16">
        <v>409</v>
      </c>
      <c r="B414" s="16">
        <v>603</v>
      </c>
      <c r="C414" s="16">
        <v>7</v>
      </c>
      <c r="D414" s="16">
        <v>0</v>
      </c>
      <c r="E414" s="16">
        <v>0</v>
      </c>
      <c r="F414" s="16">
        <v>700</v>
      </c>
      <c r="G414" s="16">
        <v>6000509</v>
      </c>
      <c r="H414" s="24"/>
      <c r="I414" s="24" t="s">
        <v>304</v>
      </c>
      <c r="J414" s="16">
        <v>8661</v>
      </c>
      <c r="K414" s="25">
        <f t="shared" si="56"/>
        <v>860</v>
      </c>
      <c r="L414" s="16" t="s">
        <v>69</v>
      </c>
      <c r="M414" s="16" t="str" cm="1">
        <f t="array" ref="M414:U414">_xlfn._xlws.FILTER(领地怪物效果!$A$4:$I$64,L414=领地怪物效果!$A$4:$A$64)</f>
        <v>远征PVE-3级远古矿井</v>
      </c>
      <c r="N414" s="16">
        <v>3</v>
      </c>
      <c r="O414" s="16">
        <v>5.9</v>
      </c>
      <c r="P414" s="16">
        <v>3.9</v>
      </c>
      <c r="Q414" s="16">
        <v>3.9</v>
      </c>
      <c r="R414" s="16">
        <v>0</v>
      </c>
      <c r="S414" s="16">
        <v>17733022</v>
      </c>
      <c r="T414" s="16">
        <v>2730000</v>
      </c>
      <c r="U414" s="16">
        <v>58609141</v>
      </c>
      <c r="V414" s="16">
        <f t="shared" si="55"/>
        <v>3</v>
      </c>
      <c r="W414" s="19" cm="1">
        <f t="array" ref="W414">SUMPRODUCT((V414=品质升级提升效果!$H$3:$H$102)*(品质升级提升效果!$I$3:$I$102=C414)*(品质升级提升效果!$J$3:$J$102))</f>
        <v>0.86</v>
      </c>
      <c r="X414" s="19" cm="1">
        <f t="array" ref="X414">IFERROR(LOOKUP(1,0/((L414=Sheet2!$A$1:$A$90)*(Sheet2!$B$1:$B$90=C414)),Sheet2!$C$1:$C$90),W414)</f>
        <v>0.86</v>
      </c>
      <c r="Y414" s="16">
        <f t="shared" si="57"/>
        <v>15250398</v>
      </c>
      <c r="Z414" s="16">
        <f t="shared" si="58"/>
        <v>2347800</v>
      </c>
      <c r="AA414" s="16">
        <f t="shared" si="59"/>
        <v>50403861</v>
      </c>
      <c r="AD414" s="16" t="s">
        <v>257</v>
      </c>
      <c r="AE414" s="16" t="str">
        <f t="shared" si="60"/>
        <v>15250398,0}|</v>
      </c>
      <c r="AF414" s="16" t="s">
        <v>258</v>
      </c>
      <c r="AG414" s="16">
        <f t="shared" si="61"/>
        <v>2347800</v>
      </c>
      <c r="AH414" s="16" t="s">
        <v>260</v>
      </c>
      <c r="AI414" s="16" t="s">
        <v>259</v>
      </c>
      <c r="AJ414" s="16">
        <f t="shared" si="62"/>
        <v>50403861</v>
      </c>
      <c r="AK414" s="16" t="s">
        <v>261</v>
      </c>
      <c r="AL414" s="24" t="str">
        <f t="shared" si="63"/>
        <v>{{5,1,1,15250398,0}|{{5,1,2,2347800,0}|{{5,1,3,50403861,3}}</v>
      </c>
    </row>
    <row r="415" spans="1:38" x14ac:dyDescent="0.15">
      <c r="A415" s="16">
        <v>410</v>
      </c>
      <c r="B415" s="16">
        <v>604</v>
      </c>
      <c r="C415" s="16">
        <v>7</v>
      </c>
      <c r="D415" s="16">
        <v>0</v>
      </c>
      <c r="E415" s="16">
        <v>0</v>
      </c>
      <c r="F415" s="16">
        <v>700</v>
      </c>
      <c r="G415" s="16">
        <v>6000510</v>
      </c>
      <c r="H415" s="24"/>
      <c r="I415" s="24" t="s">
        <v>305</v>
      </c>
      <c r="J415" s="16">
        <v>8661</v>
      </c>
      <c r="K415" s="25">
        <f t="shared" si="56"/>
        <v>920</v>
      </c>
      <c r="L415" s="16" t="s">
        <v>70</v>
      </c>
      <c r="M415" s="16" t="str" cm="1">
        <f t="array" ref="M415:U415">_xlfn._xlws.FILTER(领地怪物效果!$A$4:$I$64,L415=领地怪物效果!$A$4:$A$64)</f>
        <v>远征PVE-4级远古矿井</v>
      </c>
      <c r="N415" s="16">
        <v>4</v>
      </c>
      <c r="O415" s="16">
        <v>8.6999999999999993</v>
      </c>
      <c r="P415" s="16">
        <v>29.7</v>
      </c>
      <c r="Q415" s="16">
        <v>29.7</v>
      </c>
      <c r="R415" s="16">
        <v>0</v>
      </c>
      <c r="S415" s="16">
        <v>26148694</v>
      </c>
      <c r="T415" s="16">
        <v>20790000</v>
      </c>
      <c r="U415" s="16">
        <v>446331156</v>
      </c>
      <c r="V415" s="16">
        <f t="shared" si="55"/>
        <v>4</v>
      </c>
      <c r="W415" s="19" cm="1">
        <f t="array" ref="W415">SUMPRODUCT((V415=品质升级提升效果!$H$3:$H$102)*(品质升级提升效果!$I$3:$I$102=C415)*(品质升级提升效果!$J$3:$J$102))</f>
        <v>0.92</v>
      </c>
      <c r="X415" s="19" cm="1">
        <f t="array" ref="X415">IFERROR(LOOKUP(1,0/((L415=Sheet2!$A$1:$A$90)*(Sheet2!$B$1:$B$90=C415)),Sheet2!$C$1:$C$90),W415)</f>
        <v>0.92</v>
      </c>
      <c r="Y415" s="16">
        <f t="shared" si="57"/>
        <v>24056798</v>
      </c>
      <c r="Z415" s="16">
        <f t="shared" si="58"/>
        <v>19126800</v>
      </c>
      <c r="AA415" s="16">
        <f t="shared" si="59"/>
        <v>410624663</v>
      </c>
      <c r="AD415" s="16" t="s">
        <v>257</v>
      </c>
      <c r="AE415" s="16" t="str">
        <f t="shared" si="60"/>
        <v>24056798,0}|</v>
      </c>
      <c r="AF415" s="16" t="s">
        <v>258</v>
      </c>
      <c r="AG415" s="16">
        <f t="shared" si="61"/>
        <v>19126800</v>
      </c>
      <c r="AH415" s="16" t="s">
        <v>260</v>
      </c>
      <c r="AI415" s="16" t="s">
        <v>259</v>
      </c>
      <c r="AJ415" s="16">
        <f t="shared" si="62"/>
        <v>410624663</v>
      </c>
      <c r="AK415" s="16" t="s">
        <v>261</v>
      </c>
      <c r="AL415" s="24" t="str">
        <f t="shared" si="63"/>
        <v>{{5,1,1,24056798,0}|{{5,1,2,19126800,0}|{{5,1,3,410624663,3}}</v>
      </c>
    </row>
    <row r="416" spans="1:38" x14ac:dyDescent="0.15">
      <c r="A416" s="16">
        <v>411</v>
      </c>
      <c r="B416" s="16">
        <v>605</v>
      </c>
      <c r="C416" s="16">
        <v>7</v>
      </c>
      <c r="D416" s="16">
        <v>0</v>
      </c>
      <c r="E416" s="16">
        <v>0</v>
      </c>
      <c r="F416" s="16">
        <v>700</v>
      </c>
      <c r="G416" s="16">
        <v>6000511</v>
      </c>
      <c r="H416" s="24"/>
      <c r="I416" s="24" t="s">
        <v>284</v>
      </c>
      <c r="J416" s="16">
        <v>8661</v>
      </c>
      <c r="K416" s="25">
        <f t="shared" si="56"/>
        <v>900</v>
      </c>
      <c r="L416" s="16" t="s">
        <v>71</v>
      </c>
      <c r="M416" s="16" t="str" cm="1">
        <f t="array" ref="M416:U416">_xlfn._xlws.FILTER(领地怪物效果!$A$4:$I$64,L416=领地怪物效果!$A$4:$A$64)</f>
        <v>远征PVE-5级远古矿井</v>
      </c>
      <c r="N416" s="16">
        <v>5</v>
      </c>
      <c r="O416" s="16">
        <v>13.2</v>
      </c>
      <c r="P416" s="16">
        <v>35</v>
      </c>
      <c r="Q416" s="16">
        <v>35</v>
      </c>
      <c r="R416" s="16">
        <v>0</v>
      </c>
      <c r="S416" s="16">
        <v>39673880</v>
      </c>
      <c r="T416" s="16">
        <v>24500000</v>
      </c>
      <c r="U416" s="16">
        <v>525979477</v>
      </c>
      <c r="V416" s="16">
        <f t="shared" si="55"/>
        <v>5</v>
      </c>
      <c r="W416" s="19" cm="1">
        <f t="array" ref="W416">SUMPRODUCT((V416=品质升级提升效果!$H$3:$H$102)*(品质升级提升效果!$I$3:$I$102=C416)*(品质升级提升效果!$J$3:$J$102))</f>
        <v>0.9</v>
      </c>
      <c r="X416" s="19" cm="1">
        <f t="array" ref="X416">IFERROR(LOOKUP(1,0/((L416=Sheet2!$A$1:$A$90)*(Sheet2!$B$1:$B$90=C416)),Sheet2!$C$1:$C$90),W416)</f>
        <v>0.9</v>
      </c>
      <c r="Y416" s="16">
        <f t="shared" si="57"/>
        <v>35706492</v>
      </c>
      <c r="Z416" s="16">
        <f t="shared" si="58"/>
        <v>22050000</v>
      </c>
      <c r="AA416" s="16">
        <f t="shared" si="59"/>
        <v>473381529</v>
      </c>
      <c r="AD416" s="16" t="s">
        <v>257</v>
      </c>
      <c r="AE416" s="16" t="str">
        <f t="shared" si="60"/>
        <v>35706492,0}|</v>
      </c>
      <c r="AF416" s="16" t="s">
        <v>258</v>
      </c>
      <c r="AG416" s="16">
        <f t="shared" si="61"/>
        <v>22050000</v>
      </c>
      <c r="AH416" s="16" t="s">
        <v>260</v>
      </c>
      <c r="AI416" s="16" t="s">
        <v>259</v>
      </c>
      <c r="AJ416" s="16">
        <f t="shared" si="62"/>
        <v>473381529</v>
      </c>
      <c r="AK416" s="16" t="s">
        <v>261</v>
      </c>
      <c r="AL416" s="24" t="str">
        <f t="shared" si="63"/>
        <v>{{5,1,1,35706492,0}|{{5,1,2,22050000,0}|{{5,1,3,473381529,3}}</v>
      </c>
    </row>
    <row r="417" spans="1:38" x14ac:dyDescent="0.15">
      <c r="A417" s="16">
        <v>412</v>
      </c>
      <c r="B417" s="16">
        <v>606</v>
      </c>
      <c r="C417" s="16">
        <v>7</v>
      </c>
      <c r="D417" s="16">
        <v>0</v>
      </c>
      <c r="E417" s="16">
        <v>0</v>
      </c>
      <c r="F417" s="16">
        <v>700</v>
      </c>
      <c r="G417" s="16">
        <v>6000512</v>
      </c>
      <c r="H417" s="24"/>
      <c r="I417" s="24" t="s">
        <v>306</v>
      </c>
      <c r="J417" s="16">
        <v>8661</v>
      </c>
      <c r="K417" s="25">
        <f t="shared" si="56"/>
        <v>860</v>
      </c>
      <c r="L417" s="16" t="s">
        <v>72</v>
      </c>
      <c r="M417" s="16" t="str" cm="1">
        <f t="array" ref="M417:U417">_xlfn._xlws.FILTER(领地怪物效果!$A$4:$I$64,L417=领地怪物效果!$A$4:$A$64)</f>
        <v>远征PVE-6级远古矿井</v>
      </c>
      <c r="N417" s="16">
        <v>6</v>
      </c>
      <c r="O417" s="16">
        <v>31.05</v>
      </c>
      <c r="P417" s="16">
        <v>232</v>
      </c>
      <c r="Q417" s="16">
        <v>232</v>
      </c>
      <c r="R417" s="16">
        <v>0</v>
      </c>
      <c r="S417" s="16">
        <v>93323787</v>
      </c>
      <c r="T417" s="16">
        <v>162400000</v>
      </c>
      <c r="U417" s="16">
        <v>3486492537</v>
      </c>
      <c r="V417" s="16">
        <f t="shared" si="55"/>
        <v>6</v>
      </c>
      <c r="W417" s="19" cm="1">
        <f t="array" ref="W417">SUMPRODUCT((V417=品质升级提升效果!$H$3:$H$102)*(品质升级提升效果!$I$3:$I$102=C417)*(品质升级提升效果!$J$3:$J$102))</f>
        <v>0.86</v>
      </c>
      <c r="X417" s="19" cm="1">
        <f t="array" ref="X417">IFERROR(LOOKUP(1,0/((L417=Sheet2!$A$1:$A$90)*(Sheet2!$B$1:$B$90=C417)),Sheet2!$C$1:$C$90),W417)</f>
        <v>0.86</v>
      </c>
      <c r="Y417" s="16">
        <f t="shared" si="57"/>
        <v>80258456</v>
      </c>
      <c r="Z417" s="16">
        <f t="shared" si="58"/>
        <v>139664000</v>
      </c>
      <c r="AA417" s="16">
        <f t="shared" si="59"/>
        <v>2998383581</v>
      </c>
      <c r="AD417" s="16" t="s">
        <v>257</v>
      </c>
      <c r="AE417" s="16" t="str">
        <f t="shared" si="60"/>
        <v>80258456,0}|</v>
      </c>
      <c r="AF417" s="16" t="s">
        <v>258</v>
      </c>
      <c r="AG417" s="16">
        <f t="shared" si="61"/>
        <v>139664000</v>
      </c>
      <c r="AH417" s="16" t="s">
        <v>260</v>
      </c>
      <c r="AI417" s="16" t="s">
        <v>259</v>
      </c>
      <c r="AJ417" s="16">
        <f t="shared" si="62"/>
        <v>2998383581</v>
      </c>
      <c r="AK417" s="16" t="s">
        <v>261</v>
      </c>
      <c r="AL417" s="24" t="str">
        <f t="shared" si="63"/>
        <v>{{5,1,1,80258456,0}|{{5,1,2,139664000,0}|{{5,1,3,2998383581,3}}</v>
      </c>
    </row>
    <row r="418" spans="1:38" x14ac:dyDescent="0.15">
      <c r="A418" s="16">
        <v>413</v>
      </c>
      <c r="B418" s="16">
        <v>607</v>
      </c>
      <c r="C418" s="16">
        <v>7</v>
      </c>
      <c r="D418" s="16">
        <v>0</v>
      </c>
      <c r="E418" s="16">
        <v>0</v>
      </c>
      <c r="F418" s="16">
        <v>700</v>
      </c>
      <c r="G418" s="16">
        <v>6000513</v>
      </c>
      <c r="H418" s="24"/>
      <c r="I418" s="24" t="s">
        <v>307</v>
      </c>
      <c r="J418" s="16">
        <v>8661</v>
      </c>
      <c r="K418" s="25">
        <f t="shared" si="56"/>
        <v>780</v>
      </c>
      <c r="L418" s="16" t="s">
        <v>73</v>
      </c>
      <c r="M418" s="16" t="str" cm="1">
        <f t="array" ref="M418:U418">_xlfn._xlws.FILTER(领地怪物效果!$A$4:$I$64,L418=领地怪物效果!$A$4:$A$64)</f>
        <v>远征PVE-7级远古矿井</v>
      </c>
      <c r="N418" s="16">
        <v>7</v>
      </c>
      <c r="O418" s="16">
        <v>35.799999999999997</v>
      </c>
      <c r="P418" s="16">
        <v>300</v>
      </c>
      <c r="Q418" s="16">
        <v>300</v>
      </c>
      <c r="R418" s="16">
        <v>0</v>
      </c>
      <c r="S418" s="16">
        <v>107600373</v>
      </c>
      <c r="T418" s="16">
        <v>210000000</v>
      </c>
      <c r="U418" s="16">
        <v>4508395522</v>
      </c>
      <c r="V418" s="16">
        <f t="shared" si="55"/>
        <v>7</v>
      </c>
      <c r="W418" s="19" cm="1">
        <f t="array" ref="W418">SUMPRODUCT((V418=品质升级提升效果!$H$3:$H$102)*(品质升级提升效果!$I$3:$I$102=C418)*(品质升级提升效果!$J$3:$J$102))</f>
        <v>0.78</v>
      </c>
      <c r="X418" s="19" cm="1">
        <f t="array" ref="X418">IFERROR(LOOKUP(1,0/((L418=Sheet2!$A$1:$A$90)*(Sheet2!$B$1:$B$90=C418)),Sheet2!$C$1:$C$90),W418)</f>
        <v>0.78</v>
      </c>
      <c r="Y418" s="16">
        <f t="shared" si="57"/>
        <v>83928290</v>
      </c>
      <c r="Z418" s="16">
        <f t="shared" si="58"/>
        <v>163800000</v>
      </c>
      <c r="AA418" s="16">
        <f t="shared" si="59"/>
        <v>3516548507</v>
      </c>
      <c r="AD418" s="16" t="s">
        <v>257</v>
      </c>
      <c r="AE418" s="16" t="str">
        <f t="shared" si="60"/>
        <v>83928290,0}|</v>
      </c>
      <c r="AF418" s="16" t="s">
        <v>258</v>
      </c>
      <c r="AG418" s="16">
        <f t="shared" si="61"/>
        <v>163800000</v>
      </c>
      <c r="AH418" s="16" t="s">
        <v>260</v>
      </c>
      <c r="AI418" s="16" t="s">
        <v>259</v>
      </c>
      <c r="AJ418" s="16">
        <f t="shared" si="62"/>
        <v>3516548507</v>
      </c>
      <c r="AK418" s="16" t="s">
        <v>261</v>
      </c>
      <c r="AL418" s="24" t="str">
        <f t="shared" si="63"/>
        <v>{{5,1,1,83928290,0}|{{5,1,2,163800000,0}|{{5,1,3,3516548507,3}}</v>
      </c>
    </row>
    <row r="419" spans="1:38" x14ac:dyDescent="0.15">
      <c r="A419" s="16">
        <v>414</v>
      </c>
      <c r="B419" s="16">
        <v>608</v>
      </c>
      <c r="C419" s="16">
        <v>7</v>
      </c>
      <c r="D419" s="16">
        <v>0</v>
      </c>
      <c r="E419" s="16">
        <v>0</v>
      </c>
      <c r="F419" s="16">
        <v>700</v>
      </c>
      <c r="G419" s="16">
        <v>6000514</v>
      </c>
      <c r="H419" s="24"/>
      <c r="I419" s="24" t="s">
        <v>308</v>
      </c>
      <c r="J419" s="16">
        <v>8661</v>
      </c>
      <c r="K419" s="25">
        <f t="shared" si="56"/>
        <v>700.00000000000011</v>
      </c>
      <c r="L419" s="16" t="s">
        <v>74</v>
      </c>
      <c r="M419" s="16" t="str" cm="1">
        <f t="array" ref="M419:U419">_xlfn._xlws.FILTER(领地怪物效果!$A$4:$I$64,L419=领地怪物效果!$A$4:$A$64)</f>
        <v>远征PVE-8级远古矿井</v>
      </c>
      <c r="N419" s="16">
        <v>8</v>
      </c>
      <c r="O419" s="16">
        <v>39.549999999999997</v>
      </c>
      <c r="P419" s="16">
        <v>387.5</v>
      </c>
      <c r="Q419" s="16">
        <v>387.5</v>
      </c>
      <c r="R419" s="16">
        <v>0</v>
      </c>
      <c r="S419" s="16">
        <v>118871361</v>
      </c>
      <c r="T419" s="16">
        <v>271250000</v>
      </c>
      <c r="U419" s="16">
        <v>5823344216</v>
      </c>
      <c r="V419" s="16">
        <f t="shared" si="55"/>
        <v>8</v>
      </c>
      <c r="W419" s="19" cm="1">
        <f t="array" ref="W419">SUMPRODUCT((V419=品质升级提升效果!$H$3:$H$102)*(品质升级提升效果!$I$3:$I$102=C419)*(品质升级提升效果!$J$3:$J$102))</f>
        <v>0.70000000000000007</v>
      </c>
      <c r="X419" s="19" cm="1">
        <f t="array" ref="X419">IFERROR(LOOKUP(1,0/((L419=Sheet2!$A$1:$A$90)*(Sheet2!$B$1:$B$90=C419)),Sheet2!$C$1:$C$90),W419)</f>
        <v>0.70000000000000007</v>
      </c>
      <c r="Y419" s="16">
        <f t="shared" si="57"/>
        <v>83209952</v>
      </c>
      <c r="Z419" s="16">
        <f t="shared" si="58"/>
        <v>189875000</v>
      </c>
      <c r="AA419" s="16">
        <f t="shared" si="59"/>
        <v>4076340951</v>
      </c>
      <c r="AD419" s="16" t="s">
        <v>257</v>
      </c>
      <c r="AE419" s="16" t="str">
        <f t="shared" si="60"/>
        <v>83209952,0}|</v>
      </c>
      <c r="AF419" s="16" t="s">
        <v>258</v>
      </c>
      <c r="AG419" s="16">
        <f t="shared" si="61"/>
        <v>189875000</v>
      </c>
      <c r="AH419" s="16" t="s">
        <v>260</v>
      </c>
      <c r="AI419" s="16" t="s">
        <v>259</v>
      </c>
      <c r="AJ419" s="16">
        <f t="shared" si="62"/>
        <v>4076340951</v>
      </c>
      <c r="AK419" s="16" t="s">
        <v>261</v>
      </c>
      <c r="AL419" s="24" t="str">
        <f t="shared" si="63"/>
        <v>{{5,1,1,83209952,0}|{{5,1,2,189875000,0}|{{5,1,3,4076340951,3}}</v>
      </c>
    </row>
    <row r="420" spans="1:38" x14ac:dyDescent="0.15">
      <c r="A420" s="16">
        <v>415</v>
      </c>
      <c r="B420" s="16">
        <v>609</v>
      </c>
      <c r="C420" s="16">
        <v>7</v>
      </c>
      <c r="D420" s="16">
        <v>0</v>
      </c>
      <c r="E420" s="16">
        <v>0</v>
      </c>
      <c r="F420" s="16">
        <v>700</v>
      </c>
      <c r="G420" s="16">
        <v>6000515</v>
      </c>
      <c r="H420" s="24"/>
      <c r="I420" s="24" t="s">
        <v>309</v>
      </c>
      <c r="J420" s="16">
        <v>8661</v>
      </c>
      <c r="K420" s="25">
        <f t="shared" si="56"/>
        <v>640</v>
      </c>
      <c r="L420" s="16" t="s">
        <v>75</v>
      </c>
      <c r="M420" s="16" t="str" cm="1">
        <f t="array" ref="M420:U420">_xlfn._xlws.FILTER(领地怪物效果!$A$4:$I$64,L420=领地怪物效果!$A$4:$A$64)</f>
        <v>远征PVE-9级远古矿井</v>
      </c>
      <c r="N420" s="16">
        <v>9</v>
      </c>
      <c r="O420" s="16">
        <v>68.400000000000006</v>
      </c>
      <c r="P420" s="16">
        <v>480</v>
      </c>
      <c r="Q420" s="16">
        <v>480</v>
      </c>
      <c r="R420" s="16">
        <v>0</v>
      </c>
      <c r="S420" s="16">
        <v>205582835</v>
      </c>
      <c r="T420" s="16">
        <v>336000000</v>
      </c>
      <c r="U420" s="16">
        <v>7213432835</v>
      </c>
      <c r="V420" s="16">
        <f t="shared" si="55"/>
        <v>9</v>
      </c>
      <c r="W420" s="19" cm="1">
        <f t="array" ref="W420">SUMPRODUCT((V420=品质升级提升效果!$H$3:$H$102)*(品质升级提升效果!$I$3:$I$102=C420)*(品质升级提升效果!$J$3:$J$102))</f>
        <v>0.64</v>
      </c>
      <c r="X420" s="19" cm="1">
        <f t="array" ref="X420">IFERROR(LOOKUP(1,0/((L420=Sheet2!$A$1:$A$90)*(Sheet2!$B$1:$B$90=C420)),Sheet2!$C$1:$C$90),W420)</f>
        <v>0.64</v>
      </c>
      <c r="Y420" s="16">
        <f t="shared" si="57"/>
        <v>131573014</v>
      </c>
      <c r="Z420" s="16">
        <f t="shared" si="58"/>
        <v>215040000</v>
      </c>
      <c r="AA420" s="16">
        <f t="shared" si="59"/>
        <v>4616597014</v>
      </c>
      <c r="AD420" s="16" t="s">
        <v>257</v>
      </c>
      <c r="AE420" s="16" t="str">
        <f t="shared" si="60"/>
        <v>131573014,0}|</v>
      </c>
      <c r="AF420" s="16" t="s">
        <v>258</v>
      </c>
      <c r="AG420" s="16">
        <f t="shared" si="61"/>
        <v>215040000</v>
      </c>
      <c r="AH420" s="16" t="s">
        <v>260</v>
      </c>
      <c r="AI420" s="16" t="s">
        <v>259</v>
      </c>
      <c r="AJ420" s="16">
        <f t="shared" si="62"/>
        <v>4616597014</v>
      </c>
      <c r="AK420" s="16" t="s">
        <v>261</v>
      </c>
      <c r="AL420" s="24" t="str">
        <f t="shared" si="63"/>
        <v>{{5,1,1,131573014,0}|{{5,1,2,215040000,0}|{{5,1,3,4616597014,3}}</v>
      </c>
    </row>
    <row r="421" spans="1:38" x14ac:dyDescent="0.15">
      <c r="A421" s="16">
        <v>416</v>
      </c>
      <c r="B421" s="16">
        <v>701</v>
      </c>
      <c r="C421" s="16">
        <v>7</v>
      </c>
      <c r="D421" s="16">
        <v>0</v>
      </c>
      <c r="E421" s="16">
        <v>0</v>
      </c>
      <c r="F421" s="16">
        <v>0</v>
      </c>
      <c r="G421" s="16">
        <v>6000516</v>
      </c>
      <c r="H421" s="24"/>
      <c r="I421" s="24" t="s">
        <v>309</v>
      </c>
      <c r="J421" s="16">
        <v>8661</v>
      </c>
      <c r="K421" s="25">
        <f t="shared" si="56"/>
        <v>34</v>
      </c>
      <c r="L421" s="16" t="s">
        <v>76</v>
      </c>
      <c r="M421" s="16" t="str" cm="1">
        <f t="array" ref="M421:U421">_xlfn._xlws.FILTER(领地怪物效果!$A$4:$I$64,L421=领地怪物效果!$A$4:$A$64)</f>
        <v>远征PVE-2级BOSS据点</v>
      </c>
      <c r="N421" s="16">
        <v>2</v>
      </c>
      <c r="O421" s="16">
        <v>3.2</v>
      </c>
      <c r="P421" s="16">
        <v>2</v>
      </c>
      <c r="Q421" s="16">
        <v>2</v>
      </c>
      <c r="R421" s="16">
        <v>0</v>
      </c>
      <c r="S421" s="16">
        <v>9617910</v>
      </c>
      <c r="T421" s="16">
        <v>1400000</v>
      </c>
      <c r="U421" s="16">
        <v>30055970</v>
      </c>
      <c r="V421" s="16">
        <f t="shared" si="55"/>
        <v>1</v>
      </c>
      <c r="W421" s="19" cm="1">
        <f t="array" ref="W421">SUMPRODUCT((V421=品质升级提升效果!$H$3:$H$102)*(品质升级提升效果!$I$3:$I$102=C421)*(品质升级提升效果!$J$3:$J$102))</f>
        <v>1.2</v>
      </c>
      <c r="X421" s="19" cm="1">
        <f t="array" ref="X421">IFERROR(LOOKUP(1,0/((L421=Sheet2!$A$1:$A$90)*(Sheet2!$B$1:$B$90=C421)),Sheet2!$C$1:$C$90),W421)</f>
        <v>3.4000000000000002E-2</v>
      </c>
      <c r="Y421" s="16">
        <f t="shared" si="57"/>
        <v>327008</v>
      </c>
      <c r="Z421" s="16">
        <f t="shared" si="58"/>
        <v>47600</v>
      </c>
      <c r="AA421" s="16">
        <f t="shared" si="59"/>
        <v>1021902</v>
      </c>
      <c r="AD421" s="16" t="s">
        <v>257</v>
      </c>
      <c r="AE421" s="16" t="str">
        <f t="shared" si="60"/>
        <v>327008,0}|</v>
      </c>
      <c r="AF421" s="16" t="s">
        <v>258</v>
      </c>
      <c r="AG421" s="16">
        <f t="shared" si="61"/>
        <v>47600</v>
      </c>
      <c r="AH421" s="16" t="s">
        <v>260</v>
      </c>
      <c r="AI421" s="16" t="s">
        <v>259</v>
      </c>
      <c r="AJ421" s="16">
        <f t="shared" si="62"/>
        <v>1021902</v>
      </c>
      <c r="AK421" s="16" t="s">
        <v>261</v>
      </c>
      <c r="AL421" s="24" t="str">
        <f t="shared" si="63"/>
        <v>{{5,1,1,327008,0}|{{5,1,2,47600,0}|{{5,1,3,1021902,3}}</v>
      </c>
    </row>
    <row r="422" spans="1:38" x14ac:dyDescent="0.15">
      <c r="A422" s="16">
        <v>417</v>
      </c>
      <c r="B422" s="16">
        <v>702</v>
      </c>
      <c r="C422" s="16">
        <v>7</v>
      </c>
      <c r="D422" s="16">
        <v>0</v>
      </c>
      <c r="E422" s="16">
        <v>0</v>
      </c>
      <c r="F422" s="16">
        <v>0</v>
      </c>
      <c r="G422" s="16">
        <v>6000517</v>
      </c>
      <c r="H422" s="24"/>
      <c r="I422" s="24" t="s">
        <v>310</v>
      </c>
      <c r="J422" s="16">
        <v>8661</v>
      </c>
      <c r="K422" s="25">
        <f t="shared" si="56"/>
        <v>34</v>
      </c>
      <c r="L422" s="16" t="s">
        <v>77</v>
      </c>
      <c r="M422" s="16" t="str" cm="1">
        <f t="array" ref="M422:U422">_xlfn._xlws.FILTER(领地怪物效果!$A$4:$I$64,L422=领地怪物效果!$A$4:$A$64)</f>
        <v>远征PVE-7级BOSS据点</v>
      </c>
      <c r="N422" s="16">
        <v>7</v>
      </c>
      <c r="O422" s="16">
        <v>26</v>
      </c>
      <c r="P422" s="16">
        <v>160</v>
      </c>
      <c r="Q422" s="16">
        <v>160</v>
      </c>
      <c r="R422" s="16">
        <v>0</v>
      </c>
      <c r="S422" s="16">
        <v>78145522</v>
      </c>
      <c r="T422" s="16">
        <v>112000000</v>
      </c>
      <c r="U422" s="16">
        <v>2404477611</v>
      </c>
      <c r="V422" s="16">
        <f t="shared" si="55"/>
        <v>2</v>
      </c>
      <c r="W422" s="19" cm="1">
        <f t="array" ref="W422">SUMPRODUCT((V422=品质升级提升效果!$H$3:$H$102)*(品质升级提升效果!$I$3:$I$102=C422)*(品质升级提升效果!$J$3:$J$102))</f>
        <v>0.98</v>
      </c>
      <c r="X422" s="19" cm="1">
        <f t="array" ref="X422">IFERROR(LOOKUP(1,0/((L422=Sheet2!$A$1:$A$90)*(Sheet2!$B$1:$B$90=C422)),Sheet2!$C$1:$C$90),W422)</f>
        <v>3.4000000000000002E-2</v>
      </c>
      <c r="Y422" s="16">
        <f t="shared" si="57"/>
        <v>2656947</v>
      </c>
      <c r="Z422" s="16">
        <f t="shared" si="58"/>
        <v>3808000</v>
      </c>
      <c r="AA422" s="16">
        <f t="shared" si="59"/>
        <v>81752238</v>
      </c>
      <c r="AD422" s="16" t="s">
        <v>257</v>
      </c>
      <c r="AE422" s="16" t="str">
        <f t="shared" si="60"/>
        <v>2656947,0}|</v>
      </c>
      <c r="AF422" s="16" t="s">
        <v>258</v>
      </c>
      <c r="AG422" s="16">
        <f t="shared" si="61"/>
        <v>3808000</v>
      </c>
      <c r="AH422" s="16" t="s">
        <v>260</v>
      </c>
      <c r="AI422" s="16" t="s">
        <v>259</v>
      </c>
      <c r="AJ422" s="16">
        <f t="shared" si="62"/>
        <v>81752238</v>
      </c>
      <c r="AK422" s="16" t="s">
        <v>261</v>
      </c>
      <c r="AL422" s="24" t="str">
        <f t="shared" si="63"/>
        <v>{{5,1,1,2656947,0}|{{5,1,2,3808000,0}|{{5,1,3,81752238,3}}</v>
      </c>
    </row>
    <row r="423" spans="1:38" x14ac:dyDescent="0.15">
      <c r="A423" s="16">
        <v>418</v>
      </c>
      <c r="B423" s="16">
        <v>703</v>
      </c>
      <c r="C423" s="16">
        <v>7</v>
      </c>
      <c r="D423" s="16">
        <v>0</v>
      </c>
      <c r="E423" s="16">
        <v>0</v>
      </c>
      <c r="F423" s="16">
        <v>0</v>
      </c>
      <c r="G423" s="16">
        <v>6000518</v>
      </c>
      <c r="H423" s="24"/>
      <c r="I423" s="24" t="s">
        <v>311</v>
      </c>
      <c r="J423" s="16">
        <v>8661</v>
      </c>
      <c r="K423" s="25">
        <f t="shared" si="56"/>
        <v>34</v>
      </c>
      <c r="L423" s="16" t="s">
        <v>78</v>
      </c>
      <c r="M423" s="16" t="str" cm="1">
        <f t="array" ref="M423:U423">_xlfn._xlws.FILTER(领地怪物效果!$A$4:$I$64,L423=领地怪物效果!$A$4:$A$64)</f>
        <v>远征PVE-8级BOSS据点</v>
      </c>
      <c r="N423" s="16">
        <v>8</v>
      </c>
      <c r="O423" s="16">
        <v>31</v>
      </c>
      <c r="P423" s="16">
        <v>181</v>
      </c>
      <c r="Q423" s="16">
        <v>181</v>
      </c>
      <c r="R423" s="16">
        <v>0</v>
      </c>
      <c r="S423" s="16">
        <v>93173507</v>
      </c>
      <c r="T423" s="16">
        <v>126700000</v>
      </c>
      <c r="U423" s="16">
        <v>2720065298</v>
      </c>
      <c r="V423" s="16">
        <f t="shared" si="55"/>
        <v>3</v>
      </c>
      <c r="W423" s="19" cm="1">
        <f t="array" ref="W423">SUMPRODUCT((V423=品质升级提升效果!$H$3:$H$102)*(品质升级提升效果!$I$3:$I$102=C423)*(品质升级提升效果!$J$3:$J$102))</f>
        <v>0.86</v>
      </c>
      <c r="X423" s="19" cm="1">
        <f t="array" ref="X423">IFERROR(LOOKUP(1,0/((L423=Sheet2!$A$1:$A$90)*(Sheet2!$B$1:$B$90=C423)),Sheet2!$C$1:$C$90),W423)</f>
        <v>3.4000000000000002E-2</v>
      </c>
      <c r="Y423" s="16">
        <f t="shared" si="57"/>
        <v>3167899</v>
      </c>
      <c r="Z423" s="16">
        <f t="shared" si="58"/>
        <v>4307800</v>
      </c>
      <c r="AA423" s="16">
        <f t="shared" si="59"/>
        <v>92482220</v>
      </c>
      <c r="AD423" s="16" t="s">
        <v>257</v>
      </c>
      <c r="AE423" s="16" t="str">
        <f t="shared" si="60"/>
        <v>3167899,0}|</v>
      </c>
      <c r="AF423" s="16" t="s">
        <v>258</v>
      </c>
      <c r="AG423" s="16">
        <f t="shared" si="61"/>
        <v>4307800</v>
      </c>
      <c r="AH423" s="16" t="s">
        <v>260</v>
      </c>
      <c r="AI423" s="16" t="s">
        <v>259</v>
      </c>
      <c r="AJ423" s="16">
        <f t="shared" si="62"/>
        <v>92482220</v>
      </c>
      <c r="AK423" s="16" t="s">
        <v>261</v>
      </c>
      <c r="AL423" s="24" t="str">
        <f t="shared" si="63"/>
        <v>{{5,1,1,3167899,0}|{{5,1,2,4307800,0}|{{5,1,3,92482220,3}}</v>
      </c>
    </row>
    <row r="424" spans="1:38" x14ac:dyDescent="0.15">
      <c r="A424" s="16">
        <v>419</v>
      </c>
      <c r="B424" s="16">
        <v>704</v>
      </c>
      <c r="C424" s="16">
        <v>7</v>
      </c>
      <c r="D424" s="16">
        <v>0</v>
      </c>
      <c r="E424" s="16">
        <v>0</v>
      </c>
      <c r="F424" s="16">
        <v>0</v>
      </c>
      <c r="G424" s="16">
        <v>6000519</v>
      </c>
      <c r="H424" s="24"/>
      <c r="I424" s="24" t="s">
        <v>303</v>
      </c>
      <c r="J424" s="16">
        <v>8661</v>
      </c>
      <c r="K424" s="25">
        <f t="shared" si="56"/>
        <v>34</v>
      </c>
      <c r="L424" s="16" t="s">
        <v>79</v>
      </c>
      <c r="M424" s="16" t="str" cm="1">
        <f t="array" ref="M424:U424">_xlfn._xlws.FILTER(领地怪物效果!$A$4:$I$64,L424=领地怪物效果!$A$4:$A$64)</f>
        <v>远征PVE-9级BOSS据点</v>
      </c>
      <c r="N424" s="16">
        <v>9</v>
      </c>
      <c r="O424" s="16">
        <v>51</v>
      </c>
      <c r="P424" s="16">
        <v>284</v>
      </c>
      <c r="Q424" s="16">
        <v>284</v>
      </c>
      <c r="R424" s="16">
        <v>0</v>
      </c>
      <c r="S424" s="16">
        <v>153285447</v>
      </c>
      <c r="T424" s="16">
        <v>198800000</v>
      </c>
      <c r="U424" s="16">
        <v>4267947761</v>
      </c>
      <c r="V424" s="16">
        <f t="shared" si="55"/>
        <v>4</v>
      </c>
      <c r="W424" s="19" cm="1">
        <f t="array" ref="W424">SUMPRODUCT((V424=品质升级提升效果!$H$3:$H$102)*(品质升级提升效果!$I$3:$I$102=C424)*(品质升级提升效果!$J$3:$J$102))</f>
        <v>0.92</v>
      </c>
      <c r="X424" s="19" cm="1">
        <f t="array" ref="X424">IFERROR(LOOKUP(1,0/((L424=Sheet2!$A$1:$A$90)*(Sheet2!$B$1:$B$90=C424)),Sheet2!$C$1:$C$90),W424)</f>
        <v>3.4000000000000002E-2</v>
      </c>
      <c r="Y424" s="16">
        <f t="shared" si="57"/>
        <v>5211705</v>
      </c>
      <c r="Z424" s="16">
        <f t="shared" si="58"/>
        <v>6759200</v>
      </c>
      <c r="AA424" s="16">
        <f t="shared" si="59"/>
        <v>145110223</v>
      </c>
      <c r="AD424" s="16" t="s">
        <v>257</v>
      </c>
      <c r="AE424" s="16" t="str">
        <f t="shared" si="60"/>
        <v>5211705,0}|</v>
      </c>
      <c r="AF424" s="16" t="s">
        <v>258</v>
      </c>
      <c r="AG424" s="16">
        <f t="shared" si="61"/>
        <v>6759200</v>
      </c>
      <c r="AH424" s="16" t="s">
        <v>260</v>
      </c>
      <c r="AI424" s="16" t="s">
        <v>259</v>
      </c>
      <c r="AJ424" s="16">
        <f t="shared" si="62"/>
        <v>145110223</v>
      </c>
      <c r="AK424" s="16" t="s">
        <v>261</v>
      </c>
      <c r="AL424" s="24" t="str">
        <f t="shared" si="63"/>
        <v>{{5,1,1,5211705,0}|{{5,1,2,6759200,0}|{{5,1,3,145110223,3}}</v>
      </c>
    </row>
    <row r="425" spans="1:38" x14ac:dyDescent="0.15">
      <c r="A425" s="16">
        <v>420</v>
      </c>
      <c r="B425" s="16">
        <v>705</v>
      </c>
      <c r="C425" s="16">
        <v>7</v>
      </c>
      <c r="D425" s="16">
        <v>0</v>
      </c>
      <c r="E425" s="16">
        <v>0</v>
      </c>
      <c r="F425" s="16">
        <v>0</v>
      </c>
      <c r="G425" s="16">
        <v>6000520</v>
      </c>
      <c r="H425" s="24"/>
      <c r="I425" s="24" t="s">
        <v>312</v>
      </c>
      <c r="J425" s="16">
        <v>8661</v>
      </c>
      <c r="K425" s="25">
        <f t="shared" si="56"/>
        <v>34</v>
      </c>
      <c r="L425" s="16" t="s">
        <v>80</v>
      </c>
      <c r="M425" s="16" t="str" cm="1">
        <f t="array" ref="M425:U425">_xlfn._xlws.FILTER(领地怪物效果!$A$4:$I$64,L425=领地怪物效果!$A$4:$A$64)</f>
        <v>远征PVE-10级BOSS据点</v>
      </c>
      <c r="N425" s="16">
        <v>10</v>
      </c>
      <c r="O425" s="16">
        <v>81</v>
      </c>
      <c r="P425" s="16">
        <v>382</v>
      </c>
      <c r="Q425" s="16">
        <v>382</v>
      </c>
      <c r="R425" s="16">
        <v>0</v>
      </c>
      <c r="S425" s="16">
        <v>243453358</v>
      </c>
      <c r="T425" s="16">
        <v>267400000</v>
      </c>
      <c r="U425" s="16">
        <v>5740690298</v>
      </c>
      <c r="V425" s="16">
        <f t="shared" ref="V425:V488" si="64">IF(MID(B425,2,3)+0=0,1,MID(B425,2,3)+0)</f>
        <v>5</v>
      </c>
      <c r="W425" s="19" cm="1">
        <f t="array" ref="W425">SUMPRODUCT((V425=品质升级提升效果!$H$3:$H$102)*(品质升级提升效果!$I$3:$I$102=C425)*(品质升级提升效果!$J$3:$J$102))</f>
        <v>0.9</v>
      </c>
      <c r="X425" s="19" cm="1">
        <f t="array" ref="X425">IFERROR(LOOKUP(1,0/((L425=Sheet2!$A$1:$A$90)*(Sheet2!$B$1:$B$90=C425)),Sheet2!$C$1:$C$90),W425)</f>
        <v>3.4000000000000002E-2</v>
      </c>
      <c r="Y425" s="16">
        <f t="shared" si="57"/>
        <v>8277414</v>
      </c>
      <c r="Z425" s="16">
        <f t="shared" si="58"/>
        <v>9091600</v>
      </c>
      <c r="AA425" s="16">
        <f t="shared" si="59"/>
        <v>195183470</v>
      </c>
      <c r="AD425" s="16" t="s">
        <v>257</v>
      </c>
      <c r="AE425" s="16" t="str">
        <f t="shared" si="60"/>
        <v>8277414,0}|</v>
      </c>
      <c r="AF425" s="16" t="s">
        <v>258</v>
      </c>
      <c r="AG425" s="16">
        <f t="shared" si="61"/>
        <v>9091600</v>
      </c>
      <c r="AH425" s="16" t="s">
        <v>260</v>
      </c>
      <c r="AI425" s="16" t="s">
        <v>259</v>
      </c>
      <c r="AJ425" s="16">
        <f t="shared" si="62"/>
        <v>195183470</v>
      </c>
      <c r="AK425" s="16" t="s">
        <v>261</v>
      </c>
      <c r="AL425" s="24" t="str">
        <f t="shared" si="63"/>
        <v>{{5,1,1,8277414,0}|{{5,1,2,9091600,0}|{{5,1,3,195183470,3}}</v>
      </c>
    </row>
    <row r="426" spans="1:38" x14ac:dyDescent="0.15">
      <c r="A426" s="16">
        <v>421</v>
      </c>
      <c r="B426" s="16">
        <v>100</v>
      </c>
      <c r="C426" s="16">
        <v>8</v>
      </c>
      <c r="D426" s="16">
        <v>0</v>
      </c>
      <c r="E426" s="16">
        <v>0</v>
      </c>
      <c r="F426" s="16">
        <v>0</v>
      </c>
      <c r="G426" s="16">
        <v>6000521</v>
      </c>
      <c r="H426" s="24"/>
      <c r="I426" s="24" t="s">
        <v>269</v>
      </c>
      <c r="J426" s="16">
        <v>8661</v>
      </c>
      <c r="K426" s="25">
        <f t="shared" si="56"/>
        <v>1600</v>
      </c>
      <c r="L426" s="16" t="s">
        <v>21</v>
      </c>
      <c r="M426" s="16" t="str" cm="1">
        <f t="array" ref="M426:U426">_xlfn._xlws.FILTER(领地怪物效果!$A$4:$I$64,L426=领地怪物效果!$A$4:$A$64)</f>
        <v>远征PVP-出生</v>
      </c>
      <c r="N426" s="16">
        <v>0</v>
      </c>
      <c r="O426" s="16">
        <v>0.5</v>
      </c>
      <c r="P426" s="16">
        <v>0.8</v>
      </c>
      <c r="Q426" s="16">
        <v>0.8</v>
      </c>
      <c r="R426" s="16">
        <v>0</v>
      </c>
      <c r="S426" s="16">
        <v>1502798</v>
      </c>
      <c r="T426" s="16">
        <v>560000</v>
      </c>
      <c r="U426" s="16">
        <v>12022388</v>
      </c>
      <c r="V426" s="16">
        <f t="shared" si="64"/>
        <v>1</v>
      </c>
      <c r="W426" s="19" cm="1">
        <f t="array" ref="W426">SUMPRODUCT((V426=品质升级提升效果!$H$3:$H$102)*(品质升级提升效果!$I$3:$I$102=C426)*(品质升级提升效果!$J$3:$J$102))</f>
        <v>1.6</v>
      </c>
      <c r="X426" s="19" cm="1">
        <f t="array" ref="X426">IFERROR(LOOKUP(1,0/((L426=Sheet2!$A$1:$A$90)*(Sheet2!$B$1:$B$90=C426)),Sheet2!$C$1:$C$90),W426)</f>
        <v>1.6</v>
      </c>
      <c r="Y426" s="16">
        <f t="shared" si="57"/>
        <v>2404476</v>
      </c>
      <c r="Z426" s="16">
        <f t="shared" si="58"/>
        <v>896000</v>
      </c>
      <c r="AA426" s="16">
        <f t="shared" si="59"/>
        <v>19235820</v>
      </c>
      <c r="AD426" s="16" t="s">
        <v>257</v>
      </c>
      <c r="AE426" s="16" t="str">
        <f t="shared" si="60"/>
        <v>2404476,0}|</v>
      </c>
      <c r="AF426" s="16" t="s">
        <v>258</v>
      </c>
      <c r="AG426" s="16">
        <f t="shared" si="61"/>
        <v>896000</v>
      </c>
      <c r="AH426" s="16" t="s">
        <v>260</v>
      </c>
      <c r="AI426" s="16" t="s">
        <v>259</v>
      </c>
      <c r="AJ426" s="16">
        <f t="shared" si="62"/>
        <v>19235820</v>
      </c>
      <c r="AK426" s="16" t="s">
        <v>261</v>
      </c>
      <c r="AL426" s="24" t="str">
        <f t="shared" si="63"/>
        <v>{{5,1,1,2404476,0}|{{5,1,2,896000,0}|{{5,1,3,19235820,3}}</v>
      </c>
    </row>
    <row r="427" spans="1:38" x14ac:dyDescent="0.15">
      <c r="A427" s="16">
        <v>422</v>
      </c>
      <c r="B427" s="16">
        <v>101</v>
      </c>
      <c r="C427" s="16">
        <v>8</v>
      </c>
      <c r="D427" s="16">
        <v>0</v>
      </c>
      <c r="E427" s="16">
        <v>0</v>
      </c>
      <c r="F427" s="16">
        <v>0</v>
      </c>
      <c r="G427" s="16">
        <v>6000522</v>
      </c>
      <c r="H427" s="24"/>
      <c r="I427" s="24" t="s">
        <v>269</v>
      </c>
      <c r="J427" s="16">
        <v>8661</v>
      </c>
      <c r="K427" s="25">
        <f t="shared" si="56"/>
        <v>1600</v>
      </c>
      <c r="L427" s="16" t="s">
        <v>22</v>
      </c>
      <c r="M427" s="16" t="str" cm="1">
        <f t="array" ref="M427:U427">_xlfn._xlws.FILTER(领地怪物效果!$A$4:$I$64,L427=领地怪物效果!$A$4:$A$64)</f>
        <v>远征PVP-1级普通</v>
      </c>
      <c r="N427" s="16">
        <v>1</v>
      </c>
      <c r="O427" s="16">
        <v>0.65</v>
      </c>
      <c r="P427" s="16">
        <v>0.8</v>
      </c>
      <c r="Q427" s="16">
        <v>0.8</v>
      </c>
      <c r="R427" s="16">
        <v>0</v>
      </c>
      <c r="S427" s="16">
        <v>1953638</v>
      </c>
      <c r="T427" s="16">
        <v>560000</v>
      </c>
      <c r="U427" s="16">
        <v>12022388</v>
      </c>
      <c r="V427" s="16">
        <f t="shared" si="64"/>
        <v>1</v>
      </c>
      <c r="W427" s="19" cm="1">
        <f t="array" ref="W427">SUMPRODUCT((V427=品质升级提升效果!$H$3:$H$102)*(品质升级提升效果!$I$3:$I$102=C427)*(品质升级提升效果!$J$3:$J$102))</f>
        <v>1.6</v>
      </c>
      <c r="X427" s="19" cm="1">
        <f t="array" ref="X427">IFERROR(LOOKUP(1,0/((L427=Sheet2!$A$1:$A$90)*(Sheet2!$B$1:$B$90=C427)),Sheet2!$C$1:$C$90),W427)</f>
        <v>1.6</v>
      </c>
      <c r="Y427" s="16">
        <f t="shared" si="57"/>
        <v>3125820</v>
      </c>
      <c r="Z427" s="16">
        <f t="shared" si="58"/>
        <v>896000</v>
      </c>
      <c r="AA427" s="16">
        <f t="shared" si="59"/>
        <v>19235820</v>
      </c>
      <c r="AD427" s="16" t="s">
        <v>257</v>
      </c>
      <c r="AE427" s="16" t="str">
        <f t="shared" si="60"/>
        <v>3125820,0}|</v>
      </c>
      <c r="AF427" s="16" t="s">
        <v>258</v>
      </c>
      <c r="AG427" s="16">
        <f t="shared" si="61"/>
        <v>896000</v>
      </c>
      <c r="AH427" s="16" t="s">
        <v>260</v>
      </c>
      <c r="AI427" s="16" t="s">
        <v>259</v>
      </c>
      <c r="AJ427" s="16">
        <f t="shared" si="62"/>
        <v>19235820</v>
      </c>
      <c r="AK427" s="16" t="s">
        <v>261</v>
      </c>
      <c r="AL427" s="24" t="str">
        <f t="shared" si="63"/>
        <v>{{5,1,1,3125820,0}|{{5,1,2,896000,0}|{{5,1,3,19235820,3}}</v>
      </c>
    </row>
    <row r="428" spans="1:38" x14ac:dyDescent="0.15">
      <c r="A428" s="16">
        <v>423</v>
      </c>
      <c r="B428" s="16">
        <v>102</v>
      </c>
      <c r="C428" s="16">
        <v>8</v>
      </c>
      <c r="D428" s="16">
        <v>0</v>
      </c>
      <c r="E428" s="16">
        <v>0</v>
      </c>
      <c r="F428" s="16">
        <v>0</v>
      </c>
      <c r="G428" s="16">
        <v>6000523</v>
      </c>
      <c r="H428" s="24"/>
      <c r="I428" s="24" t="s">
        <v>270</v>
      </c>
      <c r="J428" s="16">
        <v>8661</v>
      </c>
      <c r="K428" s="25">
        <f t="shared" si="56"/>
        <v>1280</v>
      </c>
      <c r="L428" s="16" t="s">
        <v>23</v>
      </c>
      <c r="M428" s="16" t="str" cm="1">
        <f t="array" ref="M428:U428">_xlfn._xlws.FILTER(领地怪物效果!$A$4:$I$64,L428=领地怪物效果!$A$4:$A$64)</f>
        <v>远征PVP-2级普通</v>
      </c>
      <c r="N428" s="16">
        <v>2</v>
      </c>
      <c r="O428" s="16">
        <v>2.8</v>
      </c>
      <c r="P428" s="16">
        <v>1.8</v>
      </c>
      <c r="Q428" s="16">
        <v>1.8</v>
      </c>
      <c r="R428" s="16">
        <v>0</v>
      </c>
      <c r="S428" s="16">
        <v>8415671</v>
      </c>
      <c r="T428" s="16">
        <v>1260000</v>
      </c>
      <c r="U428" s="16">
        <v>27050373</v>
      </c>
      <c r="V428" s="16">
        <f t="shared" si="64"/>
        <v>2</v>
      </c>
      <c r="W428" s="19" cm="1">
        <f t="array" ref="W428">SUMPRODUCT((V428=品质升级提升效果!$H$3:$H$102)*(品质升级提升效果!$I$3:$I$102=C428)*(品质升级提升效果!$J$3:$J$102))</f>
        <v>1.28</v>
      </c>
      <c r="X428" s="19" cm="1">
        <f t="array" ref="X428">IFERROR(LOOKUP(1,0/((L428=Sheet2!$A$1:$A$90)*(Sheet2!$B$1:$B$90=C428)),Sheet2!$C$1:$C$90),W428)</f>
        <v>1.28</v>
      </c>
      <c r="Y428" s="16">
        <f t="shared" si="57"/>
        <v>10772058</v>
      </c>
      <c r="Z428" s="16">
        <f t="shared" si="58"/>
        <v>1612800</v>
      </c>
      <c r="AA428" s="16">
        <f t="shared" si="59"/>
        <v>34624477</v>
      </c>
      <c r="AD428" s="16" t="s">
        <v>257</v>
      </c>
      <c r="AE428" s="16" t="str">
        <f t="shared" si="60"/>
        <v>10772058,0}|</v>
      </c>
      <c r="AF428" s="16" t="s">
        <v>258</v>
      </c>
      <c r="AG428" s="16">
        <f t="shared" si="61"/>
        <v>1612800</v>
      </c>
      <c r="AH428" s="16" t="s">
        <v>260</v>
      </c>
      <c r="AI428" s="16" t="s">
        <v>259</v>
      </c>
      <c r="AJ428" s="16">
        <f t="shared" si="62"/>
        <v>34624477</v>
      </c>
      <c r="AK428" s="16" t="s">
        <v>261</v>
      </c>
      <c r="AL428" s="24" t="str">
        <f t="shared" si="63"/>
        <v>{{5,1,1,10772058,0}|{{5,1,2,1612800,0}|{{5,1,3,34624477,3}}</v>
      </c>
    </row>
    <row r="429" spans="1:38" x14ac:dyDescent="0.15">
      <c r="A429" s="16">
        <v>424</v>
      </c>
      <c r="B429" s="16">
        <v>103</v>
      </c>
      <c r="C429" s="16">
        <v>8</v>
      </c>
      <c r="D429" s="16">
        <v>0</v>
      </c>
      <c r="E429" s="16">
        <v>0</v>
      </c>
      <c r="F429" s="16">
        <v>0</v>
      </c>
      <c r="G429" s="16">
        <v>6000524</v>
      </c>
      <c r="H429" s="24"/>
      <c r="I429" s="24" t="s">
        <v>271</v>
      </c>
      <c r="J429" s="16">
        <v>8661</v>
      </c>
      <c r="K429" s="25">
        <f t="shared" si="56"/>
        <v>1140.0000000000002</v>
      </c>
      <c r="L429" s="16" t="s">
        <v>24</v>
      </c>
      <c r="M429" s="16" t="str" cm="1">
        <f t="array" ref="M429:U429">_xlfn._xlws.FILTER(领地怪物效果!$A$4:$I$64,L429=领地怪物效果!$A$4:$A$64)</f>
        <v>远征PVP-3级普通</v>
      </c>
      <c r="N429" s="16">
        <v>3</v>
      </c>
      <c r="O429" s="16">
        <v>5.5</v>
      </c>
      <c r="P429" s="16">
        <v>3</v>
      </c>
      <c r="Q429" s="16">
        <v>3</v>
      </c>
      <c r="R429" s="16">
        <v>0</v>
      </c>
      <c r="S429" s="16">
        <v>16530783</v>
      </c>
      <c r="T429" s="16">
        <v>2100000</v>
      </c>
      <c r="U429" s="16">
        <v>45083955</v>
      </c>
      <c r="V429" s="16">
        <f t="shared" si="64"/>
        <v>3</v>
      </c>
      <c r="W429" s="19" cm="1">
        <f t="array" ref="W429">SUMPRODUCT((V429=品质升级提升效果!$H$3:$H$102)*(品质升级提升效果!$I$3:$I$102=C429)*(品质升级提升效果!$J$3:$J$102))</f>
        <v>1.1400000000000001</v>
      </c>
      <c r="X429" s="19" cm="1">
        <f t="array" ref="X429">IFERROR(LOOKUP(1,0/((L429=Sheet2!$A$1:$A$90)*(Sheet2!$B$1:$B$90=C429)),Sheet2!$C$1:$C$90),W429)</f>
        <v>1.1400000000000001</v>
      </c>
      <c r="Y429" s="16">
        <f t="shared" si="57"/>
        <v>18845092</v>
      </c>
      <c r="Z429" s="16">
        <f t="shared" si="58"/>
        <v>2394000</v>
      </c>
      <c r="AA429" s="16">
        <f t="shared" si="59"/>
        <v>51395708</v>
      </c>
      <c r="AD429" s="16" t="s">
        <v>257</v>
      </c>
      <c r="AE429" s="16" t="str">
        <f t="shared" si="60"/>
        <v>18845092,0}|</v>
      </c>
      <c r="AF429" s="16" t="s">
        <v>258</v>
      </c>
      <c r="AG429" s="16">
        <f t="shared" si="61"/>
        <v>2394000</v>
      </c>
      <c r="AH429" s="16" t="s">
        <v>260</v>
      </c>
      <c r="AI429" s="16" t="s">
        <v>259</v>
      </c>
      <c r="AJ429" s="16">
        <f t="shared" si="62"/>
        <v>51395708</v>
      </c>
      <c r="AK429" s="16" t="s">
        <v>261</v>
      </c>
      <c r="AL429" s="24" t="str">
        <f t="shared" si="63"/>
        <v>{{5,1,1,18845092,0}|{{5,1,2,2394000,0}|{{5,1,3,51395708,3}}</v>
      </c>
    </row>
    <row r="430" spans="1:38" x14ac:dyDescent="0.15">
      <c r="A430" s="16">
        <v>425</v>
      </c>
      <c r="B430" s="16">
        <v>104</v>
      </c>
      <c r="C430" s="16">
        <v>8</v>
      </c>
      <c r="D430" s="16">
        <v>0</v>
      </c>
      <c r="E430" s="16">
        <v>0</v>
      </c>
      <c r="F430" s="16">
        <v>0</v>
      </c>
      <c r="G430" s="16">
        <v>6000525</v>
      </c>
      <c r="H430" s="24"/>
      <c r="I430" s="24" t="s">
        <v>272</v>
      </c>
      <c r="J430" s="16">
        <v>8661</v>
      </c>
      <c r="K430" s="25">
        <f t="shared" si="56"/>
        <v>1280</v>
      </c>
      <c r="L430" s="16" t="s">
        <v>25</v>
      </c>
      <c r="M430" s="16" t="str" cm="1">
        <f t="array" ref="M430:U430">_xlfn._xlws.FILTER(领地怪物效果!$A$4:$I$64,L430=领地怪物效果!$A$4:$A$64)</f>
        <v>远征PVP-4级普通</v>
      </c>
      <c r="N430" s="16">
        <v>4</v>
      </c>
      <c r="O430" s="16">
        <v>8</v>
      </c>
      <c r="P430" s="16">
        <v>22</v>
      </c>
      <c r="Q430" s="16">
        <v>22</v>
      </c>
      <c r="R430" s="16">
        <v>0</v>
      </c>
      <c r="S430" s="16">
        <v>24044776</v>
      </c>
      <c r="T430" s="16">
        <v>15400000</v>
      </c>
      <c r="U430" s="16">
        <v>330615671</v>
      </c>
      <c r="V430" s="16">
        <f t="shared" si="64"/>
        <v>4</v>
      </c>
      <c r="W430" s="19" cm="1">
        <f t="array" ref="W430">SUMPRODUCT((V430=品质升级提升效果!$H$3:$H$102)*(品质升级提升效果!$I$3:$I$102=C430)*(品质升级提升效果!$J$3:$J$102))</f>
        <v>1.28</v>
      </c>
      <c r="X430" s="19" cm="1">
        <f t="array" ref="X430">IFERROR(LOOKUP(1,0/((L430=Sheet2!$A$1:$A$90)*(Sheet2!$B$1:$B$90=C430)),Sheet2!$C$1:$C$90),W430)</f>
        <v>1.28</v>
      </c>
      <c r="Y430" s="16">
        <f t="shared" si="57"/>
        <v>30777313</v>
      </c>
      <c r="Z430" s="16">
        <f t="shared" si="58"/>
        <v>19712000</v>
      </c>
      <c r="AA430" s="16">
        <f t="shared" si="59"/>
        <v>423188058</v>
      </c>
      <c r="AD430" s="16" t="s">
        <v>257</v>
      </c>
      <c r="AE430" s="16" t="str">
        <f t="shared" si="60"/>
        <v>30777313,0}|</v>
      </c>
      <c r="AF430" s="16" t="s">
        <v>258</v>
      </c>
      <c r="AG430" s="16">
        <f t="shared" si="61"/>
        <v>19712000</v>
      </c>
      <c r="AH430" s="16" t="s">
        <v>260</v>
      </c>
      <c r="AI430" s="16" t="s">
        <v>259</v>
      </c>
      <c r="AJ430" s="16">
        <f t="shared" si="62"/>
        <v>423188058</v>
      </c>
      <c r="AK430" s="16" t="s">
        <v>261</v>
      </c>
      <c r="AL430" s="24" t="str">
        <f t="shared" si="63"/>
        <v>{{5,1,1,30777313,0}|{{5,1,2,19712000,0}|{{5,1,3,423188058,3}}</v>
      </c>
    </row>
    <row r="431" spans="1:38" x14ac:dyDescent="0.15">
      <c r="A431" s="16">
        <v>426</v>
      </c>
      <c r="B431" s="16">
        <v>105</v>
      </c>
      <c r="C431" s="16">
        <v>8</v>
      </c>
      <c r="D431" s="16">
        <v>0</v>
      </c>
      <c r="E431" s="16">
        <v>0</v>
      </c>
      <c r="F431" s="16">
        <v>0</v>
      </c>
      <c r="G431" s="16">
        <v>6000526</v>
      </c>
      <c r="H431" s="24"/>
      <c r="I431" s="24" t="s">
        <v>273</v>
      </c>
      <c r="J431" s="16">
        <v>8661</v>
      </c>
      <c r="K431" s="25">
        <f t="shared" si="56"/>
        <v>1140.0000000000002</v>
      </c>
      <c r="L431" s="16" t="s">
        <v>26</v>
      </c>
      <c r="M431" s="16" t="str" cm="1">
        <f t="array" ref="M431:U431">_xlfn._xlws.FILTER(领地怪物效果!$A$4:$I$64,L431=领地怪物效果!$A$4:$A$64)</f>
        <v>远征PVP-5级普通</v>
      </c>
      <c r="N431" s="16">
        <v>5</v>
      </c>
      <c r="O431" s="16">
        <v>12</v>
      </c>
      <c r="P431" s="16">
        <v>25</v>
      </c>
      <c r="Q431" s="16">
        <v>25</v>
      </c>
      <c r="R431" s="16">
        <v>0</v>
      </c>
      <c r="S431" s="16">
        <v>36067164</v>
      </c>
      <c r="T431" s="16">
        <v>17500000</v>
      </c>
      <c r="U431" s="16">
        <v>375699626</v>
      </c>
      <c r="V431" s="16">
        <f t="shared" si="64"/>
        <v>5</v>
      </c>
      <c r="W431" s="19" cm="1">
        <f t="array" ref="W431">SUMPRODUCT((V431=品质升级提升效果!$H$3:$H$102)*(品质升级提升效果!$I$3:$I$102=C431)*(品质升级提升效果!$J$3:$J$102))</f>
        <v>1.1400000000000001</v>
      </c>
      <c r="X431" s="19" cm="1">
        <f t="array" ref="X431">IFERROR(LOOKUP(1,0/((L431=Sheet2!$A$1:$A$90)*(Sheet2!$B$1:$B$90=C431)),Sheet2!$C$1:$C$90),W431)</f>
        <v>1.1400000000000001</v>
      </c>
      <c r="Y431" s="16">
        <f t="shared" si="57"/>
        <v>41116566</v>
      </c>
      <c r="Z431" s="16">
        <f t="shared" si="58"/>
        <v>19950000</v>
      </c>
      <c r="AA431" s="16">
        <f t="shared" si="59"/>
        <v>428297573</v>
      </c>
      <c r="AD431" s="16" t="s">
        <v>257</v>
      </c>
      <c r="AE431" s="16" t="str">
        <f t="shared" si="60"/>
        <v>41116566,0}|</v>
      </c>
      <c r="AF431" s="16" t="s">
        <v>258</v>
      </c>
      <c r="AG431" s="16">
        <f t="shared" si="61"/>
        <v>19950000</v>
      </c>
      <c r="AH431" s="16" t="s">
        <v>260</v>
      </c>
      <c r="AI431" s="16" t="s">
        <v>259</v>
      </c>
      <c r="AJ431" s="16">
        <f t="shared" si="62"/>
        <v>428297573</v>
      </c>
      <c r="AK431" s="16" t="s">
        <v>261</v>
      </c>
      <c r="AL431" s="24" t="str">
        <f t="shared" si="63"/>
        <v>{{5,1,1,41116566,0}|{{5,1,2,19950000,0}|{{5,1,3,428297573,3}}</v>
      </c>
    </row>
    <row r="432" spans="1:38" x14ac:dyDescent="0.15">
      <c r="A432" s="16">
        <v>427</v>
      </c>
      <c r="B432" s="16">
        <v>106</v>
      </c>
      <c r="C432" s="16">
        <v>8</v>
      </c>
      <c r="D432" s="16">
        <v>0</v>
      </c>
      <c r="E432" s="16">
        <v>0</v>
      </c>
      <c r="F432" s="16">
        <v>0</v>
      </c>
      <c r="G432" s="16">
        <v>6000527</v>
      </c>
      <c r="H432" s="24"/>
      <c r="I432" s="24" t="s">
        <v>274</v>
      </c>
      <c r="J432" s="16">
        <v>8661</v>
      </c>
      <c r="K432" s="25">
        <f t="shared" si="56"/>
        <v>1040</v>
      </c>
      <c r="L432" s="16" t="s">
        <v>27</v>
      </c>
      <c r="M432" s="16" t="str" cm="1">
        <f t="array" ref="M432:U432">_xlfn._xlws.FILTER(领地怪物效果!$A$4:$I$64,L432=领地怪物效果!$A$4:$A$64)</f>
        <v>远征PVP-6级普通</v>
      </c>
      <c r="N432" s="16">
        <v>6</v>
      </c>
      <c r="O432" s="16">
        <v>28</v>
      </c>
      <c r="P432" s="16">
        <v>160</v>
      </c>
      <c r="Q432" s="16">
        <v>160</v>
      </c>
      <c r="R432" s="16">
        <v>0</v>
      </c>
      <c r="S432" s="16">
        <v>84156716</v>
      </c>
      <c r="T432" s="16">
        <v>112000000</v>
      </c>
      <c r="U432" s="16">
        <v>2404477611</v>
      </c>
      <c r="V432" s="16">
        <f t="shared" si="64"/>
        <v>6</v>
      </c>
      <c r="W432" s="19" cm="1">
        <f t="array" ref="W432">SUMPRODUCT((V432=品质升级提升效果!$H$3:$H$102)*(品质升级提升效果!$I$3:$I$102=C432)*(品质升级提升效果!$J$3:$J$102))</f>
        <v>1.04</v>
      </c>
      <c r="X432" s="19" cm="1">
        <f t="array" ref="X432">IFERROR(LOOKUP(1,0/((L432=Sheet2!$A$1:$A$90)*(Sheet2!$B$1:$B$90=C432)),Sheet2!$C$1:$C$90),W432)</f>
        <v>1.04</v>
      </c>
      <c r="Y432" s="16">
        <f t="shared" si="57"/>
        <v>87522984</v>
      </c>
      <c r="Z432" s="16">
        <f t="shared" si="58"/>
        <v>116480000</v>
      </c>
      <c r="AA432" s="16">
        <f t="shared" si="59"/>
        <v>2500656715</v>
      </c>
      <c r="AD432" s="16" t="s">
        <v>257</v>
      </c>
      <c r="AE432" s="16" t="str">
        <f t="shared" si="60"/>
        <v>87522984,0}|</v>
      </c>
      <c r="AF432" s="16" t="s">
        <v>258</v>
      </c>
      <c r="AG432" s="16">
        <f t="shared" si="61"/>
        <v>116480000</v>
      </c>
      <c r="AH432" s="16" t="s">
        <v>260</v>
      </c>
      <c r="AI432" s="16" t="s">
        <v>259</v>
      </c>
      <c r="AJ432" s="16">
        <f t="shared" si="62"/>
        <v>2500656715</v>
      </c>
      <c r="AK432" s="16" t="s">
        <v>261</v>
      </c>
      <c r="AL432" s="24" t="str">
        <f t="shared" si="63"/>
        <v>{{5,1,1,87522984,0}|{{5,1,2,116480000,0}|{{5,1,3,2500656715,3}}</v>
      </c>
    </row>
    <row r="433" spans="1:38" x14ac:dyDescent="0.15">
      <c r="A433" s="16">
        <v>428</v>
      </c>
      <c r="B433" s="16">
        <v>107</v>
      </c>
      <c r="C433" s="16">
        <v>8</v>
      </c>
      <c r="D433" s="16">
        <v>0</v>
      </c>
      <c r="E433" s="16">
        <v>0</v>
      </c>
      <c r="F433" s="16">
        <v>0</v>
      </c>
      <c r="G433" s="16">
        <v>6000528</v>
      </c>
      <c r="H433" s="24"/>
      <c r="I433" s="24" t="s">
        <v>275</v>
      </c>
      <c r="J433" s="16">
        <v>8661</v>
      </c>
      <c r="K433" s="25">
        <f t="shared" si="56"/>
        <v>960</v>
      </c>
      <c r="L433" s="16" t="s">
        <v>28</v>
      </c>
      <c r="M433" s="16" t="str" cm="1">
        <f t="array" ref="M433:U433">_xlfn._xlws.FILTER(领地怪物效果!$A$4:$I$64,L433=领地怪物效果!$A$4:$A$64)</f>
        <v>远征PVP-7级普通</v>
      </c>
      <c r="N433" s="16">
        <v>7</v>
      </c>
      <c r="O433" s="16">
        <v>32</v>
      </c>
      <c r="P433" s="16">
        <v>200</v>
      </c>
      <c r="Q433" s="16">
        <v>200</v>
      </c>
      <c r="R433" s="16">
        <v>0</v>
      </c>
      <c r="S433" s="16">
        <v>96179104</v>
      </c>
      <c r="T433" s="16">
        <v>140000000</v>
      </c>
      <c r="U433" s="16">
        <v>3005597014</v>
      </c>
      <c r="V433" s="16">
        <f t="shared" si="64"/>
        <v>7</v>
      </c>
      <c r="W433" s="19" cm="1">
        <f t="array" ref="W433">SUMPRODUCT((V433=品质升级提升效果!$H$3:$H$102)*(品质升级提升效果!$I$3:$I$102=C433)*(品质升级提升效果!$J$3:$J$102))</f>
        <v>0.96</v>
      </c>
      <c r="X433" s="19" cm="1">
        <f t="array" ref="X433">IFERROR(LOOKUP(1,0/((L433=Sheet2!$A$1:$A$90)*(Sheet2!$B$1:$B$90=C433)),Sheet2!$C$1:$C$90),W433)</f>
        <v>0.96</v>
      </c>
      <c r="Y433" s="16">
        <f t="shared" si="57"/>
        <v>92331939</v>
      </c>
      <c r="Z433" s="16">
        <f t="shared" si="58"/>
        <v>134400000</v>
      </c>
      <c r="AA433" s="16">
        <f t="shared" si="59"/>
        <v>2885373133</v>
      </c>
      <c r="AD433" s="16" t="s">
        <v>257</v>
      </c>
      <c r="AE433" s="16" t="str">
        <f t="shared" si="60"/>
        <v>92331939,0}|</v>
      </c>
      <c r="AF433" s="16" t="s">
        <v>258</v>
      </c>
      <c r="AG433" s="16">
        <f t="shared" si="61"/>
        <v>134400000</v>
      </c>
      <c r="AH433" s="16" t="s">
        <v>260</v>
      </c>
      <c r="AI433" s="16" t="s">
        <v>259</v>
      </c>
      <c r="AJ433" s="16">
        <f t="shared" si="62"/>
        <v>2885373133</v>
      </c>
      <c r="AK433" s="16" t="s">
        <v>261</v>
      </c>
      <c r="AL433" s="24" t="str">
        <f t="shared" si="63"/>
        <v>{{5,1,1,92331939,0}|{{5,1,2,134400000,0}|{{5,1,3,2885373133,3}}</v>
      </c>
    </row>
    <row r="434" spans="1:38" x14ac:dyDescent="0.15">
      <c r="A434" s="16">
        <v>429</v>
      </c>
      <c r="B434" s="16">
        <v>108</v>
      </c>
      <c r="C434" s="16">
        <v>8</v>
      </c>
      <c r="D434" s="16">
        <v>0</v>
      </c>
      <c r="E434" s="16">
        <v>0</v>
      </c>
      <c r="F434" s="16">
        <v>0</v>
      </c>
      <c r="G434" s="16">
        <v>6000529</v>
      </c>
      <c r="H434" s="24"/>
      <c r="I434" s="24" t="s">
        <v>276</v>
      </c>
      <c r="J434" s="16">
        <v>8661</v>
      </c>
      <c r="K434" s="25">
        <f t="shared" si="56"/>
        <v>860</v>
      </c>
      <c r="L434" s="16" t="s">
        <v>29</v>
      </c>
      <c r="M434" s="16" t="str" cm="1">
        <f t="array" ref="M434:U434">_xlfn._xlws.FILTER(领地怪物效果!$A$4:$I$64,L434=领地怪物效果!$A$4:$A$64)</f>
        <v>远征PVP-8级普通</v>
      </c>
      <c r="N434" s="16">
        <v>8</v>
      </c>
      <c r="O434" s="16">
        <v>35</v>
      </c>
      <c r="P434" s="16">
        <v>250</v>
      </c>
      <c r="Q434" s="16">
        <v>250</v>
      </c>
      <c r="R434" s="16">
        <v>0</v>
      </c>
      <c r="S434" s="16">
        <v>105195895</v>
      </c>
      <c r="T434" s="16">
        <v>175000000</v>
      </c>
      <c r="U434" s="16">
        <v>3756996268</v>
      </c>
      <c r="V434" s="16">
        <f t="shared" si="64"/>
        <v>8</v>
      </c>
      <c r="W434" s="19" cm="1">
        <f t="array" ref="W434">SUMPRODUCT((V434=品质升级提升效果!$H$3:$H$102)*(品质升级提升效果!$I$3:$I$102=C434)*(品质升级提升效果!$J$3:$J$102))</f>
        <v>0.86</v>
      </c>
      <c r="X434" s="19" cm="1">
        <f t="array" ref="X434">IFERROR(LOOKUP(1,0/((L434=Sheet2!$A$1:$A$90)*(Sheet2!$B$1:$B$90=C434)),Sheet2!$C$1:$C$90),W434)</f>
        <v>0.86</v>
      </c>
      <c r="Y434" s="16">
        <f t="shared" si="57"/>
        <v>90468469</v>
      </c>
      <c r="Z434" s="16">
        <f t="shared" si="58"/>
        <v>150500000</v>
      </c>
      <c r="AA434" s="16">
        <f t="shared" si="59"/>
        <v>3231016790</v>
      </c>
      <c r="AD434" s="16" t="s">
        <v>257</v>
      </c>
      <c r="AE434" s="16" t="str">
        <f t="shared" si="60"/>
        <v>90468469,0}|</v>
      </c>
      <c r="AF434" s="16" t="s">
        <v>258</v>
      </c>
      <c r="AG434" s="16">
        <f t="shared" si="61"/>
        <v>150500000</v>
      </c>
      <c r="AH434" s="16" t="s">
        <v>260</v>
      </c>
      <c r="AI434" s="16" t="s">
        <v>259</v>
      </c>
      <c r="AJ434" s="16">
        <f t="shared" si="62"/>
        <v>3231016790</v>
      </c>
      <c r="AK434" s="16" t="s">
        <v>261</v>
      </c>
      <c r="AL434" s="24" t="str">
        <f t="shared" si="63"/>
        <v>{{5,1,1,90468469,0}|{{5,1,2,150500000,0}|{{5,1,3,3231016790,3}}</v>
      </c>
    </row>
    <row r="435" spans="1:38" x14ac:dyDescent="0.15">
      <c r="A435" s="16">
        <v>430</v>
      </c>
      <c r="B435" s="16">
        <v>109</v>
      </c>
      <c r="C435" s="16">
        <v>8</v>
      </c>
      <c r="D435" s="16">
        <v>0</v>
      </c>
      <c r="E435" s="16">
        <v>0</v>
      </c>
      <c r="F435" s="16">
        <v>0</v>
      </c>
      <c r="G435" s="16">
        <v>6000530</v>
      </c>
      <c r="H435" s="24"/>
      <c r="I435" s="24" t="s">
        <v>277</v>
      </c>
      <c r="J435" s="16">
        <v>8661</v>
      </c>
      <c r="K435" s="25">
        <f t="shared" si="56"/>
        <v>760</v>
      </c>
      <c r="L435" s="16" t="s">
        <v>30</v>
      </c>
      <c r="M435" s="16" t="str" cm="1">
        <f t="array" ref="M435:U435">_xlfn._xlws.FILTER(领地怪物效果!$A$4:$I$64,L435=领地怪物效果!$A$4:$A$64)</f>
        <v>远征PVP-9级普通</v>
      </c>
      <c r="N435" s="16">
        <v>9</v>
      </c>
      <c r="O435" s="16">
        <v>60</v>
      </c>
      <c r="P435" s="16">
        <v>300</v>
      </c>
      <c r="Q435" s="16">
        <v>300</v>
      </c>
      <c r="R435" s="16">
        <v>0</v>
      </c>
      <c r="S435" s="16">
        <v>180335820</v>
      </c>
      <c r="T435" s="16">
        <v>210000000</v>
      </c>
      <c r="U435" s="16">
        <v>4508395522</v>
      </c>
      <c r="V435" s="16">
        <f t="shared" si="64"/>
        <v>9</v>
      </c>
      <c r="W435" s="19" cm="1">
        <f t="array" ref="W435">SUMPRODUCT((V435=品质升级提升效果!$H$3:$H$102)*(品质升级提升效果!$I$3:$I$102=C435)*(品质升级提升效果!$J$3:$J$102))</f>
        <v>0.76</v>
      </c>
      <c r="X435" s="19" cm="1">
        <f t="array" ref="X435">IFERROR(LOOKUP(1,0/((L435=Sheet2!$A$1:$A$90)*(Sheet2!$B$1:$B$90=C435)),Sheet2!$C$1:$C$90),W435)</f>
        <v>0.76</v>
      </c>
      <c r="Y435" s="16">
        <f t="shared" si="57"/>
        <v>137055223</v>
      </c>
      <c r="Z435" s="16">
        <f t="shared" si="58"/>
        <v>159600000</v>
      </c>
      <c r="AA435" s="16">
        <f t="shared" si="59"/>
        <v>3426380596</v>
      </c>
      <c r="AD435" s="16" t="s">
        <v>257</v>
      </c>
      <c r="AE435" s="16" t="str">
        <f t="shared" si="60"/>
        <v>137055223,0}|</v>
      </c>
      <c r="AF435" s="16" t="s">
        <v>258</v>
      </c>
      <c r="AG435" s="16">
        <f t="shared" si="61"/>
        <v>159600000</v>
      </c>
      <c r="AH435" s="16" t="s">
        <v>260</v>
      </c>
      <c r="AI435" s="16" t="s">
        <v>259</v>
      </c>
      <c r="AJ435" s="16">
        <f t="shared" si="62"/>
        <v>3426380596</v>
      </c>
      <c r="AK435" s="16" t="s">
        <v>261</v>
      </c>
      <c r="AL435" s="24" t="str">
        <f t="shared" si="63"/>
        <v>{{5,1,1,137055223,0}|{{5,1,2,159600000,0}|{{5,1,3,3426380596,3}}</v>
      </c>
    </row>
    <row r="436" spans="1:38" x14ac:dyDescent="0.15">
      <c r="A436" s="16">
        <v>431</v>
      </c>
      <c r="B436" s="16">
        <v>110</v>
      </c>
      <c r="C436" s="16">
        <v>8</v>
      </c>
      <c r="D436" s="16">
        <v>0</v>
      </c>
      <c r="E436" s="16">
        <v>0</v>
      </c>
      <c r="F436" s="16">
        <v>0</v>
      </c>
      <c r="G436" s="16">
        <v>6000531</v>
      </c>
      <c r="H436" s="24"/>
      <c r="I436" s="24" t="s">
        <v>278</v>
      </c>
      <c r="J436" s="16">
        <v>8661</v>
      </c>
      <c r="K436" s="25">
        <f t="shared" si="56"/>
        <v>720</v>
      </c>
      <c r="L436" s="16" t="s">
        <v>31</v>
      </c>
      <c r="M436" s="16" t="str" cm="1">
        <f t="array" ref="M436:U436">_xlfn._xlws.FILTER(领地怪物效果!$A$4:$I$64,L436=领地怪物效果!$A$4:$A$64)</f>
        <v>远征PVP-10级普通</v>
      </c>
      <c r="N436" s="16">
        <v>10</v>
      </c>
      <c r="O436" s="16">
        <v>70</v>
      </c>
      <c r="P436" s="16">
        <v>320</v>
      </c>
      <c r="Q436" s="16">
        <v>320</v>
      </c>
      <c r="R436" s="16">
        <v>0</v>
      </c>
      <c r="S436" s="16">
        <v>210391791</v>
      </c>
      <c r="T436" s="16">
        <v>224000000</v>
      </c>
      <c r="U436" s="16">
        <v>4808955223</v>
      </c>
      <c r="V436" s="16">
        <f t="shared" si="64"/>
        <v>10</v>
      </c>
      <c r="W436" s="19" cm="1">
        <f t="array" ref="W436">SUMPRODUCT((V436=品质升级提升效果!$H$3:$H$102)*(品质升级提升效果!$I$3:$I$102=C436)*(品质升级提升效果!$J$3:$J$102))</f>
        <v>0.72</v>
      </c>
      <c r="X436" s="19" cm="1">
        <f t="array" ref="X436">IFERROR(LOOKUP(1,0/((L436=Sheet2!$A$1:$A$90)*(Sheet2!$B$1:$B$90=C436)),Sheet2!$C$1:$C$90),W436)</f>
        <v>0.72</v>
      </c>
      <c r="Y436" s="16">
        <f t="shared" si="57"/>
        <v>151482089</v>
      </c>
      <c r="Z436" s="16">
        <f t="shared" si="58"/>
        <v>161280000</v>
      </c>
      <c r="AA436" s="16">
        <f t="shared" si="59"/>
        <v>3462447760</v>
      </c>
      <c r="AD436" s="16" t="s">
        <v>257</v>
      </c>
      <c r="AE436" s="16" t="str">
        <f t="shared" si="60"/>
        <v>151482089,0}|</v>
      </c>
      <c r="AF436" s="16" t="s">
        <v>258</v>
      </c>
      <c r="AG436" s="16">
        <f t="shared" si="61"/>
        <v>161280000</v>
      </c>
      <c r="AH436" s="16" t="s">
        <v>260</v>
      </c>
      <c r="AI436" s="16" t="s">
        <v>259</v>
      </c>
      <c r="AJ436" s="16">
        <f t="shared" si="62"/>
        <v>3462447760</v>
      </c>
      <c r="AK436" s="16" t="s">
        <v>261</v>
      </c>
      <c r="AL436" s="24" t="str">
        <f t="shared" si="63"/>
        <v>{{5,1,1,151482089,0}|{{5,1,2,161280000,0}|{{5,1,3,3462447760,3}}</v>
      </c>
    </row>
    <row r="437" spans="1:38" x14ac:dyDescent="0.15">
      <c r="A437" s="16">
        <v>432</v>
      </c>
      <c r="B437" s="16">
        <v>201</v>
      </c>
      <c r="C437" s="16">
        <v>8</v>
      </c>
      <c r="D437" s="16">
        <v>800</v>
      </c>
      <c r="E437" s="16">
        <v>0</v>
      </c>
      <c r="F437" s="16">
        <v>0</v>
      </c>
      <c r="G437" s="16">
        <v>6000532</v>
      </c>
      <c r="H437" s="24"/>
      <c r="I437" s="24" t="s">
        <v>279</v>
      </c>
      <c r="J437" s="16">
        <v>8661</v>
      </c>
      <c r="K437" s="25">
        <f t="shared" si="56"/>
        <v>1600</v>
      </c>
      <c r="L437" s="16" t="s">
        <v>32</v>
      </c>
      <c r="M437" s="16" t="str" cm="1">
        <f t="array" ref="M437:U437">_xlfn._xlws.FILTER(领地怪物效果!$A$4:$I$64,L437=领地怪物效果!$A$4:$A$64)</f>
        <v>远征PVP-1级远征币矿井</v>
      </c>
      <c r="N437" s="16">
        <v>1</v>
      </c>
      <c r="O437" s="16">
        <v>1.9</v>
      </c>
      <c r="P437" s="16">
        <v>1.9</v>
      </c>
      <c r="Q437" s="16">
        <v>1.9</v>
      </c>
      <c r="R437" s="16">
        <v>0</v>
      </c>
      <c r="S437" s="16">
        <v>5710634</v>
      </c>
      <c r="T437" s="16">
        <v>1330000</v>
      </c>
      <c r="U437" s="16">
        <v>28553171</v>
      </c>
      <c r="V437" s="16">
        <f t="shared" si="64"/>
        <v>1</v>
      </c>
      <c r="W437" s="19" cm="1">
        <f t="array" ref="W437">SUMPRODUCT((V437=品质升级提升效果!$H$3:$H$102)*(品质升级提升效果!$I$3:$I$102=C437)*(品质升级提升效果!$J$3:$J$102))</f>
        <v>1.6</v>
      </c>
      <c r="X437" s="19" cm="1">
        <f t="array" ref="X437">IFERROR(LOOKUP(1,0/((L437=Sheet2!$A$1:$A$90)*(Sheet2!$B$1:$B$90=C437)),Sheet2!$C$1:$C$90),W437)</f>
        <v>1.6</v>
      </c>
      <c r="Y437" s="16">
        <f t="shared" si="57"/>
        <v>9137014</v>
      </c>
      <c r="Z437" s="16">
        <f t="shared" si="58"/>
        <v>2128000</v>
      </c>
      <c r="AA437" s="16">
        <f t="shared" si="59"/>
        <v>45685073</v>
      </c>
      <c r="AD437" s="16" t="s">
        <v>257</v>
      </c>
      <c r="AE437" s="16" t="str">
        <f t="shared" si="60"/>
        <v>9137014,0}|</v>
      </c>
      <c r="AF437" s="16" t="s">
        <v>258</v>
      </c>
      <c r="AG437" s="16">
        <f t="shared" si="61"/>
        <v>2128000</v>
      </c>
      <c r="AH437" s="16" t="s">
        <v>260</v>
      </c>
      <c r="AI437" s="16" t="s">
        <v>259</v>
      </c>
      <c r="AJ437" s="16">
        <f t="shared" si="62"/>
        <v>45685073</v>
      </c>
      <c r="AK437" s="16" t="s">
        <v>261</v>
      </c>
      <c r="AL437" s="24" t="str">
        <f t="shared" si="63"/>
        <v>{{5,1,1,9137014,0}|{{5,1,2,2128000,0}|{{5,1,3,45685073,3}}</v>
      </c>
    </row>
    <row r="438" spans="1:38" x14ac:dyDescent="0.15">
      <c r="A438" s="16">
        <v>433</v>
      </c>
      <c r="B438" s="16">
        <v>202</v>
      </c>
      <c r="C438" s="16">
        <v>8</v>
      </c>
      <c r="D438" s="16">
        <v>800</v>
      </c>
      <c r="E438" s="16">
        <v>0</v>
      </c>
      <c r="F438" s="16">
        <v>0</v>
      </c>
      <c r="G438" s="16">
        <v>6000533</v>
      </c>
      <c r="H438" s="24"/>
      <c r="I438" s="24" t="s">
        <v>280</v>
      </c>
      <c r="J438" s="16">
        <v>8661</v>
      </c>
      <c r="K438" s="25">
        <f t="shared" si="56"/>
        <v>1280</v>
      </c>
      <c r="L438" s="16" t="s">
        <v>33</v>
      </c>
      <c r="M438" s="16" t="str" cm="1">
        <f t="array" ref="M438:U438">_xlfn._xlws.FILTER(领地怪物效果!$A$4:$I$64,L438=领地怪物效果!$A$4:$A$64)</f>
        <v>远征PVP-2级远征币矿井</v>
      </c>
      <c r="N438" s="16">
        <v>2</v>
      </c>
      <c r="O438" s="16">
        <v>2.95</v>
      </c>
      <c r="P438" s="16">
        <v>2.25</v>
      </c>
      <c r="Q438" s="16">
        <v>2.25</v>
      </c>
      <c r="R438" s="16">
        <v>0</v>
      </c>
      <c r="S438" s="16">
        <v>8866511</v>
      </c>
      <c r="T438" s="16">
        <v>1575000</v>
      </c>
      <c r="U438" s="16">
        <v>33812966</v>
      </c>
      <c r="V438" s="16">
        <f t="shared" si="64"/>
        <v>2</v>
      </c>
      <c r="W438" s="19" cm="1">
        <f t="array" ref="W438">SUMPRODUCT((V438=品质升级提升效果!$H$3:$H$102)*(品质升级提升效果!$I$3:$I$102=C438)*(品质升级提升效果!$J$3:$J$102))</f>
        <v>1.28</v>
      </c>
      <c r="X438" s="19" cm="1">
        <f t="array" ref="X438">IFERROR(LOOKUP(1,0/((L438=Sheet2!$A$1:$A$90)*(Sheet2!$B$1:$B$90=C438)),Sheet2!$C$1:$C$90),W438)</f>
        <v>1.28</v>
      </c>
      <c r="Y438" s="16">
        <f t="shared" si="57"/>
        <v>11349134</v>
      </c>
      <c r="Z438" s="16">
        <f t="shared" si="58"/>
        <v>2016000</v>
      </c>
      <c r="AA438" s="16">
        <f t="shared" si="59"/>
        <v>43280596</v>
      </c>
      <c r="AD438" s="16" t="s">
        <v>257</v>
      </c>
      <c r="AE438" s="16" t="str">
        <f t="shared" si="60"/>
        <v>11349134,0}|</v>
      </c>
      <c r="AF438" s="16" t="s">
        <v>258</v>
      </c>
      <c r="AG438" s="16">
        <f t="shared" si="61"/>
        <v>2016000</v>
      </c>
      <c r="AH438" s="16" t="s">
        <v>260</v>
      </c>
      <c r="AI438" s="16" t="s">
        <v>259</v>
      </c>
      <c r="AJ438" s="16">
        <f t="shared" si="62"/>
        <v>43280596</v>
      </c>
      <c r="AK438" s="16" t="s">
        <v>261</v>
      </c>
      <c r="AL438" s="24" t="str">
        <f t="shared" si="63"/>
        <v>{{5,1,1,11349134,0}|{{5,1,2,2016000,0}|{{5,1,3,43280596,3}}</v>
      </c>
    </row>
    <row r="439" spans="1:38" x14ac:dyDescent="0.15">
      <c r="A439" s="16">
        <v>434</v>
      </c>
      <c r="B439" s="16">
        <v>203</v>
      </c>
      <c r="C439" s="16">
        <v>8</v>
      </c>
      <c r="D439" s="16">
        <v>800</v>
      </c>
      <c r="E439" s="16">
        <v>0</v>
      </c>
      <c r="F439" s="16">
        <v>0</v>
      </c>
      <c r="G439" s="16">
        <v>6000534</v>
      </c>
      <c r="H439" s="24"/>
      <c r="I439" s="24" t="s">
        <v>281</v>
      </c>
      <c r="J439" s="16">
        <v>8661</v>
      </c>
      <c r="K439" s="25">
        <f t="shared" si="56"/>
        <v>1140.0000000000002</v>
      </c>
      <c r="L439" s="16" t="s">
        <v>34</v>
      </c>
      <c r="M439" s="16" t="str" cm="1">
        <f t="array" ref="M439:U439">_xlfn._xlws.FILTER(领地怪物效果!$A$4:$I$64,L439=领地怪物效果!$A$4:$A$64)</f>
        <v>远征PVP-3级远征币矿井</v>
      </c>
      <c r="N439" s="16">
        <v>3</v>
      </c>
      <c r="O439" s="16">
        <v>5.9</v>
      </c>
      <c r="P439" s="16">
        <v>3.9</v>
      </c>
      <c r="Q439" s="16">
        <v>3.9</v>
      </c>
      <c r="R439" s="16">
        <v>0</v>
      </c>
      <c r="S439" s="16">
        <v>17733022</v>
      </c>
      <c r="T439" s="16">
        <v>2730000</v>
      </c>
      <c r="U439" s="16">
        <v>58609141</v>
      </c>
      <c r="V439" s="16">
        <f t="shared" si="64"/>
        <v>3</v>
      </c>
      <c r="W439" s="19" cm="1">
        <f t="array" ref="W439">SUMPRODUCT((V439=品质升级提升效果!$H$3:$H$102)*(品质升级提升效果!$I$3:$I$102=C439)*(品质升级提升效果!$J$3:$J$102))</f>
        <v>1.1400000000000001</v>
      </c>
      <c r="X439" s="19" cm="1">
        <f t="array" ref="X439">IFERROR(LOOKUP(1,0/((L439=Sheet2!$A$1:$A$90)*(Sheet2!$B$1:$B$90=C439)),Sheet2!$C$1:$C$90),W439)</f>
        <v>1.1400000000000001</v>
      </c>
      <c r="Y439" s="16">
        <f t="shared" si="57"/>
        <v>20215645</v>
      </c>
      <c r="Z439" s="16">
        <f t="shared" si="58"/>
        <v>3112200</v>
      </c>
      <c r="AA439" s="16">
        <f t="shared" si="59"/>
        <v>66814420</v>
      </c>
      <c r="AD439" s="16" t="s">
        <v>257</v>
      </c>
      <c r="AE439" s="16" t="str">
        <f t="shared" si="60"/>
        <v>20215645,0}|</v>
      </c>
      <c r="AF439" s="16" t="s">
        <v>258</v>
      </c>
      <c r="AG439" s="16">
        <f t="shared" si="61"/>
        <v>3112200</v>
      </c>
      <c r="AH439" s="16" t="s">
        <v>260</v>
      </c>
      <c r="AI439" s="16" t="s">
        <v>259</v>
      </c>
      <c r="AJ439" s="16">
        <f t="shared" si="62"/>
        <v>66814420</v>
      </c>
      <c r="AK439" s="16" t="s">
        <v>261</v>
      </c>
      <c r="AL439" s="24" t="str">
        <f t="shared" si="63"/>
        <v>{{5,1,1,20215645,0}|{{5,1,2,3112200,0}|{{5,1,3,66814420,3}}</v>
      </c>
    </row>
    <row r="440" spans="1:38" x14ac:dyDescent="0.15">
      <c r="A440" s="16">
        <v>435</v>
      </c>
      <c r="B440" s="16">
        <v>204</v>
      </c>
      <c r="C440" s="16">
        <v>8</v>
      </c>
      <c r="D440" s="16">
        <v>800</v>
      </c>
      <c r="E440" s="16">
        <v>0</v>
      </c>
      <c r="F440" s="16">
        <v>0</v>
      </c>
      <c r="G440" s="16">
        <v>6000535</v>
      </c>
      <c r="H440" s="24"/>
      <c r="I440" s="24" t="s">
        <v>280</v>
      </c>
      <c r="J440" s="16">
        <v>8661</v>
      </c>
      <c r="K440" s="25">
        <f t="shared" si="56"/>
        <v>1280</v>
      </c>
      <c r="L440" s="16" t="s">
        <v>35</v>
      </c>
      <c r="M440" s="16" t="str" cm="1">
        <f t="array" ref="M440:U440">_xlfn._xlws.FILTER(领地怪物效果!$A$4:$I$64,L440=领地怪物效果!$A$4:$A$64)</f>
        <v>远征PVP-4级远征币矿井</v>
      </c>
      <c r="N440" s="16">
        <v>4</v>
      </c>
      <c r="O440" s="16">
        <v>8.6999999999999993</v>
      </c>
      <c r="P440" s="16">
        <v>29.7</v>
      </c>
      <c r="Q440" s="16">
        <v>29.7</v>
      </c>
      <c r="R440" s="16">
        <v>0</v>
      </c>
      <c r="S440" s="16">
        <v>26148694</v>
      </c>
      <c r="T440" s="16">
        <v>20790000</v>
      </c>
      <c r="U440" s="16">
        <v>446331156</v>
      </c>
      <c r="V440" s="16">
        <f t="shared" si="64"/>
        <v>4</v>
      </c>
      <c r="W440" s="19" cm="1">
        <f t="array" ref="W440">SUMPRODUCT((V440=品质升级提升效果!$H$3:$H$102)*(品质升级提升效果!$I$3:$I$102=C440)*(品质升级提升效果!$J$3:$J$102))</f>
        <v>1.28</v>
      </c>
      <c r="X440" s="19" cm="1">
        <f t="array" ref="X440">IFERROR(LOOKUP(1,0/((L440=Sheet2!$A$1:$A$90)*(Sheet2!$B$1:$B$90=C440)),Sheet2!$C$1:$C$90),W440)</f>
        <v>1.28</v>
      </c>
      <c r="Y440" s="16">
        <f t="shared" si="57"/>
        <v>33470328</v>
      </c>
      <c r="Z440" s="16">
        <f t="shared" si="58"/>
        <v>26611200</v>
      </c>
      <c r="AA440" s="16">
        <f t="shared" si="59"/>
        <v>571303879</v>
      </c>
      <c r="AD440" s="16" t="s">
        <v>257</v>
      </c>
      <c r="AE440" s="16" t="str">
        <f t="shared" si="60"/>
        <v>33470328,0}|</v>
      </c>
      <c r="AF440" s="16" t="s">
        <v>258</v>
      </c>
      <c r="AG440" s="16">
        <f t="shared" si="61"/>
        <v>26611200</v>
      </c>
      <c r="AH440" s="16" t="s">
        <v>260</v>
      </c>
      <c r="AI440" s="16" t="s">
        <v>259</v>
      </c>
      <c r="AJ440" s="16">
        <f t="shared" si="62"/>
        <v>571303879</v>
      </c>
      <c r="AK440" s="16" t="s">
        <v>261</v>
      </c>
      <c r="AL440" s="24" t="str">
        <f t="shared" si="63"/>
        <v>{{5,1,1,33470328,0}|{{5,1,2,26611200,0}|{{5,1,3,571303879,3}}</v>
      </c>
    </row>
    <row r="441" spans="1:38" x14ac:dyDescent="0.15">
      <c r="A441" s="16">
        <v>436</v>
      </c>
      <c r="B441" s="16">
        <v>205</v>
      </c>
      <c r="C441" s="16">
        <v>8</v>
      </c>
      <c r="D441" s="16">
        <v>800</v>
      </c>
      <c r="E441" s="16">
        <v>0</v>
      </c>
      <c r="F441" s="16">
        <v>0</v>
      </c>
      <c r="G441" s="16">
        <v>6000536</v>
      </c>
      <c r="H441" s="24"/>
      <c r="I441" s="24" t="s">
        <v>280</v>
      </c>
      <c r="J441" s="16">
        <v>8661</v>
      </c>
      <c r="K441" s="25">
        <f t="shared" si="56"/>
        <v>1140.0000000000002</v>
      </c>
      <c r="L441" s="16" t="s">
        <v>36</v>
      </c>
      <c r="M441" s="16" t="str" cm="1">
        <f t="array" ref="M441:U441">_xlfn._xlws.FILTER(领地怪物效果!$A$4:$I$64,L441=领地怪物效果!$A$4:$A$64)</f>
        <v>远征PVP-5级远征币矿井</v>
      </c>
      <c r="N441" s="16">
        <v>5</v>
      </c>
      <c r="O441" s="16">
        <v>13.2</v>
      </c>
      <c r="P441" s="16">
        <v>35</v>
      </c>
      <c r="Q441" s="16">
        <v>35</v>
      </c>
      <c r="R441" s="16">
        <v>0</v>
      </c>
      <c r="S441" s="16">
        <v>39673880</v>
      </c>
      <c r="T441" s="16">
        <v>24500000</v>
      </c>
      <c r="U441" s="16">
        <v>525979477</v>
      </c>
      <c r="V441" s="16">
        <f t="shared" si="64"/>
        <v>5</v>
      </c>
      <c r="W441" s="19" cm="1">
        <f t="array" ref="W441">SUMPRODUCT((V441=品质升级提升效果!$H$3:$H$102)*(品质升级提升效果!$I$3:$I$102=C441)*(品质升级提升效果!$J$3:$J$102))</f>
        <v>1.1400000000000001</v>
      </c>
      <c r="X441" s="19" cm="1">
        <f t="array" ref="X441">IFERROR(LOOKUP(1,0/((L441=Sheet2!$A$1:$A$90)*(Sheet2!$B$1:$B$90=C441)),Sheet2!$C$1:$C$90),W441)</f>
        <v>1.1400000000000001</v>
      </c>
      <c r="Y441" s="16">
        <f t="shared" si="57"/>
        <v>45228223</v>
      </c>
      <c r="Z441" s="16">
        <f t="shared" si="58"/>
        <v>27930000</v>
      </c>
      <c r="AA441" s="16">
        <f t="shared" si="59"/>
        <v>599616603</v>
      </c>
      <c r="AD441" s="16" t="s">
        <v>257</v>
      </c>
      <c r="AE441" s="16" t="str">
        <f t="shared" si="60"/>
        <v>45228223,0}|</v>
      </c>
      <c r="AF441" s="16" t="s">
        <v>258</v>
      </c>
      <c r="AG441" s="16">
        <f t="shared" si="61"/>
        <v>27930000</v>
      </c>
      <c r="AH441" s="16" t="s">
        <v>260</v>
      </c>
      <c r="AI441" s="16" t="s">
        <v>259</v>
      </c>
      <c r="AJ441" s="16">
        <f t="shared" si="62"/>
        <v>599616603</v>
      </c>
      <c r="AK441" s="16" t="s">
        <v>261</v>
      </c>
      <c r="AL441" s="24" t="str">
        <f t="shared" si="63"/>
        <v>{{5,1,1,45228223,0}|{{5,1,2,27930000,0}|{{5,1,3,599616603,3}}</v>
      </c>
    </row>
    <row r="442" spans="1:38" x14ac:dyDescent="0.15">
      <c r="A442" s="16">
        <v>437</v>
      </c>
      <c r="B442" s="16">
        <v>206</v>
      </c>
      <c r="C442" s="16">
        <v>8</v>
      </c>
      <c r="D442" s="16">
        <v>800</v>
      </c>
      <c r="E442" s="16">
        <v>0</v>
      </c>
      <c r="F442" s="16">
        <v>0</v>
      </c>
      <c r="G442" s="16">
        <v>6000537</v>
      </c>
      <c r="H442" s="24"/>
      <c r="I442" s="24" t="s">
        <v>274</v>
      </c>
      <c r="J442" s="16">
        <v>8661</v>
      </c>
      <c r="K442" s="25">
        <f t="shared" si="56"/>
        <v>1040</v>
      </c>
      <c r="L442" s="16" t="s">
        <v>37</v>
      </c>
      <c r="M442" s="16" t="str" cm="1">
        <f t="array" ref="M442:U442">_xlfn._xlws.FILTER(领地怪物效果!$A$4:$I$64,L442=领地怪物效果!$A$4:$A$64)</f>
        <v>远征PVP-6级远征币矿井</v>
      </c>
      <c r="N442" s="16">
        <v>6</v>
      </c>
      <c r="O442" s="16">
        <v>31.05</v>
      </c>
      <c r="P442" s="16">
        <v>232</v>
      </c>
      <c r="Q442" s="16">
        <v>232</v>
      </c>
      <c r="R442" s="16">
        <v>0</v>
      </c>
      <c r="S442" s="16">
        <v>93323787</v>
      </c>
      <c r="T442" s="16">
        <v>162400000</v>
      </c>
      <c r="U442" s="16">
        <v>3486492537</v>
      </c>
      <c r="V442" s="16">
        <f t="shared" si="64"/>
        <v>6</v>
      </c>
      <c r="W442" s="19" cm="1">
        <f t="array" ref="W442">SUMPRODUCT((V442=品质升级提升效果!$H$3:$H$102)*(品质升级提升效果!$I$3:$I$102=C442)*(品质升级提升效果!$J$3:$J$102))</f>
        <v>1.04</v>
      </c>
      <c r="X442" s="19" cm="1">
        <f t="array" ref="X442">IFERROR(LOOKUP(1,0/((L442=Sheet2!$A$1:$A$90)*(Sheet2!$B$1:$B$90=C442)),Sheet2!$C$1:$C$90),W442)</f>
        <v>1.04</v>
      </c>
      <c r="Y442" s="16">
        <f t="shared" si="57"/>
        <v>97056738</v>
      </c>
      <c r="Z442" s="16">
        <f t="shared" si="58"/>
        <v>168896000</v>
      </c>
      <c r="AA442" s="16">
        <f t="shared" si="59"/>
        <v>3625952238</v>
      </c>
      <c r="AD442" s="16" t="s">
        <v>257</v>
      </c>
      <c r="AE442" s="16" t="str">
        <f t="shared" si="60"/>
        <v>97056738,0}|</v>
      </c>
      <c r="AF442" s="16" t="s">
        <v>258</v>
      </c>
      <c r="AG442" s="16">
        <f t="shared" si="61"/>
        <v>168896000</v>
      </c>
      <c r="AH442" s="16" t="s">
        <v>260</v>
      </c>
      <c r="AI442" s="16" t="s">
        <v>259</v>
      </c>
      <c r="AJ442" s="16">
        <f t="shared" si="62"/>
        <v>3625952238</v>
      </c>
      <c r="AK442" s="16" t="s">
        <v>261</v>
      </c>
      <c r="AL442" s="24" t="str">
        <f t="shared" si="63"/>
        <v>{{5,1,1,97056738,0}|{{5,1,2,168896000,0}|{{5,1,3,3625952238,3}}</v>
      </c>
    </row>
    <row r="443" spans="1:38" x14ac:dyDescent="0.15">
      <c r="A443" s="16">
        <v>438</v>
      </c>
      <c r="B443" s="16">
        <v>207</v>
      </c>
      <c r="C443" s="16">
        <v>8</v>
      </c>
      <c r="D443" s="16">
        <v>800</v>
      </c>
      <c r="E443" s="16">
        <v>0</v>
      </c>
      <c r="F443" s="16">
        <v>0</v>
      </c>
      <c r="G443" s="16">
        <v>6000538</v>
      </c>
      <c r="H443" s="24"/>
      <c r="I443" s="24" t="s">
        <v>282</v>
      </c>
      <c r="J443" s="16">
        <v>8661</v>
      </c>
      <c r="K443" s="25">
        <f t="shared" si="56"/>
        <v>960</v>
      </c>
      <c r="L443" s="16" t="s">
        <v>38</v>
      </c>
      <c r="M443" s="16" t="str" cm="1">
        <f t="array" ref="M443:U443">_xlfn._xlws.FILTER(领地怪物效果!$A$4:$I$64,L443=领地怪物效果!$A$4:$A$64)</f>
        <v>远征PVP-7级远征币矿井</v>
      </c>
      <c r="N443" s="16">
        <v>7</v>
      </c>
      <c r="O443" s="16">
        <v>35.799999999999997</v>
      </c>
      <c r="P443" s="16">
        <v>300</v>
      </c>
      <c r="Q443" s="16">
        <v>300</v>
      </c>
      <c r="R443" s="16">
        <v>0</v>
      </c>
      <c r="S443" s="16">
        <v>107600373</v>
      </c>
      <c r="T443" s="16">
        <v>210000000</v>
      </c>
      <c r="U443" s="16">
        <v>4508395522</v>
      </c>
      <c r="V443" s="16">
        <f t="shared" si="64"/>
        <v>7</v>
      </c>
      <c r="W443" s="19" cm="1">
        <f t="array" ref="W443">SUMPRODUCT((V443=品质升级提升效果!$H$3:$H$102)*(品质升级提升效果!$I$3:$I$102=C443)*(品质升级提升效果!$J$3:$J$102))</f>
        <v>0.96</v>
      </c>
      <c r="X443" s="19" cm="1">
        <f t="array" ref="X443">IFERROR(LOOKUP(1,0/((L443=Sheet2!$A$1:$A$90)*(Sheet2!$B$1:$B$90=C443)),Sheet2!$C$1:$C$90),W443)</f>
        <v>0.96</v>
      </c>
      <c r="Y443" s="16">
        <f t="shared" si="57"/>
        <v>103296358</v>
      </c>
      <c r="Z443" s="16">
        <f t="shared" si="58"/>
        <v>201600000</v>
      </c>
      <c r="AA443" s="16">
        <f t="shared" si="59"/>
        <v>4328059701</v>
      </c>
      <c r="AD443" s="16" t="s">
        <v>257</v>
      </c>
      <c r="AE443" s="16" t="str">
        <f t="shared" si="60"/>
        <v>103296358,0}|</v>
      </c>
      <c r="AF443" s="16" t="s">
        <v>258</v>
      </c>
      <c r="AG443" s="16">
        <f t="shared" si="61"/>
        <v>201600000</v>
      </c>
      <c r="AH443" s="16" t="s">
        <v>260</v>
      </c>
      <c r="AI443" s="16" t="s">
        <v>259</v>
      </c>
      <c r="AJ443" s="16">
        <f t="shared" si="62"/>
        <v>4328059701</v>
      </c>
      <c r="AK443" s="16" t="s">
        <v>261</v>
      </c>
      <c r="AL443" s="24" t="str">
        <f t="shared" si="63"/>
        <v>{{5,1,1,103296358,0}|{{5,1,2,201600000,0}|{{5,1,3,4328059701,3}}</v>
      </c>
    </row>
    <row r="444" spans="1:38" x14ac:dyDescent="0.15">
      <c r="A444" s="16">
        <v>439</v>
      </c>
      <c r="B444" s="16">
        <v>208</v>
      </c>
      <c r="C444" s="16">
        <v>8</v>
      </c>
      <c r="D444" s="16">
        <v>800</v>
      </c>
      <c r="E444" s="16">
        <v>0</v>
      </c>
      <c r="F444" s="16">
        <v>0</v>
      </c>
      <c r="G444" s="16">
        <v>6000539</v>
      </c>
      <c r="H444" s="24"/>
      <c r="I444" s="24" t="s">
        <v>277</v>
      </c>
      <c r="J444" s="16">
        <v>8661</v>
      </c>
      <c r="K444" s="25">
        <f t="shared" si="56"/>
        <v>860</v>
      </c>
      <c r="L444" s="16" t="s">
        <v>39</v>
      </c>
      <c r="M444" s="16" t="str" cm="1">
        <f t="array" ref="M444:U444">_xlfn._xlws.FILTER(领地怪物效果!$A$4:$I$64,L444=领地怪物效果!$A$4:$A$64)</f>
        <v>远征PVP-8级远征币矿井</v>
      </c>
      <c r="N444" s="16">
        <v>8</v>
      </c>
      <c r="O444" s="16">
        <v>39.549999999999997</v>
      </c>
      <c r="P444" s="16">
        <v>387.5</v>
      </c>
      <c r="Q444" s="16">
        <v>387.5</v>
      </c>
      <c r="R444" s="16">
        <v>0</v>
      </c>
      <c r="S444" s="16">
        <v>118871361</v>
      </c>
      <c r="T444" s="16">
        <v>271250000</v>
      </c>
      <c r="U444" s="16">
        <v>5823344216</v>
      </c>
      <c r="V444" s="16">
        <f t="shared" si="64"/>
        <v>8</v>
      </c>
      <c r="W444" s="19" cm="1">
        <f t="array" ref="W444">SUMPRODUCT((V444=品质升级提升效果!$H$3:$H$102)*(品质升级提升效果!$I$3:$I$102=C444)*(品质升级提升效果!$J$3:$J$102))</f>
        <v>0.86</v>
      </c>
      <c r="X444" s="19" cm="1">
        <f t="array" ref="X444">IFERROR(LOOKUP(1,0/((L444=Sheet2!$A$1:$A$90)*(Sheet2!$B$1:$B$90=C444)),Sheet2!$C$1:$C$90),W444)</f>
        <v>0.86</v>
      </c>
      <c r="Y444" s="16">
        <f t="shared" si="57"/>
        <v>102229370</v>
      </c>
      <c r="Z444" s="16">
        <f t="shared" si="58"/>
        <v>233275000</v>
      </c>
      <c r="AA444" s="16">
        <f t="shared" si="59"/>
        <v>5008076025</v>
      </c>
      <c r="AD444" s="16" t="s">
        <v>257</v>
      </c>
      <c r="AE444" s="16" t="str">
        <f t="shared" si="60"/>
        <v>102229370,0}|</v>
      </c>
      <c r="AF444" s="16" t="s">
        <v>258</v>
      </c>
      <c r="AG444" s="16">
        <f t="shared" si="61"/>
        <v>233275000</v>
      </c>
      <c r="AH444" s="16" t="s">
        <v>260</v>
      </c>
      <c r="AI444" s="16" t="s">
        <v>259</v>
      </c>
      <c r="AJ444" s="16">
        <f t="shared" si="62"/>
        <v>5008076025</v>
      </c>
      <c r="AK444" s="16" t="s">
        <v>261</v>
      </c>
      <c r="AL444" s="24" t="str">
        <f t="shared" si="63"/>
        <v>{{5,1,1,102229370,0}|{{5,1,2,233275000,0}|{{5,1,3,5008076025,3}}</v>
      </c>
    </row>
    <row r="445" spans="1:38" x14ac:dyDescent="0.15">
      <c r="A445" s="16">
        <v>440</v>
      </c>
      <c r="B445" s="16">
        <v>209</v>
      </c>
      <c r="C445" s="16">
        <v>8</v>
      </c>
      <c r="D445" s="16">
        <v>800</v>
      </c>
      <c r="E445" s="16">
        <v>0</v>
      </c>
      <c r="F445" s="16">
        <v>0</v>
      </c>
      <c r="G445" s="16">
        <v>6000540</v>
      </c>
      <c r="H445" s="24"/>
      <c r="I445" s="24" t="s">
        <v>280</v>
      </c>
      <c r="J445" s="16">
        <v>8661</v>
      </c>
      <c r="K445" s="25">
        <f t="shared" si="56"/>
        <v>760</v>
      </c>
      <c r="L445" s="16" t="s">
        <v>40</v>
      </c>
      <c r="M445" s="16" t="str" cm="1">
        <f t="array" ref="M445:U445">_xlfn._xlws.FILTER(领地怪物效果!$A$4:$I$64,L445=领地怪物效果!$A$4:$A$64)</f>
        <v>远征PVP-9级远征币矿井</v>
      </c>
      <c r="N445" s="16">
        <v>9</v>
      </c>
      <c r="O445" s="16">
        <v>68.400000000000006</v>
      </c>
      <c r="P445" s="16">
        <v>480</v>
      </c>
      <c r="Q445" s="16">
        <v>480</v>
      </c>
      <c r="R445" s="16">
        <v>0</v>
      </c>
      <c r="S445" s="16">
        <v>205582835</v>
      </c>
      <c r="T445" s="16">
        <v>336000000</v>
      </c>
      <c r="U445" s="16">
        <v>7213432835</v>
      </c>
      <c r="V445" s="16">
        <f t="shared" si="64"/>
        <v>9</v>
      </c>
      <c r="W445" s="19" cm="1">
        <f t="array" ref="W445">SUMPRODUCT((V445=品质升级提升效果!$H$3:$H$102)*(品质升级提升效果!$I$3:$I$102=C445)*(品质升级提升效果!$J$3:$J$102))</f>
        <v>0.76</v>
      </c>
      <c r="X445" s="19" cm="1">
        <f t="array" ref="X445">IFERROR(LOOKUP(1,0/((L445=Sheet2!$A$1:$A$90)*(Sheet2!$B$1:$B$90=C445)),Sheet2!$C$1:$C$90),W445)</f>
        <v>0.76</v>
      </c>
      <c r="Y445" s="16">
        <f t="shared" si="57"/>
        <v>156242954</v>
      </c>
      <c r="Z445" s="16">
        <f t="shared" si="58"/>
        <v>255360000</v>
      </c>
      <c r="AA445" s="16">
        <f t="shared" si="59"/>
        <v>5482208954</v>
      </c>
      <c r="AD445" s="16" t="s">
        <v>257</v>
      </c>
      <c r="AE445" s="16" t="str">
        <f t="shared" si="60"/>
        <v>156242954,0}|</v>
      </c>
      <c r="AF445" s="16" t="s">
        <v>258</v>
      </c>
      <c r="AG445" s="16">
        <f t="shared" si="61"/>
        <v>255360000</v>
      </c>
      <c r="AH445" s="16" t="s">
        <v>260</v>
      </c>
      <c r="AI445" s="16" t="s">
        <v>259</v>
      </c>
      <c r="AJ445" s="16">
        <f t="shared" si="62"/>
        <v>5482208954</v>
      </c>
      <c r="AK445" s="16" t="s">
        <v>261</v>
      </c>
      <c r="AL445" s="24" t="str">
        <f t="shared" si="63"/>
        <v>{{5,1,1,156242954,0}|{{5,1,2,255360000,0}|{{5,1,3,5482208954,3}}</v>
      </c>
    </row>
    <row r="446" spans="1:38" x14ac:dyDescent="0.15">
      <c r="A446" s="16">
        <v>441</v>
      </c>
      <c r="B446" s="16">
        <v>210</v>
      </c>
      <c r="C446" s="16">
        <v>8</v>
      </c>
      <c r="D446" s="16">
        <v>800</v>
      </c>
      <c r="E446" s="16">
        <v>0</v>
      </c>
      <c r="F446" s="16">
        <v>0</v>
      </c>
      <c r="G446" s="16">
        <v>6000541</v>
      </c>
      <c r="H446" s="24"/>
      <c r="I446" s="24" t="s">
        <v>283</v>
      </c>
      <c r="J446" s="16">
        <v>8661</v>
      </c>
      <c r="K446" s="25">
        <f t="shared" si="56"/>
        <v>720</v>
      </c>
      <c r="L446" s="16" t="s">
        <v>41</v>
      </c>
      <c r="M446" s="16" t="str" cm="1">
        <f t="array" ref="M446:U446">_xlfn._xlws.FILTER(领地怪物效果!$A$4:$I$64,L446=领地怪物效果!$A$4:$A$64)</f>
        <v>远征PVP-10级远征币矿井</v>
      </c>
      <c r="N446" s="16">
        <v>10</v>
      </c>
      <c r="O446" s="16">
        <v>80.5</v>
      </c>
      <c r="P446" s="16">
        <v>528</v>
      </c>
      <c r="Q446" s="16">
        <v>528</v>
      </c>
      <c r="R446" s="16">
        <v>0</v>
      </c>
      <c r="S446" s="16">
        <v>241950559</v>
      </c>
      <c r="T446" s="16">
        <v>369600000</v>
      </c>
      <c r="U446" s="16">
        <v>7934776119</v>
      </c>
      <c r="V446" s="16">
        <f t="shared" si="64"/>
        <v>10</v>
      </c>
      <c r="W446" s="19" cm="1">
        <f t="array" ref="W446">SUMPRODUCT((V446=品质升级提升效果!$H$3:$H$102)*(品质升级提升效果!$I$3:$I$102=C446)*(品质升级提升效果!$J$3:$J$102))</f>
        <v>0.72</v>
      </c>
      <c r="X446" s="19" cm="1">
        <f t="array" ref="X446">IFERROR(LOOKUP(1,0/((L446=Sheet2!$A$1:$A$90)*(Sheet2!$B$1:$B$90=C446)),Sheet2!$C$1:$C$90),W446)</f>
        <v>0.72</v>
      </c>
      <c r="Y446" s="16">
        <f t="shared" si="57"/>
        <v>174204402</v>
      </c>
      <c r="Z446" s="16">
        <f t="shared" si="58"/>
        <v>266112000</v>
      </c>
      <c r="AA446" s="16">
        <f t="shared" si="59"/>
        <v>5713038805</v>
      </c>
      <c r="AD446" s="16" t="s">
        <v>257</v>
      </c>
      <c r="AE446" s="16" t="str">
        <f t="shared" si="60"/>
        <v>174204402,0}|</v>
      </c>
      <c r="AF446" s="16" t="s">
        <v>258</v>
      </c>
      <c r="AG446" s="16">
        <f t="shared" si="61"/>
        <v>266112000</v>
      </c>
      <c r="AH446" s="16" t="s">
        <v>260</v>
      </c>
      <c r="AI446" s="16" t="s">
        <v>259</v>
      </c>
      <c r="AJ446" s="16">
        <f t="shared" si="62"/>
        <v>5713038805</v>
      </c>
      <c r="AK446" s="16" t="s">
        <v>261</v>
      </c>
      <c r="AL446" s="24" t="str">
        <f t="shared" si="63"/>
        <v>{{5,1,1,174204402,0}|{{5,1,2,266112000,0}|{{5,1,3,5713038805,3}}</v>
      </c>
    </row>
    <row r="447" spans="1:38" x14ac:dyDescent="0.15">
      <c r="A447" s="16">
        <v>442</v>
      </c>
      <c r="B447" s="16">
        <v>301</v>
      </c>
      <c r="C447" s="16">
        <v>8</v>
      </c>
      <c r="D447" s="16">
        <v>0</v>
      </c>
      <c r="E447" s="16">
        <v>800</v>
      </c>
      <c r="F447" s="16">
        <v>0</v>
      </c>
      <c r="G447" s="16">
        <v>6000542</v>
      </c>
      <c r="H447" s="24"/>
      <c r="I447" s="24" t="s">
        <v>284</v>
      </c>
      <c r="J447" s="16">
        <v>8661</v>
      </c>
      <c r="K447" s="25">
        <f t="shared" si="56"/>
        <v>1600</v>
      </c>
      <c r="L447" s="16" t="s">
        <v>42</v>
      </c>
      <c r="M447" s="16" t="str" cm="1">
        <f t="array" ref="M447:U447">_xlfn._xlws.FILTER(领地怪物效果!$A$4:$I$64,L447=领地怪物效果!$A$4:$A$64)</f>
        <v>远征PVP-1级圣水矿井</v>
      </c>
      <c r="N447" s="16">
        <v>1</v>
      </c>
      <c r="O447" s="16">
        <v>2.5499999999999998</v>
      </c>
      <c r="P447" s="16">
        <v>1.4</v>
      </c>
      <c r="Q447" s="16">
        <v>1.4</v>
      </c>
      <c r="R447" s="16">
        <v>0</v>
      </c>
      <c r="S447" s="16">
        <v>7664272</v>
      </c>
      <c r="T447" s="16">
        <v>980000</v>
      </c>
      <c r="U447" s="16">
        <v>21039179</v>
      </c>
      <c r="V447" s="16">
        <f t="shared" si="64"/>
        <v>1</v>
      </c>
      <c r="W447" s="19" cm="1">
        <f t="array" ref="W447">SUMPRODUCT((V447=品质升级提升效果!$H$3:$H$102)*(品质升级提升效果!$I$3:$I$102=C447)*(品质升级提升效果!$J$3:$J$102))</f>
        <v>1.6</v>
      </c>
      <c r="X447" s="19" cm="1">
        <f t="array" ref="X447">IFERROR(LOOKUP(1,0/((L447=Sheet2!$A$1:$A$90)*(Sheet2!$B$1:$B$90=C447)),Sheet2!$C$1:$C$90),W447)</f>
        <v>1.6</v>
      </c>
      <c r="Y447" s="16">
        <f t="shared" si="57"/>
        <v>12262835</v>
      </c>
      <c r="Z447" s="16">
        <f t="shared" si="58"/>
        <v>1568000</v>
      </c>
      <c r="AA447" s="16">
        <f t="shared" si="59"/>
        <v>33662686</v>
      </c>
      <c r="AD447" s="16" t="s">
        <v>257</v>
      </c>
      <c r="AE447" s="16" t="str">
        <f t="shared" si="60"/>
        <v>12262835,0}|</v>
      </c>
      <c r="AF447" s="16" t="s">
        <v>258</v>
      </c>
      <c r="AG447" s="16">
        <f t="shared" si="61"/>
        <v>1568000</v>
      </c>
      <c r="AH447" s="16" t="s">
        <v>260</v>
      </c>
      <c r="AI447" s="16" t="s">
        <v>259</v>
      </c>
      <c r="AJ447" s="16">
        <f t="shared" si="62"/>
        <v>33662686</v>
      </c>
      <c r="AK447" s="16" t="s">
        <v>261</v>
      </c>
      <c r="AL447" s="24" t="str">
        <f t="shared" si="63"/>
        <v>{{5,1,1,12262835,0}|{{5,1,2,1568000,0}|{{5,1,3,33662686,3}}</v>
      </c>
    </row>
    <row r="448" spans="1:38" x14ac:dyDescent="0.15">
      <c r="A448" s="16">
        <v>443</v>
      </c>
      <c r="B448" s="16">
        <v>302</v>
      </c>
      <c r="C448" s="16">
        <v>8</v>
      </c>
      <c r="D448" s="16">
        <v>0</v>
      </c>
      <c r="E448" s="16">
        <v>800</v>
      </c>
      <c r="F448" s="16">
        <v>0</v>
      </c>
      <c r="G448" s="16">
        <v>6000543</v>
      </c>
      <c r="H448" s="24"/>
      <c r="I448" s="24" t="s">
        <v>285</v>
      </c>
      <c r="J448" s="16">
        <v>8661</v>
      </c>
      <c r="K448" s="25">
        <f t="shared" si="56"/>
        <v>1280</v>
      </c>
      <c r="L448" s="16" t="s">
        <v>43</v>
      </c>
      <c r="M448" s="16" t="str" cm="1">
        <f t="array" ref="M448:U448">_xlfn._xlws.FILTER(领地怪物效果!$A$4:$I$64,L448=领地怪物效果!$A$4:$A$64)</f>
        <v>远征PVP-2级圣水矿井</v>
      </c>
      <c r="N448" s="16">
        <v>2</v>
      </c>
      <c r="O448" s="16">
        <v>4</v>
      </c>
      <c r="P448" s="16">
        <v>1.65</v>
      </c>
      <c r="Q448" s="16">
        <v>1.65</v>
      </c>
      <c r="R448" s="16">
        <v>0</v>
      </c>
      <c r="S448" s="16">
        <v>12022388</v>
      </c>
      <c r="T448" s="16">
        <v>1155000</v>
      </c>
      <c r="U448" s="16">
        <v>24796175</v>
      </c>
      <c r="V448" s="16">
        <f t="shared" si="64"/>
        <v>2</v>
      </c>
      <c r="W448" s="19" cm="1">
        <f t="array" ref="W448">SUMPRODUCT((V448=品质升级提升效果!$H$3:$H$102)*(品质升级提升效果!$I$3:$I$102=C448)*(品质升级提升效果!$J$3:$J$102))</f>
        <v>1.28</v>
      </c>
      <c r="X448" s="19" cm="1">
        <f t="array" ref="X448">IFERROR(LOOKUP(1,0/((L448=Sheet2!$A$1:$A$90)*(Sheet2!$B$1:$B$90=C448)),Sheet2!$C$1:$C$90),W448)</f>
        <v>1.28</v>
      </c>
      <c r="Y448" s="16">
        <f t="shared" si="57"/>
        <v>15388656</v>
      </c>
      <c r="Z448" s="16">
        <f t="shared" si="58"/>
        <v>1478400</v>
      </c>
      <c r="AA448" s="16">
        <f t="shared" si="59"/>
        <v>31739104</v>
      </c>
      <c r="AD448" s="16" t="s">
        <v>257</v>
      </c>
      <c r="AE448" s="16" t="str">
        <f t="shared" si="60"/>
        <v>15388656,0}|</v>
      </c>
      <c r="AF448" s="16" t="s">
        <v>258</v>
      </c>
      <c r="AG448" s="16">
        <f t="shared" si="61"/>
        <v>1478400</v>
      </c>
      <c r="AH448" s="16" t="s">
        <v>260</v>
      </c>
      <c r="AI448" s="16" t="s">
        <v>259</v>
      </c>
      <c r="AJ448" s="16">
        <f t="shared" si="62"/>
        <v>31739104</v>
      </c>
      <c r="AK448" s="16" t="s">
        <v>261</v>
      </c>
      <c r="AL448" s="24" t="str">
        <f t="shared" si="63"/>
        <v>{{5,1,1,15388656,0}|{{5,1,2,1478400,0}|{{5,1,3,31739104,3}}</v>
      </c>
    </row>
    <row r="449" spans="1:38" x14ac:dyDescent="0.15">
      <c r="A449" s="16">
        <v>444</v>
      </c>
      <c r="B449" s="16">
        <v>303</v>
      </c>
      <c r="C449" s="16">
        <v>8</v>
      </c>
      <c r="D449" s="16">
        <v>0</v>
      </c>
      <c r="E449" s="16">
        <v>800</v>
      </c>
      <c r="F449" s="16">
        <v>0</v>
      </c>
      <c r="G449" s="16">
        <v>6000544</v>
      </c>
      <c r="H449" s="24"/>
      <c r="I449" s="24" t="s">
        <v>286</v>
      </c>
      <c r="J449" s="16">
        <v>8661</v>
      </c>
      <c r="K449" s="25">
        <f t="shared" si="56"/>
        <v>1140.0000000000002</v>
      </c>
      <c r="L449" s="16" t="s">
        <v>44</v>
      </c>
      <c r="M449" s="16" t="str" cm="1">
        <f t="array" ref="M449:U449">_xlfn._xlws.FILTER(领地怪物效果!$A$4:$I$64,L449=领地怪物效果!$A$4:$A$64)</f>
        <v>远征PVP-3级圣水矿井</v>
      </c>
      <c r="N449" s="16">
        <v>3</v>
      </c>
      <c r="O449" s="16">
        <v>8</v>
      </c>
      <c r="P449" s="16">
        <v>2.9</v>
      </c>
      <c r="Q449" s="16">
        <v>2.9</v>
      </c>
      <c r="R449" s="16">
        <v>0</v>
      </c>
      <c r="S449" s="16">
        <v>24044776</v>
      </c>
      <c r="T449" s="16">
        <v>2030000</v>
      </c>
      <c r="U449" s="16">
        <v>43581156</v>
      </c>
      <c r="V449" s="16">
        <f t="shared" si="64"/>
        <v>3</v>
      </c>
      <c r="W449" s="19" cm="1">
        <f t="array" ref="W449">SUMPRODUCT((V449=品质升级提升效果!$H$3:$H$102)*(品质升级提升效果!$I$3:$I$102=C449)*(品质升级提升效果!$J$3:$J$102))</f>
        <v>1.1400000000000001</v>
      </c>
      <c r="X449" s="19" cm="1">
        <f t="array" ref="X449">IFERROR(LOOKUP(1,0/((L449=Sheet2!$A$1:$A$90)*(Sheet2!$B$1:$B$90=C449)),Sheet2!$C$1:$C$90),W449)</f>
        <v>1.1400000000000001</v>
      </c>
      <c r="Y449" s="16">
        <f t="shared" si="57"/>
        <v>27411044</v>
      </c>
      <c r="Z449" s="16">
        <f t="shared" si="58"/>
        <v>2314200</v>
      </c>
      <c r="AA449" s="16">
        <f t="shared" si="59"/>
        <v>49682517</v>
      </c>
      <c r="AD449" s="16" t="s">
        <v>257</v>
      </c>
      <c r="AE449" s="16" t="str">
        <f t="shared" si="60"/>
        <v>27411044,0}|</v>
      </c>
      <c r="AF449" s="16" t="s">
        <v>258</v>
      </c>
      <c r="AG449" s="16">
        <f t="shared" si="61"/>
        <v>2314200</v>
      </c>
      <c r="AH449" s="16" t="s">
        <v>260</v>
      </c>
      <c r="AI449" s="16" t="s">
        <v>259</v>
      </c>
      <c r="AJ449" s="16">
        <f t="shared" si="62"/>
        <v>49682517</v>
      </c>
      <c r="AK449" s="16" t="s">
        <v>261</v>
      </c>
      <c r="AL449" s="24" t="str">
        <f t="shared" si="63"/>
        <v>{{5,1,1,27411044,0}|{{5,1,2,2314200,0}|{{5,1,3,49682517,3}}</v>
      </c>
    </row>
    <row r="450" spans="1:38" x14ac:dyDescent="0.15">
      <c r="A450" s="16">
        <v>445</v>
      </c>
      <c r="B450" s="16">
        <v>304</v>
      </c>
      <c r="C450" s="16">
        <v>8</v>
      </c>
      <c r="D450" s="16">
        <v>0</v>
      </c>
      <c r="E450" s="16">
        <v>800</v>
      </c>
      <c r="F450" s="16">
        <v>0</v>
      </c>
      <c r="G450" s="16">
        <v>6000545</v>
      </c>
      <c r="H450" s="24"/>
      <c r="I450" s="24" t="s">
        <v>287</v>
      </c>
      <c r="J450" s="16">
        <v>8661</v>
      </c>
      <c r="K450" s="25">
        <f t="shared" si="56"/>
        <v>1280</v>
      </c>
      <c r="L450" s="16" t="s">
        <v>45</v>
      </c>
      <c r="M450" s="16" t="str" cm="1">
        <f t="array" ref="M450:U450">_xlfn._xlws.FILTER(领地怪物效果!$A$4:$I$64,L450=领地怪物效果!$A$4:$A$64)</f>
        <v>远征PVP-4级圣水矿井</v>
      </c>
      <c r="N450" s="16">
        <v>4</v>
      </c>
      <c r="O450" s="16">
        <v>11.75</v>
      </c>
      <c r="P450" s="16">
        <v>22.25</v>
      </c>
      <c r="Q450" s="16">
        <v>22.25</v>
      </c>
      <c r="R450" s="16">
        <v>0</v>
      </c>
      <c r="S450" s="16">
        <v>35315764</v>
      </c>
      <c r="T450" s="16">
        <v>15575000</v>
      </c>
      <c r="U450" s="16">
        <v>334372667</v>
      </c>
      <c r="V450" s="16">
        <f t="shared" si="64"/>
        <v>4</v>
      </c>
      <c r="W450" s="19" cm="1">
        <f t="array" ref="W450">SUMPRODUCT((V450=品质升级提升效果!$H$3:$H$102)*(品质升级提升效果!$I$3:$I$102=C450)*(品质升级提升效果!$J$3:$J$102))</f>
        <v>1.28</v>
      </c>
      <c r="X450" s="19" cm="1">
        <f t="array" ref="X450">IFERROR(LOOKUP(1,0/((L450=Sheet2!$A$1:$A$90)*(Sheet2!$B$1:$B$90=C450)),Sheet2!$C$1:$C$90),W450)</f>
        <v>1.28</v>
      </c>
      <c r="Y450" s="16">
        <f t="shared" si="57"/>
        <v>45204177</v>
      </c>
      <c r="Z450" s="16">
        <f t="shared" si="58"/>
        <v>19936000</v>
      </c>
      <c r="AA450" s="16">
        <f t="shared" si="59"/>
        <v>427997013</v>
      </c>
      <c r="AD450" s="16" t="s">
        <v>257</v>
      </c>
      <c r="AE450" s="16" t="str">
        <f t="shared" si="60"/>
        <v>45204177,0}|</v>
      </c>
      <c r="AF450" s="16" t="s">
        <v>258</v>
      </c>
      <c r="AG450" s="16">
        <f t="shared" si="61"/>
        <v>19936000</v>
      </c>
      <c r="AH450" s="16" t="s">
        <v>260</v>
      </c>
      <c r="AI450" s="16" t="s">
        <v>259</v>
      </c>
      <c r="AJ450" s="16">
        <f t="shared" si="62"/>
        <v>427997013</v>
      </c>
      <c r="AK450" s="16" t="s">
        <v>261</v>
      </c>
      <c r="AL450" s="24" t="str">
        <f t="shared" si="63"/>
        <v>{{5,1,1,45204177,0}|{{5,1,2,19936000,0}|{{5,1,3,427997013,3}}</v>
      </c>
    </row>
    <row r="451" spans="1:38" x14ac:dyDescent="0.15">
      <c r="A451" s="16">
        <v>446</v>
      </c>
      <c r="B451" s="16">
        <v>305</v>
      </c>
      <c r="C451" s="16">
        <v>8</v>
      </c>
      <c r="D451" s="16">
        <v>0</v>
      </c>
      <c r="E451" s="16">
        <v>800</v>
      </c>
      <c r="F451" s="16">
        <v>0</v>
      </c>
      <c r="G451" s="16">
        <v>6000546</v>
      </c>
      <c r="H451" s="24"/>
      <c r="I451" s="24" t="s">
        <v>288</v>
      </c>
      <c r="J451" s="16">
        <v>8661</v>
      </c>
      <c r="K451" s="25">
        <f t="shared" si="56"/>
        <v>1140.0000000000002</v>
      </c>
      <c r="L451" s="16" t="s">
        <v>46</v>
      </c>
      <c r="M451" s="16" t="str" cm="1">
        <f t="array" ref="M451:U451">_xlfn._xlws.FILTER(领地怪物效果!$A$4:$I$64,L451=领地怪物效果!$A$4:$A$64)</f>
        <v>远征PVP-5级圣水矿井</v>
      </c>
      <c r="N451" s="16">
        <v>5</v>
      </c>
      <c r="O451" s="16">
        <v>17.8</v>
      </c>
      <c r="P451" s="16">
        <v>26.25</v>
      </c>
      <c r="Q451" s="16">
        <v>26.25</v>
      </c>
      <c r="R451" s="16">
        <v>0</v>
      </c>
      <c r="S451" s="16">
        <v>53499626</v>
      </c>
      <c r="T451" s="16">
        <v>18375000</v>
      </c>
      <c r="U451" s="16">
        <v>394484608</v>
      </c>
      <c r="V451" s="16">
        <f t="shared" si="64"/>
        <v>5</v>
      </c>
      <c r="W451" s="19" cm="1">
        <f t="array" ref="W451">SUMPRODUCT((V451=品质升级提升效果!$H$3:$H$102)*(品质升级提升效果!$I$3:$I$102=C451)*(品质升级提升效果!$J$3:$J$102))</f>
        <v>1.1400000000000001</v>
      </c>
      <c r="X451" s="19" cm="1">
        <f t="array" ref="X451">IFERROR(LOOKUP(1,0/((L451=Sheet2!$A$1:$A$90)*(Sheet2!$B$1:$B$90=C451)),Sheet2!$C$1:$C$90),W451)</f>
        <v>1.1400000000000001</v>
      </c>
      <c r="Y451" s="16">
        <f t="shared" si="57"/>
        <v>60989573</v>
      </c>
      <c r="Z451" s="16">
        <f t="shared" si="58"/>
        <v>20947500</v>
      </c>
      <c r="AA451" s="16">
        <f t="shared" si="59"/>
        <v>449712453</v>
      </c>
      <c r="AD451" s="16" t="s">
        <v>257</v>
      </c>
      <c r="AE451" s="16" t="str">
        <f t="shared" si="60"/>
        <v>60989573,0}|</v>
      </c>
      <c r="AF451" s="16" t="s">
        <v>258</v>
      </c>
      <c r="AG451" s="16">
        <f t="shared" si="61"/>
        <v>20947500</v>
      </c>
      <c r="AH451" s="16" t="s">
        <v>260</v>
      </c>
      <c r="AI451" s="16" t="s">
        <v>259</v>
      </c>
      <c r="AJ451" s="16">
        <f t="shared" si="62"/>
        <v>449712453</v>
      </c>
      <c r="AK451" s="16" t="s">
        <v>261</v>
      </c>
      <c r="AL451" s="24" t="str">
        <f t="shared" si="63"/>
        <v>{{5,1,1,60989573,0}|{{5,1,2,20947500,0}|{{5,1,3,449712453,3}}</v>
      </c>
    </row>
    <row r="452" spans="1:38" x14ac:dyDescent="0.15">
      <c r="A452" s="16">
        <v>447</v>
      </c>
      <c r="B452" s="16">
        <v>306</v>
      </c>
      <c r="C452" s="16">
        <v>8</v>
      </c>
      <c r="D452" s="16">
        <v>0</v>
      </c>
      <c r="E452" s="16">
        <v>800</v>
      </c>
      <c r="F452" s="16">
        <v>0</v>
      </c>
      <c r="G452" s="16">
        <v>6000547</v>
      </c>
      <c r="H452" s="24"/>
      <c r="I452" s="24" t="s">
        <v>289</v>
      </c>
      <c r="J452" s="16">
        <v>8661</v>
      </c>
      <c r="K452" s="25">
        <f t="shared" si="56"/>
        <v>1040</v>
      </c>
      <c r="L452" s="16" t="s">
        <v>47</v>
      </c>
      <c r="M452" s="16" t="str" cm="1">
        <f t="array" ref="M452:U452">_xlfn._xlws.FILTER(领地怪物效果!$A$4:$I$64,L452=领地怪物效果!$A$4:$A$64)</f>
        <v>远征PVP-6级圣水矿井</v>
      </c>
      <c r="N452" s="16">
        <v>6</v>
      </c>
      <c r="O452" s="16">
        <v>41.95</v>
      </c>
      <c r="P452" s="16">
        <v>174</v>
      </c>
      <c r="Q452" s="16">
        <v>174</v>
      </c>
      <c r="R452" s="16">
        <v>0</v>
      </c>
      <c r="S452" s="16">
        <v>126084794</v>
      </c>
      <c r="T452" s="16">
        <v>121800000</v>
      </c>
      <c r="U452" s="16">
        <v>2614869402</v>
      </c>
      <c r="V452" s="16">
        <f t="shared" si="64"/>
        <v>6</v>
      </c>
      <c r="W452" s="19" cm="1">
        <f t="array" ref="W452">SUMPRODUCT((V452=品质升级提升效果!$H$3:$H$102)*(品质升级提升效果!$I$3:$I$102=C452)*(品质升级提升效果!$J$3:$J$102))</f>
        <v>1.04</v>
      </c>
      <c r="X452" s="19" cm="1">
        <f t="array" ref="X452">IFERROR(LOOKUP(1,0/((L452=Sheet2!$A$1:$A$90)*(Sheet2!$B$1:$B$90=C452)),Sheet2!$C$1:$C$90),W452)</f>
        <v>1.04</v>
      </c>
      <c r="Y452" s="16">
        <f t="shared" si="57"/>
        <v>131128185</v>
      </c>
      <c r="Z452" s="16">
        <f t="shared" si="58"/>
        <v>126672000</v>
      </c>
      <c r="AA452" s="16">
        <f t="shared" si="59"/>
        <v>2719464178</v>
      </c>
      <c r="AD452" s="16" t="s">
        <v>257</v>
      </c>
      <c r="AE452" s="16" t="str">
        <f t="shared" si="60"/>
        <v>131128185,0}|</v>
      </c>
      <c r="AF452" s="16" t="s">
        <v>258</v>
      </c>
      <c r="AG452" s="16">
        <f t="shared" si="61"/>
        <v>126672000</v>
      </c>
      <c r="AH452" s="16" t="s">
        <v>260</v>
      </c>
      <c r="AI452" s="16" t="s">
        <v>259</v>
      </c>
      <c r="AJ452" s="16">
        <f t="shared" si="62"/>
        <v>2719464178</v>
      </c>
      <c r="AK452" s="16" t="s">
        <v>261</v>
      </c>
      <c r="AL452" s="24" t="str">
        <f t="shared" si="63"/>
        <v>{{5,1,1,131128185,0}|{{5,1,2,126672000,0}|{{5,1,3,2719464178,3}}</v>
      </c>
    </row>
    <row r="453" spans="1:38" x14ac:dyDescent="0.15">
      <c r="A453" s="16">
        <v>448</v>
      </c>
      <c r="B453" s="16">
        <v>307</v>
      </c>
      <c r="C453" s="16">
        <v>8</v>
      </c>
      <c r="D453" s="16">
        <v>0</v>
      </c>
      <c r="E453" s="16">
        <v>800</v>
      </c>
      <c r="F453" s="16">
        <v>0</v>
      </c>
      <c r="G453" s="16">
        <v>6000548</v>
      </c>
      <c r="H453" s="24"/>
      <c r="I453" s="24" t="s">
        <v>290</v>
      </c>
      <c r="J453" s="16">
        <v>8661</v>
      </c>
      <c r="K453" s="25">
        <f t="shared" si="56"/>
        <v>960</v>
      </c>
      <c r="L453" s="16" t="s">
        <v>48</v>
      </c>
      <c r="M453" s="16" t="str" cm="1">
        <f t="array" ref="M453:U453">_xlfn._xlws.FILTER(领地怪物效果!$A$4:$I$64,L453=领地怪物效果!$A$4:$A$64)</f>
        <v>远征PVP-7级圣水矿井</v>
      </c>
      <c r="N453" s="16">
        <v>7</v>
      </c>
      <c r="O453" s="16">
        <v>48.35</v>
      </c>
      <c r="P453" s="16">
        <v>225</v>
      </c>
      <c r="Q453" s="16">
        <v>225</v>
      </c>
      <c r="R453" s="16">
        <v>0</v>
      </c>
      <c r="S453" s="16">
        <v>145320615</v>
      </c>
      <c r="T453" s="16">
        <v>157500000</v>
      </c>
      <c r="U453" s="16">
        <v>3381296641</v>
      </c>
      <c r="V453" s="16">
        <f t="shared" si="64"/>
        <v>7</v>
      </c>
      <c r="W453" s="19" cm="1">
        <f t="array" ref="W453">SUMPRODUCT((V453=品质升级提升效果!$H$3:$H$102)*(品质升级提升效果!$I$3:$I$102=C453)*(品质升级提升效果!$J$3:$J$102))</f>
        <v>0.96</v>
      </c>
      <c r="X453" s="19" cm="1">
        <f t="array" ref="X453">IFERROR(LOOKUP(1,0/((L453=Sheet2!$A$1:$A$90)*(Sheet2!$B$1:$B$90=C453)),Sheet2!$C$1:$C$90),W453)</f>
        <v>0.96</v>
      </c>
      <c r="Y453" s="16">
        <f t="shared" si="57"/>
        <v>139507790</v>
      </c>
      <c r="Z453" s="16">
        <f t="shared" si="58"/>
        <v>151200000</v>
      </c>
      <c r="AA453" s="16">
        <f t="shared" si="59"/>
        <v>3246044775</v>
      </c>
      <c r="AD453" s="16" t="s">
        <v>257</v>
      </c>
      <c r="AE453" s="16" t="str">
        <f t="shared" si="60"/>
        <v>139507790,0}|</v>
      </c>
      <c r="AF453" s="16" t="s">
        <v>258</v>
      </c>
      <c r="AG453" s="16">
        <f t="shared" si="61"/>
        <v>151200000</v>
      </c>
      <c r="AH453" s="16" t="s">
        <v>260</v>
      </c>
      <c r="AI453" s="16" t="s">
        <v>259</v>
      </c>
      <c r="AJ453" s="16">
        <f t="shared" si="62"/>
        <v>3246044775</v>
      </c>
      <c r="AK453" s="16" t="s">
        <v>261</v>
      </c>
      <c r="AL453" s="24" t="str">
        <f t="shared" si="63"/>
        <v>{{5,1,1,139507790,0}|{{5,1,2,151200000,0}|{{5,1,3,3246044775,3}}</v>
      </c>
    </row>
    <row r="454" spans="1:38" x14ac:dyDescent="0.15">
      <c r="A454" s="16">
        <v>449</v>
      </c>
      <c r="B454" s="16">
        <v>308</v>
      </c>
      <c r="C454" s="16">
        <v>8</v>
      </c>
      <c r="D454" s="16">
        <v>0</v>
      </c>
      <c r="E454" s="16">
        <v>800</v>
      </c>
      <c r="F454" s="16">
        <v>0</v>
      </c>
      <c r="G454" s="16">
        <v>6000549</v>
      </c>
      <c r="H454" s="24"/>
      <c r="I454" s="24" t="s">
        <v>291</v>
      </c>
      <c r="J454" s="16">
        <v>8661</v>
      </c>
      <c r="K454" s="25">
        <f t="shared" si="56"/>
        <v>860</v>
      </c>
      <c r="L454" s="16" t="s">
        <v>49</v>
      </c>
      <c r="M454" s="16" t="str" cm="1">
        <f t="array" ref="M454:U454">_xlfn._xlws.FILTER(领地怪物效果!$A$4:$I$64,L454=领地怪物效果!$A$4:$A$64)</f>
        <v>远征PVP-8级圣水矿井</v>
      </c>
      <c r="N454" s="16">
        <v>8</v>
      </c>
      <c r="O454" s="16">
        <v>53.35</v>
      </c>
      <c r="P454" s="16">
        <v>290.60000000000002</v>
      </c>
      <c r="Q454" s="16">
        <v>290.60000000000002</v>
      </c>
      <c r="R454" s="16">
        <v>0</v>
      </c>
      <c r="S454" s="16">
        <v>160348600</v>
      </c>
      <c r="T454" s="16">
        <v>203420000</v>
      </c>
      <c r="U454" s="16">
        <v>4367132462</v>
      </c>
      <c r="V454" s="16">
        <f t="shared" si="64"/>
        <v>8</v>
      </c>
      <c r="W454" s="19" cm="1">
        <f t="array" ref="W454">SUMPRODUCT((V454=品质升级提升效果!$H$3:$H$102)*(品质升级提升效果!$I$3:$I$102=C454)*(品质升级提升效果!$J$3:$J$102))</f>
        <v>0.86</v>
      </c>
      <c r="X454" s="19" cm="1">
        <f t="array" ref="X454">IFERROR(LOOKUP(1,0/((L454=Sheet2!$A$1:$A$90)*(Sheet2!$B$1:$B$90=C454)),Sheet2!$C$1:$C$90),W454)</f>
        <v>0.86</v>
      </c>
      <c r="Y454" s="16">
        <f t="shared" si="57"/>
        <v>137899796</v>
      </c>
      <c r="Z454" s="16">
        <f t="shared" si="58"/>
        <v>174941200</v>
      </c>
      <c r="AA454" s="16">
        <f t="shared" si="59"/>
        <v>3755733917</v>
      </c>
      <c r="AD454" s="16" t="s">
        <v>257</v>
      </c>
      <c r="AE454" s="16" t="str">
        <f t="shared" si="60"/>
        <v>137899796,0}|</v>
      </c>
      <c r="AF454" s="16" t="s">
        <v>258</v>
      </c>
      <c r="AG454" s="16">
        <f t="shared" si="61"/>
        <v>174941200</v>
      </c>
      <c r="AH454" s="16" t="s">
        <v>260</v>
      </c>
      <c r="AI454" s="16" t="s">
        <v>259</v>
      </c>
      <c r="AJ454" s="16">
        <f t="shared" si="62"/>
        <v>3755733917</v>
      </c>
      <c r="AK454" s="16" t="s">
        <v>261</v>
      </c>
      <c r="AL454" s="24" t="str">
        <f t="shared" si="63"/>
        <v>{{5,1,1,137899796,0}|{{5,1,2,174941200,0}|{{5,1,3,3755733917,3}}</v>
      </c>
    </row>
    <row r="455" spans="1:38" x14ac:dyDescent="0.15">
      <c r="A455" s="16">
        <v>450</v>
      </c>
      <c r="B455" s="16">
        <v>309</v>
      </c>
      <c r="C455" s="16">
        <v>8</v>
      </c>
      <c r="D455" s="16">
        <v>0</v>
      </c>
      <c r="E455" s="16">
        <v>800</v>
      </c>
      <c r="F455" s="16">
        <v>0</v>
      </c>
      <c r="G455" s="16">
        <v>6000550</v>
      </c>
      <c r="H455" s="24"/>
      <c r="I455" s="24" t="s">
        <v>292</v>
      </c>
      <c r="J455" s="16">
        <v>8661</v>
      </c>
      <c r="K455" s="25">
        <f t="shared" ref="K455:K518" si="65">X455*1000</f>
        <v>760</v>
      </c>
      <c r="L455" s="16" t="s">
        <v>50</v>
      </c>
      <c r="M455" s="16" t="str" cm="1">
        <f t="array" ref="M455:U455">_xlfn._xlws.FILTER(领地怪物效果!$A$4:$I$64,L455=领地怪物效果!$A$4:$A$64)</f>
        <v>远征PVP-9级圣水矿井</v>
      </c>
      <c r="N455" s="16">
        <v>9</v>
      </c>
      <c r="O455" s="16">
        <v>92.3</v>
      </c>
      <c r="P455" s="16">
        <v>360</v>
      </c>
      <c r="Q455" s="16">
        <v>360</v>
      </c>
      <c r="R455" s="16">
        <v>0</v>
      </c>
      <c r="S455" s="16">
        <v>277416604</v>
      </c>
      <c r="T455" s="16">
        <v>252000000</v>
      </c>
      <c r="U455" s="16">
        <v>5410074626</v>
      </c>
      <c r="V455" s="16">
        <f t="shared" si="64"/>
        <v>9</v>
      </c>
      <c r="W455" s="19" cm="1">
        <f t="array" ref="W455">SUMPRODUCT((V455=品质升级提升效果!$H$3:$H$102)*(品质升级提升效果!$I$3:$I$102=C455)*(品质升级提升效果!$J$3:$J$102))</f>
        <v>0.76</v>
      </c>
      <c r="X455" s="19" cm="1">
        <f t="array" ref="X455">IFERROR(LOOKUP(1,0/((L455=Sheet2!$A$1:$A$90)*(Sheet2!$B$1:$B$90=C455)),Sheet2!$C$1:$C$90),W455)</f>
        <v>0.76</v>
      </c>
      <c r="Y455" s="16">
        <f t="shared" ref="Y455:Y518" si="66">INT(S455*$X455)</f>
        <v>210836619</v>
      </c>
      <c r="Z455" s="16">
        <f t="shared" ref="Z455:Z518" si="67">INT(T455*$X455)</f>
        <v>191520000</v>
      </c>
      <c r="AA455" s="16">
        <f t="shared" ref="AA455:AA518" si="68">INT(U455*$X455)</f>
        <v>4111656715</v>
      </c>
      <c r="AD455" s="16" t="s">
        <v>257</v>
      </c>
      <c r="AE455" s="16" t="str">
        <f t="shared" ref="AE455:AE518" si="69">Y455&amp;",0}|"</f>
        <v>210836619,0}|</v>
      </c>
      <c r="AF455" s="16" t="s">
        <v>258</v>
      </c>
      <c r="AG455" s="16">
        <f t="shared" ref="AG455:AG518" si="70">Z455</f>
        <v>191520000</v>
      </c>
      <c r="AH455" s="16" t="s">
        <v>260</v>
      </c>
      <c r="AI455" s="16" t="s">
        <v>259</v>
      </c>
      <c r="AJ455" s="16">
        <f t="shared" ref="AJ455:AJ518" si="71">AA455</f>
        <v>4111656715</v>
      </c>
      <c r="AK455" s="16" t="s">
        <v>261</v>
      </c>
      <c r="AL455" s="24" t="str">
        <f t="shared" ref="AL455:AL518" si="72">AD455&amp;AE455&amp;AF455&amp;AG455&amp;AH455&amp;AI455&amp;AJ455&amp;AK455</f>
        <v>{{5,1,1,210836619,0}|{{5,1,2,191520000,0}|{{5,1,3,4111656715,3}}</v>
      </c>
    </row>
    <row r="456" spans="1:38" x14ac:dyDescent="0.15">
      <c r="A456" s="16">
        <v>451</v>
      </c>
      <c r="B456" s="16">
        <v>310</v>
      </c>
      <c r="C456" s="16">
        <v>8</v>
      </c>
      <c r="D456" s="16">
        <v>0</v>
      </c>
      <c r="E456" s="16">
        <v>800</v>
      </c>
      <c r="F456" s="16">
        <v>0</v>
      </c>
      <c r="G456" s="16">
        <v>6000551</v>
      </c>
      <c r="H456" s="24"/>
      <c r="I456" s="24" t="s">
        <v>293</v>
      </c>
      <c r="J456" s="16">
        <v>8661</v>
      </c>
      <c r="K456" s="25">
        <f t="shared" si="65"/>
        <v>720</v>
      </c>
      <c r="L456" s="16" t="s">
        <v>51</v>
      </c>
      <c r="M456" s="16" t="str" cm="1">
        <f t="array" ref="M456:U456">_xlfn._xlws.FILTER(领地怪物效果!$A$4:$I$64,L456=领地怪物效果!$A$4:$A$64)</f>
        <v>远征PVP-10级圣水矿井</v>
      </c>
      <c r="N456" s="16">
        <v>10</v>
      </c>
      <c r="O456" s="16">
        <v>108.65</v>
      </c>
      <c r="P456" s="16">
        <v>396</v>
      </c>
      <c r="Q456" s="16">
        <v>396</v>
      </c>
      <c r="R456" s="16">
        <v>0</v>
      </c>
      <c r="S456" s="16">
        <v>326558115</v>
      </c>
      <c r="T456" s="16">
        <v>277200000</v>
      </c>
      <c r="U456" s="16">
        <v>5951082089</v>
      </c>
      <c r="V456" s="16">
        <f t="shared" si="64"/>
        <v>10</v>
      </c>
      <c r="W456" s="19" cm="1">
        <f t="array" ref="W456">SUMPRODUCT((V456=品质升级提升效果!$H$3:$H$102)*(品质升级提升效果!$I$3:$I$102=C456)*(品质升级提升效果!$J$3:$J$102))</f>
        <v>0.72</v>
      </c>
      <c r="X456" s="19" cm="1">
        <f t="array" ref="X456">IFERROR(LOOKUP(1,0/((L456=Sheet2!$A$1:$A$90)*(Sheet2!$B$1:$B$90=C456)),Sheet2!$C$1:$C$90),W456)</f>
        <v>0.72</v>
      </c>
      <c r="Y456" s="16">
        <f t="shared" si="66"/>
        <v>235121842</v>
      </c>
      <c r="Z456" s="16">
        <f t="shared" si="67"/>
        <v>199584000</v>
      </c>
      <c r="AA456" s="16">
        <f t="shared" si="68"/>
        <v>4284779104</v>
      </c>
      <c r="AD456" s="16" t="s">
        <v>257</v>
      </c>
      <c r="AE456" s="16" t="str">
        <f t="shared" si="69"/>
        <v>235121842,0}|</v>
      </c>
      <c r="AF456" s="16" t="s">
        <v>258</v>
      </c>
      <c r="AG456" s="16">
        <f t="shared" si="70"/>
        <v>199584000</v>
      </c>
      <c r="AH456" s="16" t="s">
        <v>260</v>
      </c>
      <c r="AI456" s="16" t="s">
        <v>259</v>
      </c>
      <c r="AJ456" s="16">
        <f t="shared" si="71"/>
        <v>4284779104</v>
      </c>
      <c r="AK456" s="16" t="s">
        <v>261</v>
      </c>
      <c r="AL456" s="24" t="str">
        <f t="shared" si="72"/>
        <v>{{5,1,1,235121842,0}|{{5,1,2,199584000,0}|{{5,1,3,4284779104,3}}</v>
      </c>
    </row>
    <row r="457" spans="1:38" x14ac:dyDescent="0.15">
      <c r="A457" s="16">
        <v>452</v>
      </c>
      <c r="B457" s="16">
        <v>401</v>
      </c>
      <c r="C457" s="16">
        <v>8</v>
      </c>
      <c r="D457" s="16">
        <v>0</v>
      </c>
      <c r="E457" s="16">
        <v>0</v>
      </c>
      <c r="F457" s="16">
        <v>0</v>
      </c>
      <c r="G457" s="16">
        <v>6000552</v>
      </c>
      <c r="H457" s="24"/>
      <c r="I457" s="24" t="s">
        <v>285</v>
      </c>
      <c r="J457" s="16">
        <v>8661</v>
      </c>
      <c r="K457" s="25">
        <f t="shared" si="65"/>
        <v>37.000000000000007</v>
      </c>
      <c r="L457" s="16" t="s">
        <v>52</v>
      </c>
      <c r="M457" s="16" t="str" cm="1">
        <f t="array" ref="M457:U457">_xlfn._xlws.FILTER(领地怪物效果!$A$4:$I$64,L457=领地怪物效果!$A$4:$A$64)</f>
        <v>远征PVP-3级要塞</v>
      </c>
      <c r="N457" s="16">
        <v>3</v>
      </c>
      <c r="O457" s="16">
        <v>5</v>
      </c>
      <c r="P457" s="16">
        <v>2.5</v>
      </c>
      <c r="Q457" s="16">
        <v>2.5</v>
      </c>
      <c r="R457" s="16">
        <v>0</v>
      </c>
      <c r="S457" s="16">
        <v>15027985</v>
      </c>
      <c r="T457" s="16">
        <v>1750000</v>
      </c>
      <c r="U457" s="16">
        <v>37569962</v>
      </c>
      <c r="V457" s="16">
        <f t="shared" si="64"/>
        <v>1</v>
      </c>
      <c r="W457" s="19" cm="1">
        <f t="array" ref="W457">SUMPRODUCT((V457=品质升级提升效果!$H$3:$H$102)*(品质升级提升效果!$I$3:$I$102=C457)*(品质升级提升效果!$J$3:$J$102))</f>
        <v>1.6</v>
      </c>
      <c r="X457" s="19" cm="1">
        <f t="array" ref="X457">IFERROR(LOOKUP(1,0/((L457=Sheet2!$A$1:$A$90)*(Sheet2!$B$1:$B$90=C457)),Sheet2!$C$1:$C$90),W457)</f>
        <v>3.7000000000000005E-2</v>
      </c>
      <c r="Y457" s="16">
        <f t="shared" si="66"/>
        <v>556035</v>
      </c>
      <c r="Z457" s="16">
        <f t="shared" si="67"/>
        <v>64750</v>
      </c>
      <c r="AA457" s="16">
        <f t="shared" si="68"/>
        <v>1390088</v>
      </c>
      <c r="AD457" s="16" t="s">
        <v>257</v>
      </c>
      <c r="AE457" s="16" t="str">
        <f t="shared" si="69"/>
        <v>556035,0}|</v>
      </c>
      <c r="AF457" s="16" t="s">
        <v>258</v>
      </c>
      <c r="AG457" s="16">
        <f t="shared" si="70"/>
        <v>64750</v>
      </c>
      <c r="AH457" s="16" t="s">
        <v>260</v>
      </c>
      <c r="AI457" s="16" t="s">
        <v>259</v>
      </c>
      <c r="AJ457" s="16">
        <f t="shared" si="71"/>
        <v>1390088</v>
      </c>
      <c r="AK457" s="16" t="s">
        <v>261</v>
      </c>
      <c r="AL457" s="24" t="str">
        <f t="shared" si="72"/>
        <v>{{5,1,1,556035,0}|{{5,1,2,64750,0}|{{5,1,3,1390088,3}}</v>
      </c>
    </row>
    <row r="458" spans="1:38" x14ac:dyDescent="0.15">
      <c r="A458" s="16">
        <v>453</v>
      </c>
      <c r="B458" s="16">
        <v>402</v>
      </c>
      <c r="C458" s="16">
        <v>8</v>
      </c>
      <c r="D458" s="16">
        <v>0</v>
      </c>
      <c r="E458" s="16">
        <v>0</v>
      </c>
      <c r="F458" s="16">
        <v>0</v>
      </c>
      <c r="G458" s="16">
        <v>6000553</v>
      </c>
      <c r="H458" s="24"/>
      <c r="I458" s="24" t="s">
        <v>269</v>
      </c>
      <c r="J458" s="16">
        <v>8661</v>
      </c>
      <c r="K458" s="25">
        <f t="shared" si="65"/>
        <v>37.000000000000007</v>
      </c>
      <c r="L458" s="16" t="s">
        <v>53</v>
      </c>
      <c r="M458" s="16" t="str" cm="1">
        <f t="array" ref="M458:U458">_xlfn._xlws.FILTER(领地怪物效果!$A$4:$I$64,L458=领地怪物效果!$A$4:$A$64)</f>
        <v>远征PVP-6级要塞</v>
      </c>
      <c r="N458" s="16">
        <v>6</v>
      </c>
      <c r="O458" s="16">
        <v>26</v>
      </c>
      <c r="P458" s="16">
        <v>160</v>
      </c>
      <c r="Q458" s="16">
        <v>160</v>
      </c>
      <c r="R458" s="16">
        <v>0</v>
      </c>
      <c r="S458" s="16">
        <v>78145522</v>
      </c>
      <c r="T458" s="16">
        <v>112000000</v>
      </c>
      <c r="U458" s="16">
        <v>2404477611</v>
      </c>
      <c r="V458" s="16">
        <f t="shared" si="64"/>
        <v>2</v>
      </c>
      <c r="W458" s="19" cm="1">
        <f t="array" ref="W458">SUMPRODUCT((V458=品质升级提升效果!$H$3:$H$102)*(品质升级提升效果!$I$3:$I$102=C458)*(品质升级提升效果!$J$3:$J$102))</f>
        <v>1.28</v>
      </c>
      <c r="X458" s="19" cm="1">
        <f t="array" ref="X458">IFERROR(LOOKUP(1,0/((L458=Sheet2!$A$1:$A$90)*(Sheet2!$B$1:$B$90=C458)),Sheet2!$C$1:$C$90),W458)</f>
        <v>3.7000000000000005E-2</v>
      </c>
      <c r="Y458" s="16">
        <f t="shared" si="66"/>
        <v>2891384</v>
      </c>
      <c r="Z458" s="16">
        <f t="shared" si="67"/>
        <v>4144000</v>
      </c>
      <c r="AA458" s="16">
        <f t="shared" si="68"/>
        <v>88965671</v>
      </c>
      <c r="AD458" s="16" t="s">
        <v>257</v>
      </c>
      <c r="AE458" s="16" t="str">
        <f t="shared" si="69"/>
        <v>2891384,0}|</v>
      </c>
      <c r="AF458" s="16" t="s">
        <v>258</v>
      </c>
      <c r="AG458" s="16">
        <f t="shared" si="70"/>
        <v>4144000</v>
      </c>
      <c r="AH458" s="16" t="s">
        <v>260</v>
      </c>
      <c r="AI458" s="16" t="s">
        <v>259</v>
      </c>
      <c r="AJ458" s="16">
        <f t="shared" si="71"/>
        <v>88965671</v>
      </c>
      <c r="AK458" s="16" t="s">
        <v>261</v>
      </c>
      <c r="AL458" s="24" t="str">
        <f t="shared" si="72"/>
        <v>{{5,1,1,2891384,0}|{{5,1,2,4144000,0}|{{5,1,3,88965671,3}}</v>
      </c>
    </row>
    <row r="459" spans="1:38" x14ac:dyDescent="0.15">
      <c r="A459" s="16">
        <v>454</v>
      </c>
      <c r="B459" s="16">
        <v>403</v>
      </c>
      <c r="C459" s="16">
        <v>8</v>
      </c>
      <c r="D459" s="16">
        <v>0</v>
      </c>
      <c r="E459" s="16">
        <v>0</v>
      </c>
      <c r="F459" s="16">
        <v>0</v>
      </c>
      <c r="G459" s="16">
        <v>6000554</v>
      </c>
      <c r="H459" s="24"/>
      <c r="I459" s="24" t="s">
        <v>280</v>
      </c>
      <c r="J459" s="16">
        <v>8661</v>
      </c>
      <c r="K459" s="25">
        <f t="shared" si="65"/>
        <v>37.000000000000007</v>
      </c>
      <c r="L459" s="16" t="s">
        <v>54</v>
      </c>
      <c r="M459" s="16" t="str" cm="1">
        <f t="array" ref="M459:U459">_xlfn._xlws.FILTER(领地怪物效果!$A$4:$I$64,L459=领地怪物效果!$A$4:$A$64)</f>
        <v>远征PVP-9级要塞</v>
      </c>
      <c r="N459" s="16">
        <v>9</v>
      </c>
      <c r="O459" s="16">
        <v>56</v>
      </c>
      <c r="P459" s="16">
        <v>300</v>
      </c>
      <c r="Q459" s="16">
        <v>300</v>
      </c>
      <c r="R459" s="16">
        <v>0</v>
      </c>
      <c r="S459" s="16">
        <v>168313432</v>
      </c>
      <c r="T459" s="16">
        <v>210000000</v>
      </c>
      <c r="U459" s="16">
        <v>4508395522</v>
      </c>
      <c r="V459" s="16">
        <f t="shared" si="64"/>
        <v>3</v>
      </c>
      <c r="W459" s="19" cm="1">
        <f t="array" ref="W459">SUMPRODUCT((V459=品质升级提升效果!$H$3:$H$102)*(品质升级提升效果!$I$3:$I$102=C459)*(品质升级提升效果!$J$3:$J$102))</f>
        <v>1.1400000000000001</v>
      </c>
      <c r="X459" s="19" cm="1">
        <f t="array" ref="X459">IFERROR(LOOKUP(1,0/((L459=Sheet2!$A$1:$A$90)*(Sheet2!$B$1:$B$90=C459)),Sheet2!$C$1:$C$90),W459)</f>
        <v>3.7000000000000005E-2</v>
      </c>
      <c r="Y459" s="16">
        <f t="shared" si="66"/>
        <v>6227596</v>
      </c>
      <c r="Z459" s="16">
        <f t="shared" si="67"/>
        <v>7770000</v>
      </c>
      <c r="AA459" s="16">
        <f t="shared" si="68"/>
        <v>166810634</v>
      </c>
      <c r="AD459" s="16" t="s">
        <v>257</v>
      </c>
      <c r="AE459" s="16" t="str">
        <f t="shared" si="69"/>
        <v>6227596,0}|</v>
      </c>
      <c r="AF459" s="16" t="s">
        <v>258</v>
      </c>
      <c r="AG459" s="16">
        <f t="shared" si="70"/>
        <v>7770000</v>
      </c>
      <c r="AH459" s="16" t="s">
        <v>260</v>
      </c>
      <c r="AI459" s="16" t="s">
        <v>259</v>
      </c>
      <c r="AJ459" s="16">
        <f t="shared" si="71"/>
        <v>166810634</v>
      </c>
      <c r="AK459" s="16" t="s">
        <v>261</v>
      </c>
      <c r="AL459" s="24" t="str">
        <f t="shared" si="72"/>
        <v>{{5,1,1,6227596,0}|{{5,1,2,7770000,0}|{{5,1,3,166810634,3}}</v>
      </c>
    </row>
    <row r="460" spans="1:38" x14ac:dyDescent="0.15">
      <c r="A460" s="16">
        <v>455</v>
      </c>
      <c r="B460" s="16">
        <v>404</v>
      </c>
      <c r="C460" s="16">
        <v>8</v>
      </c>
      <c r="D460" s="16">
        <v>0</v>
      </c>
      <c r="E460" s="16">
        <v>0</v>
      </c>
      <c r="F460" s="16">
        <v>0</v>
      </c>
      <c r="G460" s="16">
        <v>6000555</v>
      </c>
      <c r="H460" s="24"/>
      <c r="I460" s="24" t="s">
        <v>294</v>
      </c>
      <c r="J460" s="16">
        <v>8661</v>
      </c>
      <c r="K460" s="25">
        <f t="shared" si="65"/>
        <v>37.000000000000007</v>
      </c>
      <c r="L460" s="16" t="s">
        <v>55</v>
      </c>
      <c r="M460" s="16" t="str" cm="1">
        <f t="array" ref="M460:U460">_xlfn._xlws.FILTER(领地怪物效果!$A$4:$I$64,L460=领地怪物效果!$A$4:$A$64)</f>
        <v>远征PVP-10级中心城邦</v>
      </c>
      <c r="N460" s="16">
        <v>10</v>
      </c>
      <c r="O460" s="16">
        <v>83</v>
      </c>
      <c r="P460" s="16">
        <v>401</v>
      </c>
      <c r="Q460" s="16">
        <v>401</v>
      </c>
      <c r="R460" s="16">
        <v>0</v>
      </c>
      <c r="S460" s="16">
        <v>249464552</v>
      </c>
      <c r="T460" s="16">
        <v>280700000</v>
      </c>
      <c r="U460" s="16">
        <v>6026222014</v>
      </c>
      <c r="V460" s="16">
        <f t="shared" si="64"/>
        <v>4</v>
      </c>
      <c r="W460" s="19" cm="1">
        <f t="array" ref="W460">SUMPRODUCT((V460=品质升级提升效果!$H$3:$H$102)*(品质升级提升效果!$I$3:$I$102=C460)*(品质升级提升效果!$J$3:$J$102))</f>
        <v>1.28</v>
      </c>
      <c r="X460" s="19" cm="1">
        <f t="array" ref="X460">IFERROR(LOOKUP(1,0/((L460=Sheet2!$A$1:$A$90)*(Sheet2!$B$1:$B$90=C460)),Sheet2!$C$1:$C$90),W460)</f>
        <v>3.7000000000000005E-2</v>
      </c>
      <c r="Y460" s="16">
        <f t="shared" si="66"/>
        <v>9230188</v>
      </c>
      <c r="Z460" s="16">
        <f t="shared" si="67"/>
        <v>10385900</v>
      </c>
      <c r="AA460" s="16">
        <f t="shared" si="68"/>
        <v>222970214</v>
      </c>
      <c r="AD460" s="16" t="s">
        <v>257</v>
      </c>
      <c r="AE460" s="16" t="str">
        <f t="shared" si="69"/>
        <v>9230188,0}|</v>
      </c>
      <c r="AF460" s="16" t="s">
        <v>258</v>
      </c>
      <c r="AG460" s="16">
        <f t="shared" si="70"/>
        <v>10385900</v>
      </c>
      <c r="AH460" s="16" t="s">
        <v>260</v>
      </c>
      <c r="AI460" s="16" t="s">
        <v>259</v>
      </c>
      <c r="AJ460" s="16">
        <f t="shared" si="71"/>
        <v>222970214</v>
      </c>
      <c r="AK460" s="16" t="s">
        <v>261</v>
      </c>
      <c r="AL460" s="24" t="str">
        <f t="shared" si="72"/>
        <v>{{5,1,1,9230188,0}|{{5,1,2,10385900,0}|{{5,1,3,222970214,3}}</v>
      </c>
    </row>
    <row r="461" spans="1:38" x14ac:dyDescent="0.15">
      <c r="A461" s="16">
        <v>456</v>
      </c>
      <c r="B461" s="16">
        <v>500</v>
      </c>
      <c r="C461" s="16">
        <v>8</v>
      </c>
      <c r="D461" s="16">
        <v>0</v>
      </c>
      <c r="E461" s="16">
        <v>0</v>
      </c>
      <c r="F461" s="16">
        <v>0</v>
      </c>
      <c r="G461" s="16">
        <v>6000556</v>
      </c>
      <c r="H461" s="24"/>
      <c r="I461" s="24" t="s">
        <v>295</v>
      </c>
      <c r="J461" s="16">
        <v>8661</v>
      </c>
      <c r="K461" s="25">
        <f t="shared" si="65"/>
        <v>1600</v>
      </c>
      <c r="L461" s="16" t="s">
        <v>56</v>
      </c>
      <c r="M461" s="16" t="str" cm="1">
        <f t="array" ref="M461:U461">_xlfn._xlws.FILTER(领地怪物效果!$A$4:$I$64,L461=领地怪物效果!$A$4:$A$64)</f>
        <v>远征PVE-出生</v>
      </c>
      <c r="N461" s="16">
        <v>0</v>
      </c>
      <c r="O461" s="16">
        <v>1.5</v>
      </c>
      <c r="P461" s="16">
        <v>1.2</v>
      </c>
      <c r="Q461" s="16">
        <v>1.2</v>
      </c>
      <c r="R461" s="16">
        <v>0</v>
      </c>
      <c r="S461" s="16">
        <v>4508395</v>
      </c>
      <c r="T461" s="16">
        <v>840000</v>
      </c>
      <c r="U461" s="16">
        <v>18033582</v>
      </c>
      <c r="V461" s="16">
        <f t="shared" si="64"/>
        <v>1</v>
      </c>
      <c r="W461" s="19" cm="1">
        <f t="array" ref="W461">SUMPRODUCT((V461=品质升级提升效果!$H$3:$H$102)*(品质升级提升效果!$I$3:$I$102=C461)*(品质升级提升效果!$J$3:$J$102))</f>
        <v>1.6</v>
      </c>
      <c r="X461" s="19" cm="1">
        <f t="array" ref="X461">IFERROR(LOOKUP(1,0/((L461=Sheet2!$A$1:$A$90)*(Sheet2!$B$1:$B$90=C461)),Sheet2!$C$1:$C$90),W461)</f>
        <v>1.6</v>
      </c>
      <c r="Y461" s="16">
        <f t="shared" si="66"/>
        <v>7213432</v>
      </c>
      <c r="Z461" s="16">
        <f t="shared" si="67"/>
        <v>1344000</v>
      </c>
      <c r="AA461" s="16">
        <f t="shared" si="68"/>
        <v>28853731</v>
      </c>
      <c r="AD461" s="16" t="s">
        <v>257</v>
      </c>
      <c r="AE461" s="16" t="str">
        <f t="shared" si="69"/>
        <v>7213432,0}|</v>
      </c>
      <c r="AF461" s="16" t="s">
        <v>258</v>
      </c>
      <c r="AG461" s="16">
        <f t="shared" si="70"/>
        <v>1344000</v>
      </c>
      <c r="AH461" s="16" t="s">
        <v>260</v>
      </c>
      <c r="AI461" s="16" t="s">
        <v>259</v>
      </c>
      <c r="AJ461" s="16">
        <f t="shared" si="71"/>
        <v>28853731</v>
      </c>
      <c r="AK461" s="16" t="s">
        <v>261</v>
      </c>
      <c r="AL461" s="24" t="str">
        <f t="shared" si="72"/>
        <v>{{5,1,1,7213432,0}|{{5,1,2,1344000,0}|{{5,1,3,28853731,3}}</v>
      </c>
    </row>
    <row r="462" spans="1:38" x14ac:dyDescent="0.15">
      <c r="A462" s="16">
        <v>457</v>
      </c>
      <c r="B462" s="16">
        <v>501</v>
      </c>
      <c r="C462" s="16">
        <v>8</v>
      </c>
      <c r="D462" s="16">
        <v>0</v>
      </c>
      <c r="E462" s="16">
        <v>0</v>
      </c>
      <c r="F462" s="16">
        <v>0</v>
      </c>
      <c r="G462" s="16">
        <v>6000557</v>
      </c>
      <c r="H462" s="24"/>
      <c r="I462" s="24" t="s">
        <v>289</v>
      </c>
      <c r="J462" s="16">
        <v>8661</v>
      </c>
      <c r="K462" s="25">
        <f t="shared" si="65"/>
        <v>1600</v>
      </c>
      <c r="L462" s="16" t="s">
        <v>57</v>
      </c>
      <c r="M462" s="16" t="str" cm="1">
        <f t="array" ref="M462:U462">_xlfn._xlws.FILTER(领地怪物效果!$A$4:$I$64,L462=领地怪物效果!$A$4:$A$64)</f>
        <v>远征PVE-1级普通</v>
      </c>
      <c r="N462" s="16">
        <v>1</v>
      </c>
      <c r="O462" s="16">
        <v>1.35</v>
      </c>
      <c r="P462" s="16">
        <v>1.2</v>
      </c>
      <c r="Q462" s="16">
        <v>1.2</v>
      </c>
      <c r="R462" s="16">
        <v>0</v>
      </c>
      <c r="S462" s="16">
        <v>4057555</v>
      </c>
      <c r="T462" s="16">
        <v>840000</v>
      </c>
      <c r="U462" s="16">
        <v>18033582</v>
      </c>
      <c r="V462" s="16">
        <f t="shared" si="64"/>
        <v>1</v>
      </c>
      <c r="W462" s="19" cm="1">
        <f t="array" ref="W462">SUMPRODUCT((V462=品质升级提升效果!$H$3:$H$102)*(品质升级提升效果!$I$3:$I$102=C462)*(品质升级提升效果!$J$3:$J$102))</f>
        <v>1.6</v>
      </c>
      <c r="X462" s="19" cm="1">
        <f t="array" ref="X462">IFERROR(LOOKUP(1,0/((L462=Sheet2!$A$1:$A$90)*(Sheet2!$B$1:$B$90=C462)),Sheet2!$C$1:$C$90),W462)</f>
        <v>1.6</v>
      </c>
      <c r="Y462" s="16">
        <f t="shared" si="66"/>
        <v>6492088</v>
      </c>
      <c r="Z462" s="16">
        <f t="shared" si="67"/>
        <v>1344000</v>
      </c>
      <c r="AA462" s="16">
        <f t="shared" si="68"/>
        <v>28853731</v>
      </c>
      <c r="AD462" s="16" t="s">
        <v>257</v>
      </c>
      <c r="AE462" s="16" t="str">
        <f t="shared" si="69"/>
        <v>6492088,0}|</v>
      </c>
      <c r="AF462" s="16" t="s">
        <v>258</v>
      </c>
      <c r="AG462" s="16">
        <f t="shared" si="70"/>
        <v>1344000</v>
      </c>
      <c r="AH462" s="16" t="s">
        <v>260</v>
      </c>
      <c r="AI462" s="16" t="s">
        <v>259</v>
      </c>
      <c r="AJ462" s="16">
        <f t="shared" si="71"/>
        <v>28853731</v>
      </c>
      <c r="AK462" s="16" t="s">
        <v>261</v>
      </c>
      <c r="AL462" s="24" t="str">
        <f t="shared" si="72"/>
        <v>{{5,1,1,6492088,0}|{{5,1,2,1344000,0}|{{5,1,3,28853731,3}}</v>
      </c>
    </row>
    <row r="463" spans="1:38" x14ac:dyDescent="0.15">
      <c r="A463" s="16">
        <v>458</v>
      </c>
      <c r="B463" s="16">
        <v>502</v>
      </c>
      <c r="C463" s="16">
        <v>8</v>
      </c>
      <c r="D463" s="16">
        <v>0</v>
      </c>
      <c r="E463" s="16">
        <v>0</v>
      </c>
      <c r="F463" s="16">
        <v>0</v>
      </c>
      <c r="G463" s="16">
        <v>6000558</v>
      </c>
      <c r="H463" s="24"/>
      <c r="I463" s="24" t="s">
        <v>296</v>
      </c>
      <c r="J463" s="16">
        <v>8661</v>
      </c>
      <c r="K463" s="25">
        <f t="shared" si="65"/>
        <v>1280</v>
      </c>
      <c r="L463" s="16" t="s">
        <v>58</v>
      </c>
      <c r="M463" s="16" t="str" cm="1">
        <f t="array" ref="M463:U463">_xlfn._xlws.FILTER(领地怪物效果!$A$4:$I$64,L463=领地怪物效果!$A$4:$A$64)</f>
        <v>远征PVE-2级普通</v>
      </c>
      <c r="N463" s="16">
        <v>2</v>
      </c>
      <c r="O463" s="16">
        <v>2.8</v>
      </c>
      <c r="P463" s="16">
        <v>1.8</v>
      </c>
      <c r="Q463" s="16">
        <v>1.8</v>
      </c>
      <c r="R463" s="16">
        <v>0</v>
      </c>
      <c r="S463" s="16">
        <v>8415671</v>
      </c>
      <c r="T463" s="16">
        <v>1260000</v>
      </c>
      <c r="U463" s="16">
        <v>27050373</v>
      </c>
      <c r="V463" s="16">
        <f t="shared" si="64"/>
        <v>2</v>
      </c>
      <c r="W463" s="19" cm="1">
        <f t="array" ref="W463">SUMPRODUCT((V463=品质升级提升效果!$H$3:$H$102)*(品质升级提升效果!$I$3:$I$102=C463)*(品质升级提升效果!$J$3:$J$102))</f>
        <v>1.28</v>
      </c>
      <c r="X463" s="19" cm="1">
        <f t="array" ref="X463">IFERROR(LOOKUP(1,0/((L463=Sheet2!$A$1:$A$90)*(Sheet2!$B$1:$B$90=C463)),Sheet2!$C$1:$C$90),W463)</f>
        <v>1.28</v>
      </c>
      <c r="Y463" s="16">
        <f t="shared" si="66"/>
        <v>10772058</v>
      </c>
      <c r="Z463" s="16">
        <f t="shared" si="67"/>
        <v>1612800</v>
      </c>
      <c r="AA463" s="16">
        <f t="shared" si="68"/>
        <v>34624477</v>
      </c>
      <c r="AD463" s="16" t="s">
        <v>257</v>
      </c>
      <c r="AE463" s="16" t="str">
        <f t="shared" si="69"/>
        <v>10772058,0}|</v>
      </c>
      <c r="AF463" s="16" t="s">
        <v>258</v>
      </c>
      <c r="AG463" s="16">
        <f t="shared" si="70"/>
        <v>1612800</v>
      </c>
      <c r="AH463" s="16" t="s">
        <v>260</v>
      </c>
      <c r="AI463" s="16" t="s">
        <v>259</v>
      </c>
      <c r="AJ463" s="16">
        <f t="shared" si="71"/>
        <v>34624477</v>
      </c>
      <c r="AK463" s="16" t="s">
        <v>261</v>
      </c>
      <c r="AL463" s="24" t="str">
        <f t="shared" si="72"/>
        <v>{{5,1,1,10772058,0}|{{5,1,2,1612800,0}|{{5,1,3,34624477,3}}</v>
      </c>
    </row>
    <row r="464" spans="1:38" x14ac:dyDescent="0.15">
      <c r="A464" s="16">
        <v>459</v>
      </c>
      <c r="B464" s="16">
        <v>503</v>
      </c>
      <c r="C464" s="16">
        <v>8</v>
      </c>
      <c r="D464" s="16">
        <v>0</v>
      </c>
      <c r="E464" s="16">
        <v>0</v>
      </c>
      <c r="F464" s="16">
        <v>0</v>
      </c>
      <c r="G464" s="16">
        <v>6000559</v>
      </c>
      <c r="H464" s="24"/>
      <c r="I464" s="24" t="s">
        <v>297</v>
      </c>
      <c r="J464" s="16">
        <v>8661</v>
      </c>
      <c r="K464" s="25">
        <f t="shared" si="65"/>
        <v>1140.0000000000002</v>
      </c>
      <c r="L464" s="16" t="s">
        <v>59</v>
      </c>
      <c r="M464" s="16" t="str" cm="1">
        <f t="array" ref="M464:U464">_xlfn._xlws.FILTER(领地怪物效果!$A$4:$I$64,L464=领地怪物效果!$A$4:$A$64)</f>
        <v>远征PVE-3级普通</v>
      </c>
      <c r="N464" s="16">
        <v>3</v>
      </c>
      <c r="O464" s="16">
        <v>5.5</v>
      </c>
      <c r="P464" s="16">
        <v>3</v>
      </c>
      <c r="Q464" s="16">
        <v>3</v>
      </c>
      <c r="R464" s="16">
        <v>0</v>
      </c>
      <c r="S464" s="16">
        <v>16530783</v>
      </c>
      <c r="T464" s="16">
        <v>2100000</v>
      </c>
      <c r="U464" s="16">
        <v>45083955</v>
      </c>
      <c r="V464" s="16">
        <f t="shared" si="64"/>
        <v>3</v>
      </c>
      <c r="W464" s="19" cm="1">
        <f t="array" ref="W464">SUMPRODUCT((V464=品质升级提升效果!$H$3:$H$102)*(品质升级提升效果!$I$3:$I$102=C464)*(品质升级提升效果!$J$3:$J$102))</f>
        <v>1.1400000000000001</v>
      </c>
      <c r="X464" s="19" cm="1">
        <f t="array" ref="X464">IFERROR(LOOKUP(1,0/((L464=Sheet2!$A$1:$A$90)*(Sheet2!$B$1:$B$90=C464)),Sheet2!$C$1:$C$90),W464)</f>
        <v>1.1400000000000001</v>
      </c>
      <c r="Y464" s="16">
        <f t="shared" si="66"/>
        <v>18845092</v>
      </c>
      <c r="Z464" s="16">
        <f t="shared" si="67"/>
        <v>2394000</v>
      </c>
      <c r="AA464" s="16">
        <f t="shared" si="68"/>
        <v>51395708</v>
      </c>
      <c r="AD464" s="16" t="s">
        <v>257</v>
      </c>
      <c r="AE464" s="16" t="str">
        <f t="shared" si="69"/>
        <v>18845092,0}|</v>
      </c>
      <c r="AF464" s="16" t="s">
        <v>258</v>
      </c>
      <c r="AG464" s="16">
        <f t="shared" si="70"/>
        <v>2394000</v>
      </c>
      <c r="AH464" s="16" t="s">
        <v>260</v>
      </c>
      <c r="AI464" s="16" t="s">
        <v>259</v>
      </c>
      <c r="AJ464" s="16">
        <f t="shared" si="71"/>
        <v>51395708</v>
      </c>
      <c r="AK464" s="16" t="s">
        <v>261</v>
      </c>
      <c r="AL464" s="24" t="str">
        <f t="shared" si="72"/>
        <v>{{5,1,1,18845092,0}|{{5,1,2,2394000,0}|{{5,1,3,51395708,3}}</v>
      </c>
    </row>
    <row r="465" spans="1:38" x14ac:dyDescent="0.15">
      <c r="A465" s="16">
        <v>460</v>
      </c>
      <c r="B465" s="16">
        <v>504</v>
      </c>
      <c r="C465" s="16">
        <v>8</v>
      </c>
      <c r="D465" s="16">
        <v>0</v>
      </c>
      <c r="E465" s="16">
        <v>0</v>
      </c>
      <c r="F465" s="16">
        <v>0</v>
      </c>
      <c r="G465" s="16">
        <v>6000560</v>
      </c>
      <c r="H465" s="24"/>
      <c r="I465" s="24" t="s">
        <v>270</v>
      </c>
      <c r="J465" s="16">
        <v>8661</v>
      </c>
      <c r="K465" s="25">
        <f t="shared" si="65"/>
        <v>1280</v>
      </c>
      <c r="L465" s="16" t="s">
        <v>60</v>
      </c>
      <c r="M465" s="16" t="str" cm="1">
        <f t="array" ref="M465:U465">_xlfn._xlws.FILTER(领地怪物效果!$A$4:$I$64,L465=领地怪物效果!$A$4:$A$64)</f>
        <v>远征PVE-4级普通</v>
      </c>
      <c r="N465" s="16">
        <v>4</v>
      </c>
      <c r="O465" s="16">
        <v>8</v>
      </c>
      <c r="P465" s="16">
        <v>22</v>
      </c>
      <c r="Q465" s="16">
        <v>22</v>
      </c>
      <c r="R465" s="16">
        <v>0</v>
      </c>
      <c r="S465" s="16">
        <v>24044776</v>
      </c>
      <c r="T465" s="16">
        <v>15400000</v>
      </c>
      <c r="U465" s="16">
        <v>330615671</v>
      </c>
      <c r="V465" s="16">
        <f t="shared" si="64"/>
        <v>4</v>
      </c>
      <c r="W465" s="19" cm="1">
        <f t="array" ref="W465">SUMPRODUCT((V465=品质升级提升效果!$H$3:$H$102)*(品质升级提升效果!$I$3:$I$102=C465)*(品质升级提升效果!$J$3:$J$102))</f>
        <v>1.28</v>
      </c>
      <c r="X465" s="19" cm="1">
        <f t="array" ref="X465">IFERROR(LOOKUP(1,0/((L465=Sheet2!$A$1:$A$90)*(Sheet2!$B$1:$B$90=C465)),Sheet2!$C$1:$C$90),W465)</f>
        <v>1.28</v>
      </c>
      <c r="Y465" s="16">
        <f t="shared" si="66"/>
        <v>30777313</v>
      </c>
      <c r="Z465" s="16">
        <f t="shared" si="67"/>
        <v>19712000</v>
      </c>
      <c r="AA465" s="16">
        <f t="shared" si="68"/>
        <v>423188058</v>
      </c>
      <c r="AD465" s="16" t="s">
        <v>257</v>
      </c>
      <c r="AE465" s="16" t="str">
        <f t="shared" si="69"/>
        <v>30777313,0}|</v>
      </c>
      <c r="AF465" s="16" t="s">
        <v>258</v>
      </c>
      <c r="AG465" s="16">
        <f t="shared" si="70"/>
        <v>19712000</v>
      </c>
      <c r="AH465" s="16" t="s">
        <v>260</v>
      </c>
      <c r="AI465" s="16" t="s">
        <v>259</v>
      </c>
      <c r="AJ465" s="16">
        <f t="shared" si="71"/>
        <v>423188058</v>
      </c>
      <c r="AK465" s="16" t="s">
        <v>261</v>
      </c>
      <c r="AL465" s="24" t="str">
        <f t="shared" si="72"/>
        <v>{{5,1,1,30777313,0}|{{5,1,2,19712000,0}|{{5,1,3,423188058,3}}</v>
      </c>
    </row>
    <row r="466" spans="1:38" x14ac:dyDescent="0.15">
      <c r="A466" s="16">
        <v>461</v>
      </c>
      <c r="B466" s="16">
        <v>505</v>
      </c>
      <c r="C466" s="16">
        <v>8</v>
      </c>
      <c r="D466" s="16">
        <v>0</v>
      </c>
      <c r="E466" s="16">
        <v>0</v>
      </c>
      <c r="F466" s="16">
        <v>0</v>
      </c>
      <c r="G466" s="16">
        <v>6000561</v>
      </c>
      <c r="H466" s="24"/>
      <c r="I466" s="24" t="s">
        <v>298</v>
      </c>
      <c r="J466" s="16">
        <v>8661</v>
      </c>
      <c r="K466" s="25">
        <f t="shared" si="65"/>
        <v>1140.0000000000002</v>
      </c>
      <c r="L466" s="16" t="s">
        <v>61</v>
      </c>
      <c r="M466" s="16" t="str" cm="1">
        <f t="array" ref="M466:U466">_xlfn._xlws.FILTER(领地怪物效果!$A$4:$I$64,L466=领地怪物效果!$A$4:$A$64)</f>
        <v>远征PVE-5级普通</v>
      </c>
      <c r="N466" s="16">
        <v>5</v>
      </c>
      <c r="O466" s="16">
        <v>12</v>
      </c>
      <c r="P466" s="16">
        <v>25</v>
      </c>
      <c r="Q466" s="16">
        <v>25</v>
      </c>
      <c r="R466" s="16">
        <v>0</v>
      </c>
      <c r="S466" s="16">
        <v>36067164</v>
      </c>
      <c r="T466" s="16">
        <v>17500000</v>
      </c>
      <c r="U466" s="16">
        <v>375699626</v>
      </c>
      <c r="V466" s="16">
        <f t="shared" si="64"/>
        <v>5</v>
      </c>
      <c r="W466" s="19" cm="1">
        <f t="array" ref="W466">SUMPRODUCT((V466=品质升级提升效果!$H$3:$H$102)*(品质升级提升效果!$I$3:$I$102=C466)*(品质升级提升效果!$J$3:$J$102))</f>
        <v>1.1400000000000001</v>
      </c>
      <c r="X466" s="19" cm="1">
        <f t="array" ref="X466">IFERROR(LOOKUP(1,0/((L466=Sheet2!$A$1:$A$90)*(Sheet2!$B$1:$B$90=C466)),Sheet2!$C$1:$C$90),W466)</f>
        <v>1.1400000000000001</v>
      </c>
      <c r="Y466" s="16">
        <f t="shared" si="66"/>
        <v>41116566</v>
      </c>
      <c r="Z466" s="16">
        <f t="shared" si="67"/>
        <v>19950000</v>
      </c>
      <c r="AA466" s="16">
        <f t="shared" si="68"/>
        <v>428297573</v>
      </c>
      <c r="AD466" s="16" t="s">
        <v>257</v>
      </c>
      <c r="AE466" s="16" t="str">
        <f t="shared" si="69"/>
        <v>41116566,0}|</v>
      </c>
      <c r="AF466" s="16" t="s">
        <v>258</v>
      </c>
      <c r="AG466" s="16">
        <f t="shared" si="70"/>
        <v>19950000</v>
      </c>
      <c r="AH466" s="16" t="s">
        <v>260</v>
      </c>
      <c r="AI466" s="16" t="s">
        <v>259</v>
      </c>
      <c r="AJ466" s="16">
        <f t="shared" si="71"/>
        <v>428297573</v>
      </c>
      <c r="AK466" s="16" t="s">
        <v>261</v>
      </c>
      <c r="AL466" s="24" t="str">
        <f t="shared" si="72"/>
        <v>{{5,1,1,41116566,0}|{{5,1,2,19950000,0}|{{5,1,3,428297573,3}}</v>
      </c>
    </row>
    <row r="467" spans="1:38" x14ac:dyDescent="0.15">
      <c r="A467" s="16">
        <v>462</v>
      </c>
      <c r="B467" s="16">
        <v>506</v>
      </c>
      <c r="C467" s="16">
        <v>8</v>
      </c>
      <c r="D467" s="16">
        <v>0</v>
      </c>
      <c r="E467" s="16">
        <v>0</v>
      </c>
      <c r="F467" s="16">
        <v>0</v>
      </c>
      <c r="G467" s="16">
        <v>6000562</v>
      </c>
      <c r="H467" s="24"/>
      <c r="I467" s="24" t="s">
        <v>299</v>
      </c>
      <c r="J467" s="16">
        <v>8661</v>
      </c>
      <c r="K467" s="25">
        <f t="shared" si="65"/>
        <v>1040</v>
      </c>
      <c r="L467" s="16" t="s">
        <v>62</v>
      </c>
      <c r="M467" s="16" t="str" cm="1">
        <f t="array" ref="M467:U467">_xlfn._xlws.FILTER(领地怪物效果!$A$4:$I$64,L467=领地怪物效果!$A$4:$A$64)</f>
        <v>远征PVE-6级普通</v>
      </c>
      <c r="N467" s="16">
        <v>6</v>
      </c>
      <c r="O467" s="16">
        <v>28</v>
      </c>
      <c r="P467" s="16">
        <v>160</v>
      </c>
      <c r="Q467" s="16">
        <v>160</v>
      </c>
      <c r="R467" s="16">
        <v>0</v>
      </c>
      <c r="S467" s="16">
        <v>84156716</v>
      </c>
      <c r="T467" s="16">
        <v>112000000</v>
      </c>
      <c r="U467" s="16">
        <v>2404477611</v>
      </c>
      <c r="V467" s="16">
        <f t="shared" si="64"/>
        <v>6</v>
      </c>
      <c r="W467" s="19" cm="1">
        <f t="array" ref="W467">SUMPRODUCT((V467=品质升级提升效果!$H$3:$H$102)*(品质升级提升效果!$I$3:$I$102=C467)*(品质升级提升效果!$J$3:$J$102))</f>
        <v>1.04</v>
      </c>
      <c r="X467" s="19" cm="1">
        <f t="array" ref="X467">IFERROR(LOOKUP(1,0/((L467=Sheet2!$A$1:$A$90)*(Sheet2!$B$1:$B$90=C467)),Sheet2!$C$1:$C$90),W467)</f>
        <v>1.04</v>
      </c>
      <c r="Y467" s="16">
        <f t="shared" si="66"/>
        <v>87522984</v>
      </c>
      <c r="Z467" s="16">
        <f t="shared" si="67"/>
        <v>116480000</v>
      </c>
      <c r="AA467" s="16">
        <f t="shared" si="68"/>
        <v>2500656715</v>
      </c>
      <c r="AD467" s="16" t="s">
        <v>257</v>
      </c>
      <c r="AE467" s="16" t="str">
        <f t="shared" si="69"/>
        <v>87522984,0}|</v>
      </c>
      <c r="AF467" s="16" t="s">
        <v>258</v>
      </c>
      <c r="AG467" s="16">
        <f t="shared" si="70"/>
        <v>116480000</v>
      </c>
      <c r="AH467" s="16" t="s">
        <v>260</v>
      </c>
      <c r="AI467" s="16" t="s">
        <v>259</v>
      </c>
      <c r="AJ467" s="16">
        <f t="shared" si="71"/>
        <v>2500656715</v>
      </c>
      <c r="AK467" s="16" t="s">
        <v>261</v>
      </c>
      <c r="AL467" s="24" t="str">
        <f t="shared" si="72"/>
        <v>{{5,1,1,87522984,0}|{{5,1,2,116480000,0}|{{5,1,3,2500656715,3}}</v>
      </c>
    </row>
    <row r="468" spans="1:38" x14ac:dyDescent="0.15">
      <c r="A468" s="16">
        <v>463</v>
      </c>
      <c r="B468" s="16">
        <v>507</v>
      </c>
      <c r="C468" s="16">
        <v>8</v>
      </c>
      <c r="D468" s="16">
        <v>0</v>
      </c>
      <c r="E468" s="16">
        <v>0</v>
      </c>
      <c r="F468" s="16">
        <v>0</v>
      </c>
      <c r="G468" s="16">
        <v>6000563</v>
      </c>
      <c r="H468" s="24"/>
      <c r="I468" s="24" t="s">
        <v>283</v>
      </c>
      <c r="J468" s="16">
        <v>8661</v>
      </c>
      <c r="K468" s="25">
        <f t="shared" si="65"/>
        <v>960</v>
      </c>
      <c r="L468" s="16" t="s">
        <v>63</v>
      </c>
      <c r="M468" s="16" t="str" cm="1">
        <f t="array" ref="M468:U468">_xlfn._xlws.FILTER(领地怪物效果!$A$4:$I$64,L468=领地怪物效果!$A$4:$A$64)</f>
        <v>远征PVE-7级普通</v>
      </c>
      <c r="N468" s="16">
        <v>7</v>
      </c>
      <c r="O468" s="16">
        <v>32</v>
      </c>
      <c r="P468" s="16">
        <v>200</v>
      </c>
      <c r="Q468" s="16">
        <v>200</v>
      </c>
      <c r="R468" s="16">
        <v>0</v>
      </c>
      <c r="S468" s="16">
        <v>96179104</v>
      </c>
      <c r="T468" s="16">
        <v>140000000</v>
      </c>
      <c r="U468" s="16">
        <v>3005597014</v>
      </c>
      <c r="V468" s="16">
        <f t="shared" si="64"/>
        <v>7</v>
      </c>
      <c r="W468" s="19" cm="1">
        <f t="array" ref="W468">SUMPRODUCT((V468=品质升级提升效果!$H$3:$H$102)*(品质升级提升效果!$I$3:$I$102=C468)*(品质升级提升效果!$J$3:$J$102))</f>
        <v>0.96</v>
      </c>
      <c r="X468" s="19" cm="1">
        <f t="array" ref="X468">IFERROR(LOOKUP(1,0/((L468=Sheet2!$A$1:$A$90)*(Sheet2!$B$1:$B$90=C468)),Sheet2!$C$1:$C$90),W468)</f>
        <v>0.96</v>
      </c>
      <c r="Y468" s="16">
        <f t="shared" si="66"/>
        <v>92331939</v>
      </c>
      <c r="Z468" s="16">
        <f t="shared" si="67"/>
        <v>134400000</v>
      </c>
      <c r="AA468" s="16">
        <f t="shared" si="68"/>
        <v>2885373133</v>
      </c>
      <c r="AD468" s="16" t="s">
        <v>257</v>
      </c>
      <c r="AE468" s="16" t="str">
        <f t="shared" si="69"/>
        <v>92331939,0}|</v>
      </c>
      <c r="AF468" s="16" t="s">
        <v>258</v>
      </c>
      <c r="AG468" s="16">
        <f t="shared" si="70"/>
        <v>134400000</v>
      </c>
      <c r="AH468" s="16" t="s">
        <v>260</v>
      </c>
      <c r="AI468" s="16" t="s">
        <v>259</v>
      </c>
      <c r="AJ468" s="16">
        <f t="shared" si="71"/>
        <v>2885373133</v>
      </c>
      <c r="AK468" s="16" t="s">
        <v>261</v>
      </c>
      <c r="AL468" s="24" t="str">
        <f t="shared" si="72"/>
        <v>{{5,1,1,92331939,0}|{{5,1,2,134400000,0}|{{5,1,3,2885373133,3}}</v>
      </c>
    </row>
    <row r="469" spans="1:38" x14ac:dyDescent="0.15">
      <c r="A469" s="16">
        <v>464</v>
      </c>
      <c r="B469" s="16">
        <v>508</v>
      </c>
      <c r="C469" s="16">
        <v>8</v>
      </c>
      <c r="D469" s="16">
        <v>0</v>
      </c>
      <c r="E469" s="16">
        <v>0</v>
      </c>
      <c r="F469" s="16">
        <v>0</v>
      </c>
      <c r="G469" s="16">
        <v>6000564</v>
      </c>
      <c r="H469" s="24"/>
      <c r="I469" s="24" t="s">
        <v>300</v>
      </c>
      <c r="J469" s="16">
        <v>8661</v>
      </c>
      <c r="K469" s="25">
        <f t="shared" si="65"/>
        <v>860</v>
      </c>
      <c r="L469" s="16" t="s">
        <v>64</v>
      </c>
      <c r="M469" s="16" t="str" cm="1">
        <f t="array" ref="M469:U469">_xlfn._xlws.FILTER(领地怪物效果!$A$4:$I$64,L469=领地怪物效果!$A$4:$A$64)</f>
        <v>远征PVE-8级普通</v>
      </c>
      <c r="N469" s="16">
        <v>8</v>
      </c>
      <c r="O469" s="16">
        <v>35</v>
      </c>
      <c r="P469" s="16">
        <v>250</v>
      </c>
      <c r="Q469" s="16">
        <v>250</v>
      </c>
      <c r="R469" s="16">
        <v>0</v>
      </c>
      <c r="S469" s="16">
        <v>105195895</v>
      </c>
      <c r="T469" s="16">
        <v>175000000</v>
      </c>
      <c r="U469" s="16">
        <v>3756996268</v>
      </c>
      <c r="V469" s="16">
        <f t="shared" si="64"/>
        <v>8</v>
      </c>
      <c r="W469" s="19" cm="1">
        <f t="array" ref="W469">SUMPRODUCT((V469=品质升级提升效果!$H$3:$H$102)*(品质升级提升效果!$I$3:$I$102=C469)*(品质升级提升效果!$J$3:$J$102))</f>
        <v>0.86</v>
      </c>
      <c r="X469" s="19" cm="1">
        <f t="array" ref="X469">IFERROR(LOOKUP(1,0/((L469=Sheet2!$A$1:$A$90)*(Sheet2!$B$1:$B$90=C469)),Sheet2!$C$1:$C$90),W469)</f>
        <v>0.86</v>
      </c>
      <c r="Y469" s="16">
        <f t="shared" si="66"/>
        <v>90468469</v>
      </c>
      <c r="Z469" s="16">
        <f t="shared" si="67"/>
        <v>150500000</v>
      </c>
      <c r="AA469" s="16">
        <f t="shared" si="68"/>
        <v>3231016790</v>
      </c>
      <c r="AD469" s="16" t="s">
        <v>257</v>
      </c>
      <c r="AE469" s="16" t="str">
        <f t="shared" si="69"/>
        <v>90468469,0}|</v>
      </c>
      <c r="AF469" s="16" t="s">
        <v>258</v>
      </c>
      <c r="AG469" s="16">
        <f t="shared" si="70"/>
        <v>150500000</v>
      </c>
      <c r="AH469" s="16" t="s">
        <v>260</v>
      </c>
      <c r="AI469" s="16" t="s">
        <v>259</v>
      </c>
      <c r="AJ469" s="16">
        <f t="shared" si="71"/>
        <v>3231016790</v>
      </c>
      <c r="AK469" s="16" t="s">
        <v>261</v>
      </c>
      <c r="AL469" s="24" t="str">
        <f t="shared" si="72"/>
        <v>{{5,1,1,90468469,0}|{{5,1,2,150500000,0}|{{5,1,3,3231016790,3}}</v>
      </c>
    </row>
    <row r="470" spans="1:38" x14ac:dyDescent="0.15">
      <c r="A470" s="16">
        <v>465</v>
      </c>
      <c r="B470" s="16">
        <v>509</v>
      </c>
      <c r="C470" s="16">
        <v>8</v>
      </c>
      <c r="D470" s="16">
        <v>0</v>
      </c>
      <c r="E470" s="16">
        <v>0</v>
      </c>
      <c r="F470" s="16">
        <v>0</v>
      </c>
      <c r="G470" s="16">
        <v>6000565</v>
      </c>
      <c r="H470" s="24"/>
      <c r="I470" s="24" t="s">
        <v>301</v>
      </c>
      <c r="J470" s="16">
        <v>8661</v>
      </c>
      <c r="K470" s="25">
        <f t="shared" si="65"/>
        <v>760</v>
      </c>
      <c r="L470" s="16" t="s">
        <v>65</v>
      </c>
      <c r="M470" s="16" t="str" cm="1">
        <f t="array" ref="M470:U470">_xlfn._xlws.FILTER(领地怪物效果!$A$4:$I$64,L470=领地怪物效果!$A$4:$A$64)</f>
        <v>远征PVE-9级普通</v>
      </c>
      <c r="N470" s="16">
        <v>9</v>
      </c>
      <c r="O470" s="16">
        <v>60</v>
      </c>
      <c r="P470" s="16">
        <v>300</v>
      </c>
      <c r="Q470" s="16">
        <v>300</v>
      </c>
      <c r="R470" s="16">
        <v>0</v>
      </c>
      <c r="S470" s="16">
        <v>180335820</v>
      </c>
      <c r="T470" s="16">
        <v>210000000</v>
      </c>
      <c r="U470" s="16">
        <v>4508395522</v>
      </c>
      <c r="V470" s="16">
        <f t="shared" si="64"/>
        <v>9</v>
      </c>
      <c r="W470" s="19" cm="1">
        <f t="array" ref="W470">SUMPRODUCT((V470=品质升级提升效果!$H$3:$H$102)*(品质升级提升效果!$I$3:$I$102=C470)*(品质升级提升效果!$J$3:$J$102))</f>
        <v>0.76</v>
      </c>
      <c r="X470" s="19" cm="1">
        <f t="array" ref="X470">IFERROR(LOOKUP(1,0/((L470=Sheet2!$A$1:$A$90)*(Sheet2!$B$1:$B$90=C470)),Sheet2!$C$1:$C$90),W470)</f>
        <v>0.76</v>
      </c>
      <c r="Y470" s="16">
        <f t="shared" si="66"/>
        <v>137055223</v>
      </c>
      <c r="Z470" s="16">
        <f t="shared" si="67"/>
        <v>159600000</v>
      </c>
      <c r="AA470" s="16">
        <f t="shared" si="68"/>
        <v>3426380596</v>
      </c>
      <c r="AD470" s="16" t="s">
        <v>257</v>
      </c>
      <c r="AE470" s="16" t="str">
        <f t="shared" si="69"/>
        <v>137055223,0}|</v>
      </c>
      <c r="AF470" s="16" t="s">
        <v>258</v>
      </c>
      <c r="AG470" s="16">
        <f t="shared" si="70"/>
        <v>159600000</v>
      </c>
      <c r="AH470" s="16" t="s">
        <v>260</v>
      </c>
      <c r="AI470" s="16" t="s">
        <v>259</v>
      </c>
      <c r="AJ470" s="16">
        <f t="shared" si="71"/>
        <v>3426380596</v>
      </c>
      <c r="AK470" s="16" t="s">
        <v>261</v>
      </c>
      <c r="AL470" s="24" t="str">
        <f t="shared" si="72"/>
        <v>{{5,1,1,137055223,0}|{{5,1,2,159600000,0}|{{5,1,3,3426380596,3}}</v>
      </c>
    </row>
    <row r="471" spans="1:38" x14ac:dyDescent="0.15">
      <c r="A471" s="16">
        <v>466</v>
      </c>
      <c r="B471" s="16">
        <v>510</v>
      </c>
      <c r="C471" s="16">
        <v>8</v>
      </c>
      <c r="D471" s="16">
        <v>0</v>
      </c>
      <c r="E471" s="16">
        <v>0</v>
      </c>
      <c r="F471" s="16">
        <v>0</v>
      </c>
      <c r="G471" s="16">
        <v>6000566</v>
      </c>
      <c r="H471" s="24"/>
      <c r="I471" s="24" t="s">
        <v>302</v>
      </c>
      <c r="J471" s="16">
        <v>8661</v>
      </c>
      <c r="K471" s="25">
        <f t="shared" si="65"/>
        <v>720</v>
      </c>
      <c r="L471" s="16" t="s">
        <v>66</v>
      </c>
      <c r="M471" s="16" t="str" cm="1">
        <f t="array" ref="M471:U471">_xlfn._xlws.FILTER(领地怪物效果!$A$4:$I$64,L471=领地怪物效果!$A$4:$A$64)</f>
        <v>远征PVE-10级普通</v>
      </c>
      <c r="N471" s="16">
        <v>10</v>
      </c>
      <c r="O471" s="16">
        <v>70</v>
      </c>
      <c r="P471" s="16">
        <v>320</v>
      </c>
      <c r="Q471" s="16">
        <v>320</v>
      </c>
      <c r="R471" s="16">
        <v>0</v>
      </c>
      <c r="S471" s="16">
        <v>210391791</v>
      </c>
      <c r="T471" s="16">
        <v>224000000</v>
      </c>
      <c r="U471" s="16">
        <v>4808955223</v>
      </c>
      <c r="V471" s="16">
        <f t="shared" si="64"/>
        <v>10</v>
      </c>
      <c r="W471" s="19" cm="1">
        <f t="array" ref="W471">SUMPRODUCT((V471=品质升级提升效果!$H$3:$H$102)*(品质升级提升效果!$I$3:$I$102=C471)*(品质升级提升效果!$J$3:$J$102))</f>
        <v>0.72</v>
      </c>
      <c r="X471" s="19" cm="1">
        <f t="array" ref="X471">IFERROR(LOOKUP(1,0/((L471=Sheet2!$A$1:$A$90)*(Sheet2!$B$1:$B$90=C471)),Sheet2!$C$1:$C$90),W471)</f>
        <v>0.72</v>
      </c>
      <c r="Y471" s="16">
        <f t="shared" si="66"/>
        <v>151482089</v>
      </c>
      <c r="Z471" s="16">
        <f t="shared" si="67"/>
        <v>161280000</v>
      </c>
      <c r="AA471" s="16">
        <f t="shared" si="68"/>
        <v>3462447760</v>
      </c>
      <c r="AD471" s="16" t="s">
        <v>257</v>
      </c>
      <c r="AE471" s="16" t="str">
        <f t="shared" si="69"/>
        <v>151482089,0}|</v>
      </c>
      <c r="AF471" s="16" t="s">
        <v>258</v>
      </c>
      <c r="AG471" s="16">
        <f t="shared" si="70"/>
        <v>161280000</v>
      </c>
      <c r="AH471" s="16" t="s">
        <v>260</v>
      </c>
      <c r="AI471" s="16" t="s">
        <v>259</v>
      </c>
      <c r="AJ471" s="16">
        <f t="shared" si="71"/>
        <v>3462447760</v>
      </c>
      <c r="AK471" s="16" t="s">
        <v>261</v>
      </c>
      <c r="AL471" s="24" t="str">
        <f t="shared" si="72"/>
        <v>{{5,1,1,151482089,0}|{{5,1,2,161280000,0}|{{5,1,3,3462447760,3}}</v>
      </c>
    </row>
    <row r="472" spans="1:38" x14ac:dyDescent="0.15">
      <c r="A472" s="16">
        <v>467</v>
      </c>
      <c r="B472" s="16">
        <v>601</v>
      </c>
      <c r="C472" s="16">
        <v>8</v>
      </c>
      <c r="D472" s="16">
        <v>0</v>
      </c>
      <c r="E472" s="16">
        <v>0</v>
      </c>
      <c r="F472" s="16">
        <v>800</v>
      </c>
      <c r="G472" s="16">
        <v>6000567</v>
      </c>
      <c r="H472" s="24"/>
      <c r="I472" s="24" t="s">
        <v>303</v>
      </c>
      <c r="J472" s="16">
        <v>8661</v>
      </c>
      <c r="K472" s="25">
        <f t="shared" si="65"/>
        <v>1600</v>
      </c>
      <c r="L472" s="16" t="s">
        <v>67</v>
      </c>
      <c r="M472" s="16" t="str" cm="1">
        <f t="array" ref="M472:U472">_xlfn._xlws.FILTER(领地怪物效果!$A$4:$I$64,L472=领地怪物效果!$A$4:$A$64)</f>
        <v>远征PVE-1级远古矿井</v>
      </c>
      <c r="N472" s="16">
        <v>1</v>
      </c>
      <c r="O472" s="16">
        <v>1.9</v>
      </c>
      <c r="P472" s="16">
        <v>1.9</v>
      </c>
      <c r="Q472" s="16">
        <v>1.9</v>
      </c>
      <c r="R472" s="16">
        <v>0</v>
      </c>
      <c r="S472" s="16">
        <v>5710634</v>
      </c>
      <c r="T472" s="16">
        <v>1330000</v>
      </c>
      <c r="U472" s="16">
        <v>28553171</v>
      </c>
      <c r="V472" s="16">
        <f t="shared" si="64"/>
        <v>1</v>
      </c>
      <c r="W472" s="19" cm="1">
        <f t="array" ref="W472">SUMPRODUCT((V472=品质升级提升效果!$H$3:$H$102)*(品质升级提升效果!$I$3:$I$102=C472)*(品质升级提升效果!$J$3:$J$102))</f>
        <v>1.6</v>
      </c>
      <c r="X472" s="19" cm="1">
        <f t="array" ref="X472">IFERROR(LOOKUP(1,0/((L472=Sheet2!$A$1:$A$90)*(Sheet2!$B$1:$B$90=C472)),Sheet2!$C$1:$C$90),W472)</f>
        <v>1.6</v>
      </c>
      <c r="Y472" s="16">
        <f t="shared" si="66"/>
        <v>9137014</v>
      </c>
      <c r="Z472" s="16">
        <f t="shared" si="67"/>
        <v>2128000</v>
      </c>
      <c r="AA472" s="16">
        <f t="shared" si="68"/>
        <v>45685073</v>
      </c>
      <c r="AD472" s="16" t="s">
        <v>257</v>
      </c>
      <c r="AE472" s="16" t="str">
        <f t="shared" si="69"/>
        <v>9137014,0}|</v>
      </c>
      <c r="AF472" s="16" t="s">
        <v>258</v>
      </c>
      <c r="AG472" s="16">
        <f t="shared" si="70"/>
        <v>2128000</v>
      </c>
      <c r="AH472" s="16" t="s">
        <v>260</v>
      </c>
      <c r="AI472" s="16" t="s">
        <v>259</v>
      </c>
      <c r="AJ472" s="16">
        <f t="shared" si="71"/>
        <v>45685073</v>
      </c>
      <c r="AK472" s="16" t="s">
        <v>261</v>
      </c>
      <c r="AL472" s="24" t="str">
        <f t="shared" si="72"/>
        <v>{{5,1,1,9137014,0}|{{5,1,2,2128000,0}|{{5,1,3,45685073,3}}</v>
      </c>
    </row>
    <row r="473" spans="1:38" x14ac:dyDescent="0.15">
      <c r="A473" s="16">
        <v>468</v>
      </c>
      <c r="B473" s="16">
        <v>602</v>
      </c>
      <c r="C473" s="16">
        <v>8</v>
      </c>
      <c r="D473" s="16">
        <v>0</v>
      </c>
      <c r="E473" s="16">
        <v>0</v>
      </c>
      <c r="F473" s="16">
        <v>800</v>
      </c>
      <c r="G473" s="16">
        <v>6000568</v>
      </c>
      <c r="H473" s="24"/>
      <c r="I473" s="24" t="s">
        <v>271</v>
      </c>
      <c r="J473" s="16">
        <v>8661</v>
      </c>
      <c r="K473" s="25">
        <f t="shared" si="65"/>
        <v>1280</v>
      </c>
      <c r="L473" s="16" t="s">
        <v>68</v>
      </c>
      <c r="M473" s="16" t="str" cm="1">
        <f t="array" ref="M473:U473">_xlfn._xlws.FILTER(领地怪物效果!$A$4:$I$64,L473=领地怪物效果!$A$4:$A$64)</f>
        <v>远征PVE-2级远古矿井</v>
      </c>
      <c r="N473" s="16">
        <v>2</v>
      </c>
      <c r="O473" s="16">
        <v>2.95</v>
      </c>
      <c r="P473" s="16">
        <v>2.25</v>
      </c>
      <c r="Q473" s="16">
        <v>2.25</v>
      </c>
      <c r="R473" s="16">
        <v>0</v>
      </c>
      <c r="S473" s="16">
        <v>8866511</v>
      </c>
      <c r="T473" s="16">
        <v>1575000</v>
      </c>
      <c r="U473" s="16">
        <v>33812966</v>
      </c>
      <c r="V473" s="16">
        <f t="shared" si="64"/>
        <v>2</v>
      </c>
      <c r="W473" s="19" cm="1">
        <f t="array" ref="W473">SUMPRODUCT((V473=品质升级提升效果!$H$3:$H$102)*(品质升级提升效果!$I$3:$I$102=C473)*(品质升级提升效果!$J$3:$J$102))</f>
        <v>1.28</v>
      </c>
      <c r="X473" s="19" cm="1">
        <f t="array" ref="X473">IFERROR(LOOKUP(1,0/((L473=Sheet2!$A$1:$A$90)*(Sheet2!$B$1:$B$90=C473)),Sheet2!$C$1:$C$90),W473)</f>
        <v>1.28</v>
      </c>
      <c r="Y473" s="16">
        <f t="shared" si="66"/>
        <v>11349134</v>
      </c>
      <c r="Z473" s="16">
        <f t="shared" si="67"/>
        <v>2016000</v>
      </c>
      <c r="AA473" s="16">
        <f t="shared" si="68"/>
        <v>43280596</v>
      </c>
      <c r="AD473" s="16" t="s">
        <v>257</v>
      </c>
      <c r="AE473" s="16" t="str">
        <f t="shared" si="69"/>
        <v>11349134,0}|</v>
      </c>
      <c r="AF473" s="16" t="s">
        <v>258</v>
      </c>
      <c r="AG473" s="16">
        <f t="shared" si="70"/>
        <v>2016000</v>
      </c>
      <c r="AH473" s="16" t="s">
        <v>260</v>
      </c>
      <c r="AI473" s="16" t="s">
        <v>259</v>
      </c>
      <c r="AJ473" s="16">
        <f t="shared" si="71"/>
        <v>43280596</v>
      </c>
      <c r="AK473" s="16" t="s">
        <v>261</v>
      </c>
      <c r="AL473" s="24" t="str">
        <f t="shared" si="72"/>
        <v>{{5,1,1,11349134,0}|{{5,1,2,2016000,0}|{{5,1,3,43280596,3}}</v>
      </c>
    </row>
    <row r="474" spans="1:38" x14ac:dyDescent="0.15">
      <c r="A474" s="16">
        <v>469</v>
      </c>
      <c r="B474" s="16">
        <v>603</v>
      </c>
      <c r="C474" s="16">
        <v>8</v>
      </c>
      <c r="D474" s="16">
        <v>0</v>
      </c>
      <c r="E474" s="16">
        <v>0</v>
      </c>
      <c r="F474" s="16">
        <v>800</v>
      </c>
      <c r="G474" s="16">
        <v>6000569</v>
      </c>
      <c r="H474" s="24"/>
      <c r="I474" s="24" t="s">
        <v>304</v>
      </c>
      <c r="J474" s="16">
        <v>8661</v>
      </c>
      <c r="K474" s="25">
        <f t="shared" si="65"/>
        <v>1140.0000000000002</v>
      </c>
      <c r="L474" s="16" t="s">
        <v>69</v>
      </c>
      <c r="M474" s="16" t="str" cm="1">
        <f t="array" ref="M474:U474">_xlfn._xlws.FILTER(领地怪物效果!$A$4:$I$64,L474=领地怪物效果!$A$4:$A$64)</f>
        <v>远征PVE-3级远古矿井</v>
      </c>
      <c r="N474" s="16">
        <v>3</v>
      </c>
      <c r="O474" s="16">
        <v>5.9</v>
      </c>
      <c r="P474" s="16">
        <v>3.9</v>
      </c>
      <c r="Q474" s="16">
        <v>3.9</v>
      </c>
      <c r="R474" s="16">
        <v>0</v>
      </c>
      <c r="S474" s="16">
        <v>17733022</v>
      </c>
      <c r="T474" s="16">
        <v>2730000</v>
      </c>
      <c r="U474" s="16">
        <v>58609141</v>
      </c>
      <c r="V474" s="16">
        <f t="shared" si="64"/>
        <v>3</v>
      </c>
      <c r="W474" s="19" cm="1">
        <f t="array" ref="W474">SUMPRODUCT((V474=品质升级提升效果!$H$3:$H$102)*(品质升级提升效果!$I$3:$I$102=C474)*(品质升级提升效果!$J$3:$J$102))</f>
        <v>1.1400000000000001</v>
      </c>
      <c r="X474" s="19" cm="1">
        <f t="array" ref="X474">IFERROR(LOOKUP(1,0/((L474=Sheet2!$A$1:$A$90)*(Sheet2!$B$1:$B$90=C474)),Sheet2!$C$1:$C$90),W474)</f>
        <v>1.1400000000000001</v>
      </c>
      <c r="Y474" s="16">
        <f t="shared" si="66"/>
        <v>20215645</v>
      </c>
      <c r="Z474" s="16">
        <f t="shared" si="67"/>
        <v>3112200</v>
      </c>
      <c r="AA474" s="16">
        <f t="shared" si="68"/>
        <v>66814420</v>
      </c>
      <c r="AD474" s="16" t="s">
        <v>257</v>
      </c>
      <c r="AE474" s="16" t="str">
        <f t="shared" si="69"/>
        <v>20215645,0}|</v>
      </c>
      <c r="AF474" s="16" t="s">
        <v>258</v>
      </c>
      <c r="AG474" s="16">
        <f t="shared" si="70"/>
        <v>3112200</v>
      </c>
      <c r="AH474" s="16" t="s">
        <v>260</v>
      </c>
      <c r="AI474" s="16" t="s">
        <v>259</v>
      </c>
      <c r="AJ474" s="16">
        <f t="shared" si="71"/>
        <v>66814420</v>
      </c>
      <c r="AK474" s="16" t="s">
        <v>261</v>
      </c>
      <c r="AL474" s="24" t="str">
        <f t="shared" si="72"/>
        <v>{{5,1,1,20215645,0}|{{5,1,2,3112200,0}|{{5,1,3,66814420,3}}</v>
      </c>
    </row>
    <row r="475" spans="1:38" x14ac:dyDescent="0.15">
      <c r="A475" s="16">
        <v>470</v>
      </c>
      <c r="B475" s="16">
        <v>604</v>
      </c>
      <c r="C475" s="16">
        <v>8</v>
      </c>
      <c r="D475" s="16">
        <v>0</v>
      </c>
      <c r="E475" s="16">
        <v>0</v>
      </c>
      <c r="F475" s="16">
        <v>800</v>
      </c>
      <c r="G475" s="16">
        <v>6000570</v>
      </c>
      <c r="H475" s="24"/>
      <c r="I475" s="24" t="s">
        <v>305</v>
      </c>
      <c r="J475" s="16">
        <v>8661</v>
      </c>
      <c r="K475" s="25">
        <f t="shared" si="65"/>
        <v>1280</v>
      </c>
      <c r="L475" s="16" t="s">
        <v>70</v>
      </c>
      <c r="M475" s="16" t="str" cm="1">
        <f t="array" ref="M475:U475">_xlfn._xlws.FILTER(领地怪物效果!$A$4:$I$64,L475=领地怪物效果!$A$4:$A$64)</f>
        <v>远征PVE-4级远古矿井</v>
      </c>
      <c r="N475" s="16">
        <v>4</v>
      </c>
      <c r="O475" s="16">
        <v>8.6999999999999993</v>
      </c>
      <c r="P475" s="16">
        <v>29.7</v>
      </c>
      <c r="Q475" s="16">
        <v>29.7</v>
      </c>
      <c r="R475" s="16">
        <v>0</v>
      </c>
      <c r="S475" s="16">
        <v>26148694</v>
      </c>
      <c r="T475" s="16">
        <v>20790000</v>
      </c>
      <c r="U475" s="16">
        <v>446331156</v>
      </c>
      <c r="V475" s="16">
        <f t="shared" si="64"/>
        <v>4</v>
      </c>
      <c r="W475" s="19" cm="1">
        <f t="array" ref="W475">SUMPRODUCT((V475=品质升级提升效果!$H$3:$H$102)*(品质升级提升效果!$I$3:$I$102=C475)*(品质升级提升效果!$J$3:$J$102))</f>
        <v>1.28</v>
      </c>
      <c r="X475" s="19" cm="1">
        <f t="array" ref="X475">IFERROR(LOOKUP(1,0/((L475=Sheet2!$A$1:$A$90)*(Sheet2!$B$1:$B$90=C475)),Sheet2!$C$1:$C$90),W475)</f>
        <v>1.28</v>
      </c>
      <c r="Y475" s="16">
        <f t="shared" si="66"/>
        <v>33470328</v>
      </c>
      <c r="Z475" s="16">
        <f t="shared" si="67"/>
        <v>26611200</v>
      </c>
      <c r="AA475" s="16">
        <f t="shared" si="68"/>
        <v>571303879</v>
      </c>
      <c r="AD475" s="16" t="s">
        <v>257</v>
      </c>
      <c r="AE475" s="16" t="str">
        <f t="shared" si="69"/>
        <v>33470328,0}|</v>
      </c>
      <c r="AF475" s="16" t="s">
        <v>258</v>
      </c>
      <c r="AG475" s="16">
        <f t="shared" si="70"/>
        <v>26611200</v>
      </c>
      <c r="AH475" s="16" t="s">
        <v>260</v>
      </c>
      <c r="AI475" s="16" t="s">
        <v>259</v>
      </c>
      <c r="AJ475" s="16">
        <f t="shared" si="71"/>
        <v>571303879</v>
      </c>
      <c r="AK475" s="16" t="s">
        <v>261</v>
      </c>
      <c r="AL475" s="24" t="str">
        <f t="shared" si="72"/>
        <v>{{5,1,1,33470328,0}|{{5,1,2,26611200,0}|{{5,1,3,571303879,3}}</v>
      </c>
    </row>
    <row r="476" spans="1:38" x14ac:dyDescent="0.15">
      <c r="A476" s="16">
        <v>471</v>
      </c>
      <c r="B476" s="16">
        <v>605</v>
      </c>
      <c r="C476" s="16">
        <v>8</v>
      </c>
      <c r="D476" s="16">
        <v>0</v>
      </c>
      <c r="E476" s="16">
        <v>0</v>
      </c>
      <c r="F476" s="16">
        <v>800</v>
      </c>
      <c r="G476" s="16">
        <v>6000571</v>
      </c>
      <c r="H476" s="24"/>
      <c r="I476" s="24" t="s">
        <v>284</v>
      </c>
      <c r="J476" s="16">
        <v>8661</v>
      </c>
      <c r="K476" s="25">
        <f t="shared" si="65"/>
        <v>1140.0000000000002</v>
      </c>
      <c r="L476" s="16" t="s">
        <v>71</v>
      </c>
      <c r="M476" s="16" t="str" cm="1">
        <f t="array" ref="M476:U476">_xlfn._xlws.FILTER(领地怪物效果!$A$4:$I$64,L476=领地怪物效果!$A$4:$A$64)</f>
        <v>远征PVE-5级远古矿井</v>
      </c>
      <c r="N476" s="16">
        <v>5</v>
      </c>
      <c r="O476" s="16">
        <v>13.2</v>
      </c>
      <c r="P476" s="16">
        <v>35</v>
      </c>
      <c r="Q476" s="16">
        <v>35</v>
      </c>
      <c r="R476" s="16">
        <v>0</v>
      </c>
      <c r="S476" s="16">
        <v>39673880</v>
      </c>
      <c r="T476" s="16">
        <v>24500000</v>
      </c>
      <c r="U476" s="16">
        <v>525979477</v>
      </c>
      <c r="V476" s="16">
        <f t="shared" si="64"/>
        <v>5</v>
      </c>
      <c r="W476" s="19" cm="1">
        <f t="array" ref="W476">SUMPRODUCT((V476=品质升级提升效果!$H$3:$H$102)*(品质升级提升效果!$I$3:$I$102=C476)*(品质升级提升效果!$J$3:$J$102))</f>
        <v>1.1400000000000001</v>
      </c>
      <c r="X476" s="19" cm="1">
        <f t="array" ref="X476">IFERROR(LOOKUP(1,0/((L476=Sheet2!$A$1:$A$90)*(Sheet2!$B$1:$B$90=C476)),Sheet2!$C$1:$C$90),W476)</f>
        <v>1.1400000000000001</v>
      </c>
      <c r="Y476" s="16">
        <f t="shared" si="66"/>
        <v>45228223</v>
      </c>
      <c r="Z476" s="16">
        <f t="shared" si="67"/>
        <v>27930000</v>
      </c>
      <c r="AA476" s="16">
        <f t="shared" si="68"/>
        <v>599616603</v>
      </c>
      <c r="AD476" s="16" t="s">
        <v>257</v>
      </c>
      <c r="AE476" s="16" t="str">
        <f t="shared" si="69"/>
        <v>45228223,0}|</v>
      </c>
      <c r="AF476" s="16" t="s">
        <v>258</v>
      </c>
      <c r="AG476" s="16">
        <f t="shared" si="70"/>
        <v>27930000</v>
      </c>
      <c r="AH476" s="16" t="s">
        <v>260</v>
      </c>
      <c r="AI476" s="16" t="s">
        <v>259</v>
      </c>
      <c r="AJ476" s="16">
        <f t="shared" si="71"/>
        <v>599616603</v>
      </c>
      <c r="AK476" s="16" t="s">
        <v>261</v>
      </c>
      <c r="AL476" s="24" t="str">
        <f t="shared" si="72"/>
        <v>{{5,1,1,45228223,0}|{{5,1,2,27930000,0}|{{5,1,3,599616603,3}}</v>
      </c>
    </row>
    <row r="477" spans="1:38" x14ac:dyDescent="0.15">
      <c r="A477" s="16">
        <v>472</v>
      </c>
      <c r="B477" s="16">
        <v>606</v>
      </c>
      <c r="C477" s="16">
        <v>8</v>
      </c>
      <c r="D477" s="16">
        <v>0</v>
      </c>
      <c r="E477" s="16">
        <v>0</v>
      </c>
      <c r="F477" s="16">
        <v>800</v>
      </c>
      <c r="G477" s="16">
        <v>6000572</v>
      </c>
      <c r="H477" s="24"/>
      <c r="I477" s="24" t="s">
        <v>306</v>
      </c>
      <c r="J477" s="16">
        <v>8661</v>
      </c>
      <c r="K477" s="25">
        <f t="shared" si="65"/>
        <v>1040</v>
      </c>
      <c r="L477" s="16" t="s">
        <v>72</v>
      </c>
      <c r="M477" s="16" t="str" cm="1">
        <f t="array" ref="M477:U477">_xlfn._xlws.FILTER(领地怪物效果!$A$4:$I$64,L477=领地怪物效果!$A$4:$A$64)</f>
        <v>远征PVE-6级远古矿井</v>
      </c>
      <c r="N477" s="16">
        <v>6</v>
      </c>
      <c r="O477" s="16">
        <v>31.05</v>
      </c>
      <c r="P477" s="16">
        <v>232</v>
      </c>
      <c r="Q477" s="16">
        <v>232</v>
      </c>
      <c r="R477" s="16">
        <v>0</v>
      </c>
      <c r="S477" s="16">
        <v>93323787</v>
      </c>
      <c r="T477" s="16">
        <v>162400000</v>
      </c>
      <c r="U477" s="16">
        <v>3486492537</v>
      </c>
      <c r="V477" s="16">
        <f t="shared" si="64"/>
        <v>6</v>
      </c>
      <c r="W477" s="19" cm="1">
        <f t="array" ref="W477">SUMPRODUCT((V477=品质升级提升效果!$H$3:$H$102)*(品质升级提升效果!$I$3:$I$102=C477)*(品质升级提升效果!$J$3:$J$102))</f>
        <v>1.04</v>
      </c>
      <c r="X477" s="19" cm="1">
        <f t="array" ref="X477">IFERROR(LOOKUP(1,0/((L477=Sheet2!$A$1:$A$90)*(Sheet2!$B$1:$B$90=C477)),Sheet2!$C$1:$C$90),W477)</f>
        <v>1.04</v>
      </c>
      <c r="Y477" s="16">
        <f t="shared" si="66"/>
        <v>97056738</v>
      </c>
      <c r="Z477" s="16">
        <f t="shared" si="67"/>
        <v>168896000</v>
      </c>
      <c r="AA477" s="16">
        <f t="shared" si="68"/>
        <v>3625952238</v>
      </c>
      <c r="AD477" s="16" t="s">
        <v>257</v>
      </c>
      <c r="AE477" s="16" t="str">
        <f t="shared" si="69"/>
        <v>97056738,0}|</v>
      </c>
      <c r="AF477" s="16" t="s">
        <v>258</v>
      </c>
      <c r="AG477" s="16">
        <f t="shared" si="70"/>
        <v>168896000</v>
      </c>
      <c r="AH477" s="16" t="s">
        <v>260</v>
      </c>
      <c r="AI477" s="16" t="s">
        <v>259</v>
      </c>
      <c r="AJ477" s="16">
        <f t="shared" si="71"/>
        <v>3625952238</v>
      </c>
      <c r="AK477" s="16" t="s">
        <v>261</v>
      </c>
      <c r="AL477" s="24" t="str">
        <f t="shared" si="72"/>
        <v>{{5,1,1,97056738,0}|{{5,1,2,168896000,0}|{{5,1,3,3625952238,3}}</v>
      </c>
    </row>
    <row r="478" spans="1:38" x14ac:dyDescent="0.15">
      <c r="A478" s="16">
        <v>473</v>
      </c>
      <c r="B478" s="16">
        <v>607</v>
      </c>
      <c r="C478" s="16">
        <v>8</v>
      </c>
      <c r="D478" s="16">
        <v>0</v>
      </c>
      <c r="E478" s="16">
        <v>0</v>
      </c>
      <c r="F478" s="16">
        <v>800</v>
      </c>
      <c r="G478" s="16">
        <v>6000573</v>
      </c>
      <c r="H478" s="24"/>
      <c r="I478" s="24" t="s">
        <v>307</v>
      </c>
      <c r="J478" s="16">
        <v>8661</v>
      </c>
      <c r="K478" s="25">
        <f t="shared" si="65"/>
        <v>960</v>
      </c>
      <c r="L478" s="16" t="s">
        <v>73</v>
      </c>
      <c r="M478" s="16" t="str" cm="1">
        <f t="array" ref="M478:U478">_xlfn._xlws.FILTER(领地怪物效果!$A$4:$I$64,L478=领地怪物效果!$A$4:$A$64)</f>
        <v>远征PVE-7级远古矿井</v>
      </c>
      <c r="N478" s="16">
        <v>7</v>
      </c>
      <c r="O478" s="16">
        <v>35.799999999999997</v>
      </c>
      <c r="P478" s="16">
        <v>300</v>
      </c>
      <c r="Q478" s="16">
        <v>300</v>
      </c>
      <c r="R478" s="16">
        <v>0</v>
      </c>
      <c r="S478" s="16">
        <v>107600373</v>
      </c>
      <c r="T478" s="16">
        <v>210000000</v>
      </c>
      <c r="U478" s="16">
        <v>4508395522</v>
      </c>
      <c r="V478" s="16">
        <f t="shared" si="64"/>
        <v>7</v>
      </c>
      <c r="W478" s="19" cm="1">
        <f t="array" ref="W478">SUMPRODUCT((V478=品质升级提升效果!$H$3:$H$102)*(品质升级提升效果!$I$3:$I$102=C478)*(品质升级提升效果!$J$3:$J$102))</f>
        <v>0.96</v>
      </c>
      <c r="X478" s="19" cm="1">
        <f t="array" ref="X478">IFERROR(LOOKUP(1,0/((L478=Sheet2!$A$1:$A$90)*(Sheet2!$B$1:$B$90=C478)),Sheet2!$C$1:$C$90),W478)</f>
        <v>0.96</v>
      </c>
      <c r="Y478" s="16">
        <f t="shared" si="66"/>
        <v>103296358</v>
      </c>
      <c r="Z478" s="16">
        <f t="shared" si="67"/>
        <v>201600000</v>
      </c>
      <c r="AA478" s="16">
        <f t="shared" si="68"/>
        <v>4328059701</v>
      </c>
      <c r="AD478" s="16" t="s">
        <v>257</v>
      </c>
      <c r="AE478" s="16" t="str">
        <f t="shared" si="69"/>
        <v>103296358,0}|</v>
      </c>
      <c r="AF478" s="16" t="s">
        <v>258</v>
      </c>
      <c r="AG478" s="16">
        <f t="shared" si="70"/>
        <v>201600000</v>
      </c>
      <c r="AH478" s="16" t="s">
        <v>260</v>
      </c>
      <c r="AI478" s="16" t="s">
        <v>259</v>
      </c>
      <c r="AJ478" s="16">
        <f t="shared" si="71"/>
        <v>4328059701</v>
      </c>
      <c r="AK478" s="16" t="s">
        <v>261</v>
      </c>
      <c r="AL478" s="24" t="str">
        <f t="shared" si="72"/>
        <v>{{5,1,1,103296358,0}|{{5,1,2,201600000,0}|{{5,1,3,4328059701,3}}</v>
      </c>
    </row>
    <row r="479" spans="1:38" x14ac:dyDescent="0.15">
      <c r="A479" s="16">
        <v>474</v>
      </c>
      <c r="B479" s="16">
        <v>608</v>
      </c>
      <c r="C479" s="16">
        <v>8</v>
      </c>
      <c r="D479" s="16">
        <v>0</v>
      </c>
      <c r="E479" s="16">
        <v>0</v>
      </c>
      <c r="F479" s="16">
        <v>800</v>
      </c>
      <c r="G479" s="16">
        <v>6000574</v>
      </c>
      <c r="H479" s="24"/>
      <c r="I479" s="24" t="s">
        <v>308</v>
      </c>
      <c r="J479" s="16">
        <v>8661</v>
      </c>
      <c r="K479" s="25">
        <f t="shared" si="65"/>
        <v>860</v>
      </c>
      <c r="L479" s="16" t="s">
        <v>74</v>
      </c>
      <c r="M479" s="16" t="str" cm="1">
        <f t="array" ref="M479:U479">_xlfn._xlws.FILTER(领地怪物效果!$A$4:$I$64,L479=领地怪物效果!$A$4:$A$64)</f>
        <v>远征PVE-8级远古矿井</v>
      </c>
      <c r="N479" s="16">
        <v>8</v>
      </c>
      <c r="O479" s="16">
        <v>39.549999999999997</v>
      </c>
      <c r="P479" s="16">
        <v>387.5</v>
      </c>
      <c r="Q479" s="16">
        <v>387.5</v>
      </c>
      <c r="R479" s="16">
        <v>0</v>
      </c>
      <c r="S479" s="16">
        <v>118871361</v>
      </c>
      <c r="T479" s="16">
        <v>271250000</v>
      </c>
      <c r="U479" s="16">
        <v>5823344216</v>
      </c>
      <c r="V479" s="16">
        <f t="shared" si="64"/>
        <v>8</v>
      </c>
      <c r="W479" s="19" cm="1">
        <f t="array" ref="W479">SUMPRODUCT((V479=品质升级提升效果!$H$3:$H$102)*(品质升级提升效果!$I$3:$I$102=C479)*(品质升级提升效果!$J$3:$J$102))</f>
        <v>0.86</v>
      </c>
      <c r="X479" s="19" cm="1">
        <f t="array" ref="X479">IFERROR(LOOKUP(1,0/((L479=Sheet2!$A$1:$A$90)*(Sheet2!$B$1:$B$90=C479)),Sheet2!$C$1:$C$90),W479)</f>
        <v>0.86</v>
      </c>
      <c r="Y479" s="16">
        <f t="shared" si="66"/>
        <v>102229370</v>
      </c>
      <c r="Z479" s="16">
        <f t="shared" si="67"/>
        <v>233275000</v>
      </c>
      <c r="AA479" s="16">
        <f t="shared" si="68"/>
        <v>5008076025</v>
      </c>
      <c r="AD479" s="16" t="s">
        <v>257</v>
      </c>
      <c r="AE479" s="16" t="str">
        <f t="shared" si="69"/>
        <v>102229370,0}|</v>
      </c>
      <c r="AF479" s="16" t="s">
        <v>258</v>
      </c>
      <c r="AG479" s="16">
        <f t="shared" si="70"/>
        <v>233275000</v>
      </c>
      <c r="AH479" s="16" t="s">
        <v>260</v>
      </c>
      <c r="AI479" s="16" t="s">
        <v>259</v>
      </c>
      <c r="AJ479" s="16">
        <f t="shared" si="71"/>
        <v>5008076025</v>
      </c>
      <c r="AK479" s="16" t="s">
        <v>261</v>
      </c>
      <c r="AL479" s="24" t="str">
        <f t="shared" si="72"/>
        <v>{{5,1,1,102229370,0}|{{5,1,2,233275000,0}|{{5,1,3,5008076025,3}}</v>
      </c>
    </row>
    <row r="480" spans="1:38" x14ac:dyDescent="0.15">
      <c r="A480" s="16">
        <v>475</v>
      </c>
      <c r="B480" s="16">
        <v>609</v>
      </c>
      <c r="C480" s="16">
        <v>8</v>
      </c>
      <c r="D480" s="16">
        <v>0</v>
      </c>
      <c r="E480" s="16">
        <v>0</v>
      </c>
      <c r="F480" s="16">
        <v>800</v>
      </c>
      <c r="G480" s="16">
        <v>6000575</v>
      </c>
      <c r="H480" s="24"/>
      <c r="I480" s="24" t="s">
        <v>309</v>
      </c>
      <c r="J480" s="16">
        <v>8661</v>
      </c>
      <c r="K480" s="25">
        <f t="shared" si="65"/>
        <v>760</v>
      </c>
      <c r="L480" s="16" t="s">
        <v>75</v>
      </c>
      <c r="M480" s="16" t="str" cm="1">
        <f t="array" ref="M480:U480">_xlfn._xlws.FILTER(领地怪物效果!$A$4:$I$64,L480=领地怪物效果!$A$4:$A$64)</f>
        <v>远征PVE-9级远古矿井</v>
      </c>
      <c r="N480" s="16">
        <v>9</v>
      </c>
      <c r="O480" s="16">
        <v>68.400000000000006</v>
      </c>
      <c r="P480" s="16">
        <v>480</v>
      </c>
      <c r="Q480" s="16">
        <v>480</v>
      </c>
      <c r="R480" s="16">
        <v>0</v>
      </c>
      <c r="S480" s="16">
        <v>205582835</v>
      </c>
      <c r="T480" s="16">
        <v>336000000</v>
      </c>
      <c r="U480" s="16">
        <v>7213432835</v>
      </c>
      <c r="V480" s="16">
        <f t="shared" si="64"/>
        <v>9</v>
      </c>
      <c r="W480" s="19" cm="1">
        <f t="array" ref="W480">SUMPRODUCT((V480=品质升级提升效果!$H$3:$H$102)*(品质升级提升效果!$I$3:$I$102=C480)*(品质升级提升效果!$J$3:$J$102))</f>
        <v>0.76</v>
      </c>
      <c r="X480" s="19" cm="1">
        <f t="array" ref="X480">IFERROR(LOOKUP(1,0/((L480=Sheet2!$A$1:$A$90)*(Sheet2!$B$1:$B$90=C480)),Sheet2!$C$1:$C$90),W480)</f>
        <v>0.76</v>
      </c>
      <c r="Y480" s="16">
        <f t="shared" si="66"/>
        <v>156242954</v>
      </c>
      <c r="Z480" s="16">
        <f t="shared" si="67"/>
        <v>255360000</v>
      </c>
      <c r="AA480" s="16">
        <f t="shared" si="68"/>
        <v>5482208954</v>
      </c>
      <c r="AD480" s="16" t="s">
        <v>257</v>
      </c>
      <c r="AE480" s="16" t="str">
        <f t="shared" si="69"/>
        <v>156242954,0}|</v>
      </c>
      <c r="AF480" s="16" t="s">
        <v>258</v>
      </c>
      <c r="AG480" s="16">
        <f t="shared" si="70"/>
        <v>255360000</v>
      </c>
      <c r="AH480" s="16" t="s">
        <v>260</v>
      </c>
      <c r="AI480" s="16" t="s">
        <v>259</v>
      </c>
      <c r="AJ480" s="16">
        <f t="shared" si="71"/>
        <v>5482208954</v>
      </c>
      <c r="AK480" s="16" t="s">
        <v>261</v>
      </c>
      <c r="AL480" s="24" t="str">
        <f t="shared" si="72"/>
        <v>{{5,1,1,156242954,0}|{{5,1,2,255360000,0}|{{5,1,3,5482208954,3}}</v>
      </c>
    </row>
    <row r="481" spans="1:38" x14ac:dyDescent="0.15">
      <c r="A481" s="16">
        <v>476</v>
      </c>
      <c r="B481" s="16">
        <v>701</v>
      </c>
      <c r="C481" s="16">
        <v>8</v>
      </c>
      <c r="D481" s="16">
        <v>0</v>
      </c>
      <c r="E481" s="16">
        <v>0</v>
      </c>
      <c r="F481" s="16">
        <v>0</v>
      </c>
      <c r="G481" s="16">
        <v>6000576</v>
      </c>
      <c r="H481" s="24"/>
      <c r="I481" s="24" t="s">
        <v>309</v>
      </c>
      <c r="J481" s="16">
        <v>8661</v>
      </c>
      <c r="K481" s="25">
        <f t="shared" si="65"/>
        <v>37.000000000000007</v>
      </c>
      <c r="L481" s="16" t="s">
        <v>76</v>
      </c>
      <c r="M481" s="16" t="str" cm="1">
        <f t="array" ref="M481:U481">_xlfn._xlws.FILTER(领地怪物效果!$A$4:$I$64,L481=领地怪物效果!$A$4:$A$64)</f>
        <v>远征PVE-2级BOSS据点</v>
      </c>
      <c r="N481" s="16">
        <v>2</v>
      </c>
      <c r="O481" s="16">
        <v>3.2</v>
      </c>
      <c r="P481" s="16">
        <v>2</v>
      </c>
      <c r="Q481" s="16">
        <v>2</v>
      </c>
      <c r="R481" s="16">
        <v>0</v>
      </c>
      <c r="S481" s="16">
        <v>9617910</v>
      </c>
      <c r="T481" s="16">
        <v>1400000</v>
      </c>
      <c r="U481" s="16">
        <v>30055970</v>
      </c>
      <c r="V481" s="16">
        <f t="shared" si="64"/>
        <v>1</v>
      </c>
      <c r="W481" s="19" cm="1">
        <f t="array" ref="W481">SUMPRODUCT((V481=品质升级提升效果!$H$3:$H$102)*(品质升级提升效果!$I$3:$I$102=C481)*(品质升级提升效果!$J$3:$J$102))</f>
        <v>1.6</v>
      </c>
      <c r="X481" s="19" cm="1">
        <f t="array" ref="X481">IFERROR(LOOKUP(1,0/((L481=Sheet2!$A$1:$A$90)*(Sheet2!$B$1:$B$90=C481)),Sheet2!$C$1:$C$90),W481)</f>
        <v>3.7000000000000005E-2</v>
      </c>
      <c r="Y481" s="16">
        <f t="shared" si="66"/>
        <v>355862</v>
      </c>
      <c r="Z481" s="16">
        <f t="shared" si="67"/>
        <v>51800</v>
      </c>
      <c r="AA481" s="16">
        <f t="shared" si="68"/>
        <v>1112070</v>
      </c>
      <c r="AD481" s="16" t="s">
        <v>257</v>
      </c>
      <c r="AE481" s="16" t="str">
        <f t="shared" si="69"/>
        <v>355862,0}|</v>
      </c>
      <c r="AF481" s="16" t="s">
        <v>258</v>
      </c>
      <c r="AG481" s="16">
        <f t="shared" si="70"/>
        <v>51800</v>
      </c>
      <c r="AH481" s="16" t="s">
        <v>260</v>
      </c>
      <c r="AI481" s="16" t="s">
        <v>259</v>
      </c>
      <c r="AJ481" s="16">
        <f t="shared" si="71"/>
        <v>1112070</v>
      </c>
      <c r="AK481" s="16" t="s">
        <v>261</v>
      </c>
      <c r="AL481" s="24" t="str">
        <f t="shared" si="72"/>
        <v>{{5,1,1,355862,0}|{{5,1,2,51800,0}|{{5,1,3,1112070,3}}</v>
      </c>
    </row>
    <row r="482" spans="1:38" x14ac:dyDescent="0.15">
      <c r="A482" s="16">
        <v>477</v>
      </c>
      <c r="B482" s="16">
        <v>702</v>
      </c>
      <c r="C482" s="16">
        <v>8</v>
      </c>
      <c r="D482" s="16">
        <v>0</v>
      </c>
      <c r="E482" s="16">
        <v>0</v>
      </c>
      <c r="F482" s="16">
        <v>0</v>
      </c>
      <c r="G482" s="16">
        <v>6000577</v>
      </c>
      <c r="H482" s="24"/>
      <c r="I482" s="24" t="s">
        <v>310</v>
      </c>
      <c r="J482" s="16">
        <v>8661</v>
      </c>
      <c r="K482" s="25">
        <f t="shared" si="65"/>
        <v>37.000000000000007</v>
      </c>
      <c r="L482" s="16" t="s">
        <v>77</v>
      </c>
      <c r="M482" s="16" t="str" cm="1">
        <f t="array" ref="M482:U482">_xlfn._xlws.FILTER(领地怪物效果!$A$4:$I$64,L482=领地怪物效果!$A$4:$A$64)</f>
        <v>远征PVE-7级BOSS据点</v>
      </c>
      <c r="N482" s="16">
        <v>7</v>
      </c>
      <c r="O482" s="16">
        <v>26</v>
      </c>
      <c r="P482" s="16">
        <v>160</v>
      </c>
      <c r="Q482" s="16">
        <v>160</v>
      </c>
      <c r="R482" s="16">
        <v>0</v>
      </c>
      <c r="S482" s="16">
        <v>78145522</v>
      </c>
      <c r="T482" s="16">
        <v>112000000</v>
      </c>
      <c r="U482" s="16">
        <v>2404477611</v>
      </c>
      <c r="V482" s="16">
        <f t="shared" si="64"/>
        <v>2</v>
      </c>
      <c r="W482" s="19" cm="1">
        <f t="array" ref="W482">SUMPRODUCT((V482=品质升级提升效果!$H$3:$H$102)*(品质升级提升效果!$I$3:$I$102=C482)*(品质升级提升效果!$J$3:$J$102))</f>
        <v>1.28</v>
      </c>
      <c r="X482" s="19" cm="1">
        <f t="array" ref="X482">IFERROR(LOOKUP(1,0/((L482=Sheet2!$A$1:$A$90)*(Sheet2!$B$1:$B$90=C482)),Sheet2!$C$1:$C$90),W482)</f>
        <v>3.7000000000000005E-2</v>
      </c>
      <c r="Y482" s="16">
        <f t="shared" si="66"/>
        <v>2891384</v>
      </c>
      <c r="Z482" s="16">
        <f t="shared" si="67"/>
        <v>4144000</v>
      </c>
      <c r="AA482" s="16">
        <f t="shared" si="68"/>
        <v>88965671</v>
      </c>
      <c r="AD482" s="16" t="s">
        <v>257</v>
      </c>
      <c r="AE482" s="16" t="str">
        <f t="shared" si="69"/>
        <v>2891384,0}|</v>
      </c>
      <c r="AF482" s="16" t="s">
        <v>258</v>
      </c>
      <c r="AG482" s="16">
        <f t="shared" si="70"/>
        <v>4144000</v>
      </c>
      <c r="AH482" s="16" t="s">
        <v>260</v>
      </c>
      <c r="AI482" s="16" t="s">
        <v>259</v>
      </c>
      <c r="AJ482" s="16">
        <f t="shared" si="71"/>
        <v>88965671</v>
      </c>
      <c r="AK482" s="16" t="s">
        <v>261</v>
      </c>
      <c r="AL482" s="24" t="str">
        <f t="shared" si="72"/>
        <v>{{5,1,1,2891384,0}|{{5,1,2,4144000,0}|{{5,1,3,88965671,3}}</v>
      </c>
    </row>
    <row r="483" spans="1:38" x14ac:dyDescent="0.15">
      <c r="A483" s="16">
        <v>478</v>
      </c>
      <c r="B483" s="16">
        <v>703</v>
      </c>
      <c r="C483" s="16">
        <v>8</v>
      </c>
      <c r="D483" s="16">
        <v>0</v>
      </c>
      <c r="E483" s="16">
        <v>0</v>
      </c>
      <c r="F483" s="16">
        <v>0</v>
      </c>
      <c r="G483" s="16">
        <v>6000578</v>
      </c>
      <c r="H483" s="24"/>
      <c r="I483" s="24" t="s">
        <v>311</v>
      </c>
      <c r="J483" s="16">
        <v>8661</v>
      </c>
      <c r="K483" s="25">
        <f t="shared" si="65"/>
        <v>37.000000000000007</v>
      </c>
      <c r="L483" s="16" t="s">
        <v>78</v>
      </c>
      <c r="M483" s="16" t="str" cm="1">
        <f t="array" ref="M483:U483">_xlfn._xlws.FILTER(领地怪物效果!$A$4:$I$64,L483=领地怪物效果!$A$4:$A$64)</f>
        <v>远征PVE-8级BOSS据点</v>
      </c>
      <c r="N483" s="16">
        <v>8</v>
      </c>
      <c r="O483" s="16">
        <v>31</v>
      </c>
      <c r="P483" s="16">
        <v>181</v>
      </c>
      <c r="Q483" s="16">
        <v>181</v>
      </c>
      <c r="R483" s="16">
        <v>0</v>
      </c>
      <c r="S483" s="16">
        <v>93173507</v>
      </c>
      <c r="T483" s="16">
        <v>126700000</v>
      </c>
      <c r="U483" s="16">
        <v>2720065298</v>
      </c>
      <c r="V483" s="16">
        <f t="shared" si="64"/>
        <v>3</v>
      </c>
      <c r="W483" s="19" cm="1">
        <f t="array" ref="W483">SUMPRODUCT((V483=品质升级提升效果!$H$3:$H$102)*(品质升级提升效果!$I$3:$I$102=C483)*(品质升级提升效果!$J$3:$J$102))</f>
        <v>1.1400000000000001</v>
      </c>
      <c r="X483" s="19" cm="1">
        <f t="array" ref="X483">IFERROR(LOOKUP(1,0/((L483=Sheet2!$A$1:$A$90)*(Sheet2!$B$1:$B$90=C483)),Sheet2!$C$1:$C$90),W483)</f>
        <v>3.7000000000000005E-2</v>
      </c>
      <c r="Y483" s="16">
        <f t="shared" si="66"/>
        <v>3447419</v>
      </c>
      <c r="Z483" s="16">
        <f t="shared" si="67"/>
        <v>4687900</v>
      </c>
      <c r="AA483" s="16">
        <f t="shared" si="68"/>
        <v>100642416</v>
      </c>
      <c r="AD483" s="16" t="s">
        <v>257</v>
      </c>
      <c r="AE483" s="16" t="str">
        <f t="shared" si="69"/>
        <v>3447419,0}|</v>
      </c>
      <c r="AF483" s="16" t="s">
        <v>258</v>
      </c>
      <c r="AG483" s="16">
        <f t="shared" si="70"/>
        <v>4687900</v>
      </c>
      <c r="AH483" s="16" t="s">
        <v>260</v>
      </c>
      <c r="AI483" s="16" t="s">
        <v>259</v>
      </c>
      <c r="AJ483" s="16">
        <f t="shared" si="71"/>
        <v>100642416</v>
      </c>
      <c r="AK483" s="16" t="s">
        <v>261</v>
      </c>
      <c r="AL483" s="24" t="str">
        <f t="shared" si="72"/>
        <v>{{5,1,1,3447419,0}|{{5,1,2,4687900,0}|{{5,1,3,100642416,3}}</v>
      </c>
    </row>
    <row r="484" spans="1:38" x14ac:dyDescent="0.15">
      <c r="A484" s="16">
        <v>479</v>
      </c>
      <c r="B484" s="16">
        <v>704</v>
      </c>
      <c r="C484" s="16">
        <v>8</v>
      </c>
      <c r="D484" s="16">
        <v>0</v>
      </c>
      <c r="E484" s="16">
        <v>0</v>
      </c>
      <c r="F484" s="16">
        <v>0</v>
      </c>
      <c r="G484" s="16">
        <v>6000579</v>
      </c>
      <c r="H484" s="24"/>
      <c r="I484" s="24" t="s">
        <v>303</v>
      </c>
      <c r="J484" s="16">
        <v>8661</v>
      </c>
      <c r="K484" s="25">
        <f t="shared" si="65"/>
        <v>37.000000000000007</v>
      </c>
      <c r="L484" s="16" t="s">
        <v>79</v>
      </c>
      <c r="M484" s="16" t="str" cm="1">
        <f t="array" ref="M484:U484">_xlfn._xlws.FILTER(领地怪物效果!$A$4:$I$64,L484=领地怪物效果!$A$4:$A$64)</f>
        <v>远征PVE-9级BOSS据点</v>
      </c>
      <c r="N484" s="16">
        <v>9</v>
      </c>
      <c r="O484" s="16">
        <v>51</v>
      </c>
      <c r="P484" s="16">
        <v>284</v>
      </c>
      <c r="Q484" s="16">
        <v>284</v>
      </c>
      <c r="R484" s="16">
        <v>0</v>
      </c>
      <c r="S484" s="16">
        <v>153285447</v>
      </c>
      <c r="T484" s="16">
        <v>198800000</v>
      </c>
      <c r="U484" s="16">
        <v>4267947761</v>
      </c>
      <c r="V484" s="16">
        <f t="shared" si="64"/>
        <v>4</v>
      </c>
      <c r="W484" s="19" cm="1">
        <f t="array" ref="W484">SUMPRODUCT((V484=品质升级提升效果!$H$3:$H$102)*(品质升级提升效果!$I$3:$I$102=C484)*(品质升级提升效果!$J$3:$J$102))</f>
        <v>1.28</v>
      </c>
      <c r="X484" s="19" cm="1">
        <f t="array" ref="X484">IFERROR(LOOKUP(1,0/((L484=Sheet2!$A$1:$A$90)*(Sheet2!$B$1:$B$90=C484)),Sheet2!$C$1:$C$90),W484)</f>
        <v>3.7000000000000005E-2</v>
      </c>
      <c r="Y484" s="16">
        <f t="shared" si="66"/>
        <v>5671561</v>
      </c>
      <c r="Z484" s="16">
        <f t="shared" si="67"/>
        <v>7355600</v>
      </c>
      <c r="AA484" s="16">
        <f t="shared" si="68"/>
        <v>157914067</v>
      </c>
      <c r="AD484" s="16" t="s">
        <v>257</v>
      </c>
      <c r="AE484" s="16" t="str">
        <f t="shared" si="69"/>
        <v>5671561,0}|</v>
      </c>
      <c r="AF484" s="16" t="s">
        <v>258</v>
      </c>
      <c r="AG484" s="16">
        <f t="shared" si="70"/>
        <v>7355600</v>
      </c>
      <c r="AH484" s="16" t="s">
        <v>260</v>
      </c>
      <c r="AI484" s="16" t="s">
        <v>259</v>
      </c>
      <c r="AJ484" s="16">
        <f t="shared" si="71"/>
        <v>157914067</v>
      </c>
      <c r="AK484" s="16" t="s">
        <v>261</v>
      </c>
      <c r="AL484" s="24" t="str">
        <f t="shared" si="72"/>
        <v>{{5,1,1,5671561,0}|{{5,1,2,7355600,0}|{{5,1,3,157914067,3}}</v>
      </c>
    </row>
    <row r="485" spans="1:38" x14ac:dyDescent="0.15">
      <c r="A485" s="16">
        <v>480</v>
      </c>
      <c r="B485" s="16">
        <v>705</v>
      </c>
      <c r="C485" s="16">
        <v>8</v>
      </c>
      <c r="D485" s="16">
        <v>0</v>
      </c>
      <c r="E485" s="16">
        <v>0</v>
      </c>
      <c r="F485" s="16">
        <v>0</v>
      </c>
      <c r="G485" s="16">
        <v>6000580</v>
      </c>
      <c r="H485" s="24"/>
      <c r="I485" s="24" t="s">
        <v>312</v>
      </c>
      <c r="J485" s="16">
        <v>8661</v>
      </c>
      <c r="K485" s="25">
        <f t="shared" si="65"/>
        <v>37.000000000000007</v>
      </c>
      <c r="L485" s="16" t="s">
        <v>80</v>
      </c>
      <c r="M485" s="16" t="str" cm="1">
        <f t="array" ref="M485:U485">_xlfn._xlws.FILTER(领地怪物效果!$A$4:$I$64,L485=领地怪物效果!$A$4:$A$64)</f>
        <v>远征PVE-10级BOSS据点</v>
      </c>
      <c r="N485" s="16">
        <v>10</v>
      </c>
      <c r="O485" s="16">
        <v>81</v>
      </c>
      <c r="P485" s="16">
        <v>382</v>
      </c>
      <c r="Q485" s="16">
        <v>382</v>
      </c>
      <c r="R485" s="16">
        <v>0</v>
      </c>
      <c r="S485" s="16">
        <v>243453358</v>
      </c>
      <c r="T485" s="16">
        <v>267400000</v>
      </c>
      <c r="U485" s="16">
        <v>5740690298</v>
      </c>
      <c r="V485" s="16">
        <f t="shared" si="64"/>
        <v>5</v>
      </c>
      <c r="W485" s="19" cm="1">
        <f t="array" ref="W485">SUMPRODUCT((V485=品质升级提升效果!$H$3:$H$102)*(品质升级提升效果!$I$3:$I$102=C485)*(品质升级提升效果!$J$3:$J$102))</f>
        <v>1.1400000000000001</v>
      </c>
      <c r="X485" s="19" cm="1">
        <f t="array" ref="X485">IFERROR(LOOKUP(1,0/((L485=Sheet2!$A$1:$A$90)*(Sheet2!$B$1:$B$90=C485)),Sheet2!$C$1:$C$90),W485)</f>
        <v>3.7000000000000005E-2</v>
      </c>
      <c r="Y485" s="16">
        <f t="shared" si="66"/>
        <v>9007774</v>
      </c>
      <c r="Z485" s="16">
        <f t="shared" si="67"/>
        <v>9893800</v>
      </c>
      <c r="AA485" s="16">
        <f t="shared" si="68"/>
        <v>212405541</v>
      </c>
      <c r="AD485" s="16" t="s">
        <v>257</v>
      </c>
      <c r="AE485" s="16" t="str">
        <f t="shared" si="69"/>
        <v>9007774,0}|</v>
      </c>
      <c r="AF485" s="16" t="s">
        <v>258</v>
      </c>
      <c r="AG485" s="16">
        <f t="shared" si="70"/>
        <v>9893800</v>
      </c>
      <c r="AH485" s="16" t="s">
        <v>260</v>
      </c>
      <c r="AI485" s="16" t="s">
        <v>259</v>
      </c>
      <c r="AJ485" s="16">
        <f t="shared" si="71"/>
        <v>212405541</v>
      </c>
      <c r="AK485" s="16" t="s">
        <v>261</v>
      </c>
      <c r="AL485" s="24" t="str">
        <f t="shared" si="72"/>
        <v>{{5,1,1,9007774,0}|{{5,1,2,9893800,0}|{{5,1,3,212405541,3}}</v>
      </c>
    </row>
    <row r="486" spans="1:38" x14ac:dyDescent="0.15">
      <c r="A486" s="16">
        <v>481</v>
      </c>
      <c r="B486" s="16">
        <v>100</v>
      </c>
      <c r="C486" s="16">
        <v>9</v>
      </c>
      <c r="D486" s="16">
        <v>0</v>
      </c>
      <c r="E486" s="16">
        <v>0</v>
      </c>
      <c r="F486" s="16">
        <v>0</v>
      </c>
      <c r="G486" s="16">
        <v>6000581</v>
      </c>
      <c r="H486" s="24"/>
      <c r="I486" s="24" t="s">
        <v>269</v>
      </c>
      <c r="J486" s="16">
        <v>8661</v>
      </c>
      <c r="K486" s="25">
        <f t="shared" si="65"/>
        <v>2600</v>
      </c>
      <c r="L486" s="16" t="s">
        <v>21</v>
      </c>
      <c r="M486" s="16" t="str" cm="1">
        <f t="array" ref="M486:U486">_xlfn._xlws.FILTER(领地怪物效果!$A$4:$I$64,L486=领地怪物效果!$A$4:$A$64)</f>
        <v>远征PVP-出生</v>
      </c>
      <c r="N486" s="16">
        <v>0</v>
      </c>
      <c r="O486" s="16">
        <v>0.5</v>
      </c>
      <c r="P486" s="16">
        <v>0.8</v>
      </c>
      <c r="Q486" s="16">
        <v>0.8</v>
      </c>
      <c r="R486" s="16">
        <v>0</v>
      </c>
      <c r="S486" s="16">
        <v>1502798</v>
      </c>
      <c r="T486" s="16">
        <v>560000</v>
      </c>
      <c r="U486" s="16">
        <v>12022388</v>
      </c>
      <c r="V486" s="16">
        <f t="shared" si="64"/>
        <v>1</v>
      </c>
      <c r="W486" s="19" cm="1">
        <f t="array" ref="W486">SUMPRODUCT((V486=品质升级提升效果!$H$3:$H$102)*(品质升级提升效果!$I$3:$I$102=C486)*(品质升级提升效果!$J$3:$J$102))</f>
        <v>2.6</v>
      </c>
      <c r="X486" s="19" cm="1">
        <f t="array" ref="X486">IFERROR(LOOKUP(1,0/((L486=Sheet2!$A$1:$A$90)*(Sheet2!$B$1:$B$90=C486)),Sheet2!$C$1:$C$90),W486)</f>
        <v>2.6</v>
      </c>
      <c r="Y486" s="16">
        <f t="shared" si="66"/>
        <v>3907274</v>
      </c>
      <c r="Z486" s="16">
        <f t="shared" si="67"/>
        <v>1456000</v>
      </c>
      <c r="AA486" s="16">
        <f t="shared" si="68"/>
        <v>31258208</v>
      </c>
      <c r="AD486" s="16" t="s">
        <v>257</v>
      </c>
      <c r="AE486" s="16" t="str">
        <f t="shared" si="69"/>
        <v>3907274,0}|</v>
      </c>
      <c r="AF486" s="16" t="s">
        <v>258</v>
      </c>
      <c r="AG486" s="16">
        <f t="shared" si="70"/>
        <v>1456000</v>
      </c>
      <c r="AH486" s="16" t="s">
        <v>260</v>
      </c>
      <c r="AI486" s="16" t="s">
        <v>259</v>
      </c>
      <c r="AJ486" s="16">
        <f t="shared" si="71"/>
        <v>31258208</v>
      </c>
      <c r="AK486" s="16" t="s">
        <v>261</v>
      </c>
      <c r="AL486" s="24" t="str">
        <f t="shared" si="72"/>
        <v>{{5,1,1,3907274,0}|{{5,1,2,1456000,0}|{{5,1,3,31258208,3}}</v>
      </c>
    </row>
    <row r="487" spans="1:38" x14ac:dyDescent="0.15">
      <c r="A487" s="16">
        <v>482</v>
      </c>
      <c r="B487" s="16">
        <v>101</v>
      </c>
      <c r="C487" s="16">
        <v>9</v>
      </c>
      <c r="D487" s="16">
        <v>0</v>
      </c>
      <c r="E487" s="16">
        <v>0</v>
      </c>
      <c r="F487" s="16">
        <v>0</v>
      </c>
      <c r="G487" s="16">
        <v>6000582</v>
      </c>
      <c r="H487" s="24"/>
      <c r="I487" s="24" t="s">
        <v>269</v>
      </c>
      <c r="J487" s="16">
        <v>8661</v>
      </c>
      <c r="K487" s="25">
        <f t="shared" si="65"/>
        <v>2600</v>
      </c>
      <c r="L487" s="16" t="s">
        <v>22</v>
      </c>
      <c r="M487" s="16" t="str" cm="1">
        <f t="array" ref="M487:U487">_xlfn._xlws.FILTER(领地怪物效果!$A$4:$I$64,L487=领地怪物效果!$A$4:$A$64)</f>
        <v>远征PVP-1级普通</v>
      </c>
      <c r="N487" s="16">
        <v>1</v>
      </c>
      <c r="O487" s="16">
        <v>0.65</v>
      </c>
      <c r="P487" s="16">
        <v>0.8</v>
      </c>
      <c r="Q487" s="16">
        <v>0.8</v>
      </c>
      <c r="R487" s="16">
        <v>0</v>
      </c>
      <c r="S487" s="16">
        <v>1953638</v>
      </c>
      <c r="T487" s="16">
        <v>560000</v>
      </c>
      <c r="U487" s="16">
        <v>12022388</v>
      </c>
      <c r="V487" s="16">
        <f t="shared" si="64"/>
        <v>1</v>
      </c>
      <c r="W487" s="19" cm="1">
        <f t="array" ref="W487">SUMPRODUCT((V487=品质升级提升效果!$H$3:$H$102)*(品质升级提升效果!$I$3:$I$102=C487)*(品质升级提升效果!$J$3:$J$102))</f>
        <v>2.6</v>
      </c>
      <c r="X487" s="19" cm="1">
        <f t="array" ref="X487">IFERROR(LOOKUP(1,0/((L487=Sheet2!$A$1:$A$90)*(Sheet2!$B$1:$B$90=C487)),Sheet2!$C$1:$C$90),W487)</f>
        <v>2.6</v>
      </c>
      <c r="Y487" s="16">
        <f t="shared" si="66"/>
        <v>5079458</v>
      </c>
      <c r="Z487" s="16">
        <f t="shared" si="67"/>
        <v>1456000</v>
      </c>
      <c r="AA487" s="16">
        <f t="shared" si="68"/>
        <v>31258208</v>
      </c>
      <c r="AD487" s="16" t="s">
        <v>257</v>
      </c>
      <c r="AE487" s="16" t="str">
        <f t="shared" si="69"/>
        <v>5079458,0}|</v>
      </c>
      <c r="AF487" s="16" t="s">
        <v>258</v>
      </c>
      <c r="AG487" s="16">
        <f t="shared" si="70"/>
        <v>1456000</v>
      </c>
      <c r="AH487" s="16" t="s">
        <v>260</v>
      </c>
      <c r="AI487" s="16" t="s">
        <v>259</v>
      </c>
      <c r="AJ487" s="16">
        <f t="shared" si="71"/>
        <v>31258208</v>
      </c>
      <c r="AK487" s="16" t="s">
        <v>261</v>
      </c>
      <c r="AL487" s="24" t="str">
        <f t="shared" si="72"/>
        <v>{{5,1,1,5079458,0}|{{5,1,2,1456000,0}|{{5,1,3,31258208,3}}</v>
      </c>
    </row>
    <row r="488" spans="1:38" x14ac:dyDescent="0.15">
      <c r="A488" s="16">
        <v>483</v>
      </c>
      <c r="B488" s="16">
        <v>102</v>
      </c>
      <c r="C488" s="16">
        <v>9</v>
      </c>
      <c r="D488" s="16">
        <v>0</v>
      </c>
      <c r="E488" s="16">
        <v>0</v>
      </c>
      <c r="F488" s="16">
        <v>0</v>
      </c>
      <c r="G488" s="16">
        <v>6000583</v>
      </c>
      <c r="H488" s="24"/>
      <c r="I488" s="24" t="s">
        <v>270</v>
      </c>
      <c r="J488" s="16">
        <v>8661</v>
      </c>
      <c r="K488" s="25">
        <f t="shared" si="65"/>
        <v>2080</v>
      </c>
      <c r="L488" s="16" t="s">
        <v>23</v>
      </c>
      <c r="M488" s="16" t="str" cm="1">
        <f t="array" ref="M488:U488">_xlfn._xlws.FILTER(领地怪物效果!$A$4:$I$64,L488=领地怪物效果!$A$4:$A$64)</f>
        <v>远征PVP-2级普通</v>
      </c>
      <c r="N488" s="16">
        <v>2</v>
      </c>
      <c r="O488" s="16">
        <v>2.8</v>
      </c>
      <c r="P488" s="16">
        <v>1.8</v>
      </c>
      <c r="Q488" s="16">
        <v>1.8</v>
      </c>
      <c r="R488" s="16">
        <v>0</v>
      </c>
      <c r="S488" s="16">
        <v>8415671</v>
      </c>
      <c r="T488" s="16">
        <v>1260000</v>
      </c>
      <c r="U488" s="16">
        <v>27050373</v>
      </c>
      <c r="V488" s="16">
        <f t="shared" si="64"/>
        <v>2</v>
      </c>
      <c r="W488" s="19" cm="1">
        <f t="array" ref="W488">SUMPRODUCT((V488=品质升级提升效果!$H$3:$H$102)*(品质升级提升效果!$I$3:$I$102=C488)*(品质升级提升效果!$J$3:$J$102))</f>
        <v>2.08</v>
      </c>
      <c r="X488" s="19" cm="1">
        <f t="array" ref="X488">IFERROR(LOOKUP(1,0/((L488=Sheet2!$A$1:$A$90)*(Sheet2!$B$1:$B$90=C488)),Sheet2!$C$1:$C$90),W488)</f>
        <v>2.08</v>
      </c>
      <c r="Y488" s="16">
        <f t="shared" si="66"/>
        <v>17504595</v>
      </c>
      <c r="Z488" s="16">
        <f t="shared" si="67"/>
        <v>2620800</v>
      </c>
      <c r="AA488" s="16">
        <f t="shared" si="68"/>
        <v>56264775</v>
      </c>
      <c r="AD488" s="16" t="s">
        <v>257</v>
      </c>
      <c r="AE488" s="16" t="str">
        <f t="shared" si="69"/>
        <v>17504595,0}|</v>
      </c>
      <c r="AF488" s="16" t="s">
        <v>258</v>
      </c>
      <c r="AG488" s="16">
        <f t="shared" si="70"/>
        <v>2620800</v>
      </c>
      <c r="AH488" s="16" t="s">
        <v>260</v>
      </c>
      <c r="AI488" s="16" t="s">
        <v>259</v>
      </c>
      <c r="AJ488" s="16">
        <f t="shared" si="71"/>
        <v>56264775</v>
      </c>
      <c r="AK488" s="16" t="s">
        <v>261</v>
      </c>
      <c r="AL488" s="24" t="str">
        <f t="shared" si="72"/>
        <v>{{5,1,1,17504595,0}|{{5,1,2,2620800,0}|{{5,1,3,56264775,3}}</v>
      </c>
    </row>
    <row r="489" spans="1:38" x14ac:dyDescent="0.15">
      <c r="A489" s="16">
        <v>484</v>
      </c>
      <c r="B489" s="16">
        <v>103</v>
      </c>
      <c r="C489" s="16">
        <v>9</v>
      </c>
      <c r="D489" s="16">
        <v>0</v>
      </c>
      <c r="E489" s="16">
        <v>0</v>
      </c>
      <c r="F489" s="16">
        <v>0</v>
      </c>
      <c r="G489" s="16">
        <v>6000584</v>
      </c>
      <c r="H489" s="24"/>
      <c r="I489" s="24" t="s">
        <v>271</v>
      </c>
      <c r="J489" s="16">
        <v>8661</v>
      </c>
      <c r="K489" s="25">
        <f t="shared" si="65"/>
        <v>1720</v>
      </c>
      <c r="L489" s="16" t="s">
        <v>24</v>
      </c>
      <c r="M489" s="16" t="str" cm="1">
        <f t="array" ref="M489:U489">_xlfn._xlws.FILTER(领地怪物效果!$A$4:$I$64,L489=领地怪物效果!$A$4:$A$64)</f>
        <v>远征PVP-3级普通</v>
      </c>
      <c r="N489" s="16">
        <v>3</v>
      </c>
      <c r="O489" s="16">
        <v>5.5</v>
      </c>
      <c r="P489" s="16">
        <v>3</v>
      </c>
      <c r="Q489" s="16">
        <v>3</v>
      </c>
      <c r="R489" s="16">
        <v>0</v>
      </c>
      <c r="S489" s="16">
        <v>16530783</v>
      </c>
      <c r="T489" s="16">
        <v>2100000</v>
      </c>
      <c r="U489" s="16">
        <v>45083955</v>
      </c>
      <c r="V489" s="16">
        <f t="shared" ref="V489:V552" si="73">IF(MID(B489,2,3)+0=0,1,MID(B489,2,3)+0)</f>
        <v>3</v>
      </c>
      <c r="W489" s="19" cm="1">
        <f t="array" ref="W489">SUMPRODUCT((V489=品质升级提升效果!$H$3:$H$102)*(品质升级提升效果!$I$3:$I$102=C489)*(品质升级提升效果!$J$3:$J$102))</f>
        <v>1.72</v>
      </c>
      <c r="X489" s="19" cm="1">
        <f t="array" ref="X489">IFERROR(LOOKUP(1,0/((L489=Sheet2!$A$1:$A$90)*(Sheet2!$B$1:$B$90=C489)),Sheet2!$C$1:$C$90),W489)</f>
        <v>1.72</v>
      </c>
      <c r="Y489" s="16">
        <f t="shared" si="66"/>
        <v>28432946</v>
      </c>
      <c r="Z489" s="16">
        <f t="shared" si="67"/>
        <v>3612000</v>
      </c>
      <c r="AA489" s="16">
        <f t="shared" si="68"/>
        <v>77544402</v>
      </c>
      <c r="AD489" s="16" t="s">
        <v>257</v>
      </c>
      <c r="AE489" s="16" t="str">
        <f t="shared" si="69"/>
        <v>28432946,0}|</v>
      </c>
      <c r="AF489" s="16" t="s">
        <v>258</v>
      </c>
      <c r="AG489" s="16">
        <f t="shared" si="70"/>
        <v>3612000</v>
      </c>
      <c r="AH489" s="16" t="s">
        <v>260</v>
      </c>
      <c r="AI489" s="16" t="s">
        <v>259</v>
      </c>
      <c r="AJ489" s="16">
        <f t="shared" si="71"/>
        <v>77544402</v>
      </c>
      <c r="AK489" s="16" t="s">
        <v>261</v>
      </c>
      <c r="AL489" s="24" t="str">
        <f t="shared" si="72"/>
        <v>{{5,1,1,28432946,0}|{{5,1,2,3612000,0}|{{5,1,3,77544402,3}}</v>
      </c>
    </row>
    <row r="490" spans="1:38" x14ac:dyDescent="0.15">
      <c r="A490" s="16">
        <v>485</v>
      </c>
      <c r="B490" s="16">
        <v>104</v>
      </c>
      <c r="C490" s="16">
        <v>9</v>
      </c>
      <c r="D490" s="16">
        <v>0</v>
      </c>
      <c r="E490" s="16">
        <v>0</v>
      </c>
      <c r="F490" s="16">
        <v>0</v>
      </c>
      <c r="G490" s="16">
        <v>6000585</v>
      </c>
      <c r="H490" s="24"/>
      <c r="I490" s="24" t="s">
        <v>272</v>
      </c>
      <c r="J490" s="16">
        <v>8661</v>
      </c>
      <c r="K490" s="25">
        <f t="shared" si="65"/>
        <v>1720</v>
      </c>
      <c r="L490" s="16" t="s">
        <v>25</v>
      </c>
      <c r="M490" s="16" t="str" cm="1">
        <f t="array" ref="M490:U490">_xlfn._xlws.FILTER(领地怪物效果!$A$4:$I$64,L490=领地怪物效果!$A$4:$A$64)</f>
        <v>远征PVP-4级普通</v>
      </c>
      <c r="N490" s="16">
        <v>4</v>
      </c>
      <c r="O490" s="16">
        <v>8</v>
      </c>
      <c r="P490" s="16">
        <v>22</v>
      </c>
      <c r="Q490" s="16">
        <v>22</v>
      </c>
      <c r="R490" s="16">
        <v>0</v>
      </c>
      <c r="S490" s="16">
        <v>24044776</v>
      </c>
      <c r="T490" s="16">
        <v>15400000</v>
      </c>
      <c r="U490" s="16">
        <v>330615671</v>
      </c>
      <c r="V490" s="16">
        <f t="shared" si="73"/>
        <v>4</v>
      </c>
      <c r="W490" s="19" cm="1">
        <f t="array" ref="W490">SUMPRODUCT((V490=品质升级提升效果!$H$3:$H$102)*(品质升级提升效果!$I$3:$I$102=C490)*(品质升级提升效果!$J$3:$J$102))</f>
        <v>1.72</v>
      </c>
      <c r="X490" s="19" cm="1">
        <f t="array" ref="X490">IFERROR(LOOKUP(1,0/((L490=Sheet2!$A$1:$A$90)*(Sheet2!$B$1:$B$90=C490)),Sheet2!$C$1:$C$90),W490)</f>
        <v>1.72</v>
      </c>
      <c r="Y490" s="16">
        <f t="shared" si="66"/>
        <v>41357014</v>
      </c>
      <c r="Z490" s="16">
        <f t="shared" si="67"/>
        <v>26488000</v>
      </c>
      <c r="AA490" s="16">
        <f t="shared" si="68"/>
        <v>568658954</v>
      </c>
      <c r="AD490" s="16" t="s">
        <v>257</v>
      </c>
      <c r="AE490" s="16" t="str">
        <f t="shared" si="69"/>
        <v>41357014,0}|</v>
      </c>
      <c r="AF490" s="16" t="s">
        <v>258</v>
      </c>
      <c r="AG490" s="16">
        <f t="shared" si="70"/>
        <v>26488000</v>
      </c>
      <c r="AH490" s="16" t="s">
        <v>260</v>
      </c>
      <c r="AI490" s="16" t="s">
        <v>259</v>
      </c>
      <c r="AJ490" s="16">
        <f t="shared" si="71"/>
        <v>568658954</v>
      </c>
      <c r="AK490" s="16" t="s">
        <v>261</v>
      </c>
      <c r="AL490" s="24" t="str">
        <f t="shared" si="72"/>
        <v>{{5,1,1,41357014,0}|{{5,1,2,26488000,0}|{{5,1,3,568658954,3}}</v>
      </c>
    </row>
    <row r="491" spans="1:38" x14ac:dyDescent="0.15">
      <c r="A491" s="16">
        <v>486</v>
      </c>
      <c r="B491" s="16">
        <v>105</v>
      </c>
      <c r="C491" s="16">
        <v>9</v>
      </c>
      <c r="D491" s="16">
        <v>0</v>
      </c>
      <c r="E491" s="16">
        <v>0</v>
      </c>
      <c r="F491" s="16">
        <v>0</v>
      </c>
      <c r="G491" s="16">
        <v>6000586</v>
      </c>
      <c r="H491" s="24"/>
      <c r="I491" s="24" t="s">
        <v>273</v>
      </c>
      <c r="J491" s="16">
        <v>8661</v>
      </c>
      <c r="K491" s="25">
        <f t="shared" si="65"/>
        <v>1620</v>
      </c>
      <c r="L491" s="16" t="s">
        <v>26</v>
      </c>
      <c r="M491" s="16" t="str" cm="1">
        <f t="array" ref="M491:U491">_xlfn._xlws.FILTER(领地怪物效果!$A$4:$I$64,L491=领地怪物效果!$A$4:$A$64)</f>
        <v>远征PVP-5级普通</v>
      </c>
      <c r="N491" s="16">
        <v>5</v>
      </c>
      <c r="O491" s="16">
        <v>12</v>
      </c>
      <c r="P491" s="16">
        <v>25</v>
      </c>
      <c r="Q491" s="16">
        <v>25</v>
      </c>
      <c r="R491" s="16">
        <v>0</v>
      </c>
      <c r="S491" s="16">
        <v>36067164</v>
      </c>
      <c r="T491" s="16">
        <v>17500000</v>
      </c>
      <c r="U491" s="16">
        <v>375699626</v>
      </c>
      <c r="V491" s="16">
        <f t="shared" si="73"/>
        <v>5</v>
      </c>
      <c r="W491" s="19" cm="1">
        <f t="array" ref="W491">SUMPRODUCT((V491=品质升级提升效果!$H$3:$H$102)*(品质升级提升效果!$I$3:$I$102=C491)*(品质升级提升效果!$J$3:$J$102))</f>
        <v>1.62</v>
      </c>
      <c r="X491" s="19" cm="1">
        <f t="array" ref="X491">IFERROR(LOOKUP(1,0/((L491=Sheet2!$A$1:$A$90)*(Sheet2!$B$1:$B$90=C491)),Sheet2!$C$1:$C$90),W491)</f>
        <v>1.62</v>
      </c>
      <c r="Y491" s="16">
        <f t="shared" si="66"/>
        <v>58428805</v>
      </c>
      <c r="Z491" s="16">
        <f t="shared" si="67"/>
        <v>28350000</v>
      </c>
      <c r="AA491" s="16">
        <f t="shared" si="68"/>
        <v>608633394</v>
      </c>
      <c r="AD491" s="16" t="s">
        <v>257</v>
      </c>
      <c r="AE491" s="16" t="str">
        <f t="shared" si="69"/>
        <v>58428805,0}|</v>
      </c>
      <c r="AF491" s="16" t="s">
        <v>258</v>
      </c>
      <c r="AG491" s="16">
        <f t="shared" si="70"/>
        <v>28350000</v>
      </c>
      <c r="AH491" s="16" t="s">
        <v>260</v>
      </c>
      <c r="AI491" s="16" t="s">
        <v>259</v>
      </c>
      <c r="AJ491" s="16">
        <f t="shared" si="71"/>
        <v>608633394</v>
      </c>
      <c r="AK491" s="16" t="s">
        <v>261</v>
      </c>
      <c r="AL491" s="24" t="str">
        <f t="shared" si="72"/>
        <v>{{5,1,1,58428805,0}|{{5,1,2,28350000,0}|{{5,1,3,608633394,3}}</v>
      </c>
    </row>
    <row r="492" spans="1:38" x14ac:dyDescent="0.15">
      <c r="A492" s="16">
        <v>487</v>
      </c>
      <c r="B492" s="16">
        <v>106</v>
      </c>
      <c r="C492" s="16">
        <v>9</v>
      </c>
      <c r="D492" s="16">
        <v>0</v>
      </c>
      <c r="E492" s="16">
        <v>0</v>
      </c>
      <c r="F492" s="16">
        <v>0</v>
      </c>
      <c r="G492" s="16">
        <v>6000587</v>
      </c>
      <c r="H492" s="24"/>
      <c r="I492" s="24" t="s">
        <v>274</v>
      </c>
      <c r="J492" s="16">
        <v>8661</v>
      </c>
      <c r="K492" s="25">
        <f t="shared" si="65"/>
        <v>1520</v>
      </c>
      <c r="L492" s="16" t="s">
        <v>27</v>
      </c>
      <c r="M492" s="16" t="str" cm="1">
        <f t="array" ref="M492:U492">_xlfn._xlws.FILTER(领地怪物效果!$A$4:$I$64,L492=领地怪物效果!$A$4:$A$64)</f>
        <v>远征PVP-6级普通</v>
      </c>
      <c r="N492" s="16">
        <v>6</v>
      </c>
      <c r="O492" s="16">
        <v>28</v>
      </c>
      <c r="P492" s="16">
        <v>160</v>
      </c>
      <c r="Q492" s="16">
        <v>160</v>
      </c>
      <c r="R492" s="16">
        <v>0</v>
      </c>
      <c r="S492" s="16">
        <v>84156716</v>
      </c>
      <c r="T492" s="16">
        <v>112000000</v>
      </c>
      <c r="U492" s="16">
        <v>2404477611</v>
      </c>
      <c r="V492" s="16">
        <f t="shared" si="73"/>
        <v>6</v>
      </c>
      <c r="W492" s="19" cm="1">
        <f t="array" ref="W492">SUMPRODUCT((V492=品质升级提升效果!$H$3:$H$102)*(品质升级提升效果!$I$3:$I$102=C492)*(品质升级提升效果!$J$3:$J$102))</f>
        <v>1.52</v>
      </c>
      <c r="X492" s="19" cm="1">
        <f t="array" ref="X492">IFERROR(LOOKUP(1,0/((L492=Sheet2!$A$1:$A$90)*(Sheet2!$B$1:$B$90=C492)),Sheet2!$C$1:$C$90),W492)</f>
        <v>1.52</v>
      </c>
      <c r="Y492" s="16">
        <f t="shared" si="66"/>
        <v>127918208</v>
      </c>
      <c r="Z492" s="16">
        <f t="shared" si="67"/>
        <v>170240000</v>
      </c>
      <c r="AA492" s="16">
        <f t="shared" si="68"/>
        <v>3654805968</v>
      </c>
      <c r="AD492" s="16" t="s">
        <v>257</v>
      </c>
      <c r="AE492" s="16" t="str">
        <f t="shared" si="69"/>
        <v>127918208,0}|</v>
      </c>
      <c r="AF492" s="16" t="s">
        <v>258</v>
      </c>
      <c r="AG492" s="16">
        <f t="shared" si="70"/>
        <v>170240000</v>
      </c>
      <c r="AH492" s="16" t="s">
        <v>260</v>
      </c>
      <c r="AI492" s="16" t="s">
        <v>259</v>
      </c>
      <c r="AJ492" s="16">
        <f t="shared" si="71"/>
        <v>3654805968</v>
      </c>
      <c r="AK492" s="16" t="s">
        <v>261</v>
      </c>
      <c r="AL492" s="24" t="str">
        <f t="shared" si="72"/>
        <v>{{5,1,1,127918208,0}|{{5,1,2,170240000,0}|{{5,1,3,3654805968,3}}</v>
      </c>
    </row>
    <row r="493" spans="1:38" x14ac:dyDescent="0.15">
      <c r="A493" s="16">
        <v>488</v>
      </c>
      <c r="B493" s="16">
        <v>107</v>
      </c>
      <c r="C493" s="16">
        <v>9</v>
      </c>
      <c r="D493" s="16">
        <v>0</v>
      </c>
      <c r="E493" s="16">
        <v>0</v>
      </c>
      <c r="F493" s="16">
        <v>0</v>
      </c>
      <c r="G493" s="16">
        <v>6000588</v>
      </c>
      <c r="H493" s="24"/>
      <c r="I493" s="24" t="s">
        <v>275</v>
      </c>
      <c r="J493" s="16">
        <v>8661</v>
      </c>
      <c r="K493" s="25">
        <f t="shared" si="65"/>
        <v>1380.0000000000002</v>
      </c>
      <c r="L493" s="16" t="s">
        <v>28</v>
      </c>
      <c r="M493" s="16" t="str" cm="1">
        <f t="array" ref="M493:U493">_xlfn._xlws.FILTER(领地怪物效果!$A$4:$I$64,L493=领地怪物效果!$A$4:$A$64)</f>
        <v>远征PVP-7级普通</v>
      </c>
      <c r="N493" s="16">
        <v>7</v>
      </c>
      <c r="O493" s="16">
        <v>32</v>
      </c>
      <c r="P493" s="16">
        <v>200</v>
      </c>
      <c r="Q493" s="16">
        <v>200</v>
      </c>
      <c r="R493" s="16">
        <v>0</v>
      </c>
      <c r="S493" s="16">
        <v>96179104</v>
      </c>
      <c r="T493" s="16">
        <v>140000000</v>
      </c>
      <c r="U493" s="16">
        <v>3005597014</v>
      </c>
      <c r="V493" s="16">
        <f t="shared" si="73"/>
        <v>7</v>
      </c>
      <c r="W493" s="19" cm="1">
        <f t="array" ref="W493">SUMPRODUCT((V493=品质升级提升效果!$H$3:$H$102)*(品质升级提升效果!$I$3:$I$102=C493)*(品质升级提升效果!$J$3:$J$102))</f>
        <v>1.3800000000000001</v>
      </c>
      <c r="X493" s="19" cm="1">
        <f t="array" ref="X493">IFERROR(LOOKUP(1,0/((L493=Sheet2!$A$1:$A$90)*(Sheet2!$B$1:$B$90=C493)),Sheet2!$C$1:$C$90),W493)</f>
        <v>1.3800000000000001</v>
      </c>
      <c r="Y493" s="16">
        <f t="shared" si="66"/>
        <v>132727163</v>
      </c>
      <c r="Z493" s="16">
        <f t="shared" si="67"/>
        <v>193200000</v>
      </c>
      <c r="AA493" s="16">
        <f t="shared" si="68"/>
        <v>4147723879</v>
      </c>
      <c r="AD493" s="16" t="s">
        <v>257</v>
      </c>
      <c r="AE493" s="16" t="str">
        <f t="shared" si="69"/>
        <v>132727163,0}|</v>
      </c>
      <c r="AF493" s="16" t="s">
        <v>258</v>
      </c>
      <c r="AG493" s="16">
        <f t="shared" si="70"/>
        <v>193200000</v>
      </c>
      <c r="AH493" s="16" t="s">
        <v>260</v>
      </c>
      <c r="AI493" s="16" t="s">
        <v>259</v>
      </c>
      <c r="AJ493" s="16">
        <f t="shared" si="71"/>
        <v>4147723879</v>
      </c>
      <c r="AK493" s="16" t="s">
        <v>261</v>
      </c>
      <c r="AL493" s="24" t="str">
        <f t="shared" si="72"/>
        <v>{{5,1,1,132727163,0}|{{5,1,2,193200000,0}|{{5,1,3,4147723879,3}}</v>
      </c>
    </row>
    <row r="494" spans="1:38" x14ac:dyDescent="0.15">
      <c r="A494" s="16">
        <v>489</v>
      </c>
      <c r="B494" s="16">
        <v>108</v>
      </c>
      <c r="C494" s="16">
        <v>9</v>
      </c>
      <c r="D494" s="16">
        <v>0</v>
      </c>
      <c r="E494" s="16">
        <v>0</v>
      </c>
      <c r="F494" s="16">
        <v>0</v>
      </c>
      <c r="G494" s="16">
        <v>6000589</v>
      </c>
      <c r="H494" s="24"/>
      <c r="I494" s="24" t="s">
        <v>276</v>
      </c>
      <c r="J494" s="16">
        <v>8661</v>
      </c>
      <c r="K494" s="25">
        <f t="shared" si="65"/>
        <v>1240</v>
      </c>
      <c r="L494" s="16" t="s">
        <v>29</v>
      </c>
      <c r="M494" s="16" t="str" cm="1">
        <f t="array" ref="M494:U494">_xlfn._xlws.FILTER(领地怪物效果!$A$4:$I$64,L494=领地怪物效果!$A$4:$A$64)</f>
        <v>远征PVP-8级普通</v>
      </c>
      <c r="N494" s="16">
        <v>8</v>
      </c>
      <c r="O494" s="16">
        <v>35</v>
      </c>
      <c r="P494" s="16">
        <v>250</v>
      </c>
      <c r="Q494" s="16">
        <v>250</v>
      </c>
      <c r="R494" s="16">
        <v>0</v>
      </c>
      <c r="S494" s="16">
        <v>105195895</v>
      </c>
      <c r="T494" s="16">
        <v>175000000</v>
      </c>
      <c r="U494" s="16">
        <v>3756996268</v>
      </c>
      <c r="V494" s="16">
        <f t="shared" si="73"/>
        <v>8</v>
      </c>
      <c r="W494" s="19" cm="1">
        <f t="array" ref="W494">SUMPRODUCT((V494=品质升级提升效果!$H$3:$H$102)*(品质升级提升效果!$I$3:$I$102=C494)*(品质升级提升效果!$J$3:$J$102))</f>
        <v>1.24</v>
      </c>
      <c r="X494" s="19" cm="1">
        <f t="array" ref="X494">IFERROR(LOOKUP(1,0/((L494=Sheet2!$A$1:$A$90)*(Sheet2!$B$1:$B$90=C494)),Sheet2!$C$1:$C$90),W494)</f>
        <v>1.24</v>
      </c>
      <c r="Y494" s="16">
        <f t="shared" si="66"/>
        <v>130442909</v>
      </c>
      <c r="Z494" s="16">
        <f t="shared" si="67"/>
        <v>217000000</v>
      </c>
      <c r="AA494" s="16">
        <f t="shared" si="68"/>
        <v>4658675372</v>
      </c>
      <c r="AD494" s="16" t="s">
        <v>257</v>
      </c>
      <c r="AE494" s="16" t="str">
        <f t="shared" si="69"/>
        <v>130442909,0}|</v>
      </c>
      <c r="AF494" s="16" t="s">
        <v>258</v>
      </c>
      <c r="AG494" s="16">
        <f t="shared" si="70"/>
        <v>217000000</v>
      </c>
      <c r="AH494" s="16" t="s">
        <v>260</v>
      </c>
      <c r="AI494" s="16" t="s">
        <v>259</v>
      </c>
      <c r="AJ494" s="16">
        <f t="shared" si="71"/>
        <v>4658675372</v>
      </c>
      <c r="AK494" s="16" t="s">
        <v>261</v>
      </c>
      <c r="AL494" s="24" t="str">
        <f t="shared" si="72"/>
        <v>{{5,1,1,130442909,0}|{{5,1,2,217000000,0}|{{5,1,3,4658675372,3}}</v>
      </c>
    </row>
    <row r="495" spans="1:38" x14ac:dyDescent="0.15">
      <c r="A495" s="16">
        <v>490</v>
      </c>
      <c r="B495" s="16">
        <v>109</v>
      </c>
      <c r="C495" s="16">
        <v>9</v>
      </c>
      <c r="D495" s="16">
        <v>0</v>
      </c>
      <c r="E495" s="16">
        <v>0</v>
      </c>
      <c r="F495" s="16">
        <v>0</v>
      </c>
      <c r="G495" s="16">
        <v>6000590</v>
      </c>
      <c r="H495" s="24"/>
      <c r="I495" s="24" t="s">
        <v>277</v>
      </c>
      <c r="J495" s="16">
        <v>8661</v>
      </c>
      <c r="K495" s="25">
        <f t="shared" si="65"/>
        <v>1100</v>
      </c>
      <c r="L495" s="16" t="s">
        <v>30</v>
      </c>
      <c r="M495" s="16" t="str" cm="1">
        <f t="array" ref="M495:U495">_xlfn._xlws.FILTER(领地怪物效果!$A$4:$I$64,L495=领地怪物效果!$A$4:$A$64)</f>
        <v>远征PVP-9级普通</v>
      </c>
      <c r="N495" s="16">
        <v>9</v>
      </c>
      <c r="O495" s="16">
        <v>60</v>
      </c>
      <c r="P495" s="16">
        <v>300</v>
      </c>
      <c r="Q495" s="16">
        <v>300</v>
      </c>
      <c r="R495" s="16">
        <v>0</v>
      </c>
      <c r="S495" s="16">
        <v>180335820</v>
      </c>
      <c r="T495" s="16">
        <v>210000000</v>
      </c>
      <c r="U495" s="16">
        <v>4508395522</v>
      </c>
      <c r="V495" s="16">
        <f t="shared" si="73"/>
        <v>9</v>
      </c>
      <c r="W495" s="19" cm="1">
        <f t="array" ref="W495">SUMPRODUCT((V495=品质升级提升效果!$H$3:$H$102)*(品质升级提升效果!$I$3:$I$102=C495)*(品质升级提升效果!$J$3:$J$102))</f>
        <v>1.1000000000000001</v>
      </c>
      <c r="X495" s="19" cm="1">
        <f t="array" ref="X495">IFERROR(LOOKUP(1,0/((L495=Sheet2!$A$1:$A$90)*(Sheet2!$B$1:$B$90=C495)),Sheet2!$C$1:$C$90),W495)</f>
        <v>1.1000000000000001</v>
      </c>
      <c r="Y495" s="16">
        <f t="shared" si="66"/>
        <v>198369402</v>
      </c>
      <c r="Z495" s="16">
        <f t="shared" si="67"/>
        <v>231000000</v>
      </c>
      <c r="AA495" s="16">
        <f t="shared" si="68"/>
        <v>4959235074</v>
      </c>
      <c r="AD495" s="16" t="s">
        <v>257</v>
      </c>
      <c r="AE495" s="16" t="str">
        <f t="shared" si="69"/>
        <v>198369402,0}|</v>
      </c>
      <c r="AF495" s="16" t="s">
        <v>258</v>
      </c>
      <c r="AG495" s="16">
        <f t="shared" si="70"/>
        <v>231000000</v>
      </c>
      <c r="AH495" s="16" t="s">
        <v>260</v>
      </c>
      <c r="AI495" s="16" t="s">
        <v>259</v>
      </c>
      <c r="AJ495" s="16">
        <f t="shared" si="71"/>
        <v>4959235074</v>
      </c>
      <c r="AK495" s="16" t="s">
        <v>261</v>
      </c>
      <c r="AL495" s="24" t="str">
        <f t="shared" si="72"/>
        <v>{{5,1,1,198369402,0}|{{5,1,2,231000000,0}|{{5,1,3,4959235074,3}}</v>
      </c>
    </row>
    <row r="496" spans="1:38" x14ac:dyDescent="0.15">
      <c r="A496" s="16">
        <v>491</v>
      </c>
      <c r="B496" s="16">
        <v>110</v>
      </c>
      <c r="C496" s="16">
        <v>9</v>
      </c>
      <c r="D496" s="16">
        <v>0</v>
      </c>
      <c r="E496" s="16">
        <v>0</v>
      </c>
      <c r="F496" s="16">
        <v>0</v>
      </c>
      <c r="G496" s="16">
        <v>6000591</v>
      </c>
      <c r="H496" s="24"/>
      <c r="I496" s="24" t="s">
        <v>278</v>
      </c>
      <c r="J496" s="16">
        <v>8661</v>
      </c>
      <c r="K496" s="25">
        <f t="shared" si="65"/>
        <v>1000</v>
      </c>
      <c r="L496" s="16" t="s">
        <v>31</v>
      </c>
      <c r="M496" s="16" t="str" cm="1">
        <f t="array" ref="M496:U496">_xlfn._xlws.FILTER(领地怪物效果!$A$4:$I$64,L496=领地怪物效果!$A$4:$A$64)</f>
        <v>远征PVP-10级普通</v>
      </c>
      <c r="N496" s="16">
        <v>10</v>
      </c>
      <c r="O496" s="16">
        <v>70</v>
      </c>
      <c r="P496" s="16">
        <v>320</v>
      </c>
      <c r="Q496" s="16">
        <v>320</v>
      </c>
      <c r="R496" s="16">
        <v>0</v>
      </c>
      <c r="S496" s="16">
        <v>210391791</v>
      </c>
      <c r="T496" s="16">
        <v>224000000</v>
      </c>
      <c r="U496" s="16">
        <v>4808955223</v>
      </c>
      <c r="V496" s="16">
        <f t="shared" si="73"/>
        <v>10</v>
      </c>
      <c r="W496" s="19" cm="1">
        <f t="array" ref="W496">SUMPRODUCT((V496=品质升级提升效果!$H$3:$H$102)*(品质升级提升效果!$I$3:$I$102=C496)*(品质升级提升效果!$J$3:$J$102))</f>
        <v>1</v>
      </c>
      <c r="X496" s="19" cm="1">
        <f t="array" ref="X496">IFERROR(LOOKUP(1,0/((L496=Sheet2!$A$1:$A$90)*(Sheet2!$B$1:$B$90=C496)),Sheet2!$C$1:$C$90),W496)</f>
        <v>1</v>
      </c>
      <c r="Y496" s="16">
        <f t="shared" si="66"/>
        <v>210391791</v>
      </c>
      <c r="Z496" s="16">
        <f t="shared" si="67"/>
        <v>224000000</v>
      </c>
      <c r="AA496" s="16">
        <f t="shared" si="68"/>
        <v>4808955223</v>
      </c>
      <c r="AD496" s="16" t="s">
        <v>257</v>
      </c>
      <c r="AE496" s="16" t="str">
        <f t="shared" si="69"/>
        <v>210391791,0}|</v>
      </c>
      <c r="AF496" s="16" t="s">
        <v>258</v>
      </c>
      <c r="AG496" s="16">
        <f t="shared" si="70"/>
        <v>224000000</v>
      </c>
      <c r="AH496" s="16" t="s">
        <v>260</v>
      </c>
      <c r="AI496" s="16" t="s">
        <v>259</v>
      </c>
      <c r="AJ496" s="16">
        <f t="shared" si="71"/>
        <v>4808955223</v>
      </c>
      <c r="AK496" s="16" t="s">
        <v>261</v>
      </c>
      <c r="AL496" s="24" t="str">
        <f t="shared" si="72"/>
        <v>{{5,1,1,210391791,0}|{{5,1,2,224000000,0}|{{5,1,3,4808955223,3}}</v>
      </c>
    </row>
    <row r="497" spans="1:38" x14ac:dyDescent="0.15">
      <c r="A497" s="16">
        <v>492</v>
      </c>
      <c r="B497" s="16">
        <v>201</v>
      </c>
      <c r="C497" s="16">
        <v>9</v>
      </c>
      <c r="D497" s="16">
        <v>900</v>
      </c>
      <c r="E497" s="16">
        <v>0</v>
      </c>
      <c r="F497" s="16">
        <v>0</v>
      </c>
      <c r="G497" s="16">
        <v>6000592</v>
      </c>
      <c r="H497" s="24"/>
      <c r="I497" s="24" t="s">
        <v>279</v>
      </c>
      <c r="J497" s="16">
        <v>8661</v>
      </c>
      <c r="K497" s="25">
        <f t="shared" si="65"/>
        <v>2600</v>
      </c>
      <c r="L497" s="16" t="s">
        <v>32</v>
      </c>
      <c r="M497" s="16" t="str" cm="1">
        <f t="array" ref="M497:U497">_xlfn._xlws.FILTER(领地怪物效果!$A$4:$I$64,L497=领地怪物效果!$A$4:$A$64)</f>
        <v>远征PVP-1级远征币矿井</v>
      </c>
      <c r="N497" s="16">
        <v>1</v>
      </c>
      <c r="O497" s="16">
        <v>1.9</v>
      </c>
      <c r="P497" s="16">
        <v>1.9</v>
      </c>
      <c r="Q497" s="16">
        <v>1.9</v>
      </c>
      <c r="R497" s="16">
        <v>0</v>
      </c>
      <c r="S497" s="16">
        <v>5710634</v>
      </c>
      <c r="T497" s="16">
        <v>1330000</v>
      </c>
      <c r="U497" s="16">
        <v>28553171</v>
      </c>
      <c r="V497" s="16">
        <f t="shared" si="73"/>
        <v>1</v>
      </c>
      <c r="W497" s="19" cm="1">
        <f t="array" ref="W497">SUMPRODUCT((V497=品质升级提升效果!$H$3:$H$102)*(品质升级提升效果!$I$3:$I$102=C497)*(品质升级提升效果!$J$3:$J$102))</f>
        <v>2.6</v>
      </c>
      <c r="X497" s="19" cm="1">
        <f t="array" ref="X497">IFERROR(LOOKUP(1,0/((L497=Sheet2!$A$1:$A$90)*(Sheet2!$B$1:$B$90=C497)),Sheet2!$C$1:$C$90),W497)</f>
        <v>2.6</v>
      </c>
      <c r="Y497" s="16">
        <f t="shared" si="66"/>
        <v>14847648</v>
      </c>
      <c r="Z497" s="16">
        <f t="shared" si="67"/>
        <v>3458000</v>
      </c>
      <c r="AA497" s="16">
        <f t="shared" si="68"/>
        <v>74238244</v>
      </c>
      <c r="AD497" s="16" t="s">
        <v>257</v>
      </c>
      <c r="AE497" s="16" t="str">
        <f t="shared" si="69"/>
        <v>14847648,0}|</v>
      </c>
      <c r="AF497" s="16" t="s">
        <v>258</v>
      </c>
      <c r="AG497" s="16">
        <f t="shared" si="70"/>
        <v>3458000</v>
      </c>
      <c r="AH497" s="16" t="s">
        <v>260</v>
      </c>
      <c r="AI497" s="16" t="s">
        <v>259</v>
      </c>
      <c r="AJ497" s="16">
        <f t="shared" si="71"/>
        <v>74238244</v>
      </c>
      <c r="AK497" s="16" t="s">
        <v>261</v>
      </c>
      <c r="AL497" s="24" t="str">
        <f t="shared" si="72"/>
        <v>{{5,1,1,14847648,0}|{{5,1,2,3458000,0}|{{5,1,3,74238244,3}}</v>
      </c>
    </row>
    <row r="498" spans="1:38" x14ac:dyDescent="0.15">
      <c r="A498" s="16">
        <v>493</v>
      </c>
      <c r="B498" s="16">
        <v>202</v>
      </c>
      <c r="C498" s="16">
        <v>9</v>
      </c>
      <c r="D498" s="16">
        <v>900</v>
      </c>
      <c r="E498" s="16">
        <v>0</v>
      </c>
      <c r="F498" s="16">
        <v>0</v>
      </c>
      <c r="G498" s="16">
        <v>6000593</v>
      </c>
      <c r="H498" s="24"/>
      <c r="I498" s="24" t="s">
        <v>280</v>
      </c>
      <c r="J498" s="16">
        <v>8661</v>
      </c>
      <c r="K498" s="25">
        <f t="shared" si="65"/>
        <v>2080</v>
      </c>
      <c r="L498" s="16" t="s">
        <v>33</v>
      </c>
      <c r="M498" s="16" t="str" cm="1">
        <f t="array" ref="M498:U498">_xlfn._xlws.FILTER(领地怪物效果!$A$4:$I$64,L498=领地怪物效果!$A$4:$A$64)</f>
        <v>远征PVP-2级远征币矿井</v>
      </c>
      <c r="N498" s="16">
        <v>2</v>
      </c>
      <c r="O498" s="16">
        <v>2.95</v>
      </c>
      <c r="P498" s="16">
        <v>2.25</v>
      </c>
      <c r="Q498" s="16">
        <v>2.25</v>
      </c>
      <c r="R498" s="16">
        <v>0</v>
      </c>
      <c r="S498" s="16">
        <v>8866511</v>
      </c>
      <c r="T498" s="16">
        <v>1575000</v>
      </c>
      <c r="U498" s="16">
        <v>33812966</v>
      </c>
      <c r="V498" s="16">
        <f t="shared" si="73"/>
        <v>2</v>
      </c>
      <c r="W498" s="19" cm="1">
        <f t="array" ref="W498">SUMPRODUCT((V498=品质升级提升效果!$H$3:$H$102)*(品质升级提升效果!$I$3:$I$102=C498)*(品质升级提升效果!$J$3:$J$102))</f>
        <v>2.08</v>
      </c>
      <c r="X498" s="19" cm="1">
        <f t="array" ref="X498">IFERROR(LOOKUP(1,0/((L498=Sheet2!$A$1:$A$90)*(Sheet2!$B$1:$B$90=C498)),Sheet2!$C$1:$C$90),W498)</f>
        <v>2.08</v>
      </c>
      <c r="Y498" s="16">
        <f t="shared" si="66"/>
        <v>18442342</v>
      </c>
      <c r="Z498" s="16">
        <f t="shared" si="67"/>
        <v>3276000</v>
      </c>
      <c r="AA498" s="16">
        <f t="shared" si="68"/>
        <v>70330969</v>
      </c>
      <c r="AD498" s="16" t="s">
        <v>257</v>
      </c>
      <c r="AE498" s="16" t="str">
        <f t="shared" si="69"/>
        <v>18442342,0}|</v>
      </c>
      <c r="AF498" s="16" t="s">
        <v>258</v>
      </c>
      <c r="AG498" s="16">
        <f t="shared" si="70"/>
        <v>3276000</v>
      </c>
      <c r="AH498" s="16" t="s">
        <v>260</v>
      </c>
      <c r="AI498" s="16" t="s">
        <v>259</v>
      </c>
      <c r="AJ498" s="16">
        <f t="shared" si="71"/>
        <v>70330969</v>
      </c>
      <c r="AK498" s="16" t="s">
        <v>261</v>
      </c>
      <c r="AL498" s="24" t="str">
        <f t="shared" si="72"/>
        <v>{{5,1,1,18442342,0}|{{5,1,2,3276000,0}|{{5,1,3,70330969,3}}</v>
      </c>
    </row>
    <row r="499" spans="1:38" x14ac:dyDescent="0.15">
      <c r="A499" s="16">
        <v>494</v>
      </c>
      <c r="B499" s="16">
        <v>203</v>
      </c>
      <c r="C499" s="16">
        <v>9</v>
      </c>
      <c r="D499" s="16">
        <v>900</v>
      </c>
      <c r="E499" s="16">
        <v>0</v>
      </c>
      <c r="F499" s="16">
        <v>0</v>
      </c>
      <c r="G499" s="16">
        <v>6000594</v>
      </c>
      <c r="H499" s="24"/>
      <c r="I499" s="24" t="s">
        <v>281</v>
      </c>
      <c r="J499" s="16">
        <v>8661</v>
      </c>
      <c r="K499" s="25">
        <f t="shared" si="65"/>
        <v>1720</v>
      </c>
      <c r="L499" s="16" t="s">
        <v>34</v>
      </c>
      <c r="M499" s="16" t="str" cm="1">
        <f t="array" ref="M499:U499">_xlfn._xlws.FILTER(领地怪物效果!$A$4:$I$64,L499=领地怪物效果!$A$4:$A$64)</f>
        <v>远征PVP-3级远征币矿井</v>
      </c>
      <c r="N499" s="16">
        <v>3</v>
      </c>
      <c r="O499" s="16">
        <v>5.9</v>
      </c>
      <c r="P499" s="16">
        <v>3.9</v>
      </c>
      <c r="Q499" s="16">
        <v>3.9</v>
      </c>
      <c r="R499" s="16">
        <v>0</v>
      </c>
      <c r="S499" s="16">
        <v>17733022</v>
      </c>
      <c r="T499" s="16">
        <v>2730000</v>
      </c>
      <c r="U499" s="16">
        <v>58609141</v>
      </c>
      <c r="V499" s="16">
        <f t="shared" si="73"/>
        <v>3</v>
      </c>
      <c r="W499" s="19" cm="1">
        <f t="array" ref="W499">SUMPRODUCT((V499=品质升级提升效果!$H$3:$H$102)*(品质升级提升效果!$I$3:$I$102=C499)*(品质升级提升效果!$J$3:$J$102))</f>
        <v>1.72</v>
      </c>
      <c r="X499" s="19" cm="1">
        <f t="array" ref="X499">IFERROR(LOOKUP(1,0/((L499=Sheet2!$A$1:$A$90)*(Sheet2!$B$1:$B$90=C499)),Sheet2!$C$1:$C$90),W499)</f>
        <v>1.72</v>
      </c>
      <c r="Y499" s="16">
        <f t="shared" si="66"/>
        <v>30500797</v>
      </c>
      <c r="Z499" s="16">
        <f t="shared" si="67"/>
        <v>4695600</v>
      </c>
      <c r="AA499" s="16">
        <f t="shared" si="68"/>
        <v>100807722</v>
      </c>
      <c r="AD499" s="16" t="s">
        <v>257</v>
      </c>
      <c r="AE499" s="16" t="str">
        <f t="shared" si="69"/>
        <v>30500797,0}|</v>
      </c>
      <c r="AF499" s="16" t="s">
        <v>258</v>
      </c>
      <c r="AG499" s="16">
        <f t="shared" si="70"/>
        <v>4695600</v>
      </c>
      <c r="AH499" s="16" t="s">
        <v>260</v>
      </c>
      <c r="AI499" s="16" t="s">
        <v>259</v>
      </c>
      <c r="AJ499" s="16">
        <f t="shared" si="71"/>
        <v>100807722</v>
      </c>
      <c r="AK499" s="16" t="s">
        <v>261</v>
      </c>
      <c r="AL499" s="24" t="str">
        <f t="shared" si="72"/>
        <v>{{5,1,1,30500797,0}|{{5,1,2,4695600,0}|{{5,1,3,100807722,3}}</v>
      </c>
    </row>
    <row r="500" spans="1:38" x14ac:dyDescent="0.15">
      <c r="A500" s="16">
        <v>495</v>
      </c>
      <c r="B500" s="16">
        <v>204</v>
      </c>
      <c r="C500" s="16">
        <v>9</v>
      </c>
      <c r="D500" s="16">
        <v>900</v>
      </c>
      <c r="E500" s="16">
        <v>0</v>
      </c>
      <c r="F500" s="16">
        <v>0</v>
      </c>
      <c r="G500" s="16">
        <v>6000595</v>
      </c>
      <c r="H500" s="24"/>
      <c r="I500" s="24" t="s">
        <v>280</v>
      </c>
      <c r="J500" s="16">
        <v>8661</v>
      </c>
      <c r="K500" s="25">
        <f t="shared" si="65"/>
        <v>1720</v>
      </c>
      <c r="L500" s="16" t="s">
        <v>35</v>
      </c>
      <c r="M500" s="16" t="str" cm="1">
        <f t="array" ref="M500:U500">_xlfn._xlws.FILTER(领地怪物效果!$A$4:$I$64,L500=领地怪物效果!$A$4:$A$64)</f>
        <v>远征PVP-4级远征币矿井</v>
      </c>
      <c r="N500" s="16">
        <v>4</v>
      </c>
      <c r="O500" s="16">
        <v>8.6999999999999993</v>
      </c>
      <c r="P500" s="16">
        <v>29.7</v>
      </c>
      <c r="Q500" s="16">
        <v>29.7</v>
      </c>
      <c r="R500" s="16">
        <v>0</v>
      </c>
      <c r="S500" s="16">
        <v>26148694</v>
      </c>
      <c r="T500" s="16">
        <v>20790000</v>
      </c>
      <c r="U500" s="16">
        <v>446331156</v>
      </c>
      <c r="V500" s="16">
        <f t="shared" si="73"/>
        <v>4</v>
      </c>
      <c r="W500" s="19" cm="1">
        <f t="array" ref="W500">SUMPRODUCT((V500=品质升级提升效果!$H$3:$H$102)*(品质升级提升效果!$I$3:$I$102=C500)*(品质升级提升效果!$J$3:$J$102))</f>
        <v>1.72</v>
      </c>
      <c r="X500" s="19" cm="1">
        <f t="array" ref="X500">IFERROR(LOOKUP(1,0/((L500=Sheet2!$A$1:$A$90)*(Sheet2!$B$1:$B$90=C500)),Sheet2!$C$1:$C$90),W500)</f>
        <v>1.72</v>
      </c>
      <c r="Y500" s="16">
        <f t="shared" si="66"/>
        <v>44975753</v>
      </c>
      <c r="Z500" s="16">
        <f t="shared" si="67"/>
        <v>35758800</v>
      </c>
      <c r="AA500" s="16">
        <f t="shared" si="68"/>
        <v>767689588</v>
      </c>
      <c r="AD500" s="16" t="s">
        <v>257</v>
      </c>
      <c r="AE500" s="16" t="str">
        <f t="shared" si="69"/>
        <v>44975753,0}|</v>
      </c>
      <c r="AF500" s="16" t="s">
        <v>258</v>
      </c>
      <c r="AG500" s="16">
        <f t="shared" si="70"/>
        <v>35758800</v>
      </c>
      <c r="AH500" s="16" t="s">
        <v>260</v>
      </c>
      <c r="AI500" s="16" t="s">
        <v>259</v>
      </c>
      <c r="AJ500" s="16">
        <f t="shared" si="71"/>
        <v>767689588</v>
      </c>
      <c r="AK500" s="16" t="s">
        <v>261</v>
      </c>
      <c r="AL500" s="24" t="str">
        <f t="shared" si="72"/>
        <v>{{5,1,1,44975753,0}|{{5,1,2,35758800,0}|{{5,1,3,767689588,3}}</v>
      </c>
    </row>
    <row r="501" spans="1:38" x14ac:dyDescent="0.15">
      <c r="A501" s="16">
        <v>496</v>
      </c>
      <c r="B501" s="16">
        <v>205</v>
      </c>
      <c r="C501" s="16">
        <v>9</v>
      </c>
      <c r="D501" s="16">
        <v>900</v>
      </c>
      <c r="E501" s="16">
        <v>0</v>
      </c>
      <c r="F501" s="16">
        <v>0</v>
      </c>
      <c r="G501" s="16">
        <v>6000596</v>
      </c>
      <c r="H501" s="24"/>
      <c r="I501" s="24" t="s">
        <v>280</v>
      </c>
      <c r="J501" s="16">
        <v>8661</v>
      </c>
      <c r="K501" s="25">
        <f t="shared" si="65"/>
        <v>1620</v>
      </c>
      <c r="L501" s="16" t="s">
        <v>36</v>
      </c>
      <c r="M501" s="16" t="str" cm="1">
        <f t="array" ref="M501:U501">_xlfn._xlws.FILTER(领地怪物效果!$A$4:$I$64,L501=领地怪物效果!$A$4:$A$64)</f>
        <v>远征PVP-5级远征币矿井</v>
      </c>
      <c r="N501" s="16">
        <v>5</v>
      </c>
      <c r="O501" s="16">
        <v>13.2</v>
      </c>
      <c r="P501" s="16">
        <v>35</v>
      </c>
      <c r="Q501" s="16">
        <v>35</v>
      </c>
      <c r="R501" s="16">
        <v>0</v>
      </c>
      <c r="S501" s="16">
        <v>39673880</v>
      </c>
      <c r="T501" s="16">
        <v>24500000</v>
      </c>
      <c r="U501" s="16">
        <v>525979477</v>
      </c>
      <c r="V501" s="16">
        <f t="shared" si="73"/>
        <v>5</v>
      </c>
      <c r="W501" s="19" cm="1">
        <f t="array" ref="W501">SUMPRODUCT((V501=品质升级提升效果!$H$3:$H$102)*(品质升级提升效果!$I$3:$I$102=C501)*(品质升级提升效果!$J$3:$J$102))</f>
        <v>1.62</v>
      </c>
      <c r="X501" s="19" cm="1">
        <f t="array" ref="X501">IFERROR(LOOKUP(1,0/((L501=Sheet2!$A$1:$A$90)*(Sheet2!$B$1:$B$90=C501)),Sheet2!$C$1:$C$90),W501)</f>
        <v>1.62</v>
      </c>
      <c r="Y501" s="16">
        <f t="shared" si="66"/>
        <v>64271685</v>
      </c>
      <c r="Z501" s="16">
        <f t="shared" si="67"/>
        <v>39690000</v>
      </c>
      <c r="AA501" s="16">
        <f t="shared" si="68"/>
        <v>852086752</v>
      </c>
      <c r="AD501" s="16" t="s">
        <v>257</v>
      </c>
      <c r="AE501" s="16" t="str">
        <f t="shared" si="69"/>
        <v>64271685,0}|</v>
      </c>
      <c r="AF501" s="16" t="s">
        <v>258</v>
      </c>
      <c r="AG501" s="16">
        <f t="shared" si="70"/>
        <v>39690000</v>
      </c>
      <c r="AH501" s="16" t="s">
        <v>260</v>
      </c>
      <c r="AI501" s="16" t="s">
        <v>259</v>
      </c>
      <c r="AJ501" s="16">
        <f t="shared" si="71"/>
        <v>852086752</v>
      </c>
      <c r="AK501" s="16" t="s">
        <v>261</v>
      </c>
      <c r="AL501" s="24" t="str">
        <f t="shared" si="72"/>
        <v>{{5,1,1,64271685,0}|{{5,1,2,39690000,0}|{{5,1,3,852086752,3}}</v>
      </c>
    </row>
    <row r="502" spans="1:38" x14ac:dyDescent="0.15">
      <c r="A502" s="16">
        <v>497</v>
      </c>
      <c r="B502" s="16">
        <v>206</v>
      </c>
      <c r="C502" s="16">
        <v>9</v>
      </c>
      <c r="D502" s="16">
        <v>900</v>
      </c>
      <c r="E502" s="16">
        <v>0</v>
      </c>
      <c r="F502" s="16">
        <v>0</v>
      </c>
      <c r="G502" s="16">
        <v>6000597</v>
      </c>
      <c r="H502" s="24"/>
      <c r="I502" s="24" t="s">
        <v>274</v>
      </c>
      <c r="J502" s="16">
        <v>8661</v>
      </c>
      <c r="K502" s="25">
        <f t="shared" si="65"/>
        <v>1520</v>
      </c>
      <c r="L502" s="16" t="s">
        <v>37</v>
      </c>
      <c r="M502" s="16" t="str" cm="1">
        <f t="array" ref="M502:U502">_xlfn._xlws.FILTER(领地怪物效果!$A$4:$I$64,L502=领地怪物效果!$A$4:$A$64)</f>
        <v>远征PVP-6级远征币矿井</v>
      </c>
      <c r="N502" s="16">
        <v>6</v>
      </c>
      <c r="O502" s="16">
        <v>31.05</v>
      </c>
      <c r="P502" s="16">
        <v>232</v>
      </c>
      <c r="Q502" s="16">
        <v>232</v>
      </c>
      <c r="R502" s="16">
        <v>0</v>
      </c>
      <c r="S502" s="16">
        <v>93323787</v>
      </c>
      <c r="T502" s="16">
        <v>162400000</v>
      </c>
      <c r="U502" s="16">
        <v>3486492537</v>
      </c>
      <c r="V502" s="16">
        <f t="shared" si="73"/>
        <v>6</v>
      </c>
      <c r="W502" s="19" cm="1">
        <f t="array" ref="W502">SUMPRODUCT((V502=品质升级提升效果!$H$3:$H$102)*(品质升级提升效果!$I$3:$I$102=C502)*(品质升级提升效果!$J$3:$J$102))</f>
        <v>1.52</v>
      </c>
      <c r="X502" s="19" cm="1">
        <f t="array" ref="X502">IFERROR(LOOKUP(1,0/((L502=Sheet2!$A$1:$A$90)*(Sheet2!$B$1:$B$90=C502)),Sheet2!$C$1:$C$90),W502)</f>
        <v>1.52</v>
      </c>
      <c r="Y502" s="16">
        <f t="shared" si="66"/>
        <v>141852156</v>
      </c>
      <c r="Z502" s="16">
        <f t="shared" si="67"/>
        <v>246848000</v>
      </c>
      <c r="AA502" s="16">
        <f t="shared" si="68"/>
        <v>5299468656</v>
      </c>
      <c r="AD502" s="16" t="s">
        <v>257</v>
      </c>
      <c r="AE502" s="16" t="str">
        <f t="shared" si="69"/>
        <v>141852156,0}|</v>
      </c>
      <c r="AF502" s="16" t="s">
        <v>258</v>
      </c>
      <c r="AG502" s="16">
        <f t="shared" si="70"/>
        <v>246848000</v>
      </c>
      <c r="AH502" s="16" t="s">
        <v>260</v>
      </c>
      <c r="AI502" s="16" t="s">
        <v>259</v>
      </c>
      <c r="AJ502" s="16">
        <f t="shared" si="71"/>
        <v>5299468656</v>
      </c>
      <c r="AK502" s="16" t="s">
        <v>261</v>
      </c>
      <c r="AL502" s="24" t="str">
        <f t="shared" si="72"/>
        <v>{{5,1,1,141852156,0}|{{5,1,2,246848000,0}|{{5,1,3,5299468656,3}}</v>
      </c>
    </row>
    <row r="503" spans="1:38" x14ac:dyDescent="0.15">
      <c r="A503" s="16">
        <v>498</v>
      </c>
      <c r="B503" s="16">
        <v>207</v>
      </c>
      <c r="C503" s="16">
        <v>9</v>
      </c>
      <c r="D503" s="16">
        <v>900</v>
      </c>
      <c r="E503" s="16">
        <v>0</v>
      </c>
      <c r="F503" s="16">
        <v>0</v>
      </c>
      <c r="G503" s="16">
        <v>6000598</v>
      </c>
      <c r="H503" s="24"/>
      <c r="I503" s="24" t="s">
        <v>282</v>
      </c>
      <c r="J503" s="16">
        <v>8661</v>
      </c>
      <c r="K503" s="25">
        <f t="shared" si="65"/>
        <v>1380.0000000000002</v>
      </c>
      <c r="L503" s="16" t="s">
        <v>38</v>
      </c>
      <c r="M503" s="16" t="str" cm="1">
        <f t="array" ref="M503:U503">_xlfn._xlws.FILTER(领地怪物效果!$A$4:$I$64,L503=领地怪物效果!$A$4:$A$64)</f>
        <v>远征PVP-7级远征币矿井</v>
      </c>
      <c r="N503" s="16">
        <v>7</v>
      </c>
      <c r="O503" s="16">
        <v>35.799999999999997</v>
      </c>
      <c r="P503" s="16">
        <v>300</v>
      </c>
      <c r="Q503" s="16">
        <v>300</v>
      </c>
      <c r="R503" s="16">
        <v>0</v>
      </c>
      <c r="S503" s="16">
        <v>107600373</v>
      </c>
      <c r="T503" s="16">
        <v>210000000</v>
      </c>
      <c r="U503" s="16">
        <v>4508395522</v>
      </c>
      <c r="V503" s="16">
        <f t="shared" si="73"/>
        <v>7</v>
      </c>
      <c r="W503" s="19" cm="1">
        <f t="array" ref="W503">SUMPRODUCT((V503=品质升级提升效果!$H$3:$H$102)*(品质升级提升效果!$I$3:$I$102=C503)*(品质升级提升效果!$J$3:$J$102))</f>
        <v>1.3800000000000001</v>
      </c>
      <c r="X503" s="19" cm="1">
        <f t="array" ref="X503">IFERROR(LOOKUP(1,0/((L503=Sheet2!$A$1:$A$90)*(Sheet2!$B$1:$B$90=C503)),Sheet2!$C$1:$C$90),W503)</f>
        <v>1.3800000000000001</v>
      </c>
      <c r="Y503" s="16">
        <f t="shared" si="66"/>
        <v>148488514</v>
      </c>
      <c r="Z503" s="16">
        <f t="shared" si="67"/>
        <v>289800000</v>
      </c>
      <c r="AA503" s="16">
        <f t="shared" si="68"/>
        <v>6221585820</v>
      </c>
      <c r="AD503" s="16" t="s">
        <v>257</v>
      </c>
      <c r="AE503" s="16" t="str">
        <f t="shared" si="69"/>
        <v>148488514,0}|</v>
      </c>
      <c r="AF503" s="16" t="s">
        <v>258</v>
      </c>
      <c r="AG503" s="16">
        <f t="shared" si="70"/>
        <v>289800000</v>
      </c>
      <c r="AH503" s="16" t="s">
        <v>260</v>
      </c>
      <c r="AI503" s="16" t="s">
        <v>259</v>
      </c>
      <c r="AJ503" s="16">
        <f t="shared" si="71"/>
        <v>6221585820</v>
      </c>
      <c r="AK503" s="16" t="s">
        <v>261</v>
      </c>
      <c r="AL503" s="24" t="str">
        <f t="shared" si="72"/>
        <v>{{5,1,1,148488514,0}|{{5,1,2,289800000,0}|{{5,1,3,6221585820,3}}</v>
      </c>
    </row>
    <row r="504" spans="1:38" x14ac:dyDescent="0.15">
      <c r="A504" s="16">
        <v>499</v>
      </c>
      <c r="B504" s="16">
        <v>208</v>
      </c>
      <c r="C504" s="16">
        <v>9</v>
      </c>
      <c r="D504" s="16">
        <v>900</v>
      </c>
      <c r="E504" s="16">
        <v>0</v>
      </c>
      <c r="F504" s="16">
        <v>0</v>
      </c>
      <c r="G504" s="16">
        <v>6000599</v>
      </c>
      <c r="H504" s="24"/>
      <c r="I504" s="24" t="s">
        <v>277</v>
      </c>
      <c r="J504" s="16">
        <v>8661</v>
      </c>
      <c r="K504" s="25">
        <f t="shared" si="65"/>
        <v>1240</v>
      </c>
      <c r="L504" s="16" t="s">
        <v>39</v>
      </c>
      <c r="M504" s="16" t="str" cm="1">
        <f t="array" ref="M504:U504">_xlfn._xlws.FILTER(领地怪物效果!$A$4:$I$64,L504=领地怪物效果!$A$4:$A$64)</f>
        <v>远征PVP-8级远征币矿井</v>
      </c>
      <c r="N504" s="16">
        <v>8</v>
      </c>
      <c r="O504" s="16">
        <v>39.549999999999997</v>
      </c>
      <c r="P504" s="16">
        <v>387.5</v>
      </c>
      <c r="Q504" s="16">
        <v>387.5</v>
      </c>
      <c r="R504" s="16">
        <v>0</v>
      </c>
      <c r="S504" s="16">
        <v>118871361</v>
      </c>
      <c r="T504" s="16">
        <v>271250000</v>
      </c>
      <c r="U504" s="16">
        <v>5823344216</v>
      </c>
      <c r="V504" s="16">
        <f t="shared" si="73"/>
        <v>8</v>
      </c>
      <c r="W504" s="19" cm="1">
        <f t="array" ref="W504">SUMPRODUCT((V504=品质升级提升效果!$H$3:$H$102)*(品质升级提升效果!$I$3:$I$102=C504)*(品质升级提升效果!$J$3:$J$102))</f>
        <v>1.24</v>
      </c>
      <c r="X504" s="19" cm="1">
        <f t="array" ref="X504">IFERROR(LOOKUP(1,0/((L504=Sheet2!$A$1:$A$90)*(Sheet2!$B$1:$B$90=C504)),Sheet2!$C$1:$C$90),W504)</f>
        <v>1.24</v>
      </c>
      <c r="Y504" s="16">
        <f t="shared" si="66"/>
        <v>147400487</v>
      </c>
      <c r="Z504" s="16">
        <f t="shared" si="67"/>
        <v>336350000</v>
      </c>
      <c r="AA504" s="16">
        <f t="shared" si="68"/>
        <v>7220946827</v>
      </c>
      <c r="AD504" s="16" t="s">
        <v>257</v>
      </c>
      <c r="AE504" s="16" t="str">
        <f t="shared" si="69"/>
        <v>147400487,0}|</v>
      </c>
      <c r="AF504" s="16" t="s">
        <v>258</v>
      </c>
      <c r="AG504" s="16">
        <f t="shared" si="70"/>
        <v>336350000</v>
      </c>
      <c r="AH504" s="16" t="s">
        <v>260</v>
      </c>
      <c r="AI504" s="16" t="s">
        <v>259</v>
      </c>
      <c r="AJ504" s="16">
        <f t="shared" si="71"/>
        <v>7220946827</v>
      </c>
      <c r="AK504" s="16" t="s">
        <v>261</v>
      </c>
      <c r="AL504" s="24" t="str">
        <f t="shared" si="72"/>
        <v>{{5,1,1,147400487,0}|{{5,1,2,336350000,0}|{{5,1,3,7220946827,3}}</v>
      </c>
    </row>
    <row r="505" spans="1:38" x14ac:dyDescent="0.15">
      <c r="A505" s="16">
        <v>500</v>
      </c>
      <c r="B505" s="16">
        <v>209</v>
      </c>
      <c r="C505" s="16">
        <v>9</v>
      </c>
      <c r="D505" s="16">
        <v>900</v>
      </c>
      <c r="E505" s="16">
        <v>0</v>
      </c>
      <c r="F505" s="16">
        <v>0</v>
      </c>
      <c r="G505" s="16">
        <v>6000600</v>
      </c>
      <c r="H505" s="24"/>
      <c r="I505" s="24" t="s">
        <v>280</v>
      </c>
      <c r="J505" s="16">
        <v>8661</v>
      </c>
      <c r="K505" s="25">
        <f t="shared" si="65"/>
        <v>1100</v>
      </c>
      <c r="L505" s="16" t="s">
        <v>40</v>
      </c>
      <c r="M505" s="16" t="str" cm="1">
        <f t="array" ref="M505:U505">_xlfn._xlws.FILTER(领地怪物效果!$A$4:$I$64,L505=领地怪物效果!$A$4:$A$64)</f>
        <v>远征PVP-9级远征币矿井</v>
      </c>
      <c r="N505" s="16">
        <v>9</v>
      </c>
      <c r="O505" s="16">
        <v>68.400000000000006</v>
      </c>
      <c r="P505" s="16">
        <v>480</v>
      </c>
      <c r="Q505" s="16">
        <v>480</v>
      </c>
      <c r="R505" s="16">
        <v>0</v>
      </c>
      <c r="S505" s="16">
        <v>205582835</v>
      </c>
      <c r="T505" s="16">
        <v>336000000</v>
      </c>
      <c r="U505" s="16">
        <v>7213432835</v>
      </c>
      <c r="V505" s="16">
        <f t="shared" si="73"/>
        <v>9</v>
      </c>
      <c r="W505" s="19" cm="1">
        <f t="array" ref="W505">SUMPRODUCT((V505=品质升级提升效果!$H$3:$H$102)*(品质升级提升效果!$I$3:$I$102=C505)*(品质升级提升效果!$J$3:$J$102))</f>
        <v>1.1000000000000001</v>
      </c>
      <c r="X505" s="19" cm="1">
        <f t="array" ref="X505">IFERROR(LOOKUP(1,0/((L505=Sheet2!$A$1:$A$90)*(Sheet2!$B$1:$B$90=C505)),Sheet2!$C$1:$C$90),W505)</f>
        <v>1.1000000000000001</v>
      </c>
      <c r="Y505" s="16">
        <f t="shared" si="66"/>
        <v>226141118</v>
      </c>
      <c r="Z505" s="16">
        <f t="shared" si="67"/>
        <v>369600000</v>
      </c>
      <c r="AA505" s="16">
        <f t="shared" si="68"/>
        <v>7934776118</v>
      </c>
      <c r="AD505" s="16" t="s">
        <v>257</v>
      </c>
      <c r="AE505" s="16" t="str">
        <f t="shared" si="69"/>
        <v>226141118,0}|</v>
      </c>
      <c r="AF505" s="16" t="s">
        <v>258</v>
      </c>
      <c r="AG505" s="16">
        <f t="shared" si="70"/>
        <v>369600000</v>
      </c>
      <c r="AH505" s="16" t="s">
        <v>260</v>
      </c>
      <c r="AI505" s="16" t="s">
        <v>259</v>
      </c>
      <c r="AJ505" s="16">
        <f t="shared" si="71"/>
        <v>7934776118</v>
      </c>
      <c r="AK505" s="16" t="s">
        <v>261</v>
      </c>
      <c r="AL505" s="24" t="str">
        <f t="shared" si="72"/>
        <v>{{5,1,1,226141118,0}|{{5,1,2,369600000,0}|{{5,1,3,7934776118,3}}</v>
      </c>
    </row>
    <row r="506" spans="1:38" x14ac:dyDescent="0.15">
      <c r="A506" s="16">
        <v>501</v>
      </c>
      <c r="B506" s="16">
        <v>210</v>
      </c>
      <c r="C506" s="16">
        <v>9</v>
      </c>
      <c r="D506" s="16">
        <v>900</v>
      </c>
      <c r="E506" s="16">
        <v>0</v>
      </c>
      <c r="F506" s="16">
        <v>0</v>
      </c>
      <c r="G506" s="16">
        <v>6000601</v>
      </c>
      <c r="H506" s="24"/>
      <c r="I506" s="24" t="s">
        <v>283</v>
      </c>
      <c r="J506" s="16">
        <v>8661</v>
      </c>
      <c r="K506" s="25">
        <f t="shared" si="65"/>
        <v>1000</v>
      </c>
      <c r="L506" s="16" t="s">
        <v>41</v>
      </c>
      <c r="M506" s="16" t="str" cm="1">
        <f t="array" ref="M506:U506">_xlfn._xlws.FILTER(领地怪物效果!$A$4:$I$64,L506=领地怪物效果!$A$4:$A$64)</f>
        <v>远征PVP-10级远征币矿井</v>
      </c>
      <c r="N506" s="16">
        <v>10</v>
      </c>
      <c r="O506" s="16">
        <v>80.5</v>
      </c>
      <c r="P506" s="16">
        <v>528</v>
      </c>
      <c r="Q506" s="16">
        <v>528</v>
      </c>
      <c r="R506" s="16">
        <v>0</v>
      </c>
      <c r="S506" s="16">
        <v>241950559</v>
      </c>
      <c r="T506" s="16">
        <v>369600000</v>
      </c>
      <c r="U506" s="16">
        <v>7934776119</v>
      </c>
      <c r="V506" s="16">
        <f t="shared" si="73"/>
        <v>10</v>
      </c>
      <c r="W506" s="19" cm="1">
        <f t="array" ref="W506">SUMPRODUCT((V506=品质升级提升效果!$H$3:$H$102)*(品质升级提升效果!$I$3:$I$102=C506)*(品质升级提升效果!$J$3:$J$102))</f>
        <v>1</v>
      </c>
      <c r="X506" s="19" cm="1">
        <f t="array" ref="X506">IFERROR(LOOKUP(1,0/((L506=Sheet2!$A$1:$A$90)*(Sheet2!$B$1:$B$90=C506)),Sheet2!$C$1:$C$90),W506)</f>
        <v>1</v>
      </c>
      <c r="Y506" s="16">
        <f t="shared" si="66"/>
        <v>241950559</v>
      </c>
      <c r="Z506" s="16">
        <f t="shared" si="67"/>
        <v>369600000</v>
      </c>
      <c r="AA506" s="16">
        <f t="shared" si="68"/>
        <v>7934776119</v>
      </c>
      <c r="AD506" s="16" t="s">
        <v>257</v>
      </c>
      <c r="AE506" s="16" t="str">
        <f t="shared" si="69"/>
        <v>241950559,0}|</v>
      </c>
      <c r="AF506" s="16" t="s">
        <v>258</v>
      </c>
      <c r="AG506" s="16">
        <f t="shared" si="70"/>
        <v>369600000</v>
      </c>
      <c r="AH506" s="16" t="s">
        <v>260</v>
      </c>
      <c r="AI506" s="16" t="s">
        <v>259</v>
      </c>
      <c r="AJ506" s="16">
        <f t="shared" si="71"/>
        <v>7934776119</v>
      </c>
      <c r="AK506" s="16" t="s">
        <v>261</v>
      </c>
      <c r="AL506" s="24" t="str">
        <f t="shared" si="72"/>
        <v>{{5,1,1,241950559,0}|{{5,1,2,369600000,0}|{{5,1,3,7934776119,3}}</v>
      </c>
    </row>
    <row r="507" spans="1:38" x14ac:dyDescent="0.15">
      <c r="A507" s="16">
        <v>502</v>
      </c>
      <c r="B507" s="16">
        <v>301</v>
      </c>
      <c r="C507" s="16">
        <v>9</v>
      </c>
      <c r="D507" s="16">
        <v>0</v>
      </c>
      <c r="E507" s="16">
        <v>900</v>
      </c>
      <c r="F507" s="16">
        <v>0</v>
      </c>
      <c r="G507" s="16">
        <v>6000602</v>
      </c>
      <c r="H507" s="24"/>
      <c r="I507" s="24" t="s">
        <v>284</v>
      </c>
      <c r="J507" s="16">
        <v>8661</v>
      </c>
      <c r="K507" s="25">
        <f t="shared" si="65"/>
        <v>2600</v>
      </c>
      <c r="L507" s="16" t="s">
        <v>42</v>
      </c>
      <c r="M507" s="16" t="str" cm="1">
        <f t="array" ref="M507:U507">_xlfn._xlws.FILTER(领地怪物效果!$A$4:$I$64,L507=领地怪物效果!$A$4:$A$64)</f>
        <v>远征PVP-1级圣水矿井</v>
      </c>
      <c r="N507" s="16">
        <v>1</v>
      </c>
      <c r="O507" s="16">
        <v>2.5499999999999998</v>
      </c>
      <c r="P507" s="16">
        <v>1.4</v>
      </c>
      <c r="Q507" s="16">
        <v>1.4</v>
      </c>
      <c r="R507" s="16">
        <v>0</v>
      </c>
      <c r="S507" s="16">
        <v>7664272</v>
      </c>
      <c r="T507" s="16">
        <v>980000</v>
      </c>
      <c r="U507" s="16">
        <v>21039179</v>
      </c>
      <c r="V507" s="16">
        <f t="shared" si="73"/>
        <v>1</v>
      </c>
      <c r="W507" s="19" cm="1">
        <f t="array" ref="W507">SUMPRODUCT((V507=品质升级提升效果!$H$3:$H$102)*(品质升级提升效果!$I$3:$I$102=C507)*(品质升级提升效果!$J$3:$J$102))</f>
        <v>2.6</v>
      </c>
      <c r="X507" s="19" cm="1">
        <f t="array" ref="X507">IFERROR(LOOKUP(1,0/((L507=Sheet2!$A$1:$A$90)*(Sheet2!$B$1:$B$90=C507)),Sheet2!$C$1:$C$90),W507)</f>
        <v>2.6</v>
      </c>
      <c r="Y507" s="16">
        <f t="shared" si="66"/>
        <v>19927107</v>
      </c>
      <c r="Z507" s="16">
        <f t="shared" si="67"/>
        <v>2548000</v>
      </c>
      <c r="AA507" s="16">
        <f t="shared" si="68"/>
        <v>54701865</v>
      </c>
      <c r="AD507" s="16" t="s">
        <v>257</v>
      </c>
      <c r="AE507" s="16" t="str">
        <f t="shared" si="69"/>
        <v>19927107,0}|</v>
      </c>
      <c r="AF507" s="16" t="s">
        <v>258</v>
      </c>
      <c r="AG507" s="16">
        <f t="shared" si="70"/>
        <v>2548000</v>
      </c>
      <c r="AH507" s="16" t="s">
        <v>260</v>
      </c>
      <c r="AI507" s="16" t="s">
        <v>259</v>
      </c>
      <c r="AJ507" s="16">
        <f t="shared" si="71"/>
        <v>54701865</v>
      </c>
      <c r="AK507" s="16" t="s">
        <v>261</v>
      </c>
      <c r="AL507" s="24" t="str">
        <f t="shared" si="72"/>
        <v>{{5,1,1,19927107,0}|{{5,1,2,2548000,0}|{{5,1,3,54701865,3}}</v>
      </c>
    </row>
    <row r="508" spans="1:38" x14ac:dyDescent="0.15">
      <c r="A508" s="16">
        <v>503</v>
      </c>
      <c r="B508" s="16">
        <v>302</v>
      </c>
      <c r="C508" s="16">
        <v>9</v>
      </c>
      <c r="D508" s="16">
        <v>0</v>
      </c>
      <c r="E508" s="16">
        <v>900</v>
      </c>
      <c r="F508" s="16">
        <v>0</v>
      </c>
      <c r="G508" s="16">
        <v>6000603</v>
      </c>
      <c r="H508" s="24"/>
      <c r="I508" s="24" t="s">
        <v>285</v>
      </c>
      <c r="J508" s="16">
        <v>8661</v>
      </c>
      <c r="K508" s="25">
        <f t="shared" si="65"/>
        <v>2080</v>
      </c>
      <c r="L508" s="16" t="s">
        <v>43</v>
      </c>
      <c r="M508" s="16" t="str" cm="1">
        <f t="array" ref="M508:U508">_xlfn._xlws.FILTER(领地怪物效果!$A$4:$I$64,L508=领地怪物效果!$A$4:$A$64)</f>
        <v>远征PVP-2级圣水矿井</v>
      </c>
      <c r="N508" s="16">
        <v>2</v>
      </c>
      <c r="O508" s="16">
        <v>4</v>
      </c>
      <c r="P508" s="16">
        <v>1.65</v>
      </c>
      <c r="Q508" s="16">
        <v>1.65</v>
      </c>
      <c r="R508" s="16">
        <v>0</v>
      </c>
      <c r="S508" s="16">
        <v>12022388</v>
      </c>
      <c r="T508" s="16">
        <v>1155000</v>
      </c>
      <c r="U508" s="16">
        <v>24796175</v>
      </c>
      <c r="V508" s="16">
        <f t="shared" si="73"/>
        <v>2</v>
      </c>
      <c r="W508" s="19" cm="1">
        <f t="array" ref="W508">SUMPRODUCT((V508=品质升级提升效果!$H$3:$H$102)*(品质升级提升效果!$I$3:$I$102=C508)*(品质升级提升效果!$J$3:$J$102))</f>
        <v>2.08</v>
      </c>
      <c r="X508" s="19" cm="1">
        <f t="array" ref="X508">IFERROR(LOOKUP(1,0/((L508=Sheet2!$A$1:$A$90)*(Sheet2!$B$1:$B$90=C508)),Sheet2!$C$1:$C$90),W508)</f>
        <v>2.08</v>
      </c>
      <c r="Y508" s="16">
        <f t="shared" si="66"/>
        <v>25006567</v>
      </c>
      <c r="Z508" s="16">
        <f t="shared" si="67"/>
        <v>2402400</v>
      </c>
      <c r="AA508" s="16">
        <f t="shared" si="68"/>
        <v>51576044</v>
      </c>
      <c r="AD508" s="16" t="s">
        <v>257</v>
      </c>
      <c r="AE508" s="16" t="str">
        <f t="shared" si="69"/>
        <v>25006567,0}|</v>
      </c>
      <c r="AF508" s="16" t="s">
        <v>258</v>
      </c>
      <c r="AG508" s="16">
        <f t="shared" si="70"/>
        <v>2402400</v>
      </c>
      <c r="AH508" s="16" t="s">
        <v>260</v>
      </c>
      <c r="AI508" s="16" t="s">
        <v>259</v>
      </c>
      <c r="AJ508" s="16">
        <f t="shared" si="71"/>
        <v>51576044</v>
      </c>
      <c r="AK508" s="16" t="s">
        <v>261</v>
      </c>
      <c r="AL508" s="24" t="str">
        <f t="shared" si="72"/>
        <v>{{5,1,1,25006567,0}|{{5,1,2,2402400,0}|{{5,1,3,51576044,3}}</v>
      </c>
    </row>
    <row r="509" spans="1:38" x14ac:dyDescent="0.15">
      <c r="A509" s="16">
        <v>504</v>
      </c>
      <c r="B509" s="16">
        <v>303</v>
      </c>
      <c r="C509" s="16">
        <v>9</v>
      </c>
      <c r="D509" s="16">
        <v>0</v>
      </c>
      <c r="E509" s="16">
        <v>900</v>
      </c>
      <c r="F509" s="16">
        <v>0</v>
      </c>
      <c r="G509" s="16">
        <v>6000604</v>
      </c>
      <c r="H509" s="24"/>
      <c r="I509" s="24" t="s">
        <v>286</v>
      </c>
      <c r="J509" s="16">
        <v>8661</v>
      </c>
      <c r="K509" s="25">
        <f t="shared" si="65"/>
        <v>1720</v>
      </c>
      <c r="L509" s="16" t="s">
        <v>44</v>
      </c>
      <c r="M509" s="16" t="str" cm="1">
        <f t="array" ref="M509:U509">_xlfn._xlws.FILTER(领地怪物效果!$A$4:$I$64,L509=领地怪物效果!$A$4:$A$64)</f>
        <v>远征PVP-3级圣水矿井</v>
      </c>
      <c r="N509" s="16">
        <v>3</v>
      </c>
      <c r="O509" s="16">
        <v>8</v>
      </c>
      <c r="P509" s="16">
        <v>2.9</v>
      </c>
      <c r="Q509" s="16">
        <v>2.9</v>
      </c>
      <c r="R509" s="16">
        <v>0</v>
      </c>
      <c r="S509" s="16">
        <v>24044776</v>
      </c>
      <c r="T509" s="16">
        <v>2030000</v>
      </c>
      <c r="U509" s="16">
        <v>43581156</v>
      </c>
      <c r="V509" s="16">
        <f t="shared" si="73"/>
        <v>3</v>
      </c>
      <c r="W509" s="19" cm="1">
        <f t="array" ref="W509">SUMPRODUCT((V509=品质升级提升效果!$H$3:$H$102)*(品质升级提升效果!$I$3:$I$102=C509)*(品质升级提升效果!$J$3:$J$102))</f>
        <v>1.72</v>
      </c>
      <c r="X509" s="19" cm="1">
        <f t="array" ref="X509">IFERROR(LOOKUP(1,0/((L509=Sheet2!$A$1:$A$90)*(Sheet2!$B$1:$B$90=C509)),Sheet2!$C$1:$C$90),W509)</f>
        <v>1.72</v>
      </c>
      <c r="Y509" s="16">
        <f t="shared" si="66"/>
        <v>41357014</v>
      </c>
      <c r="Z509" s="16">
        <f t="shared" si="67"/>
        <v>3491600</v>
      </c>
      <c r="AA509" s="16">
        <f t="shared" si="68"/>
        <v>74959588</v>
      </c>
      <c r="AD509" s="16" t="s">
        <v>257</v>
      </c>
      <c r="AE509" s="16" t="str">
        <f t="shared" si="69"/>
        <v>41357014,0}|</v>
      </c>
      <c r="AF509" s="16" t="s">
        <v>258</v>
      </c>
      <c r="AG509" s="16">
        <f t="shared" si="70"/>
        <v>3491600</v>
      </c>
      <c r="AH509" s="16" t="s">
        <v>260</v>
      </c>
      <c r="AI509" s="16" t="s">
        <v>259</v>
      </c>
      <c r="AJ509" s="16">
        <f t="shared" si="71"/>
        <v>74959588</v>
      </c>
      <c r="AK509" s="16" t="s">
        <v>261</v>
      </c>
      <c r="AL509" s="24" t="str">
        <f t="shared" si="72"/>
        <v>{{5,1,1,41357014,0}|{{5,1,2,3491600,0}|{{5,1,3,74959588,3}}</v>
      </c>
    </row>
    <row r="510" spans="1:38" x14ac:dyDescent="0.15">
      <c r="A510" s="16">
        <v>505</v>
      </c>
      <c r="B510" s="16">
        <v>304</v>
      </c>
      <c r="C510" s="16">
        <v>9</v>
      </c>
      <c r="D510" s="16">
        <v>0</v>
      </c>
      <c r="E510" s="16">
        <v>900</v>
      </c>
      <c r="F510" s="16">
        <v>0</v>
      </c>
      <c r="G510" s="16">
        <v>6000605</v>
      </c>
      <c r="H510" s="24"/>
      <c r="I510" s="24" t="s">
        <v>287</v>
      </c>
      <c r="J510" s="16">
        <v>8661</v>
      </c>
      <c r="K510" s="25">
        <f t="shared" si="65"/>
        <v>1720</v>
      </c>
      <c r="L510" s="16" t="s">
        <v>45</v>
      </c>
      <c r="M510" s="16" t="str" cm="1">
        <f t="array" ref="M510:U510">_xlfn._xlws.FILTER(领地怪物效果!$A$4:$I$64,L510=领地怪物效果!$A$4:$A$64)</f>
        <v>远征PVP-4级圣水矿井</v>
      </c>
      <c r="N510" s="16">
        <v>4</v>
      </c>
      <c r="O510" s="16">
        <v>11.75</v>
      </c>
      <c r="P510" s="16">
        <v>22.25</v>
      </c>
      <c r="Q510" s="16">
        <v>22.25</v>
      </c>
      <c r="R510" s="16">
        <v>0</v>
      </c>
      <c r="S510" s="16">
        <v>35315764</v>
      </c>
      <c r="T510" s="16">
        <v>15575000</v>
      </c>
      <c r="U510" s="16">
        <v>334372667</v>
      </c>
      <c r="V510" s="16">
        <f t="shared" si="73"/>
        <v>4</v>
      </c>
      <c r="W510" s="19" cm="1">
        <f t="array" ref="W510">SUMPRODUCT((V510=品质升级提升效果!$H$3:$H$102)*(品质升级提升效果!$I$3:$I$102=C510)*(品质升级提升效果!$J$3:$J$102))</f>
        <v>1.72</v>
      </c>
      <c r="X510" s="19" cm="1">
        <f t="array" ref="X510">IFERROR(LOOKUP(1,0/((L510=Sheet2!$A$1:$A$90)*(Sheet2!$B$1:$B$90=C510)),Sheet2!$C$1:$C$90),W510)</f>
        <v>1.72</v>
      </c>
      <c r="Y510" s="16">
        <f t="shared" si="66"/>
        <v>60743114</v>
      </c>
      <c r="Z510" s="16">
        <f t="shared" si="67"/>
        <v>26789000</v>
      </c>
      <c r="AA510" s="16">
        <f t="shared" si="68"/>
        <v>575120987</v>
      </c>
      <c r="AD510" s="16" t="s">
        <v>257</v>
      </c>
      <c r="AE510" s="16" t="str">
        <f t="shared" si="69"/>
        <v>60743114,0}|</v>
      </c>
      <c r="AF510" s="16" t="s">
        <v>258</v>
      </c>
      <c r="AG510" s="16">
        <f t="shared" si="70"/>
        <v>26789000</v>
      </c>
      <c r="AH510" s="16" t="s">
        <v>260</v>
      </c>
      <c r="AI510" s="16" t="s">
        <v>259</v>
      </c>
      <c r="AJ510" s="16">
        <f t="shared" si="71"/>
        <v>575120987</v>
      </c>
      <c r="AK510" s="16" t="s">
        <v>261</v>
      </c>
      <c r="AL510" s="24" t="str">
        <f t="shared" si="72"/>
        <v>{{5,1,1,60743114,0}|{{5,1,2,26789000,0}|{{5,1,3,575120987,3}}</v>
      </c>
    </row>
    <row r="511" spans="1:38" x14ac:dyDescent="0.15">
      <c r="A511" s="16">
        <v>506</v>
      </c>
      <c r="B511" s="16">
        <v>305</v>
      </c>
      <c r="C511" s="16">
        <v>9</v>
      </c>
      <c r="D511" s="16">
        <v>0</v>
      </c>
      <c r="E511" s="16">
        <v>900</v>
      </c>
      <c r="F511" s="16">
        <v>0</v>
      </c>
      <c r="G511" s="16">
        <v>6000606</v>
      </c>
      <c r="H511" s="24"/>
      <c r="I511" s="24" t="s">
        <v>288</v>
      </c>
      <c r="J511" s="16">
        <v>8661</v>
      </c>
      <c r="K511" s="25">
        <f t="shared" si="65"/>
        <v>1620</v>
      </c>
      <c r="L511" s="16" t="s">
        <v>46</v>
      </c>
      <c r="M511" s="16" t="str" cm="1">
        <f t="array" ref="M511:U511">_xlfn._xlws.FILTER(领地怪物效果!$A$4:$I$64,L511=领地怪物效果!$A$4:$A$64)</f>
        <v>远征PVP-5级圣水矿井</v>
      </c>
      <c r="N511" s="16">
        <v>5</v>
      </c>
      <c r="O511" s="16">
        <v>17.8</v>
      </c>
      <c r="P511" s="16">
        <v>26.25</v>
      </c>
      <c r="Q511" s="16">
        <v>26.25</v>
      </c>
      <c r="R511" s="16">
        <v>0</v>
      </c>
      <c r="S511" s="16">
        <v>53499626</v>
      </c>
      <c r="T511" s="16">
        <v>18375000</v>
      </c>
      <c r="U511" s="16">
        <v>394484608</v>
      </c>
      <c r="V511" s="16">
        <f t="shared" si="73"/>
        <v>5</v>
      </c>
      <c r="W511" s="19" cm="1">
        <f t="array" ref="W511">SUMPRODUCT((V511=品质升级提升效果!$H$3:$H$102)*(品质升级提升效果!$I$3:$I$102=C511)*(品质升级提升效果!$J$3:$J$102))</f>
        <v>1.62</v>
      </c>
      <c r="X511" s="19" cm="1">
        <f t="array" ref="X511">IFERROR(LOOKUP(1,0/((L511=Sheet2!$A$1:$A$90)*(Sheet2!$B$1:$B$90=C511)),Sheet2!$C$1:$C$90),W511)</f>
        <v>1.62</v>
      </c>
      <c r="Y511" s="16">
        <f t="shared" si="66"/>
        <v>86669394</v>
      </c>
      <c r="Z511" s="16">
        <f t="shared" si="67"/>
        <v>29767500</v>
      </c>
      <c r="AA511" s="16">
        <f t="shared" si="68"/>
        <v>639065064</v>
      </c>
      <c r="AD511" s="16" t="s">
        <v>257</v>
      </c>
      <c r="AE511" s="16" t="str">
        <f t="shared" si="69"/>
        <v>86669394,0}|</v>
      </c>
      <c r="AF511" s="16" t="s">
        <v>258</v>
      </c>
      <c r="AG511" s="16">
        <f t="shared" si="70"/>
        <v>29767500</v>
      </c>
      <c r="AH511" s="16" t="s">
        <v>260</v>
      </c>
      <c r="AI511" s="16" t="s">
        <v>259</v>
      </c>
      <c r="AJ511" s="16">
        <f t="shared" si="71"/>
        <v>639065064</v>
      </c>
      <c r="AK511" s="16" t="s">
        <v>261</v>
      </c>
      <c r="AL511" s="24" t="str">
        <f t="shared" si="72"/>
        <v>{{5,1,1,86669394,0}|{{5,1,2,29767500,0}|{{5,1,3,639065064,3}}</v>
      </c>
    </row>
    <row r="512" spans="1:38" x14ac:dyDescent="0.15">
      <c r="A512" s="16">
        <v>507</v>
      </c>
      <c r="B512" s="16">
        <v>306</v>
      </c>
      <c r="C512" s="16">
        <v>9</v>
      </c>
      <c r="D512" s="16">
        <v>0</v>
      </c>
      <c r="E512" s="16">
        <v>900</v>
      </c>
      <c r="F512" s="16">
        <v>0</v>
      </c>
      <c r="G512" s="16">
        <v>6000607</v>
      </c>
      <c r="H512" s="24"/>
      <c r="I512" s="24" t="s">
        <v>289</v>
      </c>
      <c r="J512" s="16">
        <v>8661</v>
      </c>
      <c r="K512" s="25">
        <f t="shared" si="65"/>
        <v>1520</v>
      </c>
      <c r="L512" s="16" t="s">
        <v>47</v>
      </c>
      <c r="M512" s="16" t="str" cm="1">
        <f t="array" ref="M512:U512">_xlfn._xlws.FILTER(领地怪物效果!$A$4:$I$64,L512=领地怪物效果!$A$4:$A$64)</f>
        <v>远征PVP-6级圣水矿井</v>
      </c>
      <c r="N512" s="16">
        <v>6</v>
      </c>
      <c r="O512" s="16">
        <v>41.95</v>
      </c>
      <c r="P512" s="16">
        <v>174</v>
      </c>
      <c r="Q512" s="16">
        <v>174</v>
      </c>
      <c r="R512" s="16">
        <v>0</v>
      </c>
      <c r="S512" s="16">
        <v>126084794</v>
      </c>
      <c r="T512" s="16">
        <v>121800000</v>
      </c>
      <c r="U512" s="16">
        <v>2614869402</v>
      </c>
      <c r="V512" s="16">
        <f t="shared" si="73"/>
        <v>6</v>
      </c>
      <c r="W512" s="19" cm="1">
        <f t="array" ref="W512">SUMPRODUCT((V512=品质升级提升效果!$H$3:$H$102)*(品质升级提升效果!$I$3:$I$102=C512)*(品质升级提升效果!$J$3:$J$102))</f>
        <v>1.52</v>
      </c>
      <c r="X512" s="19" cm="1">
        <f t="array" ref="X512">IFERROR(LOOKUP(1,0/((L512=Sheet2!$A$1:$A$90)*(Sheet2!$B$1:$B$90=C512)),Sheet2!$C$1:$C$90),W512)</f>
        <v>1.52</v>
      </c>
      <c r="Y512" s="16">
        <f t="shared" si="66"/>
        <v>191648886</v>
      </c>
      <c r="Z512" s="16">
        <f t="shared" si="67"/>
        <v>185136000</v>
      </c>
      <c r="AA512" s="16">
        <f t="shared" si="68"/>
        <v>3974601491</v>
      </c>
      <c r="AD512" s="16" t="s">
        <v>257</v>
      </c>
      <c r="AE512" s="16" t="str">
        <f t="shared" si="69"/>
        <v>191648886,0}|</v>
      </c>
      <c r="AF512" s="16" t="s">
        <v>258</v>
      </c>
      <c r="AG512" s="16">
        <f t="shared" si="70"/>
        <v>185136000</v>
      </c>
      <c r="AH512" s="16" t="s">
        <v>260</v>
      </c>
      <c r="AI512" s="16" t="s">
        <v>259</v>
      </c>
      <c r="AJ512" s="16">
        <f t="shared" si="71"/>
        <v>3974601491</v>
      </c>
      <c r="AK512" s="16" t="s">
        <v>261</v>
      </c>
      <c r="AL512" s="24" t="str">
        <f t="shared" si="72"/>
        <v>{{5,1,1,191648886,0}|{{5,1,2,185136000,0}|{{5,1,3,3974601491,3}}</v>
      </c>
    </row>
    <row r="513" spans="1:38" x14ac:dyDescent="0.15">
      <c r="A513" s="16">
        <v>508</v>
      </c>
      <c r="B513" s="16">
        <v>307</v>
      </c>
      <c r="C513" s="16">
        <v>9</v>
      </c>
      <c r="D513" s="16">
        <v>0</v>
      </c>
      <c r="E513" s="16">
        <v>900</v>
      </c>
      <c r="F513" s="16">
        <v>0</v>
      </c>
      <c r="G513" s="16">
        <v>6000608</v>
      </c>
      <c r="H513" s="24"/>
      <c r="I513" s="24" t="s">
        <v>290</v>
      </c>
      <c r="J513" s="16">
        <v>8661</v>
      </c>
      <c r="K513" s="25">
        <f t="shared" si="65"/>
        <v>1380.0000000000002</v>
      </c>
      <c r="L513" s="16" t="s">
        <v>48</v>
      </c>
      <c r="M513" s="16" t="str" cm="1">
        <f t="array" ref="M513:U513">_xlfn._xlws.FILTER(领地怪物效果!$A$4:$I$64,L513=领地怪物效果!$A$4:$A$64)</f>
        <v>远征PVP-7级圣水矿井</v>
      </c>
      <c r="N513" s="16">
        <v>7</v>
      </c>
      <c r="O513" s="16">
        <v>48.35</v>
      </c>
      <c r="P513" s="16">
        <v>225</v>
      </c>
      <c r="Q513" s="16">
        <v>225</v>
      </c>
      <c r="R513" s="16">
        <v>0</v>
      </c>
      <c r="S513" s="16">
        <v>145320615</v>
      </c>
      <c r="T513" s="16">
        <v>157500000</v>
      </c>
      <c r="U513" s="16">
        <v>3381296641</v>
      </c>
      <c r="V513" s="16">
        <f t="shared" si="73"/>
        <v>7</v>
      </c>
      <c r="W513" s="19" cm="1">
        <f t="array" ref="W513">SUMPRODUCT((V513=品质升级提升效果!$H$3:$H$102)*(品质升级提升效果!$I$3:$I$102=C513)*(品质升级提升效果!$J$3:$J$102))</f>
        <v>1.3800000000000001</v>
      </c>
      <c r="X513" s="19" cm="1">
        <f t="array" ref="X513">IFERROR(LOOKUP(1,0/((L513=Sheet2!$A$1:$A$90)*(Sheet2!$B$1:$B$90=C513)),Sheet2!$C$1:$C$90),W513)</f>
        <v>1.3800000000000001</v>
      </c>
      <c r="Y513" s="16">
        <f t="shared" si="66"/>
        <v>200542448</v>
      </c>
      <c r="Z513" s="16">
        <f t="shared" si="67"/>
        <v>217350000</v>
      </c>
      <c r="AA513" s="16">
        <f t="shared" si="68"/>
        <v>4666189364</v>
      </c>
      <c r="AD513" s="16" t="s">
        <v>257</v>
      </c>
      <c r="AE513" s="16" t="str">
        <f t="shared" si="69"/>
        <v>200542448,0}|</v>
      </c>
      <c r="AF513" s="16" t="s">
        <v>258</v>
      </c>
      <c r="AG513" s="16">
        <f t="shared" si="70"/>
        <v>217350000</v>
      </c>
      <c r="AH513" s="16" t="s">
        <v>260</v>
      </c>
      <c r="AI513" s="16" t="s">
        <v>259</v>
      </c>
      <c r="AJ513" s="16">
        <f t="shared" si="71"/>
        <v>4666189364</v>
      </c>
      <c r="AK513" s="16" t="s">
        <v>261</v>
      </c>
      <c r="AL513" s="24" t="str">
        <f t="shared" si="72"/>
        <v>{{5,1,1,200542448,0}|{{5,1,2,217350000,0}|{{5,1,3,4666189364,3}}</v>
      </c>
    </row>
    <row r="514" spans="1:38" x14ac:dyDescent="0.15">
      <c r="A514" s="16">
        <v>509</v>
      </c>
      <c r="B514" s="16">
        <v>308</v>
      </c>
      <c r="C514" s="16">
        <v>9</v>
      </c>
      <c r="D514" s="16">
        <v>0</v>
      </c>
      <c r="E514" s="16">
        <v>900</v>
      </c>
      <c r="F514" s="16">
        <v>0</v>
      </c>
      <c r="G514" s="16">
        <v>6000609</v>
      </c>
      <c r="H514" s="24"/>
      <c r="I514" s="24" t="s">
        <v>291</v>
      </c>
      <c r="J514" s="16">
        <v>8661</v>
      </c>
      <c r="K514" s="25">
        <f t="shared" si="65"/>
        <v>1240</v>
      </c>
      <c r="L514" s="16" t="s">
        <v>49</v>
      </c>
      <c r="M514" s="16" t="str" cm="1">
        <f t="array" ref="M514:U514">_xlfn._xlws.FILTER(领地怪物效果!$A$4:$I$64,L514=领地怪物效果!$A$4:$A$64)</f>
        <v>远征PVP-8级圣水矿井</v>
      </c>
      <c r="N514" s="16">
        <v>8</v>
      </c>
      <c r="O514" s="16">
        <v>53.35</v>
      </c>
      <c r="P514" s="16">
        <v>290.60000000000002</v>
      </c>
      <c r="Q514" s="16">
        <v>290.60000000000002</v>
      </c>
      <c r="R514" s="16">
        <v>0</v>
      </c>
      <c r="S514" s="16">
        <v>160348600</v>
      </c>
      <c r="T514" s="16">
        <v>203420000</v>
      </c>
      <c r="U514" s="16">
        <v>4367132462</v>
      </c>
      <c r="V514" s="16">
        <f t="shared" si="73"/>
        <v>8</v>
      </c>
      <c r="W514" s="19" cm="1">
        <f t="array" ref="W514">SUMPRODUCT((V514=品质升级提升效果!$H$3:$H$102)*(品质升级提升效果!$I$3:$I$102=C514)*(品质升级提升效果!$J$3:$J$102))</f>
        <v>1.24</v>
      </c>
      <c r="X514" s="19" cm="1">
        <f t="array" ref="X514">IFERROR(LOOKUP(1,0/((L514=Sheet2!$A$1:$A$90)*(Sheet2!$B$1:$B$90=C514)),Sheet2!$C$1:$C$90),W514)</f>
        <v>1.24</v>
      </c>
      <c r="Y514" s="16">
        <f t="shared" si="66"/>
        <v>198832264</v>
      </c>
      <c r="Z514" s="16">
        <f t="shared" si="67"/>
        <v>252240800</v>
      </c>
      <c r="AA514" s="16">
        <f t="shared" si="68"/>
        <v>5415244252</v>
      </c>
      <c r="AD514" s="16" t="s">
        <v>257</v>
      </c>
      <c r="AE514" s="16" t="str">
        <f t="shared" si="69"/>
        <v>198832264,0}|</v>
      </c>
      <c r="AF514" s="16" t="s">
        <v>258</v>
      </c>
      <c r="AG514" s="16">
        <f t="shared" si="70"/>
        <v>252240800</v>
      </c>
      <c r="AH514" s="16" t="s">
        <v>260</v>
      </c>
      <c r="AI514" s="16" t="s">
        <v>259</v>
      </c>
      <c r="AJ514" s="16">
        <f t="shared" si="71"/>
        <v>5415244252</v>
      </c>
      <c r="AK514" s="16" t="s">
        <v>261</v>
      </c>
      <c r="AL514" s="24" t="str">
        <f t="shared" si="72"/>
        <v>{{5,1,1,198832264,0}|{{5,1,2,252240800,0}|{{5,1,3,5415244252,3}}</v>
      </c>
    </row>
    <row r="515" spans="1:38" x14ac:dyDescent="0.15">
      <c r="A515" s="16">
        <v>510</v>
      </c>
      <c r="B515" s="16">
        <v>309</v>
      </c>
      <c r="C515" s="16">
        <v>9</v>
      </c>
      <c r="D515" s="16">
        <v>0</v>
      </c>
      <c r="E515" s="16">
        <v>900</v>
      </c>
      <c r="F515" s="16">
        <v>0</v>
      </c>
      <c r="G515" s="16">
        <v>6000610</v>
      </c>
      <c r="H515" s="24"/>
      <c r="I515" s="24" t="s">
        <v>292</v>
      </c>
      <c r="J515" s="16">
        <v>8661</v>
      </c>
      <c r="K515" s="25">
        <f t="shared" si="65"/>
        <v>1100</v>
      </c>
      <c r="L515" s="16" t="s">
        <v>50</v>
      </c>
      <c r="M515" s="16" t="str" cm="1">
        <f t="array" ref="M515:U515">_xlfn._xlws.FILTER(领地怪物效果!$A$4:$I$64,L515=领地怪物效果!$A$4:$A$64)</f>
        <v>远征PVP-9级圣水矿井</v>
      </c>
      <c r="N515" s="16">
        <v>9</v>
      </c>
      <c r="O515" s="16">
        <v>92.3</v>
      </c>
      <c r="P515" s="16">
        <v>360</v>
      </c>
      <c r="Q515" s="16">
        <v>360</v>
      </c>
      <c r="R515" s="16">
        <v>0</v>
      </c>
      <c r="S515" s="16">
        <v>277416604</v>
      </c>
      <c r="T515" s="16">
        <v>252000000</v>
      </c>
      <c r="U515" s="16">
        <v>5410074626</v>
      </c>
      <c r="V515" s="16">
        <f t="shared" si="73"/>
        <v>9</v>
      </c>
      <c r="W515" s="19" cm="1">
        <f t="array" ref="W515">SUMPRODUCT((V515=品质升级提升效果!$H$3:$H$102)*(品质升级提升效果!$I$3:$I$102=C515)*(品质升级提升效果!$J$3:$J$102))</f>
        <v>1.1000000000000001</v>
      </c>
      <c r="X515" s="19" cm="1">
        <f t="array" ref="X515">IFERROR(LOOKUP(1,0/((L515=Sheet2!$A$1:$A$90)*(Sheet2!$B$1:$B$90=C515)),Sheet2!$C$1:$C$90),W515)</f>
        <v>1.1000000000000001</v>
      </c>
      <c r="Y515" s="16">
        <f t="shared" si="66"/>
        <v>305158264</v>
      </c>
      <c r="Z515" s="16">
        <f t="shared" si="67"/>
        <v>277200000</v>
      </c>
      <c r="AA515" s="16">
        <f t="shared" si="68"/>
        <v>5951082088</v>
      </c>
      <c r="AD515" s="16" t="s">
        <v>257</v>
      </c>
      <c r="AE515" s="16" t="str">
        <f t="shared" si="69"/>
        <v>305158264,0}|</v>
      </c>
      <c r="AF515" s="16" t="s">
        <v>258</v>
      </c>
      <c r="AG515" s="16">
        <f t="shared" si="70"/>
        <v>277200000</v>
      </c>
      <c r="AH515" s="16" t="s">
        <v>260</v>
      </c>
      <c r="AI515" s="16" t="s">
        <v>259</v>
      </c>
      <c r="AJ515" s="16">
        <f t="shared" si="71"/>
        <v>5951082088</v>
      </c>
      <c r="AK515" s="16" t="s">
        <v>261</v>
      </c>
      <c r="AL515" s="24" t="str">
        <f t="shared" si="72"/>
        <v>{{5,1,1,305158264,0}|{{5,1,2,277200000,0}|{{5,1,3,5951082088,3}}</v>
      </c>
    </row>
    <row r="516" spans="1:38" x14ac:dyDescent="0.15">
      <c r="A516" s="16">
        <v>511</v>
      </c>
      <c r="B516" s="16">
        <v>310</v>
      </c>
      <c r="C516" s="16">
        <v>9</v>
      </c>
      <c r="D516" s="16">
        <v>0</v>
      </c>
      <c r="E516" s="16">
        <v>900</v>
      </c>
      <c r="F516" s="16">
        <v>0</v>
      </c>
      <c r="G516" s="16">
        <v>6000611</v>
      </c>
      <c r="H516" s="24"/>
      <c r="I516" s="24" t="s">
        <v>293</v>
      </c>
      <c r="J516" s="16">
        <v>8661</v>
      </c>
      <c r="K516" s="25">
        <f t="shared" si="65"/>
        <v>1000</v>
      </c>
      <c r="L516" s="16" t="s">
        <v>51</v>
      </c>
      <c r="M516" s="16" t="str" cm="1">
        <f t="array" ref="M516:U516">_xlfn._xlws.FILTER(领地怪物效果!$A$4:$I$64,L516=领地怪物效果!$A$4:$A$64)</f>
        <v>远征PVP-10级圣水矿井</v>
      </c>
      <c r="N516" s="16">
        <v>10</v>
      </c>
      <c r="O516" s="16">
        <v>108.65</v>
      </c>
      <c r="P516" s="16">
        <v>396</v>
      </c>
      <c r="Q516" s="16">
        <v>396</v>
      </c>
      <c r="R516" s="16">
        <v>0</v>
      </c>
      <c r="S516" s="16">
        <v>326558115</v>
      </c>
      <c r="T516" s="16">
        <v>277200000</v>
      </c>
      <c r="U516" s="16">
        <v>5951082089</v>
      </c>
      <c r="V516" s="16">
        <f t="shared" si="73"/>
        <v>10</v>
      </c>
      <c r="W516" s="19" cm="1">
        <f t="array" ref="W516">SUMPRODUCT((V516=品质升级提升效果!$H$3:$H$102)*(品质升级提升效果!$I$3:$I$102=C516)*(品质升级提升效果!$J$3:$J$102))</f>
        <v>1</v>
      </c>
      <c r="X516" s="19" cm="1">
        <f t="array" ref="X516">IFERROR(LOOKUP(1,0/((L516=Sheet2!$A$1:$A$90)*(Sheet2!$B$1:$B$90=C516)),Sheet2!$C$1:$C$90),W516)</f>
        <v>1</v>
      </c>
      <c r="Y516" s="16">
        <f t="shared" si="66"/>
        <v>326558115</v>
      </c>
      <c r="Z516" s="16">
        <f t="shared" si="67"/>
        <v>277200000</v>
      </c>
      <c r="AA516" s="16">
        <f t="shared" si="68"/>
        <v>5951082089</v>
      </c>
      <c r="AD516" s="16" t="s">
        <v>257</v>
      </c>
      <c r="AE516" s="16" t="str">
        <f t="shared" si="69"/>
        <v>326558115,0}|</v>
      </c>
      <c r="AF516" s="16" t="s">
        <v>258</v>
      </c>
      <c r="AG516" s="16">
        <f t="shared" si="70"/>
        <v>277200000</v>
      </c>
      <c r="AH516" s="16" t="s">
        <v>260</v>
      </c>
      <c r="AI516" s="16" t="s">
        <v>259</v>
      </c>
      <c r="AJ516" s="16">
        <f t="shared" si="71"/>
        <v>5951082089</v>
      </c>
      <c r="AK516" s="16" t="s">
        <v>261</v>
      </c>
      <c r="AL516" s="24" t="str">
        <f t="shared" si="72"/>
        <v>{{5,1,1,326558115,0}|{{5,1,2,277200000,0}|{{5,1,3,5951082089,3}}</v>
      </c>
    </row>
    <row r="517" spans="1:38" x14ac:dyDescent="0.15">
      <c r="A517" s="16">
        <v>512</v>
      </c>
      <c r="B517" s="16">
        <v>401</v>
      </c>
      <c r="C517" s="16">
        <v>9</v>
      </c>
      <c r="D517" s="16">
        <v>0</v>
      </c>
      <c r="E517" s="16">
        <v>0</v>
      </c>
      <c r="F517" s="16">
        <v>0</v>
      </c>
      <c r="G517" s="16">
        <v>6000612</v>
      </c>
      <c r="H517" s="24"/>
      <c r="I517" s="24" t="s">
        <v>285</v>
      </c>
      <c r="J517" s="16">
        <v>8661</v>
      </c>
      <c r="K517" s="25">
        <f t="shared" si="65"/>
        <v>40.000000000000007</v>
      </c>
      <c r="L517" s="16" t="s">
        <v>52</v>
      </c>
      <c r="M517" s="16" t="str" cm="1">
        <f t="array" ref="M517:U517">_xlfn._xlws.FILTER(领地怪物效果!$A$4:$I$64,L517=领地怪物效果!$A$4:$A$64)</f>
        <v>远征PVP-3级要塞</v>
      </c>
      <c r="N517" s="16">
        <v>3</v>
      </c>
      <c r="O517" s="16">
        <v>5</v>
      </c>
      <c r="P517" s="16">
        <v>2.5</v>
      </c>
      <c r="Q517" s="16">
        <v>2.5</v>
      </c>
      <c r="R517" s="16">
        <v>0</v>
      </c>
      <c r="S517" s="16">
        <v>15027985</v>
      </c>
      <c r="T517" s="16">
        <v>1750000</v>
      </c>
      <c r="U517" s="16">
        <v>37569962</v>
      </c>
      <c r="V517" s="16">
        <f t="shared" si="73"/>
        <v>1</v>
      </c>
      <c r="W517" s="19" cm="1">
        <f t="array" ref="W517">SUMPRODUCT((V517=品质升级提升效果!$H$3:$H$102)*(品质升级提升效果!$I$3:$I$102=C517)*(品质升级提升效果!$J$3:$J$102))</f>
        <v>2.6</v>
      </c>
      <c r="X517" s="19" cm="1">
        <f t="array" ref="X517">IFERROR(LOOKUP(1,0/((L517=Sheet2!$A$1:$A$90)*(Sheet2!$B$1:$B$90=C517)),Sheet2!$C$1:$C$90),W517)</f>
        <v>4.0000000000000008E-2</v>
      </c>
      <c r="Y517" s="16">
        <f t="shared" si="66"/>
        <v>601119</v>
      </c>
      <c r="Z517" s="16">
        <f t="shared" si="67"/>
        <v>70000</v>
      </c>
      <c r="AA517" s="16">
        <f t="shared" si="68"/>
        <v>1502798</v>
      </c>
      <c r="AD517" s="16" t="s">
        <v>257</v>
      </c>
      <c r="AE517" s="16" t="str">
        <f t="shared" si="69"/>
        <v>601119,0}|</v>
      </c>
      <c r="AF517" s="16" t="s">
        <v>258</v>
      </c>
      <c r="AG517" s="16">
        <f t="shared" si="70"/>
        <v>70000</v>
      </c>
      <c r="AH517" s="16" t="s">
        <v>260</v>
      </c>
      <c r="AI517" s="16" t="s">
        <v>259</v>
      </c>
      <c r="AJ517" s="16">
        <f t="shared" si="71"/>
        <v>1502798</v>
      </c>
      <c r="AK517" s="16" t="s">
        <v>261</v>
      </c>
      <c r="AL517" s="24" t="str">
        <f t="shared" si="72"/>
        <v>{{5,1,1,601119,0}|{{5,1,2,70000,0}|{{5,1,3,1502798,3}}</v>
      </c>
    </row>
    <row r="518" spans="1:38" x14ac:dyDescent="0.15">
      <c r="A518" s="16">
        <v>513</v>
      </c>
      <c r="B518" s="16">
        <v>402</v>
      </c>
      <c r="C518" s="16">
        <v>9</v>
      </c>
      <c r="D518" s="16">
        <v>0</v>
      </c>
      <c r="E518" s="16">
        <v>0</v>
      </c>
      <c r="F518" s="16">
        <v>0</v>
      </c>
      <c r="G518" s="16">
        <v>6000613</v>
      </c>
      <c r="H518" s="24"/>
      <c r="I518" s="24" t="s">
        <v>269</v>
      </c>
      <c r="J518" s="16">
        <v>8661</v>
      </c>
      <c r="K518" s="25">
        <f t="shared" si="65"/>
        <v>40.000000000000007</v>
      </c>
      <c r="L518" s="16" t="s">
        <v>53</v>
      </c>
      <c r="M518" s="16" t="str" cm="1">
        <f t="array" ref="M518:U518">_xlfn._xlws.FILTER(领地怪物效果!$A$4:$I$64,L518=领地怪物效果!$A$4:$A$64)</f>
        <v>远征PVP-6级要塞</v>
      </c>
      <c r="N518" s="16">
        <v>6</v>
      </c>
      <c r="O518" s="16">
        <v>26</v>
      </c>
      <c r="P518" s="16">
        <v>160</v>
      </c>
      <c r="Q518" s="16">
        <v>160</v>
      </c>
      <c r="R518" s="16">
        <v>0</v>
      </c>
      <c r="S518" s="16">
        <v>78145522</v>
      </c>
      <c r="T518" s="16">
        <v>112000000</v>
      </c>
      <c r="U518" s="16">
        <v>2404477611</v>
      </c>
      <c r="V518" s="16">
        <f t="shared" si="73"/>
        <v>2</v>
      </c>
      <c r="W518" s="19" cm="1">
        <f t="array" ref="W518">SUMPRODUCT((V518=品质升级提升效果!$H$3:$H$102)*(品质升级提升效果!$I$3:$I$102=C518)*(品质升级提升效果!$J$3:$J$102))</f>
        <v>2.08</v>
      </c>
      <c r="X518" s="19" cm="1">
        <f t="array" ref="X518">IFERROR(LOOKUP(1,0/((L518=Sheet2!$A$1:$A$90)*(Sheet2!$B$1:$B$90=C518)),Sheet2!$C$1:$C$90),W518)</f>
        <v>4.0000000000000008E-2</v>
      </c>
      <c r="Y518" s="16">
        <f t="shared" si="66"/>
        <v>3125820</v>
      </c>
      <c r="Z518" s="16">
        <f t="shared" si="67"/>
        <v>4480000</v>
      </c>
      <c r="AA518" s="16">
        <f t="shared" si="68"/>
        <v>96179104</v>
      </c>
      <c r="AD518" s="16" t="s">
        <v>257</v>
      </c>
      <c r="AE518" s="16" t="str">
        <f t="shared" si="69"/>
        <v>3125820,0}|</v>
      </c>
      <c r="AF518" s="16" t="s">
        <v>258</v>
      </c>
      <c r="AG518" s="16">
        <f t="shared" si="70"/>
        <v>4480000</v>
      </c>
      <c r="AH518" s="16" t="s">
        <v>260</v>
      </c>
      <c r="AI518" s="16" t="s">
        <v>259</v>
      </c>
      <c r="AJ518" s="16">
        <f t="shared" si="71"/>
        <v>96179104</v>
      </c>
      <c r="AK518" s="16" t="s">
        <v>261</v>
      </c>
      <c r="AL518" s="24" t="str">
        <f t="shared" si="72"/>
        <v>{{5,1,1,3125820,0}|{{5,1,2,4480000,0}|{{5,1,3,96179104,3}}</v>
      </c>
    </row>
    <row r="519" spans="1:38" x14ac:dyDescent="0.15">
      <c r="A519" s="16">
        <v>514</v>
      </c>
      <c r="B519" s="16">
        <v>403</v>
      </c>
      <c r="C519" s="16">
        <v>9</v>
      </c>
      <c r="D519" s="16">
        <v>0</v>
      </c>
      <c r="E519" s="16">
        <v>0</v>
      </c>
      <c r="F519" s="16">
        <v>0</v>
      </c>
      <c r="G519" s="16">
        <v>6000614</v>
      </c>
      <c r="H519" s="24"/>
      <c r="I519" s="24" t="s">
        <v>280</v>
      </c>
      <c r="J519" s="16">
        <v>8661</v>
      </c>
      <c r="K519" s="25">
        <f t="shared" ref="K519:K582" si="74">X519*1000</f>
        <v>40.000000000000007</v>
      </c>
      <c r="L519" s="16" t="s">
        <v>54</v>
      </c>
      <c r="M519" s="16" t="str" cm="1">
        <f t="array" ref="M519:U519">_xlfn._xlws.FILTER(领地怪物效果!$A$4:$I$64,L519=领地怪物效果!$A$4:$A$64)</f>
        <v>远征PVP-9级要塞</v>
      </c>
      <c r="N519" s="16">
        <v>9</v>
      </c>
      <c r="O519" s="16">
        <v>56</v>
      </c>
      <c r="P519" s="16">
        <v>300</v>
      </c>
      <c r="Q519" s="16">
        <v>300</v>
      </c>
      <c r="R519" s="16">
        <v>0</v>
      </c>
      <c r="S519" s="16">
        <v>168313432</v>
      </c>
      <c r="T519" s="16">
        <v>210000000</v>
      </c>
      <c r="U519" s="16">
        <v>4508395522</v>
      </c>
      <c r="V519" s="16">
        <f t="shared" si="73"/>
        <v>3</v>
      </c>
      <c r="W519" s="19" cm="1">
        <f t="array" ref="W519">SUMPRODUCT((V519=品质升级提升效果!$H$3:$H$102)*(品质升级提升效果!$I$3:$I$102=C519)*(品质升级提升效果!$J$3:$J$102))</f>
        <v>1.72</v>
      </c>
      <c r="X519" s="19" cm="1">
        <f t="array" ref="X519">IFERROR(LOOKUP(1,0/((L519=Sheet2!$A$1:$A$90)*(Sheet2!$B$1:$B$90=C519)),Sheet2!$C$1:$C$90),W519)</f>
        <v>4.0000000000000008E-2</v>
      </c>
      <c r="Y519" s="16">
        <f t="shared" ref="Y519:Y582" si="75">INT(S519*$X519)</f>
        <v>6732537</v>
      </c>
      <c r="Z519" s="16">
        <f t="shared" ref="Z519:Z582" si="76">INT(T519*$X519)</f>
        <v>8400000</v>
      </c>
      <c r="AA519" s="16">
        <f t="shared" ref="AA519:AA582" si="77">INT(U519*$X519)</f>
        <v>180335820</v>
      </c>
      <c r="AD519" s="16" t="s">
        <v>257</v>
      </c>
      <c r="AE519" s="16" t="str">
        <f t="shared" ref="AE519:AE582" si="78">Y519&amp;",0}|"</f>
        <v>6732537,0}|</v>
      </c>
      <c r="AF519" s="16" t="s">
        <v>258</v>
      </c>
      <c r="AG519" s="16">
        <f t="shared" ref="AG519:AG582" si="79">Z519</f>
        <v>8400000</v>
      </c>
      <c r="AH519" s="16" t="s">
        <v>260</v>
      </c>
      <c r="AI519" s="16" t="s">
        <v>259</v>
      </c>
      <c r="AJ519" s="16">
        <f t="shared" ref="AJ519:AJ582" si="80">AA519</f>
        <v>180335820</v>
      </c>
      <c r="AK519" s="16" t="s">
        <v>261</v>
      </c>
      <c r="AL519" s="24" t="str">
        <f t="shared" ref="AL519:AL582" si="81">AD519&amp;AE519&amp;AF519&amp;AG519&amp;AH519&amp;AI519&amp;AJ519&amp;AK519</f>
        <v>{{5,1,1,6732537,0}|{{5,1,2,8400000,0}|{{5,1,3,180335820,3}}</v>
      </c>
    </row>
    <row r="520" spans="1:38" x14ac:dyDescent="0.15">
      <c r="A520" s="16">
        <v>515</v>
      </c>
      <c r="B520" s="16">
        <v>404</v>
      </c>
      <c r="C520" s="16">
        <v>9</v>
      </c>
      <c r="D520" s="16">
        <v>0</v>
      </c>
      <c r="E520" s="16">
        <v>0</v>
      </c>
      <c r="F520" s="16">
        <v>0</v>
      </c>
      <c r="G520" s="16">
        <v>6000615</v>
      </c>
      <c r="H520" s="24"/>
      <c r="I520" s="24" t="s">
        <v>294</v>
      </c>
      <c r="J520" s="16">
        <v>8661</v>
      </c>
      <c r="K520" s="25">
        <f t="shared" si="74"/>
        <v>40.000000000000007</v>
      </c>
      <c r="L520" s="16" t="s">
        <v>55</v>
      </c>
      <c r="M520" s="16" t="str" cm="1">
        <f t="array" ref="M520:U520">_xlfn._xlws.FILTER(领地怪物效果!$A$4:$I$64,L520=领地怪物效果!$A$4:$A$64)</f>
        <v>远征PVP-10级中心城邦</v>
      </c>
      <c r="N520" s="16">
        <v>10</v>
      </c>
      <c r="O520" s="16">
        <v>83</v>
      </c>
      <c r="P520" s="16">
        <v>401</v>
      </c>
      <c r="Q520" s="16">
        <v>401</v>
      </c>
      <c r="R520" s="16">
        <v>0</v>
      </c>
      <c r="S520" s="16">
        <v>249464552</v>
      </c>
      <c r="T520" s="16">
        <v>280700000</v>
      </c>
      <c r="U520" s="16">
        <v>6026222014</v>
      </c>
      <c r="V520" s="16">
        <f t="shared" si="73"/>
        <v>4</v>
      </c>
      <c r="W520" s="19" cm="1">
        <f t="array" ref="W520">SUMPRODUCT((V520=品质升级提升效果!$H$3:$H$102)*(品质升级提升效果!$I$3:$I$102=C520)*(品质升级提升效果!$J$3:$J$102))</f>
        <v>1.72</v>
      </c>
      <c r="X520" s="19" cm="1">
        <f t="array" ref="X520">IFERROR(LOOKUP(1,0/((L520=Sheet2!$A$1:$A$90)*(Sheet2!$B$1:$B$90=C520)),Sheet2!$C$1:$C$90),W520)</f>
        <v>4.0000000000000008E-2</v>
      </c>
      <c r="Y520" s="16">
        <f t="shared" si="75"/>
        <v>9978582</v>
      </c>
      <c r="Z520" s="16">
        <f t="shared" si="76"/>
        <v>11228000</v>
      </c>
      <c r="AA520" s="16">
        <f t="shared" si="77"/>
        <v>241048880</v>
      </c>
      <c r="AD520" s="16" t="s">
        <v>257</v>
      </c>
      <c r="AE520" s="16" t="str">
        <f t="shared" si="78"/>
        <v>9978582,0}|</v>
      </c>
      <c r="AF520" s="16" t="s">
        <v>258</v>
      </c>
      <c r="AG520" s="16">
        <f t="shared" si="79"/>
        <v>11228000</v>
      </c>
      <c r="AH520" s="16" t="s">
        <v>260</v>
      </c>
      <c r="AI520" s="16" t="s">
        <v>259</v>
      </c>
      <c r="AJ520" s="16">
        <f t="shared" si="80"/>
        <v>241048880</v>
      </c>
      <c r="AK520" s="16" t="s">
        <v>261</v>
      </c>
      <c r="AL520" s="24" t="str">
        <f t="shared" si="81"/>
        <v>{{5,1,1,9978582,0}|{{5,1,2,11228000,0}|{{5,1,3,241048880,3}}</v>
      </c>
    </row>
    <row r="521" spans="1:38" x14ac:dyDescent="0.15">
      <c r="A521" s="16">
        <v>516</v>
      </c>
      <c r="B521" s="16">
        <v>500</v>
      </c>
      <c r="C521" s="16">
        <v>9</v>
      </c>
      <c r="D521" s="16">
        <v>0</v>
      </c>
      <c r="E521" s="16">
        <v>0</v>
      </c>
      <c r="F521" s="16">
        <v>0</v>
      </c>
      <c r="G521" s="16">
        <v>6000616</v>
      </c>
      <c r="H521" s="24"/>
      <c r="I521" s="24" t="s">
        <v>295</v>
      </c>
      <c r="J521" s="16">
        <v>8661</v>
      </c>
      <c r="K521" s="25">
        <f t="shared" si="74"/>
        <v>2600</v>
      </c>
      <c r="L521" s="16" t="s">
        <v>56</v>
      </c>
      <c r="M521" s="16" t="str" cm="1">
        <f t="array" ref="M521:U521">_xlfn._xlws.FILTER(领地怪物效果!$A$4:$I$64,L521=领地怪物效果!$A$4:$A$64)</f>
        <v>远征PVE-出生</v>
      </c>
      <c r="N521" s="16">
        <v>0</v>
      </c>
      <c r="O521" s="16">
        <v>1.5</v>
      </c>
      <c r="P521" s="16">
        <v>1.2</v>
      </c>
      <c r="Q521" s="16">
        <v>1.2</v>
      </c>
      <c r="R521" s="16">
        <v>0</v>
      </c>
      <c r="S521" s="16">
        <v>4508395</v>
      </c>
      <c r="T521" s="16">
        <v>840000</v>
      </c>
      <c r="U521" s="16">
        <v>18033582</v>
      </c>
      <c r="V521" s="16">
        <f t="shared" si="73"/>
        <v>1</v>
      </c>
      <c r="W521" s="19" cm="1">
        <f t="array" ref="W521">SUMPRODUCT((V521=品质升级提升效果!$H$3:$H$102)*(品质升级提升效果!$I$3:$I$102=C521)*(品质升级提升效果!$J$3:$J$102))</f>
        <v>2.6</v>
      </c>
      <c r="X521" s="19" cm="1">
        <f t="array" ref="X521">IFERROR(LOOKUP(1,0/((L521=Sheet2!$A$1:$A$90)*(Sheet2!$B$1:$B$90=C521)),Sheet2!$C$1:$C$90),W521)</f>
        <v>2.6</v>
      </c>
      <c r="Y521" s="16">
        <f t="shared" si="75"/>
        <v>11721827</v>
      </c>
      <c r="Z521" s="16">
        <f t="shared" si="76"/>
        <v>2184000</v>
      </c>
      <c r="AA521" s="16">
        <f t="shared" si="77"/>
        <v>46887313</v>
      </c>
      <c r="AD521" s="16" t="s">
        <v>257</v>
      </c>
      <c r="AE521" s="16" t="str">
        <f t="shared" si="78"/>
        <v>11721827,0}|</v>
      </c>
      <c r="AF521" s="16" t="s">
        <v>258</v>
      </c>
      <c r="AG521" s="16">
        <f t="shared" si="79"/>
        <v>2184000</v>
      </c>
      <c r="AH521" s="16" t="s">
        <v>260</v>
      </c>
      <c r="AI521" s="16" t="s">
        <v>259</v>
      </c>
      <c r="AJ521" s="16">
        <f t="shared" si="80"/>
        <v>46887313</v>
      </c>
      <c r="AK521" s="16" t="s">
        <v>261</v>
      </c>
      <c r="AL521" s="24" t="str">
        <f t="shared" si="81"/>
        <v>{{5,1,1,11721827,0}|{{5,1,2,2184000,0}|{{5,1,3,46887313,3}}</v>
      </c>
    </row>
    <row r="522" spans="1:38" x14ac:dyDescent="0.15">
      <c r="A522" s="16">
        <v>517</v>
      </c>
      <c r="B522" s="16">
        <v>501</v>
      </c>
      <c r="C522" s="16">
        <v>9</v>
      </c>
      <c r="D522" s="16">
        <v>0</v>
      </c>
      <c r="E522" s="16">
        <v>0</v>
      </c>
      <c r="F522" s="16">
        <v>0</v>
      </c>
      <c r="G522" s="16">
        <v>6000617</v>
      </c>
      <c r="H522" s="24"/>
      <c r="I522" s="24" t="s">
        <v>289</v>
      </c>
      <c r="J522" s="16">
        <v>8661</v>
      </c>
      <c r="K522" s="25">
        <f t="shared" si="74"/>
        <v>2600</v>
      </c>
      <c r="L522" s="16" t="s">
        <v>57</v>
      </c>
      <c r="M522" s="16" t="str" cm="1">
        <f t="array" ref="M522:U522">_xlfn._xlws.FILTER(领地怪物效果!$A$4:$I$64,L522=领地怪物效果!$A$4:$A$64)</f>
        <v>远征PVE-1级普通</v>
      </c>
      <c r="N522" s="16">
        <v>1</v>
      </c>
      <c r="O522" s="16">
        <v>1.35</v>
      </c>
      <c r="P522" s="16">
        <v>1.2</v>
      </c>
      <c r="Q522" s="16">
        <v>1.2</v>
      </c>
      <c r="R522" s="16">
        <v>0</v>
      </c>
      <c r="S522" s="16">
        <v>4057555</v>
      </c>
      <c r="T522" s="16">
        <v>840000</v>
      </c>
      <c r="U522" s="16">
        <v>18033582</v>
      </c>
      <c r="V522" s="16">
        <f t="shared" si="73"/>
        <v>1</v>
      </c>
      <c r="W522" s="19" cm="1">
        <f t="array" ref="W522">SUMPRODUCT((V522=品质升级提升效果!$H$3:$H$102)*(品质升级提升效果!$I$3:$I$102=C522)*(品质升级提升效果!$J$3:$J$102))</f>
        <v>2.6</v>
      </c>
      <c r="X522" s="19" cm="1">
        <f t="array" ref="X522">IFERROR(LOOKUP(1,0/((L522=Sheet2!$A$1:$A$90)*(Sheet2!$B$1:$B$90=C522)),Sheet2!$C$1:$C$90),W522)</f>
        <v>2.6</v>
      </c>
      <c r="Y522" s="16">
        <f t="shared" si="75"/>
        <v>10549643</v>
      </c>
      <c r="Z522" s="16">
        <f t="shared" si="76"/>
        <v>2184000</v>
      </c>
      <c r="AA522" s="16">
        <f t="shared" si="77"/>
        <v>46887313</v>
      </c>
      <c r="AD522" s="16" t="s">
        <v>257</v>
      </c>
      <c r="AE522" s="16" t="str">
        <f t="shared" si="78"/>
        <v>10549643,0}|</v>
      </c>
      <c r="AF522" s="16" t="s">
        <v>258</v>
      </c>
      <c r="AG522" s="16">
        <f t="shared" si="79"/>
        <v>2184000</v>
      </c>
      <c r="AH522" s="16" t="s">
        <v>260</v>
      </c>
      <c r="AI522" s="16" t="s">
        <v>259</v>
      </c>
      <c r="AJ522" s="16">
        <f t="shared" si="80"/>
        <v>46887313</v>
      </c>
      <c r="AK522" s="16" t="s">
        <v>261</v>
      </c>
      <c r="AL522" s="24" t="str">
        <f t="shared" si="81"/>
        <v>{{5,1,1,10549643,0}|{{5,1,2,2184000,0}|{{5,1,3,46887313,3}}</v>
      </c>
    </row>
    <row r="523" spans="1:38" x14ac:dyDescent="0.15">
      <c r="A523" s="16">
        <v>518</v>
      </c>
      <c r="B523" s="16">
        <v>502</v>
      </c>
      <c r="C523" s="16">
        <v>9</v>
      </c>
      <c r="D523" s="16">
        <v>0</v>
      </c>
      <c r="E523" s="16">
        <v>0</v>
      </c>
      <c r="F523" s="16">
        <v>0</v>
      </c>
      <c r="G523" s="16">
        <v>6000618</v>
      </c>
      <c r="H523" s="24"/>
      <c r="I523" s="24" t="s">
        <v>296</v>
      </c>
      <c r="J523" s="16">
        <v>8661</v>
      </c>
      <c r="K523" s="25">
        <f t="shared" si="74"/>
        <v>2080</v>
      </c>
      <c r="L523" s="16" t="s">
        <v>58</v>
      </c>
      <c r="M523" s="16" t="str" cm="1">
        <f t="array" ref="M523:U523">_xlfn._xlws.FILTER(领地怪物效果!$A$4:$I$64,L523=领地怪物效果!$A$4:$A$64)</f>
        <v>远征PVE-2级普通</v>
      </c>
      <c r="N523" s="16">
        <v>2</v>
      </c>
      <c r="O523" s="16">
        <v>2.8</v>
      </c>
      <c r="P523" s="16">
        <v>1.8</v>
      </c>
      <c r="Q523" s="16">
        <v>1.8</v>
      </c>
      <c r="R523" s="16">
        <v>0</v>
      </c>
      <c r="S523" s="16">
        <v>8415671</v>
      </c>
      <c r="T523" s="16">
        <v>1260000</v>
      </c>
      <c r="U523" s="16">
        <v>27050373</v>
      </c>
      <c r="V523" s="16">
        <f t="shared" si="73"/>
        <v>2</v>
      </c>
      <c r="W523" s="19" cm="1">
        <f t="array" ref="W523">SUMPRODUCT((V523=品质升级提升效果!$H$3:$H$102)*(品质升级提升效果!$I$3:$I$102=C523)*(品质升级提升效果!$J$3:$J$102))</f>
        <v>2.08</v>
      </c>
      <c r="X523" s="19" cm="1">
        <f t="array" ref="X523">IFERROR(LOOKUP(1,0/((L523=Sheet2!$A$1:$A$90)*(Sheet2!$B$1:$B$90=C523)),Sheet2!$C$1:$C$90),W523)</f>
        <v>2.08</v>
      </c>
      <c r="Y523" s="16">
        <f t="shared" si="75"/>
        <v>17504595</v>
      </c>
      <c r="Z523" s="16">
        <f t="shared" si="76"/>
        <v>2620800</v>
      </c>
      <c r="AA523" s="16">
        <f t="shared" si="77"/>
        <v>56264775</v>
      </c>
      <c r="AD523" s="16" t="s">
        <v>257</v>
      </c>
      <c r="AE523" s="16" t="str">
        <f t="shared" si="78"/>
        <v>17504595,0}|</v>
      </c>
      <c r="AF523" s="16" t="s">
        <v>258</v>
      </c>
      <c r="AG523" s="16">
        <f t="shared" si="79"/>
        <v>2620800</v>
      </c>
      <c r="AH523" s="16" t="s">
        <v>260</v>
      </c>
      <c r="AI523" s="16" t="s">
        <v>259</v>
      </c>
      <c r="AJ523" s="16">
        <f t="shared" si="80"/>
        <v>56264775</v>
      </c>
      <c r="AK523" s="16" t="s">
        <v>261</v>
      </c>
      <c r="AL523" s="24" t="str">
        <f t="shared" si="81"/>
        <v>{{5,1,1,17504595,0}|{{5,1,2,2620800,0}|{{5,1,3,56264775,3}}</v>
      </c>
    </row>
    <row r="524" spans="1:38" x14ac:dyDescent="0.15">
      <c r="A524" s="16">
        <v>519</v>
      </c>
      <c r="B524" s="16">
        <v>503</v>
      </c>
      <c r="C524" s="16">
        <v>9</v>
      </c>
      <c r="D524" s="16">
        <v>0</v>
      </c>
      <c r="E524" s="16">
        <v>0</v>
      </c>
      <c r="F524" s="16">
        <v>0</v>
      </c>
      <c r="G524" s="16">
        <v>6000619</v>
      </c>
      <c r="H524" s="24"/>
      <c r="I524" s="24" t="s">
        <v>297</v>
      </c>
      <c r="J524" s="16">
        <v>8661</v>
      </c>
      <c r="K524" s="25">
        <f t="shared" si="74"/>
        <v>1720</v>
      </c>
      <c r="L524" s="16" t="s">
        <v>59</v>
      </c>
      <c r="M524" s="16" t="str" cm="1">
        <f t="array" ref="M524:U524">_xlfn._xlws.FILTER(领地怪物效果!$A$4:$I$64,L524=领地怪物效果!$A$4:$A$64)</f>
        <v>远征PVE-3级普通</v>
      </c>
      <c r="N524" s="16">
        <v>3</v>
      </c>
      <c r="O524" s="16">
        <v>5.5</v>
      </c>
      <c r="P524" s="16">
        <v>3</v>
      </c>
      <c r="Q524" s="16">
        <v>3</v>
      </c>
      <c r="R524" s="16">
        <v>0</v>
      </c>
      <c r="S524" s="16">
        <v>16530783</v>
      </c>
      <c r="T524" s="16">
        <v>2100000</v>
      </c>
      <c r="U524" s="16">
        <v>45083955</v>
      </c>
      <c r="V524" s="16">
        <f t="shared" si="73"/>
        <v>3</v>
      </c>
      <c r="W524" s="19" cm="1">
        <f t="array" ref="W524">SUMPRODUCT((V524=品质升级提升效果!$H$3:$H$102)*(品质升级提升效果!$I$3:$I$102=C524)*(品质升级提升效果!$J$3:$J$102))</f>
        <v>1.72</v>
      </c>
      <c r="X524" s="19" cm="1">
        <f t="array" ref="X524">IFERROR(LOOKUP(1,0/((L524=Sheet2!$A$1:$A$90)*(Sheet2!$B$1:$B$90=C524)),Sheet2!$C$1:$C$90),W524)</f>
        <v>1.72</v>
      </c>
      <c r="Y524" s="16">
        <f t="shared" si="75"/>
        <v>28432946</v>
      </c>
      <c r="Z524" s="16">
        <f t="shared" si="76"/>
        <v>3612000</v>
      </c>
      <c r="AA524" s="16">
        <f t="shared" si="77"/>
        <v>77544402</v>
      </c>
      <c r="AD524" s="16" t="s">
        <v>257</v>
      </c>
      <c r="AE524" s="16" t="str">
        <f t="shared" si="78"/>
        <v>28432946,0}|</v>
      </c>
      <c r="AF524" s="16" t="s">
        <v>258</v>
      </c>
      <c r="AG524" s="16">
        <f t="shared" si="79"/>
        <v>3612000</v>
      </c>
      <c r="AH524" s="16" t="s">
        <v>260</v>
      </c>
      <c r="AI524" s="16" t="s">
        <v>259</v>
      </c>
      <c r="AJ524" s="16">
        <f t="shared" si="80"/>
        <v>77544402</v>
      </c>
      <c r="AK524" s="16" t="s">
        <v>261</v>
      </c>
      <c r="AL524" s="24" t="str">
        <f t="shared" si="81"/>
        <v>{{5,1,1,28432946,0}|{{5,1,2,3612000,0}|{{5,1,3,77544402,3}}</v>
      </c>
    </row>
    <row r="525" spans="1:38" x14ac:dyDescent="0.15">
      <c r="A525" s="16">
        <v>520</v>
      </c>
      <c r="B525" s="16">
        <v>504</v>
      </c>
      <c r="C525" s="16">
        <v>9</v>
      </c>
      <c r="D525" s="16">
        <v>0</v>
      </c>
      <c r="E525" s="16">
        <v>0</v>
      </c>
      <c r="F525" s="16">
        <v>0</v>
      </c>
      <c r="G525" s="16">
        <v>6000620</v>
      </c>
      <c r="H525" s="24"/>
      <c r="I525" s="24" t="s">
        <v>270</v>
      </c>
      <c r="J525" s="16">
        <v>8661</v>
      </c>
      <c r="K525" s="25">
        <f t="shared" si="74"/>
        <v>1720</v>
      </c>
      <c r="L525" s="16" t="s">
        <v>60</v>
      </c>
      <c r="M525" s="16" t="str" cm="1">
        <f t="array" ref="M525:U525">_xlfn._xlws.FILTER(领地怪物效果!$A$4:$I$64,L525=领地怪物效果!$A$4:$A$64)</f>
        <v>远征PVE-4级普通</v>
      </c>
      <c r="N525" s="16">
        <v>4</v>
      </c>
      <c r="O525" s="16">
        <v>8</v>
      </c>
      <c r="P525" s="16">
        <v>22</v>
      </c>
      <c r="Q525" s="16">
        <v>22</v>
      </c>
      <c r="R525" s="16">
        <v>0</v>
      </c>
      <c r="S525" s="16">
        <v>24044776</v>
      </c>
      <c r="T525" s="16">
        <v>15400000</v>
      </c>
      <c r="U525" s="16">
        <v>330615671</v>
      </c>
      <c r="V525" s="16">
        <f t="shared" si="73"/>
        <v>4</v>
      </c>
      <c r="W525" s="19" cm="1">
        <f t="array" ref="W525">SUMPRODUCT((V525=品质升级提升效果!$H$3:$H$102)*(品质升级提升效果!$I$3:$I$102=C525)*(品质升级提升效果!$J$3:$J$102))</f>
        <v>1.72</v>
      </c>
      <c r="X525" s="19" cm="1">
        <f t="array" ref="X525">IFERROR(LOOKUP(1,0/((L525=Sheet2!$A$1:$A$90)*(Sheet2!$B$1:$B$90=C525)),Sheet2!$C$1:$C$90),W525)</f>
        <v>1.72</v>
      </c>
      <c r="Y525" s="16">
        <f t="shared" si="75"/>
        <v>41357014</v>
      </c>
      <c r="Z525" s="16">
        <f t="shared" si="76"/>
        <v>26488000</v>
      </c>
      <c r="AA525" s="16">
        <f t="shared" si="77"/>
        <v>568658954</v>
      </c>
      <c r="AD525" s="16" t="s">
        <v>257</v>
      </c>
      <c r="AE525" s="16" t="str">
        <f t="shared" si="78"/>
        <v>41357014,0}|</v>
      </c>
      <c r="AF525" s="16" t="s">
        <v>258</v>
      </c>
      <c r="AG525" s="16">
        <f t="shared" si="79"/>
        <v>26488000</v>
      </c>
      <c r="AH525" s="16" t="s">
        <v>260</v>
      </c>
      <c r="AI525" s="16" t="s">
        <v>259</v>
      </c>
      <c r="AJ525" s="16">
        <f t="shared" si="80"/>
        <v>568658954</v>
      </c>
      <c r="AK525" s="16" t="s">
        <v>261</v>
      </c>
      <c r="AL525" s="24" t="str">
        <f t="shared" si="81"/>
        <v>{{5,1,1,41357014,0}|{{5,1,2,26488000,0}|{{5,1,3,568658954,3}}</v>
      </c>
    </row>
    <row r="526" spans="1:38" x14ac:dyDescent="0.15">
      <c r="A526" s="16">
        <v>521</v>
      </c>
      <c r="B526" s="16">
        <v>505</v>
      </c>
      <c r="C526" s="16">
        <v>9</v>
      </c>
      <c r="D526" s="16">
        <v>0</v>
      </c>
      <c r="E526" s="16">
        <v>0</v>
      </c>
      <c r="F526" s="16">
        <v>0</v>
      </c>
      <c r="G526" s="16">
        <v>6000621</v>
      </c>
      <c r="H526" s="24"/>
      <c r="I526" s="24" t="s">
        <v>298</v>
      </c>
      <c r="J526" s="16">
        <v>8661</v>
      </c>
      <c r="K526" s="25">
        <f t="shared" si="74"/>
        <v>1620</v>
      </c>
      <c r="L526" s="16" t="s">
        <v>61</v>
      </c>
      <c r="M526" s="16" t="str" cm="1">
        <f t="array" ref="M526:U526">_xlfn._xlws.FILTER(领地怪物效果!$A$4:$I$64,L526=领地怪物效果!$A$4:$A$64)</f>
        <v>远征PVE-5级普通</v>
      </c>
      <c r="N526" s="16">
        <v>5</v>
      </c>
      <c r="O526" s="16">
        <v>12</v>
      </c>
      <c r="P526" s="16">
        <v>25</v>
      </c>
      <c r="Q526" s="16">
        <v>25</v>
      </c>
      <c r="R526" s="16">
        <v>0</v>
      </c>
      <c r="S526" s="16">
        <v>36067164</v>
      </c>
      <c r="T526" s="16">
        <v>17500000</v>
      </c>
      <c r="U526" s="16">
        <v>375699626</v>
      </c>
      <c r="V526" s="16">
        <f t="shared" si="73"/>
        <v>5</v>
      </c>
      <c r="W526" s="19" cm="1">
        <f t="array" ref="W526">SUMPRODUCT((V526=品质升级提升效果!$H$3:$H$102)*(品质升级提升效果!$I$3:$I$102=C526)*(品质升级提升效果!$J$3:$J$102))</f>
        <v>1.62</v>
      </c>
      <c r="X526" s="19" cm="1">
        <f t="array" ref="X526">IFERROR(LOOKUP(1,0/((L526=Sheet2!$A$1:$A$90)*(Sheet2!$B$1:$B$90=C526)),Sheet2!$C$1:$C$90),W526)</f>
        <v>1.62</v>
      </c>
      <c r="Y526" s="16">
        <f t="shared" si="75"/>
        <v>58428805</v>
      </c>
      <c r="Z526" s="16">
        <f t="shared" si="76"/>
        <v>28350000</v>
      </c>
      <c r="AA526" s="16">
        <f t="shared" si="77"/>
        <v>608633394</v>
      </c>
      <c r="AD526" s="16" t="s">
        <v>257</v>
      </c>
      <c r="AE526" s="16" t="str">
        <f t="shared" si="78"/>
        <v>58428805,0}|</v>
      </c>
      <c r="AF526" s="16" t="s">
        <v>258</v>
      </c>
      <c r="AG526" s="16">
        <f t="shared" si="79"/>
        <v>28350000</v>
      </c>
      <c r="AH526" s="16" t="s">
        <v>260</v>
      </c>
      <c r="AI526" s="16" t="s">
        <v>259</v>
      </c>
      <c r="AJ526" s="16">
        <f t="shared" si="80"/>
        <v>608633394</v>
      </c>
      <c r="AK526" s="16" t="s">
        <v>261</v>
      </c>
      <c r="AL526" s="24" t="str">
        <f t="shared" si="81"/>
        <v>{{5,1,1,58428805,0}|{{5,1,2,28350000,0}|{{5,1,3,608633394,3}}</v>
      </c>
    </row>
    <row r="527" spans="1:38" x14ac:dyDescent="0.15">
      <c r="A527" s="16">
        <v>522</v>
      </c>
      <c r="B527" s="16">
        <v>506</v>
      </c>
      <c r="C527" s="16">
        <v>9</v>
      </c>
      <c r="D527" s="16">
        <v>0</v>
      </c>
      <c r="E527" s="16">
        <v>0</v>
      </c>
      <c r="F527" s="16">
        <v>0</v>
      </c>
      <c r="G527" s="16">
        <v>6000622</v>
      </c>
      <c r="H527" s="24"/>
      <c r="I527" s="24" t="s">
        <v>299</v>
      </c>
      <c r="J527" s="16">
        <v>8661</v>
      </c>
      <c r="K527" s="25">
        <f t="shared" si="74"/>
        <v>1520</v>
      </c>
      <c r="L527" s="16" t="s">
        <v>62</v>
      </c>
      <c r="M527" s="16" t="str" cm="1">
        <f t="array" ref="M527:U527">_xlfn._xlws.FILTER(领地怪物效果!$A$4:$I$64,L527=领地怪物效果!$A$4:$A$64)</f>
        <v>远征PVE-6级普通</v>
      </c>
      <c r="N527" s="16">
        <v>6</v>
      </c>
      <c r="O527" s="16">
        <v>28</v>
      </c>
      <c r="P527" s="16">
        <v>160</v>
      </c>
      <c r="Q527" s="16">
        <v>160</v>
      </c>
      <c r="R527" s="16">
        <v>0</v>
      </c>
      <c r="S527" s="16">
        <v>84156716</v>
      </c>
      <c r="T527" s="16">
        <v>112000000</v>
      </c>
      <c r="U527" s="16">
        <v>2404477611</v>
      </c>
      <c r="V527" s="16">
        <f t="shared" si="73"/>
        <v>6</v>
      </c>
      <c r="W527" s="19" cm="1">
        <f t="array" ref="W527">SUMPRODUCT((V527=品质升级提升效果!$H$3:$H$102)*(品质升级提升效果!$I$3:$I$102=C527)*(品质升级提升效果!$J$3:$J$102))</f>
        <v>1.52</v>
      </c>
      <c r="X527" s="19" cm="1">
        <f t="array" ref="X527">IFERROR(LOOKUP(1,0/((L527=Sheet2!$A$1:$A$90)*(Sheet2!$B$1:$B$90=C527)),Sheet2!$C$1:$C$90),W527)</f>
        <v>1.52</v>
      </c>
      <c r="Y527" s="16">
        <f t="shared" si="75"/>
        <v>127918208</v>
      </c>
      <c r="Z527" s="16">
        <f t="shared" si="76"/>
        <v>170240000</v>
      </c>
      <c r="AA527" s="16">
        <f t="shared" si="77"/>
        <v>3654805968</v>
      </c>
      <c r="AD527" s="16" t="s">
        <v>257</v>
      </c>
      <c r="AE527" s="16" t="str">
        <f t="shared" si="78"/>
        <v>127918208,0}|</v>
      </c>
      <c r="AF527" s="16" t="s">
        <v>258</v>
      </c>
      <c r="AG527" s="16">
        <f t="shared" si="79"/>
        <v>170240000</v>
      </c>
      <c r="AH527" s="16" t="s">
        <v>260</v>
      </c>
      <c r="AI527" s="16" t="s">
        <v>259</v>
      </c>
      <c r="AJ527" s="16">
        <f t="shared" si="80"/>
        <v>3654805968</v>
      </c>
      <c r="AK527" s="16" t="s">
        <v>261</v>
      </c>
      <c r="AL527" s="24" t="str">
        <f t="shared" si="81"/>
        <v>{{5,1,1,127918208,0}|{{5,1,2,170240000,0}|{{5,1,3,3654805968,3}}</v>
      </c>
    </row>
    <row r="528" spans="1:38" x14ac:dyDescent="0.15">
      <c r="A528" s="16">
        <v>523</v>
      </c>
      <c r="B528" s="16">
        <v>507</v>
      </c>
      <c r="C528" s="16">
        <v>9</v>
      </c>
      <c r="D528" s="16">
        <v>0</v>
      </c>
      <c r="E528" s="16">
        <v>0</v>
      </c>
      <c r="F528" s="16">
        <v>0</v>
      </c>
      <c r="G528" s="16">
        <v>6000623</v>
      </c>
      <c r="H528" s="24"/>
      <c r="I528" s="24" t="s">
        <v>283</v>
      </c>
      <c r="J528" s="16">
        <v>8661</v>
      </c>
      <c r="K528" s="25">
        <f t="shared" si="74"/>
        <v>1380.0000000000002</v>
      </c>
      <c r="L528" s="16" t="s">
        <v>63</v>
      </c>
      <c r="M528" s="16" t="str" cm="1">
        <f t="array" ref="M528:U528">_xlfn._xlws.FILTER(领地怪物效果!$A$4:$I$64,L528=领地怪物效果!$A$4:$A$64)</f>
        <v>远征PVE-7级普通</v>
      </c>
      <c r="N528" s="16">
        <v>7</v>
      </c>
      <c r="O528" s="16">
        <v>32</v>
      </c>
      <c r="P528" s="16">
        <v>200</v>
      </c>
      <c r="Q528" s="16">
        <v>200</v>
      </c>
      <c r="R528" s="16">
        <v>0</v>
      </c>
      <c r="S528" s="16">
        <v>96179104</v>
      </c>
      <c r="T528" s="16">
        <v>140000000</v>
      </c>
      <c r="U528" s="16">
        <v>3005597014</v>
      </c>
      <c r="V528" s="16">
        <f t="shared" si="73"/>
        <v>7</v>
      </c>
      <c r="W528" s="19" cm="1">
        <f t="array" ref="W528">SUMPRODUCT((V528=品质升级提升效果!$H$3:$H$102)*(品质升级提升效果!$I$3:$I$102=C528)*(品质升级提升效果!$J$3:$J$102))</f>
        <v>1.3800000000000001</v>
      </c>
      <c r="X528" s="19" cm="1">
        <f t="array" ref="X528">IFERROR(LOOKUP(1,0/((L528=Sheet2!$A$1:$A$90)*(Sheet2!$B$1:$B$90=C528)),Sheet2!$C$1:$C$90),W528)</f>
        <v>1.3800000000000001</v>
      </c>
      <c r="Y528" s="16">
        <f t="shared" si="75"/>
        <v>132727163</v>
      </c>
      <c r="Z528" s="16">
        <f t="shared" si="76"/>
        <v>193200000</v>
      </c>
      <c r="AA528" s="16">
        <f t="shared" si="77"/>
        <v>4147723879</v>
      </c>
      <c r="AD528" s="16" t="s">
        <v>257</v>
      </c>
      <c r="AE528" s="16" t="str">
        <f t="shared" si="78"/>
        <v>132727163,0}|</v>
      </c>
      <c r="AF528" s="16" t="s">
        <v>258</v>
      </c>
      <c r="AG528" s="16">
        <f t="shared" si="79"/>
        <v>193200000</v>
      </c>
      <c r="AH528" s="16" t="s">
        <v>260</v>
      </c>
      <c r="AI528" s="16" t="s">
        <v>259</v>
      </c>
      <c r="AJ528" s="16">
        <f t="shared" si="80"/>
        <v>4147723879</v>
      </c>
      <c r="AK528" s="16" t="s">
        <v>261</v>
      </c>
      <c r="AL528" s="24" t="str">
        <f t="shared" si="81"/>
        <v>{{5,1,1,132727163,0}|{{5,1,2,193200000,0}|{{5,1,3,4147723879,3}}</v>
      </c>
    </row>
    <row r="529" spans="1:38" x14ac:dyDescent="0.15">
      <c r="A529" s="16">
        <v>524</v>
      </c>
      <c r="B529" s="16">
        <v>508</v>
      </c>
      <c r="C529" s="16">
        <v>9</v>
      </c>
      <c r="D529" s="16">
        <v>0</v>
      </c>
      <c r="E529" s="16">
        <v>0</v>
      </c>
      <c r="F529" s="16">
        <v>0</v>
      </c>
      <c r="G529" s="16">
        <v>6000624</v>
      </c>
      <c r="H529" s="24"/>
      <c r="I529" s="24" t="s">
        <v>300</v>
      </c>
      <c r="J529" s="16">
        <v>8661</v>
      </c>
      <c r="K529" s="25">
        <f t="shared" si="74"/>
        <v>1240</v>
      </c>
      <c r="L529" s="16" t="s">
        <v>64</v>
      </c>
      <c r="M529" s="16" t="str" cm="1">
        <f t="array" ref="M529:U529">_xlfn._xlws.FILTER(领地怪物效果!$A$4:$I$64,L529=领地怪物效果!$A$4:$A$64)</f>
        <v>远征PVE-8级普通</v>
      </c>
      <c r="N529" s="16">
        <v>8</v>
      </c>
      <c r="O529" s="16">
        <v>35</v>
      </c>
      <c r="P529" s="16">
        <v>250</v>
      </c>
      <c r="Q529" s="16">
        <v>250</v>
      </c>
      <c r="R529" s="16">
        <v>0</v>
      </c>
      <c r="S529" s="16">
        <v>105195895</v>
      </c>
      <c r="T529" s="16">
        <v>175000000</v>
      </c>
      <c r="U529" s="16">
        <v>3756996268</v>
      </c>
      <c r="V529" s="16">
        <f t="shared" si="73"/>
        <v>8</v>
      </c>
      <c r="W529" s="19" cm="1">
        <f t="array" ref="W529">SUMPRODUCT((V529=品质升级提升效果!$H$3:$H$102)*(品质升级提升效果!$I$3:$I$102=C529)*(品质升级提升效果!$J$3:$J$102))</f>
        <v>1.24</v>
      </c>
      <c r="X529" s="19" cm="1">
        <f t="array" ref="X529">IFERROR(LOOKUP(1,0/((L529=Sheet2!$A$1:$A$90)*(Sheet2!$B$1:$B$90=C529)),Sheet2!$C$1:$C$90),W529)</f>
        <v>1.24</v>
      </c>
      <c r="Y529" s="16">
        <f t="shared" si="75"/>
        <v>130442909</v>
      </c>
      <c r="Z529" s="16">
        <f t="shared" si="76"/>
        <v>217000000</v>
      </c>
      <c r="AA529" s="16">
        <f t="shared" si="77"/>
        <v>4658675372</v>
      </c>
      <c r="AD529" s="16" t="s">
        <v>257</v>
      </c>
      <c r="AE529" s="16" t="str">
        <f t="shared" si="78"/>
        <v>130442909,0}|</v>
      </c>
      <c r="AF529" s="16" t="s">
        <v>258</v>
      </c>
      <c r="AG529" s="16">
        <f t="shared" si="79"/>
        <v>217000000</v>
      </c>
      <c r="AH529" s="16" t="s">
        <v>260</v>
      </c>
      <c r="AI529" s="16" t="s">
        <v>259</v>
      </c>
      <c r="AJ529" s="16">
        <f t="shared" si="80"/>
        <v>4658675372</v>
      </c>
      <c r="AK529" s="16" t="s">
        <v>261</v>
      </c>
      <c r="AL529" s="24" t="str">
        <f t="shared" si="81"/>
        <v>{{5,1,1,130442909,0}|{{5,1,2,217000000,0}|{{5,1,3,4658675372,3}}</v>
      </c>
    </row>
    <row r="530" spans="1:38" x14ac:dyDescent="0.15">
      <c r="A530" s="16">
        <v>525</v>
      </c>
      <c r="B530" s="16">
        <v>509</v>
      </c>
      <c r="C530" s="16">
        <v>9</v>
      </c>
      <c r="D530" s="16">
        <v>0</v>
      </c>
      <c r="E530" s="16">
        <v>0</v>
      </c>
      <c r="F530" s="16">
        <v>0</v>
      </c>
      <c r="G530" s="16">
        <v>6000625</v>
      </c>
      <c r="H530" s="24"/>
      <c r="I530" s="24" t="s">
        <v>301</v>
      </c>
      <c r="J530" s="16">
        <v>8661</v>
      </c>
      <c r="K530" s="25">
        <f t="shared" si="74"/>
        <v>1100</v>
      </c>
      <c r="L530" s="16" t="s">
        <v>65</v>
      </c>
      <c r="M530" s="16" t="str" cm="1">
        <f t="array" ref="M530:U530">_xlfn._xlws.FILTER(领地怪物效果!$A$4:$I$64,L530=领地怪物效果!$A$4:$A$64)</f>
        <v>远征PVE-9级普通</v>
      </c>
      <c r="N530" s="16">
        <v>9</v>
      </c>
      <c r="O530" s="16">
        <v>60</v>
      </c>
      <c r="P530" s="16">
        <v>300</v>
      </c>
      <c r="Q530" s="16">
        <v>300</v>
      </c>
      <c r="R530" s="16">
        <v>0</v>
      </c>
      <c r="S530" s="16">
        <v>180335820</v>
      </c>
      <c r="T530" s="16">
        <v>210000000</v>
      </c>
      <c r="U530" s="16">
        <v>4508395522</v>
      </c>
      <c r="V530" s="16">
        <f t="shared" si="73"/>
        <v>9</v>
      </c>
      <c r="W530" s="19" cm="1">
        <f t="array" ref="W530">SUMPRODUCT((V530=品质升级提升效果!$H$3:$H$102)*(品质升级提升效果!$I$3:$I$102=C530)*(品质升级提升效果!$J$3:$J$102))</f>
        <v>1.1000000000000001</v>
      </c>
      <c r="X530" s="19" cm="1">
        <f t="array" ref="X530">IFERROR(LOOKUP(1,0/((L530=Sheet2!$A$1:$A$90)*(Sheet2!$B$1:$B$90=C530)),Sheet2!$C$1:$C$90),W530)</f>
        <v>1.1000000000000001</v>
      </c>
      <c r="Y530" s="16">
        <f t="shared" si="75"/>
        <v>198369402</v>
      </c>
      <c r="Z530" s="16">
        <f t="shared" si="76"/>
        <v>231000000</v>
      </c>
      <c r="AA530" s="16">
        <f t="shared" si="77"/>
        <v>4959235074</v>
      </c>
      <c r="AD530" s="16" t="s">
        <v>257</v>
      </c>
      <c r="AE530" s="16" t="str">
        <f t="shared" si="78"/>
        <v>198369402,0}|</v>
      </c>
      <c r="AF530" s="16" t="s">
        <v>258</v>
      </c>
      <c r="AG530" s="16">
        <f t="shared" si="79"/>
        <v>231000000</v>
      </c>
      <c r="AH530" s="16" t="s">
        <v>260</v>
      </c>
      <c r="AI530" s="16" t="s">
        <v>259</v>
      </c>
      <c r="AJ530" s="16">
        <f t="shared" si="80"/>
        <v>4959235074</v>
      </c>
      <c r="AK530" s="16" t="s">
        <v>261</v>
      </c>
      <c r="AL530" s="24" t="str">
        <f t="shared" si="81"/>
        <v>{{5,1,1,198369402,0}|{{5,1,2,231000000,0}|{{5,1,3,4959235074,3}}</v>
      </c>
    </row>
    <row r="531" spans="1:38" x14ac:dyDescent="0.15">
      <c r="A531" s="16">
        <v>526</v>
      </c>
      <c r="B531" s="16">
        <v>510</v>
      </c>
      <c r="C531" s="16">
        <v>9</v>
      </c>
      <c r="D531" s="16">
        <v>0</v>
      </c>
      <c r="E531" s="16">
        <v>0</v>
      </c>
      <c r="F531" s="16">
        <v>0</v>
      </c>
      <c r="G531" s="16">
        <v>6000626</v>
      </c>
      <c r="H531" s="24"/>
      <c r="I531" s="24" t="s">
        <v>302</v>
      </c>
      <c r="J531" s="16">
        <v>8661</v>
      </c>
      <c r="K531" s="25">
        <f t="shared" si="74"/>
        <v>1000</v>
      </c>
      <c r="L531" s="16" t="s">
        <v>66</v>
      </c>
      <c r="M531" s="16" t="str" cm="1">
        <f t="array" ref="M531:U531">_xlfn._xlws.FILTER(领地怪物效果!$A$4:$I$64,L531=领地怪物效果!$A$4:$A$64)</f>
        <v>远征PVE-10级普通</v>
      </c>
      <c r="N531" s="16">
        <v>10</v>
      </c>
      <c r="O531" s="16">
        <v>70</v>
      </c>
      <c r="P531" s="16">
        <v>320</v>
      </c>
      <c r="Q531" s="16">
        <v>320</v>
      </c>
      <c r="R531" s="16">
        <v>0</v>
      </c>
      <c r="S531" s="16">
        <v>210391791</v>
      </c>
      <c r="T531" s="16">
        <v>224000000</v>
      </c>
      <c r="U531" s="16">
        <v>4808955223</v>
      </c>
      <c r="V531" s="16">
        <f t="shared" si="73"/>
        <v>10</v>
      </c>
      <c r="W531" s="19" cm="1">
        <f t="array" ref="W531">SUMPRODUCT((V531=品质升级提升效果!$H$3:$H$102)*(品质升级提升效果!$I$3:$I$102=C531)*(品质升级提升效果!$J$3:$J$102))</f>
        <v>1</v>
      </c>
      <c r="X531" s="19" cm="1">
        <f t="array" ref="X531">IFERROR(LOOKUP(1,0/((L531=Sheet2!$A$1:$A$90)*(Sheet2!$B$1:$B$90=C531)),Sheet2!$C$1:$C$90),W531)</f>
        <v>1</v>
      </c>
      <c r="Y531" s="16">
        <f t="shared" si="75"/>
        <v>210391791</v>
      </c>
      <c r="Z531" s="16">
        <f t="shared" si="76"/>
        <v>224000000</v>
      </c>
      <c r="AA531" s="16">
        <f t="shared" si="77"/>
        <v>4808955223</v>
      </c>
      <c r="AD531" s="16" t="s">
        <v>257</v>
      </c>
      <c r="AE531" s="16" t="str">
        <f t="shared" si="78"/>
        <v>210391791,0}|</v>
      </c>
      <c r="AF531" s="16" t="s">
        <v>258</v>
      </c>
      <c r="AG531" s="16">
        <f t="shared" si="79"/>
        <v>224000000</v>
      </c>
      <c r="AH531" s="16" t="s">
        <v>260</v>
      </c>
      <c r="AI531" s="16" t="s">
        <v>259</v>
      </c>
      <c r="AJ531" s="16">
        <f t="shared" si="80"/>
        <v>4808955223</v>
      </c>
      <c r="AK531" s="16" t="s">
        <v>261</v>
      </c>
      <c r="AL531" s="24" t="str">
        <f t="shared" si="81"/>
        <v>{{5,1,1,210391791,0}|{{5,1,2,224000000,0}|{{5,1,3,4808955223,3}}</v>
      </c>
    </row>
    <row r="532" spans="1:38" x14ac:dyDescent="0.15">
      <c r="A532" s="16">
        <v>527</v>
      </c>
      <c r="B532" s="16">
        <v>601</v>
      </c>
      <c r="C532" s="16">
        <v>9</v>
      </c>
      <c r="D532" s="16">
        <v>0</v>
      </c>
      <c r="E532" s="16">
        <v>0</v>
      </c>
      <c r="F532" s="16">
        <v>900</v>
      </c>
      <c r="G532" s="16">
        <v>6000627</v>
      </c>
      <c r="H532" s="24"/>
      <c r="I532" s="24" t="s">
        <v>303</v>
      </c>
      <c r="J532" s="16">
        <v>8661</v>
      </c>
      <c r="K532" s="25">
        <f t="shared" si="74"/>
        <v>2600</v>
      </c>
      <c r="L532" s="16" t="s">
        <v>67</v>
      </c>
      <c r="M532" s="16" t="str" cm="1">
        <f t="array" ref="M532:U532">_xlfn._xlws.FILTER(领地怪物效果!$A$4:$I$64,L532=领地怪物效果!$A$4:$A$64)</f>
        <v>远征PVE-1级远古矿井</v>
      </c>
      <c r="N532" s="16">
        <v>1</v>
      </c>
      <c r="O532" s="16">
        <v>1.9</v>
      </c>
      <c r="P532" s="16">
        <v>1.9</v>
      </c>
      <c r="Q532" s="16">
        <v>1.9</v>
      </c>
      <c r="R532" s="16">
        <v>0</v>
      </c>
      <c r="S532" s="16">
        <v>5710634</v>
      </c>
      <c r="T532" s="16">
        <v>1330000</v>
      </c>
      <c r="U532" s="16">
        <v>28553171</v>
      </c>
      <c r="V532" s="16">
        <f t="shared" si="73"/>
        <v>1</v>
      </c>
      <c r="W532" s="19" cm="1">
        <f t="array" ref="W532">SUMPRODUCT((V532=品质升级提升效果!$H$3:$H$102)*(品质升级提升效果!$I$3:$I$102=C532)*(品质升级提升效果!$J$3:$J$102))</f>
        <v>2.6</v>
      </c>
      <c r="X532" s="19" cm="1">
        <f t="array" ref="X532">IFERROR(LOOKUP(1,0/((L532=Sheet2!$A$1:$A$90)*(Sheet2!$B$1:$B$90=C532)),Sheet2!$C$1:$C$90),W532)</f>
        <v>2.6</v>
      </c>
      <c r="Y532" s="16">
        <f t="shared" si="75"/>
        <v>14847648</v>
      </c>
      <c r="Z532" s="16">
        <f t="shared" si="76"/>
        <v>3458000</v>
      </c>
      <c r="AA532" s="16">
        <f t="shared" si="77"/>
        <v>74238244</v>
      </c>
      <c r="AD532" s="16" t="s">
        <v>257</v>
      </c>
      <c r="AE532" s="16" t="str">
        <f t="shared" si="78"/>
        <v>14847648,0}|</v>
      </c>
      <c r="AF532" s="16" t="s">
        <v>258</v>
      </c>
      <c r="AG532" s="16">
        <f t="shared" si="79"/>
        <v>3458000</v>
      </c>
      <c r="AH532" s="16" t="s">
        <v>260</v>
      </c>
      <c r="AI532" s="16" t="s">
        <v>259</v>
      </c>
      <c r="AJ532" s="16">
        <f t="shared" si="80"/>
        <v>74238244</v>
      </c>
      <c r="AK532" s="16" t="s">
        <v>261</v>
      </c>
      <c r="AL532" s="24" t="str">
        <f t="shared" si="81"/>
        <v>{{5,1,1,14847648,0}|{{5,1,2,3458000,0}|{{5,1,3,74238244,3}}</v>
      </c>
    </row>
    <row r="533" spans="1:38" x14ac:dyDescent="0.15">
      <c r="A533" s="16">
        <v>528</v>
      </c>
      <c r="B533" s="16">
        <v>602</v>
      </c>
      <c r="C533" s="16">
        <v>9</v>
      </c>
      <c r="D533" s="16">
        <v>0</v>
      </c>
      <c r="E533" s="16">
        <v>0</v>
      </c>
      <c r="F533" s="16">
        <v>900</v>
      </c>
      <c r="G533" s="16">
        <v>6000628</v>
      </c>
      <c r="H533" s="24"/>
      <c r="I533" s="24" t="s">
        <v>271</v>
      </c>
      <c r="J533" s="16">
        <v>8661</v>
      </c>
      <c r="K533" s="25">
        <f t="shared" si="74"/>
        <v>2080</v>
      </c>
      <c r="L533" s="16" t="s">
        <v>68</v>
      </c>
      <c r="M533" s="16" t="str" cm="1">
        <f t="array" ref="M533:U533">_xlfn._xlws.FILTER(领地怪物效果!$A$4:$I$64,L533=领地怪物效果!$A$4:$A$64)</f>
        <v>远征PVE-2级远古矿井</v>
      </c>
      <c r="N533" s="16">
        <v>2</v>
      </c>
      <c r="O533" s="16">
        <v>2.95</v>
      </c>
      <c r="P533" s="16">
        <v>2.25</v>
      </c>
      <c r="Q533" s="16">
        <v>2.25</v>
      </c>
      <c r="R533" s="16">
        <v>0</v>
      </c>
      <c r="S533" s="16">
        <v>8866511</v>
      </c>
      <c r="T533" s="16">
        <v>1575000</v>
      </c>
      <c r="U533" s="16">
        <v>33812966</v>
      </c>
      <c r="V533" s="16">
        <f t="shared" si="73"/>
        <v>2</v>
      </c>
      <c r="W533" s="19" cm="1">
        <f t="array" ref="W533">SUMPRODUCT((V533=品质升级提升效果!$H$3:$H$102)*(品质升级提升效果!$I$3:$I$102=C533)*(品质升级提升效果!$J$3:$J$102))</f>
        <v>2.08</v>
      </c>
      <c r="X533" s="19" cm="1">
        <f t="array" ref="X533">IFERROR(LOOKUP(1,0/((L533=Sheet2!$A$1:$A$90)*(Sheet2!$B$1:$B$90=C533)),Sheet2!$C$1:$C$90),W533)</f>
        <v>2.08</v>
      </c>
      <c r="Y533" s="16">
        <f t="shared" si="75"/>
        <v>18442342</v>
      </c>
      <c r="Z533" s="16">
        <f t="shared" si="76"/>
        <v>3276000</v>
      </c>
      <c r="AA533" s="16">
        <f t="shared" si="77"/>
        <v>70330969</v>
      </c>
      <c r="AD533" s="16" t="s">
        <v>257</v>
      </c>
      <c r="AE533" s="16" t="str">
        <f t="shared" si="78"/>
        <v>18442342,0}|</v>
      </c>
      <c r="AF533" s="16" t="s">
        <v>258</v>
      </c>
      <c r="AG533" s="16">
        <f t="shared" si="79"/>
        <v>3276000</v>
      </c>
      <c r="AH533" s="16" t="s">
        <v>260</v>
      </c>
      <c r="AI533" s="16" t="s">
        <v>259</v>
      </c>
      <c r="AJ533" s="16">
        <f t="shared" si="80"/>
        <v>70330969</v>
      </c>
      <c r="AK533" s="16" t="s">
        <v>261</v>
      </c>
      <c r="AL533" s="24" t="str">
        <f t="shared" si="81"/>
        <v>{{5,1,1,18442342,0}|{{5,1,2,3276000,0}|{{5,1,3,70330969,3}}</v>
      </c>
    </row>
    <row r="534" spans="1:38" x14ac:dyDescent="0.15">
      <c r="A534" s="16">
        <v>529</v>
      </c>
      <c r="B534" s="16">
        <v>603</v>
      </c>
      <c r="C534" s="16">
        <v>9</v>
      </c>
      <c r="D534" s="16">
        <v>0</v>
      </c>
      <c r="E534" s="16">
        <v>0</v>
      </c>
      <c r="F534" s="16">
        <v>900</v>
      </c>
      <c r="G534" s="16">
        <v>6000629</v>
      </c>
      <c r="H534" s="24"/>
      <c r="I534" s="24" t="s">
        <v>304</v>
      </c>
      <c r="J534" s="16">
        <v>8661</v>
      </c>
      <c r="K534" s="25">
        <f t="shared" si="74"/>
        <v>1720</v>
      </c>
      <c r="L534" s="16" t="s">
        <v>69</v>
      </c>
      <c r="M534" s="16" t="str" cm="1">
        <f t="array" ref="M534:U534">_xlfn._xlws.FILTER(领地怪物效果!$A$4:$I$64,L534=领地怪物效果!$A$4:$A$64)</f>
        <v>远征PVE-3级远古矿井</v>
      </c>
      <c r="N534" s="16">
        <v>3</v>
      </c>
      <c r="O534" s="16">
        <v>5.9</v>
      </c>
      <c r="P534" s="16">
        <v>3.9</v>
      </c>
      <c r="Q534" s="16">
        <v>3.9</v>
      </c>
      <c r="R534" s="16">
        <v>0</v>
      </c>
      <c r="S534" s="16">
        <v>17733022</v>
      </c>
      <c r="T534" s="16">
        <v>2730000</v>
      </c>
      <c r="U534" s="16">
        <v>58609141</v>
      </c>
      <c r="V534" s="16">
        <f t="shared" si="73"/>
        <v>3</v>
      </c>
      <c r="W534" s="19" cm="1">
        <f t="array" ref="W534">SUMPRODUCT((V534=品质升级提升效果!$H$3:$H$102)*(品质升级提升效果!$I$3:$I$102=C534)*(品质升级提升效果!$J$3:$J$102))</f>
        <v>1.72</v>
      </c>
      <c r="X534" s="19" cm="1">
        <f t="array" ref="X534">IFERROR(LOOKUP(1,0/((L534=Sheet2!$A$1:$A$90)*(Sheet2!$B$1:$B$90=C534)),Sheet2!$C$1:$C$90),W534)</f>
        <v>1.72</v>
      </c>
      <c r="Y534" s="16">
        <f t="shared" si="75"/>
        <v>30500797</v>
      </c>
      <c r="Z534" s="16">
        <f t="shared" si="76"/>
        <v>4695600</v>
      </c>
      <c r="AA534" s="16">
        <f t="shared" si="77"/>
        <v>100807722</v>
      </c>
      <c r="AD534" s="16" t="s">
        <v>257</v>
      </c>
      <c r="AE534" s="16" t="str">
        <f t="shared" si="78"/>
        <v>30500797,0}|</v>
      </c>
      <c r="AF534" s="16" t="s">
        <v>258</v>
      </c>
      <c r="AG534" s="16">
        <f t="shared" si="79"/>
        <v>4695600</v>
      </c>
      <c r="AH534" s="16" t="s">
        <v>260</v>
      </c>
      <c r="AI534" s="16" t="s">
        <v>259</v>
      </c>
      <c r="AJ534" s="16">
        <f t="shared" si="80"/>
        <v>100807722</v>
      </c>
      <c r="AK534" s="16" t="s">
        <v>261</v>
      </c>
      <c r="AL534" s="24" t="str">
        <f t="shared" si="81"/>
        <v>{{5,1,1,30500797,0}|{{5,1,2,4695600,0}|{{5,1,3,100807722,3}}</v>
      </c>
    </row>
    <row r="535" spans="1:38" x14ac:dyDescent="0.15">
      <c r="A535" s="16">
        <v>530</v>
      </c>
      <c r="B535" s="16">
        <v>604</v>
      </c>
      <c r="C535" s="16">
        <v>9</v>
      </c>
      <c r="D535" s="16">
        <v>0</v>
      </c>
      <c r="E535" s="16">
        <v>0</v>
      </c>
      <c r="F535" s="16">
        <v>900</v>
      </c>
      <c r="G535" s="16">
        <v>6000630</v>
      </c>
      <c r="H535" s="24"/>
      <c r="I535" s="24" t="s">
        <v>305</v>
      </c>
      <c r="J535" s="16">
        <v>8661</v>
      </c>
      <c r="K535" s="25">
        <f t="shared" si="74"/>
        <v>1720</v>
      </c>
      <c r="L535" s="16" t="s">
        <v>70</v>
      </c>
      <c r="M535" s="16" t="str" cm="1">
        <f t="array" ref="M535:U535">_xlfn._xlws.FILTER(领地怪物效果!$A$4:$I$64,L535=领地怪物效果!$A$4:$A$64)</f>
        <v>远征PVE-4级远古矿井</v>
      </c>
      <c r="N535" s="16">
        <v>4</v>
      </c>
      <c r="O535" s="16">
        <v>8.6999999999999993</v>
      </c>
      <c r="P535" s="16">
        <v>29.7</v>
      </c>
      <c r="Q535" s="16">
        <v>29.7</v>
      </c>
      <c r="R535" s="16">
        <v>0</v>
      </c>
      <c r="S535" s="16">
        <v>26148694</v>
      </c>
      <c r="T535" s="16">
        <v>20790000</v>
      </c>
      <c r="U535" s="16">
        <v>446331156</v>
      </c>
      <c r="V535" s="16">
        <f t="shared" si="73"/>
        <v>4</v>
      </c>
      <c r="W535" s="19" cm="1">
        <f t="array" ref="W535">SUMPRODUCT((V535=品质升级提升效果!$H$3:$H$102)*(品质升级提升效果!$I$3:$I$102=C535)*(品质升级提升效果!$J$3:$J$102))</f>
        <v>1.72</v>
      </c>
      <c r="X535" s="19" cm="1">
        <f t="array" ref="X535">IFERROR(LOOKUP(1,0/((L535=Sheet2!$A$1:$A$90)*(Sheet2!$B$1:$B$90=C535)),Sheet2!$C$1:$C$90),W535)</f>
        <v>1.72</v>
      </c>
      <c r="Y535" s="16">
        <f t="shared" si="75"/>
        <v>44975753</v>
      </c>
      <c r="Z535" s="16">
        <f t="shared" si="76"/>
        <v>35758800</v>
      </c>
      <c r="AA535" s="16">
        <f t="shared" si="77"/>
        <v>767689588</v>
      </c>
      <c r="AD535" s="16" t="s">
        <v>257</v>
      </c>
      <c r="AE535" s="16" t="str">
        <f t="shared" si="78"/>
        <v>44975753,0}|</v>
      </c>
      <c r="AF535" s="16" t="s">
        <v>258</v>
      </c>
      <c r="AG535" s="16">
        <f t="shared" si="79"/>
        <v>35758800</v>
      </c>
      <c r="AH535" s="16" t="s">
        <v>260</v>
      </c>
      <c r="AI535" s="16" t="s">
        <v>259</v>
      </c>
      <c r="AJ535" s="16">
        <f t="shared" si="80"/>
        <v>767689588</v>
      </c>
      <c r="AK535" s="16" t="s">
        <v>261</v>
      </c>
      <c r="AL535" s="24" t="str">
        <f t="shared" si="81"/>
        <v>{{5,1,1,44975753,0}|{{5,1,2,35758800,0}|{{5,1,3,767689588,3}}</v>
      </c>
    </row>
    <row r="536" spans="1:38" x14ac:dyDescent="0.15">
      <c r="A536" s="16">
        <v>531</v>
      </c>
      <c r="B536" s="16">
        <v>605</v>
      </c>
      <c r="C536" s="16">
        <v>9</v>
      </c>
      <c r="D536" s="16">
        <v>0</v>
      </c>
      <c r="E536" s="16">
        <v>0</v>
      </c>
      <c r="F536" s="16">
        <v>900</v>
      </c>
      <c r="G536" s="16">
        <v>6000631</v>
      </c>
      <c r="H536" s="24"/>
      <c r="I536" s="24" t="s">
        <v>284</v>
      </c>
      <c r="J536" s="16">
        <v>8661</v>
      </c>
      <c r="K536" s="25">
        <f t="shared" si="74"/>
        <v>1620</v>
      </c>
      <c r="L536" s="16" t="s">
        <v>71</v>
      </c>
      <c r="M536" s="16" t="str" cm="1">
        <f t="array" ref="M536:U536">_xlfn._xlws.FILTER(领地怪物效果!$A$4:$I$64,L536=领地怪物效果!$A$4:$A$64)</f>
        <v>远征PVE-5级远古矿井</v>
      </c>
      <c r="N536" s="16">
        <v>5</v>
      </c>
      <c r="O536" s="16">
        <v>13.2</v>
      </c>
      <c r="P536" s="16">
        <v>35</v>
      </c>
      <c r="Q536" s="16">
        <v>35</v>
      </c>
      <c r="R536" s="16">
        <v>0</v>
      </c>
      <c r="S536" s="16">
        <v>39673880</v>
      </c>
      <c r="T536" s="16">
        <v>24500000</v>
      </c>
      <c r="U536" s="16">
        <v>525979477</v>
      </c>
      <c r="V536" s="16">
        <f t="shared" si="73"/>
        <v>5</v>
      </c>
      <c r="W536" s="19" cm="1">
        <f t="array" ref="W536">SUMPRODUCT((V536=品质升级提升效果!$H$3:$H$102)*(品质升级提升效果!$I$3:$I$102=C536)*(品质升级提升效果!$J$3:$J$102))</f>
        <v>1.62</v>
      </c>
      <c r="X536" s="19" cm="1">
        <f t="array" ref="X536">IFERROR(LOOKUP(1,0/((L536=Sheet2!$A$1:$A$90)*(Sheet2!$B$1:$B$90=C536)),Sheet2!$C$1:$C$90),W536)</f>
        <v>1.62</v>
      </c>
      <c r="Y536" s="16">
        <f t="shared" si="75"/>
        <v>64271685</v>
      </c>
      <c r="Z536" s="16">
        <f t="shared" si="76"/>
        <v>39690000</v>
      </c>
      <c r="AA536" s="16">
        <f t="shared" si="77"/>
        <v>852086752</v>
      </c>
      <c r="AD536" s="16" t="s">
        <v>257</v>
      </c>
      <c r="AE536" s="16" t="str">
        <f t="shared" si="78"/>
        <v>64271685,0}|</v>
      </c>
      <c r="AF536" s="16" t="s">
        <v>258</v>
      </c>
      <c r="AG536" s="16">
        <f t="shared" si="79"/>
        <v>39690000</v>
      </c>
      <c r="AH536" s="16" t="s">
        <v>260</v>
      </c>
      <c r="AI536" s="16" t="s">
        <v>259</v>
      </c>
      <c r="AJ536" s="16">
        <f t="shared" si="80"/>
        <v>852086752</v>
      </c>
      <c r="AK536" s="16" t="s">
        <v>261</v>
      </c>
      <c r="AL536" s="24" t="str">
        <f t="shared" si="81"/>
        <v>{{5,1,1,64271685,0}|{{5,1,2,39690000,0}|{{5,1,3,852086752,3}}</v>
      </c>
    </row>
    <row r="537" spans="1:38" x14ac:dyDescent="0.15">
      <c r="A537" s="16">
        <v>532</v>
      </c>
      <c r="B537" s="16">
        <v>606</v>
      </c>
      <c r="C537" s="16">
        <v>9</v>
      </c>
      <c r="D537" s="16">
        <v>0</v>
      </c>
      <c r="E537" s="16">
        <v>0</v>
      </c>
      <c r="F537" s="16">
        <v>900</v>
      </c>
      <c r="G537" s="16">
        <v>6000632</v>
      </c>
      <c r="H537" s="24"/>
      <c r="I537" s="24" t="s">
        <v>306</v>
      </c>
      <c r="J537" s="16">
        <v>8661</v>
      </c>
      <c r="K537" s="25">
        <f t="shared" si="74"/>
        <v>1520</v>
      </c>
      <c r="L537" s="16" t="s">
        <v>72</v>
      </c>
      <c r="M537" s="16" t="str" cm="1">
        <f t="array" ref="M537:U537">_xlfn._xlws.FILTER(领地怪物效果!$A$4:$I$64,L537=领地怪物效果!$A$4:$A$64)</f>
        <v>远征PVE-6级远古矿井</v>
      </c>
      <c r="N537" s="16">
        <v>6</v>
      </c>
      <c r="O537" s="16">
        <v>31.05</v>
      </c>
      <c r="P537" s="16">
        <v>232</v>
      </c>
      <c r="Q537" s="16">
        <v>232</v>
      </c>
      <c r="R537" s="16">
        <v>0</v>
      </c>
      <c r="S537" s="16">
        <v>93323787</v>
      </c>
      <c r="T537" s="16">
        <v>162400000</v>
      </c>
      <c r="U537" s="16">
        <v>3486492537</v>
      </c>
      <c r="V537" s="16">
        <f t="shared" si="73"/>
        <v>6</v>
      </c>
      <c r="W537" s="19" cm="1">
        <f t="array" ref="W537">SUMPRODUCT((V537=品质升级提升效果!$H$3:$H$102)*(品质升级提升效果!$I$3:$I$102=C537)*(品质升级提升效果!$J$3:$J$102))</f>
        <v>1.52</v>
      </c>
      <c r="X537" s="19" cm="1">
        <f t="array" ref="X537">IFERROR(LOOKUP(1,0/((L537=Sheet2!$A$1:$A$90)*(Sheet2!$B$1:$B$90=C537)),Sheet2!$C$1:$C$90),W537)</f>
        <v>1.52</v>
      </c>
      <c r="Y537" s="16">
        <f t="shared" si="75"/>
        <v>141852156</v>
      </c>
      <c r="Z537" s="16">
        <f t="shared" si="76"/>
        <v>246848000</v>
      </c>
      <c r="AA537" s="16">
        <f t="shared" si="77"/>
        <v>5299468656</v>
      </c>
      <c r="AD537" s="16" t="s">
        <v>257</v>
      </c>
      <c r="AE537" s="16" t="str">
        <f t="shared" si="78"/>
        <v>141852156,0}|</v>
      </c>
      <c r="AF537" s="16" t="s">
        <v>258</v>
      </c>
      <c r="AG537" s="16">
        <f t="shared" si="79"/>
        <v>246848000</v>
      </c>
      <c r="AH537" s="16" t="s">
        <v>260</v>
      </c>
      <c r="AI537" s="16" t="s">
        <v>259</v>
      </c>
      <c r="AJ537" s="16">
        <f t="shared" si="80"/>
        <v>5299468656</v>
      </c>
      <c r="AK537" s="16" t="s">
        <v>261</v>
      </c>
      <c r="AL537" s="24" t="str">
        <f t="shared" si="81"/>
        <v>{{5,1,1,141852156,0}|{{5,1,2,246848000,0}|{{5,1,3,5299468656,3}}</v>
      </c>
    </row>
    <row r="538" spans="1:38" x14ac:dyDescent="0.15">
      <c r="A538" s="16">
        <v>533</v>
      </c>
      <c r="B538" s="16">
        <v>607</v>
      </c>
      <c r="C538" s="16">
        <v>9</v>
      </c>
      <c r="D538" s="16">
        <v>0</v>
      </c>
      <c r="E538" s="16">
        <v>0</v>
      </c>
      <c r="F538" s="16">
        <v>900</v>
      </c>
      <c r="G538" s="16">
        <v>6000633</v>
      </c>
      <c r="H538" s="24"/>
      <c r="I538" s="24" t="s">
        <v>307</v>
      </c>
      <c r="J538" s="16">
        <v>8661</v>
      </c>
      <c r="K538" s="25">
        <f t="shared" si="74"/>
        <v>1380.0000000000002</v>
      </c>
      <c r="L538" s="16" t="s">
        <v>73</v>
      </c>
      <c r="M538" s="16" t="str" cm="1">
        <f t="array" ref="M538:U538">_xlfn._xlws.FILTER(领地怪物效果!$A$4:$I$64,L538=领地怪物效果!$A$4:$A$64)</f>
        <v>远征PVE-7级远古矿井</v>
      </c>
      <c r="N538" s="16">
        <v>7</v>
      </c>
      <c r="O538" s="16">
        <v>35.799999999999997</v>
      </c>
      <c r="P538" s="16">
        <v>300</v>
      </c>
      <c r="Q538" s="16">
        <v>300</v>
      </c>
      <c r="R538" s="16">
        <v>0</v>
      </c>
      <c r="S538" s="16">
        <v>107600373</v>
      </c>
      <c r="T538" s="16">
        <v>210000000</v>
      </c>
      <c r="U538" s="16">
        <v>4508395522</v>
      </c>
      <c r="V538" s="16">
        <f t="shared" si="73"/>
        <v>7</v>
      </c>
      <c r="W538" s="19" cm="1">
        <f t="array" ref="W538">SUMPRODUCT((V538=品质升级提升效果!$H$3:$H$102)*(品质升级提升效果!$I$3:$I$102=C538)*(品质升级提升效果!$J$3:$J$102))</f>
        <v>1.3800000000000001</v>
      </c>
      <c r="X538" s="19" cm="1">
        <f t="array" ref="X538">IFERROR(LOOKUP(1,0/((L538=Sheet2!$A$1:$A$90)*(Sheet2!$B$1:$B$90=C538)),Sheet2!$C$1:$C$90),W538)</f>
        <v>1.3800000000000001</v>
      </c>
      <c r="Y538" s="16">
        <f t="shared" si="75"/>
        <v>148488514</v>
      </c>
      <c r="Z538" s="16">
        <f t="shared" si="76"/>
        <v>289800000</v>
      </c>
      <c r="AA538" s="16">
        <f t="shared" si="77"/>
        <v>6221585820</v>
      </c>
      <c r="AD538" s="16" t="s">
        <v>257</v>
      </c>
      <c r="AE538" s="16" t="str">
        <f t="shared" si="78"/>
        <v>148488514,0}|</v>
      </c>
      <c r="AF538" s="16" t="s">
        <v>258</v>
      </c>
      <c r="AG538" s="16">
        <f t="shared" si="79"/>
        <v>289800000</v>
      </c>
      <c r="AH538" s="16" t="s">
        <v>260</v>
      </c>
      <c r="AI538" s="16" t="s">
        <v>259</v>
      </c>
      <c r="AJ538" s="16">
        <f t="shared" si="80"/>
        <v>6221585820</v>
      </c>
      <c r="AK538" s="16" t="s">
        <v>261</v>
      </c>
      <c r="AL538" s="24" t="str">
        <f t="shared" si="81"/>
        <v>{{5,1,1,148488514,0}|{{5,1,2,289800000,0}|{{5,1,3,6221585820,3}}</v>
      </c>
    </row>
    <row r="539" spans="1:38" x14ac:dyDescent="0.15">
      <c r="A539" s="16">
        <v>534</v>
      </c>
      <c r="B539" s="16">
        <v>608</v>
      </c>
      <c r="C539" s="16">
        <v>9</v>
      </c>
      <c r="D539" s="16">
        <v>0</v>
      </c>
      <c r="E539" s="16">
        <v>0</v>
      </c>
      <c r="F539" s="16">
        <v>900</v>
      </c>
      <c r="G539" s="16">
        <v>6000634</v>
      </c>
      <c r="H539" s="24"/>
      <c r="I539" s="24" t="s">
        <v>308</v>
      </c>
      <c r="J539" s="16">
        <v>8661</v>
      </c>
      <c r="K539" s="25">
        <f t="shared" si="74"/>
        <v>1240</v>
      </c>
      <c r="L539" s="16" t="s">
        <v>74</v>
      </c>
      <c r="M539" s="16" t="str" cm="1">
        <f t="array" ref="M539:U539">_xlfn._xlws.FILTER(领地怪物效果!$A$4:$I$64,L539=领地怪物效果!$A$4:$A$64)</f>
        <v>远征PVE-8级远古矿井</v>
      </c>
      <c r="N539" s="16">
        <v>8</v>
      </c>
      <c r="O539" s="16">
        <v>39.549999999999997</v>
      </c>
      <c r="P539" s="16">
        <v>387.5</v>
      </c>
      <c r="Q539" s="16">
        <v>387.5</v>
      </c>
      <c r="R539" s="16">
        <v>0</v>
      </c>
      <c r="S539" s="16">
        <v>118871361</v>
      </c>
      <c r="T539" s="16">
        <v>271250000</v>
      </c>
      <c r="U539" s="16">
        <v>5823344216</v>
      </c>
      <c r="V539" s="16">
        <f t="shared" si="73"/>
        <v>8</v>
      </c>
      <c r="W539" s="19" cm="1">
        <f t="array" ref="W539">SUMPRODUCT((V539=品质升级提升效果!$H$3:$H$102)*(品质升级提升效果!$I$3:$I$102=C539)*(品质升级提升效果!$J$3:$J$102))</f>
        <v>1.24</v>
      </c>
      <c r="X539" s="19" cm="1">
        <f t="array" ref="X539">IFERROR(LOOKUP(1,0/((L539=Sheet2!$A$1:$A$90)*(Sheet2!$B$1:$B$90=C539)),Sheet2!$C$1:$C$90),W539)</f>
        <v>1.24</v>
      </c>
      <c r="Y539" s="16">
        <f t="shared" si="75"/>
        <v>147400487</v>
      </c>
      <c r="Z539" s="16">
        <f t="shared" si="76"/>
        <v>336350000</v>
      </c>
      <c r="AA539" s="16">
        <f t="shared" si="77"/>
        <v>7220946827</v>
      </c>
      <c r="AD539" s="16" t="s">
        <v>257</v>
      </c>
      <c r="AE539" s="16" t="str">
        <f t="shared" si="78"/>
        <v>147400487,0}|</v>
      </c>
      <c r="AF539" s="16" t="s">
        <v>258</v>
      </c>
      <c r="AG539" s="16">
        <f t="shared" si="79"/>
        <v>336350000</v>
      </c>
      <c r="AH539" s="16" t="s">
        <v>260</v>
      </c>
      <c r="AI539" s="16" t="s">
        <v>259</v>
      </c>
      <c r="AJ539" s="16">
        <f t="shared" si="80"/>
        <v>7220946827</v>
      </c>
      <c r="AK539" s="16" t="s">
        <v>261</v>
      </c>
      <c r="AL539" s="24" t="str">
        <f t="shared" si="81"/>
        <v>{{5,1,1,147400487,0}|{{5,1,2,336350000,0}|{{5,1,3,7220946827,3}}</v>
      </c>
    </row>
    <row r="540" spans="1:38" x14ac:dyDescent="0.15">
      <c r="A540" s="16">
        <v>535</v>
      </c>
      <c r="B540" s="16">
        <v>609</v>
      </c>
      <c r="C540" s="16">
        <v>9</v>
      </c>
      <c r="D540" s="16">
        <v>0</v>
      </c>
      <c r="E540" s="16">
        <v>0</v>
      </c>
      <c r="F540" s="16">
        <v>900</v>
      </c>
      <c r="G540" s="16">
        <v>6000635</v>
      </c>
      <c r="H540" s="24"/>
      <c r="I540" s="24" t="s">
        <v>309</v>
      </c>
      <c r="J540" s="16">
        <v>8661</v>
      </c>
      <c r="K540" s="25">
        <f t="shared" si="74"/>
        <v>1100</v>
      </c>
      <c r="L540" s="16" t="s">
        <v>75</v>
      </c>
      <c r="M540" s="16" t="str" cm="1">
        <f t="array" ref="M540:U540">_xlfn._xlws.FILTER(领地怪物效果!$A$4:$I$64,L540=领地怪物效果!$A$4:$A$64)</f>
        <v>远征PVE-9级远古矿井</v>
      </c>
      <c r="N540" s="16">
        <v>9</v>
      </c>
      <c r="O540" s="16">
        <v>68.400000000000006</v>
      </c>
      <c r="P540" s="16">
        <v>480</v>
      </c>
      <c r="Q540" s="16">
        <v>480</v>
      </c>
      <c r="R540" s="16">
        <v>0</v>
      </c>
      <c r="S540" s="16">
        <v>205582835</v>
      </c>
      <c r="T540" s="16">
        <v>336000000</v>
      </c>
      <c r="U540" s="16">
        <v>7213432835</v>
      </c>
      <c r="V540" s="16">
        <f t="shared" si="73"/>
        <v>9</v>
      </c>
      <c r="W540" s="19" cm="1">
        <f t="array" ref="W540">SUMPRODUCT((V540=品质升级提升效果!$H$3:$H$102)*(品质升级提升效果!$I$3:$I$102=C540)*(品质升级提升效果!$J$3:$J$102))</f>
        <v>1.1000000000000001</v>
      </c>
      <c r="X540" s="19" cm="1">
        <f t="array" ref="X540">IFERROR(LOOKUP(1,0/((L540=Sheet2!$A$1:$A$90)*(Sheet2!$B$1:$B$90=C540)),Sheet2!$C$1:$C$90),W540)</f>
        <v>1.1000000000000001</v>
      </c>
      <c r="Y540" s="16">
        <f t="shared" si="75"/>
        <v>226141118</v>
      </c>
      <c r="Z540" s="16">
        <f t="shared" si="76"/>
        <v>369600000</v>
      </c>
      <c r="AA540" s="16">
        <f t="shared" si="77"/>
        <v>7934776118</v>
      </c>
      <c r="AD540" s="16" t="s">
        <v>257</v>
      </c>
      <c r="AE540" s="16" t="str">
        <f t="shared" si="78"/>
        <v>226141118,0}|</v>
      </c>
      <c r="AF540" s="16" t="s">
        <v>258</v>
      </c>
      <c r="AG540" s="16">
        <f t="shared" si="79"/>
        <v>369600000</v>
      </c>
      <c r="AH540" s="16" t="s">
        <v>260</v>
      </c>
      <c r="AI540" s="16" t="s">
        <v>259</v>
      </c>
      <c r="AJ540" s="16">
        <f t="shared" si="80"/>
        <v>7934776118</v>
      </c>
      <c r="AK540" s="16" t="s">
        <v>261</v>
      </c>
      <c r="AL540" s="24" t="str">
        <f t="shared" si="81"/>
        <v>{{5,1,1,226141118,0}|{{5,1,2,369600000,0}|{{5,1,3,7934776118,3}}</v>
      </c>
    </row>
    <row r="541" spans="1:38" x14ac:dyDescent="0.15">
      <c r="A541" s="16">
        <v>536</v>
      </c>
      <c r="B541" s="16">
        <v>701</v>
      </c>
      <c r="C541" s="16">
        <v>9</v>
      </c>
      <c r="D541" s="16">
        <v>0</v>
      </c>
      <c r="E541" s="16">
        <v>0</v>
      </c>
      <c r="F541" s="16">
        <v>0</v>
      </c>
      <c r="G541" s="16">
        <v>6000636</v>
      </c>
      <c r="H541" s="24"/>
      <c r="I541" s="24" t="s">
        <v>309</v>
      </c>
      <c r="J541" s="16">
        <v>8661</v>
      </c>
      <c r="K541" s="25">
        <f t="shared" si="74"/>
        <v>40.000000000000007</v>
      </c>
      <c r="L541" s="16" t="s">
        <v>76</v>
      </c>
      <c r="M541" s="16" t="str" cm="1">
        <f t="array" ref="M541:U541">_xlfn._xlws.FILTER(领地怪物效果!$A$4:$I$64,L541=领地怪物效果!$A$4:$A$64)</f>
        <v>远征PVE-2级BOSS据点</v>
      </c>
      <c r="N541" s="16">
        <v>2</v>
      </c>
      <c r="O541" s="16">
        <v>3.2</v>
      </c>
      <c r="P541" s="16">
        <v>2</v>
      </c>
      <c r="Q541" s="16">
        <v>2</v>
      </c>
      <c r="R541" s="16">
        <v>0</v>
      </c>
      <c r="S541" s="16">
        <v>9617910</v>
      </c>
      <c r="T541" s="16">
        <v>1400000</v>
      </c>
      <c r="U541" s="16">
        <v>30055970</v>
      </c>
      <c r="V541" s="16">
        <f t="shared" si="73"/>
        <v>1</v>
      </c>
      <c r="W541" s="19" cm="1">
        <f t="array" ref="W541">SUMPRODUCT((V541=品质升级提升效果!$H$3:$H$102)*(品质升级提升效果!$I$3:$I$102=C541)*(品质升级提升效果!$J$3:$J$102))</f>
        <v>2.6</v>
      </c>
      <c r="X541" s="19" cm="1">
        <f t="array" ref="X541">IFERROR(LOOKUP(1,0/((L541=Sheet2!$A$1:$A$90)*(Sheet2!$B$1:$B$90=C541)),Sheet2!$C$1:$C$90),W541)</f>
        <v>4.0000000000000008E-2</v>
      </c>
      <c r="Y541" s="16">
        <f t="shared" si="75"/>
        <v>384716</v>
      </c>
      <c r="Z541" s="16">
        <f t="shared" si="76"/>
        <v>56000</v>
      </c>
      <c r="AA541" s="16">
        <f t="shared" si="77"/>
        <v>1202238</v>
      </c>
      <c r="AD541" s="16" t="s">
        <v>257</v>
      </c>
      <c r="AE541" s="16" t="str">
        <f t="shared" si="78"/>
        <v>384716,0}|</v>
      </c>
      <c r="AF541" s="16" t="s">
        <v>258</v>
      </c>
      <c r="AG541" s="16">
        <f t="shared" si="79"/>
        <v>56000</v>
      </c>
      <c r="AH541" s="16" t="s">
        <v>260</v>
      </c>
      <c r="AI541" s="16" t="s">
        <v>259</v>
      </c>
      <c r="AJ541" s="16">
        <f t="shared" si="80"/>
        <v>1202238</v>
      </c>
      <c r="AK541" s="16" t="s">
        <v>261</v>
      </c>
      <c r="AL541" s="24" t="str">
        <f t="shared" si="81"/>
        <v>{{5,1,1,384716,0}|{{5,1,2,56000,0}|{{5,1,3,1202238,3}}</v>
      </c>
    </row>
    <row r="542" spans="1:38" x14ac:dyDescent="0.15">
      <c r="A542" s="16">
        <v>537</v>
      </c>
      <c r="B542" s="16">
        <v>702</v>
      </c>
      <c r="C542" s="16">
        <v>9</v>
      </c>
      <c r="D542" s="16">
        <v>0</v>
      </c>
      <c r="E542" s="16">
        <v>0</v>
      </c>
      <c r="F542" s="16">
        <v>0</v>
      </c>
      <c r="G542" s="16">
        <v>6000637</v>
      </c>
      <c r="H542" s="24"/>
      <c r="I542" s="24" t="s">
        <v>310</v>
      </c>
      <c r="J542" s="16">
        <v>8661</v>
      </c>
      <c r="K542" s="25">
        <f t="shared" si="74"/>
        <v>40.000000000000007</v>
      </c>
      <c r="L542" s="16" t="s">
        <v>77</v>
      </c>
      <c r="M542" s="16" t="str" cm="1">
        <f t="array" ref="M542:U542">_xlfn._xlws.FILTER(领地怪物效果!$A$4:$I$64,L542=领地怪物效果!$A$4:$A$64)</f>
        <v>远征PVE-7级BOSS据点</v>
      </c>
      <c r="N542" s="16">
        <v>7</v>
      </c>
      <c r="O542" s="16">
        <v>26</v>
      </c>
      <c r="P542" s="16">
        <v>160</v>
      </c>
      <c r="Q542" s="16">
        <v>160</v>
      </c>
      <c r="R542" s="16">
        <v>0</v>
      </c>
      <c r="S542" s="16">
        <v>78145522</v>
      </c>
      <c r="T542" s="16">
        <v>112000000</v>
      </c>
      <c r="U542" s="16">
        <v>2404477611</v>
      </c>
      <c r="V542" s="16">
        <f t="shared" si="73"/>
        <v>2</v>
      </c>
      <c r="W542" s="19" cm="1">
        <f t="array" ref="W542">SUMPRODUCT((V542=品质升级提升效果!$H$3:$H$102)*(品质升级提升效果!$I$3:$I$102=C542)*(品质升级提升效果!$J$3:$J$102))</f>
        <v>2.08</v>
      </c>
      <c r="X542" s="19" cm="1">
        <f t="array" ref="X542">IFERROR(LOOKUP(1,0/((L542=Sheet2!$A$1:$A$90)*(Sheet2!$B$1:$B$90=C542)),Sheet2!$C$1:$C$90),W542)</f>
        <v>4.0000000000000008E-2</v>
      </c>
      <c r="Y542" s="16">
        <f t="shared" si="75"/>
        <v>3125820</v>
      </c>
      <c r="Z542" s="16">
        <f t="shared" si="76"/>
        <v>4480000</v>
      </c>
      <c r="AA542" s="16">
        <f t="shared" si="77"/>
        <v>96179104</v>
      </c>
      <c r="AD542" s="16" t="s">
        <v>257</v>
      </c>
      <c r="AE542" s="16" t="str">
        <f t="shared" si="78"/>
        <v>3125820,0}|</v>
      </c>
      <c r="AF542" s="16" t="s">
        <v>258</v>
      </c>
      <c r="AG542" s="16">
        <f t="shared" si="79"/>
        <v>4480000</v>
      </c>
      <c r="AH542" s="16" t="s">
        <v>260</v>
      </c>
      <c r="AI542" s="16" t="s">
        <v>259</v>
      </c>
      <c r="AJ542" s="16">
        <f t="shared" si="80"/>
        <v>96179104</v>
      </c>
      <c r="AK542" s="16" t="s">
        <v>261</v>
      </c>
      <c r="AL542" s="24" t="str">
        <f t="shared" si="81"/>
        <v>{{5,1,1,3125820,0}|{{5,1,2,4480000,0}|{{5,1,3,96179104,3}}</v>
      </c>
    </row>
    <row r="543" spans="1:38" x14ac:dyDescent="0.15">
      <c r="A543" s="16">
        <v>538</v>
      </c>
      <c r="B543" s="16">
        <v>703</v>
      </c>
      <c r="C543" s="16">
        <v>9</v>
      </c>
      <c r="D543" s="16">
        <v>0</v>
      </c>
      <c r="E543" s="16">
        <v>0</v>
      </c>
      <c r="F543" s="16">
        <v>0</v>
      </c>
      <c r="G543" s="16">
        <v>6000638</v>
      </c>
      <c r="H543" s="24"/>
      <c r="I543" s="24" t="s">
        <v>311</v>
      </c>
      <c r="J543" s="16">
        <v>8661</v>
      </c>
      <c r="K543" s="25">
        <f t="shared" si="74"/>
        <v>40.000000000000007</v>
      </c>
      <c r="L543" s="16" t="s">
        <v>78</v>
      </c>
      <c r="M543" s="16" t="str" cm="1">
        <f t="array" ref="M543:U543">_xlfn._xlws.FILTER(领地怪物效果!$A$4:$I$64,L543=领地怪物效果!$A$4:$A$64)</f>
        <v>远征PVE-8级BOSS据点</v>
      </c>
      <c r="N543" s="16">
        <v>8</v>
      </c>
      <c r="O543" s="16">
        <v>31</v>
      </c>
      <c r="P543" s="16">
        <v>181</v>
      </c>
      <c r="Q543" s="16">
        <v>181</v>
      </c>
      <c r="R543" s="16">
        <v>0</v>
      </c>
      <c r="S543" s="16">
        <v>93173507</v>
      </c>
      <c r="T543" s="16">
        <v>126700000</v>
      </c>
      <c r="U543" s="16">
        <v>2720065298</v>
      </c>
      <c r="V543" s="16">
        <f t="shared" si="73"/>
        <v>3</v>
      </c>
      <c r="W543" s="19" cm="1">
        <f t="array" ref="W543">SUMPRODUCT((V543=品质升级提升效果!$H$3:$H$102)*(品质升级提升效果!$I$3:$I$102=C543)*(品质升级提升效果!$J$3:$J$102))</f>
        <v>1.72</v>
      </c>
      <c r="X543" s="19" cm="1">
        <f t="array" ref="X543">IFERROR(LOOKUP(1,0/((L543=Sheet2!$A$1:$A$90)*(Sheet2!$B$1:$B$90=C543)),Sheet2!$C$1:$C$90),W543)</f>
        <v>4.0000000000000008E-2</v>
      </c>
      <c r="Y543" s="16">
        <f t="shared" si="75"/>
        <v>3726940</v>
      </c>
      <c r="Z543" s="16">
        <f t="shared" si="76"/>
        <v>5068000</v>
      </c>
      <c r="AA543" s="16">
        <f t="shared" si="77"/>
        <v>108802611</v>
      </c>
      <c r="AD543" s="16" t="s">
        <v>257</v>
      </c>
      <c r="AE543" s="16" t="str">
        <f t="shared" si="78"/>
        <v>3726940,0}|</v>
      </c>
      <c r="AF543" s="16" t="s">
        <v>258</v>
      </c>
      <c r="AG543" s="16">
        <f t="shared" si="79"/>
        <v>5068000</v>
      </c>
      <c r="AH543" s="16" t="s">
        <v>260</v>
      </c>
      <c r="AI543" s="16" t="s">
        <v>259</v>
      </c>
      <c r="AJ543" s="16">
        <f t="shared" si="80"/>
        <v>108802611</v>
      </c>
      <c r="AK543" s="16" t="s">
        <v>261</v>
      </c>
      <c r="AL543" s="24" t="str">
        <f t="shared" si="81"/>
        <v>{{5,1,1,3726940,0}|{{5,1,2,5068000,0}|{{5,1,3,108802611,3}}</v>
      </c>
    </row>
    <row r="544" spans="1:38" x14ac:dyDescent="0.15">
      <c r="A544" s="16">
        <v>539</v>
      </c>
      <c r="B544" s="16">
        <v>704</v>
      </c>
      <c r="C544" s="16">
        <v>9</v>
      </c>
      <c r="D544" s="16">
        <v>0</v>
      </c>
      <c r="E544" s="16">
        <v>0</v>
      </c>
      <c r="F544" s="16">
        <v>0</v>
      </c>
      <c r="G544" s="16">
        <v>6000639</v>
      </c>
      <c r="H544" s="24"/>
      <c r="I544" s="24" t="s">
        <v>303</v>
      </c>
      <c r="J544" s="16">
        <v>8661</v>
      </c>
      <c r="K544" s="25">
        <f t="shared" si="74"/>
        <v>40.000000000000007</v>
      </c>
      <c r="L544" s="16" t="s">
        <v>79</v>
      </c>
      <c r="M544" s="16" t="str" cm="1">
        <f t="array" ref="M544:U544">_xlfn._xlws.FILTER(领地怪物效果!$A$4:$I$64,L544=领地怪物效果!$A$4:$A$64)</f>
        <v>远征PVE-9级BOSS据点</v>
      </c>
      <c r="N544" s="16">
        <v>9</v>
      </c>
      <c r="O544" s="16">
        <v>51</v>
      </c>
      <c r="P544" s="16">
        <v>284</v>
      </c>
      <c r="Q544" s="16">
        <v>284</v>
      </c>
      <c r="R544" s="16">
        <v>0</v>
      </c>
      <c r="S544" s="16">
        <v>153285447</v>
      </c>
      <c r="T544" s="16">
        <v>198800000</v>
      </c>
      <c r="U544" s="16">
        <v>4267947761</v>
      </c>
      <c r="V544" s="16">
        <f t="shared" si="73"/>
        <v>4</v>
      </c>
      <c r="W544" s="19" cm="1">
        <f t="array" ref="W544">SUMPRODUCT((V544=品质升级提升效果!$H$3:$H$102)*(品质升级提升效果!$I$3:$I$102=C544)*(品质升级提升效果!$J$3:$J$102))</f>
        <v>1.72</v>
      </c>
      <c r="X544" s="19" cm="1">
        <f t="array" ref="X544">IFERROR(LOOKUP(1,0/((L544=Sheet2!$A$1:$A$90)*(Sheet2!$B$1:$B$90=C544)),Sheet2!$C$1:$C$90),W544)</f>
        <v>4.0000000000000008E-2</v>
      </c>
      <c r="Y544" s="16">
        <f t="shared" si="75"/>
        <v>6131417</v>
      </c>
      <c r="Z544" s="16">
        <f t="shared" si="76"/>
        <v>7952000</v>
      </c>
      <c r="AA544" s="16">
        <f t="shared" si="77"/>
        <v>170717910</v>
      </c>
      <c r="AD544" s="16" t="s">
        <v>257</v>
      </c>
      <c r="AE544" s="16" t="str">
        <f t="shared" si="78"/>
        <v>6131417,0}|</v>
      </c>
      <c r="AF544" s="16" t="s">
        <v>258</v>
      </c>
      <c r="AG544" s="16">
        <f t="shared" si="79"/>
        <v>7952000</v>
      </c>
      <c r="AH544" s="16" t="s">
        <v>260</v>
      </c>
      <c r="AI544" s="16" t="s">
        <v>259</v>
      </c>
      <c r="AJ544" s="16">
        <f t="shared" si="80"/>
        <v>170717910</v>
      </c>
      <c r="AK544" s="16" t="s">
        <v>261</v>
      </c>
      <c r="AL544" s="24" t="str">
        <f t="shared" si="81"/>
        <v>{{5,1,1,6131417,0}|{{5,1,2,7952000,0}|{{5,1,3,170717910,3}}</v>
      </c>
    </row>
    <row r="545" spans="1:38" x14ac:dyDescent="0.15">
      <c r="A545" s="16">
        <v>540</v>
      </c>
      <c r="B545" s="16">
        <v>705</v>
      </c>
      <c r="C545" s="16">
        <v>9</v>
      </c>
      <c r="D545" s="16">
        <v>0</v>
      </c>
      <c r="E545" s="16">
        <v>0</v>
      </c>
      <c r="F545" s="16">
        <v>0</v>
      </c>
      <c r="G545" s="16">
        <v>6000640</v>
      </c>
      <c r="H545" s="24"/>
      <c r="I545" s="24" t="s">
        <v>312</v>
      </c>
      <c r="J545" s="16">
        <v>8661</v>
      </c>
      <c r="K545" s="25">
        <f t="shared" si="74"/>
        <v>40.000000000000007</v>
      </c>
      <c r="L545" s="16" t="s">
        <v>80</v>
      </c>
      <c r="M545" s="16" t="str" cm="1">
        <f t="array" ref="M545:U545">_xlfn._xlws.FILTER(领地怪物效果!$A$4:$I$64,L545=领地怪物效果!$A$4:$A$64)</f>
        <v>远征PVE-10级BOSS据点</v>
      </c>
      <c r="N545" s="16">
        <v>10</v>
      </c>
      <c r="O545" s="16">
        <v>81</v>
      </c>
      <c r="P545" s="16">
        <v>382</v>
      </c>
      <c r="Q545" s="16">
        <v>382</v>
      </c>
      <c r="R545" s="16">
        <v>0</v>
      </c>
      <c r="S545" s="16">
        <v>243453358</v>
      </c>
      <c r="T545" s="16">
        <v>267400000</v>
      </c>
      <c r="U545" s="16">
        <v>5740690298</v>
      </c>
      <c r="V545" s="16">
        <f t="shared" si="73"/>
        <v>5</v>
      </c>
      <c r="W545" s="19" cm="1">
        <f t="array" ref="W545">SUMPRODUCT((V545=品质升级提升效果!$H$3:$H$102)*(品质升级提升效果!$I$3:$I$102=C545)*(品质升级提升效果!$J$3:$J$102))</f>
        <v>1.62</v>
      </c>
      <c r="X545" s="19" cm="1">
        <f t="array" ref="X545">IFERROR(LOOKUP(1,0/((L545=Sheet2!$A$1:$A$90)*(Sheet2!$B$1:$B$90=C545)),Sheet2!$C$1:$C$90),W545)</f>
        <v>4.0000000000000008E-2</v>
      </c>
      <c r="Y545" s="16">
        <f t="shared" si="75"/>
        <v>9738134</v>
      </c>
      <c r="Z545" s="16">
        <f t="shared" si="76"/>
        <v>10696000</v>
      </c>
      <c r="AA545" s="16">
        <f t="shared" si="77"/>
        <v>229627611</v>
      </c>
      <c r="AD545" s="16" t="s">
        <v>257</v>
      </c>
      <c r="AE545" s="16" t="str">
        <f t="shared" si="78"/>
        <v>9738134,0}|</v>
      </c>
      <c r="AF545" s="16" t="s">
        <v>258</v>
      </c>
      <c r="AG545" s="16">
        <f t="shared" si="79"/>
        <v>10696000</v>
      </c>
      <c r="AH545" s="16" t="s">
        <v>260</v>
      </c>
      <c r="AI545" s="16" t="s">
        <v>259</v>
      </c>
      <c r="AJ545" s="16">
        <f t="shared" si="80"/>
        <v>229627611</v>
      </c>
      <c r="AK545" s="16" t="s">
        <v>261</v>
      </c>
      <c r="AL545" s="24" t="str">
        <f t="shared" si="81"/>
        <v>{{5,1,1,9738134,0}|{{5,1,2,10696000,0}|{{5,1,3,229627611,3}}</v>
      </c>
    </row>
    <row r="546" spans="1:38" x14ac:dyDescent="0.15">
      <c r="A546" s="16">
        <v>541</v>
      </c>
      <c r="B546" s="16">
        <v>100</v>
      </c>
      <c r="C546" s="16">
        <v>10</v>
      </c>
      <c r="D546" s="16">
        <v>0</v>
      </c>
      <c r="E546" s="16">
        <v>0</v>
      </c>
      <c r="F546" s="16">
        <v>0</v>
      </c>
      <c r="G546" s="16">
        <v>6000641</v>
      </c>
      <c r="H546" s="24"/>
      <c r="I546" s="24" t="s">
        <v>269</v>
      </c>
      <c r="J546" s="16">
        <v>8661</v>
      </c>
      <c r="K546" s="25">
        <f t="shared" si="74"/>
        <v>4500</v>
      </c>
      <c r="L546" s="16" t="s">
        <v>21</v>
      </c>
      <c r="M546" s="16" t="str" cm="1">
        <f t="array" ref="M546:U546">_xlfn._xlws.FILTER(领地怪物效果!$A$4:$I$64,L546=领地怪物效果!$A$4:$A$64)</f>
        <v>远征PVP-出生</v>
      </c>
      <c r="N546" s="16">
        <v>0</v>
      </c>
      <c r="O546" s="16">
        <v>0.5</v>
      </c>
      <c r="P546" s="16">
        <v>0.8</v>
      </c>
      <c r="Q546" s="16">
        <v>0.8</v>
      </c>
      <c r="R546" s="16">
        <v>0</v>
      </c>
      <c r="S546" s="16">
        <v>1502798</v>
      </c>
      <c r="T546" s="16">
        <v>560000</v>
      </c>
      <c r="U546" s="16">
        <v>12022388</v>
      </c>
      <c r="V546" s="16">
        <f t="shared" si="73"/>
        <v>1</v>
      </c>
      <c r="W546" s="19" cm="1">
        <f t="array" ref="W546">SUMPRODUCT((V546=品质升级提升效果!$H$3:$H$102)*(品质升级提升效果!$I$3:$I$102=C546)*(品质升级提升效果!$J$3:$J$102))</f>
        <v>4.5</v>
      </c>
      <c r="X546" s="19" cm="1">
        <f t="array" ref="X546">IFERROR(LOOKUP(1,0/((L546=Sheet2!$A$1:$A$90)*(Sheet2!$B$1:$B$90=C546)),Sheet2!$C$1:$C$90),W546)</f>
        <v>4.5</v>
      </c>
      <c r="Y546" s="16">
        <f t="shared" si="75"/>
        <v>6762591</v>
      </c>
      <c r="Z546" s="16">
        <f t="shared" si="76"/>
        <v>2520000</v>
      </c>
      <c r="AA546" s="16">
        <f t="shared" si="77"/>
        <v>54100746</v>
      </c>
      <c r="AD546" s="16" t="s">
        <v>257</v>
      </c>
      <c r="AE546" s="16" t="str">
        <f t="shared" si="78"/>
        <v>6762591,0}|</v>
      </c>
      <c r="AF546" s="16" t="s">
        <v>258</v>
      </c>
      <c r="AG546" s="16">
        <f t="shared" si="79"/>
        <v>2520000</v>
      </c>
      <c r="AH546" s="16" t="s">
        <v>260</v>
      </c>
      <c r="AI546" s="16" t="s">
        <v>259</v>
      </c>
      <c r="AJ546" s="16">
        <f t="shared" si="80"/>
        <v>54100746</v>
      </c>
      <c r="AK546" s="16" t="s">
        <v>261</v>
      </c>
      <c r="AL546" s="24" t="str">
        <f t="shared" si="81"/>
        <v>{{5,1,1,6762591,0}|{{5,1,2,2520000,0}|{{5,1,3,54100746,3}}</v>
      </c>
    </row>
    <row r="547" spans="1:38" x14ac:dyDescent="0.15">
      <c r="A547" s="16">
        <v>542</v>
      </c>
      <c r="B547" s="16">
        <v>101</v>
      </c>
      <c r="C547" s="16">
        <v>10</v>
      </c>
      <c r="D547" s="16">
        <v>0</v>
      </c>
      <c r="E547" s="16">
        <v>0</v>
      </c>
      <c r="F547" s="16">
        <v>0</v>
      </c>
      <c r="G547" s="16">
        <v>6000642</v>
      </c>
      <c r="H547" s="24"/>
      <c r="I547" s="24" t="s">
        <v>269</v>
      </c>
      <c r="J547" s="16">
        <v>8661</v>
      </c>
      <c r="K547" s="25">
        <f t="shared" si="74"/>
        <v>4500</v>
      </c>
      <c r="L547" s="16" t="s">
        <v>22</v>
      </c>
      <c r="M547" s="16" t="str" cm="1">
        <f t="array" ref="M547:U547">_xlfn._xlws.FILTER(领地怪物效果!$A$4:$I$64,L547=领地怪物效果!$A$4:$A$64)</f>
        <v>远征PVP-1级普通</v>
      </c>
      <c r="N547" s="16">
        <v>1</v>
      </c>
      <c r="O547" s="16">
        <v>0.65</v>
      </c>
      <c r="P547" s="16">
        <v>0.8</v>
      </c>
      <c r="Q547" s="16">
        <v>0.8</v>
      </c>
      <c r="R547" s="16">
        <v>0</v>
      </c>
      <c r="S547" s="16">
        <v>1953638</v>
      </c>
      <c r="T547" s="16">
        <v>560000</v>
      </c>
      <c r="U547" s="16">
        <v>12022388</v>
      </c>
      <c r="V547" s="16">
        <f t="shared" si="73"/>
        <v>1</v>
      </c>
      <c r="W547" s="19" cm="1">
        <f t="array" ref="W547">SUMPRODUCT((V547=品质升级提升效果!$H$3:$H$102)*(品质升级提升效果!$I$3:$I$102=C547)*(品质升级提升效果!$J$3:$J$102))</f>
        <v>4.5</v>
      </c>
      <c r="X547" s="19" cm="1">
        <f t="array" ref="X547">IFERROR(LOOKUP(1,0/((L547=Sheet2!$A$1:$A$90)*(Sheet2!$B$1:$B$90=C547)),Sheet2!$C$1:$C$90),W547)</f>
        <v>4.5</v>
      </c>
      <c r="Y547" s="16">
        <f t="shared" si="75"/>
        <v>8791371</v>
      </c>
      <c r="Z547" s="16">
        <f t="shared" si="76"/>
        <v>2520000</v>
      </c>
      <c r="AA547" s="16">
        <f t="shared" si="77"/>
        <v>54100746</v>
      </c>
      <c r="AD547" s="16" t="s">
        <v>257</v>
      </c>
      <c r="AE547" s="16" t="str">
        <f t="shared" si="78"/>
        <v>8791371,0}|</v>
      </c>
      <c r="AF547" s="16" t="s">
        <v>258</v>
      </c>
      <c r="AG547" s="16">
        <f t="shared" si="79"/>
        <v>2520000</v>
      </c>
      <c r="AH547" s="16" t="s">
        <v>260</v>
      </c>
      <c r="AI547" s="16" t="s">
        <v>259</v>
      </c>
      <c r="AJ547" s="16">
        <f t="shared" si="80"/>
        <v>54100746</v>
      </c>
      <c r="AK547" s="16" t="s">
        <v>261</v>
      </c>
      <c r="AL547" s="24" t="str">
        <f t="shared" si="81"/>
        <v>{{5,1,1,8791371,0}|{{5,1,2,2520000,0}|{{5,1,3,54100746,3}}</v>
      </c>
    </row>
    <row r="548" spans="1:38" x14ac:dyDescent="0.15">
      <c r="A548" s="16">
        <v>543</v>
      </c>
      <c r="B548" s="16">
        <v>102</v>
      </c>
      <c r="C548" s="16">
        <v>10</v>
      </c>
      <c r="D548" s="16">
        <v>0</v>
      </c>
      <c r="E548" s="16">
        <v>0</v>
      </c>
      <c r="F548" s="16">
        <v>0</v>
      </c>
      <c r="G548" s="16">
        <v>6000643</v>
      </c>
      <c r="H548" s="24"/>
      <c r="I548" s="24" t="s">
        <v>270</v>
      </c>
      <c r="J548" s="16">
        <v>8661</v>
      </c>
      <c r="K548" s="25">
        <f t="shared" si="74"/>
        <v>3240</v>
      </c>
      <c r="L548" s="16" t="s">
        <v>23</v>
      </c>
      <c r="M548" s="16" t="str" cm="1">
        <f t="array" ref="M548:U548">_xlfn._xlws.FILTER(领地怪物效果!$A$4:$I$64,L548=领地怪物效果!$A$4:$A$64)</f>
        <v>远征PVP-2级普通</v>
      </c>
      <c r="N548" s="16">
        <v>2</v>
      </c>
      <c r="O548" s="16">
        <v>2.8</v>
      </c>
      <c r="P548" s="16">
        <v>1.8</v>
      </c>
      <c r="Q548" s="16">
        <v>1.8</v>
      </c>
      <c r="R548" s="16">
        <v>0</v>
      </c>
      <c r="S548" s="16">
        <v>8415671</v>
      </c>
      <c r="T548" s="16">
        <v>1260000</v>
      </c>
      <c r="U548" s="16">
        <v>27050373</v>
      </c>
      <c r="V548" s="16">
        <f t="shared" si="73"/>
        <v>2</v>
      </c>
      <c r="W548" s="19" cm="1">
        <f t="array" ref="W548">SUMPRODUCT((V548=品质升级提升效果!$H$3:$H$102)*(品质升级提升效果!$I$3:$I$102=C548)*(品质升级提升效果!$J$3:$J$102))</f>
        <v>3.24</v>
      </c>
      <c r="X548" s="19" cm="1">
        <f t="array" ref="X548">IFERROR(LOOKUP(1,0/((L548=Sheet2!$A$1:$A$90)*(Sheet2!$B$1:$B$90=C548)),Sheet2!$C$1:$C$90),W548)</f>
        <v>3.24</v>
      </c>
      <c r="Y548" s="16">
        <f t="shared" si="75"/>
        <v>27266774</v>
      </c>
      <c r="Z548" s="16">
        <f t="shared" si="76"/>
        <v>4082400</v>
      </c>
      <c r="AA548" s="16">
        <f t="shared" si="77"/>
        <v>87643208</v>
      </c>
      <c r="AD548" s="16" t="s">
        <v>257</v>
      </c>
      <c r="AE548" s="16" t="str">
        <f t="shared" si="78"/>
        <v>27266774,0}|</v>
      </c>
      <c r="AF548" s="16" t="s">
        <v>258</v>
      </c>
      <c r="AG548" s="16">
        <f t="shared" si="79"/>
        <v>4082400</v>
      </c>
      <c r="AH548" s="16" t="s">
        <v>260</v>
      </c>
      <c r="AI548" s="16" t="s">
        <v>259</v>
      </c>
      <c r="AJ548" s="16">
        <f t="shared" si="80"/>
        <v>87643208</v>
      </c>
      <c r="AK548" s="16" t="s">
        <v>261</v>
      </c>
      <c r="AL548" s="24" t="str">
        <f t="shared" si="81"/>
        <v>{{5,1,1,27266774,0}|{{5,1,2,4082400,0}|{{5,1,3,87643208,3}}</v>
      </c>
    </row>
    <row r="549" spans="1:38" x14ac:dyDescent="0.15">
      <c r="A549" s="16">
        <v>544</v>
      </c>
      <c r="B549" s="16">
        <v>103</v>
      </c>
      <c r="C549" s="16">
        <v>10</v>
      </c>
      <c r="D549" s="16">
        <v>0</v>
      </c>
      <c r="E549" s="16">
        <v>0</v>
      </c>
      <c r="F549" s="16">
        <v>0</v>
      </c>
      <c r="G549" s="16">
        <v>6000644</v>
      </c>
      <c r="H549" s="24"/>
      <c r="I549" s="24" t="s">
        <v>271</v>
      </c>
      <c r="J549" s="16">
        <v>8661</v>
      </c>
      <c r="K549" s="25">
        <f t="shared" si="74"/>
        <v>2640</v>
      </c>
      <c r="L549" s="16" t="s">
        <v>24</v>
      </c>
      <c r="M549" s="16" t="str" cm="1">
        <f t="array" ref="M549:U549">_xlfn._xlws.FILTER(领地怪物效果!$A$4:$I$64,L549=领地怪物效果!$A$4:$A$64)</f>
        <v>远征PVP-3级普通</v>
      </c>
      <c r="N549" s="16">
        <v>3</v>
      </c>
      <c r="O549" s="16">
        <v>5.5</v>
      </c>
      <c r="P549" s="16">
        <v>3</v>
      </c>
      <c r="Q549" s="16">
        <v>3</v>
      </c>
      <c r="R549" s="16">
        <v>0</v>
      </c>
      <c r="S549" s="16">
        <v>16530783</v>
      </c>
      <c r="T549" s="16">
        <v>2100000</v>
      </c>
      <c r="U549" s="16">
        <v>45083955</v>
      </c>
      <c r="V549" s="16">
        <f t="shared" si="73"/>
        <v>3</v>
      </c>
      <c r="W549" s="19" cm="1">
        <f t="array" ref="W549">SUMPRODUCT((V549=品质升级提升效果!$H$3:$H$102)*(品质升级提升效果!$I$3:$I$102=C549)*(品质升级提升效果!$J$3:$J$102))</f>
        <v>2.64</v>
      </c>
      <c r="X549" s="19" cm="1">
        <f t="array" ref="X549">IFERROR(LOOKUP(1,0/((L549=Sheet2!$A$1:$A$90)*(Sheet2!$B$1:$B$90=C549)),Sheet2!$C$1:$C$90),W549)</f>
        <v>2.64</v>
      </c>
      <c r="Y549" s="16">
        <f t="shared" si="75"/>
        <v>43641267</v>
      </c>
      <c r="Z549" s="16">
        <f t="shared" si="76"/>
        <v>5544000</v>
      </c>
      <c r="AA549" s="16">
        <f t="shared" si="77"/>
        <v>119021641</v>
      </c>
      <c r="AD549" s="16" t="s">
        <v>257</v>
      </c>
      <c r="AE549" s="16" t="str">
        <f t="shared" si="78"/>
        <v>43641267,0}|</v>
      </c>
      <c r="AF549" s="16" t="s">
        <v>258</v>
      </c>
      <c r="AG549" s="16">
        <f t="shared" si="79"/>
        <v>5544000</v>
      </c>
      <c r="AH549" s="16" t="s">
        <v>260</v>
      </c>
      <c r="AI549" s="16" t="s">
        <v>259</v>
      </c>
      <c r="AJ549" s="16">
        <f t="shared" si="80"/>
        <v>119021641</v>
      </c>
      <c r="AK549" s="16" t="s">
        <v>261</v>
      </c>
      <c r="AL549" s="24" t="str">
        <f t="shared" si="81"/>
        <v>{{5,1,1,43641267,0}|{{5,1,2,5544000,0}|{{5,1,3,119021641,3}}</v>
      </c>
    </row>
    <row r="550" spans="1:38" x14ac:dyDescent="0.15">
      <c r="A550" s="16">
        <v>545</v>
      </c>
      <c r="B550" s="16">
        <v>104</v>
      </c>
      <c r="C550" s="16">
        <v>10</v>
      </c>
      <c r="D550" s="16">
        <v>0</v>
      </c>
      <c r="E550" s="16">
        <v>0</v>
      </c>
      <c r="F550" s="16">
        <v>0</v>
      </c>
      <c r="G550" s="16">
        <v>6000645</v>
      </c>
      <c r="H550" s="24"/>
      <c r="I550" s="24" t="s">
        <v>272</v>
      </c>
      <c r="J550" s="16">
        <v>8661</v>
      </c>
      <c r="K550" s="25">
        <f t="shared" si="74"/>
        <v>2240</v>
      </c>
      <c r="L550" s="16" t="s">
        <v>25</v>
      </c>
      <c r="M550" s="16" t="str" cm="1">
        <f t="array" ref="M550:U550">_xlfn._xlws.FILTER(领地怪物效果!$A$4:$I$64,L550=领地怪物效果!$A$4:$A$64)</f>
        <v>远征PVP-4级普通</v>
      </c>
      <c r="N550" s="16">
        <v>4</v>
      </c>
      <c r="O550" s="16">
        <v>8</v>
      </c>
      <c r="P550" s="16">
        <v>22</v>
      </c>
      <c r="Q550" s="16">
        <v>22</v>
      </c>
      <c r="R550" s="16">
        <v>0</v>
      </c>
      <c r="S550" s="16">
        <v>24044776</v>
      </c>
      <c r="T550" s="16">
        <v>15400000</v>
      </c>
      <c r="U550" s="16">
        <v>330615671</v>
      </c>
      <c r="V550" s="16">
        <f t="shared" si="73"/>
        <v>4</v>
      </c>
      <c r="W550" s="19" cm="1">
        <f t="array" ref="W550">SUMPRODUCT((V550=品质升级提升效果!$H$3:$H$102)*(品质升级提升效果!$I$3:$I$102=C550)*(品质升级提升效果!$J$3:$J$102))</f>
        <v>2.2400000000000002</v>
      </c>
      <c r="X550" s="19" cm="1">
        <f t="array" ref="X550">IFERROR(LOOKUP(1,0/((L550=Sheet2!$A$1:$A$90)*(Sheet2!$B$1:$B$90=C550)),Sheet2!$C$1:$C$90),W550)</f>
        <v>2.2400000000000002</v>
      </c>
      <c r="Y550" s="16">
        <f t="shared" si="75"/>
        <v>53860298</v>
      </c>
      <c r="Z550" s="16">
        <f t="shared" si="76"/>
        <v>34496000</v>
      </c>
      <c r="AA550" s="16">
        <f t="shared" si="77"/>
        <v>740579103</v>
      </c>
      <c r="AD550" s="16" t="s">
        <v>257</v>
      </c>
      <c r="AE550" s="16" t="str">
        <f t="shared" si="78"/>
        <v>53860298,0}|</v>
      </c>
      <c r="AF550" s="16" t="s">
        <v>258</v>
      </c>
      <c r="AG550" s="16">
        <f t="shared" si="79"/>
        <v>34496000</v>
      </c>
      <c r="AH550" s="16" t="s">
        <v>260</v>
      </c>
      <c r="AI550" s="16" t="s">
        <v>259</v>
      </c>
      <c r="AJ550" s="16">
        <f t="shared" si="80"/>
        <v>740579103</v>
      </c>
      <c r="AK550" s="16" t="s">
        <v>261</v>
      </c>
      <c r="AL550" s="24" t="str">
        <f t="shared" si="81"/>
        <v>{{5,1,1,53860298,0}|{{5,1,2,34496000,0}|{{5,1,3,740579103,3}}</v>
      </c>
    </row>
    <row r="551" spans="1:38" x14ac:dyDescent="0.15">
      <c r="A551" s="16">
        <v>546</v>
      </c>
      <c r="B551" s="16">
        <v>105</v>
      </c>
      <c r="C551" s="16">
        <v>10</v>
      </c>
      <c r="D551" s="16">
        <v>0</v>
      </c>
      <c r="E551" s="16">
        <v>0</v>
      </c>
      <c r="F551" s="16">
        <v>0</v>
      </c>
      <c r="G551" s="16">
        <v>6000646</v>
      </c>
      <c r="H551" s="24"/>
      <c r="I551" s="24" t="s">
        <v>273</v>
      </c>
      <c r="J551" s="16">
        <v>8661</v>
      </c>
      <c r="K551" s="25">
        <f t="shared" si="74"/>
        <v>2040</v>
      </c>
      <c r="L551" s="16" t="s">
        <v>26</v>
      </c>
      <c r="M551" s="16" t="str" cm="1">
        <f t="array" ref="M551:U551">_xlfn._xlws.FILTER(领地怪物效果!$A$4:$I$64,L551=领地怪物效果!$A$4:$A$64)</f>
        <v>远征PVP-5级普通</v>
      </c>
      <c r="N551" s="16">
        <v>5</v>
      </c>
      <c r="O551" s="16">
        <v>12</v>
      </c>
      <c r="P551" s="16">
        <v>25</v>
      </c>
      <c r="Q551" s="16">
        <v>25</v>
      </c>
      <c r="R551" s="16">
        <v>0</v>
      </c>
      <c r="S551" s="16">
        <v>36067164</v>
      </c>
      <c r="T551" s="16">
        <v>17500000</v>
      </c>
      <c r="U551" s="16">
        <v>375699626</v>
      </c>
      <c r="V551" s="16">
        <f t="shared" si="73"/>
        <v>5</v>
      </c>
      <c r="W551" s="19" cm="1">
        <f t="array" ref="W551">SUMPRODUCT((V551=品质升级提升效果!$H$3:$H$102)*(品质升级提升效果!$I$3:$I$102=C551)*(品质升级提升效果!$J$3:$J$102))</f>
        <v>2.04</v>
      </c>
      <c r="X551" s="19" cm="1">
        <f t="array" ref="X551">IFERROR(LOOKUP(1,0/((L551=Sheet2!$A$1:$A$90)*(Sheet2!$B$1:$B$90=C551)),Sheet2!$C$1:$C$90),W551)</f>
        <v>2.04</v>
      </c>
      <c r="Y551" s="16">
        <f t="shared" si="75"/>
        <v>73577014</v>
      </c>
      <c r="Z551" s="16">
        <f t="shared" si="76"/>
        <v>35700000</v>
      </c>
      <c r="AA551" s="16">
        <f t="shared" si="77"/>
        <v>766427237</v>
      </c>
      <c r="AD551" s="16" t="s">
        <v>257</v>
      </c>
      <c r="AE551" s="16" t="str">
        <f t="shared" si="78"/>
        <v>73577014,0}|</v>
      </c>
      <c r="AF551" s="16" t="s">
        <v>258</v>
      </c>
      <c r="AG551" s="16">
        <f t="shared" si="79"/>
        <v>35700000</v>
      </c>
      <c r="AH551" s="16" t="s">
        <v>260</v>
      </c>
      <c r="AI551" s="16" t="s">
        <v>259</v>
      </c>
      <c r="AJ551" s="16">
        <f t="shared" si="80"/>
        <v>766427237</v>
      </c>
      <c r="AK551" s="16" t="s">
        <v>261</v>
      </c>
      <c r="AL551" s="24" t="str">
        <f t="shared" si="81"/>
        <v>{{5,1,1,73577014,0}|{{5,1,2,35700000,0}|{{5,1,3,766427237,3}}</v>
      </c>
    </row>
    <row r="552" spans="1:38" x14ac:dyDescent="0.15">
      <c r="A552" s="16">
        <v>547</v>
      </c>
      <c r="B552" s="16">
        <v>106</v>
      </c>
      <c r="C552" s="16">
        <v>10</v>
      </c>
      <c r="D552" s="16">
        <v>0</v>
      </c>
      <c r="E552" s="16">
        <v>0</v>
      </c>
      <c r="F552" s="16">
        <v>0</v>
      </c>
      <c r="G552" s="16">
        <v>6000647</v>
      </c>
      <c r="H552" s="24"/>
      <c r="I552" s="24" t="s">
        <v>274</v>
      </c>
      <c r="J552" s="16">
        <v>8661</v>
      </c>
      <c r="K552" s="25">
        <f t="shared" si="74"/>
        <v>1980</v>
      </c>
      <c r="L552" s="16" t="s">
        <v>27</v>
      </c>
      <c r="M552" s="16" t="str" cm="1">
        <f t="array" ref="M552:U552">_xlfn._xlws.FILTER(领地怪物效果!$A$4:$I$64,L552=领地怪物效果!$A$4:$A$64)</f>
        <v>远征PVP-6级普通</v>
      </c>
      <c r="N552" s="16">
        <v>6</v>
      </c>
      <c r="O552" s="16">
        <v>28</v>
      </c>
      <c r="P552" s="16">
        <v>160</v>
      </c>
      <c r="Q552" s="16">
        <v>160</v>
      </c>
      <c r="R552" s="16">
        <v>0</v>
      </c>
      <c r="S552" s="16">
        <v>84156716</v>
      </c>
      <c r="T552" s="16">
        <v>112000000</v>
      </c>
      <c r="U552" s="16">
        <v>2404477611</v>
      </c>
      <c r="V552" s="16">
        <f t="shared" si="73"/>
        <v>6</v>
      </c>
      <c r="W552" s="19" cm="1">
        <f t="array" ref="W552">SUMPRODUCT((V552=品质升级提升效果!$H$3:$H$102)*(品质升级提升效果!$I$3:$I$102=C552)*(品质升级提升效果!$J$3:$J$102))</f>
        <v>1.98</v>
      </c>
      <c r="X552" s="19" cm="1">
        <f t="array" ref="X552">IFERROR(LOOKUP(1,0/((L552=Sheet2!$A$1:$A$90)*(Sheet2!$B$1:$B$90=C552)),Sheet2!$C$1:$C$90),W552)</f>
        <v>1.98</v>
      </c>
      <c r="Y552" s="16">
        <f t="shared" si="75"/>
        <v>166630297</v>
      </c>
      <c r="Z552" s="16">
        <f t="shared" si="76"/>
        <v>221760000</v>
      </c>
      <c r="AA552" s="16">
        <f t="shared" si="77"/>
        <v>4760865669</v>
      </c>
      <c r="AD552" s="16" t="s">
        <v>257</v>
      </c>
      <c r="AE552" s="16" t="str">
        <f t="shared" si="78"/>
        <v>166630297,0}|</v>
      </c>
      <c r="AF552" s="16" t="s">
        <v>258</v>
      </c>
      <c r="AG552" s="16">
        <f t="shared" si="79"/>
        <v>221760000</v>
      </c>
      <c r="AH552" s="16" t="s">
        <v>260</v>
      </c>
      <c r="AI552" s="16" t="s">
        <v>259</v>
      </c>
      <c r="AJ552" s="16">
        <f t="shared" si="80"/>
        <v>4760865669</v>
      </c>
      <c r="AK552" s="16" t="s">
        <v>261</v>
      </c>
      <c r="AL552" s="24" t="str">
        <f t="shared" si="81"/>
        <v>{{5,1,1,166630297,0}|{{5,1,2,221760000,0}|{{5,1,3,4760865669,3}}</v>
      </c>
    </row>
    <row r="553" spans="1:38" x14ac:dyDescent="0.15">
      <c r="A553" s="16">
        <v>548</v>
      </c>
      <c r="B553" s="16">
        <v>107</v>
      </c>
      <c r="C553" s="16">
        <v>10</v>
      </c>
      <c r="D553" s="16">
        <v>0</v>
      </c>
      <c r="E553" s="16">
        <v>0</v>
      </c>
      <c r="F553" s="16">
        <v>0</v>
      </c>
      <c r="G553" s="16">
        <v>6000648</v>
      </c>
      <c r="H553" s="24"/>
      <c r="I553" s="24" t="s">
        <v>275</v>
      </c>
      <c r="J553" s="16">
        <v>8661</v>
      </c>
      <c r="K553" s="25">
        <f t="shared" si="74"/>
        <v>1780</v>
      </c>
      <c r="L553" s="16" t="s">
        <v>28</v>
      </c>
      <c r="M553" s="16" t="str" cm="1">
        <f t="array" ref="M553:U553">_xlfn._xlws.FILTER(领地怪物效果!$A$4:$I$64,L553=领地怪物效果!$A$4:$A$64)</f>
        <v>远征PVP-7级普通</v>
      </c>
      <c r="N553" s="16">
        <v>7</v>
      </c>
      <c r="O553" s="16">
        <v>32</v>
      </c>
      <c r="P553" s="16">
        <v>200</v>
      </c>
      <c r="Q553" s="16">
        <v>200</v>
      </c>
      <c r="R553" s="16">
        <v>0</v>
      </c>
      <c r="S553" s="16">
        <v>96179104</v>
      </c>
      <c r="T553" s="16">
        <v>140000000</v>
      </c>
      <c r="U553" s="16">
        <v>3005597014</v>
      </c>
      <c r="V553" s="16">
        <f t="shared" ref="V553:V605" si="82">IF(MID(B553,2,3)+0=0,1,MID(B553,2,3)+0)</f>
        <v>7</v>
      </c>
      <c r="W553" s="19" cm="1">
        <f t="array" ref="W553">SUMPRODUCT((V553=品质升级提升效果!$H$3:$H$102)*(品质升级提升效果!$I$3:$I$102=C553)*(品质升级提升效果!$J$3:$J$102))</f>
        <v>1.78</v>
      </c>
      <c r="X553" s="19" cm="1">
        <f t="array" ref="X553">IFERROR(LOOKUP(1,0/((L553=Sheet2!$A$1:$A$90)*(Sheet2!$B$1:$B$90=C553)),Sheet2!$C$1:$C$90),W553)</f>
        <v>1.78</v>
      </c>
      <c r="Y553" s="16">
        <f t="shared" si="75"/>
        <v>171198805</v>
      </c>
      <c r="Z553" s="16">
        <f t="shared" si="76"/>
        <v>249200000</v>
      </c>
      <c r="AA553" s="16">
        <f t="shared" si="77"/>
        <v>5349962684</v>
      </c>
      <c r="AD553" s="16" t="s">
        <v>257</v>
      </c>
      <c r="AE553" s="16" t="str">
        <f t="shared" si="78"/>
        <v>171198805,0}|</v>
      </c>
      <c r="AF553" s="16" t="s">
        <v>258</v>
      </c>
      <c r="AG553" s="16">
        <f t="shared" si="79"/>
        <v>249200000</v>
      </c>
      <c r="AH553" s="16" t="s">
        <v>260</v>
      </c>
      <c r="AI553" s="16" t="s">
        <v>259</v>
      </c>
      <c r="AJ553" s="16">
        <f t="shared" si="80"/>
        <v>5349962684</v>
      </c>
      <c r="AK553" s="16" t="s">
        <v>261</v>
      </c>
      <c r="AL553" s="24" t="str">
        <f t="shared" si="81"/>
        <v>{{5,1,1,171198805,0}|{{5,1,2,249200000,0}|{{5,1,3,5349962684,3}}</v>
      </c>
    </row>
    <row r="554" spans="1:38" x14ac:dyDescent="0.15">
      <c r="A554" s="16">
        <v>549</v>
      </c>
      <c r="B554" s="16">
        <v>108</v>
      </c>
      <c r="C554" s="16">
        <v>10</v>
      </c>
      <c r="D554" s="16">
        <v>0</v>
      </c>
      <c r="E554" s="16">
        <v>0</v>
      </c>
      <c r="F554" s="16">
        <v>0</v>
      </c>
      <c r="G554" s="16">
        <v>6000649</v>
      </c>
      <c r="H554" s="24"/>
      <c r="I554" s="24" t="s">
        <v>276</v>
      </c>
      <c r="J554" s="16">
        <v>8661</v>
      </c>
      <c r="K554" s="25">
        <f t="shared" si="74"/>
        <v>1580</v>
      </c>
      <c r="L554" s="16" t="s">
        <v>29</v>
      </c>
      <c r="M554" s="16" t="str" cm="1">
        <f t="array" ref="M554:U554">_xlfn._xlws.FILTER(领地怪物效果!$A$4:$I$64,L554=领地怪物效果!$A$4:$A$64)</f>
        <v>远征PVP-8级普通</v>
      </c>
      <c r="N554" s="16">
        <v>8</v>
      </c>
      <c r="O554" s="16">
        <v>35</v>
      </c>
      <c r="P554" s="16">
        <v>250</v>
      </c>
      <c r="Q554" s="16">
        <v>250</v>
      </c>
      <c r="R554" s="16">
        <v>0</v>
      </c>
      <c r="S554" s="16">
        <v>105195895</v>
      </c>
      <c r="T554" s="16">
        <v>175000000</v>
      </c>
      <c r="U554" s="16">
        <v>3756996268</v>
      </c>
      <c r="V554" s="16">
        <f t="shared" si="82"/>
        <v>8</v>
      </c>
      <c r="W554" s="19" cm="1">
        <f t="array" ref="W554">SUMPRODUCT((V554=品质升级提升效果!$H$3:$H$102)*(品质升级提升效果!$I$3:$I$102=C554)*(品质升级提升效果!$J$3:$J$102))</f>
        <v>1.58</v>
      </c>
      <c r="X554" s="19" cm="1">
        <f t="array" ref="X554">IFERROR(LOOKUP(1,0/((L554=Sheet2!$A$1:$A$90)*(Sheet2!$B$1:$B$90=C554)),Sheet2!$C$1:$C$90),W554)</f>
        <v>1.58</v>
      </c>
      <c r="Y554" s="16">
        <f t="shared" si="75"/>
        <v>166209514</v>
      </c>
      <c r="Z554" s="16">
        <f t="shared" si="76"/>
        <v>276500000</v>
      </c>
      <c r="AA554" s="16">
        <f t="shared" si="77"/>
        <v>5936054103</v>
      </c>
      <c r="AD554" s="16" t="s">
        <v>257</v>
      </c>
      <c r="AE554" s="16" t="str">
        <f t="shared" si="78"/>
        <v>166209514,0}|</v>
      </c>
      <c r="AF554" s="16" t="s">
        <v>258</v>
      </c>
      <c r="AG554" s="16">
        <f t="shared" si="79"/>
        <v>276500000</v>
      </c>
      <c r="AH554" s="16" t="s">
        <v>260</v>
      </c>
      <c r="AI554" s="16" t="s">
        <v>259</v>
      </c>
      <c r="AJ554" s="16">
        <f t="shared" si="80"/>
        <v>5936054103</v>
      </c>
      <c r="AK554" s="16" t="s">
        <v>261</v>
      </c>
      <c r="AL554" s="24" t="str">
        <f t="shared" si="81"/>
        <v>{{5,1,1,166209514,0}|{{5,1,2,276500000,0}|{{5,1,3,5936054103,3}}</v>
      </c>
    </row>
    <row r="555" spans="1:38" x14ac:dyDescent="0.15">
      <c r="A555" s="16">
        <v>550</v>
      </c>
      <c r="B555" s="16">
        <v>109</v>
      </c>
      <c r="C555" s="16">
        <v>10</v>
      </c>
      <c r="D555" s="16">
        <v>0</v>
      </c>
      <c r="E555" s="16">
        <v>0</v>
      </c>
      <c r="F555" s="16">
        <v>0</v>
      </c>
      <c r="G555" s="16">
        <v>6000650</v>
      </c>
      <c r="H555" s="24"/>
      <c r="I555" s="24" t="s">
        <v>277</v>
      </c>
      <c r="J555" s="16">
        <v>8661</v>
      </c>
      <c r="K555" s="25">
        <f t="shared" si="74"/>
        <v>1480</v>
      </c>
      <c r="L555" s="16" t="s">
        <v>30</v>
      </c>
      <c r="M555" s="16" t="str" cm="1">
        <f t="array" ref="M555:U555">_xlfn._xlws.FILTER(领地怪物效果!$A$4:$I$64,L555=领地怪物效果!$A$4:$A$64)</f>
        <v>远征PVP-9级普通</v>
      </c>
      <c r="N555" s="16">
        <v>9</v>
      </c>
      <c r="O555" s="16">
        <v>60</v>
      </c>
      <c r="P555" s="16">
        <v>300</v>
      </c>
      <c r="Q555" s="16">
        <v>300</v>
      </c>
      <c r="R555" s="16">
        <v>0</v>
      </c>
      <c r="S555" s="16">
        <v>180335820</v>
      </c>
      <c r="T555" s="16">
        <v>210000000</v>
      </c>
      <c r="U555" s="16">
        <v>4508395522</v>
      </c>
      <c r="V555" s="16">
        <f t="shared" si="82"/>
        <v>9</v>
      </c>
      <c r="W555" s="19" cm="1">
        <f t="array" ref="W555">SUMPRODUCT((V555=品质升级提升效果!$H$3:$H$102)*(品质升级提升效果!$I$3:$I$102=C555)*(品质升级提升效果!$J$3:$J$102))</f>
        <v>1.48</v>
      </c>
      <c r="X555" s="19" cm="1">
        <f t="array" ref="X555">IFERROR(LOOKUP(1,0/((L555=Sheet2!$A$1:$A$90)*(Sheet2!$B$1:$B$90=C555)),Sheet2!$C$1:$C$90),W555)</f>
        <v>1.48</v>
      </c>
      <c r="Y555" s="16">
        <f t="shared" si="75"/>
        <v>266897013</v>
      </c>
      <c r="Z555" s="16">
        <f t="shared" si="76"/>
        <v>310800000</v>
      </c>
      <c r="AA555" s="16">
        <f t="shared" si="77"/>
        <v>6672425372</v>
      </c>
      <c r="AD555" s="16" t="s">
        <v>257</v>
      </c>
      <c r="AE555" s="16" t="str">
        <f t="shared" si="78"/>
        <v>266897013,0}|</v>
      </c>
      <c r="AF555" s="16" t="s">
        <v>258</v>
      </c>
      <c r="AG555" s="16">
        <f t="shared" si="79"/>
        <v>310800000</v>
      </c>
      <c r="AH555" s="16" t="s">
        <v>260</v>
      </c>
      <c r="AI555" s="16" t="s">
        <v>259</v>
      </c>
      <c r="AJ555" s="16">
        <f t="shared" si="80"/>
        <v>6672425372</v>
      </c>
      <c r="AK555" s="16" t="s">
        <v>261</v>
      </c>
      <c r="AL555" s="24" t="str">
        <f t="shared" si="81"/>
        <v>{{5,1,1,266897013,0}|{{5,1,2,310800000,0}|{{5,1,3,6672425372,3}}</v>
      </c>
    </row>
    <row r="556" spans="1:38" x14ac:dyDescent="0.15">
      <c r="A556" s="16">
        <v>551</v>
      </c>
      <c r="B556" s="16">
        <v>110</v>
      </c>
      <c r="C556" s="16">
        <v>10</v>
      </c>
      <c r="D556" s="16">
        <v>0</v>
      </c>
      <c r="E556" s="16">
        <v>0</v>
      </c>
      <c r="F556" s="16">
        <v>0</v>
      </c>
      <c r="G556" s="16">
        <v>6000651</v>
      </c>
      <c r="H556" s="24"/>
      <c r="I556" s="24" t="s">
        <v>278</v>
      </c>
      <c r="J556" s="16">
        <v>8661</v>
      </c>
      <c r="K556" s="25">
        <f t="shared" si="74"/>
        <v>1320</v>
      </c>
      <c r="L556" s="16" t="s">
        <v>31</v>
      </c>
      <c r="M556" s="16" t="str" cm="1">
        <f t="array" ref="M556:U556">_xlfn._xlws.FILTER(领地怪物效果!$A$4:$I$64,L556=领地怪物效果!$A$4:$A$64)</f>
        <v>远征PVP-10级普通</v>
      </c>
      <c r="N556" s="16">
        <v>10</v>
      </c>
      <c r="O556" s="16">
        <v>70</v>
      </c>
      <c r="P556" s="16">
        <v>320</v>
      </c>
      <c r="Q556" s="16">
        <v>320</v>
      </c>
      <c r="R556" s="16">
        <v>0</v>
      </c>
      <c r="S556" s="16">
        <v>210391791</v>
      </c>
      <c r="T556" s="16">
        <v>224000000</v>
      </c>
      <c r="U556" s="16">
        <v>4808955223</v>
      </c>
      <c r="V556" s="16">
        <f t="shared" si="82"/>
        <v>10</v>
      </c>
      <c r="W556" s="19" cm="1">
        <f t="array" ref="W556">SUMPRODUCT((V556=品质升级提升效果!$H$3:$H$102)*(品质升级提升效果!$I$3:$I$102=C556)*(品质升级提升效果!$J$3:$J$102))</f>
        <v>1.32</v>
      </c>
      <c r="X556" s="19" cm="1">
        <f t="array" ref="X556">IFERROR(LOOKUP(1,0/((L556=Sheet2!$A$1:$A$90)*(Sheet2!$B$1:$B$90=C556)),Sheet2!$C$1:$C$90),W556)</f>
        <v>1.32</v>
      </c>
      <c r="Y556" s="16">
        <f t="shared" si="75"/>
        <v>277717164</v>
      </c>
      <c r="Z556" s="16">
        <f t="shared" si="76"/>
        <v>295680000</v>
      </c>
      <c r="AA556" s="16">
        <f t="shared" si="77"/>
        <v>6347820894</v>
      </c>
      <c r="AD556" s="16" t="s">
        <v>257</v>
      </c>
      <c r="AE556" s="16" t="str">
        <f t="shared" si="78"/>
        <v>277717164,0}|</v>
      </c>
      <c r="AF556" s="16" t="s">
        <v>258</v>
      </c>
      <c r="AG556" s="16">
        <f t="shared" si="79"/>
        <v>295680000</v>
      </c>
      <c r="AH556" s="16" t="s">
        <v>260</v>
      </c>
      <c r="AI556" s="16" t="s">
        <v>259</v>
      </c>
      <c r="AJ556" s="16">
        <f t="shared" si="80"/>
        <v>6347820894</v>
      </c>
      <c r="AK556" s="16" t="s">
        <v>261</v>
      </c>
      <c r="AL556" s="24" t="str">
        <f t="shared" si="81"/>
        <v>{{5,1,1,277717164,0}|{{5,1,2,295680000,0}|{{5,1,3,6347820894,3}}</v>
      </c>
    </row>
    <row r="557" spans="1:38" x14ac:dyDescent="0.15">
      <c r="A557" s="16">
        <v>552</v>
      </c>
      <c r="B557" s="16">
        <v>201</v>
      </c>
      <c r="C557" s="16">
        <v>10</v>
      </c>
      <c r="D557" s="16">
        <v>1000</v>
      </c>
      <c r="E557" s="16">
        <v>0</v>
      </c>
      <c r="F557" s="16">
        <v>0</v>
      </c>
      <c r="G557" s="16">
        <v>6000652</v>
      </c>
      <c r="H557" s="24"/>
      <c r="I557" s="24" t="s">
        <v>279</v>
      </c>
      <c r="J557" s="16">
        <v>8661</v>
      </c>
      <c r="K557" s="25">
        <f t="shared" si="74"/>
        <v>4500</v>
      </c>
      <c r="L557" s="16" t="s">
        <v>32</v>
      </c>
      <c r="M557" s="16" t="str" cm="1">
        <f t="array" ref="M557:U557">_xlfn._xlws.FILTER(领地怪物效果!$A$4:$I$64,L557=领地怪物效果!$A$4:$A$64)</f>
        <v>远征PVP-1级远征币矿井</v>
      </c>
      <c r="N557" s="16">
        <v>1</v>
      </c>
      <c r="O557" s="16">
        <v>1.9</v>
      </c>
      <c r="P557" s="16">
        <v>1.9</v>
      </c>
      <c r="Q557" s="16">
        <v>1.9</v>
      </c>
      <c r="R557" s="16">
        <v>0</v>
      </c>
      <c r="S557" s="16">
        <v>5710634</v>
      </c>
      <c r="T557" s="16">
        <v>1330000</v>
      </c>
      <c r="U557" s="16">
        <v>28553171</v>
      </c>
      <c r="V557" s="16">
        <f t="shared" si="82"/>
        <v>1</v>
      </c>
      <c r="W557" s="19" cm="1">
        <f t="array" ref="W557">SUMPRODUCT((V557=品质升级提升效果!$H$3:$H$102)*(品质升级提升效果!$I$3:$I$102=C557)*(品质升级提升效果!$J$3:$J$102))</f>
        <v>4.5</v>
      </c>
      <c r="X557" s="19" cm="1">
        <f t="array" ref="X557">IFERROR(LOOKUP(1,0/((L557=Sheet2!$A$1:$A$90)*(Sheet2!$B$1:$B$90=C557)),Sheet2!$C$1:$C$90),W557)</f>
        <v>4.5</v>
      </c>
      <c r="Y557" s="16">
        <f t="shared" si="75"/>
        <v>25697853</v>
      </c>
      <c r="Z557" s="16">
        <f t="shared" si="76"/>
        <v>5985000</v>
      </c>
      <c r="AA557" s="16">
        <f t="shared" si="77"/>
        <v>128489269</v>
      </c>
      <c r="AD557" s="16" t="s">
        <v>257</v>
      </c>
      <c r="AE557" s="16" t="str">
        <f t="shared" si="78"/>
        <v>25697853,0}|</v>
      </c>
      <c r="AF557" s="16" t="s">
        <v>258</v>
      </c>
      <c r="AG557" s="16">
        <f t="shared" si="79"/>
        <v>5985000</v>
      </c>
      <c r="AH557" s="16" t="s">
        <v>260</v>
      </c>
      <c r="AI557" s="16" t="s">
        <v>259</v>
      </c>
      <c r="AJ557" s="16">
        <f t="shared" si="80"/>
        <v>128489269</v>
      </c>
      <c r="AK557" s="16" t="s">
        <v>261</v>
      </c>
      <c r="AL557" s="24" t="str">
        <f t="shared" si="81"/>
        <v>{{5,1,1,25697853,0}|{{5,1,2,5985000,0}|{{5,1,3,128489269,3}}</v>
      </c>
    </row>
    <row r="558" spans="1:38" x14ac:dyDescent="0.15">
      <c r="A558" s="16">
        <v>553</v>
      </c>
      <c r="B558" s="16">
        <v>202</v>
      </c>
      <c r="C558" s="16">
        <v>10</v>
      </c>
      <c r="D558" s="16">
        <v>1000</v>
      </c>
      <c r="E558" s="16">
        <v>0</v>
      </c>
      <c r="F558" s="16">
        <v>0</v>
      </c>
      <c r="G558" s="16">
        <v>6000653</v>
      </c>
      <c r="H558" s="24"/>
      <c r="I558" s="24" t="s">
        <v>280</v>
      </c>
      <c r="J558" s="16">
        <v>8661</v>
      </c>
      <c r="K558" s="25">
        <f t="shared" si="74"/>
        <v>3240</v>
      </c>
      <c r="L558" s="16" t="s">
        <v>33</v>
      </c>
      <c r="M558" s="16" t="str" cm="1">
        <f t="array" ref="M558:U558">_xlfn._xlws.FILTER(领地怪物效果!$A$4:$I$64,L558=领地怪物效果!$A$4:$A$64)</f>
        <v>远征PVP-2级远征币矿井</v>
      </c>
      <c r="N558" s="16">
        <v>2</v>
      </c>
      <c r="O558" s="16">
        <v>2.95</v>
      </c>
      <c r="P558" s="16">
        <v>2.25</v>
      </c>
      <c r="Q558" s="16">
        <v>2.25</v>
      </c>
      <c r="R558" s="16">
        <v>0</v>
      </c>
      <c r="S558" s="16">
        <v>8866511</v>
      </c>
      <c r="T558" s="16">
        <v>1575000</v>
      </c>
      <c r="U558" s="16">
        <v>33812966</v>
      </c>
      <c r="V558" s="16">
        <f t="shared" si="82"/>
        <v>2</v>
      </c>
      <c r="W558" s="19" cm="1">
        <f t="array" ref="W558">SUMPRODUCT((V558=品质升级提升效果!$H$3:$H$102)*(品质升级提升效果!$I$3:$I$102=C558)*(品质升级提升效果!$J$3:$J$102))</f>
        <v>3.24</v>
      </c>
      <c r="X558" s="19" cm="1">
        <f t="array" ref="X558">IFERROR(LOOKUP(1,0/((L558=Sheet2!$A$1:$A$90)*(Sheet2!$B$1:$B$90=C558)),Sheet2!$C$1:$C$90),W558)</f>
        <v>3.24</v>
      </c>
      <c r="Y558" s="16">
        <f t="shared" si="75"/>
        <v>28727495</v>
      </c>
      <c r="Z558" s="16">
        <f t="shared" si="76"/>
        <v>5103000</v>
      </c>
      <c r="AA558" s="16">
        <f t="shared" si="77"/>
        <v>109554009</v>
      </c>
      <c r="AD558" s="16" t="s">
        <v>257</v>
      </c>
      <c r="AE558" s="16" t="str">
        <f t="shared" si="78"/>
        <v>28727495,0}|</v>
      </c>
      <c r="AF558" s="16" t="s">
        <v>258</v>
      </c>
      <c r="AG558" s="16">
        <f t="shared" si="79"/>
        <v>5103000</v>
      </c>
      <c r="AH558" s="16" t="s">
        <v>260</v>
      </c>
      <c r="AI558" s="16" t="s">
        <v>259</v>
      </c>
      <c r="AJ558" s="16">
        <f t="shared" si="80"/>
        <v>109554009</v>
      </c>
      <c r="AK558" s="16" t="s">
        <v>261</v>
      </c>
      <c r="AL558" s="24" t="str">
        <f t="shared" si="81"/>
        <v>{{5,1,1,28727495,0}|{{5,1,2,5103000,0}|{{5,1,3,109554009,3}}</v>
      </c>
    </row>
    <row r="559" spans="1:38" x14ac:dyDescent="0.15">
      <c r="A559" s="16">
        <v>554</v>
      </c>
      <c r="B559" s="16">
        <v>203</v>
      </c>
      <c r="C559" s="16">
        <v>10</v>
      </c>
      <c r="D559" s="16">
        <v>1000</v>
      </c>
      <c r="E559" s="16">
        <v>0</v>
      </c>
      <c r="F559" s="16">
        <v>0</v>
      </c>
      <c r="G559" s="16">
        <v>6000654</v>
      </c>
      <c r="H559" s="24"/>
      <c r="I559" s="24" t="s">
        <v>281</v>
      </c>
      <c r="J559" s="16">
        <v>8661</v>
      </c>
      <c r="K559" s="25">
        <f t="shared" si="74"/>
        <v>2640</v>
      </c>
      <c r="L559" s="16" t="s">
        <v>34</v>
      </c>
      <c r="M559" s="16" t="str" cm="1">
        <f t="array" ref="M559:U559">_xlfn._xlws.FILTER(领地怪物效果!$A$4:$I$64,L559=领地怪物效果!$A$4:$A$64)</f>
        <v>远征PVP-3级远征币矿井</v>
      </c>
      <c r="N559" s="16">
        <v>3</v>
      </c>
      <c r="O559" s="16">
        <v>5.9</v>
      </c>
      <c r="P559" s="16">
        <v>3.9</v>
      </c>
      <c r="Q559" s="16">
        <v>3.9</v>
      </c>
      <c r="R559" s="16">
        <v>0</v>
      </c>
      <c r="S559" s="16">
        <v>17733022</v>
      </c>
      <c r="T559" s="16">
        <v>2730000</v>
      </c>
      <c r="U559" s="16">
        <v>58609141</v>
      </c>
      <c r="V559" s="16">
        <f t="shared" si="82"/>
        <v>3</v>
      </c>
      <c r="W559" s="19" cm="1">
        <f t="array" ref="W559">SUMPRODUCT((V559=品质升级提升效果!$H$3:$H$102)*(品质升级提升效果!$I$3:$I$102=C559)*(品质升级提升效果!$J$3:$J$102))</f>
        <v>2.64</v>
      </c>
      <c r="X559" s="19" cm="1">
        <f t="array" ref="X559">IFERROR(LOOKUP(1,0/((L559=Sheet2!$A$1:$A$90)*(Sheet2!$B$1:$B$90=C559)),Sheet2!$C$1:$C$90),W559)</f>
        <v>2.64</v>
      </c>
      <c r="Y559" s="16">
        <f t="shared" si="75"/>
        <v>46815178</v>
      </c>
      <c r="Z559" s="16">
        <f t="shared" si="76"/>
        <v>7207200</v>
      </c>
      <c r="AA559" s="16">
        <f t="shared" si="77"/>
        <v>154728132</v>
      </c>
      <c r="AD559" s="16" t="s">
        <v>257</v>
      </c>
      <c r="AE559" s="16" t="str">
        <f t="shared" si="78"/>
        <v>46815178,0}|</v>
      </c>
      <c r="AF559" s="16" t="s">
        <v>258</v>
      </c>
      <c r="AG559" s="16">
        <f t="shared" si="79"/>
        <v>7207200</v>
      </c>
      <c r="AH559" s="16" t="s">
        <v>260</v>
      </c>
      <c r="AI559" s="16" t="s">
        <v>259</v>
      </c>
      <c r="AJ559" s="16">
        <f t="shared" si="80"/>
        <v>154728132</v>
      </c>
      <c r="AK559" s="16" t="s">
        <v>261</v>
      </c>
      <c r="AL559" s="24" t="str">
        <f t="shared" si="81"/>
        <v>{{5,1,1,46815178,0}|{{5,1,2,7207200,0}|{{5,1,3,154728132,3}}</v>
      </c>
    </row>
    <row r="560" spans="1:38" x14ac:dyDescent="0.15">
      <c r="A560" s="16">
        <v>555</v>
      </c>
      <c r="B560" s="16">
        <v>204</v>
      </c>
      <c r="C560" s="16">
        <v>10</v>
      </c>
      <c r="D560" s="16">
        <v>1000</v>
      </c>
      <c r="E560" s="16">
        <v>0</v>
      </c>
      <c r="F560" s="16">
        <v>0</v>
      </c>
      <c r="G560" s="16">
        <v>6000655</v>
      </c>
      <c r="H560" s="24"/>
      <c r="I560" s="24" t="s">
        <v>280</v>
      </c>
      <c r="J560" s="16">
        <v>8661</v>
      </c>
      <c r="K560" s="25">
        <f t="shared" si="74"/>
        <v>2240</v>
      </c>
      <c r="L560" s="16" t="s">
        <v>35</v>
      </c>
      <c r="M560" s="16" t="str" cm="1">
        <f t="array" ref="M560:U560">_xlfn._xlws.FILTER(领地怪物效果!$A$4:$I$64,L560=领地怪物效果!$A$4:$A$64)</f>
        <v>远征PVP-4级远征币矿井</v>
      </c>
      <c r="N560" s="16">
        <v>4</v>
      </c>
      <c r="O560" s="16">
        <v>8.6999999999999993</v>
      </c>
      <c r="P560" s="16">
        <v>29.7</v>
      </c>
      <c r="Q560" s="16">
        <v>29.7</v>
      </c>
      <c r="R560" s="16">
        <v>0</v>
      </c>
      <c r="S560" s="16">
        <v>26148694</v>
      </c>
      <c r="T560" s="16">
        <v>20790000</v>
      </c>
      <c r="U560" s="16">
        <v>446331156</v>
      </c>
      <c r="V560" s="16">
        <f t="shared" si="82"/>
        <v>4</v>
      </c>
      <c r="W560" s="19" cm="1">
        <f t="array" ref="W560">SUMPRODUCT((V560=品质升级提升效果!$H$3:$H$102)*(品质升级提升效果!$I$3:$I$102=C560)*(品质升级提升效果!$J$3:$J$102))</f>
        <v>2.2400000000000002</v>
      </c>
      <c r="X560" s="19" cm="1">
        <f t="array" ref="X560">IFERROR(LOOKUP(1,0/((L560=Sheet2!$A$1:$A$90)*(Sheet2!$B$1:$B$90=C560)),Sheet2!$C$1:$C$90),W560)</f>
        <v>2.2400000000000002</v>
      </c>
      <c r="Y560" s="16">
        <f t="shared" si="75"/>
        <v>58573074</v>
      </c>
      <c r="Z560" s="16">
        <f t="shared" si="76"/>
        <v>46569600</v>
      </c>
      <c r="AA560" s="16">
        <f t="shared" si="77"/>
        <v>999781789</v>
      </c>
      <c r="AD560" s="16" t="s">
        <v>257</v>
      </c>
      <c r="AE560" s="16" t="str">
        <f t="shared" si="78"/>
        <v>58573074,0}|</v>
      </c>
      <c r="AF560" s="16" t="s">
        <v>258</v>
      </c>
      <c r="AG560" s="16">
        <f t="shared" si="79"/>
        <v>46569600</v>
      </c>
      <c r="AH560" s="16" t="s">
        <v>260</v>
      </c>
      <c r="AI560" s="16" t="s">
        <v>259</v>
      </c>
      <c r="AJ560" s="16">
        <f t="shared" si="80"/>
        <v>999781789</v>
      </c>
      <c r="AK560" s="16" t="s">
        <v>261</v>
      </c>
      <c r="AL560" s="24" t="str">
        <f t="shared" si="81"/>
        <v>{{5,1,1,58573074,0}|{{5,1,2,46569600,0}|{{5,1,3,999781789,3}}</v>
      </c>
    </row>
    <row r="561" spans="1:38" x14ac:dyDescent="0.15">
      <c r="A561" s="16">
        <v>556</v>
      </c>
      <c r="B561" s="16">
        <v>205</v>
      </c>
      <c r="C561" s="16">
        <v>10</v>
      </c>
      <c r="D561" s="16">
        <v>1000</v>
      </c>
      <c r="E561" s="16">
        <v>0</v>
      </c>
      <c r="F561" s="16">
        <v>0</v>
      </c>
      <c r="G561" s="16">
        <v>6000656</v>
      </c>
      <c r="H561" s="24"/>
      <c r="I561" s="24" t="s">
        <v>280</v>
      </c>
      <c r="J561" s="16">
        <v>8661</v>
      </c>
      <c r="K561" s="25">
        <f t="shared" si="74"/>
        <v>2040</v>
      </c>
      <c r="L561" s="16" t="s">
        <v>36</v>
      </c>
      <c r="M561" s="16" t="str" cm="1">
        <f t="array" ref="M561:U561">_xlfn._xlws.FILTER(领地怪物效果!$A$4:$I$64,L561=领地怪物效果!$A$4:$A$64)</f>
        <v>远征PVP-5级远征币矿井</v>
      </c>
      <c r="N561" s="16">
        <v>5</v>
      </c>
      <c r="O561" s="16">
        <v>13.2</v>
      </c>
      <c r="P561" s="16">
        <v>35</v>
      </c>
      <c r="Q561" s="16">
        <v>35</v>
      </c>
      <c r="R561" s="16">
        <v>0</v>
      </c>
      <c r="S561" s="16">
        <v>39673880</v>
      </c>
      <c r="T561" s="16">
        <v>24500000</v>
      </c>
      <c r="U561" s="16">
        <v>525979477</v>
      </c>
      <c r="V561" s="16">
        <f t="shared" si="82"/>
        <v>5</v>
      </c>
      <c r="W561" s="19" cm="1">
        <f t="array" ref="W561">SUMPRODUCT((V561=品质升级提升效果!$H$3:$H$102)*(品质升级提升效果!$I$3:$I$102=C561)*(品质升级提升效果!$J$3:$J$102))</f>
        <v>2.04</v>
      </c>
      <c r="X561" s="19" cm="1">
        <f t="array" ref="X561">IFERROR(LOOKUP(1,0/((L561=Sheet2!$A$1:$A$90)*(Sheet2!$B$1:$B$90=C561)),Sheet2!$C$1:$C$90),W561)</f>
        <v>2.04</v>
      </c>
      <c r="Y561" s="16">
        <f t="shared" si="75"/>
        <v>80934715</v>
      </c>
      <c r="Z561" s="16">
        <f t="shared" si="76"/>
        <v>49980000</v>
      </c>
      <c r="AA561" s="16">
        <f t="shared" si="77"/>
        <v>1072998133</v>
      </c>
      <c r="AD561" s="16" t="s">
        <v>257</v>
      </c>
      <c r="AE561" s="16" t="str">
        <f t="shared" si="78"/>
        <v>80934715,0}|</v>
      </c>
      <c r="AF561" s="16" t="s">
        <v>258</v>
      </c>
      <c r="AG561" s="16">
        <f t="shared" si="79"/>
        <v>49980000</v>
      </c>
      <c r="AH561" s="16" t="s">
        <v>260</v>
      </c>
      <c r="AI561" s="16" t="s">
        <v>259</v>
      </c>
      <c r="AJ561" s="16">
        <f t="shared" si="80"/>
        <v>1072998133</v>
      </c>
      <c r="AK561" s="16" t="s">
        <v>261</v>
      </c>
      <c r="AL561" s="24" t="str">
        <f t="shared" si="81"/>
        <v>{{5,1,1,80934715,0}|{{5,1,2,49980000,0}|{{5,1,3,1072998133,3}}</v>
      </c>
    </row>
    <row r="562" spans="1:38" x14ac:dyDescent="0.15">
      <c r="A562" s="16">
        <v>557</v>
      </c>
      <c r="B562" s="16">
        <v>206</v>
      </c>
      <c r="C562" s="16">
        <v>10</v>
      </c>
      <c r="D562" s="16">
        <v>1000</v>
      </c>
      <c r="E562" s="16">
        <v>0</v>
      </c>
      <c r="F562" s="16">
        <v>0</v>
      </c>
      <c r="G562" s="16">
        <v>6000657</v>
      </c>
      <c r="H562" s="24"/>
      <c r="I562" s="24" t="s">
        <v>274</v>
      </c>
      <c r="J562" s="16">
        <v>8661</v>
      </c>
      <c r="K562" s="25">
        <f t="shared" si="74"/>
        <v>1980</v>
      </c>
      <c r="L562" s="16" t="s">
        <v>37</v>
      </c>
      <c r="M562" s="16" t="str" cm="1">
        <f t="array" ref="M562:U562">_xlfn._xlws.FILTER(领地怪物效果!$A$4:$I$64,L562=领地怪物效果!$A$4:$A$64)</f>
        <v>远征PVP-6级远征币矿井</v>
      </c>
      <c r="N562" s="16">
        <v>6</v>
      </c>
      <c r="O562" s="16">
        <v>31.05</v>
      </c>
      <c r="P562" s="16">
        <v>232</v>
      </c>
      <c r="Q562" s="16">
        <v>232</v>
      </c>
      <c r="R562" s="16">
        <v>0</v>
      </c>
      <c r="S562" s="16">
        <v>93323787</v>
      </c>
      <c r="T562" s="16">
        <v>162400000</v>
      </c>
      <c r="U562" s="16">
        <v>3486492537</v>
      </c>
      <c r="V562" s="16">
        <f t="shared" si="82"/>
        <v>6</v>
      </c>
      <c r="W562" s="19" cm="1">
        <f t="array" ref="W562">SUMPRODUCT((V562=品质升级提升效果!$H$3:$H$102)*(品质升级提升效果!$I$3:$I$102=C562)*(品质升级提升效果!$J$3:$J$102))</f>
        <v>1.98</v>
      </c>
      <c r="X562" s="19" cm="1">
        <f t="array" ref="X562">IFERROR(LOOKUP(1,0/((L562=Sheet2!$A$1:$A$90)*(Sheet2!$B$1:$B$90=C562)),Sheet2!$C$1:$C$90),W562)</f>
        <v>1.98</v>
      </c>
      <c r="Y562" s="16">
        <f t="shared" si="75"/>
        <v>184781098</v>
      </c>
      <c r="Z562" s="16">
        <f t="shared" si="76"/>
        <v>321552000</v>
      </c>
      <c r="AA562" s="16">
        <f t="shared" si="77"/>
        <v>6903255223</v>
      </c>
      <c r="AD562" s="16" t="s">
        <v>257</v>
      </c>
      <c r="AE562" s="16" t="str">
        <f t="shared" si="78"/>
        <v>184781098,0}|</v>
      </c>
      <c r="AF562" s="16" t="s">
        <v>258</v>
      </c>
      <c r="AG562" s="16">
        <f t="shared" si="79"/>
        <v>321552000</v>
      </c>
      <c r="AH562" s="16" t="s">
        <v>260</v>
      </c>
      <c r="AI562" s="16" t="s">
        <v>259</v>
      </c>
      <c r="AJ562" s="16">
        <f t="shared" si="80"/>
        <v>6903255223</v>
      </c>
      <c r="AK562" s="16" t="s">
        <v>261</v>
      </c>
      <c r="AL562" s="24" t="str">
        <f t="shared" si="81"/>
        <v>{{5,1,1,184781098,0}|{{5,1,2,321552000,0}|{{5,1,3,6903255223,3}}</v>
      </c>
    </row>
    <row r="563" spans="1:38" x14ac:dyDescent="0.15">
      <c r="A563" s="16">
        <v>558</v>
      </c>
      <c r="B563" s="16">
        <v>207</v>
      </c>
      <c r="C563" s="16">
        <v>10</v>
      </c>
      <c r="D563" s="16">
        <v>1000</v>
      </c>
      <c r="E563" s="16">
        <v>0</v>
      </c>
      <c r="F563" s="16">
        <v>0</v>
      </c>
      <c r="G563" s="16">
        <v>6000658</v>
      </c>
      <c r="H563" s="24"/>
      <c r="I563" s="24" t="s">
        <v>282</v>
      </c>
      <c r="J563" s="16">
        <v>8661</v>
      </c>
      <c r="K563" s="25">
        <f t="shared" si="74"/>
        <v>1780</v>
      </c>
      <c r="L563" s="16" t="s">
        <v>38</v>
      </c>
      <c r="M563" s="16" t="str" cm="1">
        <f t="array" ref="M563:U563">_xlfn._xlws.FILTER(领地怪物效果!$A$4:$I$64,L563=领地怪物效果!$A$4:$A$64)</f>
        <v>远征PVP-7级远征币矿井</v>
      </c>
      <c r="N563" s="16">
        <v>7</v>
      </c>
      <c r="O563" s="16">
        <v>35.799999999999997</v>
      </c>
      <c r="P563" s="16">
        <v>300</v>
      </c>
      <c r="Q563" s="16">
        <v>300</v>
      </c>
      <c r="R563" s="16">
        <v>0</v>
      </c>
      <c r="S563" s="16">
        <v>107600373</v>
      </c>
      <c r="T563" s="16">
        <v>210000000</v>
      </c>
      <c r="U563" s="16">
        <v>4508395522</v>
      </c>
      <c r="V563" s="16">
        <f t="shared" si="82"/>
        <v>7</v>
      </c>
      <c r="W563" s="19" cm="1">
        <f t="array" ref="W563">SUMPRODUCT((V563=品质升级提升效果!$H$3:$H$102)*(品质升级提升效果!$I$3:$I$102=C563)*(品质升级提升效果!$J$3:$J$102))</f>
        <v>1.78</v>
      </c>
      <c r="X563" s="19" cm="1">
        <f t="array" ref="X563">IFERROR(LOOKUP(1,0/((L563=Sheet2!$A$1:$A$90)*(Sheet2!$B$1:$B$90=C563)),Sheet2!$C$1:$C$90),W563)</f>
        <v>1.78</v>
      </c>
      <c r="Y563" s="16">
        <f t="shared" si="75"/>
        <v>191528663</v>
      </c>
      <c r="Z563" s="16">
        <f t="shared" si="76"/>
        <v>373800000</v>
      </c>
      <c r="AA563" s="16">
        <f t="shared" si="77"/>
        <v>8024944029</v>
      </c>
      <c r="AD563" s="16" t="s">
        <v>257</v>
      </c>
      <c r="AE563" s="16" t="str">
        <f t="shared" si="78"/>
        <v>191528663,0}|</v>
      </c>
      <c r="AF563" s="16" t="s">
        <v>258</v>
      </c>
      <c r="AG563" s="16">
        <f t="shared" si="79"/>
        <v>373800000</v>
      </c>
      <c r="AH563" s="16" t="s">
        <v>260</v>
      </c>
      <c r="AI563" s="16" t="s">
        <v>259</v>
      </c>
      <c r="AJ563" s="16">
        <f t="shared" si="80"/>
        <v>8024944029</v>
      </c>
      <c r="AK563" s="16" t="s">
        <v>261</v>
      </c>
      <c r="AL563" s="24" t="str">
        <f t="shared" si="81"/>
        <v>{{5,1,1,191528663,0}|{{5,1,2,373800000,0}|{{5,1,3,8024944029,3}}</v>
      </c>
    </row>
    <row r="564" spans="1:38" x14ac:dyDescent="0.15">
      <c r="A564" s="16">
        <v>559</v>
      </c>
      <c r="B564" s="16">
        <v>208</v>
      </c>
      <c r="C564" s="16">
        <v>10</v>
      </c>
      <c r="D564" s="16">
        <v>1000</v>
      </c>
      <c r="E564" s="16">
        <v>0</v>
      </c>
      <c r="F564" s="16">
        <v>0</v>
      </c>
      <c r="G564" s="16">
        <v>6000659</v>
      </c>
      <c r="H564" s="24"/>
      <c r="I564" s="24" t="s">
        <v>277</v>
      </c>
      <c r="J564" s="16">
        <v>8661</v>
      </c>
      <c r="K564" s="25">
        <f t="shared" si="74"/>
        <v>1580</v>
      </c>
      <c r="L564" s="16" t="s">
        <v>39</v>
      </c>
      <c r="M564" s="16" t="str" cm="1">
        <f t="array" ref="M564:U564">_xlfn._xlws.FILTER(领地怪物效果!$A$4:$I$64,L564=领地怪物效果!$A$4:$A$64)</f>
        <v>远征PVP-8级远征币矿井</v>
      </c>
      <c r="N564" s="16">
        <v>8</v>
      </c>
      <c r="O564" s="16">
        <v>39.549999999999997</v>
      </c>
      <c r="P564" s="16">
        <v>387.5</v>
      </c>
      <c r="Q564" s="16">
        <v>387.5</v>
      </c>
      <c r="R564" s="16">
        <v>0</v>
      </c>
      <c r="S564" s="16">
        <v>118871361</v>
      </c>
      <c r="T564" s="16">
        <v>271250000</v>
      </c>
      <c r="U564" s="16">
        <v>5823344216</v>
      </c>
      <c r="V564" s="16">
        <f t="shared" si="82"/>
        <v>8</v>
      </c>
      <c r="W564" s="19" cm="1">
        <f t="array" ref="W564">SUMPRODUCT((V564=品质升级提升效果!$H$3:$H$102)*(品质升级提升效果!$I$3:$I$102=C564)*(品质升级提升效果!$J$3:$J$102))</f>
        <v>1.58</v>
      </c>
      <c r="X564" s="19" cm="1">
        <f t="array" ref="X564">IFERROR(LOOKUP(1,0/((L564=Sheet2!$A$1:$A$90)*(Sheet2!$B$1:$B$90=C564)),Sheet2!$C$1:$C$90),W564)</f>
        <v>1.58</v>
      </c>
      <c r="Y564" s="16">
        <f t="shared" si="75"/>
        <v>187816750</v>
      </c>
      <c r="Z564" s="16">
        <f t="shared" si="76"/>
        <v>428575000</v>
      </c>
      <c r="AA564" s="16">
        <f t="shared" si="77"/>
        <v>9200883861</v>
      </c>
      <c r="AD564" s="16" t="s">
        <v>257</v>
      </c>
      <c r="AE564" s="16" t="str">
        <f t="shared" si="78"/>
        <v>187816750,0}|</v>
      </c>
      <c r="AF564" s="16" t="s">
        <v>258</v>
      </c>
      <c r="AG564" s="16">
        <f t="shared" si="79"/>
        <v>428575000</v>
      </c>
      <c r="AH564" s="16" t="s">
        <v>260</v>
      </c>
      <c r="AI564" s="16" t="s">
        <v>259</v>
      </c>
      <c r="AJ564" s="16">
        <f t="shared" si="80"/>
        <v>9200883861</v>
      </c>
      <c r="AK564" s="16" t="s">
        <v>261</v>
      </c>
      <c r="AL564" s="24" t="str">
        <f t="shared" si="81"/>
        <v>{{5,1,1,187816750,0}|{{5,1,2,428575000,0}|{{5,1,3,9200883861,3}}</v>
      </c>
    </row>
    <row r="565" spans="1:38" x14ac:dyDescent="0.15">
      <c r="A565" s="16">
        <v>560</v>
      </c>
      <c r="B565" s="16">
        <v>209</v>
      </c>
      <c r="C565" s="16">
        <v>10</v>
      </c>
      <c r="D565" s="16">
        <v>1000</v>
      </c>
      <c r="E565" s="16">
        <v>0</v>
      </c>
      <c r="F565" s="16">
        <v>0</v>
      </c>
      <c r="G565" s="16">
        <v>6000660</v>
      </c>
      <c r="H565" s="24"/>
      <c r="I565" s="24" t="s">
        <v>280</v>
      </c>
      <c r="J565" s="16">
        <v>8661</v>
      </c>
      <c r="K565" s="25">
        <f t="shared" si="74"/>
        <v>1480</v>
      </c>
      <c r="L565" s="16" t="s">
        <v>40</v>
      </c>
      <c r="M565" s="16" t="str" cm="1">
        <f t="array" ref="M565:U565">_xlfn._xlws.FILTER(领地怪物效果!$A$4:$I$64,L565=领地怪物效果!$A$4:$A$64)</f>
        <v>远征PVP-9级远征币矿井</v>
      </c>
      <c r="N565" s="16">
        <v>9</v>
      </c>
      <c r="O565" s="16">
        <v>68.400000000000006</v>
      </c>
      <c r="P565" s="16">
        <v>480</v>
      </c>
      <c r="Q565" s="16">
        <v>480</v>
      </c>
      <c r="R565" s="16">
        <v>0</v>
      </c>
      <c r="S565" s="16">
        <v>205582835</v>
      </c>
      <c r="T565" s="16">
        <v>336000000</v>
      </c>
      <c r="U565" s="16">
        <v>7213432835</v>
      </c>
      <c r="V565" s="16">
        <f t="shared" si="82"/>
        <v>9</v>
      </c>
      <c r="W565" s="19" cm="1">
        <f t="array" ref="W565">SUMPRODUCT((V565=品质升级提升效果!$H$3:$H$102)*(品质升级提升效果!$I$3:$I$102=C565)*(品质升级提升效果!$J$3:$J$102))</f>
        <v>1.48</v>
      </c>
      <c r="X565" s="19" cm="1">
        <f t="array" ref="X565">IFERROR(LOOKUP(1,0/((L565=Sheet2!$A$1:$A$90)*(Sheet2!$B$1:$B$90=C565)),Sheet2!$C$1:$C$90),W565)</f>
        <v>1.48</v>
      </c>
      <c r="Y565" s="16">
        <f t="shared" si="75"/>
        <v>304262595</v>
      </c>
      <c r="Z565" s="16">
        <f t="shared" si="76"/>
        <v>497280000</v>
      </c>
      <c r="AA565" s="16">
        <f t="shared" si="77"/>
        <v>10675880595</v>
      </c>
      <c r="AD565" s="16" t="s">
        <v>257</v>
      </c>
      <c r="AE565" s="16" t="str">
        <f t="shared" si="78"/>
        <v>304262595,0}|</v>
      </c>
      <c r="AF565" s="16" t="s">
        <v>258</v>
      </c>
      <c r="AG565" s="16">
        <f t="shared" si="79"/>
        <v>497280000</v>
      </c>
      <c r="AH565" s="16" t="s">
        <v>260</v>
      </c>
      <c r="AI565" s="16" t="s">
        <v>259</v>
      </c>
      <c r="AJ565" s="16">
        <f t="shared" si="80"/>
        <v>10675880595</v>
      </c>
      <c r="AK565" s="16" t="s">
        <v>261</v>
      </c>
      <c r="AL565" s="24" t="str">
        <f t="shared" si="81"/>
        <v>{{5,1,1,304262595,0}|{{5,1,2,497280000,0}|{{5,1,3,10675880595,3}}</v>
      </c>
    </row>
    <row r="566" spans="1:38" x14ac:dyDescent="0.15">
      <c r="A566" s="16">
        <v>561</v>
      </c>
      <c r="B566" s="16">
        <v>210</v>
      </c>
      <c r="C566" s="16">
        <v>10</v>
      </c>
      <c r="D566" s="16">
        <v>1000</v>
      </c>
      <c r="E566" s="16">
        <v>0</v>
      </c>
      <c r="F566" s="16">
        <v>0</v>
      </c>
      <c r="G566" s="16">
        <v>6000661</v>
      </c>
      <c r="H566" s="24"/>
      <c r="I566" s="24" t="s">
        <v>283</v>
      </c>
      <c r="J566" s="16">
        <v>8661</v>
      </c>
      <c r="K566" s="25">
        <f t="shared" si="74"/>
        <v>1320</v>
      </c>
      <c r="L566" s="16" t="s">
        <v>41</v>
      </c>
      <c r="M566" s="16" t="str" cm="1">
        <f t="array" ref="M566:U566">_xlfn._xlws.FILTER(领地怪物效果!$A$4:$I$64,L566=领地怪物效果!$A$4:$A$64)</f>
        <v>远征PVP-10级远征币矿井</v>
      </c>
      <c r="N566" s="16">
        <v>10</v>
      </c>
      <c r="O566" s="16">
        <v>80.5</v>
      </c>
      <c r="P566" s="16">
        <v>528</v>
      </c>
      <c r="Q566" s="16">
        <v>528</v>
      </c>
      <c r="R566" s="16">
        <v>0</v>
      </c>
      <c r="S566" s="16">
        <v>241950559</v>
      </c>
      <c r="T566" s="16">
        <v>369600000</v>
      </c>
      <c r="U566" s="16">
        <v>7934776119</v>
      </c>
      <c r="V566" s="16">
        <f t="shared" si="82"/>
        <v>10</v>
      </c>
      <c r="W566" s="19" cm="1">
        <f t="array" ref="W566">SUMPRODUCT((V566=品质升级提升效果!$H$3:$H$102)*(品质升级提升效果!$I$3:$I$102=C566)*(品质升级提升效果!$J$3:$J$102))</f>
        <v>1.32</v>
      </c>
      <c r="X566" s="19" cm="1">
        <f t="array" ref="X566">IFERROR(LOOKUP(1,0/((L566=Sheet2!$A$1:$A$90)*(Sheet2!$B$1:$B$90=C566)),Sheet2!$C$1:$C$90),W566)</f>
        <v>1.32</v>
      </c>
      <c r="Y566" s="16">
        <f t="shared" si="75"/>
        <v>319374737</v>
      </c>
      <c r="Z566" s="16">
        <f t="shared" si="76"/>
        <v>487872000</v>
      </c>
      <c r="AA566" s="16">
        <f t="shared" si="77"/>
        <v>10473904477</v>
      </c>
      <c r="AD566" s="16" t="s">
        <v>257</v>
      </c>
      <c r="AE566" s="16" t="str">
        <f t="shared" si="78"/>
        <v>319374737,0}|</v>
      </c>
      <c r="AF566" s="16" t="s">
        <v>258</v>
      </c>
      <c r="AG566" s="16">
        <f t="shared" si="79"/>
        <v>487872000</v>
      </c>
      <c r="AH566" s="16" t="s">
        <v>260</v>
      </c>
      <c r="AI566" s="16" t="s">
        <v>259</v>
      </c>
      <c r="AJ566" s="16">
        <f t="shared" si="80"/>
        <v>10473904477</v>
      </c>
      <c r="AK566" s="16" t="s">
        <v>261</v>
      </c>
      <c r="AL566" s="24" t="str">
        <f t="shared" si="81"/>
        <v>{{5,1,1,319374737,0}|{{5,1,2,487872000,0}|{{5,1,3,10473904477,3}}</v>
      </c>
    </row>
    <row r="567" spans="1:38" x14ac:dyDescent="0.15">
      <c r="A567" s="16">
        <v>562</v>
      </c>
      <c r="B567" s="16">
        <v>301</v>
      </c>
      <c r="C567" s="16">
        <v>10</v>
      </c>
      <c r="D567" s="16">
        <v>0</v>
      </c>
      <c r="E567" s="16">
        <v>1000</v>
      </c>
      <c r="F567" s="16">
        <v>0</v>
      </c>
      <c r="G567" s="16">
        <v>6000662</v>
      </c>
      <c r="H567" s="24"/>
      <c r="I567" s="24" t="s">
        <v>284</v>
      </c>
      <c r="J567" s="16">
        <v>8661</v>
      </c>
      <c r="K567" s="25">
        <f t="shared" si="74"/>
        <v>4500</v>
      </c>
      <c r="L567" s="16" t="s">
        <v>42</v>
      </c>
      <c r="M567" s="16" t="str" cm="1">
        <f t="array" ref="M567:U567">_xlfn._xlws.FILTER(领地怪物效果!$A$4:$I$64,L567=领地怪物效果!$A$4:$A$64)</f>
        <v>远征PVP-1级圣水矿井</v>
      </c>
      <c r="N567" s="16">
        <v>1</v>
      </c>
      <c r="O567" s="16">
        <v>2.5499999999999998</v>
      </c>
      <c r="P567" s="16">
        <v>1.4</v>
      </c>
      <c r="Q567" s="16">
        <v>1.4</v>
      </c>
      <c r="R567" s="16">
        <v>0</v>
      </c>
      <c r="S567" s="16">
        <v>7664272</v>
      </c>
      <c r="T567" s="16">
        <v>980000</v>
      </c>
      <c r="U567" s="16">
        <v>21039179</v>
      </c>
      <c r="V567" s="16">
        <f t="shared" si="82"/>
        <v>1</v>
      </c>
      <c r="W567" s="19" cm="1">
        <f t="array" ref="W567">SUMPRODUCT((V567=品质升级提升效果!$H$3:$H$102)*(品质升级提升效果!$I$3:$I$102=C567)*(品质升级提升效果!$J$3:$J$102))</f>
        <v>4.5</v>
      </c>
      <c r="X567" s="19" cm="1">
        <f t="array" ref="X567">IFERROR(LOOKUP(1,0/((L567=Sheet2!$A$1:$A$90)*(Sheet2!$B$1:$B$90=C567)),Sheet2!$C$1:$C$90),W567)</f>
        <v>4.5</v>
      </c>
      <c r="Y567" s="16">
        <f t="shared" si="75"/>
        <v>34489224</v>
      </c>
      <c r="Z567" s="16">
        <f t="shared" si="76"/>
        <v>4410000</v>
      </c>
      <c r="AA567" s="16">
        <f t="shared" si="77"/>
        <v>94676305</v>
      </c>
      <c r="AD567" s="16" t="s">
        <v>257</v>
      </c>
      <c r="AE567" s="16" t="str">
        <f t="shared" si="78"/>
        <v>34489224,0}|</v>
      </c>
      <c r="AF567" s="16" t="s">
        <v>258</v>
      </c>
      <c r="AG567" s="16">
        <f t="shared" si="79"/>
        <v>4410000</v>
      </c>
      <c r="AH567" s="16" t="s">
        <v>260</v>
      </c>
      <c r="AI567" s="16" t="s">
        <v>259</v>
      </c>
      <c r="AJ567" s="16">
        <f t="shared" si="80"/>
        <v>94676305</v>
      </c>
      <c r="AK567" s="16" t="s">
        <v>261</v>
      </c>
      <c r="AL567" s="24" t="str">
        <f t="shared" si="81"/>
        <v>{{5,1,1,34489224,0}|{{5,1,2,4410000,0}|{{5,1,3,94676305,3}}</v>
      </c>
    </row>
    <row r="568" spans="1:38" x14ac:dyDescent="0.15">
      <c r="A568" s="16">
        <v>563</v>
      </c>
      <c r="B568" s="16">
        <v>302</v>
      </c>
      <c r="C568" s="16">
        <v>10</v>
      </c>
      <c r="D568" s="16">
        <v>0</v>
      </c>
      <c r="E568" s="16">
        <v>1000</v>
      </c>
      <c r="F568" s="16">
        <v>0</v>
      </c>
      <c r="G568" s="16">
        <v>6000663</v>
      </c>
      <c r="H568" s="24"/>
      <c r="I568" s="24" t="s">
        <v>285</v>
      </c>
      <c r="J568" s="16">
        <v>8661</v>
      </c>
      <c r="K568" s="25">
        <f t="shared" si="74"/>
        <v>3240</v>
      </c>
      <c r="L568" s="16" t="s">
        <v>43</v>
      </c>
      <c r="M568" s="16" t="str" cm="1">
        <f t="array" ref="M568:U568">_xlfn._xlws.FILTER(领地怪物效果!$A$4:$I$64,L568=领地怪物效果!$A$4:$A$64)</f>
        <v>远征PVP-2级圣水矿井</v>
      </c>
      <c r="N568" s="16">
        <v>2</v>
      </c>
      <c r="O568" s="16">
        <v>4</v>
      </c>
      <c r="P568" s="16">
        <v>1.65</v>
      </c>
      <c r="Q568" s="16">
        <v>1.65</v>
      </c>
      <c r="R568" s="16">
        <v>0</v>
      </c>
      <c r="S568" s="16">
        <v>12022388</v>
      </c>
      <c r="T568" s="16">
        <v>1155000</v>
      </c>
      <c r="U568" s="16">
        <v>24796175</v>
      </c>
      <c r="V568" s="16">
        <f t="shared" si="82"/>
        <v>2</v>
      </c>
      <c r="W568" s="19" cm="1">
        <f t="array" ref="W568">SUMPRODUCT((V568=品质升级提升效果!$H$3:$H$102)*(品质升级提升效果!$I$3:$I$102=C568)*(品质升级提升效果!$J$3:$J$102))</f>
        <v>3.24</v>
      </c>
      <c r="X568" s="19" cm="1">
        <f t="array" ref="X568">IFERROR(LOOKUP(1,0/((L568=Sheet2!$A$1:$A$90)*(Sheet2!$B$1:$B$90=C568)),Sheet2!$C$1:$C$90),W568)</f>
        <v>3.24</v>
      </c>
      <c r="Y568" s="16">
        <f t="shared" si="75"/>
        <v>38952537</v>
      </c>
      <c r="Z568" s="16">
        <f t="shared" si="76"/>
        <v>3742200</v>
      </c>
      <c r="AA568" s="16">
        <f t="shared" si="77"/>
        <v>80339607</v>
      </c>
      <c r="AD568" s="16" t="s">
        <v>257</v>
      </c>
      <c r="AE568" s="16" t="str">
        <f t="shared" si="78"/>
        <v>38952537,0}|</v>
      </c>
      <c r="AF568" s="16" t="s">
        <v>258</v>
      </c>
      <c r="AG568" s="16">
        <f t="shared" si="79"/>
        <v>3742200</v>
      </c>
      <c r="AH568" s="16" t="s">
        <v>260</v>
      </c>
      <c r="AI568" s="16" t="s">
        <v>259</v>
      </c>
      <c r="AJ568" s="16">
        <f t="shared" si="80"/>
        <v>80339607</v>
      </c>
      <c r="AK568" s="16" t="s">
        <v>261</v>
      </c>
      <c r="AL568" s="24" t="str">
        <f t="shared" si="81"/>
        <v>{{5,1,1,38952537,0}|{{5,1,2,3742200,0}|{{5,1,3,80339607,3}}</v>
      </c>
    </row>
    <row r="569" spans="1:38" x14ac:dyDescent="0.15">
      <c r="A569" s="16">
        <v>564</v>
      </c>
      <c r="B569" s="16">
        <v>303</v>
      </c>
      <c r="C569" s="16">
        <v>10</v>
      </c>
      <c r="D569" s="16">
        <v>0</v>
      </c>
      <c r="E569" s="16">
        <v>1000</v>
      </c>
      <c r="F569" s="16">
        <v>0</v>
      </c>
      <c r="G569" s="16">
        <v>6000664</v>
      </c>
      <c r="H569" s="24"/>
      <c r="I569" s="24" t="s">
        <v>286</v>
      </c>
      <c r="J569" s="16">
        <v>8661</v>
      </c>
      <c r="K569" s="25">
        <f t="shared" si="74"/>
        <v>2640</v>
      </c>
      <c r="L569" s="16" t="s">
        <v>44</v>
      </c>
      <c r="M569" s="16" t="str" cm="1">
        <f t="array" ref="M569:U569">_xlfn._xlws.FILTER(领地怪物效果!$A$4:$I$64,L569=领地怪物效果!$A$4:$A$64)</f>
        <v>远征PVP-3级圣水矿井</v>
      </c>
      <c r="N569" s="16">
        <v>3</v>
      </c>
      <c r="O569" s="16">
        <v>8</v>
      </c>
      <c r="P569" s="16">
        <v>2.9</v>
      </c>
      <c r="Q569" s="16">
        <v>2.9</v>
      </c>
      <c r="R569" s="16">
        <v>0</v>
      </c>
      <c r="S569" s="16">
        <v>24044776</v>
      </c>
      <c r="T569" s="16">
        <v>2030000</v>
      </c>
      <c r="U569" s="16">
        <v>43581156</v>
      </c>
      <c r="V569" s="16">
        <f t="shared" si="82"/>
        <v>3</v>
      </c>
      <c r="W569" s="19" cm="1">
        <f t="array" ref="W569">SUMPRODUCT((V569=品质升级提升效果!$H$3:$H$102)*(品质升级提升效果!$I$3:$I$102=C569)*(品质升级提升效果!$J$3:$J$102))</f>
        <v>2.64</v>
      </c>
      <c r="X569" s="19" cm="1">
        <f t="array" ref="X569">IFERROR(LOOKUP(1,0/((L569=Sheet2!$A$1:$A$90)*(Sheet2!$B$1:$B$90=C569)),Sheet2!$C$1:$C$90),W569)</f>
        <v>2.64</v>
      </c>
      <c r="Y569" s="16">
        <f t="shared" si="75"/>
        <v>63478208</v>
      </c>
      <c r="Z569" s="16">
        <f t="shared" si="76"/>
        <v>5359200</v>
      </c>
      <c r="AA569" s="16">
        <f t="shared" si="77"/>
        <v>115054251</v>
      </c>
      <c r="AD569" s="16" t="s">
        <v>257</v>
      </c>
      <c r="AE569" s="16" t="str">
        <f t="shared" si="78"/>
        <v>63478208,0}|</v>
      </c>
      <c r="AF569" s="16" t="s">
        <v>258</v>
      </c>
      <c r="AG569" s="16">
        <f t="shared" si="79"/>
        <v>5359200</v>
      </c>
      <c r="AH569" s="16" t="s">
        <v>260</v>
      </c>
      <c r="AI569" s="16" t="s">
        <v>259</v>
      </c>
      <c r="AJ569" s="16">
        <f t="shared" si="80"/>
        <v>115054251</v>
      </c>
      <c r="AK569" s="16" t="s">
        <v>261</v>
      </c>
      <c r="AL569" s="24" t="str">
        <f t="shared" si="81"/>
        <v>{{5,1,1,63478208,0}|{{5,1,2,5359200,0}|{{5,1,3,115054251,3}}</v>
      </c>
    </row>
    <row r="570" spans="1:38" x14ac:dyDescent="0.15">
      <c r="A570" s="16">
        <v>565</v>
      </c>
      <c r="B570" s="16">
        <v>304</v>
      </c>
      <c r="C570" s="16">
        <v>10</v>
      </c>
      <c r="D570" s="16">
        <v>0</v>
      </c>
      <c r="E570" s="16">
        <v>1000</v>
      </c>
      <c r="F570" s="16">
        <v>0</v>
      </c>
      <c r="G570" s="16">
        <v>6000665</v>
      </c>
      <c r="H570" s="24"/>
      <c r="I570" s="24" t="s">
        <v>287</v>
      </c>
      <c r="J570" s="16">
        <v>8661</v>
      </c>
      <c r="K570" s="25">
        <f t="shared" si="74"/>
        <v>2240</v>
      </c>
      <c r="L570" s="16" t="s">
        <v>45</v>
      </c>
      <c r="M570" s="16" t="str" cm="1">
        <f t="array" ref="M570:U570">_xlfn._xlws.FILTER(领地怪物效果!$A$4:$I$64,L570=领地怪物效果!$A$4:$A$64)</f>
        <v>远征PVP-4级圣水矿井</v>
      </c>
      <c r="N570" s="16">
        <v>4</v>
      </c>
      <c r="O570" s="16">
        <v>11.75</v>
      </c>
      <c r="P570" s="16">
        <v>22.25</v>
      </c>
      <c r="Q570" s="16">
        <v>22.25</v>
      </c>
      <c r="R570" s="16">
        <v>0</v>
      </c>
      <c r="S570" s="16">
        <v>35315764</v>
      </c>
      <c r="T570" s="16">
        <v>15575000</v>
      </c>
      <c r="U570" s="16">
        <v>334372667</v>
      </c>
      <c r="V570" s="16">
        <f t="shared" si="82"/>
        <v>4</v>
      </c>
      <c r="W570" s="19" cm="1">
        <f t="array" ref="W570">SUMPRODUCT((V570=品质升级提升效果!$H$3:$H$102)*(品质升级提升效果!$I$3:$I$102=C570)*(品质升级提升效果!$J$3:$J$102))</f>
        <v>2.2400000000000002</v>
      </c>
      <c r="X570" s="19" cm="1">
        <f t="array" ref="X570">IFERROR(LOOKUP(1,0/((L570=Sheet2!$A$1:$A$90)*(Sheet2!$B$1:$B$90=C570)),Sheet2!$C$1:$C$90),W570)</f>
        <v>2.2400000000000002</v>
      </c>
      <c r="Y570" s="16">
        <f t="shared" si="75"/>
        <v>79107311</v>
      </c>
      <c r="Z570" s="16">
        <f t="shared" si="76"/>
        <v>34888000</v>
      </c>
      <c r="AA570" s="16">
        <f t="shared" si="77"/>
        <v>748994774</v>
      </c>
      <c r="AD570" s="16" t="s">
        <v>257</v>
      </c>
      <c r="AE570" s="16" t="str">
        <f t="shared" si="78"/>
        <v>79107311,0}|</v>
      </c>
      <c r="AF570" s="16" t="s">
        <v>258</v>
      </c>
      <c r="AG570" s="16">
        <f t="shared" si="79"/>
        <v>34888000</v>
      </c>
      <c r="AH570" s="16" t="s">
        <v>260</v>
      </c>
      <c r="AI570" s="16" t="s">
        <v>259</v>
      </c>
      <c r="AJ570" s="16">
        <f t="shared" si="80"/>
        <v>748994774</v>
      </c>
      <c r="AK570" s="16" t="s">
        <v>261</v>
      </c>
      <c r="AL570" s="24" t="str">
        <f t="shared" si="81"/>
        <v>{{5,1,1,79107311,0}|{{5,1,2,34888000,0}|{{5,1,3,748994774,3}}</v>
      </c>
    </row>
    <row r="571" spans="1:38" x14ac:dyDescent="0.15">
      <c r="A571" s="16">
        <v>566</v>
      </c>
      <c r="B571" s="16">
        <v>305</v>
      </c>
      <c r="C571" s="16">
        <v>10</v>
      </c>
      <c r="D571" s="16">
        <v>0</v>
      </c>
      <c r="E571" s="16">
        <v>1000</v>
      </c>
      <c r="F571" s="16">
        <v>0</v>
      </c>
      <c r="G571" s="16">
        <v>6000666</v>
      </c>
      <c r="H571" s="24"/>
      <c r="I571" s="24" t="s">
        <v>288</v>
      </c>
      <c r="J571" s="16">
        <v>8661</v>
      </c>
      <c r="K571" s="25">
        <f t="shared" si="74"/>
        <v>2040</v>
      </c>
      <c r="L571" s="16" t="s">
        <v>46</v>
      </c>
      <c r="M571" s="16" t="str" cm="1">
        <f t="array" ref="M571:U571">_xlfn._xlws.FILTER(领地怪物效果!$A$4:$I$64,L571=领地怪物效果!$A$4:$A$64)</f>
        <v>远征PVP-5级圣水矿井</v>
      </c>
      <c r="N571" s="16">
        <v>5</v>
      </c>
      <c r="O571" s="16">
        <v>17.8</v>
      </c>
      <c r="P571" s="16">
        <v>26.25</v>
      </c>
      <c r="Q571" s="16">
        <v>26.25</v>
      </c>
      <c r="R571" s="16">
        <v>0</v>
      </c>
      <c r="S571" s="16">
        <v>53499626</v>
      </c>
      <c r="T571" s="16">
        <v>18375000</v>
      </c>
      <c r="U571" s="16">
        <v>394484608</v>
      </c>
      <c r="V571" s="16">
        <f t="shared" si="82"/>
        <v>5</v>
      </c>
      <c r="W571" s="19" cm="1">
        <f t="array" ref="W571">SUMPRODUCT((V571=品质升级提升效果!$H$3:$H$102)*(品质升级提升效果!$I$3:$I$102=C571)*(品质升级提升效果!$J$3:$J$102))</f>
        <v>2.04</v>
      </c>
      <c r="X571" s="19" cm="1">
        <f t="array" ref="X571">IFERROR(LOOKUP(1,0/((L571=Sheet2!$A$1:$A$90)*(Sheet2!$B$1:$B$90=C571)),Sheet2!$C$1:$C$90),W571)</f>
        <v>2.04</v>
      </c>
      <c r="Y571" s="16">
        <f t="shared" si="75"/>
        <v>109139237</v>
      </c>
      <c r="Z571" s="16">
        <f t="shared" si="76"/>
        <v>37485000</v>
      </c>
      <c r="AA571" s="16">
        <f t="shared" si="77"/>
        <v>804748600</v>
      </c>
      <c r="AD571" s="16" t="s">
        <v>257</v>
      </c>
      <c r="AE571" s="16" t="str">
        <f t="shared" si="78"/>
        <v>109139237,0}|</v>
      </c>
      <c r="AF571" s="16" t="s">
        <v>258</v>
      </c>
      <c r="AG571" s="16">
        <f t="shared" si="79"/>
        <v>37485000</v>
      </c>
      <c r="AH571" s="16" t="s">
        <v>260</v>
      </c>
      <c r="AI571" s="16" t="s">
        <v>259</v>
      </c>
      <c r="AJ571" s="16">
        <f t="shared" si="80"/>
        <v>804748600</v>
      </c>
      <c r="AK571" s="16" t="s">
        <v>261</v>
      </c>
      <c r="AL571" s="24" t="str">
        <f t="shared" si="81"/>
        <v>{{5,1,1,109139237,0}|{{5,1,2,37485000,0}|{{5,1,3,804748600,3}}</v>
      </c>
    </row>
    <row r="572" spans="1:38" x14ac:dyDescent="0.15">
      <c r="A572" s="16">
        <v>567</v>
      </c>
      <c r="B572" s="16">
        <v>306</v>
      </c>
      <c r="C572" s="16">
        <v>10</v>
      </c>
      <c r="D572" s="16">
        <v>0</v>
      </c>
      <c r="E572" s="16">
        <v>1000</v>
      </c>
      <c r="F572" s="16">
        <v>0</v>
      </c>
      <c r="G572" s="16">
        <v>6000667</v>
      </c>
      <c r="H572" s="24"/>
      <c r="I572" s="24" t="s">
        <v>289</v>
      </c>
      <c r="J572" s="16">
        <v>8661</v>
      </c>
      <c r="K572" s="25">
        <f t="shared" si="74"/>
        <v>1980</v>
      </c>
      <c r="L572" s="16" t="s">
        <v>47</v>
      </c>
      <c r="M572" s="16" t="str" cm="1">
        <f t="array" ref="M572:U572">_xlfn._xlws.FILTER(领地怪物效果!$A$4:$I$64,L572=领地怪物效果!$A$4:$A$64)</f>
        <v>远征PVP-6级圣水矿井</v>
      </c>
      <c r="N572" s="16">
        <v>6</v>
      </c>
      <c r="O572" s="16">
        <v>41.95</v>
      </c>
      <c r="P572" s="16">
        <v>174</v>
      </c>
      <c r="Q572" s="16">
        <v>174</v>
      </c>
      <c r="R572" s="16">
        <v>0</v>
      </c>
      <c r="S572" s="16">
        <v>126084794</v>
      </c>
      <c r="T572" s="16">
        <v>121800000</v>
      </c>
      <c r="U572" s="16">
        <v>2614869402</v>
      </c>
      <c r="V572" s="16">
        <f t="shared" si="82"/>
        <v>6</v>
      </c>
      <c r="W572" s="19" cm="1">
        <f t="array" ref="W572">SUMPRODUCT((V572=品质升级提升效果!$H$3:$H$102)*(品质升级提升效果!$I$3:$I$102=C572)*(品质升级提升效果!$J$3:$J$102))</f>
        <v>1.98</v>
      </c>
      <c r="X572" s="19" cm="1">
        <f t="array" ref="X572">IFERROR(LOOKUP(1,0/((L572=Sheet2!$A$1:$A$90)*(Sheet2!$B$1:$B$90=C572)),Sheet2!$C$1:$C$90),W572)</f>
        <v>1.98</v>
      </c>
      <c r="Y572" s="16">
        <f t="shared" si="75"/>
        <v>249647892</v>
      </c>
      <c r="Z572" s="16">
        <f t="shared" si="76"/>
        <v>241164000</v>
      </c>
      <c r="AA572" s="16">
        <f t="shared" si="77"/>
        <v>5177441415</v>
      </c>
      <c r="AD572" s="16" t="s">
        <v>257</v>
      </c>
      <c r="AE572" s="16" t="str">
        <f t="shared" si="78"/>
        <v>249647892,0}|</v>
      </c>
      <c r="AF572" s="16" t="s">
        <v>258</v>
      </c>
      <c r="AG572" s="16">
        <f t="shared" si="79"/>
        <v>241164000</v>
      </c>
      <c r="AH572" s="16" t="s">
        <v>260</v>
      </c>
      <c r="AI572" s="16" t="s">
        <v>259</v>
      </c>
      <c r="AJ572" s="16">
        <f t="shared" si="80"/>
        <v>5177441415</v>
      </c>
      <c r="AK572" s="16" t="s">
        <v>261</v>
      </c>
      <c r="AL572" s="24" t="str">
        <f t="shared" si="81"/>
        <v>{{5,1,1,249647892,0}|{{5,1,2,241164000,0}|{{5,1,3,5177441415,3}}</v>
      </c>
    </row>
    <row r="573" spans="1:38" x14ac:dyDescent="0.15">
      <c r="A573" s="16">
        <v>568</v>
      </c>
      <c r="B573" s="16">
        <v>307</v>
      </c>
      <c r="C573" s="16">
        <v>10</v>
      </c>
      <c r="D573" s="16">
        <v>0</v>
      </c>
      <c r="E573" s="16">
        <v>1000</v>
      </c>
      <c r="F573" s="16">
        <v>0</v>
      </c>
      <c r="G573" s="16">
        <v>6000668</v>
      </c>
      <c r="H573" s="24"/>
      <c r="I573" s="24" t="s">
        <v>290</v>
      </c>
      <c r="J573" s="16">
        <v>8661</v>
      </c>
      <c r="K573" s="25">
        <f t="shared" si="74"/>
        <v>1780</v>
      </c>
      <c r="L573" s="16" t="s">
        <v>48</v>
      </c>
      <c r="M573" s="16" t="str" cm="1">
        <f t="array" ref="M573:U573">_xlfn._xlws.FILTER(领地怪物效果!$A$4:$I$64,L573=领地怪物效果!$A$4:$A$64)</f>
        <v>远征PVP-7级圣水矿井</v>
      </c>
      <c r="N573" s="16">
        <v>7</v>
      </c>
      <c r="O573" s="16">
        <v>48.35</v>
      </c>
      <c r="P573" s="16">
        <v>225</v>
      </c>
      <c r="Q573" s="16">
        <v>225</v>
      </c>
      <c r="R573" s="16">
        <v>0</v>
      </c>
      <c r="S573" s="16">
        <v>145320615</v>
      </c>
      <c r="T573" s="16">
        <v>157500000</v>
      </c>
      <c r="U573" s="16">
        <v>3381296641</v>
      </c>
      <c r="V573" s="16">
        <f t="shared" si="82"/>
        <v>7</v>
      </c>
      <c r="W573" s="19" cm="1">
        <f t="array" ref="W573">SUMPRODUCT((V573=品质升级提升效果!$H$3:$H$102)*(品质升级提升效果!$I$3:$I$102=C573)*(品质升级提升效果!$J$3:$J$102))</f>
        <v>1.78</v>
      </c>
      <c r="X573" s="19" cm="1">
        <f t="array" ref="X573">IFERROR(LOOKUP(1,0/((L573=Sheet2!$A$1:$A$90)*(Sheet2!$B$1:$B$90=C573)),Sheet2!$C$1:$C$90),W573)</f>
        <v>1.78</v>
      </c>
      <c r="Y573" s="16">
        <f t="shared" si="75"/>
        <v>258670694</v>
      </c>
      <c r="Z573" s="16">
        <f t="shared" si="76"/>
        <v>280350000</v>
      </c>
      <c r="AA573" s="16">
        <f t="shared" si="77"/>
        <v>6018708020</v>
      </c>
      <c r="AD573" s="16" t="s">
        <v>257</v>
      </c>
      <c r="AE573" s="16" t="str">
        <f t="shared" si="78"/>
        <v>258670694,0}|</v>
      </c>
      <c r="AF573" s="16" t="s">
        <v>258</v>
      </c>
      <c r="AG573" s="16">
        <f t="shared" si="79"/>
        <v>280350000</v>
      </c>
      <c r="AH573" s="16" t="s">
        <v>260</v>
      </c>
      <c r="AI573" s="16" t="s">
        <v>259</v>
      </c>
      <c r="AJ573" s="16">
        <f t="shared" si="80"/>
        <v>6018708020</v>
      </c>
      <c r="AK573" s="16" t="s">
        <v>261</v>
      </c>
      <c r="AL573" s="24" t="str">
        <f t="shared" si="81"/>
        <v>{{5,1,1,258670694,0}|{{5,1,2,280350000,0}|{{5,1,3,6018708020,3}}</v>
      </c>
    </row>
    <row r="574" spans="1:38" x14ac:dyDescent="0.15">
      <c r="A574" s="16">
        <v>569</v>
      </c>
      <c r="B574" s="16">
        <v>308</v>
      </c>
      <c r="C574" s="16">
        <v>10</v>
      </c>
      <c r="D574" s="16">
        <v>0</v>
      </c>
      <c r="E574" s="16">
        <v>1000</v>
      </c>
      <c r="F574" s="16">
        <v>0</v>
      </c>
      <c r="G574" s="16">
        <v>6000669</v>
      </c>
      <c r="H574" s="24"/>
      <c r="I574" s="24" t="s">
        <v>291</v>
      </c>
      <c r="J574" s="16">
        <v>8661</v>
      </c>
      <c r="K574" s="25">
        <f t="shared" si="74"/>
        <v>1580</v>
      </c>
      <c r="L574" s="16" t="s">
        <v>49</v>
      </c>
      <c r="M574" s="16" t="str" cm="1">
        <f t="array" ref="M574:U574">_xlfn._xlws.FILTER(领地怪物效果!$A$4:$I$64,L574=领地怪物效果!$A$4:$A$64)</f>
        <v>远征PVP-8级圣水矿井</v>
      </c>
      <c r="N574" s="16">
        <v>8</v>
      </c>
      <c r="O574" s="16">
        <v>53.35</v>
      </c>
      <c r="P574" s="16">
        <v>290.60000000000002</v>
      </c>
      <c r="Q574" s="16">
        <v>290.60000000000002</v>
      </c>
      <c r="R574" s="16">
        <v>0</v>
      </c>
      <c r="S574" s="16">
        <v>160348600</v>
      </c>
      <c r="T574" s="16">
        <v>203420000</v>
      </c>
      <c r="U574" s="16">
        <v>4367132462</v>
      </c>
      <c r="V574" s="16">
        <f t="shared" si="82"/>
        <v>8</v>
      </c>
      <c r="W574" s="19" cm="1">
        <f t="array" ref="W574">SUMPRODUCT((V574=品质升级提升效果!$H$3:$H$102)*(品质升级提升效果!$I$3:$I$102=C574)*(品质升级提升效果!$J$3:$J$102))</f>
        <v>1.58</v>
      </c>
      <c r="X574" s="19" cm="1">
        <f t="array" ref="X574">IFERROR(LOOKUP(1,0/((L574=Sheet2!$A$1:$A$90)*(Sheet2!$B$1:$B$90=C574)),Sheet2!$C$1:$C$90),W574)</f>
        <v>1.58</v>
      </c>
      <c r="Y574" s="16">
        <f t="shared" si="75"/>
        <v>253350788</v>
      </c>
      <c r="Z574" s="16">
        <f t="shared" si="76"/>
        <v>321403600</v>
      </c>
      <c r="AA574" s="16">
        <f t="shared" si="77"/>
        <v>6900069289</v>
      </c>
      <c r="AD574" s="16" t="s">
        <v>257</v>
      </c>
      <c r="AE574" s="16" t="str">
        <f t="shared" si="78"/>
        <v>253350788,0}|</v>
      </c>
      <c r="AF574" s="16" t="s">
        <v>258</v>
      </c>
      <c r="AG574" s="16">
        <f t="shared" si="79"/>
        <v>321403600</v>
      </c>
      <c r="AH574" s="16" t="s">
        <v>260</v>
      </c>
      <c r="AI574" s="16" t="s">
        <v>259</v>
      </c>
      <c r="AJ574" s="16">
        <f t="shared" si="80"/>
        <v>6900069289</v>
      </c>
      <c r="AK574" s="16" t="s">
        <v>261</v>
      </c>
      <c r="AL574" s="24" t="str">
        <f t="shared" si="81"/>
        <v>{{5,1,1,253350788,0}|{{5,1,2,321403600,0}|{{5,1,3,6900069289,3}}</v>
      </c>
    </row>
    <row r="575" spans="1:38" x14ac:dyDescent="0.15">
      <c r="A575" s="16">
        <v>570</v>
      </c>
      <c r="B575" s="16">
        <v>309</v>
      </c>
      <c r="C575" s="16">
        <v>10</v>
      </c>
      <c r="D575" s="16">
        <v>0</v>
      </c>
      <c r="E575" s="16">
        <v>1000</v>
      </c>
      <c r="F575" s="16">
        <v>0</v>
      </c>
      <c r="G575" s="16">
        <v>6000670</v>
      </c>
      <c r="H575" s="24"/>
      <c r="I575" s="24" t="s">
        <v>292</v>
      </c>
      <c r="J575" s="16">
        <v>8661</v>
      </c>
      <c r="K575" s="25">
        <f t="shared" si="74"/>
        <v>1480</v>
      </c>
      <c r="L575" s="16" t="s">
        <v>50</v>
      </c>
      <c r="M575" s="16" t="str" cm="1">
        <f t="array" ref="M575:U575">_xlfn._xlws.FILTER(领地怪物效果!$A$4:$I$64,L575=领地怪物效果!$A$4:$A$64)</f>
        <v>远征PVP-9级圣水矿井</v>
      </c>
      <c r="N575" s="16">
        <v>9</v>
      </c>
      <c r="O575" s="16">
        <v>92.3</v>
      </c>
      <c r="P575" s="16">
        <v>360</v>
      </c>
      <c r="Q575" s="16">
        <v>360</v>
      </c>
      <c r="R575" s="16">
        <v>0</v>
      </c>
      <c r="S575" s="16">
        <v>277416604</v>
      </c>
      <c r="T575" s="16">
        <v>252000000</v>
      </c>
      <c r="U575" s="16">
        <v>5410074626</v>
      </c>
      <c r="V575" s="16">
        <f t="shared" si="82"/>
        <v>9</v>
      </c>
      <c r="W575" s="19" cm="1">
        <f t="array" ref="W575">SUMPRODUCT((V575=品质升级提升效果!$H$3:$H$102)*(品质升级提升效果!$I$3:$I$102=C575)*(品质升级提升效果!$J$3:$J$102))</f>
        <v>1.48</v>
      </c>
      <c r="X575" s="19" cm="1">
        <f t="array" ref="X575">IFERROR(LOOKUP(1,0/((L575=Sheet2!$A$1:$A$90)*(Sheet2!$B$1:$B$90=C575)),Sheet2!$C$1:$C$90),W575)</f>
        <v>1.48</v>
      </c>
      <c r="Y575" s="16">
        <f t="shared" si="75"/>
        <v>410576573</v>
      </c>
      <c r="Z575" s="16">
        <f t="shared" si="76"/>
        <v>372960000</v>
      </c>
      <c r="AA575" s="16">
        <f t="shared" si="77"/>
        <v>8006910446</v>
      </c>
      <c r="AD575" s="16" t="s">
        <v>257</v>
      </c>
      <c r="AE575" s="16" t="str">
        <f t="shared" si="78"/>
        <v>410576573,0}|</v>
      </c>
      <c r="AF575" s="16" t="s">
        <v>258</v>
      </c>
      <c r="AG575" s="16">
        <f t="shared" si="79"/>
        <v>372960000</v>
      </c>
      <c r="AH575" s="16" t="s">
        <v>260</v>
      </c>
      <c r="AI575" s="16" t="s">
        <v>259</v>
      </c>
      <c r="AJ575" s="16">
        <f t="shared" si="80"/>
        <v>8006910446</v>
      </c>
      <c r="AK575" s="16" t="s">
        <v>261</v>
      </c>
      <c r="AL575" s="24" t="str">
        <f t="shared" si="81"/>
        <v>{{5,1,1,410576573,0}|{{5,1,2,372960000,0}|{{5,1,3,8006910446,3}}</v>
      </c>
    </row>
    <row r="576" spans="1:38" x14ac:dyDescent="0.15">
      <c r="A576" s="16">
        <v>571</v>
      </c>
      <c r="B576" s="16">
        <v>310</v>
      </c>
      <c r="C576" s="16">
        <v>10</v>
      </c>
      <c r="D576" s="16">
        <v>0</v>
      </c>
      <c r="E576" s="16">
        <v>1000</v>
      </c>
      <c r="F576" s="16">
        <v>0</v>
      </c>
      <c r="G576" s="16">
        <v>6000671</v>
      </c>
      <c r="H576" s="24"/>
      <c r="I576" s="24" t="s">
        <v>293</v>
      </c>
      <c r="J576" s="16">
        <v>8661</v>
      </c>
      <c r="K576" s="25">
        <f t="shared" si="74"/>
        <v>1320</v>
      </c>
      <c r="L576" s="16" t="s">
        <v>51</v>
      </c>
      <c r="M576" s="16" t="str" cm="1">
        <f t="array" ref="M576:U576">_xlfn._xlws.FILTER(领地怪物效果!$A$4:$I$64,L576=领地怪物效果!$A$4:$A$64)</f>
        <v>远征PVP-10级圣水矿井</v>
      </c>
      <c r="N576" s="16">
        <v>10</v>
      </c>
      <c r="O576" s="16">
        <v>108.65</v>
      </c>
      <c r="P576" s="16">
        <v>396</v>
      </c>
      <c r="Q576" s="16">
        <v>396</v>
      </c>
      <c r="R576" s="16">
        <v>0</v>
      </c>
      <c r="S576" s="16">
        <v>326558115</v>
      </c>
      <c r="T576" s="16">
        <v>277200000</v>
      </c>
      <c r="U576" s="16">
        <v>5951082089</v>
      </c>
      <c r="V576" s="16">
        <f t="shared" si="82"/>
        <v>10</v>
      </c>
      <c r="W576" s="19" cm="1">
        <f t="array" ref="W576">SUMPRODUCT((V576=品质升级提升效果!$H$3:$H$102)*(品质升级提升效果!$I$3:$I$102=C576)*(品质升级提升效果!$J$3:$J$102))</f>
        <v>1.32</v>
      </c>
      <c r="X576" s="19" cm="1">
        <f t="array" ref="X576">IFERROR(LOOKUP(1,0/((L576=Sheet2!$A$1:$A$90)*(Sheet2!$B$1:$B$90=C576)),Sheet2!$C$1:$C$90),W576)</f>
        <v>1.32</v>
      </c>
      <c r="Y576" s="16">
        <f t="shared" si="75"/>
        <v>431056711</v>
      </c>
      <c r="Z576" s="16">
        <f t="shared" si="76"/>
        <v>365904000</v>
      </c>
      <c r="AA576" s="16">
        <f t="shared" si="77"/>
        <v>7855428357</v>
      </c>
      <c r="AD576" s="16" t="s">
        <v>257</v>
      </c>
      <c r="AE576" s="16" t="str">
        <f t="shared" si="78"/>
        <v>431056711,0}|</v>
      </c>
      <c r="AF576" s="16" t="s">
        <v>258</v>
      </c>
      <c r="AG576" s="16">
        <f t="shared" si="79"/>
        <v>365904000</v>
      </c>
      <c r="AH576" s="16" t="s">
        <v>260</v>
      </c>
      <c r="AI576" s="16" t="s">
        <v>259</v>
      </c>
      <c r="AJ576" s="16">
        <f t="shared" si="80"/>
        <v>7855428357</v>
      </c>
      <c r="AK576" s="16" t="s">
        <v>261</v>
      </c>
      <c r="AL576" s="24" t="str">
        <f t="shared" si="81"/>
        <v>{{5,1,1,431056711,0}|{{5,1,2,365904000,0}|{{5,1,3,7855428357,3}}</v>
      </c>
    </row>
    <row r="577" spans="1:38" x14ac:dyDescent="0.15">
      <c r="A577" s="16">
        <v>572</v>
      </c>
      <c r="B577" s="16">
        <v>401</v>
      </c>
      <c r="C577" s="16">
        <v>10</v>
      </c>
      <c r="D577" s="16">
        <v>0</v>
      </c>
      <c r="E577" s="16">
        <v>0</v>
      </c>
      <c r="F577" s="16">
        <v>0</v>
      </c>
      <c r="G577" s="16">
        <v>6000672</v>
      </c>
      <c r="H577" s="24"/>
      <c r="I577" s="24" t="s">
        <v>285</v>
      </c>
      <c r="J577" s="16">
        <v>8661</v>
      </c>
      <c r="K577" s="25">
        <f t="shared" si="74"/>
        <v>43.000000000000007</v>
      </c>
      <c r="L577" s="16" t="s">
        <v>52</v>
      </c>
      <c r="M577" s="16" t="str" cm="1">
        <f t="array" ref="M577:U577">_xlfn._xlws.FILTER(领地怪物效果!$A$4:$I$64,L577=领地怪物效果!$A$4:$A$64)</f>
        <v>远征PVP-3级要塞</v>
      </c>
      <c r="N577" s="16">
        <v>3</v>
      </c>
      <c r="O577" s="16">
        <v>5</v>
      </c>
      <c r="P577" s="16">
        <v>2.5</v>
      </c>
      <c r="Q577" s="16">
        <v>2.5</v>
      </c>
      <c r="R577" s="16">
        <v>0</v>
      </c>
      <c r="S577" s="16">
        <v>15027985</v>
      </c>
      <c r="T577" s="16">
        <v>1750000</v>
      </c>
      <c r="U577" s="16">
        <v>37569962</v>
      </c>
      <c r="V577" s="16">
        <f t="shared" si="82"/>
        <v>1</v>
      </c>
      <c r="W577" s="19" cm="1">
        <f t="array" ref="W577">SUMPRODUCT((V577=品质升级提升效果!$H$3:$H$102)*(品质升级提升效果!$I$3:$I$102=C577)*(品质升级提升效果!$J$3:$J$102))</f>
        <v>4.5</v>
      </c>
      <c r="X577" s="19" cm="1">
        <f t="array" ref="X577">IFERROR(LOOKUP(1,0/((L577=Sheet2!$A$1:$A$90)*(Sheet2!$B$1:$B$90=C577)),Sheet2!$C$1:$C$90),W577)</f>
        <v>4.300000000000001E-2</v>
      </c>
      <c r="Y577" s="16">
        <f t="shared" si="75"/>
        <v>646203</v>
      </c>
      <c r="Z577" s="16">
        <f t="shared" si="76"/>
        <v>75250</v>
      </c>
      <c r="AA577" s="16">
        <f t="shared" si="77"/>
        <v>1615508</v>
      </c>
      <c r="AD577" s="16" t="s">
        <v>257</v>
      </c>
      <c r="AE577" s="16" t="str">
        <f t="shared" si="78"/>
        <v>646203,0}|</v>
      </c>
      <c r="AF577" s="16" t="s">
        <v>258</v>
      </c>
      <c r="AG577" s="16">
        <f t="shared" si="79"/>
        <v>75250</v>
      </c>
      <c r="AH577" s="16" t="s">
        <v>260</v>
      </c>
      <c r="AI577" s="16" t="s">
        <v>259</v>
      </c>
      <c r="AJ577" s="16">
        <f t="shared" si="80"/>
        <v>1615508</v>
      </c>
      <c r="AK577" s="16" t="s">
        <v>261</v>
      </c>
      <c r="AL577" s="24" t="str">
        <f t="shared" si="81"/>
        <v>{{5,1,1,646203,0}|{{5,1,2,75250,0}|{{5,1,3,1615508,3}}</v>
      </c>
    </row>
    <row r="578" spans="1:38" x14ac:dyDescent="0.15">
      <c r="A578" s="16">
        <v>573</v>
      </c>
      <c r="B578" s="16">
        <v>402</v>
      </c>
      <c r="C578" s="16">
        <v>10</v>
      </c>
      <c r="D578" s="16">
        <v>0</v>
      </c>
      <c r="E578" s="16">
        <v>0</v>
      </c>
      <c r="F578" s="16">
        <v>0</v>
      </c>
      <c r="G578" s="16">
        <v>6000673</v>
      </c>
      <c r="H578" s="24"/>
      <c r="I578" s="24" t="s">
        <v>269</v>
      </c>
      <c r="J578" s="16">
        <v>8661</v>
      </c>
      <c r="K578" s="25">
        <f t="shared" si="74"/>
        <v>43.000000000000007</v>
      </c>
      <c r="L578" s="16" t="s">
        <v>53</v>
      </c>
      <c r="M578" s="16" t="str" cm="1">
        <f t="array" ref="M578:U578">_xlfn._xlws.FILTER(领地怪物效果!$A$4:$I$64,L578=领地怪物效果!$A$4:$A$64)</f>
        <v>远征PVP-6级要塞</v>
      </c>
      <c r="N578" s="16">
        <v>6</v>
      </c>
      <c r="O578" s="16">
        <v>26</v>
      </c>
      <c r="P578" s="16">
        <v>160</v>
      </c>
      <c r="Q578" s="16">
        <v>160</v>
      </c>
      <c r="R578" s="16">
        <v>0</v>
      </c>
      <c r="S578" s="16">
        <v>78145522</v>
      </c>
      <c r="T578" s="16">
        <v>112000000</v>
      </c>
      <c r="U578" s="16">
        <v>2404477611</v>
      </c>
      <c r="V578" s="16">
        <f t="shared" si="82"/>
        <v>2</v>
      </c>
      <c r="W578" s="19" cm="1">
        <f t="array" ref="W578">SUMPRODUCT((V578=品质升级提升效果!$H$3:$H$102)*(品质升级提升效果!$I$3:$I$102=C578)*(品质升级提升效果!$J$3:$J$102))</f>
        <v>3.24</v>
      </c>
      <c r="X578" s="19" cm="1">
        <f t="array" ref="X578">IFERROR(LOOKUP(1,0/((L578=Sheet2!$A$1:$A$90)*(Sheet2!$B$1:$B$90=C578)),Sheet2!$C$1:$C$90),W578)</f>
        <v>4.300000000000001E-2</v>
      </c>
      <c r="Y578" s="16">
        <f t="shared" si="75"/>
        <v>3360257</v>
      </c>
      <c r="Z578" s="16">
        <f t="shared" si="76"/>
        <v>4816000</v>
      </c>
      <c r="AA578" s="16">
        <f t="shared" si="77"/>
        <v>103392537</v>
      </c>
      <c r="AD578" s="16" t="s">
        <v>257</v>
      </c>
      <c r="AE578" s="16" t="str">
        <f t="shared" si="78"/>
        <v>3360257,0}|</v>
      </c>
      <c r="AF578" s="16" t="s">
        <v>258</v>
      </c>
      <c r="AG578" s="16">
        <f t="shared" si="79"/>
        <v>4816000</v>
      </c>
      <c r="AH578" s="16" t="s">
        <v>260</v>
      </c>
      <c r="AI578" s="16" t="s">
        <v>259</v>
      </c>
      <c r="AJ578" s="16">
        <f t="shared" si="80"/>
        <v>103392537</v>
      </c>
      <c r="AK578" s="16" t="s">
        <v>261</v>
      </c>
      <c r="AL578" s="24" t="str">
        <f t="shared" si="81"/>
        <v>{{5,1,1,3360257,0}|{{5,1,2,4816000,0}|{{5,1,3,103392537,3}}</v>
      </c>
    </row>
    <row r="579" spans="1:38" x14ac:dyDescent="0.15">
      <c r="A579" s="16">
        <v>574</v>
      </c>
      <c r="B579" s="16">
        <v>403</v>
      </c>
      <c r="C579" s="16">
        <v>10</v>
      </c>
      <c r="D579" s="16">
        <v>0</v>
      </c>
      <c r="E579" s="16">
        <v>0</v>
      </c>
      <c r="F579" s="16">
        <v>0</v>
      </c>
      <c r="G579" s="16">
        <v>6000674</v>
      </c>
      <c r="H579" s="24"/>
      <c r="I579" s="24" t="s">
        <v>280</v>
      </c>
      <c r="J579" s="16">
        <v>8661</v>
      </c>
      <c r="K579" s="25">
        <f t="shared" si="74"/>
        <v>43.000000000000007</v>
      </c>
      <c r="L579" s="16" t="s">
        <v>54</v>
      </c>
      <c r="M579" s="16" t="str" cm="1">
        <f t="array" ref="M579:U579">_xlfn._xlws.FILTER(领地怪物效果!$A$4:$I$64,L579=领地怪物效果!$A$4:$A$64)</f>
        <v>远征PVP-9级要塞</v>
      </c>
      <c r="N579" s="16">
        <v>9</v>
      </c>
      <c r="O579" s="16">
        <v>56</v>
      </c>
      <c r="P579" s="16">
        <v>300</v>
      </c>
      <c r="Q579" s="16">
        <v>300</v>
      </c>
      <c r="R579" s="16">
        <v>0</v>
      </c>
      <c r="S579" s="16">
        <v>168313432</v>
      </c>
      <c r="T579" s="16">
        <v>210000000</v>
      </c>
      <c r="U579" s="16">
        <v>4508395522</v>
      </c>
      <c r="V579" s="16">
        <f t="shared" si="82"/>
        <v>3</v>
      </c>
      <c r="W579" s="19" cm="1">
        <f t="array" ref="W579">SUMPRODUCT((V579=品质升级提升效果!$H$3:$H$102)*(品质升级提升效果!$I$3:$I$102=C579)*(品质升级提升效果!$J$3:$J$102))</f>
        <v>2.64</v>
      </c>
      <c r="X579" s="19" cm="1">
        <f t="array" ref="X579">IFERROR(LOOKUP(1,0/((L579=Sheet2!$A$1:$A$90)*(Sheet2!$B$1:$B$90=C579)),Sheet2!$C$1:$C$90),W579)</f>
        <v>4.300000000000001E-2</v>
      </c>
      <c r="Y579" s="16">
        <f t="shared" si="75"/>
        <v>7237477</v>
      </c>
      <c r="Z579" s="16">
        <f t="shared" si="76"/>
        <v>9030000</v>
      </c>
      <c r="AA579" s="16">
        <f t="shared" si="77"/>
        <v>193861007</v>
      </c>
      <c r="AD579" s="16" t="s">
        <v>257</v>
      </c>
      <c r="AE579" s="16" t="str">
        <f t="shared" si="78"/>
        <v>7237477,0}|</v>
      </c>
      <c r="AF579" s="16" t="s">
        <v>258</v>
      </c>
      <c r="AG579" s="16">
        <f t="shared" si="79"/>
        <v>9030000</v>
      </c>
      <c r="AH579" s="16" t="s">
        <v>260</v>
      </c>
      <c r="AI579" s="16" t="s">
        <v>259</v>
      </c>
      <c r="AJ579" s="16">
        <f t="shared" si="80"/>
        <v>193861007</v>
      </c>
      <c r="AK579" s="16" t="s">
        <v>261</v>
      </c>
      <c r="AL579" s="24" t="str">
        <f t="shared" si="81"/>
        <v>{{5,1,1,7237477,0}|{{5,1,2,9030000,0}|{{5,1,3,193861007,3}}</v>
      </c>
    </row>
    <row r="580" spans="1:38" x14ac:dyDescent="0.15">
      <c r="A580" s="16">
        <v>575</v>
      </c>
      <c r="B580" s="16">
        <v>404</v>
      </c>
      <c r="C580" s="16">
        <v>10</v>
      </c>
      <c r="D580" s="16">
        <v>0</v>
      </c>
      <c r="E580" s="16">
        <v>0</v>
      </c>
      <c r="F580" s="16">
        <v>0</v>
      </c>
      <c r="G580" s="16">
        <v>6000675</v>
      </c>
      <c r="H580" s="24"/>
      <c r="I580" s="24" t="s">
        <v>294</v>
      </c>
      <c r="J580" s="16">
        <v>8661</v>
      </c>
      <c r="K580" s="25">
        <f t="shared" si="74"/>
        <v>43.000000000000007</v>
      </c>
      <c r="L580" s="16" t="s">
        <v>55</v>
      </c>
      <c r="M580" s="16" t="str" cm="1">
        <f t="array" ref="M580:U580">_xlfn._xlws.FILTER(领地怪物效果!$A$4:$I$64,L580=领地怪物效果!$A$4:$A$64)</f>
        <v>远征PVP-10级中心城邦</v>
      </c>
      <c r="N580" s="16">
        <v>10</v>
      </c>
      <c r="O580" s="16">
        <v>83</v>
      </c>
      <c r="P580" s="16">
        <v>401</v>
      </c>
      <c r="Q580" s="16">
        <v>401</v>
      </c>
      <c r="R580" s="16">
        <v>0</v>
      </c>
      <c r="S580" s="16">
        <v>249464552</v>
      </c>
      <c r="T580" s="16">
        <v>280700000</v>
      </c>
      <c r="U580" s="16">
        <v>6026222014</v>
      </c>
      <c r="V580" s="16">
        <f t="shared" si="82"/>
        <v>4</v>
      </c>
      <c r="W580" s="19" cm="1">
        <f t="array" ref="W580">SUMPRODUCT((V580=品质升级提升效果!$H$3:$H$102)*(品质升级提升效果!$I$3:$I$102=C580)*(品质升级提升效果!$J$3:$J$102))</f>
        <v>2.2400000000000002</v>
      </c>
      <c r="X580" s="19" cm="1">
        <f t="array" ref="X580">IFERROR(LOOKUP(1,0/((L580=Sheet2!$A$1:$A$90)*(Sheet2!$B$1:$B$90=C580)),Sheet2!$C$1:$C$90),W580)</f>
        <v>4.300000000000001E-2</v>
      </c>
      <c r="Y580" s="16">
        <f t="shared" si="75"/>
        <v>10726975</v>
      </c>
      <c r="Z580" s="16">
        <f t="shared" si="76"/>
        <v>12070100</v>
      </c>
      <c r="AA580" s="16">
        <f t="shared" si="77"/>
        <v>259127546</v>
      </c>
      <c r="AD580" s="16" t="s">
        <v>257</v>
      </c>
      <c r="AE580" s="16" t="str">
        <f t="shared" si="78"/>
        <v>10726975,0}|</v>
      </c>
      <c r="AF580" s="16" t="s">
        <v>258</v>
      </c>
      <c r="AG580" s="16">
        <f t="shared" si="79"/>
        <v>12070100</v>
      </c>
      <c r="AH580" s="16" t="s">
        <v>260</v>
      </c>
      <c r="AI580" s="16" t="s">
        <v>259</v>
      </c>
      <c r="AJ580" s="16">
        <f t="shared" si="80"/>
        <v>259127546</v>
      </c>
      <c r="AK580" s="16" t="s">
        <v>261</v>
      </c>
      <c r="AL580" s="24" t="str">
        <f t="shared" si="81"/>
        <v>{{5,1,1,10726975,0}|{{5,1,2,12070100,0}|{{5,1,3,259127546,3}}</v>
      </c>
    </row>
    <row r="581" spans="1:38" x14ac:dyDescent="0.15">
      <c r="A581" s="16">
        <v>576</v>
      </c>
      <c r="B581" s="16">
        <v>500</v>
      </c>
      <c r="C581" s="16">
        <v>10</v>
      </c>
      <c r="D581" s="16">
        <v>0</v>
      </c>
      <c r="E581" s="16">
        <v>0</v>
      </c>
      <c r="F581" s="16">
        <v>0</v>
      </c>
      <c r="G581" s="16">
        <v>6000676</v>
      </c>
      <c r="H581" s="24"/>
      <c r="I581" s="24" t="s">
        <v>295</v>
      </c>
      <c r="J581" s="16">
        <v>8661</v>
      </c>
      <c r="K581" s="25">
        <f t="shared" si="74"/>
        <v>4500</v>
      </c>
      <c r="L581" s="16" t="s">
        <v>56</v>
      </c>
      <c r="M581" s="16" t="str" cm="1">
        <f t="array" ref="M581:U581">_xlfn._xlws.FILTER(领地怪物效果!$A$4:$I$64,L581=领地怪物效果!$A$4:$A$64)</f>
        <v>远征PVE-出生</v>
      </c>
      <c r="N581" s="16">
        <v>0</v>
      </c>
      <c r="O581" s="16">
        <v>1.5</v>
      </c>
      <c r="P581" s="16">
        <v>1.2</v>
      </c>
      <c r="Q581" s="16">
        <v>1.2</v>
      </c>
      <c r="R581" s="16">
        <v>0</v>
      </c>
      <c r="S581" s="16">
        <v>4508395</v>
      </c>
      <c r="T581" s="16">
        <v>840000</v>
      </c>
      <c r="U581" s="16">
        <v>18033582</v>
      </c>
      <c r="V581" s="16">
        <f t="shared" si="82"/>
        <v>1</v>
      </c>
      <c r="W581" s="19" cm="1">
        <f t="array" ref="W581">SUMPRODUCT((V581=品质升级提升效果!$H$3:$H$102)*(品质升级提升效果!$I$3:$I$102=C581)*(品质升级提升效果!$J$3:$J$102))</f>
        <v>4.5</v>
      </c>
      <c r="X581" s="19" cm="1">
        <f t="array" ref="X581">IFERROR(LOOKUP(1,0/((L581=Sheet2!$A$1:$A$90)*(Sheet2!$B$1:$B$90=C581)),Sheet2!$C$1:$C$90),W581)</f>
        <v>4.5</v>
      </c>
      <c r="Y581" s="16">
        <f t="shared" si="75"/>
        <v>20287777</v>
      </c>
      <c r="Z581" s="16">
        <f t="shared" si="76"/>
        <v>3780000</v>
      </c>
      <c r="AA581" s="16">
        <f t="shared" si="77"/>
        <v>81151119</v>
      </c>
      <c r="AD581" s="16" t="s">
        <v>257</v>
      </c>
      <c r="AE581" s="16" t="str">
        <f t="shared" si="78"/>
        <v>20287777,0}|</v>
      </c>
      <c r="AF581" s="16" t="s">
        <v>258</v>
      </c>
      <c r="AG581" s="16">
        <f t="shared" si="79"/>
        <v>3780000</v>
      </c>
      <c r="AH581" s="16" t="s">
        <v>260</v>
      </c>
      <c r="AI581" s="16" t="s">
        <v>259</v>
      </c>
      <c r="AJ581" s="16">
        <f t="shared" si="80"/>
        <v>81151119</v>
      </c>
      <c r="AK581" s="16" t="s">
        <v>261</v>
      </c>
      <c r="AL581" s="24" t="str">
        <f t="shared" si="81"/>
        <v>{{5,1,1,20287777,0}|{{5,1,2,3780000,0}|{{5,1,3,81151119,3}}</v>
      </c>
    </row>
    <row r="582" spans="1:38" x14ac:dyDescent="0.15">
      <c r="A582" s="16">
        <v>577</v>
      </c>
      <c r="B582" s="16">
        <v>501</v>
      </c>
      <c r="C582" s="16">
        <v>10</v>
      </c>
      <c r="D582" s="16">
        <v>0</v>
      </c>
      <c r="E582" s="16">
        <v>0</v>
      </c>
      <c r="F582" s="16">
        <v>0</v>
      </c>
      <c r="G582" s="16">
        <v>6000677</v>
      </c>
      <c r="H582" s="24"/>
      <c r="I582" s="24" t="s">
        <v>289</v>
      </c>
      <c r="J582" s="16">
        <v>8661</v>
      </c>
      <c r="K582" s="25">
        <f t="shared" si="74"/>
        <v>4500</v>
      </c>
      <c r="L582" s="16" t="s">
        <v>57</v>
      </c>
      <c r="M582" s="16" t="str" cm="1">
        <f t="array" ref="M582:U582">_xlfn._xlws.FILTER(领地怪物效果!$A$4:$I$64,L582=领地怪物效果!$A$4:$A$64)</f>
        <v>远征PVE-1级普通</v>
      </c>
      <c r="N582" s="16">
        <v>1</v>
      </c>
      <c r="O582" s="16">
        <v>1.35</v>
      </c>
      <c r="P582" s="16">
        <v>1.2</v>
      </c>
      <c r="Q582" s="16">
        <v>1.2</v>
      </c>
      <c r="R582" s="16">
        <v>0</v>
      </c>
      <c r="S582" s="16">
        <v>4057555</v>
      </c>
      <c r="T582" s="16">
        <v>840000</v>
      </c>
      <c r="U582" s="16">
        <v>18033582</v>
      </c>
      <c r="V582" s="16">
        <f t="shared" si="82"/>
        <v>1</v>
      </c>
      <c r="W582" s="19" cm="1">
        <f t="array" ref="W582">SUMPRODUCT((V582=品质升级提升效果!$H$3:$H$102)*(品质升级提升效果!$I$3:$I$102=C582)*(品质升级提升效果!$J$3:$J$102))</f>
        <v>4.5</v>
      </c>
      <c r="X582" s="19" cm="1">
        <f t="array" ref="X582">IFERROR(LOOKUP(1,0/((L582=Sheet2!$A$1:$A$90)*(Sheet2!$B$1:$B$90=C582)),Sheet2!$C$1:$C$90),W582)</f>
        <v>4.5</v>
      </c>
      <c r="Y582" s="16">
        <f t="shared" si="75"/>
        <v>18258997</v>
      </c>
      <c r="Z582" s="16">
        <f t="shared" si="76"/>
        <v>3780000</v>
      </c>
      <c r="AA582" s="16">
        <f t="shared" si="77"/>
        <v>81151119</v>
      </c>
      <c r="AD582" s="16" t="s">
        <v>257</v>
      </c>
      <c r="AE582" s="16" t="str">
        <f t="shared" si="78"/>
        <v>18258997,0}|</v>
      </c>
      <c r="AF582" s="16" t="s">
        <v>258</v>
      </c>
      <c r="AG582" s="16">
        <f t="shared" si="79"/>
        <v>3780000</v>
      </c>
      <c r="AH582" s="16" t="s">
        <v>260</v>
      </c>
      <c r="AI582" s="16" t="s">
        <v>259</v>
      </c>
      <c r="AJ582" s="16">
        <f t="shared" si="80"/>
        <v>81151119</v>
      </c>
      <c r="AK582" s="16" t="s">
        <v>261</v>
      </c>
      <c r="AL582" s="24" t="str">
        <f t="shared" si="81"/>
        <v>{{5,1,1,18258997,0}|{{5,1,2,3780000,0}|{{5,1,3,81151119,3}}</v>
      </c>
    </row>
    <row r="583" spans="1:38" x14ac:dyDescent="0.15">
      <c r="A583" s="16">
        <v>578</v>
      </c>
      <c r="B583" s="16">
        <v>502</v>
      </c>
      <c r="C583" s="16">
        <v>10</v>
      </c>
      <c r="D583" s="16">
        <v>0</v>
      </c>
      <c r="E583" s="16">
        <v>0</v>
      </c>
      <c r="F583" s="16">
        <v>0</v>
      </c>
      <c r="G583" s="16">
        <v>6000678</v>
      </c>
      <c r="H583" s="24"/>
      <c r="I583" s="24" t="s">
        <v>296</v>
      </c>
      <c r="J583" s="16">
        <v>8661</v>
      </c>
      <c r="K583" s="25">
        <f t="shared" ref="K583:K605" si="83">X583*1000</f>
        <v>3240</v>
      </c>
      <c r="L583" s="16" t="s">
        <v>58</v>
      </c>
      <c r="M583" s="16" t="str" cm="1">
        <f t="array" ref="M583:U583">_xlfn._xlws.FILTER(领地怪物效果!$A$4:$I$64,L583=领地怪物效果!$A$4:$A$64)</f>
        <v>远征PVE-2级普通</v>
      </c>
      <c r="N583" s="16">
        <v>2</v>
      </c>
      <c r="O583" s="16">
        <v>2.8</v>
      </c>
      <c r="P583" s="16">
        <v>1.8</v>
      </c>
      <c r="Q583" s="16">
        <v>1.8</v>
      </c>
      <c r="R583" s="16">
        <v>0</v>
      </c>
      <c r="S583" s="16">
        <v>8415671</v>
      </c>
      <c r="T583" s="16">
        <v>1260000</v>
      </c>
      <c r="U583" s="16">
        <v>27050373</v>
      </c>
      <c r="V583" s="16">
        <f t="shared" si="82"/>
        <v>2</v>
      </c>
      <c r="W583" s="19" cm="1">
        <f t="array" ref="W583">SUMPRODUCT((V583=品质升级提升效果!$H$3:$H$102)*(品质升级提升效果!$I$3:$I$102=C583)*(品质升级提升效果!$J$3:$J$102))</f>
        <v>3.24</v>
      </c>
      <c r="X583" s="19" cm="1">
        <f t="array" ref="X583">IFERROR(LOOKUP(1,0/((L583=Sheet2!$A$1:$A$90)*(Sheet2!$B$1:$B$90=C583)),Sheet2!$C$1:$C$90),W583)</f>
        <v>3.24</v>
      </c>
      <c r="Y583" s="16">
        <f t="shared" ref="Y583:Y605" si="84">INT(S583*$X583)</f>
        <v>27266774</v>
      </c>
      <c r="Z583" s="16">
        <f t="shared" ref="Z583:Z605" si="85">INT(T583*$X583)</f>
        <v>4082400</v>
      </c>
      <c r="AA583" s="16">
        <f t="shared" ref="AA583:AA605" si="86">INT(U583*$X583)</f>
        <v>87643208</v>
      </c>
      <c r="AD583" s="16" t="s">
        <v>257</v>
      </c>
      <c r="AE583" s="16" t="str">
        <f t="shared" ref="AE583:AE605" si="87">Y583&amp;",0}|"</f>
        <v>27266774,0}|</v>
      </c>
      <c r="AF583" s="16" t="s">
        <v>258</v>
      </c>
      <c r="AG583" s="16">
        <f t="shared" ref="AG583:AG605" si="88">Z583</f>
        <v>4082400</v>
      </c>
      <c r="AH583" s="16" t="s">
        <v>260</v>
      </c>
      <c r="AI583" s="16" t="s">
        <v>259</v>
      </c>
      <c r="AJ583" s="16">
        <f t="shared" ref="AJ583:AJ605" si="89">AA583</f>
        <v>87643208</v>
      </c>
      <c r="AK583" s="16" t="s">
        <v>261</v>
      </c>
      <c r="AL583" s="24" t="str">
        <f t="shared" ref="AL583:AL605" si="90">AD583&amp;AE583&amp;AF583&amp;AG583&amp;AH583&amp;AI583&amp;AJ583&amp;AK583</f>
        <v>{{5,1,1,27266774,0}|{{5,1,2,4082400,0}|{{5,1,3,87643208,3}}</v>
      </c>
    </row>
    <row r="584" spans="1:38" x14ac:dyDescent="0.15">
      <c r="A584" s="16">
        <v>579</v>
      </c>
      <c r="B584" s="16">
        <v>503</v>
      </c>
      <c r="C584" s="16">
        <v>10</v>
      </c>
      <c r="D584" s="16">
        <v>0</v>
      </c>
      <c r="E584" s="16">
        <v>0</v>
      </c>
      <c r="F584" s="16">
        <v>0</v>
      </c>
      <c r="G584" s="16">
        <v>6000679</v>
      </c>
      <c r="H584" s="24"/>
      <c r="I584" s="24" t="s">
        <v>297</v>
      </c>
      <c r="J584" s="16">
        <v>8661</v>
      </c>
      <c r="K584" s="25">
        <f t="shared" si="83"/>
        <v>2640</v>
      </c>
      <c r="L584" s="16" t="s">
        <v>59</v>
      </c>
      <c r="M584" s="16" t="str" cm="1">
        <f t="array" ref="M584:U584">_xlfn._xlws.FILTER(领地怪物效果!$A$4:$I$64,L584=领地怪物效果!$A$4:$A$64)</f>
        <v>远征PVE-3级普通</v>
      </c>
      <c r="N584" s="16">
        <v>3</v>
      </c>
      <c r="O584" s="16">
        <v>5.5</v>
      </c>
      <c r="P584" s="16">
        <v>3</v>
      </c>
      <c r="Q584" s="16">
        <v>3</v>
      </c>
      <c r="R584" s="16">
        <v>0</v>
      </c>
      <c r="S584" s="16">
        <v>16530783</v>
      </c>
      <c r="T584" s="16">
        <v>2100000</v>
      </c>
      <c r="U584" s="16">
        <v>45083955</v>
      </c>
      <c r="V584" s="16">
        <f t="shared" si="82"/>
        <v>3</v>
      </c>
      <c r="W584" s="19" cm="1">
        <f t="array" ref="W584">SUMPRODUCT((V584=品质升级提升效果!$H$3:$H$102)*(品质升级提升效果!$I$3:$I$102=C584)*(品质升级提升效果!$J$3:$J$102))</f>
        <v>2.64</v>
      </c>
      <c r="X584" s="19" cm="1">
        <f t="array" ref="X584">IFERROR(LOOKUP(1,0/((L584=Sheet2!$A$1:$A$90)*(Sheet2!$B$1:$B$90=C584)),Sheet2!$C$1:$C$90),W584)</f>
        <v>2.64</v>
      </c>
      <c r="Y584" s="16">
        <f t="shared" si="84"/>
        <v>43641267</v>
      </c>
      <c r="Z584" s="16">
        <f t="shared" si="85"/>
        <v>5544000</v>
      </c>
      <c r="AA584" s="16">
        <f t="shared" si="86"/>
        <v>119021641</v>
      </c>
      <c r="AD584" s="16" t="s">
        <v>257</v>
      </c>
      <c r="AE584" s="16" t="str">
        <f t="shared" si="87"/>
        <v>43641267,0}|</v>
      </c>
      <c r="AF584" s="16" t="s">
        <v>258</v>
      </c>
      <c r="AG584" s="16">
        <f t="shared" si="88"/>
        <v>5544000</v>
      </c>
      <c r="AH584" s="16" t="s">
        <v>260</v>
      </c>
      <c r="AI584" s="16" t="s">
        <v>259</v>
      </c>
      <c r="AJ584" s="16">
        <f t="shared" si="89"/>
        <v>119021641</v>
      </c>
      <c r="AK584" s="16" t="s">
        <v>261</v>
      </c>
      <c r="AL584" s="24" t="str">
        <f t="shared" si="90"/>
        <v>{{5,1,1,43641267,0}|{{5,1,2,5544000,0}|{{5,1,3,119021641,3}}</v>
      </c>
    </row>
    <row r="585" spans="1:38" x14ac:dyDescent="0.15">
      <c r="A585" s="16">
        <v>580</v>
      </c>
      <c r="B585" s="16">
        <v>504</v>
      </c>
      <c r="C585" s="16">
        <v>10</v>
      </c>
      <c r="D585" s="16">
        <v>0</v>
      </c>
      <c r="E585" s="16">
        <v>0</v>
      </c>
      <c r="F585" s="16">
        <v>0</v>
      </c>
      <c r="G585" s="16">
        <v>6000680</v>
      </c>
      <c r="H585" s="24"/>
      <c r="I585" s="24" t="s">
        <v>270</v>
      </c>
      <c r="J585" s="16">
        <v>8661</v>
      </c>
      <c r="K585" s="25">
        <f t="shared" si="83"/>
        <v>2240</v>
      </c>
      <c r="L585" s="16" t="s">
        <v>60</v>
      </c>
      <c r="M585" s="16" t="str" cm="1">
        <f t="array" ref="M585:U585">_xlfn._xlws.FILTER(领地怪物效果!$A$4:$I$64,L585=领地怪物效果!$A$4:$A$64)</f>
        <v>远征PVE-4级普通</v>
      </c>
      <c r="N585" s="16">
        <v>4</v>
      </c>
      <c r="O585" s="16">
        <v>8</v>
      </c>
      <c r="P585" s="16">
        <v>22</v>
      </c>
      <c r="Q585" s="16">
        <v>22</v>
      </c>
      <c r="R585" s="16">
        <v>0</v>
      </c>
      <c r="S585" s="16">
        <v>24044776</v>
      </c>
      <c r="T585" s="16">
        <v>15400000</v>
      </c>
      <c r="U585" s="16">
        <v>330615671</v>
      </c>
      <c r="V585" s="16">
        <f t="shared" si="82"/>
        <v>4</v>
      </c>
      <c r="W585" s="19" cm="1">
        <f t="array" ref="W585">SUMPRODUCT((V585=品质升级提升效果!$H$3:$H$102)*(品质升级提升效果!$I$3:$I$102=C585)*(品质升级提升效果!$J$3:$J$102))</f>
        <v>2.2400000000000002</v>
      </c>
      <c r="X585" s="19" cm="1">
        <f t="array" ref="X585">IFERROR(LOOKUP(1,0/((L585=Sheet2!$A$1:$A$90)*(Sheet2!$B$1:$B$90=C585)),Sheet2!$C$1:$C$90),W585)</f>
        <v>2.2400000000000002</v>
      </c>
      <c r="Y585" s="16">
        <f t="shared" si="84"/>
        <v>53860298</v>
      </c>
      <c r="Z585" s="16">
        <f t="shared" si="85"/>
        <v>34496000</v>
      </c>
      <c r="AA585" s="16">
        <f t="shared" si="86"/>
        <v>740579103</v>
      </c>
      <c r="AD585" s="16" t="s">
        <v>257</v>
      </c>
      <c r="AE585" s="16" t="str">
        <f t="shared" si="87"/>
        <v>53860298,0}|</v>
      </c>
      <c r="AF585" s="16" t="s">
        <v>258</v>
      </c>
      <c r="AG585" s="16">
        <f t="shared" si="88"/>
        <v>34496000</v>
      </c>
      <c r="AH585" s="16" t="s">
        <v>260</v>
      </c>
      <c r="AI585" s="16" t="s">
        <v>259</v>
      </c>
      <c r="AJ585" s="16">
        <f t="shared" si="89"/>
        <v>740579103</v>
      </c>
      <c r="AK585" s="16" t="s">
        <v>261</v>
      </c>
      <c r="AL585" s="24" t="str">
        <f t="shared" si="90"/>
        <v>{{5,1,1,53860298,0}|{{5,1,2,34496000,0}|{{5,1,3,740579103,3}}</v>
      </c>
    </row>
    <row r="586" spans="1:38" x14ac:dyDescent="0.15">
      <c r="A586" s="16">
        <v>581</v>
      </c>
      <c r="B586" s="16">
        <v>505</v>
      </c>
      <c r="C586" s="16">
        <v>10</v>
      </c>
      <c r="D586" s="16">
        <v>0</v>
      </c>
      <c r="E586" s="16">
        <v>0</v>
      </c>
      <c r="F586" s="16">
        <v>0</v>
      </c>
      <c r="G586" s="16">
        <v>6000681</v>
      </c>
      <c r="H586" s="24"/>
      <c r="I586" s="24" t="s">
        <v>298</v>
      </c>
      <c r="J586" s="16">
        <v>8661</v>
      </c>
      <c r="K586" s="25">
        <f t="shared" si="83"/>
        <v>2040</v>
      </c>
      <c r="L586" s="16" t="s">
        <v>61</v>
      </c>
      <c r="M586" s="16" t="str" cm="1">
        <f t="array" ref="M586:U586">_xlfn._xlws.FILTER(领地怪物效果!$A$4:$I$64,L586=领地怪物效果!$A$4:$A$64)</f>
        <v>远征PVE-5级普通</v>
      </c>
      <c r="N586" s="16">
        <v>5</v>
      </c>
      <c r="O586" s="16">
        <v>12</v>
      </c>
      <c r="P586" s="16">
        <v>25</v>
      </c>
      <c r="Q586" s="16">
        <v>25</v>
      </c>
      <c r="R586" s="16">
        <v>0</v>
      </c>
      <c r="S586" s="16">
        <v>36067164</v>
      </c>
      <c r="T586" s="16">
        <v>17500000</v>
      </c>
      <c r="U586" s="16">
        <v>375699626</v>
      </c>
      <c r="V586" s="16">
        <f t="shared" si="82"/>
        <v>5</v>
      </c>
      <c r="W586" s="19" cm="1">
        <f t="array" ref="W586">SUMPRODUCT((V586=品质升级提升效果!$H$3:$H$102)*(品质升级提升效果!$I$3:$I$102=C586)*(品质升级提升效果!$J$3:$J$102))</f>
        <v>2.04</v>
      </c>
      <c r="X586" s="19" cm="1">
        <f t="array" ref="X586">IFERROR(LOOKUP(1,0/((L586=Sheet2!$A$1:$A$90)*(Sheet2!$B$1:$B$90=C586)),Sheet2!$C$1:$C$90),W586)</f>
        <v>2.04</v>
      </c>
      <c r="Y586" s="16">
        <f t="shared" si="84"/>
        <v>73577014</v>
      </c>
      <c r="Z586" s="16">
        <f t="shared" si="85"/>
        <v>35700000</v>
      </c>
      <c r="AA586" s="16">
        <f t="shared" si="86"/>
        <v>766427237</v>
      </c>
      <c r="AD586" s="16" t="s">
        <v>257</v>
      </c>
      <c r="AE586" s="16" t="str">
        <f t="shared" si="87"/>
        <v>73577014,0}|</v>
      </c>
      <c r="AF586" s="16" t="s">
        <v>258</v>
      </c>
      <c r="AG586" s="16">
        <f t="shared" si="88"/>
        <v>35700000</v>
      </c>
      <c r="AH586" s="16" t="s">
        <v>260</v>
      </c>
      <c r="AI586" s="16" t="s">
        <v>259</v>
      </c>
      <c r="AJ586" s="16">
        <f t="shared" si="89"/>
        <v>766427237</v>
      </c>
      <c r="AK586" s="16" t="s">
        <v>261</v>
      </c>
      <c r="AL586" s="24" t="str">
        <f t="shared" si="90"/>
        <v>{{5,1,1,73577014,0}|{{5,1,2,35700000,0}|{{5,1,3,766427237,3}}</v>
      </c>
    </row>
    <row r="587" spans="1:38" x14ac:dyDescent="0.15">
      <c r="A587" s="16">
        <v>582</v>
      </c>
      <c r="B587" s="16">
        <v>506</v>
      </c>
      <c r="C587" s="16">
        <v>10</v>
      </c>
      <c r="D587" s="16">
        <v>0</v>
      </c>
      <c r="E587" s="16">
        <v>0</v>
      </c>
      <c r="F587" s="16">
        <v>0</v>
      </c>
      <c r="G587" s="16">
        <v>6000682</v>
      </c>
      <c r="H587" s="24"/>
      <c r="I587" s="24" t="s">
        <v>299</v>
      </c>
      <c r="J587" s="16">
        <v>8661</v>
      </c>
      <c r="K587" s="25">
        <f t="shared" si="83"/>
        <v>1980</v>
      </c>
      <c r="L587" s="16" t="s">
        <v>62</v>
      </c>
      <c r="M587" s="16" t="str" cm="1">
        <f t="array" ref="M587:U587">_xlfn._xlws.FILTER(领地怪物效果!$A$4:$I$64,L587=领地怪物效果!$A$4:$A$64)</f>
        <v>远征PVE-6级普通</v>
      </c>
      <c r="N587" s="16">
        <v>6</v>
      </c>
      <c r="O587" s="16">
        <v>28</v>
      </c>
      <c r="P587" s="16">
        <v>160</v>
      </c>
      <c r="Q587" s="16">
        <v>160</v>
      </c>
      <c r="R587" s="16">
        <v>0</v>
      </c>
      <c r="S587" s="16">
        <v>84156716</v>
      </c>
      <c r="T587" s="16">
        <v>112000000</v>
      </c>
      <c r="U587" s="16">
        <v>2404477611</v>
      </c>
      <c r="V587" s="16">
        <f t="shared" si="82"/>
        <v>6</v>
      </c>
      <c r="W587" s="19" cm="1">
        <f t="array" ref="W587">SUMPRODUCT((V587=品质升级提升效果!$H$3:$H$102)*(品质升级提升效果!$I$3:$I$102=C587)*(品质升级提升效果!$J$3:$J$102))</f>
        <v>1.98</v>
      </c>
      <c r="X587" s="19" cm="1">
        <f t="array" ref="X587">IFERROR(LOOKUP(1,0/((L587=Sheet2!$A$1:$A$90)*(Sheet2!$B$1:$B$90=C587)),Sheet2!$C$1:$C$90),W587)</f>
        <v>1.98</v>
      </c>
      <c r="Y587" s="16">
        <f t="shared" si="84"/>
        <v>166630297</v>
      </c>
      <c r="Z587" s="16">
        <f t="shared" si="85"/>
        <v>221760000</v>
      </c>
      <c r="AA587" s="16">
        <f t="shared" si="86"/>
        <v>4760865669</v>
      </c>
      <c r="AD587" s="16" t="s">
        <v>257</v>
      </c>
      <c r="AE587" s="16" t="str">
        <f t="shared" si="87"/>
        <v>166630297,0}|</v>
      </c>
      <c r="AF587" s="16" t="s">
        <v>258</v>
      </c>
      <c r="AG587" s="16">
        <f t="shared" si="88"/>
        <v>221760000</v>
      </c>
      <c r="AH587" s="16" t="s">
        <v>260</v>
      </c>
      <c r="AI587" s="16" t="s">
        <v>259</v>
      </c>
      <c r="AJ587" s="16">
        <f t="shared" si="89"/>
        <v>4760865669</v>
      </c>
      <c r="AK587" s="16" t="s">
        <v>261</v>
      </c>
      <c r="AL587" s="24" t="str">
        <f t="shared" si="90"/>
        <v>{{5,1,1,166630297,0}|{{5,1,2,221760000,0}|{{5,1,3,4760865669,3}}</v>
      </c>
    </row>
    <row r="588" spans="1:38" x14ac:dyDescent="0.15">
      <c r="A588" s="16">
        <v>583</v>
      </c>
      <c r="B588" s="16">
        <v>507</v>
      </c>
      <c r="C588" s="16">
        <v>10</v>
      </c>
      <c r="D588" s="16">
        <v>0</v>
      </c>
      <c r="E588" s="16">
        <v>0</v>
      </c>
      <c r="F588" s="16">
        <v>0</v>
      </c>
      <c r="G588" s="16">
        <v>6000683</v>
      </c>
      <c r="H588" s="24"/>
      <c r="I588" s="24" t="s">
        <v>283</v>
      </c>
      <c r="J588" s="16">
        <v>8661</v>
      </c>
      <c r="K588" s="25">
        <f t="shared" si="83"/>
        <v>1780</v>
      </c>
      <c r="L588" s="16" t="s">
        <v>63</v>
      </c>
      <c r="M588" s="16" t="str" cm="1">
        <f t="array" ref="M588:U588">_xlfn._xlws.FILTER(领地怪物效果!$A$4:$I$64,L588=领地怪物效果!$A$4:$A$64)</f>
        <v>远征PVE-7级普通</v>
      </c>
      <c r="N588" s="16">
        <v>7</v>
      </c>
      <c r="O588" s="16">
        <v>32</v>
      </c>
      <c r="P588" s="16">
        <v>200</v>
      </c>
      <c r="Q588" s="16">
        <v>200</v>
      </c>
      <c r="R588" s="16">
        <v>0</v>
      </c>
      <c r="S588" s="16">
        <v>96179104</v>
      </c>
      <c r="T588" s="16">
        <v>140000000</v>
      </c>
      <c r="U588" s="16">
        <v>3005597014</v>
      </c>
      <c r="V588" s="16">
        <f t="shared" si="82"/>
        <v>7</v>
      </c>
      <c r="W588" s="19" cm="1">
        <f t="array" ref="W588">SUMPRODUCT((V588=品质升级提升效果!$H$3:$H$102)*(品质升级提升效果!$I$3:$I$102=C588)*(品质升级提升效果!$J$3:$J$102))</f>
        <v>1.78</v>
      </c>
      <c r="X588" s="19" cm="1">
        <f t="array" ref="X588">IFERROR(LOOKUP(1,0/((L588=Sheet2!$A$1:$A$90)*(Sheet2!$B$1:$B$90=C588)),Sheet2!$C$1:$C$90),W588)</f>
        <v>1.78</v>
      </c>
      <c r="Y588" s="16">
        <f t="shared" si="84"/>
        <v>171198805</v>
      </c>
      <c r="Z588" s="16">
        <f t="shared" si="85"/>
        <v>249200000</v>
      </c>
      <c r="AA588" s="16">
        <f t="shared" si="86"/>
        <v>5349962684</v>
      </c>
      <c r="AD588" s="16" t="s">
        <v>257</v>
      </c>
      <c r="AE588" s="16" t="str">
        <f t="shared" si="87"/>
        <v>171198805,0}|</v>
      </c>
      <c r="AF588" s="16" t="s">
        <v>258</v>
      </c>
      <c r="AG588" s="16">
        <f t="shared" si="88"/>
        <v>249200000</v>
      </c>
      <c r="AH588" s="16" t="s">
        <v>260</v>
      </c>
      <c r="AI588" s="16" t="s">
        <v>259</v>
      </c>
      <c r="AJ588" s="16">
        <f t="shared" si="89"/>
        <v>5349962684</v>
      </c>
      <c r="AK588" s="16" t="s">
        <v>261</v>
      </c>
      <c r="AL588" s="24" t="str">
        <f t="shared" si="90"/>
        <v>{{5,1,1,171198805,0}|{{5,1,2,249200000,0}|{{5,1,3,5349962684,3}}</v>
      </c>
    </row>
    <row r="589" spans="1:38" x14ac:dyDescent="0.15">
      <c r="A589" s="16">
        <v>584</v>
      </c>
      <c r="B589" s="16">
        <v>508</v>
      </c>
      <c r="C589" s="16">
        <v>10</v>
      </c>
      <c r="D589" s="16">
        <v>0</v>
      </c>
      <c r="E589" s="16">
        <v>0</v>
      </c>
      <c r="F589" s="16">
        <v>0</v>
      </c>
      <c r="G589" s="16">
        <v>6000684</v>
      </c>
      <c r="H589" s="24"/>
      <c r="I589" s="24" t="s">
        <v>300</v>
      </c>
      <c r="J589" s="16">
        <v>8661</v>
      </c>
      <c r="K589" s="25">
        <f t="shared" si="83"/>
        <v>1580</v>
      </c>
      <c r="L589" s="16" t="s">
        <v>64</v>
      </c>
      <c r="M589" s="16" t="str" cm="1">
        <f t="array" ref="M589:U589">_xlfn._xlws.FILTER(领地怪物效果!$A$4:$I$64,L589=领地怪物效果!$A$4:$A$64)</f>
        <v>远征PVE-8级普通</v>
      </c>
      <c r="N589" s="16">
        <v>8</v>
      </c>
      <c r="O589" s="16">
        <v>35</v>
      </c>
      <c r="P589" s="16">
        <v>250</v>
      </c>
      <c r="Q589" s="16">
        <v>250</v>
      </c>
      <c r="R589" s="16">
        <v>0</v>
      </c>
      <c r="S589" s="16">
        <v>105195895</v>
      </c>
      <c r="T589" s="16">
        <v>175000000</v>
      </c>
      <c r="U589" s="16">
        <v>3756996268</v>
      </c>
      <c r="V589" s="16">
        <f t="shared" si="82"/>
        <v>8</v>
      </c>
      <c r="W589" s="19" cm="1">
        <f t="array" ref="W589">SUMPRODUCT((V589=品质升级提升效果!$H$3:$H$102)*(品质升级提升效果!$I$3:$I$102=C589)*(品质升级提升效果!$J$3:$J$102))</f>
        <v>1.58</v>
      </c>
      <c r="X589" s="19" cm="1">
        <f t="array" ref="X589">IFERROR(LOOKUP(1,0/((L589=Sheet2!$A$1:$A$90)*(Sheet2!$B$1:$B$90=C589)),Sheet2!$C$1:$C$90),W589)</f>
        <v>1.58</v>
      </c>
      <c r="Y589" s="16">
        <f t="shared" si="84"/>
        <v>166209514</v>
      </c>
      <c r="Z589" s="16">
        <f t="shared" si="85"/>
        <v>276500000</v>
      </c>
      <c r="AA589" s="16">
        <f t="shared" si="86"/>
        <v>5936054103</v>
      </c>
      <c r="AD589" s="16" t="s">
        <v>257</v>
      </c>
      <c r="AE589" s="16" t="str">
        <f t="shared" si="87"/>
        <v>166209514,0}|</v>
      </c>
      <c r="AF589" s="16" t="s">
        <v>258</v>
      </c>
      <c r="AG589" s="16">
        <f t="shared" si="88"/>
        <v>276500000</v>
      </c>
      <c r="AH589" s="16" t="s">
        <v>260</v>
      </c>
      <c r="AI589" s="16" t="s">
        <v>259</v>
      </c>
      <c r="AJ589" s="16">
        <f t="shared" si="89"/>
        <v>5936054103</v>
      </c>
      <c r="AK589" s="16" t="s">
        <v>261</v>
      </c>
      <c r="AL589" s="24" t="str">
        <f t="shared" si="90"/>
        <v>{{5,1,1,166209514,0}|{{5,1,2,276500000,0}|{{5,1,3,5936054103,3}}</v>
      </c>
    </row>
    <row r="590" spans="1:38" x14ac:dyDescent="0.15">
      <c r="A590" s="16">
        <v>585</v>
      </c>
      <c r="B590" s="16">
        <v>509</v>
      </c>
      <c r="C590" s="16">
        <v>10</v>
      </c>
      <c r="D590" s="16">
        <v>0</v>
      </c>
      <c r="E590" s="16">
        <v>0</v>
      </c>
      <c r="F590" s="16">
        <v>0</v>
      </c>
      <c r="G590" s="16">
        <v>6000685</v>
      </c>
      <c r="H590" s="24"/>
      <c r="I590" s="24" t="s">
        <v>301</v>
      </c>
      <c r="J590" s="16">
        <v>8661</v>
      </c>
      <c r="K590" s="25">
        <f t="shared" si="83"/>
        <v>1480</v>
      </c>
      <c r="L590" s="16" t="s">
        <v>65</v>
      </c>
      <c r="M590" s="16" t="str" cm="1">
        <f t="array" ref="M590:U590">_xlfn._xlws.FILTER(领地怪物效果!$A$4:$I$64,L590=领地怪物效果!$A$4:$A$64)</f>
        <v>远征PVE-9级普通</v>
      </c>
      <c r="N590" s="16">
        <v>9</v>
      </c>
      <c r="O590" s="16">
        <v>60</v>
      </c>
      <c r="P590" s="16">
        <v>300</v>
      </c>
      <c r="Q590" s="16">
        <v>300</v>
      </c>
      <c r="R590" s="16">
        <v>0</v>
      </c>
      <c r="S590" s="16">
        <v>180335820</v>
      </c>
      <c r="T590" s="16">
        <v>210000000</v>
      </c>
      <c r="U590" s="16">
        <v>4508395522</v>
      </c>
      <c r="V590" s="16">
        <f t="shared" si="82"/>
        <v>9</v>
      </c>
      <c r="W590" s="19" cm="1">
        <f t="array" ref="W590">SUMPRODUCT((V590=品质升级提升效果!$H$3:$H$102)*(品质升级提升效果!$I$3:$I$102=C590)*(品质升级提升效果!$J$3:$J$102))</f>
        <v>1.48</v>
      </c>
      <c r="X590" s="19" cm="1">
        <f t="array" ref="X590">IFERROR(LOOKUP(1,0/((L590=Sheet2!$A$1:$A$90)*(Sheet2!$B$1:$B$90=C590)),Sheet2!$C$1:$C$90),W590)</f>
        <v>1.48</v>
      </c>
      <c r="Y590" s="16">
        <f t="shared" si="84"/>
        <v>266897013</v>
      </c>
      <c r="Z590" s="16">
        <f t="shared" si="85"/>
        <v>310800000</v>
      </c>
      <c r="AA590" s="16">
        <f t="shared" si="86"/>
        <v>6672425372</v>
      </c>
      <c r="AD590" s="16" t="s">
        <v>257</v>
      </c>
      <c r="AE590" s="16" t="str">
        <f t="shared" si="87"/>
        <v>266897013,0}|</v>
      </c>
      <c r="AF590" s="16" t="s">
        <v>258</v>
      </c>
      <c r="AG590" s="16">
        <f t="shared" si="88"/>
        <v>310800000</v>
      </c>
      <c r="AH590" s="16" t="s">
        <v>260</v>
      </c>
      <c r="AI590" s="16" t="s">
        <v>259</v>
      </c>
      <c r="AJ590" s="16">
        <f t="shared" si="89"/>
        <v>6672425372</v>
      </c>
      <c r="AK590" s="16" t="s">
        <v>261</v>
      </c>
      <c r="AL590" s="24" t="str">
        <f t="shared" si="90"/>
        <v>{{5,1,1,266897013,0}|{{5,1,2,310800000,0}|{{5,1,3,6672425372,3}}</v>
      </c>
    </row>
    <row r="591" spans="1:38" x14ac:dyDescent="0.15">
      <c r="A591" s="16">
        <v>586</v>
      </c>
      <c r="B591" s="16">
        <v>510</v>
      </c>
      <c r="C591" s="16">
        <v>10</v>
      </c>
      <c r="D591" s="16">
        <v>0</v>
      </c>
      <c r="E591" s="16">
        <v>0</v>
      </c>
      <c r="F591" s="16">
        <v>0</v>
      </c>
      <c r="G591" s="16">
        <v>6000686</v>
      </c>
      <c r="H591" s="24"/>
      <c r="I591" s="24" t="s">
        <v>302</v>
      </c>
      <c r="J591" s="16">
        <v>8661</v>
      </c>
      <c r="K591" s="25">
        <f t="shared" si="83"/>
        <v>1320</v>
      </c>
      <c r="L591" s="16" t="s">
        <v>66</v>
      </c>
      <c r="M591" s="16" t="str" cm="1">
        <f t="array" ref="M591:U591">_xlfn._xlws.FILTER(领地怪物效果!$A$4:$I$64,L591=领地怪物效果!$A$4:$A$64)</f>
        <v>远征PVE-10级普通</v>
      </c>
      <c r="N591" s="16">
        <v>10</v>
      </c>
      <c r="O591" s="16">
        <v>70</v>
      </c>
      <c r="P591" s="16">
        <v>320</v>
      </c>
      <c r="Q591" s="16">
        <v>320</v>
      </c>
      <c r="R591" s="16">
        <v>0</v>
      </c>
      <c r="S591" s="16">
        <v>210391791</v>
      </c>
      <c r="T591" s="16">
        <v>224000000</v>
      </c>
      <c r="U591" s="16">
        <v>4808955223</v>
      </c>
      <c r="V591" s="16">
        <f t="shared" si="82"/>
        <v>10</v>
      </c>
      <c r="W591" s="19" cm="1">
        <f t="array" ref="W591">SUMPRODUCT((V591=品质升级提升效果!$H$3:$H$102)*(品质升级提升效果!$I$3:$I$102=C591)*(品质升级提升效果!$J$3:$J$102))</f>
        <v>1.32</v>
      </c>
      <c r="X591" s="19" cm="1">
        <f t="array" ref="X591">IFERROR(LOOKUP(1,0/((L591=Sheet2!$A$1:$A$90)*(Sheet2!$B$1:$B$90=C591)),Sheet2!$C$1:$C$90),W591)</f>
        <v>1.32</v>
      </c>
      <c r="Y591" s="16">
        <f t="shared" si="84"/>
        <v>277717164</v>
      </c>
      <c r="Z591" s="16">
        <f t="shared" si="85"/>
        <v>295680000</v>
      </c>
      <c r="AA591" s="16">
        <f t="shared" si="86"/>
        <v>6347820894</v>
      </c>
      <c r="AD591" s="16" t="s">
        <v>257</v>
      </c>
      <c r="AE591" s="16" t="str">
        <f t="shared" si="87"/>
        <v>277717164,0}|</v>
      </c>
      <c r="AF591" s="16" t="s">
        <v>258</v>
      </c>
      <c r="AG591" s="16">
        <f t="shared" si="88"/>
        <v>295680000</v>
      </c>
      <c r="AH591" s="16" t="s">
        <v>260</v>
      </c>
      <c r="AI591" s="16" t="s">
        <v>259</v>
      </c>
      <c r="AJ591" s="16">
        <f t="shared" si="89"/>
        <v>6347820894</v>
      </c>
      <c r="AK591" s="16" t="s">
        <v>261</v>
      </c>
      <c r="AL591" s="24" t="str">
        <f t="shared" si="90"/>
        <v>{{5,1,1,277717164,0}|{{5,1,2,295680000,0}|{{5,1,3,6347820894,3}}</v>
      </c>
    </row>
    <row r="592" spans="1:38" x14ac:dyDescent="0.15">
      <c r="A592" s="16">
        <v>587</v>
      </c>
      <c r="B592" s="16">
        <v>601</v>
      </c>
      <c r="C592" s="16">
        <v>10</v>
      </c>
      <c r="D592" s="16">
        <v>0</v>
      </c>
      <c r="E592" s="16">
        <v>0</v>
      </c>
      <c r="F592" s="16">
        <v>1000</v>
      </c>
      <c r="G592" s="16">
        <v>6000687</v>
      </c>
      <c r="H592" s="24"/>
      <c r="I592" s="24" t="s">
        <v>303</v>
      </c>
      <c r="J592" s="16">
        <v>8661</v>
      </c>
      <c r="K592" s="25">
        <f t="shared" si="83"/>
        <v>4500</v>
      </c>
      <c r="L592" s="16" t="s">
        <v>67</v>
      </c>
      <c r="M592" s="16" t="str" cm="1">
        <f t="array" ref="M592:U592">_xlfn._xlws.FILTER(领地怪物效果!$A$4:$I$64,L592=领地怪物效果!$A$4:$A$64)</f>
        <v>远征PVE-1级远古矿井</v>
      </c>
      <c r="N592" s="16">
        <v>1</v>
      </c>
      <c r="O592" s="16">
        <v>1.9</v>
      </c>
      <c r="P592" s="16">
        <v>1.9</v>
      </c>
      <c r="Q592" s="16">
        <v>1.9</v>
      </c>
      <c r="R592" s="16">
        <v>0</v>
      </c>
      <c r="S592" s="16">
        <v>5710634</v>
      </c>
      <c r="T592" s="16">
        <v>1330000</v>
      </c>
      <c r="U592" s="16">
        <v>28553171</v>
      </c>
      <c r="V592" s="16">
        <f t="shared" si="82"/>
        <v>1</v>
      </c>
      <c r="W592" s="19" cm="1">
        <f t="array" ref="W592">SUMPRODUCT((V592=品质升级提升效果!$H$3:$H$102)*(品质升级提升效果!$I$3:$I$102=C592)*(品质升级提升效果!$J$3:$J$102))</f>
        <v>4.5</v>
      </c>
      <c r="X592" s="19" cm="1">
        <f t="array" ref="X592">IFERROR(LOOKUP(1,0/((L592=Sheet2!$A$1:$A$90)*(Sheet2!$B$1:$B$90=C592)),Sheet2!$C$1:$C$90),W592)</f>
        <v>4.5</v>
      </c>
      <c r="Y592" s="16">
        <f t="shared" si="84"/>
        <v>25697853</v>
      </c>
      <c r="Z592" s="16">
        <f t="shared" si="85"/>
        <v>5985000</v>
      </c>
      <c r="AA592" s="16">
        <f t="shared" si="86"/>
        <v>128489269</v>
      </c>
      <c r="AD592" s="16" t="s">
        <v>257</v>
      </c>
      <c r="AE592" s="16" t="str">
        <f t="shared" si="87"/>
        <v>25697853,0}|</v>
      </c>
      <c r="AF592" s="16" t="s">
        <v>258</v>
      </c>
      <c r="AG592" s="16">
        <f t="shared" si="88"/>
        <v>5985000</v>
      </c>
      <c r="AH592" s="16" t="s">
        <v>260</v>
      </c>
      <c r="AI592" s="16" t="s">
        <v>259</v>
      </c>
      <c r="AJ592" s="16">
        <f t="shared" si="89"/>
        <v>128489269</v>
      </c>
      <c r="AK592" s="16" t="s">
        <v>261</v>
      </c>
      <c r="AL592" s="24" t="str">
        <f t="shared" si="90"/>
        <v>{{5,1,1,25697853,0}|{{5,1,2,5985000,0}|{{5,1,3,128489269,3}}</v>
      </c>
    </row>
    <row r="593" spans="1:38" x14ac:dyDescent="0.15">
      <c r="A593" s="16">
        <v>588</v>
      </c>
      <c r="B593" s="16">
        <v>602</v>
      </c>
      <c r="C593" s="16">
        <v>10</v>
      </c>
      <c r="D593" s="16">
        <v>0</v>
      </c>
      <c r="E593" s="16">
        <v>0</v>
      </c>
      <c r="F593" s="16">
        <v>1000</v>
      </c>
      <c r="G593" s="16">
        <v>6000688</v>
      </c>
      <c r="H593" s="24"/>
      <c r="I593" s="24" t="s">
        <v>271</v>
      </c>
      <c r="J593" s="16">
        <v>8661</v>
      </c>
      <c r="K593" s="25">
        <f t="shared" si="83"/>
        <v>3240</v>
      </c>
      <c r="L593" s="16" t="s">
        <v>68</v>
      </c>
      <c r="M593" s="16" t="str" cm="1">
        <f t="array" ref="M593:U593">_xlfn._xlws.FILTER(领地怪物效果!$A$4:$I$64,L593=领地怪物效果!$A$4:$A$64)</f>
        <v>远征PVE-2级远古矿井</v>
      </c>
      <c r="N593" s="16">
        <v>2</v>
      </c>
      <c r="O593" s="16">
        <v>2.95</v>
      </c>
      <c r="P593" s="16">
        <v>2.25</v>
      </c>
      <c r="Q593" s="16">
        <v>2.25</v>
      </c>
      <c r="R593" s="16">
        <v>0</v>
      </c>
      <c r="S593" s="16">
        <v>8866511</v>
      </c>
      <c r="T593" s="16">
        <v>1575000</v>
      </c>
      <c r="U593" s="16">
        <v>33812966</v>
      </c>
      <c r="V593" s="16">
        <f t="shared" si="82"/>
        <v>2</v>
      </c>
      <c r="W593" s="19" cm="1">
        <f t="array" ref="W593">SUMPRODUCT((V593=品质升级提升效果!$H$3:$H$102)*(品质升级提升效果!$I$3:$I$102=C593)*(品质升级提升效果!$J$3:$J$102))</f>
        <v>3.24</v>
      </c>
      <c r="X593" s="19" cm="1">
        <f t="array" ref="X593">IFERROR(LOOKUP(1,0/((L593=Sheet2!$A$1:$A$90)*(Sheet2!$B$1:$B$90=C593)),Sheet2!$C$1:$C$90),W593)</f>
        <v>3.24</v>
      </c>
      <c r="Y593" s="16">
        <f t="shared" si="84"/>
        <v>28727495</v>
      </c>
      <c r="Z593" s="16">
        <f t="shared" si="85"/>
        <v>5103000</v>
      </c>
      <c r="AA593" s="16">
        <f t="shared" si="86"/>
        <v>109554009</v>
      </c>
      <c r="AD593" s="16" t="s">
        <v>257</v>
      </c>
      <c r="AE593" s="16" t="str">
        <f t="shared" si="87"/>
        <v>28727495,0}|</v>
      </c>
      <c r="AF593" s="16" t="s">
        <v>258</v>
      </c>
      <c r="AG593" s="16">
        <f t="shared" si="88"/>
        <v>5103000</v>
      </c>
      <c r="AH593" s="16" t="s">
        <v>260</v>
      </c>
      <c r="AI593" s="16" t="s">
        <v>259</v>
      </c>
      <c r="AJ593" s="16">
        <f t="shared" si="89"/>
        <v>109554009</v>
      </c>
      <c r="AK593" s="16" t="s">
        <v>261</v>
      </c>
      <c r="AL593" s="24" t="str">
        <f t="shared" si="90"/>
        <v>{{5,1,1,28727495,0}|{{5,1,2,5103000,0}|{{5,1,3,109554009,3}}</v>
      </c>
    </row>
    <row r="594" spans="1:38" x14ac:dyDescent="0.15">
      <c r="A594" s="16">
        <v>589</v>
      </c>
      <c r="B594" s="16">
        <v>603</v>
      </c>
      <c r="C594" s="16">
        <v>10</v>
      </c>
      <c r="D594" s="16">
        <v>0</v>
      </c>
      <c r="E594" s="16">
        <v>0</v>
      </c>
      <c r="F594" s="16">
        <v>1000</v>
      </c>
      <c r="G594" s="16">
        <v>6000689</v>
      </c>
      <c r="H594" s="24"/>
      <c r="I594" s="24" t="s">
        <v>304</v>
      </c>
      <c r="J594" s="16">
        <v>8661</v>
      </c>
      <c r="K594" s="25">
        <f t="shared" si="83"/>
        <v>2640</v>
      </c>
      <c r="L594" s="16" t="s">
        <v>69</v>
      </c>
      <c r="M594" s="16" t="str" cm="1">
        <f t="array" ref="M594:U594">_xlfn._xlws.FILTER(领地怪物效果!$A$4:$I$64,L594=领地怪物效果!$A$4:$A$64)</f>
        <v>远征PVE-3级远古矿井</v>
      </c>
      <c r="N594" s="16">
        <v>3</v>
      </c>
      <c r="O594" s="16">
        <v>5.9</v>
      </c>
      <c r="P594" s="16">
        <v>3.9</v>
      </c>
      <c r="Q594" s="16">
        <v>3.9</v>
      </c>
      <c r="R594" s="16">
        <v>0</v>
      </c>
      <c r="S594" s="16">
        <v>17733022</v>
      </c>
      <c r="T594" s="16">
        <v>2730000</v>
      </c>
      <c r="U594" s="16">
        <v>58609141</v>
      </c>
      <c r="V594" s="16">
        <f t="shared" si="82"/>
        <v>3</v>
      </c>
      <c r="W594" s="19" cm="1">
        <f t="array" ref="W594">SUMPRODUCT((V594=品质升级提升效果!$H$3:$H$102)*(品质升级提升效果!$I$3:$I$102=C594)*(品质升级提升效果!$J$3:$J$102))</f>
        <v>2.64</v>
      </c>
      <c r="X594" s="19" cm="1">
        <f t="array" ref="X594">IFERROR(LOOKUP(1,0/((L594=Sheet2!$A$1:$A$90)*(Sheet2!$B$1:$B$90=C594)),Sheet2!$C$1:$C$90),W594)</f>
        <v>2.64</v>
      </c>
      <c r="Y594" s="16">
        <f t="shared" si="84"/>
        <v>46815178</v>
      </c>
      <c r="Z594" s="16">
        <f t="shared" si="85"/>
        <v>7207200</v>
      </c>
      <c r="AA594" s="16">
        <f t="shared" si="86"/>
        <v>154728132</v>
      </c>
      <c r="AD594" s="16" t="s">
        <v>257</v>
      </c>
      <c r="AE594" s="16" t="str">
        <f t="shared" si="87"/>
        <v>46815178,0}|</v>
      </c>
      <c r="AF594" s="16" t="s">
        <v>258</v>
      </c>
      <c r="AG594" s="16">
        <f t="shared" si="88"/>
        <v>7207200</v>
      </c>
      <c r="AH594" s="16" t="s">
        <v>260</v>
      </c>
      <c r="AI594" s="16" t="s">
        <v>259</v>
      </c>
      <c r="AJ594" s="16">
        <f t="shared" si="89"/>
        <v>154728132</v>
      </c>
      <c r="AK594" s="16" t="s">
        <v>261</v>
      </c>
      <c r="AL594" s="24" t="str">
        <f t="shared" si="90"/>
        <v>{{5,1,1,46815178,0}|{{5,1,2,7207200,0}|{{5,1,3,154728132,3}}</v>
      </c>
    </row>
    <row r="595" spans="1:38" x14ac:dyDescent="0.15">
      <c r="A595" s="16">
        <v>590</v>
      </c>
      <c r="B595" s="16">
        <v>604</v>
      </c>
      <c r="C595" s="16">
        <v>10</v>
      </c>
      <c r="D595" s="16">
        <v>0</v>
      </c>
      <c r="E595" s="16">
        <v>0</v>
      </c>
      <c r="F595" s="16">
        <v>1000</v>
      </c>
      <c r="G595" s="16">
        <v>6000690</v>
      </c>
      <c r="H595" s="24"/>
      <c r="I595" s="24" t="s">
        <v>305</v>
      </c>
      <c r="J595" s="16">
        <v>8661</v>
      </c>
      <c r="K595" s="25">
        <f t="shared" si="83"/>
        <v>2240</v>
      </c>
      <c r="L595" s="16" t="s">
        <v>70</v>
      </c>
      <c r="M595" s="16" t="str" cm="1">
        <f t="array" ref="M595:U595">_xlfn._xlws.FILTER(领地怪物效果!$A$4:$I$64,L595=领地怪物效果!$A$4:$A$64)</f>
        <v>远征PVE-4级远古矿井</v>
      </c>
      <c r="N595" s="16">
        <v>4</v>
      </c>
      <c r="O595" s="16">
        <v>8.6999999999999993</v>
      </c>
      <c r="P595" s="16">
        <v>29.7</v>
      </c>
      <c r="Q595" s="16">
        <v>29.7</v>
      </c>
      <c r="R595" s="16">
        <v>0</v>
      </c>
      <c r="S595" s="16">
        <v>26148694</v>
      </c>
      <c r="T595" s="16">
        <v>20790000</v>
      </c>
      <c r="U595" s="16">
        <v>446331156</v>
      </c>
      <c r="V595" s="16">
        <f t="shared" si="82"/>
        <v>4</v>
      </c>
      <c r="W595" s="19" cm="1">
        <f t="array" ref="W595">SUMPRODUCT((V595=品质升级提升效果!$H$3:$H$102)*(品质升级提升效果!$I$3:$I$102=C595)*(品质升级提升效果!$J$3:$J$102))</f>
        <v>2.2400000000000002</v>
      </c>
      <c r="X595" s="19" cm="1">
        <f t="array" ref="X595">IFERROR(LOOKUP(1,0/((L595=Sheet2!$A$1:$A$90)*(Sheet2!$B$1:$B$90=C595)),Sheet2!$C$1:$C$90),W595)</f>
        <v>2.2400000000000002</v>
      </c>
      <c r="Y595" s="16">
        <f t="shared" si="84"/>
        <v>58573074</v>
      </c>
      <c r="Z595" s="16">
        <f t="shared" si="85"/>
        <v>46569600</v>
      </c>
      <c r="AA595" s="16">
        <f t="shared" si="86"/>
        <v>999781789</v>
      </c>
      <c r="AD595" s="16" t="s">
        <v>257</v>
      </c>
      <c r="AE595" s="16" t="str">
        <f t="shared" si="87"/>
        <v>58573074,0}|</v>
      </c>
      <c r="AF595" s="16" t="s">
        <v>258</v>
      </c>
      <c r="AG595" s="16">
        <f t="shared" si="88"/>
        <v>46569600</v>
      </c>
      <c r="AH595" s="16" t="s">
        <v>260</v>
      </c>
      <c r="AI595" s="16" t="s">
        <v>259</v>
      </c>
      <c r="AJ595" s="16">
        <f t="shared" si="89"/>
        <v>999781789</v>
      </c>
      <c r="AK595" s="16" t="s">
        <v>261</v>
      </c>
      <c r="AL595" s="24" t="str">
        <f t="shared" si="90"/>
        <v>{{5,1,1,58573074,0}|{{5,1,2,46569600,0}|{{5,1,3,999781789,3}}</v>
      </c>
    </row>
    <row r="596" spans="1:38" x14ac:dyDescent="0.15">
      <c r="A596" s="16">
        <v>591</v>
      </c>
      <c r="B596" s="16">
        <v>605</v>
      </c>
      <c r="C596" s="16">
        <v>10</v>
      </c>
      <c r="D596" s="16">
        <v>0</v>
      </c>
      <c r="E596" s="16">
        <v>0</v>
      </c>
      <c r="F596" s="16">
        <v>1000</v>
      </c>
      <c r="G596" s="16">
        <v>6000691</v>
      </c>
      <c r="H596" s="24"/>
      <c r="I596" s="24" t="s">
        <v>284</v>
      </c>
      <c r="J596" s="16">
        <v>8661</v>
      </c>
      <c r="K596" s="25">
        <f t="shared" si="83"/>
        <v>2040</v>
      </c>
      <c r="L596" s="16" t="s">
        <v>71</v>
      </c>
      <c r="M596" s="16" t="str" cm="1">
        <f t="array" ref="M596:U596">_xlfn._xlws.FILTER(领地怪物效果!$A$4:$I$64,L596=领地怪物效果!$A$4:$A$64)</f>
        <v>远征PVE-5级远古矿井</v>
      </c>
      <c r="N596" s="16">
        <v>5</v>
      </c>
      <c r="O596" s="16">
        <v>13.2</v>
      </c>
      <c r="P596" s="16">
        <v>35</v>
      </c>
      <c r="Q596" s="16">
        <v>35</v>
      </c>
      <c r="R596" s="16">
        <v>0</v>
      </c>
      <c r="S596" s="16">
        <v>39673880</v>
      </c>
      <c r="T596" s="16">
        <v>24500000</v>
      </c>
      <c r="U596" s="16">
        <v>525979477</v>
      </c>
      <c r="V596" s="16">
        <f t="shared" si="82"/>
        <v>5</v>
      </c>
      <c r="W596" s="19" cm="1">
        <f t="array" ref="W596">SUMPRODUCT((V596=品质升级提升效果!$H$3:$H$102)*(品质升级提升效果!$I$3:$I$102=C596)*(品质升级提升效果!$J$3:$J$102))</f>
        <v>2.04</v>
      </c>
      <c r="X596" s="19" cm="1">
        <f t="array" ref="X596">IFERROR(LOOKUP(1,0/((L596=Sheet2!$A$1:$A$90)*(Sheet2!$B$1:$B$90=C596)),Sheet2!$C$1:$C$90),W596)</f>
        <v>2.04</v>
      </c>
      <c r="Y596" s="16">
        <f t="shared" si="84"/>
        <v>80934715</v>
      </c>
      <c r="Z596" s="16">
        <f t="shared" si="85"/>
        <v>49980000</v>
      </c>
      <c r="AA596" s="16">
        <f t="shared" si="86"/>
        <v>1072998133</v>
      </c>
      <c r="AD596" s="16" t="s">
        <v>257</v>
      </c>
      <c r="AE596" s="16" t="str">
        <f t="shared" si="87"/>
        <v>80934715,0}|</v>
      </c>
      <c r="AF596" s="16" t="s">
        <v>258</v>
      </c>
      <c r="AG596" s="16">
        <f t="shared" si="88"/>
        <v>49980000</v>
      </c>
      <c r="AH596" s="16" t="s">
        <v>260</v>
      </c>
      <c r="AI596" s="16" t="s">
        <v>259</v>
      </c>
      <c r="AJ596" s="16">
        <f t="shared" si="89"/>
        <v>1072998133</v>
      </c>
      <c r="AK596" s="16" t="s">
        <v>261</v>
      </c>
      <c r="AL596" s="24" t="str">
        <f t="shared" si="90"/>
        <v>{{5,1,1,80934715,0}|{{5,1,2,49980000,0}|{{5,1,3,1072998133,3}}</v>
      </c>
    </row>
    <row r="597" spans="1:38" x14ac:dyDescent="0.15">
      <c r="A597" s="16">
        <v>592</v>
      </c>
      <c r="B597" s="16">
        <v>606</v>
      </c>
      <c r="C597" s="16">
        <v>10</v>
      </c>
      <c r="D597" s="16">
        <v>0</v>
      </c>
      <c r="E597" s="16">
        <v>0</v>
      </c>
      <c r="F597" s="16">
        <v>1000</v>
      </c>
      <c r="G597" s="16">
        <v>6000692</v>
      </c>
      <c r="H597" s="24"/>
      <c r="I597" s="24" t="s">
        <v>306</v>
      </c>
      <c r="J597" s="16">
        <v>8661</v>
      </c>
      <c r="K597" s="25">
        <f t="shared" si="83"/>
        <v>1980</v>
      </c>
      <c r="L597" s="16" t="s">
        <v>72</v>
      </c>
      <c r="M597" s="16" t="str" cm="1">
        <f t="array" ref="M597:U597">_xlfn._xlws.FILTER(领地怪物效果!$A$4:$I$64,L597=领地怪物效果!$A$4:$A$64)</f>
        <v>远征PVE-6级远古矿井</v>
      </c>
      <c r="N597" s="16">
        <v>6</v>
      </c>
      <c r="O597" s="16">
        <v>31.05</v>
      </c>
      <c r="P597" s="16">
        <v>232</v>
      </c>
      <c r="Q597" s="16">
        <v>232</v>
      </c>
      <c r="R597" s="16">
        <v>0</v>
      </c>
      <c r="S597" s="16">
        <v>93323787</v>
      </c>
      <c r="T597" s="16">
        <v>162400000</v>
      </c>
      <c r="U597" s="16">
        <v>3486492537</v>
      </c>
      <c r="V597" s="16">
        <f t="shared" si="82"/>
        <v>6</v>
      </c>
      <c r="W597" s="19" cm="1">
        <f t="array" ref="W597">SUMPRODUCT((V597=品质升级提升效果!$H$3:$H$102)*(品质升级提升效果!$I$3:$I$102=C597)*(品质升级提升效果!$J$3:$J$102))</f>
        <v>1.98</v>
      </c>
      <c r="X597" s="19" cm="1">
        <f t="array" ref="X597">IFERROR(LOOKUP(1,0/((L597=Sheet2!$A$1:$A$90)*(Sheet2!$B$1:$B$90=C597)),Sheet2!$C$1:$C$90),W597)</f>
        <v>1.98</v>
      </c>
      <c r="Y597" s="16">
        <f t="shared" si="84"/>
        <v>184781098</v>
      </c>
      <c r="Z597" s="16">
        <f t="shared" si="85"/>
        <v>321552000</v>
      </c>
      <c r="AA597" s="16">
        <f t="shared" si="86"/>
        <v>6903255223</v>
      </c>
      <c r="AD597" s="16" t="s">
        <v>257</v>
      </c>
      <c r="AE597" s="16" t="str">
        <f t="shared" si="87"/>
        <v>184781098,0}|</v>
      </c>
      <c r="AF597" s="16" t="s">
        <v>258</v>
      </c>
      <c r="AG597" s="16">
        <f t="shared" si="88"/>
        <v>321552000</v>
      </c>
      <c r="AH597" s="16" t="s">
        <v>260</v>
      </c>
      <c r="AI597" s="16" t="s">
        <v>259</v>
      </c>
      <c r="AJ597" s="16">
        <f t="shared" si="89"/>
        <v>6903255223</v>
      </c>
      <c r="AK597" s="16" t="s">
        <v>261</v>
      </c>
      <c r="AL597" s="24" t="str">
        <f t="shared" si="90"/>
        <v>{{5,1,1,184781098,0}|{{5,1,2,321552000,0}|{{5,1,3,6903255223,3}}</v>
      </c>
    </row>
    <row r="598" spans="1:38" x14ac:dyDescent="0.15">
      <c r="A598" s="16">
        <v>593</v>
      </c>
      <c r="B598" s="16">
        <v>607</v>
      </c>
      <c r="C598" s="16">
        <v>10</v>
      </c>
      <c r="D598" s="16">
        <v>0</v>
      </c>
      <c r="E598" s="16">
        <v>0</v>
      </c>
      <c r="F598" s="16">
        <v>1000</v>
      </c>
      <c r="G598" s="16">
        <v>6000693</v>
      </c>
      <c r="H598" s="24"/>
      <c r="I598" s="24" t="s">
        <v>307</v>
      </c>
      <c r="J598" s="16">
        <v>8661</v>
      </c>
      <c r="K598" s="25">
        <f t="shared" si="83"/>
        <v>1780</v>
      </c>
      <c r="L598" s="16" t="s">
        <v>73</v>
      </c>
      <c r="M598" s="16" t="str" cm="1">
        <f t="array" ref="M598:U598">_xlfn._xlws.FILTER(领地怪物效果!$A$4:$I$64,L598=领地怪物效果!$A$4:$A$64)</f>
        <v>远征PVE-7级远古矿井</v>
      </c>
      <c r="N598" s="16">
        <v>7</v>
      </c>
      <c r="O598" s="16">
        <v>35.799999999999997</v>
      </c>
      <c r="P598" s="16">
        <v>300</v>
      </c>
      <c r="Q598" s="16">
        <v>300</v>
      </c>
      <c r="R598" s="16">
        <v>0</v>
      </c>
      <c r="S598" s="16">
        <v>107600373</v>
      </c>
      <c r="T598" s="16">
        <v>210000000</v>
      </c>
      <c r="U598" s="16">
        <v>4508395522</v>
      </c>
      <c r="V598" s="16">
        <f t="shared" si="82"/>
        <v>7</v>
      </c>
      <c r="W598" s="19" cm="1">
        <f t="array" ref="W598">SUMPRODUCT((V598=品质升级提升效果!$H$3:$H$102)*(品质升级提升效果!$I$3:$I$102=C598)*(品质升级提升效果!$J$3:$J$102))</f>
        <v>1.78</v>
      </c>
      <c r="X598" s="19" cm="1">
        <f t="array" ref="X598">IFERROR(LOOKUP(1,0/((L598=Sheet2!$A$1:$A$90)*(Sheet2!$B$1:$B$90=C598)),Sheet2!$C$1:$C$90),W598)</f>
        <v>1.78</v>
      </c>
      <c r="Y598" s="16">
        <f t="shared" si="84"/>
        <v>191528663</v>
      </c>
      <c r="Z598" s="16">
        <f t="shared" si="85"/>
        <v>373800000</v>
      </c>
      <c r="AA598" s="16">
        <f t="shared" si="86"/>
        <v>8024944029</v>
      </c>
      <c r="AD598" s="16" t="s">
        <v>257</v>
      </c>
      <c r="AE598" s="16" t="str">
        <f t="shared" si="87"/>
        <v>191528663,0}|</v>
      </c>
      <c r="AF598" s="16" t="s">
        <v>258</v>
      </c>
      <c r="AG598" s="16">
        <f t="shared" si="88"/>
        <v>373800000</v>
      </c>
      <c r="AH598" s="16" t="s">
        <v>260</v>
      </c>
      <c r="AI598" s="16" t="s">
        <v>259</v>
      </c>
      <c r="AJ598" s="16">
        <f t="shared" si="89"/>
        <v>8024944029</v>
      </c>
      <c r="AK598" s="16" t="s">
        <v>261</v>
      </c>
      <c r="AL598" s="24" t="str">
        <f t="shared" si="90"/>
        <v>{{5,1,1,191528663,0}|{{5,1,2,373800000,0}|{{5,1,3,8024944029,3}}</v>
      </c>
    </row>
    <row r="599" spans="1:38" x14ac:dyDescent="0.15">
      <c r="A599" s="16">
        <v>594</v>
      </c>
      <c r="B599" s="16">
        <v>608</v>
      </c>
      <c r="C599" s="16">
        <v>10</v>
      </c>
      <c r="D599" s="16">
        <v>0</v>
      </c>
      <c r="E599" s="16">
        <v>0</v>
      </c>
      <c r="F599" s="16">
        <v>1000</v>
      </c>
      <c r="G599" s="16">
        <v>6000694</v>
      </c>
      <c r="H599" s="24"/>
      <c r="I599" s="24" t="s">
        <v>308</v>
      </c>
      <c r="J599" s="16">
        <v>8661</v>
      </c>
      <c r="K599" s="25">
        <f t="shared" si="83"/>
        <v>1580</v>
      </c>
      <c r="L599" s="16" t="s">
        <v>74</v>
      </c>
      <c r="M599" s="16" t="str" cm="1">
        <f t="array" ref="M599:U599">_xlfn._xlws.FILTER(领地怪物效果!$A$4:$I$64,L599=领地怪物效果!$A$4:$A$64)</f>
        <v>远征PVE-8级远古矿井</v>
      </c>
      <c r="N599" s="16">
        <v>8</v>
      </c>
      <c r="O599" s="16">
        <v>39.549999999999997</v>
      </c>
      <c r="P599" s="16">
        <v>387.5</v>
      </c>
      <c r="Q599" s="16">
        <v>387.5</v>
      </c>
      <c r="R599" s="16">
        <v>0</v>
      </c>
      <c r="S599" s="16">
        <v>118871361</v>
      </c>
      <c r="T599" s="16">
        <v>271250000</v>
      </c>
      <c r="U599" s="16">
        <v>5823344216</v>
      </c>
      <c r="V599" s="16">
        <f t="shared" si="82"/>
        <v>8</v>
      </c>
      <c r="W599" s="19" cm="1">
        <f t="array" ref="W599">SUMPRODUCT((V599=品质升级提升效果!$H$3:$H$102)*(品质升级提升效果!$I$3:$I$102=C599)*(品质升级提升效果!$J$3:$J$102))</f>
        <v>1.58</v>
      </c>
      <c r="X599" s="19" cm="1">
        <f t="array" ref="X599">IFERROR(LOOKUP(1,0/((L599=Sheet2!$A$1:$A$90)*(Sheet2!$B$1:$B$90=C599)),Sheet2!$C$1:$C$90),W599)</f>
        <v>1.58</v>
      </c>
      <c r="Y599" s="16">
        <f t="shared" si="84"/>
        <v>187816750</v>
      </c>
      <c r="Z599" s="16">
        <f t="shared" si="85"/>
        <v>428575000</v>
      </c>
      <c r="AA599" s="16">
        <f t="shared" si="86"/>
        <v>9200883861</v>
      </c>
      <c r="AD599" s="16" t="s">
        <v>257</v>
      </c>
      <c r="AE599" s="16" t="str">
        <f t="shared" si="87"/>
        <v>187816750,0}|</v>
      </c>
      <c r="AF599" s="16" t="s">
        <v>258</v>
      </c>
      <c r="AG599" s="16">
        <f t="shared" si="88"/>
        <v>428575000</v>
      </c>
      <c r="AH599" s="16" t="s">
        <v>260</v>
      </c>
      <c r="AI599" s="16" t="s">
        <v>259</v>
      </c>
      <c r="AJ599" s="16">
        <f t="shared" si="89"/>
        <v>9200883861</v>
      </c>
      <c r="AK599" s="16" t="s">
        <v>261</v>
      </c>
      <c r="AL599" s="24" t="str">
        <f t="shared" si="90"/>
        <v>{{5,1,1,187816750,0}|{{5,1,2,428575000,0}|{{5,1,3,9200883861,3}}</v>
      </c>
    </row>
    <row r="600" spans="1:38" x14ac:dyDescent="0.15">
      <c r="A600" s="16">
        <v>595</v>
      </c>
      <c r="B600" s="16">
        <v>609</v>
      </c>
      <c r="C600" s="16">
        <v>10</v>
      </c>
      <c r="D600" s="16">
        <v>0</v>
      </c>
      <c r="E600" s="16">
        <v>0</v>
      </c>
      <c r="F600" s="16">
        <v>1000</v>
      </c>
      <c r="G600" s="16">
        <v>6000695</v>
      </c>
      <c r="H600" s="24"/>
      <c r="I600" s="24" t="s">
        <v>309</v>
      </c>
      <c r="J600" s="16">
        <v>8661</v>
      </c>
      <c r="K600" s="25">
        <f t="shared" si="83"/>
        <v>1480</v>
      </c>
      <c r="L600" s="16" t="s">
        <v>75</v>
      </c>
      <c r="M600" s="16" t="str" cm="1">
        <f t="array" ref="M600:U600">_xlfn._xlws.FILTER(领地怪物效果!$A$4:$I$64,L600=领地怪物效果!$A$4:$A$64)</f>
        <v>远征PVE-9级远古矿井</v>
      </c>
      <c r="N600" s="16">
        <v>9</v>
      </c>
      <c r="O600" s="16">
        <v>68.400000000000006</v>
      </c>
      <c r="P600" s="16">
        <v>480</v>
      </c>
      <c r="Q600" s="16">
        <v>480</v>
      </c>
      <c r="R600" s="16">
        <v>0</v>
      </c>
      <c r="S600" s="16">
        <v>205582835</v>
      </c>
      <c r="T600" s="16">
        <v>336000000</v>
      </c>
      <c r="U600" s="16">
        <v>7213432835</v>
      </c>
      <c r="V600" s="16">
        <f t="shared" si="82"/>
        <v>9</v>
      </c>
      <c r="W600" s="19" cm="1">
        <f t="array" ref="W600">SUMPRODUCT((V600=品质升级提升效果!$H$3:$H$102)*(品质升级提升效果!$I$3:$I$102=C600)*(品质升级提升效果!$J$3:$J$102))</f>
        <v>1.48</v>
      </c>
      <c r="X600" s="19" cm="1">
        <f t="array" ref="X600">IFERROR(LOOKUP(1,0/((L600=Sheet2!$A$1:$A$90)*(Sheet2!$B$1:$B$90=C600)),Sheet2!$C$1:$C$90),W600)</f>
        <v>1.48</v>
      </c>
      <c r="Y600" s="16">
        <f t="shared" si="84"/>
        <v>304262595</v>
      </c>
      <c r="Z600" s="16">
        <f t="shared" si="85"/>
        <v>497280000</v>
      </c>
      <c r="AA600" s="16">
        <f t="shared" si="86"/>
        <v>10675880595</v>
      </c>
      <c r="AD600" s="16" t="s">
        <v>257</v>
      </c>
      <c r="AE600" s="16" t="str">
        <f t="shared" si="87"/>
        <v>304262595,0}|</v>
      </c>
      <c r="AF600" s="16" t="s">
        <v>258</v>
      </c>
      <c r="AG600" s="16">
        <f t="shared" si="88"/>
        <v>497280000</v>
      </c>
      <c r="AH600" s="16" t="s">
        <v>260</v>
      </c>
      <c r="AI600" s="16" t="s">
        <v>259</v>
      </c>
      <c r="AJ600" s="16">
        <f t="shared" si="89"/>
        <v>10675880595</v>
      </c>
      <c r="AK600" s="16" t="s">
        <v>261</v>
      </c>
      <c r="AL600" s="24" t="str">
        <f t="shared" si="90"/>
        <v>{{5,1,1,304262595,0}|{{5,1,2,497280000,0}|{{5,1,3,10675880595,3}}</v>
      </c>
    </row>
    <row r="601" spans="1:38" x14ac:dyDescent="0.15">
      <c r="A601" s="16">
        <v>596</v>
      </c>
      <c r="B601" s="16">
        <v>701</v>
      </c>
      <c r="C601" s="16">
        <v>10</v>
      </c>
      <c r="D601" s="16">
        <v>0</v>
      </c>
      <c r="E601" s="16">
        <v>0</v>
      </c>
      <c r="F601" s="16">
        <v>0</v>
      </c>
      <c r="G601" s="16">
        <v>6000696</v>
      </c>
      <c r="H601" s="24"/>
      <c r="I601" s="24" t="s">
        <v>309</v>
      </c>
      <c r="J601" s="16">
        <v>8661</v>
      </c>
      <c r="K601" s="25">
        <f t="shared" si="83"/>
        <v>43.000000000000007</v>
      </c>
      <c r="L601" s="16" t="s">
        <v>76</v>
      </c>
      <c r="M601" s="16" t="str" cm="1">
        <f t="array" ref="M601:U601">_xlfn._xlws.FILTER(领地怪物效果!$A$4:$I$64,L601=领地怪物效果!$A$4:$A$64)</f>
        <v>远征PVE-2级BOSS据点</v>
      </c>
      <c r="N601" s="16">
        <v>2</v>
      </c>
      <c r="O601" s="16">
        <v>3.2</v>
      </c>
      <c r="P601" s="16">
        <v>2</v>
      </c>
      <c r="Q601" s="16">
        <v>2</v>
      </c>
      <c r="R601" s="16">
        <v>0</v>
      </c>
      <c r="S601" s="16">
        <v>9617910</v>
      </c>
      <c r="T601" s="16">
        <v>1400000</v>
      </c>
      <c r="U601" s="16">
        <v>30055970</v>
      </c>
      <c r="V601" s="16">
        <f t="shared" si="82"/>
        <v>1</v>
      </c>
      <c r="W601" s="19" cm="1">
        <f t="array" ref="W601">SUMPRODUCT((V601=品质升级提升效果!$H$3:$H$102)*(品质升级提升效果!$I$3:$I$102=C601)*(品质升级提升效果!$J$3:$J$102))</f>
        <v>4.5</v>
      </c>
      <c r="X601" s="22" cm="1">
        <f t="array" ref="X601">IFERROR(LOOKUP(1,0/((L601=Sheet2!$A$1:$A$90)*(Sheet2!$B$1:$B$90=C601)),Sheet2!$C$1:$C$90),W601)</f>
        <v>4.300000000000001E-2</v>
      </c>
      <c r="Y601" s="16">
        <f t="shared" si="84"/>
        <v>413570</v>
      </c>
      <c r="Z601" s="16">
        <f t="shared" si="85"/>
        <v>60200</v>
      </c>
      <c r="AA601" s="16">
        <f t="shared" si="86"/>
        <v>1292406</v>
      </c>
      <c r="AD601" s="16" t="s">
        <v>257</v>
      </c>
      <c r="AE601" s="16" t="str">
        <f t="shared" si="87"/>
        <v>413570,0}|</v>
      </c>
      <c r="AF601" s="16" t="s">
        <v>258</v>
      </c>
      <c r="AG601" s="16">
        <f t="shared" si="88"/>
        <v>60200</v>
      </c>
      <c r="AH601" s="16" t="s">
        <v>260</v>
      </c>
      <c r="AI601" s="16" t="s">
        <v>259</v>
      </c>
      <c r="AJ601" s="16">
        <f t="shared" si="89"/>
        <v>1292406</v>
      </c>
      <c r="AK601" s="16" t="s">
        <v>261</v>
      </c>
      <c r="AL601" s="24" t="str">
        <f t="shared" si="90"/>
        <v>{{5,1,1,413570,0}|{{5,1,2,60200,0}|{{5,1,3,1292406,3}}</v>
      </c>
    </row>
    <row r="602" spans="1:38" x14ac:dyDescent="0.15">
      <c r="A602" s="16">
        <v>597</v>
      </c>
      <c r="B602" s="16">
        <v>702</v>
      </c>
      <c r="C602" s="16">
        <v>10</v>
      </c>
      <c r="D602" s="16">
        <v>0</v>
      </c>
      <c r="E602" s="16">
        <v>0</v>
      </c>
      <c r="F602" s="16">
        <v>0</v>
      </c>
      <c r="G602" s="16">
        <v>6000697</v>
      </c>
      <c r="H602" s="24"/>
      <c r="I602" s="24" t="s">
        <v>310</v>
      </c>
      <c r="J602" s="16">
        <v>8661</v>
      </c>
      <c r="K602" s="25">
        <f t="shared" si="83"/>
        <v>43.000000000000007</v>
      </c>
      <c r="L602" s="16" t="s">
        <v>77</v>
      </c>
      <c r="M602" s="16" t="str" cm="1">
        <f t="array" ref="M602:U602">_xlfn._xlws.FILTER(领地怪物效果!$A$4:$I$64,L602=领地怪物效果!$A$4:$A$64)</f>
        <v>远征PVE-7级BOSS据点</v>
      </c>
      <c r="N602" s="16">
        <v>7</v>
      </c>
      <c r="O602" s="16">
        <v>26</v>
      </c>
      <c r="P602" s="16">
        <v>160</v>
      </c>
      <c r="Q602" s="16">
        <v>160</v>
      </c>
      <c r="R602" s="16">
        <v>0</v>
      </c>
      <c r="S602" s="16">
        <v>78145522</v>
      </c>
      <c r="T602" s="16">
        <v>112000000</v>
      </c>
      <c r="U602" s="16">
        <v>2404477611</v>
      </c>
      <c r="V602" s="16">
        <f t="shared" si="82"/>
        <v>2</v>
      </c>
      <c r="W602" s="19" cm="1">
        <f t="array" ref="W602">SUMPRODUCT((V602=品质升级提升效果!$H$3:$H$102)*(品质升级提升效果!$I$3:$I$102=C602)*(品质升级提升效果!$J$3:$J$102))</f>
        <v>3.24</v>
      </c>
      <c r="X602" s="22" cm="1">
        <f t="array" ref="X602">IFERROR(LOOKUP(1,0/((L602=Sheet2!$A$1:$A$90)*(Sheet2!$B$1:$B$90=C602)),Sheet2!$C$1:$C$90),W602)</f>
        <v>4.300000000000001E-2</v>
      </c>
      <c r="Y602" s="16">
        <f t="shared" si="84"/>
        <v>3360257</v>
      </c>
      <c r="Z602" s="16">
        <f t="shared" si="85"/>
        <v>4816000</v>
      </c>
      <c r="AA602" s="16">
        <f t="shared" si="86"/>
        <v>103392537</v>
      </c>
      <c r="AD602" s="16" t="s">
        <v>257</v>
      </c>
      <c r="AE602" s="16" t="str">
        <f t="shared" si="87"/>
        <v>3360257,0}|</v>
      </c>
      <c r="AF602" s="16" t="s">
        <v>258</v>
      </c>
      <c r="AG602" s="16">
        <f t="shared" si="88"/>
        <v>4816000</v>
      </c>
      <c r="AH602" s="16" t="s">
        <v>260</v>
      </c>
      <c r="AI602" s="16" t="s">
        <v>259</v>
      </c>
      <c r="AJ602" s="16">
        <f t="shared" si="89"/>
        <v>103392537</v>
      </c>
      <c r="AK602" s="16" t="s">
        <v>261</v>
      </c>
      <c r="AL602" s="24" t="str">
        <f t="shared" si="90"/>
        <v>{{5,1,1,3360257,0}|{{5,1,2,4816000,0}|{{5,1,3,103392537,3}}</v>
      </c>
    </row>
    <row r="603" spans="1:38" x14ac:dyDescent="0.15">
      <c r="A603" s="16">
        <v>598</v>
      </c>
      <c r="B603" s="16">
        <v>703</v>
      </c>
      <c r="C603" s="16">
        <v>10</v>
      </c>
      <c r="D603" s="16">
        <v>0</v>
      </c>
      <c r="E603" s="16">
        <v>0</v>
      </c>
      <c r="F603" s="16">
        <v>0</v>
      </c>
      <c r="G603" s="16">
        <v>6000698</v>
      </c>
      <c r="H603" s="24"/>
      <c r="I603" s="24" t="s">
        <v>311</v>
      </c>
      <c r="J603" s="16">
        <v>8661</v>
      </c>
      <c r="K603" s="25">
        <f t="shared" si="83"/>
        <v>43.000000000000007</v>
      </c>
      <c r="L603" s="16" t="s">
        <v>78</v>
      </c>
      <c r="M603" s="16" t="str" cm="1">
        <f t="array" ref="M603:U603">_xlfn._xlws.FILTER(领地怪物效果!$A$4:$I$64,L603=领地怪物效果!$A$4:$A$64)</f>
        <v>远征PVE-8级BOSS据点</v>
      </c>
      <c r="N603" s="16">
        <v>8</v>
      </c>
      <c r="O603" s="16">
        <v>31</v>
      </c>
      <c r="P603" s="16">
        <v>181</v>
      </c>
      <c r="Q603" s="16">
        <v>181</v>
      </c>
      <c r="R603" s="16">
        <v>0</v>
      </c>
      <c r="S603" s="16">
        <v>93173507</v>
      </c>
      <c r="T603" s="16">
        <v>126700000</v>
      </c>
      <c r="U603" s="16">
        <v>2720065298</v>
      </c>
      <c r="V603" s="16">
        <f t="shared" si="82"/>
        <v>3</v>
      </c>
      <c r="W603" s="19" cm="1">
        <f t="array" ref="W603">SUMPRODUCT((V603=品质升级提升效果!$H$3:$H$102)*(品质升级提升效果!$I$3:$I$102=C603)*(品质升级提升效果!$J$3:$J$102))</f>
        <v>2.64</v>
      </c>
      <c r="X603" s="22" cm="1">
        <f t="array" ref="X603">IFERROR(LOOKUP(1,0/((L603=Sheet2!$A$1:$A$90)*(Sheet2!$B$1:$B$90=C603)),Sheet2!$C$1:$C$90),W603)</f>
        <v>4.300000000000001E-2</v>
      </c>
      <c r="Y603" s="16">
        <f t="shared" si="84"/>
        <v>4006460</v>
      </c>
      <c r="Z603" s="16">
        <f t="shared" si="85"/>
        <v>5448100</v>
      </c>
      <c r="AA603" s="16">
        <f t="shared" si="86"/>
        <v>116962807</v>
      </c>
      <c r="AD603" s="16" t="s">
        <v>257</v>
      </c>
      <c r="AE603" s="16" t="str">
        <f t="shared" si="87"/>
        <v>4006460,0}|</v>
      </c>
      <c r="AF603" s="16" t="s">
        <v>258</v>
      </c>
      <c r="AG603" s="16">
        <f t="shared" si="88"/>
        <v>5448100</v>
      </c>
      <c r="AH603" s="16" t="s">
        <v>260</v>
      </c>
      <c r="AI603" s="16" t="s">
        <v>259</v>
      </c>
      <c r="AJ603" s="16">
        <f t="shared" si="89"/>
        <v>116962807</v>
      </c>
      <c r="AK603" s="16" t="s">
        <v>261</v>
      </c>
      <c r="AL603" s="24" t="str">
        <f t="shared" si="90"/>
        <v>{{5,1,1,4006460,0}|{{5,1,2,5448100,0}|{{5,1,3,116962807,3}}</v>
      </c>
    </row>
    <row r="604" spans="1:38" x14ac:dyDescent="0.15">
      <c r="A604" s="16">
        <v>599</v>
      </c>
      <c r="B604" s="16">
        <v>704</v>
      </c>
      <c r="C604" s="16">
        <v>10</v>
      </c>
      <c r="D604" s="16">
        <v>0</v>
      </c>
      <c r="E604" s="16">
        <v>0</v>
      </c>
      <c r="F604" s="16">
        <v>0</v>
      </c>
      <c r="G604" s="16">
        <v>6000699</v>
      </c>
      <c r="H604" s="24"/>
      <c r="I604" s="24" t="s">
        <v>303</v>
      </c>
      <c r="J604" s="16">
        <v>8661</v>
      </c>
      <c r="K604" s="25">
        <f t="shared" si="83"/>
        <v>43.000000000000007</v>
      </c>
      <c r="L604" s="16" t="s">
        <v>79</v>
      </c>
      <c r="M604" s="16" t="str" cm="1">
        <f t="array" ref="M604:U604">_xlfn._xlws.FILTER(领地怪物效果!$A$4:$I$64,L604=领地怪物效果!$A$4:$A$64)</f>
        <v>远征PVE-9级BOSS据点</v>
      </c>
      <c r="N604" s="16">
        <v>9</v>
      </c>
      <c r="O604" s="16">
        <v>51</v>
      </c>
      <c r="P604" s="16">
        <v>284</v>
      </c>
      <c r="Q604" s="16">
        <v>284</v>
      </c>
      <c r="R604" s="16">
        <v>0</v>
      </c>
      <c r="S604" s="16">
        <v>153285447</v>
      </c>
      <c r="T604" s="16">
        <v>198800000</v>
      </c>
      <c r="U604" s="16">
        <v>4267947761</v>
      </c>
      <c r="V604" s="16">
        <f t="shared" si="82"/>
        <v>4</v>
      </c>
      <c r="W604" s="19" cm="1">
        <f t="array" ref="W604">SUMPRODUCT((V604=品质升级提升效果!$H$3:$H$102)*(品质升级提升效果!$I$3:$I$102=C604)*(品质升级提升效果!$J$3:$J$102))</f>
        <v>2.2400000000000002</v>
      </c>
      <c r="X604" s="22" cm="1">
        <f t="array" ref="X604">IFERROR(LOOKUP(1,0/((L604=Sheet2!$A$1:$A$90)*(Sheet2!$B$1:$B$90=C604)),Sheet2!$C$1:$C$90),W604)</f>
        <v>4.300000000000001E-2</v>
      </c>
      <c r="Y604" s="16">
        <f t="shared" si="84"/>
        <v>6591274</v>
      </c>
      <c r="Z604" s="16">
        <f t="shared" si="85"/>
        <v>8548400</v>
      </c>
      <c r="AA604" s="16">
        <f t="shared" si="86"/>
        <v>183521753</v>
      </c>
      <c r="AD604" s="16" t="s">
        <v>257</v>
      </c>
      <c r="AE604" s="16" t="str">
        <f t="shared" si="87"/>
        <v>6591274,0}|</v>
      </c>
      <c r="AF604" s="16" t="s">
        <v>258</v>
      </c>
      <c r="AG604" s="16">
        <f t="shared" si="88"/>
        <v>8548400</v>
      </c>
      <c r="AH604" s="16" t="s">
        <v>260</v>
      </c>
      <c r="AI604" s="16" t="s">
        <v>259</v>
      </c>
      <c r="AJ604" s="16">
        <f t="shared" si="89"/>
        <v>183521753</v>
      </c>
      <c r="AK604" s="16" t="s">
        <v>261</v>
      </c>
      <c r="AL604" s="24" t="str">
        <f t="shared" si="90"/>
        <v>{{5,1,1,6591274,0}|{{5,1,2,8548400,0}|{{5,1,3,183521753,3}}</v>
      </c>
    </row>
    <row r="605" spans="1:38" x14ac:dyDescent="0.15">
      <c r="A605" s="16">
        <v>600</v>
      </c>
      <c r="B605" s="16">
        <v>705</v>
      </c>
      <c r="C605" s="16">
        <v>10</v>
      </c>
      <c r="D605" s="16">
        <v>0</v>
      </c>
      <c r="E605" s="16">
        <v>0</v>
      </c>
      <c r="F605" s="16">
        <v>0</v>
      </c>
      <c r="G605" s="16">
        <v>6000700</v>
      </c>
      <c r="H605" s="24"/>
      <c r="I605" s="24" t="s">
        <v>312</v>
      </c>
      <c r="J605" s="16">
        <v>8661</v>
      </c>
      <c r="K605" s="25">
        <f t="shared" si="83"/>
        <v>43.000000000000007</v>
      </c>
      <c r="L605" s="16" t="s">
        <v>80</v>
      </c>
      <c r="M605" s="16" t="str" cm="1">
        <f t="array" ref="M605:U605">_xlfn._xlws.FILTER(领地怪物效果!$A$4:$I$64,L605=领地怪物效果!$A$4:$A$64)</f>
        <v>远征PVE-10级BOSS据点</v>
      </c>
      <c r="N605" s="16">
        <v>10</v>
      </c>
      <c r="O605" s="16">
        <v>81</v>
      </c>
      <c r="P605" s="16">
        <v>382</v>
      </c>
      <c r="Q605" s="16">
        <v>382</v>
      </c>
      <c r="R605" s="16">
        <v>0</v>
      </c>
      <c r="S605" s="16">
        <v>243453358</v>
      </c>
      <c r="T605" s="16">
        <v>267400000</v>
      </c>
      <c r="U605" s="16">
        <v>5740690298</v>
      </c>
      <c r="V605" s="16">
        <f t="shared" si="82"/>
        <v>5</v>
      </c>
      <c r="W605" s="19" cm="1">
        <f t="array" ref="W605">SUMPRODUCT((V605=品质升级提升效果!$H$3:$H$102)*(品质升级提升效果!$I$3:$I$102=C605)*(品质升级提升效果!$J$3:$J$102))</f>
        <v>2.04</v>
      </c>
      <c r="X605" s="22" cm="1">
        <f t="array" ref="X605">IFERROR(LOOKUP(1,0/((L605=Sheet2!$A$1:$A$90)*(Sheet2!$B$1:$B$90=C605)),Sheet2!$C$1:$C$90),W605)</f>
        <v>4.300000000000001E-2</v>
      </c>
      <c r="Y605" s="16">
        <f t="shared" si="84"/>
        <v>10468494</v>
      </c>
      <c r="Z605" s="16">
        <f t="shared" si="85"/>
        <v>11498200</v>
      </c>
      <c r="AA605" s="16">
        <f t="shared" si="86"/>
        <v>246849682</v>
      </c>
      <c r="AD605" s="16" t="s">
        <v>257</v>
      </c>
      <c r="AE605" s="16" t="str">
        <f t="shared" si="87"/>
        <v>10468494,0}|</v>
      </c>
      <c r="AF605" s="16" t="s">
        <v>258</v>
      </c>
      <c r="AG605" s="16">
        <f t="shared" si="88"/>
        <v>11498200</v>
      </c>
      <c r="AH605" s="16" t="s">
        <v>260</v>
      </c>
      <c r="AI605" s="16" t="s">
        <v>259</v>
      </c>
      <c r="AJ605" s="16">
        <f t="shared" si="89"/>
        <v>246849682</v>
      </c>
      <c r="AK605" s="16" t="s">
        <v>261</v>
      </c>
      <c r="AL605" s="24" t="str">
        <f t="shared" si="90"/>
        <v>{{5,1,1,10468494,0}|{{5,1,2,11498200,0}|{{5,1,3,246849682,3}}</v>
      </c>
    </row>
  </sheetData>
  <mergeCells count="3">
    <mergeCell ref="S3:U3"/>
    <mergeCell ref="W3:X3"/>
    <mergeCell ref="AB3:AC3"/>
  </mergeCells>
  <phoneticPr fontId="2" type="noConversion"/>
  <pageMargins left="0.7" right="0.7" top="0.75" bottom="0.75" header="0.3" footer="0.3"/>
  <pageSetup paperSize="9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3"/>
  <dimension ref="A1:AC605"/>
  <sheetViews>
    <sheetView zoomScale="80" zoomScaleNormal="80" workbookViewId="0">
      <pane xSplit="2" ySplit="4" topLeftCell="C5" activePane="bottomRight" state="frozen"/>
      <selection pane="topRight" activeCell="C1" sqref="C1"/>
      <selection pane="bottomLeft" activeCell="A5" sqref="A5"/>
      <selection pane="bottomRight" activeCell="AA24" sqref="AA24"/>
    </sheetView>
  </sheetViews>
  <sheetFormatPr defaultColWidth="9" defaultRowHeight="13.5" x14ac:dyDescent="0.15"/>
  <cols>
    <col min="1" max="1" width="9.125" style="16" bestFit="1" customWidth="1"/>
    <col min="2" max="2" width="27.25" style="16" customWidth="1"/>
    <col min="3" max="3" width="17.375" style="16" customWidth="1"/>
    <col min="4" max="4" width="23.75" style="16" hidden="1" customWidth="1"/>
    <col min="5" max="5" width="17.5" style="16" hidden="1" customWidth="1"/>
    <col min="6" max="6" width="19" style="16" hidden="1" customWidth="1"/>
    <col min="7" max="7" width="17.375" style="16" customWidth="1"/>
    <col min="8" max="8" width="28.625" style="16" customWidth="1"/>
    <col min="9" max="9" width="17.375" style="16" hidden="1" customWidth="1"/>
    <col min="10" max="11" width="27.25" style="16" hidden="1" customWidth="1"/>
    <col min="12" max="12" width="21.75" style="16" customWidth="1"/>
    <col min="13" max="13" width="15.25" style="16" hidden="1" customWidth="1"/>
    <col min="14" max="18" width="0" style="16" hidden="1" customWidth="1"/>
    <col min="19" max="20" width="12" style="16" bestFit="1" customWidth="1"/>
    <col min="21" max="21" width="13.25" style="16" bestFit="1" customWidth="1"/>
    <col min="22" max="22" width="9.125" style="16" bestFit="1" customWidth="1"/>
    <col min="23" max="23" width="10.125" style="16" bestFit="1" customWidth="1"/>
    <col min="24" max="24" width="9.125" style="16" bestFit="1" customWidth="1"/>
    <col min="25" max="26" width="12" style="16" bestFit="1" customWidth="1"/>
    <col min="27" max="27" width="14.5" style="16" bestFit="1" customWidth="1"/>
    <col min="28" max="16384" width="9" style="16"/>
  </cols>
  <sheetData>
    <row r="1" spans="1:29" x14ac:dyDescent="0.15">
      <c r="A1" s="15" t="s">
        <v>3</v>
      </c>
      <c r="B1" s="15" t="s">
        <v>225</v>
      </c>
      <c r="C1" s="15" t="s">
        <v>5</v>
      </c>
      <c r="D1" s="15" t="s">
        <v>6</v>
      </c>
      <c r="E1" s="15" t="s">
        <v>7</v>
      </c>
      <c r="F1" s="15" t="s">
        <v>8</v>
      </c>
      <c r="G1" s="15" t="s">
        <v>9</v>
      </c>
      <c r="H1" s="15" t="s">
        <v>11</v>
      </c>
      <c r="I1" s="15" t="s">
        <v>13</v>
      </c>
      <c r="J1" s="15" t="s">
        <v>17</v>
      </c>
      <c r="K1" s="15" t="s">
        <v>14</v>
      </c>
    </row>
    <row r="2" spans="1:29" x14ac:dyDescent="0.15">
      <c r="A2" s="16" t="s">
        <v>1</v>
      </c>
      <c r="B2" s="16" t="s">
        <v>1</v>
      </c>
      <c r="C2" s="16" t="s">
        <v>1</v>
      </c>
      <c r="D2" s="16" t="s">
        <v>1</v>
      </c>
      <c r="E2" s="16" t="s">
        <v>1</v>
      </c>
      <c r="F2" s="16" t="s">
        <v>1</v>
      </c>
    </row>
    <row r="3" spans="1:29" x14ac:dyDescent="0.15">
      <c r="A3" s="16" t="s">
        <v>0</v>
      </c>
      <c r="B3" s="16" t="s">
        <v>226</v>
      </c>
      <c r="C3" s="16" t="s">
        <v>227</v>
      </c>
      <c r="D3" s="16" t="s">
        <v>228</v>
      </c>
      <c r="E3" s="16" t="s">
        <v>229</v>
      </c>
      <c r="F3" s="16" t="s">
        <v>230</v>
      </c>
      <c r="G3" s="16" t="s">
        <v>10</v>
      </c>
      <c r="H3" s="16" t="s">
        <v>231</v>
      </c>
      <c r="I3" s="16" t="s">
        <v>15</v>
      </c>
      <c r="J3" s="16" t="s">
        <v>18</v>
      </c>
      <c r="K3" s="16" t="s">
        <v>232</v>
      </c>
      <c r="S3" s="61" t="s">
        <v>84</v>
      </c>
      <c r="T3" s="61"/>
      <c r="U3" s="61"/>
      <c r="W3" s="62" t="s">
        <v>255</v>
      </c>
      <c r="X3" s="62"/>
      <c r="AB3" s="62" t="s">
        <v>256</v>
      </c>
      <c r="AC3" s="62"/>
    </row>
    <row r="4" spans="1:29" x14ac:dyDescent="0.15">
      <c r="A4" s="16" t="s">
        <v>233</v>
      </c>
      <c r="B4" s="16" t="s">
        <v>4</v>
      </c>
      <c r="C4" s="16" t="s">
        <v>4</v>
      </c>
      <c r="D4" s="16" t="s">
        <v>4</v>
      </c>
      <c r="E4" s="16" t="s">
        <v>4</v>
      </c>
      <c r="F4" s="16" t="s">
        <v>4</v>
      </c>
      <c r="G4" s="16" t="s">
        <v>12</v>
      </c>
      <c r="H4" s="16" t="s">
        <v>12</v>
      </c>
      <c r="I4" s="16" t="s">
        <v>16</v>
      </c>
      <c r="J4" s="16" t="s">
        <v>16</v>
      </c>
      <c r="K4" s="16" t="s">
        <v>16</v>
      </c>
      <c r="S4" s="17" t="s">
        <v>81</v>
      </c>
      <c r="T4" s="17" t="s">
        <v>82</v>
      </c>
      <c r="U4" s="17" t="s">
        <v>83</v>
      </c>
      <c r="V4" s="16" t="s">
        <v>85</v>
      </c>
      <c r="W4" s="17" t="s">
        <v>86</v>
      </c>
      <c r="X4" s="17" t="s">
        <v>86</v>
      </c>
      <c r="AB4" s="18"/>
      <c r="AC4" s="18"/>
    </row>
    <row r="5" spans="1:29" x14ac:dyDescent="0.15">
      <c r="A5" s="16" t="s">
        <v>2</v>
      </c>
      <c r="B5" s="16" t="s">
        <v>2</v>
      </c>
      <c r="C5" s="16" t="s">
        <v>19</v>
      </c>
      <c r="D5" s="16" t="s">
        <v>19</v>
      </c>
      <c r="E5" s="16" t="s">
        <v>2</v>
      </c>
      <c r="F5" s="16" t="s">
        <v>2</v>
      </c>
      <c r="G5" s="16" t="s">
        <v>19</v>
      </c>
      <c r="H5" s="16" t="s">
        <v>234</v>
      </c>
      <c r="I5" s="16" t="s">
        <v>19</v>
      </c>
      <c r="J5" s="16" t="s">
        <v>19</v>
      </c>
      <c r="K5" s="16" t="s">
        <v>234</v>
      </c>
    </row>
    <row r="6" spans="1:29" x14ac:dyDescent="0.15">
      <c r="A6" s="16">
        <v>1</v>
      </c>
      <c r="B6" s="17">
        <v>100</v>
      </c>
      <c r="C6" s="16">
        <v>1</v>
      </c>
      <c r="D6" s="16">
        <v>0</v>
      </c>
      <c r="E6" s="16">
        <v>0</v>
      </c>
      <c r="F6" s="16">
        <v>0</v>
      </c>
      <c r="L6" s="16" t="s">
        <v>21</v>
      </c>
      <c r="M6" s="16" t="str" cm="1">
        <f t="array" ref="M6:U6">_xlfn._xlws.FILTER(领地怪物效果!$A$4:$I$64,L6=领地怪物效果!$A$4:$A$64)</f>
        <v>远征PVP-出生</v>
      </c>
      <c r="N6" s="16">
        <v>0</v>
      </c>
      <c r="O6" s="16">
        <v>0.5</v>
      </c>
      <c r="P6" s="16">
        <v>0.8</v>
      </c>
      <c r="Q6" s="16">
        <v>0.8</v>
      </c>
      <c r="R6" s="16">
        <v>0</v>
      </c>
      <c r="S6" s="16">
        <v>1502798</v>
      </c>
      <c r="T6" s="16">
        <v>560000</v>
      </c>
      <c r="U6" s="16">
        <v>12022388</v>
      </c>
      <c r="V6" s="16">
        <f>IF(MID(B6,2,3)+0=0,1,MID(B6,2,3)+0)</f>
        <v>1</v>
      </c>
      <c r="W6" s="19" cm="1">
        <f t="array" ref="W6">SUMPRODUCT((V6=品质升级提升效果!$H$3:$H$102)*(品质升级提升效果!$I$3:$I$102=C6)*(品质升级提升效果!$J$3:$J$102))</f>
        <v>0.05</v>
      </c>
      <c r="X6" s="19" cm="1">
        <f t="array" ref="X6">IFERROR(LOOKUP(1,0/((L6=Sheet2!$A$1:$A$90)*(Sheet2!$B$1:$B$90=C6)),Sheet2!$C$1:$C$90),W6)</f>
        <v>0.05</v>
      </c>
      <c r="Y6" s="16">
        <f>INT(S6*$X6)</f>
        <v>75139</v>
      </c>
      <c r="Z6" s="16">
        <f>INT(T6*$X6*(1+C6/50))</f>
        <v>28560</v>
      </c>
      <c r="AA6" s="16">
        <f>INT(U6*$X6*(1+C6/45))</f>
        <v>614477</v>
      </c>
    </row>
    <row r="7" spans="1:29" x14ac:dyDescent="0.15">
      <c r="A7" s="16">
        <v>2</v>
      </c>
      <c r="B7" s="16">
        <v>101</v>
      </c>
      <c r="C7" s="16">
        <v>1</v>
      </c>
      <c r="D7" s="16">
        <v>0</v>
      </c>
      <c r="E7" s="16">
        <v>0</v>
      </c>
      <c r="F7" s="16">
        <v>0</v>
      </c>
      <c r="L7" s="16" t="s">
        <v>22</v>
      </c>
      <c r="M7" s="16" t="str" cm="1">
        <f t="array" ref="M7:U7">_xlfn._xlws.FILTER(领地怪物效果!$A$4:$I$64,L7=领地怪物效果!$A$4:$A$64)</f>
        <v>远征PVP-1级普通</v>
      </c>
      <c r="N7" s="16">
        <v>1</v>
      </c>
      <c r="O7" s="16">
        <v>0.65</v>
      </c>
      <c r="P7" s="16">
        <v>0.8</v>
      </c>
      <c r="Q7" s="16">
        <v>0.8</v>
      </c>
      <c r="R7" s="16">
        <v>0</v>
      </c>
      <c r="S7" s="16">
        <v>1953638</v>
      </c>
      <c r="T7" s="16">
        <v>560000</v>
      </c>
      <c r="U7" s="16">
        <v>12022388</v>
      </c>
      <c r="V7" s="16">
        <f t="shared" ref="V7:V70" si="0">IF(MID(B7,2,3)+0=0,1,MID(B7,2,3)+0)</f>
        <v>1</v>
      </c>
      <c r="W7" s="19" cm="1">
        <f t="array" ref="W7">SUMPRODUCT((V7=品质升级提升效果!$H$3:$H$102)*(品质升级提升效果!$I$3:$I$102=C7)*(品质升级提升效果!$J$3:$J$102))</f>
        <v>0.05</v>
      </c>
      <c r="X7" s="19" cm="1">
        <f t="array" ref="X7">IFERROR(LOOKUP(1,0/((L7=Sheet2!$A$1:$A$90)*(Sheet2!$B$1:$B$90=C7)),Sheet2!$C$1:$C$90),W7)</f>
        <v>0.05</v>
      </c>
      <c r="Y7" s="16">
        <f t="shared" ref="Y7:Y70" si="1">INT(S7*$X7)</f>
        <v>97681</v>
      </c>
      <c r="Z7" s="16">
        <f t="shared" ref="Z7:Z70" si="2">INT(T7*$X7*(1+C7/50))</f>
        <v>28560</v>
      </c>
      <c r="AA7" s="16">
        <f t="shared" ref="AA7:AA70" si="3">INT(U7*$X7*(1+C7/45))</f>
        <v>614477</v>
      </c>
    </row>
    <row r="8" spans="1:29" x14ac:dyDescent="0.15">
      <c r="A8" s="16">
        <v>3</v>
      </c>
      <c r="B8" s="16">
        <v>102</v>
      </c>
      <c r="C8" s="16">
        <v>1</v>
      </c>
      <c r="D8" s="16">
        <v>0</v>
      </c>
      <c r="E8" s="16">
        <v>0</v>
      </c>
      <c r="F8" s="16">
        <v>0</v>
      </c>
      <c r="L8" s="16" t="s">
        <v>23</v>
      </c>
      <c r="M8" s="16" t="str" cm="1">
        <f t="array" ref="M8:U8">_xlfn._xlws.FILTER(领地怪物效果!$A$4:$I$64,L8=领地怪物效果!$A$4:$A$64)</f>
        <v>远征PVP-2级普通</v>
      </c>
      <c r="N8" s="16">
        <v>2</v>
      </c>
      <c r="O8" s="16">
        <v>2.8</v>
      </c>
      <c r="P8" s="16">
        <v>1.8</v>
      </c>
      <c r="Q8" s="16">
        <v>1.8</v>
      </c>
      <c r="R8" s="16">
        <v>0</v>
      </c>
      <c r="S8" s="16">
        <v>8415671</v>
      </c>
      <c r="T8" s="16">
        <v>1260000</v>
      </c>
      <c r="U8" s="16">
        <v>27050373</v>
      </c>
      <c r="V8" s="16">
        <f t="shared" si="0"/>
        <v>2</v>
      </c>
      <c r="W8" s="19" cm="1">
        <f t="array" ref="W8">SUMPRODUCT((V8=品质升级提升效果!$H$3:$H$102)*(品质升级提升效果!$I$3:$I$102=C8)*(品质升级提升效果!$J$3:$J$102))</f>
        <v>0.05</v>
      </c>
      <c r="X8" s="19" cm="1">
        <f t="array" ref="X8">IFERROR(LOOKUP(1,0/((L8=Sheet2!$A$1:$A$90)*(Sheet2!$B$1:$B$90=C8)),Sheet2!$C$1:$C$90),W8)</f>
        <v>0.05</v>
      </c>
      <c r="Y8" s="16">
        <f t="shared" si="1"/>
        <v>420783</v>
      </c>
      <c r="Z8" s="16">
        <f t="shared" si="2"/>
        <v>64260</v>
      </c>
      <c r="AA8" s="16">
        <f t="shared" si="3"/>
        <v>1382574</v>
      </c>
    </row>
    <row r="9" spans="1:29" x14ac:dyDescent="0.15">
      <c r="A9" s="16">
        <v>4</v>
      </c>
      <c r="B9" s="16">
        <v>103</v>
      </c>
      <c r="C9" s="16">
        <v>1</v>
      </c>
      <c r="D9" s="16">
        <v>0</v>
      </c>
      <c r="E9" s="16">
        <v>0</v>
      </c>
      <c r="F9" s="16">
        <v>0</v>
      </c>
      <c r="L9" s="16" t="s">
        <v>24</v>
      </c>
      <c r="M9" s="16" t="str" cm="1">
        <f t="array" ref="M9:U9">_xlfn._xlws.FILTER(领地怪物效果!$A$4:$I$64,L9=领地怪物效果!$A$4:$A$64)</f>
        <v>远征PVP-3级普通</v>
      </c>
      <c r="N9" s="16">
        <v>3</v>
      </c>
      <c r="O9" s="16">
        <v>5.5</v>
      </c>
      <c r="P9" s="16">
        <v>3</v>
      </c>
      <c r="Q9" s="16">
        <v>3</v>
      </c>
      <c r="R9" s="16">
        <v>0</v>
      </c>
      <c r="S9" s="16">
        <v>16530783</v>
      </c>
      <c r="T9" s="16">
        <v>2100000</v>
      </c>
      <c r="U9" s="16">
        <v>45083955</v>
      </c>
      <c r="V9" s="16">
        <f t="shared" si="0"/>
        <v>3</v>
      </c>
      <c r="W9" s="19" cm="1">
        <f t="array" ref="W9">SUMPRODUCT((V9=品质升级提升效果!$H$3:$H$102)*(品质升级提升效果!$I$3:$I$102=C9)*(品质升级提升效果!$J$3:$J$102))</f>
        <v>0.05</v>
      </c>
      <c r="X9" s="19" cm="1">
        <f t="array" ref="X9">IFERROR(LOOKUP(1,0/((L9=Sheet2!$A$1:$A$90)*(Sheet2!$B$1:$B$90=C9)),Sheet2!$C$1:$C$90),W9)</f>
        <v>0.05</v>
      </c>
      <c r="Y9" s="16">
        <f t="shared" si="1"/>
        <v>826539</v>
      </c>
      <c r="Z9" s="16">
        <f t="shared" si="2"/>
        <v>107100</v>
      </c>
      <c r="AA9" s="16">
        <f t="shared" si="3"/>
        <v>2304291</v>
      </c>
    </row>
    <row r="10" spans="1:29" x14ac:dyDescent="0.15">
      <c r="A10" s="16">
        <v>5</v>
      </c>
      <c r="B10" s="16">
        <v>104</v>
      </c>
      <c r="C10" s="16">
        <v>1</v>
      </c>
      <c r="D10" s="16">
        <v>0</v>
      </c>
      <c r="E10" s="16">
        <v>0</v>
      </c>
      <c r="F10" s="16">
        <v>0</v>
      </c>
      <c r="L10" s="16" t="s">
        <v>25</v>
      </c>
      <c r="M10" s="16" t="str" cm="1">
        <f t="array" ref="M10:U10">_xlfn._xlws.FILTER(领地怪物效果!$A$4:$I$64,L10=领地怪物效果!$A$4:$A$64)</f>
        <v>远征PVP-4级普通</v>
      </c>
      <c r="N10" s="16">
        <v>4</v>
      </c>
      <c r="O10" s="16">
        <v>8</v>
      </c>
      <c r="P10" s="16">
        <v>22</v>
      </c>
      <c r="Q10" s="16">
        <v>22</v>
      </c>
      <c r="R10" s="16">
        <v>0</v>
      </c>
      <c r="S10" s="16">
        <v>24044776</v>
      </c>
      <c r="T10" s="16">
        <v>15400000</v>
      </c>
      <c r="U10" s="16">
        <v>330615671</v>
      </c>
      <c r="V10" s="16">
        <f t="shared" si="0"/>
        <v>4</v>
      </c>
      <c r="W10" s="19" cm="1">
        <f t="array" ref="W10">SUMPRODUCT((V10=品质升级提升效果!$H$3:$H$102)*(品质升级提升效果!$I$3:$I$102=C10)*(品质升级提升效果!$J$3:$J$102))</f>
        <v>0.04</v>
      </c>
      <c r="X10" s="19" cm="1">
        <f t="array" ref="X10">IFERROR(LOOKUP(1,0/((L10=Sheet2!$A$1:$A$90)*(Sheet2!$B$1:$B$90=C10)),Sheet2!$C$1:$C$90),W10)</f>
        <v>0.04</v>
      </c>
      <c r="Y10" s="16">
        <f t="shared" si="1"/>
        <v>961791</v>
      </c>
      <c r="Z10" s="16">
        <f t="shared" si="2"/>
        <v>628320</v>
      </c>
      <c r="AA10" s="16">
        <f t="shared" si="3"/>
        <v>13518507</v>
      </c>
    </row>
    <row r="11" spans="1:29" x14ac:dyDescent="0.15">
      <c r="A11" s="16">
        <v>6</v>
      </c>
      <c r="B11" s="16">
        <v>105</v>
      </c>
      <c r="C11" s="16">
        <v>1</v>
      </c>
      <c r="D11" s="16">
        <v>0</v>
      </c>
      <c r="E11" s="16">
        <v>0</v>
      </c>
      <c r="F11" s="16">
        <v>0</v>
      </c>
      <c r="L11" s="16" t="s">
        <v>26</v>
      </c>
      <c r="M11" s="16" t="str" cm="1">
        <f t="array" ref="M11:U11">_xlfn._xlws.FILTER(领地怪物效果!$A$4:$I$64,L11=领地怪物效果!$A$4:$A$64)</f>
        <v>远征PVP-5级普通</v>
      </c>
      <c r="N11" s="16">
        <v>5</v>
      </c>
      <c r="O11" s="16">
        <v>12</v>
      </c>
      <c r="P11" s="16">
        <v>25</v>
      </c>
      <c r="Q11" s="16">
        <v>25</v>
      </c>
      <c r="R11" s="16">
        <v>0</v>
      </c>
      <c r="S11" s="16">
        <v>36067164</v>
      </c>
      <c r="T11" s="16">
        <v>17500000</v>
      </c>
      <c r="U11" s="16">
        <v>375699626</v>
      </c>
      <c r="V11" s="16">
        <f t="shared" si="0"/>
        <v>5</v>
      </c>
      <c r="W11" s="19" cm="1">
        <f t="array" ref="W11">SUMPRODUCT((V11=品质升级提升效果!$H$3:$H$102)*(品质升级提升效果!$I$3:$I$102=C11)*(品质升级提升效果!$J$3:$J$102))</f>
        <v>0.04</v>
      </c>
      <c r="X11" s="19" cm="1">
        <f t="array" ref="X11">IFERROR(LOOKUP(1,0/((L11=Sheet2!$A$1:$A$90)*(Sheet2!$B$1:$B$90=C11)),Sheet2!$C$1:$C$90),W11)</f>
        <v>0.04</v>
      </c>
      <c r="Y11" s="16">
        <f t="shared" si="1"/>
        <v>1442686</v>
      </c>
      <c r="Z11" s="16">
        <f t="shared" si="2"/>
        <v>714000</v>
      </c>
      <c r="AA11" s="16">
        <f t="shared" si="3"/>
        <v>15361940</v>
      </c>
    </row>
    <row r="12" spans="1:29" x14ac:dyDescent="0.15">
      <c r="A12" s="16">
        <v>7</v>
      </c>
      <c r="B12" s="16">
        <v>106</v>
      </c>
      <c r="C12" s="16">
        <v>1</v>
      </c>
      <c r="D12" s="16">
        <v>0</v>
      </c>
      <c r="E12" s="16">
        <v>0</v>
      </c>
      <c r="F12" s="16">
        <v>0</v>
      </c>
      <c r="L12" s="16" t="s">
        <v>27</v>
      </c>
      <c r="M12" s="16" t="str" cm="1">
        <f t="array" ref="M12:U12">_xlfn._xlws.FILTER(领地怪物效果!$A$4:$I$64,L12=领地怪物效果!$A$4:$A$64)</f>
        <v>远征PVP-6级普通</v>
      </c>
      <c r="N12" s="16">
        <v>6</v>
      </c>
      <c r="O12" s="16">
        <v>28</v>
      </c>
      <c r="P12" s="16">
        <v>160</v>
      </c>
      <c r="Q12" s="16">
        <v>160</v>
      </c>
      <c r="R12" s="16">
        <v>0</v>
      </c>
      <c r="S12" s="16">
        <v>84156716</v>
      </c>
      <c r="T12" s="16">
        <v>112000000</v>
      </c>
      <c r="U12" s="16">
        <v>2404477611</v>
      </c>
      <c r="V12" s="16">
        <f t="shared" si="0"/>
        <v>6</v>
      </c>
      <c r="W12" s="19" cm="1">
        <f t="array" ref="W12">SUMPRODUCT((V12=品质升级提升效果!$H$3:$H$102)*(品质升级提升效果!$I$3:$I$102=C12)*(品质升级提升效果!$J$3:$J$102))</f>
        <v>0.04</v>
      </c>
      <c r="X12" s="19" cm="1">
        <f t="array" ref="X12">IFERROR(LOOKUP(1,0/((L12=Sheet2!$A$1:$A$90)*(Sheet2!$B$1:$B$90=C12)),Sheet2!$C$1:$C$90),W12)</f>
        <v>0.04</v>
      </c>
      <c r="Y12" s="16">
        <f t="shared" si="1"/>
        <v>3366268</v>
      </c>
      <c r="Z12" s="16">
        <f t="shared" si="2"/>
        <v>4569600</v>
      </c>
      <c r="AA12" s="16">
        <f t="shared" si="3"/>
        <v>98316417</v>
      </c>
    </row>
    <row r="13" spans="1:29" x14ac:dyDescent="0.15">
      <c r="A13" s="16">
        <v>8</v>
      </c>
      <c r="B13" s="16">
        <v>107</v>
      </c>
      <c r="C13" s="16">
        <v>1</v>
      </c>
      <c r="D13" s="16">
        <v>0</v>
      </c>
      <c r="E13" s="16">
        <v>0</v>
      </c>
      <c r="F13" s="16">
        <v>0</v>
      </c>
      <c r="L13" s="16" t="s">
        <v>28</v>
      </c>
      <c r="M13" s="16" t="str" cm="1">
        <f t="array" ref="M13:U13">_xlfn._xlws.FILTER(领地怪物效果!$A$4:$I$64,L13=领地怪物效果!$A$4:$A$64)</f>
        <v>远征PVP-7级普通</v>
      </c>
      <c r="N13" s="16">
        <v>7</v>
      </c>
      <c r="O13" s="16">
        <v>32</v>
      </c>
      <c r="P13" s="16">
        <v>200</v>
      </c>
      <c r="Q13" s="16">
        <v>200</v>
      </c>
      <c r="R13" s="16">
        <v>0</v>
      </c>
      <c r="S13" s="16">
        <v>96179104</v>
      </c>
      <c r="T13" s="16">
        <v>140000000</v>
      </c>
      <c r="U13" s="16">
        <v>3005597014</v>
      </c>
      <c r="V13" s="16">
        <f t="shared" si="0"/>
        <v>7</v>
      </c>
      <c r="W13" s="19" cm="1">
        <f t="array" ref="W13">SUMPRODUCT((V13=品质升级提升效果!$H$3:$H$102)*(品质升级提升效果!$I$3:$I$102=C13)*(品质升级提升效果!$J$3:$J$102))</f>
        <v>0.04</v>
      </c>
      <c r="X13" s="19" cm="1">
        <f t="array" ref="X13">IFERROR(LOOKUP(1,0/((L13=Sheet2!$A$1:$A$90)*(Sheet2!$B$1:$B$90=C13)),Sheet2!$C$1:$C$90),W13)</f>
        <v>0.04</v>
      </c>
      <c r="Y13" s="16">
        <f t="shared" si="1"/>
        <v>3847164</v>
      </c>
      <c r="Z13" s="16">
        <f t="shared" si="2"/>
        <v>5712000</v>
      </c>
      <c r="AA13" s="16">
        <f t="shared" si="3"/>
        <v>122895522</v>
      </c>
    </row>
    <row r="14" spans="1:29" x14ac:dyDescent="0.15">
      <c r="A14" s="16">
        <v>9</v>
      </c>
      <c r="B14" s="16">
        <v>108</v>
      </c>
      <c r="C14" s="16">
        <v>1</v>
      </c>
      <c r="D14" s="16">
        <v>0</v>
      </c>
      <c r="E14" s="16">
        <v>0</v>
      </c>
      <c r="F14" s="16">
        <v>0</v>
      </c>
      <c r="L14" s="16" t="s">
        <v>29</v>
      </c>
      <c r="M14" s="16" t="str" cm="1">
        <f t="array" ref="M14:U14">_xlfn._xlws.FILTER(领地怪物效果!$A$4:$I$64,L14=领地怪物效果!$A$4:$A$64)</f>
        <v>远征PVP-8级普通</v>
      </c>
      <c r="N14" s="16">
        <v>8</v>
      </c>
      <c r="O14" s="16">
        <v>35</v>
      </c>
      <c r="P14" s="16">
        <v>250</v>
      </c>
      <c r="Q14" s="16">
        <v>250</v>
      </c>
      <c r="R14" s="16">
        <v>0</v>
      </c>
      <c r="S14" s="16">
        <v>105195895</v>
      </c>
      <c r="T14" s="16">
        <v>175000000</v>
      </c>
      <c r="U14" s="16">
        <v>3756996268</v>
      </c>
      <c r="V14" s="16">
        <f t="shared" si="0"/>
        <v>8</v>
      </c>
      <c r="W14" s="19" cm="1">
        <f t="array" ref="W14">SUMPRODUCT((V14=品质升级提升效果!$H$3:$H$102)*(品质升级提升效果!$I$3:$I$102=C14)*(品质升级提升效果!$J$3:$J$102))</f>
        <v>0.04</v>
      </c>
      <c r="X14" s="19" cm="1">
        <f t="array" ref="X14">IFERROR(LOOKUP(1,0/((L14=Sheet2!$A$1:$A$90)*(Sheet2!$B$1:$B$90=C14)),Sheet2!$C$1:$C$90),W14)</f>
        <v>0.04</v>
      </c>
      <c r="Y14" s="16">
        <f t="shared" si="1"/>
        <v>4207835</v>
      </c>
      <c r="Z14" s="16">
        <f t="shared" si="2"/>
        <v>7140000</v>
      </c>
      <c r="AA14" s="16">
        <f t="shared" si="3"/>
        <v>153619402</v>
      </c>
    </row>
    <row r="15" spans="1:29" x14ac:dyDescent="0.15">
      <c r="A15" s="16">
        <v>10</v>
      </c>
      <c r="B15" s="16">
        <v>109</v>
      </c>
      <c r="C15" s="16">
        <v>1</v>
      </c>
      <c r="D15" s="16">
        <v>0</v>
      </c>
      <c r="E15" s="16">
        <v>0</v>
      </c>
      <c r="F15" s="16">
        <v>0</v>
      </c>
      <c r="L15" s="16" t="s">
        <v>30</v>
      </c>
      <c r="M15" s="16" t="str" cm="1">
        <f t="array" ref="M15:U15">_xlfn._xlws.FILTER(领地怪物效果!$A$4:$I$64,L15=领地怪物效果!$A$4:$A$64)</f>
        <v>远征PVP-9级普通</v>
      </c>
      <c r="N15" s="16">
        <v>9</v>
      </c>
      <c r="O15" s="16">
        <v>60</v>
      </c>
      <c r="P15" s="16">
        <v>300</v>
      </c>
      <c r="Q15" s="16">
        <v>300</v>
      </c>
      <c r="R15" s="16">
        <v>0</v>
      </c>
      <c r="S15" s="16">
        <v>180335820</v>
      </c>
      <c r="T15" s="16">
        <v>210000000</v>
      </c>
      <c r="U15" s="16">
        <v>4508395522</v>
      </c>
      <c r="V15" s="16">
        <f t="shared" si="0"/>
        <v>9</v>
      </c>
      <c r="W15" s="19" cm="1">
        <f t="array" ref="W15">SUMPRODUCT((V15=品质升级提升效果!$H$3:$H$102)*(品质升级提升效果!$I$3:$I$102=C15)*(品质升级提升效果!$J$3:$J$102))</f>
        <v>0.04</v>
      </c>
      <c r="X15" s="19" cm="1">
        <f t="array" ref="X15">IFERROR(LOOKUP(1,0/((L15=Sheet2!$A$1:$A$90)*(Sheet2!$B$1:$B$90=C15)),Sheet2!$C$1:$C$90),W15)</f>
        <v>0.04</v>
      </c>
      <c r="Y15" s="16">
        <f t="shared" si="1"/>
        <v>7213432</v>
      </c>
      <c r="Z15" s="16">
        <f t="shared" si="2"/>
        <v>8568000</v>
      </c>
      <c r="AA15" s="16">
        <f t="shared" si="3"/>
        <v>184343283</v>
      </c>
    </row>
    <row r="16" spans="1:29" x14ac:dyDescent="0.15">
      <c r="A16" s="16">
        <v>11</v>
      </c>
      <c r="B16" s="16">
        <v>110</v>
      </c>
      <c r="C16" s="16">
        <v>1</v>
      </c>
      <c r="D16" s="16">
        <v>0</v>
      </c>
      <c r="E16" s="16">
        <v>0</v>
      </c>
      <c r="F16" s="16">
        <v>0</v>
      </c>
      <c r="L16" s="16" t="s">
        <v>31</v>
      </c>
      <c r="M16" s="16" t="str" cm="1">
        <f t="array" ref="M16:U16">_xlfn._xlws.FILTER(领地怪物效果!$A$4:$I$64,L16=领地怪物效果!$A$4:$A$64)</f>
        <v>远征PVP-10级普通</v>
      </c>
      <c r="N16" s="16">
        <v>10</v>
      </c>
      <c r="O16" s="16">
        <v>70</v>
      </c>
      <c r="P16" s="16">
        <v>320</v>
      </c>
      <c r="Q16" s="16">
        <v>320</v>
      </c>
      <c r="R16" s="16">
        <v>0</v>
      </c>
      <c r="S16" s="16">
        <v>210391791</v>
      </c>
      <c r="T16" s="16">
        <v>224000000</v>
      </c>
      <c r="U16" s="16">
        <v>4808955223</v>
      </c>
      <c r="V16" s="16">
        <f t="shared" si="0"/>
        <v>10</v>
      </c>
      <c r="W16" s="19" cm="1">
        <f t="array" ref="W16">SUMPRODUCT((V16=品质升级提升效果!$H$3:$H$102)*(品质升级提升效果!$I$3:$I$102=C16)*(品质升级提升效果!$J$3:$J$102))</f>
        <v>0.04</v>
      </c>
      <c r="X16" s="19" cm="1">
        <f t="array" ref="X16">IFERROR(LOOKUP(1,0/((L16=Sheet2!$A$1:$A$90)*(Sheet2!$B$1:$B$90=C16)),Sheet2!$C$1:$C$90),W16)</f>
        <v>0.04</v>
      </c>
      <c r="Y16" s="16">
        <f t="shared" si="1"/>
        <v>8415671</v>
      </c>
      <c r="Z16" s="16">
        <f t="shared" si="2"/>
        <v>9139200</v>
      </c>
      <c r="AA16" s="16">
        <f t="shared" si="3"/>
        <v>196632835</v>
      </c>
    </row>
    <row r="17" spans="1:27" x14ac:dyDescent="0.15">
      <c r="A17" s="16">
        <v>12</v>
      </c>
      <c r="B17" s="16">
        <v>201</v>
      </c>
      <c r="C17" s="16">
        <v>1</v>
      </c>
      <c r="D17" s="16">
        <f>IF(AND(B17&gt;200,B17&lt;300),1,0)*100*C17</f>
        <v>100</v>
      </c>
      <c r="E17" s="16">
        <v>0</v>
      </c>
      <c r="F17" s="16">
        <f>IF(AND(B17&gt;600,B17&lt;700),1,0)*100*C17</f>
        <v>0</v>
      </c>
      <c r="L17" s="16" t="s">
        <v>32</v>
      </c>
      <c r="M17" s="16" t="str" cm="1">
        <f t="array" ref="M17:U17">_xlfn._xlws.FILTER(领地怪物效果!$A$4:$I$64,L17=领地怪物效果!$A$4:$A$64)</f>
        <v>远征PVP-1级远征币矿井</v>
      </c>
      <c r="N17" s="16">
        <v>1</v>
      </c>
      <c r="O17" s="16">
        <v>1.9</v>
      </c>
      <c r="P17" s="16">
        <v>1.9</v>
      </c>
      <c r="Q17" s="16">
        <v>1.9</v>
      </c>
      <c r="R17" s="16">
        <v>0</v>
      </c>
      <c r="S17" s="16">
        <v>5710634</v>
      </c>
      <c r="T17" s="16">
        <v>1330000</v>
      </c>
      <c r="U17" s="16">
        <v>28553171</v>
      </c>
      <c r="V17" s="16">
        <f t="shared" si="0"/>
        <v>1</v>
      </c>
      <c r="W17" s="19" cm="1">
        <f t="array" ref="W17">SUMPRODUCT((V17=品质升级提升效果!$H$3:$H$102)*(品质升级提升效果!$I$3:$I$102=C17)*(品质升级提升效果!$J$3:$J$102))</f>
        <v>0.05</v>
      </c>
      <c r="X17" s="19" cm="1">
        <f t="array" ref="X17">IFERROR(LOOKUP(1,0/((L17=Sheet2!$A$1:$A$90)*(Sheet2!$B$1:$B$90=C17)),Sheet2!$C$1:$C$90),W17)</f>
        <v>0.05</v>
      </c>
      <c r="Y17" s="16">
        <f t="shared" si="1"/>
        <v>285531</v>
      </c>
      <c r="Z17" s="16">
        <f t="shared" si="2"/>
        <v>67830</v>
      </c>
      <c r="AA17" s="16">
        <f t="shared" si="3"/>
        <v>1459384</v>
      </c>
    </row>
    <row r="18" spans="1:27" x14ac:dyDescent="0.15">
      <c r="A18" s="16">
        <v>13</v>
      </c>
      <c r="B18" s="16">
        <v>202</v>
      </c>
      <c r="C18" s="16">
        <v>1</v>
      </c>
      <c r="D18" s="16">
        <f t="shared" ref="D18:D81" si="4">IF(AND(B18&gt;200,B18&lt;300),1,0)*100*C18</f>
        <v>100</v>
      </c>
      <c r="E18" s="16">
        <v>0</v>
      </c>
      <c r="F18" s="16">
        <f t="shared" ref="F18:F81" si="5">IF(AND(B18&gt;600,B18&lt;700),1,0)*100*C18</f>
        <v>0</v>
      </c>
      <c r="L18" s="16" t="s">
        <v>33</v>
      </c>
      <c r="M18" s="16" t="str" cm="1">
        <f t="array" ref="M18:U18">_xlfn._xlws.FILTER(领地怪物效果!$A$4:$I$64,L18=领地怪物效果!$A$4:$A$64)</f>
        <v>远征PVP-2级远征币矿井</v>
      </c>
      <c r="N18" s="16">
        <v>2</v>
      </c>
      <c r="O18" s="16">
        <v>2.95</v>
      </c>
      <c r="P18" s="16">
        <v>2.25</v>
      </c>
      <c r="Q18" s="16">
        <v>2.25</v>
      </c>
      <c r="R18" s="16">
        <v>0</v>
      </c>
      <c r="S18" s="16">
        <v>8866511</v>
      </c>
      <c r="T18" s="16">
        <v>1575000</v>
      </c>
      <c r="U18" s="16">
        <v>33812966</v>
      </c>
      <c r="V18" s="16">
        <f t="shared" si="0"/>
        <v>2</v>
      </c>
      <c r="W18" s="19" cm="1">
        <f t="array" ref="W18">SUMPRODUCT((V18=品质升级提升效果!$H$3:$H$102)*(品质升级提升效果!$I$3:$I$102=C18)*(品质升级提升效果!$J$3:$J$102))</f>
        <v>0.05</v>
      </c>
      <c r="X18" s="19" cm="1">
        <f t="array" ref="X18">IFERROR(LOOKUP(1,0/((L18=Sheet2!$A$1:$A$90)*(Sheet2!$B$1:$B$90=C18)),Sheet2!$C$1:$C$90),W18)</f>
        <v>0.05</v>
      </c>
      <c r="Y18" s="16">
        <f t="shared" si="1"/>
        <v>443325</v>
      </c>
      <c r="Z18" s="16">
        <f t="shared" si="2"/>
        <v>80325</v>
      </c>
      <c r="AA18" s="16">
        <f t="shared" si="3"/>
        <v>1728218</v>
      </c>
    </row>
    <row r="19" spans="1:27" x14ac:dyDescent="0.15">
      <c r="A19" s="16">
        <v>14</v>
      </c>
      <c r="B19" s="16">
        <v>203</v>
      </c>
      <c r="C19" s="16">
        <v>1</v>
      </c>
      <c r="D19" s="16">
        <f t="shared" si="4"/>
        <v>100</v>
      </c>
      <c r="E19" s="16">
        <v>0</v>
      </c>
      <c r="F19" s="16">
        <f t="shared" si="5"/>
        <v>0</v>
      </c>
      <c r="L19" s="16" t="s">
        <v>34</v>
      </c>
      <c r="M19" s="16" t="str" cm="1">
        <f t="array" ref="M19:U19">_xlfn._xlws.FILTER(领地怪物效果!$A$4:$I$64,L19=领地怪物效果!$A$4:$A$64)</f>
        <v>远征PVP-3级远征币矿井</v>
      </c>
      <c r="N19" s="16">
        <v>3</v>
      </c>
      <c r="O19" s="16">
        <v>5.9</v>
      </c>
      <c r="P19" s="16">
        <v>3.9</v>
      </c>
      <c r="Q19" s="16">
        <v>3.9</v>
      </c>
      <c r="R19" s="16">
        <v>0</v>
      </c>
      <c r="S19" s="16">
        <v>17733022</v>
      </c>
      <c r="T19" s="16">
        <v>2730000</v>
      </c>
      <c r="U19" s="16">
        <v>58609141</v>
      </c>
      <c r="V19" s="16">
        <f t="shared" si="0"/>
        <v>3</v>
      </c>
      <c r="W19" s="19" cm="1">
        <f t="array" ref="W19">SUMPRODUCT((V19=品质升级提升效果!$H$3:$H$102)*(品质升级提升效果!$I$3:$I$102=C19)*(品质升级提升效果!$J$3:$J$102))</f>
        <v>0.05</v>
      </c>
      <c r="X19" s="19" cm="1">
        <f t="array" ref="X19">IFERROR(LOOKUP(1,0/((L19=Sheet2!$A$1:$A$90)*(Sheet2!$B$1:$B$90=C19)),Sheet2!$C$1:$C$90),W19)</f>
        <v>0.05</v>
      </c>
      <c r="Y19" s="16">
        <f t="shared" si="1"/>
        <v>886651</v>
      </c>
      <c r="Z19" s="16">
        <f t="shared" si="2"/>
        <v>139230</v>
      </c>
      <c r="AA19" s="16">
        <f t="shared" si="3"/>
        <v>2995578</v>
      </c>
    </row>
    <row r="20" spans="1:27" x14ac:dyDescent="0.15">
      <c r="A20" s="16">
        <v>15</v>
      </c>
      <c r="B20" s="16">
        <v>204</v>
      </c>
      <c r="C20" s="16">
        <v>1</v>
      </c>
      <c r="D20" s="16">
        <f t="shared" si="4"/>
        <v>100</v>
      </c>
      <c r="E20" s="16">
        <v>0</v>
      </c>
      <c r="F20" s="16">
        <f t="shared" si="5"/>
        <v>0</v>
      </c>
      <c r="L20" s="16" t="s">
        <v>35</v>
      </c>
      <c r="M20" s="16" t="str" cm="1">
        <f t="array" ref="M20:U20">_xlfn._xlws.FILTER(领地怪物效果!$A$4:$I$64,L20=领地怪物效果!$A$4:$A$64)</f>
        <v>远征PVP-4级远征币矿井</v>
      </c>
      <c r="N20" s="16">
        <v>4</v>
      </c>
      <c r="O20" s="16">
        <v>8.6999999999999993</v>
      </c>
      <c r="P20" s="16">
        <v>29.7</v>
      </c>
      <c r="Q20" s="16">
        <v>29.7</v>
      </c>
      <c r="R20" s="16">
        <v>0</v>
      </c>
      <c r="S20" s="16">
        <v>26148694</v>
      </c>
      <c r="T20" s="16">
        <v>20790000</v>
      </c>
      <c r="U20" s="16">
        <v>446331156</v>
      </c>
      <c r="V20" s="16">
        <f t="shared" si="0"/>
        <v>4</v>
      </c>
      <c r="W20" s="19" cm="1">
        <f t="array" ref="W20">SUMPRODUCT((V20=品质升级提升效果!$H$3:$H$102)*(品质升级提升效果!$I$3:$I$102=C20)*(品质升级提升效果!$J$3:$J$102))</f>
        <v>0.04</v>
      </c>
      <c r="X20" s="19" cm="1">
        <f t="array" ref="X20">IFERROR(LOOKUP(1,0/((L20=Sheet2!$A$1:$A$90)*(Sheet2!$B$1:$B$90=C20)),Sheet2!$C$1:$C$90),W20)</f>
        <v>0.04</v>
      </c>
      <c r="Y20" s="16">
        <f t="shared" si="1"/>
        <v>1045947</v>
      </c>
      <c r="Z20" s="16">
        <f t="shared" si="2"/>
        <v>848232</v>
      </c>
      <c r="AA20" s="16">
        <f t="shared" si="3"/>
        <v>18249985</v>
      </c>
    </row>
    <row r="21" spans="1:27" x14ac:dyDescent="0.15">
      <c r="A21" s="16">
        <v>16</v>
      </c>
      <c r="B21" s="16">
        <v>205</v>
      </c>
      <c r="C21" s="16">
        <v>1</v>
      </c>
      <c r="D21" s="16">
        <f t="shared" si="4"/>
        <v>100</v>
      </c>
      <c r="E21" s="16">
        <v>0</v>
      </c>
      <c r="F21" s="16">
        <f t="shared" si="5"/>
        <v>0</v>
      </c>
      <c r="L21" s="16" t="s">
        <v>36</v>
      </c>
      <c r="M21" s="16" t="str" cm="1">
        <f t="array" ref="M21:U21">_xlfn._xlws.FILTER(领地怪物效果!$A$4:$I$64,L21=领地怪物效果!$A$4:$A$64)</f>
        <v>远征PVP-5级远征币矿井</v>
      </c>
      <c r="N21" s="16">
        <v>5</v>
      </c>
      <c r="O21" s="16">
        <v>13.2</v>
      </c>
      <c r="P21" s="16">
        <v>35</v>
      </c>
      <c r="Q21" s="16">
        <v>35</v>
      </c>
      <c r="R21" s="16">
        <v>0</v>
      </c>
      <c r="S21" s="16">
        <v>39673880</v>
      </c>
      <c r="T21" s="16">
        <v>24500000</v>
      </c>
      <c r="U21" s="16">
        <v>525979477</v>
      </c>
      <c r="V21" s="16">
        <f t="shared" si="0"/>
        <v>5</v>
      </c>
      <c r="W21" s="19" cm="1">
        <f t="array" ref="W21">SUMPRODUCT((V21=品质升级提升效果!$H$3:$H$102)*(品质升级提升效果!$I$3:$I$102=C21)*(品质升级提升效果!$J$3:$J$102))</f>
        <v>0.04</v>
      </c>
      <c r="X21" s="19" cm="1">
        <f t="array" ref="X21">IFERROR(LOOKUP(1,0/((L21=Sheet2!$A$1:$A$90)*(Sheet2!$B$1:$B$90=C21)),Sheet2!$C$1:$C$90),W21)</f>
        <v>0.04</v>
      </c>
      <c r="Y21" s="16">
        <f t="shared" si="1"/>
        <v>1586955</v>
      </c>
      <c r="Z21" s="16">
        <f t="shared" si="2"/>
        <v>999600</v>
      </c>
      <c r="AA21" s="16">
        <f t="shared" si="3"/>
        <v>21506716</v>
      </c>
    </row>
    <row r="22" spans="1:27" x14ac:dyDescent="0.15">
      <c r="A22" s="16">
        <v>17</v>
      </c>
      <c r="B22" s="16">
        <v>206</v>
      </c>
      <c r="C22" s="16">
        <v>1</v>
      </c>
      <c r="D22" s="16">
        <f t="shared" si="4"/>
        <v>100</v>
      </c>
      <c r="E22" s="16">
        <v>0</v>
      </c>
      <c r="F22" s="16">
        <f t="shared" si="5"/>
        <v>0</v>
      </c>
      <c r="L22" s="16" t="s">
        <v>37</v>
      </c>
      <c r="M22" s="16" t="str" cm="1">
        <f t="array" ref="M22:U22">_xlfn._xlws.FILTER(领地怪物效果!$A$4:$I$64,L22=领地怪物效果!$A$4:$A$64)</f>
        <v>远征PVP-6级远征币矿井</v>
      </c>
      <c r="N22" s="16">
        <v>6</v>
      </c>
      <c r="O22" s="16">
        <v>31.05</v>
      </c>
      <c r="P22" s="16">
        <v>232</v>
      </c>
      <c r="Q22" s="16">
        <v>232</v>
      </c>
      <c r="R22" s="16">
        <v>0</v>
      </c>
      <c r="S22" s="16">
        <v>93323787</v>
      </c>
      <c r="T22" s="16">
        <v>162400000</v>
      </c>
      <c r="U22" s="16">
        <v>3486492537</v>
      </c>
      <c r="V22" s="16">
        <f t="shared" si="0"/>
        <v>6</v>
      </c>
      <c r="W22" s="19" cm="1">
        <f t="array" ref="W22">SUMPRODUCT((V22=品质升级提升效果!$H$3:$H$102)*(品质升级提升效果!$I$3:$I$102=C22)*(品质升级提升效果!$J$3:$J$102))</f>
        <v>0.04</v>
      </c>
      <c r="X22" s="19" cm="1">
        <f t="array" ref="X22">IFERROR(LOOKUP(1,0/((L22=Sheet2!$A$1:$A$90)*(Sheet2!$B$1:$B$90=C22)),Sheet2!$C$1:$C$90),W22)</f>
        <v>0.04</v>
      </c>
      <c r="Y22" s="16">
        <f t="shared" si="1"/>
        <v>3732951</v>
      </c>
      <c r="Z22" s="16">
        <f t="shared" si="2"/>
        <v>6625920</v>
      </c>
      <c r="AA22" s="16">
        <f t="shared" si="3"/>
        <v>142558805</v>
      </c>
    </row>
    <row r="23" spans="1:27" x14ac:dyDescent="0.15">
      <c r="A23" s="16">
        <v>18</v>
      </c>
      <c r="B23" s="16">
        <v>207</v>
      </c>
      <c r="C23" s="16">
        <v>1</v>
      </c>
      <c r="D23" s="16">
        <f t="shared" si="4"/>
        <v>100</v>
      </c>
      <c r="E23" s="16">
        <v>0</v>
      </c>
      <c r="F23" s="16">
        <f t="shared" si="5"/>
        <v>0</v>
      </c>
      <c r="L23" s="16" t="s">
        <v>38</v>
      </c>
      <c r="M23" s="16" t="str" cm="1">
        <f t="array" ref="M23:U23">_xlfn._xlws.FILTER(领地怪物效果!$A$4:$I$64,L23=领地怪物效果!$A$4:$A$64)</f>
        <v>远征PVP-7级远征币矿井</v>
      </c>
      <c r="N23" s="16">
        <v>7</v>
      </c>
      <c r="O23" s="16">
        <v>35.799999999999997</v>
      </c>
      <c r="P23" s="16">
        <v>300</v>
      </c>
      <c r="Q23" s="16">
        <v>300</v>
      </c>
      <c r="R23" s="16">
        <v>0</v>
      </c>
      <c r="S23" s="16">
        <v>107600373</v>
      </c>
      <c r="T23" s="16">
        <v>210000000</v>
      </c>
      <c r="U23" s="16">
        <v>4508395522</v>
      </c>
      <c r="V23" s="16">
        <f t="shared" si="0"/>
        <v>7</v>
      </c>
      <c r="W23" s="19" cm="1">
        <f t="array" ref="W23">SUMPRODUCT((V23=品质升级提升效果!$H$3:$H$102)*(品质升级提升效果!$I$3:$I$102=C23)*(品质升级提升效果!$J$3:$J$102))</f>
        <v>0.04</v>
      </c>
      <c r="X23" s="19" cm="1">
        <f t="array" ref="X23">IFERROR(LOOKUP(1,0/((L23=Sheet2!$A$1:$A$90)*(Sheet2!$B$1:$B$90=C23)),Sheet2!$C$1:$C$90),W23)</f>
        <v>0.04</v>
      </c>
      <c r="Y23" s="16">
        <f t="shared" si="1"/>
        <v>4304014</v>
      </c>
      <c r="Z23" s="16">
        <f t="shared" si="2"/>
        <v>8568000</v>
      </c>
      <c r="AA23" s="16">
        <f t="shared" si="3"/>
        <v>184343283</v>
      </c>
    </row>
    <row r="24" spans="1:27" x14ac:dyDescent="0.15">
      <c r="A24" s="16">
        <v>19</v>
      </c>
      <c r="B24" s="16">
        <v>208</v>
      </c>
      <c r="C24" s="16">
        <v>1</v>
      </c>
      <c r="D24" s="16">
        <f t="shared" si="4"/>
        <v>100</v>
      </c>
      <c r="E24" s="16">
        <v>0</v>
      </c>
      <c r="F24" s="16">
        <f t="shared" si="5"/>
        <v>0</v>
      </c>
      <c r="L24" s="16" t="s">
        <v>39</v>
      </c>
      <c r="M24" s="16" t="str" cm="1">
        <f t="array" ref="M24:U24">_xlfn._xlws.FILTER(领地怪物效果!$A$4:$I$64,L24=领地怪物效果!$A$4:$A$64)</f>
        <v>远征PVP-8级远征币矿井</v>
      </c>
      <c r="N24" s="16">
        <v>8</v>
      </c>
      <c r="O24" s="16">
        <v>39.549999999999997</v>
      </c>
      <c r="P24" s="16">
        <v>387.5</v>
      </c>
      <c r="Q24" s="16">
        <v>387.5</v>
      </c>
      <c r="R24" s="16">
        <v>0</v>
      </c>
      <c r="S24" s="16">
        <v>118871361</v>
      </c>
      <c r="T24" s="16">
        <v>271250000</v>
      </c>
      <c r="U24" s="16">
        <v>5823344216</v>
      </c>
      <c r="V24" s="16">
        <f t="shared" si="0"/>
        <v>8</v>
      </c>
      <c r="W24" s="19" cm="1">
        <f t="array" ref="W24">SUMPRODUCT((V24=品质升级提升效果!$H$3:$H$102)*(品质升级提升效果!$I$3:$I$102=C24)*(品质升级提升效果!$J$3:$J$102))</f>
        <v>0.04</v>
      </c>
      <c r="X24" s="19" cm="1">
        <f t="array" ref="X24">IFERROR(LOOKUP(1,0/((L24=Sheet2!$A$1:$A$90)*(Sheet2!$B$1:$B$90=C24)),Sheet2!$C$1:$C$90),W24)</f>
        <v>0.04</v>
      </c>
      <c r="Y24" s="16">
        <f t="shared" si="1"/>
        <v>4754854</v>
      </c>
      <c r="Z24" s="16">
        <f t="shared" si="2"/>
        <v>11067000</v>
      </c>
      <c r="AA24" s="16">
        <f t="shared" si="3"/>
        <v>238110074</v>
      </c>
    </row>
    <row r="25" spans="1:27" x14ac:dyDescent="0.15">
      <c r="A25" s="16">
        <v>20</v>
      </c>
      <c r="B25" s="16">
        <v>209</v>
      </c>
      <c r="C25" s="16">
        <v>1</v>
      </c>
      <c r="D25" s="16">
        <f t="shared" si="4"/>
        <v>100</v>
      </c>
      <c r="E25" s="16">
        <v>0</v>
      </c>
      <c r="F25" s="16">
        <f t="shared" si="5"/>
        <v>0</v>
      </c>
      <c r="L25" s="16" t="s">
        <v>40</v>
      </c>
      <c r="M25" s="16" t="str" cm="1">
        <f t="array" ref="M25:U25">_xlfn._xlws.FILTER(领地怪物效果!$A$4:$I$64,L25=领地怪物效果!$A$4:$A$64)</f>
        <v>远征PVP-9级远征币矿井</v>
      </c>
      <c r="N25" s="16">
        <v>9</v>
      </c>
      <c r="O25" s="16">
        <v>68.400000000000006</v>
      </c>
      <c r="P25" s="16">
        <v>480</v>
      </c>
      <c r="Q25" s="16">
        <v>480</v>
      </c>
      <c r="R25" s="16">
        <v>0</v>
      </c>
      <c r="S25" s="16">
        <v>205582835</v>
      </c>
      <c r="T25" s="16">
        <v>336000000</v>
      </c>
      <c r="U25" s="16">
        <v>7213432835</v>
      </c>
      <c r="V25" s="16">
        <f t="shared" si="0"/>
        <v>9</v>
      </c>
      <c r="W25" s="19" cm="1">
        <f t="array" ref="W25">SUMPRODUCT((V25=品质升级提升效果!$H$3:$H$102)*(品质升级提升效果!$I$3:$I$102=C25)*(品质升级提升效果!$J$3:$J$102))</f>
        <v>0.04</v>
      </c>
      <c r="X25" s="19" cm="1">
        <f t="array" ref="X25">IFERROR(LOOKUP(1,0/((L25=Sheet2!$A$1:$A$90)*(Sheet2!$B$1:$B$90=C25)),Sheet2!$C$1:$C$90),W25)</f>
        <v>0.04</v>
      </c>
      <c r="Y25" s="16">
        <f t="shared" si="1"/>
        <v>8223313</v>
      </c>
      <c r="Z25" s="16">
        <f t="shared" si="2"/>
        <v>13708800</v>
      </c>
      <c r="AA25" s="16">
        <f t="shared" si="3"/>
        <v>294949253</v>
      </c>
    </row>
    <row r="26" spans="1:27" x14ac:dyDescent="0.15">
      <c r="A26" s="16">
        <v>21</v>
      </c>
      <c r="B26" s="16">
        <v>210</v>
      </c>
      <c r="C26" s="16">
        <v>1</v>
      </c>
      <c r="D26" s="16">
        <f t="shared" si="4"/>
        <v>100</v>
      </c>
      <c r="E26" s="16">
        <v>0</v>
      </c>
      <c r="F26" s="16">
        <f t="shared" si="5"/>
        <v>0</v>
      </c>
      <c r="L26" s="16" t="s">
        <v>41</v>
      </c>
      <c r="M26" s="16" t="str" cm="1">
        <f t="array" ref="M26:U26">_xlfn._xlws.FILTER(领地怪物效果!$A$4:$I$64,L26=领地怪物效果!$A$4:$A$64)</f>
        <v>远征PVP-10级远征币矿井</v>
      </c>
      <c r="N26" s="16">
        <v>10</v>
      </c>
      <c r="O26" s="16">
        <v>80.5</v>
      </c>
      <c r="P26" s="16">
        <v>528</v>
      </c>
      <c r="Q26" s="16">
        <v>528</v>
      </c>
      <c r="R26" s="16">
        <v>0</v>
      </c>
      <c r="S26" s="16">
        <v>241950559</v>
      </c>
      <c r="T26" s="16">
        <v>369600000</v>
      </c>
      <c r="U26" s="16">
        <v>7934776119</v>
      </c>
      <c r="V26" s="16">
        <f t="shared" si="0"/>
        <v>10</v>
      </c>
      <c r="W26" s="19" cm="1">
        <f t="array" ref="W26">SUMPRODUCT((V26=品质升级提升效果!$H$3:$H$102)*(品质升级提升效果!$I$3:$I$102=C26)*(品质升级提升效果!$J$3:$J$102))</f>
        <v>0.04</v>
      </c>
      <c r="X26" s="19" cm="1">
        <f t="array" ref="X26">IFERROR(LOOKUP(1,0/((L26=Sheet2!$A$1:$A$90)*(Sheet2!$B$1:$B$90=C26)),Sheet2!$C$1:$C$90),W26)</f>
        <v>0.04</v>
      </c>
      <c r="Y26" s="16">
        <f t="shared" si="1"/>
        <v>9678022</v>
      </c>
      <c r="Z26" s="16">
        <f t="shared" si="2"/>
        <v>15079680</v>
      </c>
      <c r="AA26" s="16">
        <f t="shared" si="3"/>
        <v>324444179</v>
      </c>
    </row>
    <row r="27" spans="1:27" x14ac:dyDescent="0.15">
      <c r="A27" s="16">
        <v>22</v>
      </c>
      <c r="B27" s="16">
        <v>301</v>
      </c>
      <c r="C27" s="16">
        <v>1</v>
      </c>
      <c r="D27" s="16">
        <f t="shared" si="4"/>
        <v>0</v>
      </c>
      <c r="E27" s="16">
        <f>IF(AND(B27&gt;300,B27&lt;400),1,0)*100*C27</f>
        <v>100</v>
      </c>
      <c r="F27" s="16">
        <f t="shared" si="5"/>
        <v>0</v>
      </c>
      <c r="L27" s="16" t="s">
        <v>42</v>
      </c>
      <c r="M27" s="16" t="str" cm="1">
        <f t="array" ref="M27:U27">_xlfn._xlws.FILTER(领地怪物效果!$A$4:$I$64,L27=领地怪物效果!$A$4:$A$64)</f>
        <v>远征PVP-1级圣水矿井</v>
      </c>
      <c r="N27" s="16">
        <v>1</v>
      </c>
      <c r="O27" s="16">
        <v>2.5499999999999998</v>
      </c>
      <c r="P27" s="16">
        <v>1.4</v>
      </c>
      <c r="Q27" s="16">
        <v>1.4</v>
      </c>
      <c r="R27" s="16">
        <v>0</v>
      </c>
      <c r="S27" s="16">
        <v>7664272</v>
      </c>
      <c r="T27" s="16">
        <v>980000</v>
      </c>
      <c r="U27" s="16">
        <v>21039179</v>
      </c>
      <c r="V27" s="16">
        <f t="shared" si="0"/>
        <v>1</v>
      </c>
      <c r="W27" s="19" cm="1">
        <f t="array" ref="W27">SUMPRODUCT((V27=品质升级提升效果!$H$3:$H$102)*(品质升级提升效果!$I$3:$I$102=C27)*(品质升级提升效果!$J$3:$J$102))</f>
        <v>0.05</v>
      </c>
      <c r="X27" s="19" cm="1">
        <f t="array" ref="X27">IFERROR(LOOKUP(1,0/((L27=Sheet2!$A$1:$A$90)*(Sheet2!$B$1:$B$90=C27)),Sheet2!$C$1:$C$90),W27)</f>
        <v>0.05</v>
      </c>
      <c r="Y27" s="16">
        <f t="shared" si="1"/>
        <v>383213</v>
      </c>
      <c r="Z27" s="16">
        <f t="shared" si="2"/>
        <v>49980</v>
      </c>
      <c r="AA27" s="16">
        <f t="shared" si="3"/>
        <v>1075335</v>
      </c>
    </row>
    <row r="28" spans="1:27" x14ac:dyDescent="0.15">
      <c r="A28" s="16">
        <v>23</v>
      </c>
      <c r="B28" s="16">
        <v>302</v>
      </c>
      <c r="C28" s="16">
        <v>1</v>
      </c>
      <c r="D28" s="16">
        <f t="shared" si="4"/>
        <v>0</v>
      </c>
      <c r="E28" s="16">
        <f t="shared" ref="E28:E91" si="6">IF(AND(B28&gt;300,B28&lt;400),1,0)*100*C28</f>
        <v>100</v>
      </c>
      <c r="F28" s="16">
        <f t="shared" si="5"/>
        <v>0</v>
      </c>
      <c r="L28" s="16" t="s">
        <v>43</v>
      </c>
      <c r="M28" s="16" t="str" cm="1">
        <f t="array" ref="M28:U28">_xlfn._xlws.FILTER(领地怪物效果!$A$4:$I$64,L28=领地怪物效果!$A$4:$A$64)</f>
        <v>远征PVP-2级圣水矿井</v>
      </c>
      <c r="N28" s="16">
        <v>2</v>
      </c>
      <c r="O28" s="16">
        <v>4</v>
      </c>
      <c r="P28" s="16">
        <v>1.65</v>
      </c>
      <c r="Q28" s="16">
        <v>1.65</v>
      </c>
      <c r="R28" s="16">
        <v>0</v>
      </c>
      <c r="S28" s="16">
        <v>12022388</v>
      </c>
      <c r="T28" s="16">
        <v>1155000</v>
      </c>
      <c r="U28" s="16">
        <v>24796175</v>
      </c>
      <c r="V28" s="16">
        <f t="shared" si="0"/>
        <v>2</v>
      </c>
      <c r="W28" s="19" cm="1">
        <f t="array" ref="W28">SUMPRODUCT((V28=品质升级提升效果!$H$3:$H$102)*(品质升级提升效果!$I$3:$I$102=C28)*(品质升级提升效果!$J$3:$J$102))</f>
        <v>0.05</v>
      </c>
      <c r="X28" s="19" cm="1">
        <f t="array" ref="X28">IFERROR(LOOKUP(1,0/((L28=Sheet2!$A$1:$A$90)*(Sheet2!$B$1:$B$90=C28)),Sheet2!$C$1:$C$90),W28)</f>
        <v>0.05</v>
      </c>
      <c r="Y28" s="16">
        <f t="shared" si="1"/>
        <v>601119</v>
      </c>
      <c r="Z28" s="16">
        <f t="shared" si="2"/>
        <v>58905</v>
      </c>
      <c r="AA28" s="16">
        <f t="shared" si="3"/>
        <v>1267360</v>
      </c>
    </row>
    <row r="29" spans="1:27" x14ac:dyDescent="0.15">
      <c r="A29" s="16">
        <v>24</v>
      </c>
      <c r="B29" s="16">
        <v>303</v>
      </c>
      <c r="C29" s="16">
        <v>1</v>
      </c>
      <c r="D29" s="16">
        <f t="shared" si="4"/>
        <v>0</v>
      </c>
      <c r="E29" s="16">
        <f t="shared" si="6"/>
        <v>100</v>
      </c>
      <c r="F29" s="16">
        <f t="shared" si="5"/>
        <v>0</v>
      </c>
      <c r="L29" s="16" t="s">
        <v>44</v>
      </c>
      <c r="M29" s="16" t="str" cm="1">
        <f t="array" ref="M29:U29">_xlfn._xlws.FILTER(领地怪物效果!$A$4:$I$64,L29=领地怪物效果!$A$4:$A$64)</f>
        <v>远征PVP-3级圣水矿井</v>
      </c>
      <c r="N29" s="16">
        <v>3</v>
      </c>
      <c r="O29" s="16">
        <v>8</v>
      </c>
      <c r="P29" s="16">
        <v>2.9</v>
      </c>
      <c r="Q29" s="16">
        <v>2.9</v>
      </c>
      <c r="R29" s="16">
        <v>0</v>
      </c>
      <c r="S29" s="16">
        <v>24044776</v>
      </c>
      <c r="T29" s="16">
        <v>2030000</v>
      </c>
      <c r="U29" s="16">
        <v>43581156</v>
      </c>
      <c r="V29" s="16">
        <f t="shared" si="0"/>
        <v>3</v>
      </c>
      <c r="W29" s="19" cm="1">
        <f t="array" ref="W29">SUMPRODUCT((V29=品质升级提升效果!$H$3:$H$102)*(品质升级提升效果!$I$3:$I$102=C29)*(品质升级提升效果!$J$3:$J$102))</f>
        <v>0.05</v>
      </c>
      <c r="X29" s="19" cm="1">
        <f t="array" ref="X29">IFERROR(LOOKUP(1,0/((L29=Sheet2!$A$1:$A$90)*(Sheet2!$B$1:$B$90=C29)),Sheet2!$C$1:$C$90),W29)</f>
        <v>0.05</v>
      </c>
      <c r="Y29" s="16">
        <f t="shared" si="1"/>
        <v>1202238</v>
      </c>
      <c r="Z29" s="16">
        <f t="shared" si="2"/>
        <v>103530</v>
      </c>
      <c r="AA29" s="16">
        <f t="shared" si="3"/>
        <v>2227481</v>
      </c>
    </row>
    <row r="30" spans="1:27" x14ac:dyDescent="0.15">
      <c r="A30" s="16">
        <v>25</v>
      </c>
      <c r="B30" s="16">
        <v>304</v>
      </c>
      <c r="C30" s="16">
        <v>1</v>
      </c>
      <c r="D30" s="16">
        <f t="shared" si="4"/>
        <v>0</v>
      </c>
      <c r="E30" s="16">
        <f t="shared" si="6"/>
        <v>100</v>
      </c>
      <c r="F30" s="16">
        <f t="shared" si="5"/>
        <v>0</v>
      </c>
      <c r="L30" s="16" t="s">
        <v>45</v>
      </c>
      <c r="M30" s="16" t="str" cm="1">
        <f t="array" ref="M30:U30">_xlfn._xlws.FILTER(领地怪物效果!$A$4:$I$64,L30=领地怪物效果!$A$4:$A$64)</f>
        <v>远征PVP-4级圣水矿井</v>
      </c>
      <c r="N30" s="16">
        <v>4</v>
      </c>
      <c r="O30" s="16">
        <v>11.75</v>
      </c>
      <c r="P30" s="16">
        <v>22.25</v>
      </c>
      <c r="Q30" s="16">
        <v>22.25</v>
      </c>
      <c r="R30" s="16">
        <v>0</v>
      </c>
      <c r="S30" s="16">
        <v>35315764</v>
      </c>
      <c r="T30" s="16">
        <v>15575000</v>
      </c>
      <c r="U30" s="16">
        <v>334372667</v>
      </c>
      <c r="V30" s="16">
        <f t="shared" si="0"/>
        <v>4</v>
      </c>
      <c r="W30" s="19" cm="1">
        <f t="array" ref="W30">SUMPRODUCT((V30=品质升级提升效果!$H$3:$H$102)*(品质升级提升效果!$I$3:$I$102=C30)*(品质升级提升效果!$J$3:$J$102))</f>
        <v>0.04</v>
      </c>
      <c r="X30" s="19" cm="1">
        <f t="array" ref="X30">IFERROR(LOOKUP(1,0/((L30=Sheet2!$A$1:$A$90)*(Sheet2!$B$1:$B$90=C30)),Sheet2!$C$1:$C$90),W30)</f>
        <v>0.04</v>
      </c>
      <c r="Y30" s="16">
        <f t="shared" si="1"/>
        <v>1412630</v>
      </c>
      <c r="Z30" s="16">
        <f t="shared" si="2"/>
        <v>635460</v>
      </c>
      <c r="AA30" s="16">
        <f t="shared" si="3"/>
        <v>13672126</v>
      </c>
    </row>
    <row r="31" spans="1:27" x14ac:dyDescent="0.15">
      <c r="A31" s="16">
        <v>26</v>
      </c>
      <c r="B31" s="16">
        <v>305</v>
      </c>
      <c r="C31" s="16">
        <v>1</v>
      </c>
      <c r="D31" s="16">
        <f t="shared" si="4"/>
        <v>0</v>
      </c>
      <c r="E31" s="16">
        <f t="shared" si="6"/>
        <v>100</v>
      </c>
      <c r="F31" s="16">
        <f t="shared" si="5"/>
        <v>0</v>
      </c>
      <c r="L31" s="16" t="s">
        <v>46</v>
      </c>
      <c r="M31" s="16" t="str" cm="1">
        <f t="array" ref="M31:U31">_xlfn._xlws.FILTER(领地怪物效果!$A$4:$I$64,L31=领地怪物效果!$A$4:$A$64)</f>
        <v>远征PVP-5级圣水矿井</v>
      </c>
      <c r="N31" s="16">
        <v>5</v>
      </c>
      <c r="O31" s="16">
        <v>17.8</v>
      </c>
      <c r="P31" s="16">
        <v>26.25</v>
      </c>
      <c r="Q31" s="16">
        <v>26.25</v>
      </c>
      <c r="R31" s="16">
        <v>0</v>
      </c>
      <c r="S31" s="16">
        <v>53499626</v>
      </c>
      <c r="T31" s="16">
        <v>18375000</v>
      </c>
      <c r="U31" s="16">
        <v>394484608</v>
      </c>
      <c r="V31" s="16">
        <f t="shared" si="0"/>
        <v>5</v>
      </c>
      <c r="W31" s="19" cm="1">
        <f t="array" ref="W31">SUMPRODUCT((V31=品质升级提升效果!$H$3:$H$102)*(品质升级提升效果!$I$3:$I$102=C31)*(品质升级提升效果!$J$3:$J$102))</f>
        <v>0.04</v>
      </c>
      <c r="X31" s="19" cm="1">
        <f t="array" ref="X31">IFERROR(LOOKUP(1,0/((L31=Sheet2!$A$1:$A$90)*(Sheet2!$B$1:$B$90=C31)),Sheet2!$C$1:$C$90),W31)</f>
        <v>0.04</v>
      </c>
      <c r="Y31" s="16">
        <f t="shared" si="1"/>
        <v>2139985</v>
      </c>
      <c r="Z31" s="16">
        <f t="shared" si="2"/>
        <v>749700</v>
      </c>
      <c r="AA31" s="16">
        <f t="shared" si="3"/>
        <v>16130037</v>
      </c>
    </row>
    <row r="32" spans="1:27" x14ac:dyDescent="0.15">
      <c r="A32" s="16">
        <v>27</v>
      </c>
      <c r="B32" s="16">
        <v>306</v>
      </c>
      <c r="C32" s="16">
        <v>1</v>
      </c>
      <c r="D32" s="16">
        <f t="shared" si="4"/>
        <v>0</v>
      </c>
      <c r="E32" s="16">
        <f t="shared" si="6"/>
        <v>100</v>
      </c>
      <c r="F32" s="16">
        <f t="shared" si="5"/>
        <v>0</v>
      </c>
      <c r="L32" s="16" t="s">
        <v>47</v>
      </c>
      <c r="M32" s="16" t="str" cm="1">
        <f t="array" ref="M32:U32">_xlfn._xlws.FILTER(领地怪物效果!$A$4:$I$64,L32=领地怪物效果!$A$4:$A$64)</f>
        <v>远征PVP-6级圣水矿井</v>
      </c>
      <c r="N32" s="16">
        <v>6</v>
      </c>
      <c r="O32" s="16">
        <v>41.95</v>
      </c>
      <c r="P32" s="16">
        <v>174</v>
      </c>
      <c r="Q32" s="16">
        <v>174</v>
      </c>
      <c r="R32" s="16">
        <v>0</v>
      </c>
      <c r="S32" s="16">
        <v>126084794</v>
      </c>
      <c r="T32" s="16">
        <v>121800000</v>
      </c>
      <c r="U32" s="16">
        <v>2614869402</v>
      </c>
      <c r="V32" s="16">
        <f t="shared" si="0"/>
        <v>6</v>
      </c>
      <c r="W32" s="19" cm="1">
        <f t="array" ref="W32">SUMPRODUCT((V32=品质升级提升效果!$H$3:$H$102)*(品质升级提升效果!$I$3:$I$102=C32)*(品质升级提升效果!$J$3:$J$102))</f>
        <v>0.04</v>
      </c>
      <c r="X32" s="19" cm="1">
        <f t="array" ref="X32">IFERROR(LOOKUP(1,0/((L32=Sheet2!$A$1:$A$90)*(Sheet2!$B$1:$B$90=C32)),Sheet2!$C$1:$C$90),W32)</f>
        <v>0.04</v>
      </c>
      <c r="Y32" s="16">
        <f t="shared" si="1"/>
        <v>5043391</v>
      </c>
      <c r="Z32" s="16">
        <f t="shared" si="2"/>
        <v>4969440</v>
      </c>
      <c r="AA32" s="16">
        <f t="shared" si="3"/>
        <v>106919104</v>
      </c>
    </row>
    <row r="33" spans="1:27" x14ac:dyDescent="0.15">
      <c r="A33" s="16">
        <v>28</v>
      </c>
      <c r="B33" s="16">
        <v>307</v>
      </c>
      <c r="C33" s="16">
        <v>1</v>
      </c>
      <c r="D33" s="16">
        <f t="shared" si="4"/>
        <v>0</v>
      </c>
      <c r="E33" s="16">
        <f t="shared" si="6"/>
        <v>100</v>
      </c>
      <c r="F33" s="16">
        <f t="shared" si="5"/>
        <v>0</v>
      </c>
      <c r="L33" s="16" t="s">
        <v>48</v>
      </c>
      <c r="M33" s="16" t="str" cm="1">
        <f t="array" ref="M33:U33">_xlfn._xlws.FILTER(领地怪物效果!$A$4:$I$64,L33=领地怪物效果!$A$4:$A$64)</f>
        <v>远征PVP-7级圣水矿井</v>
      </c>
      <c r="N33" s="16">
        <v>7</v>
      </c>
      <c r="O33" s="16">
        <v>48.35</v>
      </c>
      <c r="P33" s="16">
        <v>225</v>
      </c>
      <c r="Q33" s="16">
        <v>225</v>
      </c>
      <c r="R33" s="16">
        <v>0</v>
      </c>
      <c r="S33" s="16">
        <v>145320615</v>
      </c>
      <c r="T33" s="16">
        <v>157500000</v>
      </c>
      <c r="U33" s="16">
        <v>3381296641</v>
      </c>
      <c r="V33" s="16">
        <f t="shared" si="0"/>
        <v>7</v>
      </c>
      <c r="W33" s="19" cm="1">
        <f t="array" ref="W33">SUMPRODUCT((V33=品质升级提升效果!$H$3:$H$102)*(品质升级提升效果!$I$3:$I$102=C33)*(品质升级提升效果!$J$3:$J$102))</f>
        <v>0.04</v>
      </c>
      <c r="X33" s="19" cm="1">
        <f t="array" ref="X33">IFERROR(LOOKUP(1,0/((L33=Sheet2!$A$1:$A$90)*(Sheet2!$B$1:$B$90=C33)),Sheet2!$C$1:$C$90),W33)</f>
        <v>0.04</v>
      </c>
      <c r="Y33" s="16">
        <f t="shared" si="1"/>
        <v>5812824</v>
      </c>
      <c r="Z33" s="16">
        <f t="shared" si="2"/>
        <v>6426000</v>
      </c>
      <c r="AA33" s="16">
        <f t="shared" si="3"/>
        <v>138257462</v>
      </c>
    </row>
    <row r="34" spans="1:27" x14ac:dyDescent="0.15">
      <c r="A34" s="16">
        <v>29</v>
      </c>
      <c r="B34" s="16">
        <v>308</v>
      </c>
      <c r="C34" s="16">
        <v>1</v>
      </c>
      <c r="D34" s="16">
        <f t="shared" si="4"/>
        <v>0</v>
      </c>
      <c r="E34" s="16">
        <f t="shared" si="6"/>
        <v>100</v>
      </c>
      <c r="F34" s="16">
        <f t="shared" si="5"/>
        <v>0</v>
      </c>
      <c r="L34" s="16" t="s">
        <v>49</v>
      </c>
      <c r="M34" s="16" t="str" cm="1">
        <f t="array" ref="M34:U34">_xlfn._xlws.FILTER(领地怪物效果!$A$4:$I$64,L34=领地怪物效果!$A$4:$A$64)</f>
        <v>远征PVP-8级圣水矿井</v>
      </c>
      <c r="N34" s="16">
        <v>8</v>
      </c>
      <c r="O34" s="16">
        <v>53.35</v>
      </c>
      <c r="P34" s="16">
        <v>290.60000000000002</v>
      </c>
      <c r="Q34" s="16">
        <v>290.60000000000002</v>
      </c>
      <c r="R34" s="16">
        <v>0</v>
      </c>
      <c r="S34" s="16">
        <v>160348600</v>
      </c>
      <c r="T34" s="16">
        <v>203420000</v>
      </c>
      <c r="U34" s="16">
        <v>4367132462</v>
      </c>
      <c r="V34" s="16">
        <f t="shared" si="0"/>
        <v>8</v>
      </c>
      <c r="W34" s="19" cm="1">
        <f t="array" ref="W34">SUMPRODUCT((V34=品质升级提升效果!$H$3:$H$102)*(品质升级提升效果!$I$3:$I$102=C34)*(品质升级提升效果!$J$3:$J$102))</f>
        <v>0.04</v>
      </c>
      <c r="X34" s="19" cm="1">
        <f t="array" ref="X34">IFERROR(LOOKUP(1,0/((L34=Sheet2!$A$1:$A$90)*(Sheet2!$B$1:$B$90=C34)),Sheet2!$C$1:$C$90),W34)</f>
        <v>0.04</v>
      </c>
      <c r="Y34" s="16">
        <f t="shared" si="1"/>
        <v>6413944</v>
      </c>
      <c r="Z34" s="16">
        <f t="shared" si="2"/>
        <v>8299536</v>
      </c>
      <c r="AA34" s="16">
        <f t="shared" si="3"/>
        <v>178567194</v>
      </c>
    </row>
    <row r="35" spans="1:27" x14ac:dyDescent="0.15">
      <c r="A35" s="16">
        <v>30</v>
      </c>
      <c r="B35" s="16">
        <v>309</v>
      </c>
      <c r="C35" s="16">
        <v>1</v>
      </c>
      <c r="D35" s="16">
        <f t="shared" si="4"/>
        <v>0</v>
      </c>
      <c r="E35" s="16">
        <f t="shared" si="6"/>
        <v>100</v>
      </c>
      <c r="F35" s="16">
        <f t="shared" si="5"/>
        <v>0</v>
      </c>
      <c r="L35" s="16" t="s">
        <v>50</v>
      </c>
      <c r="M35" s="16" t="str" cm="1">
        <f t="array" ref="M35:U35">_xlfn._xlws.FILTER(领地怪物效果!$A$4:$I$64,L35=领地怪物效果!$A$4:$A$64)</f>
        <v>远征PVP-9级圣水矿井</v>
      </c>
      <c r="N35" s="16">
        <v>9</v>
      </c>
      <c r="O35" s="16">
        <v>92.3</v>
      </c>
      <c r="P35" s="16">
        <v>360</v>
      </c>
      <c r="Q35" s="16">
        <v>360</v>
      </c>
      <c r="R35" s="16">
        <v>0</v>
      </c>
      <c r="S35" s="16">
        <v>277416604</v>
      </c>
      <c r="T35" s="16">
        <v>252000000</v>
      </c>
      <c r="U35" s="16">
        <v>5410074626</v>
      </c>
      <c r="V35" s="16">
        <f t="shared" si="0"/>
        <v>9</v>
      </c>
      <c r="W35" s="19" cm="1">
        <f t="array" ref="W35">SUMPRODUCT((V35=品质升级提升效果!$H$3:$H$102)*(品质升级提升效果!$I$3:$I$102=C35)*(品质升级提升效果!$J$3:$J$102))</f>
        <v>0.04</v>
      </c>
      <c r="X35" s="19" cm="1">
        <f t="array" ref="X35">IFERROR(LOOKUP(1,0/((L35=Sheet2!$A$1:$A$90)*(Sheet2!$B$1:$B$90=C35)),Sheet2!$C$1:$C$90),W35)</f>
        <v>0.04</v>
      </c>
      <c r="Y35" s="16">
        <f t="shared" si="1"/>
        <v>11096664</v>
      </c>
      <c r="Z35" s="16">
        <f t="shared" si="2"/>
        <v>10281600</v>
      </c>
      <c r="AA35" s="16">
        <f t="shared" si="3"/>
        <v>221211940</v>
      </c>
    </row>
    <row r="36" spans="1:27" x14ac:dyDescent="0.15">
      <c r="A36" s="16">
        <v>31</v>
      </c>
      <c r="B36" s="16">
        <v>310</v>
      </c>
      <c r="C36" s="16">
        <v>1</v>
      </c>
      <c r="D36" s="16">
        <f t="shared" si="4"/>
        <v>0</v>
      </c>
      <c r="E36" s="16">
        <f t="shared" si="6"/>
        <v>100</v>
      </c>
      <c r="F36" s="16">
        <f t="shared" si="5"/>
        <v>0</v>
      </c>
      <c r="L36" s="16" t="s">
        <v>51</v>
      </c>
      <c r="M36" s="16" t="str" cm="1">
        <f t="array" ref="M36:U36">_xlfn._xlws.FILTER(领地怪物效果!$A$4:$I$64,L36=领地怪物效果!$A$4:$A$64)</f>
        <v>远征PVP-10级圣水矿井</v>
      </c>
      <c r="N36" s="16">
        <v>10</v>
      </c>
      <c r="O36" s="16">
        <v>108.65</v>
      </c>
      <c r="P36" s="16">
        <v>396</v>
      </c>
      <c r="Q36" s="16">
        <v>396</v>
      </c>
      <c r="R36" s="16">
        <v>0</v>
      </c>
      <c r="S36" s="16">
        <v>326558115</v>
      </c>
      <c r="T36" s="16">
        <v>277200000</v>
      </c>
      <c r="U36" s="16">
        <v>5951082089</v>
      </c>
      <c r="V36" s="16">
        <f t="shared" si="0"/>
        <v>10</v>
      </c>
      <c r="W36" s="19" cm="1">
        <f t="array" ref="W36">SUMPRODUCT((V36=品质升级提升效果!$H$3:$H$102)*(品质升级提升效果!$I$3:$I$102=C36)*(品质升级提升效果!$J$3:$J$102))</f>
        <v>0.04</v>
      </c>
      <c r="X36" s="19" cm="1">
        <f t="array" ref="X36">IFERROR(LOOKUP(1,0/((L36=Sheet2!$A$1:$A$90)*(Sheet2!$B$1:$B$90=C36)),Sheet2!$C$1:$C$90),W36)</f>
        <v>0.04</v>
      </c>
      <c r="Y36" s="16">
        <f t="shared" si="1"/>
        <v>13062324</v>
      </c>
      <c r="Z36" s="16">
        <f t="shared" si="2"/>
        <v>11309760</v>
      </c>
      <c r="AA36" s="16">
        <f t="shared" si="3"/>
        <v>243333134</v>
      </c>
    </row>
    <row r="37" spans="1:27" s="17" customFormat="1" x14ac:dyDescent="0.15">
      <c r="A37" s="17">
        <v>32</v>
      </c>
      <c r="B37" s="17">
        <v>401</v>
      </c>
      <c r="C37" s="17">
        <v>1</v>
      </c>
      <c r="D37" s="17">
        <f t="shared" si="4"/>
        <v>0</v>
      </c>
      <c r="E37" s="17">
        <f t="shared" si="6"/>
        <v>0</v>
      </c>
      <c r="F37" s="17">
        <f t="shared" si="5"/>
        <v>0</v>
      </c>
      <c r="L37" s="17" t="s">
        <v>52</v>
      </c>
      <c r="M37" s="17" t="str" cm="1">
        <f t="array" ref="M37:U37">_xlfn._xlws.FILTER(领地怪物效果!$A$4:$I$64,L37=领地怪物效果!$A$4:$A$64)</f>
        <v>远征PVP-3级要塞</v>
      </c>
      <c r="N37" s="17">
        <v>3</v>
      </c>
      <c r="O37" s="17">
        <v>5</v>
      </c>
      <c r="P37" s="17">
        <v>2.5</v>
      </c>
      <c r="Q37" s="17">
        <v>2.5</v>
      </c>
      <c r="R37" s="17">
        <v>0</v>
      </c>
      <c r="S37" s="17">
        <v>15027985</v>
      </c>
      <c r="T37" s="17">
        <v>1750000</v>
      </c>
      <c r="U37" s="17">
        <v>37569962</v>
      </c>
      <c r="V37" s="17">
        <v>1</v>
      </c>
      <c r="W37" s="20" cm="1">
        <f t="array" ref="W37">SUMPRODUCT((V37=品质升级提升效果!$H$3:$H$102)*(品质升级提升效果!$I$3:$I$102=C37)*(品质升级提升效果!$J$3:$J$102))</f>
        <v>0.05</v>
      </c>
      <c r="X37" s="19" cm="1">
        <f t="array" ref="X37">IFERROR(LOOKUP(1,0/((L37=Sheet2!$A$1:$A$90)*(Sheet2!$B$1:$B$90=C37)),Sheet2!$C$1:$C$90),W37)</f>
        <v>0.01</v>
      </c>
      <c r="Y37" s="16">
        <f t="shared" si="1"/>
        <v>150279</v>
      </c>
      <c r="Z37" s="16">
        <f t="shared" si="2"/>
        <v>17850</v>
      </c>
      <c r="AA37" s="16">
        <f t="shared" si="3"/>
        <v>384048</v>
      </c>
    </row>
    <row r="38" spans="1:27" s="17" customFormat="1" x14ac:dyDescent="0.15">
      <c r="A38" s="17">
        <v>33</v>
      </c>
      <c r="B38" s="17">
        <v>402</v>
      </c>
      <c r="C38" s="17">
        <v>1</v>
      </c>
      <c r="D38" s="17">
        <f t="shared" si="4"/>
        <v>0</v>
      </c>
      <c r="E38" s="17">
        <f t="shared" si="6"/>
        <v>0</v>
      </c>
      <c r="F38" s="17">
        <f t="shared" si="5"/>
        <v>0</v>
      </c>
      <c r="L38" s="17" t="s">
        <v>53</v>
      </c>
      <c r="M38" s="17" t="str" cm="1">
        <f t="array" ref="M38:U38">_xlfn._xlws.FILTER(领地怪物效果!$A$4:$I$64,L38=领地怪物效果!$A$4:$A$64)</f>
        <v>远征PVP-6级要塞</v>
      </c>
      <c r="N38" s="17">
        <v>6</v>
      </c>
      <c r="O38" s="17">
        <v>26</v>
      </c>
      <c r="P38" s="17">
        <v>160</v>
      </c>
      <c r="Q38" s="17">
        <v>160</v>
      </c>
      <c r="R38" s="17">
        <v>0</v>
      </c>
      <c r="S38" s="17">
        <v>78145522</v>
      </c>
      <c r="T38" s="17">
        <v>112000000</v>
      </c>
      <c r="U38" s="17">
        <v>2404477611</v>
      </c>
      <c r="V38" s="17">
        <v>1</v>
      </c>
      <c r="W38" s="20" cm="1">
        <f t="array" ref="W38">SUMPRODUCT((V38=品质升级提升效果!$H$3:$H$102)*(品质升级提升效果!$I$3:$I$102=C38)*(品质升级提升效果!$J$3:$J$102))</f>
        <v>0.05</v>
      </c>
      <c r="X38" s="19" cm="1">
        <f t="array" ref="X38">IFERROR(LOOKUP(1,0/((L38=Sheet2!$A$1:$A$90)*(Sheet2!$B$1:$B$90=C38)),Sheet2!$C$1:$C$90),W38)</f>
        <v>0.01</v>
      </c>
      <c r="Y38" s="16">
        <f t="shared" si="1"/>
        <v>781455</v>
      </c>
      <c r="Z38" s="16">
        <f t="shared" si="2"/>
        <v>1142400</v>
      </c>
      <c r="AA38" s="16">
        <f t="shared" si="3"/>
        <v>24579104</v>
      </c>
    </row>
    <row r="39" spans="1:27" s="17" customFormat="1" x14ac:dyDescent="0.15">
      <c r="A39" s="17">
        <v>34</v>
      </c>
      <c r="B39" s="17">
        <v>403</v>
      </c>
      <c r="C39" s="17">
        <v>1</v>
      </c>
      <c r="D39" s="17">
        <f t="shared" si="4"/>
        <v>0</v>
      </c>
      <c r="E39" s="17">
        <f t="shared" si="6"/>
        <v>0</v>
      </c>
      <c r="F39" s="17">
        <f t="shared" si="5"/>
        <v>0</v>
      </c>
      <c r="L39" s="17" t="s">
        <v>54</v>
      </c>
      <c r="M39" s="17" t="str" cm="1">
        <f t="array" ref="M39:U39">_xlfn._xlws.FILTER(领地怪物效果!$A$4:$I$64,L39=领地怪物效果!$A$4:$A$64)</f>
        <v>远征PVP-9级要塞</v>
      </c>
      <c r="N39" s="17">
        <v>9</v>
      </c>
      <c r="O39" s="17">
        <v>56</v>
      </c>
      <c r="P39" s="17">
        <v>300</v>
      </c>
      <c r="Q39" s="17">
        <v>300</v>
      </c>
      <c r="R39" s="17">
        <v>0</v>
      </c>
      <c r="S39" s="17">
        <v>168313432</v>
      </c>
      <c r="T39" s="17">
        <v>210000000</v>
      </c>
      <c r="U39" s="17">
        <v>4508395522</v>
      </c>
      <c r="V39" s="17">
        <v>1</v>
      </c>
      <c r="W39" s="20" cm="1">
        <f t="array" ref="W39">SUMPRODUCT((V39=品质升级提升效果!$H$3:$H$102)*(品质升级提升效果!$I$3:$I$102=C39)*(品质升级提升效果!$J$3:$J$102))</f>
        <v>0.05</v>
      </c>
      <c r="X39" s="19" cm="1">
        <f t="array" ref="X39">IFERROR(LOOKUP(1,0/((L39=Sheet2!$A$1:$A$90)*(Sheet2!$B$1:$B$90=C39)),Sheet2!$C$1:$C$90),W39)</f>
        <v>0.01</v>
      </c>
      <c r="Y39" s="16">
        <f t="shared" si="1"/>
        <v>1683134</v>
      </c>
      <c r="Z39" s="16">
        <f t="shared" si="2"/>
        <v>2142000</v>
      </c>
      <c r="AA39" s="16">
        <f t="shared" si="3"/>
        <v>46085820</v>
      </c>
    </row>
    <row r="40" spans="1:27" s="17" customFormat="1" x14ac:dyDescent="0.15">
      <c r="A40" s="17">
        <v>35</v>
      </c>
      <c r="B40" s="17">
        <v>404</v>
      </c>
      <c r="C40" s="17">
        <v>1</v>
      </c>
      <c r="D40" s="17">
        <f t="shared" si="4"/>
        <v>0</v>
      </c>
      <c r="E40" s="17">
        <f t="shared" si="6"/>
        <v>0</v>
      </c>
      <c r="F40" s="17">
        <f t="shared" si="5"/>
        <v>0</v>
      </c>
      <c r="L40" s="17" t="s">
        <v>55</v>
      </c>
      <c r="M40" s="17" t="str" cm="1">
        <f t="array" ref="M40:U40">_xlfn._xlws.FILTER(领地怪物效果!$A$4:$I$64,L40=领地怪物效果!$A$4:$A$64)</f>
        <v>远征PVP-10级中心城邦</v>
      </c>
      <c r="N40" s="17">
        <v>10</v>
      </c>
      <c r="O40" s="17">
        <v>83</v>
      </c>
      <c r="P40" s="17">
        <v>401</v>
      </c>
      <c r="Q40" s="17">
        <v>401</v>
      </c>
      <c r="R40" s="17">
        <v>0</v>
      </c>
      <c r="S40" s="17">
        <v>249464552</v>
      </c>
      <c r="T40" s="17">
        <v>280700000</v>
      </c>
      <c r="U40" s="17">
        <v>6026222014</v>
      </c>
      <c r="V40" s="17">
        <v>1</v>
      </c>
      <c r="W40" s="20" cm="1">
        <f t="array" ref="W40">SUMPRODUCT((V40=品质升级提升效果!$H$3:$H$102)*(品质升级提升效果!$I$3:$I$102=C40)*(品质升级提升效果!$J$3:$J$102))</f>
        <v>0.05</v>
      </c>
      <c r="X40" s="19" cm="1">
        <f t="array" ref="X40">IFERROR(LOOKUP(1,0/((L40=Sheet2!$A$1:$A$90)*(Sheet2!$B$1:$B$90=C40)),Sheet2!$C$1:$C$90),W40)</f>
        <v>0.01</v>
      </c>
      <c r="Y40" s="16">
        <f t="shared" si="1"/>
        <v>2494645</v>
      </c>
      <c r="Z40" s="16">
        <f t="shared" si="2"/>
        <v>2863140</v>
      </c>
      <c r="AA40" s="16">
        <f t="shared" si="3"/>
        <v>61601380</v>
      </c>
    </row>
    <row r="41" spans="1:27" x14ac:dyDescent="0.15">
      <c r="A41" s="16">
        <v>36</v>
      </c>
      <c r="B41" s="16">
        <v>500</v>
      </c>
      <c r="C41" s="16">
        <v>1</v>
      </c>
      <c r="D41" s="16">
        <f t="shared" si="4"/>
        <v>0</v>
      </c>
      <c r="E41" s="16">
        <f t="shared" si="6"/>
        <v>0</v>
      </c>
      <c r="F41" s="16">
        <f t="shared" si="5"/>
        <v>0</v>
      </c>
      <c r="L41" s="16" t="s">
        <v>56</v>
      </c>
      <c r="M41" s="16" t="str" cm="1">
        <f t="array" ref="M41:U41">_xlfn._xlws.FILTER(领地怪物效果!$A$4:$I$64,L41=领地怪物效果!$A$4:$A$64)</f>
        <v>远征PVE-出生</v>
      </c>
      <c r="N41" s="16">
        <v>0</v>
      </c>
      <c r="O41" s="16">
        <v>1.5</v>
      </c>
      <c r="P41" s="16">
        <v>1.2</v>
      </c>
      <c r="Q41" s="16">
        <v>1.2</v>
      </c>
      <c r="R41" s="16">
        <v>0</v>
      </c>
      <c r="S41" s="16">
        <v>4508395</v>
      </c>
      <c r="T41" s="16">
        <v>840000</v>
      </c>
      <c r="U41" s="16">
        <v>18033582</v>
      </c>
      <c r="V41" s="16">
        <f t="shared" si="0"/>
        <v>1</v>
      </c>
      <c r="W41" s="19" cm="1">
        <f t="array" ref="W41">SUMPRODUCT((V41=品质升级提升效果!$H$3:$H$102)*(品质升级提升效果!$I$3:$I$102=C41)*(品质升级提升效果!$J$3:$J$102))</f>
        <v>0.05</v>
      </c>
      <c r="X41" s="19" cm="1">
        <f t="array" ref="X41">IFERROR(LOOKUP(1,0/((L41=Sheet2!$A$1:$A$90)*(Sheet2!$B$1:$B$90=C41)),Sheet2!$C$1:$C$90),W41)</f>
        <v>0.05</v>
      </c>
      <c r="Y41" s="16">
        <f t="shared" si="1"/>
        <v>225419</v>
      </c>
      <c r="Z41" s="16">
        <f t="shared" si="2"/>
        <v>42840</v>
      </c>
      <c r="AA41" s="16">
        <f t="shared" si="3"/>
        <v>921716</v>
      </c>
    </row>
    <row r="42" spans="1:27" x14ac:dyDescent="0.15">
      <c r="A42" s="16">
        <v>37</v>
      </c>
      <c r="B42" s="16">
        <v>501</v>
      </c>
      <c r="C42" s="16">
        <v>1</v>
      </c>
      <c r="D42" s="16">
        <f t="shared" si="4"/>
        <v>0</v>
      </c>
      <c r="E42" s="16">
        <f t="shared" si="6"/>
        <v>0</v>
      </c>
      <c r="F42" s="16">
        <f t="shared" si="5"/>
        <v>0</v>
      </c>
      <c r="L42" s="16" t="s">
        <v>57</v>
      </c>
      <c r="M42" s="16" t="str" cm="1">
        <f t="array" ref="M42:U42">_xlfn._xlws.FILTER(领地怪物效果!$A$4:$I$64,L42=领地怪物效果!$A$4:$A$64)</f>
        <v>远征PVE-1级普通</v>
      </c>
      <c r="N42" s="16">
        <v>1</v>
      </c>
      <c r="O42" s="16">
        <v>1.35</v>
      </c>
      <c r="P42" s="16">
        <v>1.2</v>
      </c>
      <c r="Q42" s="16">
        <v>1.2</v>
      </c>
      <c r="R42" s="16">
        <v>0</v>
      </c>
      <c r="S42" s="16">
        <v>4057555</v>
      </c>
      <c r="T42" s="16">
        <v>840000</v>
      </c>
      <c r="U42" s="16">
        <v>18033582</v>
      </c>
      <c r="V42" s="16">
        <f t="shared" si="0"/>
        <v>1</v>
      </c>
      <c r="W42" s="19" cm="1">
        <f t="array" ref="W42">SUMPRODUCT((V42=品质升级提升效果!$H$3:$H$102)*(品质升级提升效果!$I$3:$I$102=C42)*(品质升级提升效果!$J$3:$J$102))</f>
        <v>0.05</v>
      </c>
      <c r="X42" s="19" cm="1">
        <f t="array" ref="X42">IFERROR(LOOKUP(1,0/((L42=Sheet2!$A$1:$A$90)*(Sheet2!$B$1:$B$90=C42)),Sheet2!$C$1:$C$90),W42)</f>
        <v>0.05</v>
      </c>
      <c r="Y42" s="16">
        <f t="shared" si="1"/>
        <v>202877</v>
      </c>
      <c r="Z42" s="16">
        <f t="shared" si="2"/>
        <v>42840</v>
      </c>
      <c r="AA42" s="16">
        <f t="shared" si="3"/>
        <v>921716</v>
      </c>
    </row>
    <row r="43" spans="1:27" x14ac:dyDescent="0.15">
      <c r="A43" s="16">
        <v>38</v>
      </c>
      <c r="B43" s="16">
        <v>502</v>
      </c>
      <c r="C43" s="16">
        <v>1</v>
      </c>
      <c r="D43" s="16">
        <f t="shared" si="4"/>
        <v>0</v>
      </c>
      <c r="E43" s="16">
        <f t="shared" si="6"/>
        <v>0</v>
      </c>
      <c r="F43" s="16">
        <f t="shared" si="5"/>
        <v>0</v>
      </c>
      <c r="L43" s="16" t="s">
        <v>58</v>
      </c>
      <c r="M43" s="16" t="str" cm="1">
        <f t="array" ref="M43:U43">_xlfn._xlws.FILTER(领地怪物效果!$A$4:$I$64,L43=领地怪物效果!$A$4:$A$64)</f>
        <v>远征PVE-2级普通</v>
      </c>
      <c r="N43" s="16">
        <v>2</v>
      </c>
      <c r="O43" s="16">
        <v>2.8</v>
      </c>
      <c r="P43" s="16">
        <v>1.8</v>
      </c>
      <c r="Q43" s="16">
        <v>1.8</v>
      </c>
      <c r="R43" s="16">
        <v>0</v>
      </c>
      <c r="S43" s="16">
        <v>8415671</v>
      </c>
      <c r="T43" s="16">
        <v>1260000</v>
      </c>
      <c r="U43" s="16">
        <v>27050373</v>
      </c>
      <c r="V43" s="16">
        <f t="shared" si="0"/>
        <v>2</v>
      </c>
      <c r="W43" s="19" cm="1">
        <f t="array" ref="W43">SUMPRODUCT((V43=品质升级提升效果!$H$3:$H$102)*(品质升级提升效果!$I$3:$I$102=C43)*(品质升级提升效果!$J$3:$J$102))</f>
        <v>0.05</v>
      </c>
      <c r="X43" s="19" cm="1">
        <f t="array" ref="X43">IFERROR(LOOKUP(1,0/((L43=Sheet2!$A$1:$A$90)*(Sheet2!$B$1:$B$90=C43)),Sheet2!$C$1:$C$90),W43)</f>
        <v>0.05</v>
      </c>
      <c r="Y43" s="16">
        <f t="shared" si="1"/>
        <v>420783</v>
      </c>
      <c r="Z43" s="16">
        <f t="shared" si="2"/>
        <v>64260</v>
      </c>
      <c r="AA43" s="16">
        <f t="shared" si="3"/>
        <v>1382574</v>
      </c>
    </row>
    <row r="44" spans="1:27" x14ac:dyDescent="0.15">
      <c r="A44" s="16">
        <v>39</v>
      </c>
      <c r="B44" s="16">
        <v>503</v>
      </c>
      <c r="C44" s="16">
        <v>1</v>
      </c>
      <c r="D44" s="16">
        <f t="shared" si="4"/>
        <v>0</v>
      </c>
      <c r="E44" s="16">
        <f t="shared" si="6"/>
        <v>0</v>
      </c>
      <c r="F44" s="16">
        <f t="shared" si="5"/>
        <v>0</v>
      </c>
      <c r="L44" s="16" t="s">
        <v>59</v>
      </c>
      <c r="M44" s="16" t="str" cm="1">
        <f t="array" ref="M44:U44">_xlfn._xlws.FILTER(领地怪物效果!$A$4:$I$64,L44=领地怪物效果!$A$4:$A$64)</f>
        <v>远征PVE-3级普通</v>
      </c>
      <c r="N44" s="16">
        <v>3</v>
      </c>
      <c r="O44" s="16">
        <v>5.5</v>
      </c>
      <c r="P44" s="16">
        <v>3</v>
      </c>
      <c r="Q44" s="16">
        <v>3</v>
      </c>
      <c r="R44" s="16">
        <v>0</v>
      </c>
      <c r="S44" s="16">
        <v>16530783</v>
      </c>
      <c r="T44" s="16">
        <v>2100000</v>
      </c>
      <c r="U44" s="16">
        <v>45083955</v>
      </c>
      <c r="V44" s="16">
        <f t="shared" si="0"/>
        <v>3</v>
      </c>
      <c r="W44" s="19" cm="1">
        <f t="array" ref="W44">SUMPRODUCT((V44=品质升级提升效果!$H$3:$H$102)*(品质升级提升效果!$I$3:$I$102=C44)*(品质升级提升效果!$J$3:$J$102))</f>
        <v>0.05</v>
      </c>
      <c r="X44" s="19" cm="1">
        <f t="array" ref="X44">IFERROR(LOOKUP(1,0/((L44=Sheet2!$A$1:$A$90)*(Sheet2!$B$1:$B$90=C44)),Sheet2!$C$1:$C$90),W44)</f>
        <v>0.05</v>
      </c>
      <c r="Y44" s="16">
        <f t="shared" si="1"/>
        <v>826539</v>
      </c>
      <c r="Z44" s="16">
        <f t="shared" si="2"/>
        <v>107100</v>
      </c>
      <c r="AA44" s="16">
        <f t="shared" si="3"/>
        <v>2304291</v>
      </c>
    </row>
    <row r="45" spans="1:27" x14ac:dyDescent="0.15">
      <c r="A45" s="16">
        <v>40</v>
      </c>
      <c r="B45" s="16">
        <v>504</v>
      </c>
      <c r="C45" s="16">
        <v>1</v>
      </c>
      <c r="D45" s="16">
        <f t="shared" si="4"/>
        <v>0</v>
      </c>
      <c r="E45" s="16">
        <f t="shared" si="6"/>
        <v>0</v>
      </c>
      <c r="F45" s="16">
        <f t="shared" si="5"/>
        <v>0</v>
      </c>
      <c r="L45" s="16" t="s">
        <v>60</v>
      </c>
      <c r="M45" s="16" t="str" cm="1">
        <f t="array" ref="M45:U45">_xlfn._xlws.FILTER(领地怪物效果!$A$4:$I$64,L45=领地怪物效果!$A$4:$A$64)</f>
        <v>远征PVE-4级普通</v>
      </c>
      <c r="N45" s="16">
        <v>4</v>
      </c>
      <c r="O45" s="16">
        <v>8</v>
      </c>
      <c r="P45" s="16">
        <v>22</v>
      </c>
      <c r="Q45" s="16">
        <v>22</v>
      </c>
      <c r="R45" s="16">
        <v>0</v>
      </c>
      <c r="S45" s="16">
        <v>24044776</v>
      </c>
      <c r="T45" s="16">
        <v>15400000</v>
      </c>
      <c r="U45" s="16">
        <v>330615671</v>
      </c>
      <c r="V45" s="16">
        <f t="shared" si="0"/>
        <v>4</v>
      </c>
      <c r="W45" s="19" cm="1">
        <f t="array" ref="W45">SUMPRODUCT((V45=品质升级提升效果!$H$3:$H$102)*(品质升级提升效果!$I$3:$I$102=C45)*(品质升级提升效果!$J$3:$J$102))</f>
        <v>0.04</v>
      </c>
      <c r="X45" s="19" cm="1">
        <f t="array" ref="X45">IFERROR(LOOKUP(1,0/((L45=Sheet2!$A$1:$A$90)*(Sheet2!$B$1:$B$90=C45)),Sheet2!$C$1:$C$90),W45)</f>
        <v>0.04</v>
      </c>
      <c r="Y45" s="16">
        <f t="shared" si="1"/>
        <v>961791</v>
      </c>
      <c r="Z45" s="16">
        <f t="shared" si="2"/>
        <v>628320</v>
      </c>
      <c r="AA45" s="16">
        <f t="shared" si="3"/>
        <v>13518507</v>
      </c>
    </row>
    <row r="46" spans="1:27" x14ac:dyDescent="0.15">
      <c r="A46" s="16">
        <v>41</v>
      </c>
      <c r="B46" s="16">
        <v>505</v>
      </c>
      <c r="C46" s="16">
        <v>1</v>
      </c>
      <c r="D46" s="16">
        <f t="shared" si="4"/>
        <v>0</v>
      </c>
      <c r="E46" s="16">
        <f t="shared" si="6"/>
        <v>0</v>
      </c>
      <c r="F46" s="16">
        <f t="shared" si="5"/>
        <v>0</v>
      </c>
      <c r="L46" s="16" t="s">
        <v>61</v>
      </c>
      <c r="M46" s="16" t="str" cm="1">
        <f t="array" ref="M46:U46">_xlfn._xlws.FILTER(领地怪物效果!$A$4:$I$64,L46=领地怪物效果!$A$4:$A$64)</f>
        <v>远征PVE-5级普通</v>
      </c>
      <c r="N46" s="16">
        <v>5</v>
      </c>
      <c r="O46" s="16">
        <v>12</v>
      </c>
      <c r="P46" s="16">
        <v>25</v>
      </c>
      <c r="Q46" s="16">
        <v>25</v>
      </c>
      <c r="R46" s="16">
        <v>0</v>
      </c>
      <c r="S46" s="16">
        <v>36067164</v>
      </c>
      <c r="T46" s="16">
        <v>17500000</v>
      </c>
      <c r="U46" s="16">
        <v>375699626</v>
      </c>
      <c r="V46" s="16">
        <f t="shared" si="0"/>
        <v>5</v>
      </c>
      <c r="W46" s="19" cm="1">
        <f t="array" ref="W46">SUMPRODUCT((V46=品质升级提升效果!$H$3:$H$102)*(品质升级提升效果!$I$3:$I$102=C46)*(品质升级提升效果!$J$3:$J$102))</f>
        <v>0.04</v>
      </c>
      <c r="X46" s="19" cm="1">
        <f t="array" ref="X46">IFERROR(LOOKUP(1,0/((L46=Sheet2!$A$1:$A$90)*(Sheet2!$B$1:$B$90=C46)),Sheet2!$C$1:$C$90),W46)</f>
        <v>0.04</v>
      </c>
      <c r="Y46" s="16">
        <f t="shared" si="1"/>
        <v>1442686</v>
      </c>
      <c r="Z46" s="16">
        <f t="shared" si="2"/>
        <v>714000</v>
      </c>
      <c r="AA46" s="16">
        <f t="shared" si="3"/>
        <v>15361940</v>
      </c>
    </row>
    <row r="47" spans="1:27" x14ac:dyDescent="0.15">
      <c r="A47" s="16">
        <v>42</v>
      </c>
      <c r="B47" s="16">
        <v>506</v>
      </c>
      <c r="C47" s="16">
        <v>1</v>
      </c>
      <c r="D47" s="16">
        <f t="shared" si="4"/>
        <v>0</v>
      </c>
      <c r="E47" s="16">
        <f t="shared" si="6"/>
        <v>0</v>
      </c>
      <c r="F47" s="16">
        <f t="shared" si="5"/>
        <v>0</v>
      </c>
      <c r="L47" s="16" t="s">
        <v>62</v>
      </c>
      <c r="M47" s="16" t="str" cm="1">
        <f t="array" ref="M47:U47">_xlfn._xlws.FILTER(领地怪物效果!$A$4:$I$64,L47=领地怪物效果!$A$4:$A$64)</f>
        <v>远征PVE-6级普通</v>
      </c>
      <c r="N47" s="16">
        <v>6</v>
      </c>
      <c r="O47" s="16">
        <v>28</v>
      </c>
      <c r="P47" s="16">
        <v>160</v>
      </c>
      <c r="Q47" s="16">
        <v>160</v>
      </c>
      <c r="R47" s="16">
        <v>0</v>
      </c>
      <c r="S47" s="16">
        <v>84156716</v>
      </c>
      <c r="T47" s="16">
        <v>112000000</v>
      </c>
      <c r="U47" s="16">
        <v>2404477611</v>
      </c>
      <c r="V47" s="16">
        <f t="shared" si="0"/>
        <v>6</v>
      </c>
      <c r="W47" s="19" cm="1">
        <f t="array" ref="W47">SUMPRODUCT((V47=品质升级提升效果!$H$3:$H$102)*(品质升级提升效果!$I$3:$I$102=C47)*(品质升级提升效果!$J$3:$J$102))</f>
        <v>0.04</v>
      </c>
      <c r="X47" s="19" cm="1">
        <f t="array" ref="X47">IFERROR(LOOKUP(1,0/((L47=Sheet2!$A$1:$A$90)*(Sheet2!$B$1:$B$90=C47)),Sheet2!$C$1:$C$90),W47)</f>
        <v>0.04</v>
      </c>
      <c r="Y47" s="16">
        <f t="shared" si="1"/>
        <v>3366268</v>
      </c>
      <c r="Z47" s="16">
        <f t="shared" si="2"/>
        <v>4569600</v>
      </c>
      <c r="AA47" s="16">
        <f t="shared" si="3"/>
        <v>98316417</v>
      </c>
    </row>
    <row r="48" spans="1:27" x14ac:dyDescent="0.15">
      <c r="A48" s="16">
        <v>43</v>
      </c>
      <c r="B48" s="16">
        <v>507</v>
      </c>
      <c r="C48" s="16">
        <v>1</v>
      </c>
      <c r="D48" s="16">
        <f t="shared" si="4"/>
        <v>0</v>
      </c>
      <c r="E48" s="16">
        <f t="shared" si="6"/>
        <v>0</v>
      </c>
      <c r="F48" s="16">
        <f t="shared" si="5"/>
        <v>0</v>
      </c>
      <c r="L48" s="16" t="s">
        <v>63</v>
      </c>
      <c r="M48" s="16" t="str" cm="1">
        <f t="array" ref="M48:U48">_xlfn._xlws.FILTER(领地怪物效果!$A$4:$I$64,L48=领地怪物效果!$A$4:$A$64)</f>
        <v>远征PVE-7级普通</v>
      </c>
      <c r="N48" s="16">
        <v>7</v>
      </c>
      <c r="O48" s="16">
        <v>32</v>
      </c>
      <c r="P48" s="16">
        <v>200</v>
      </c>
      <c r="Q48" s="16">
        <v>200</v>
      </c>
      <c r="R48" s="16">
        <v>0</v>
      </c>
      <c r="S48" s="16">
        <v>96179104</v>
      </c>
      <c r="T48" s="16">
        <v>140000000</v>
      </c>
      <c r="U48" s="16">
        <v>3005597014</v>
      </c>
      <c r="V48" s="16">
        <f t="shared" si="0"/>
        <v>7</v>
      </c>
      <c r="W48" s="19" cm="1">
        <f t="array" ref="W48">SUMPRODUCT((V48=品质升级提升效果!$H$3:$H$102)*(品质升级提升效果!$I$3:$I$102=C48)*(品质升级提升效果!$J$3:$J$102))</f>
        <v>0.04</v>
      </c>
      <c r="X48" s="19" cm="1">
        <f t="array" ref="X48">IFERROR(LOOKUP(1,0/((L48=Sheet2!$A$1:$A$90)*(Sheet2!$B$1:$B$90=C48)),Sheet2!$C$1:$C$90),W48)</f>
        <v>0.04</v>
      </c>
      <c r="Y48" s="16">
        <f t="shared" si="1"/>
        <v>3847164</v>
      </c>
      <c r="Z48" s="16">
        <f t="shared" si="2"/>
        <v>5712000</v>
      </c>
      <c r="AA48" s="16">
        <f t="shared" si="3"/>
        <v>122895522</v>
      </c>
    </row>
    <row r="49" spans="1:27" x14ac:dyDescent="0.15">
      <c r="A49" s="16">
        <v>44</v>
      </c>
      <c r="B49" s="16">
        <v>508</v>
      </c>
      <c r="C49" s="16">
        <v>1</v>
      </c>
      <c r="D49" s="16">
        <f t="shared" si="4"/>
        <v>0</v>
      </c>
      <c r="E49" s="16">
        <f t="shared" si="6"/>
        <v>0</v>
      </c>
      <c r="F49" s="16">
        <f t="shared" si="5"/>
        <v>0</v>
      </c>
      <c r="L49" s="16" t="s">
        <v>64</v>
      </c>
      <c r="M49" s="16" t="str" cm="1">
        <f t="array" ref="M49:U49">_xlfn._xlws.FILTER(领地怪物效果!$A$4:$I$64,L49=领地怪物效果!$A$4:$A$64)</f>
        <v>远征PVE-8级普通</v>
      </c>
      <c r="N49" s="16">
        <v>8</v>
      </c>
      <c r="O49" s="16">
        <v>35</v>
      </c>
      <c r="P49" s="16">
        <v>250</v>
      </c>
      <c r="Q49" s="16">
        <v>250</v>
      </c>
      <c r="R49" s="16">
        <v>0</v>
      </c>
      <c r="S49" s="16">
        <v>105195895</v>
      </c>
      <c r="T49" s="16">
        <v>175000000</v>
      </c>
      <c r="U49" s="16">
        <v>3756996268</v>
      </c>
      <c r="V49" s="16">
        <f t="shared" si="0"/>
        <v>8</v>
      </c>
      <c r="W49" s="19" cm="1">
        <f t="array" ref="W49">SUMPRODUCT((V49=品质升级提升效果!$H$3:$H$102)*(品质升级提升效果!$I$3:$I$102=C49)*(品质升级提升效果!$J$3:$J$102))</f>
        <v>0.04</v>
      </c>
      <c r="X49" s="19" cm="1">
        <f t="array" ref="X49">IFERROR(LOOKUP(1,0/((L49=Sheet2!$A$1:$A$90)*(Sheet2!$B$1:$B$90=C49)),Sheet2!$C$1:$C$90),W49)</f>
        <v>0.04</v>
      </c>
      <c r="Y49" s="16">
        <f t="shared" si="1"/>
        <v>4207835</v>
      </c>
      <c r="Z49" s="16">
        <f t="shared" si="2"/>
        <v>7140000</v>
      </c>
      <c r="AA49" s="16">
        <f t="shared" si="3"/>
        <v>153619402</v>
      </c>
    </row>
    <row r="50" spans="1:27" x14ac:dyDescent="0.15">
      <c r="A50" s="16">
        <v>45</v>
      </c>
      <c r="B50" s="16">
        <v>509</v>
      </c>
      <c r="C50" s="16">
        <v>1</v>
      </c>
      <c r="D50" s="16">
        <f t="shared" si="4"/>
        <v>0</v>
      </c>
      <c r="E50" s="16">
        <f t="shared" si="6"/>
        <v>0</v>
      </c>
      <c r="F50" s="16">
        <f t="shared" si="5"/>
        <v>0</v>
      </c>
      <c r="L50" s="16" t="s">
        <v>65</v>
      </c>
      <c r="M50" s="16" t="str" cm="1">
        <f t="array" ref="M50:U50">_xlfn._xlws.FILTER(领地怪物效果!$A$4:$I$64,L50=领地怪物效果!$A$4:$A$64)</f>
        <v>远征PVE-9级普通</v>
      </c>
      <c r="N50" s="16">
        <v>9</v>
      </c>
      <c r="O50" s="16">
        <v>60</v>
      </c>
      <c r="P50" s="16">
        <v>300</v>
      </c>
      <c r="Q50" s="16">
        <v>300</v>
      </c>
      <c r="R50" s="16">
        <v>0</v>
      </c>
      <c r="S50" s="16">
        <v>180335820</v>
      </c>
      <c r="T50" s="16">
        <v>210000000</v>
      </c>
      <c r="U50" s="16">
        <v>4508395522</v>
      </c>
      <c r="V50" s="16">
        <f t="shared" si="0"/>
        <v>9</v>
      </c>
      <c r="W50" s="19" cm="1">
        <f t="array" ref="W50">SUMPRODUCT((V50=品质升级提升效果!$H$3:$H$102)*(品质升级提升效果!$I$3:$I$102=C50)*(品质升级提升效果!$J$3:$J$102))</f>
        <v>0.04</v>
      </c>
      <c r="X50" s="19" cm="1">
        <f t="array" ref="X50">IFERROR(LOOKUP(1,0/((L50=Sheet2!$A$1:$A$90)*(Sheet2!$B$1:$B$90=C50)),Sheet2!$C$1:$C$90),W50)</f>
        <v>0.04</v>
      </c>
      <c r="Y50" s="16">
        <f t="shared" si="1"/>
        <v>7213432</v>
      </c>
      <c r="Z50" s="16">
        <f t="shared" si="2"/>
        <v>8568000</v>
      </c>
      <c r="AA50" s="16">
        <f t="shared" si="3"/>
        <v>184343283</v>
      </c>
    </row>
    <row r="51" spans="1:27" x14ac:dyDescent="0.15">
      <c r="A51" s="16">
        <v>46</v>
      </c>
      <c r="B51" s="16">
        <v>510</v>
      </c>
      <c r="C51" s="16">
        <v>1</v>
      </c>
      <c r="D51" s="16">
        <f t="shared" si="4"/>
        <v>0</v>
      </c>
      <c r="E51" s="16">
        <f t="shared" si="6"/>
        <v>0</v>
      </c>
      <c r="F51" s="16">
        <f t="shared" si="5"/>
        <v>0</v>
      </c>
      <c r="L51" s="16" t="s">
        <v>66</v>
      </c>
      <c r="M51" s="16" t="str" cm="1">
        <f t="array" ref="M51:U51">_xlfn._xlws.FILTER(领地怪物效果!$A$4:$I$64,L51=领地怪物效果!$A$4:$A$64)</f>
        <v>远征PVE-10级普通</v>
      </c>
      <c r="N51" s="16">
        <v>10</v>
      </c>
      <c r="O51" s="16">
        <v>70</v>
      </c>
      <c r="P51" s="16">
        <v>320</v>
      </c>
      <c r="Q51" s="16">
        <v>320</v>
      </c>
      <c r="R51" s="16">
        <v>0</v>
      </c>
      <c r="S51" s="16">
        <v>210391791</v>
      </c>
      <c r="T51" s="16">
        <v>224000000</v>
      </c>
      <c r="U51" s="16">
        <v>4808955223</v>
      </c>
      <c r="V51" s="16">
        <f t="shared" si="0"/>
        <v>10</v>
      </c>
      <c r="W51" s="19" cm="1">
        <f t="array" ref="W51">SUMPRODUCT((V51=品质升级提升效果!$H$3:$H$102)*(品质升级提升效果!$I$3:$I$102=C51)*(品质升级提升效果!$J$3:$J$102))</f>
        <v>0.04</v>
      </c>
      <c r="X51" s="19" cm="1">
        <f t="array" ref="X51">IFERROR(LOOKUP(1,0/((L51=Sheet2!$A$1:$A$90)*(Sheet2!$B$1:$B$90=C51)),Sheet2!$C$1:$C$90),W51)</f>
        <v>0.04</v>
      </c>
      <c r="Y51" s="16">
        <f t="shared" si="1"/>
        <v>8415671</v>
      </c>
      <c r="Z51" s="16">
        <f t="shared" si="2"/>
        <v>9139200</v>
      </c>
      <c r="AA51" s="16">
        <f t="shared" si="3"/>
        <v>196632835</v>
      </c>
    </row>
    <row r="52" spans="1:27" x14ac:dyDescent="0.15">
      <c r="A52" s="21">
        <v>47</v>
      </c>
      <c r="B52" s="21">
        <v>601</v>
      </c>
      <c r="C52" s="21">
        <v>1</v>
      </c>
      <c r="D52" s="16">
        <f t="shared" si="4"/>
        <v>0</v>
      </c>
      <c r="E52" s="21">
        <f t="shared" si="6"/>
        <v>0</v>
      </c>
      <c r="F52" s="16">
        <f t="shared" si="5"/>
        <v>100</v>
      </c>
      <c r="G52" s="21"/>
      <c r="H52" s="21"/>
      <c r="I52" s="21"/>
      <c r="J52" s="21"/>
      <c r="K52" s="21"/>
      <c r="L52" s="21" t="s">
        <v>67</v>
      </c>
      <c r="M52" s="16" t="str" cm="1">
        <f t="array" ref="M52:U52">_xlfn._xlws.FILTER(领地怪物效果!$A$4:$I$64,L52=领地怪物效果!$A$4:$A$64)</f>
        <v>远征PVE-1级远古矿井</v>
      </c>
      <c r="N52" s="16">
        <v>1</v>
      </c>
      <c r="O52" s="16">
        <v>1.9</v>
      </c>
      <c r="P52" s="16">
        <v>1.9</v>
      </c>
      <c r="Q52" s="16">
        <v>1.9</v>
      </c>
      <c r="R52" s="16">
        <v>0</v>
      </c>
      <c r="S52" s="16">
        <v>5710634</v>
      </c>
      <c r="T52" s="16">
        <v>1330000</v>
      </c>
      <c r="U52" s="16">
        <v>28553171</v>
      </c>
      <c r="V52" s="16">
        <f t="shared" si="0"/>
        <v>1</v>
      </c>
      <c r="W52" s="19" cm="1">
        <f t="array" ref="W52">SUMPRODUCT((V52=品质升级提升效果!$H$3:$H$102)*(品质升级提升效果!$I$3:$I$102=C52)*(品质升级提升效果!$J$3:$J$102))</f>
        <v>0.05</v>
      </c>
      <c r="X52" s="19" cm="1">
        <f t="array" ref="X52">IFERROR(LOOKUP(1,0/((L52=Sheet2!$A$1:$A$90)*(Sheet2!$B$1:$B$90=C52)),Sheet2!$C$1:$C$90),W52)</f>
        <v>0.05</v>
      </c>
      <c r="Y52" s="16">
        <f t="shared" si="1"/>
        <v>285531</v>
      </c>
      <c r="Z52" s="16">
        <f t="shared" si="2"/>
        <v>67830</v>
      </c>
      <c r="AA52" s="16">
        <f t="shared" si="3"/>
        <v>1459384</v>
      </c>
    </row>
    <row r="53" spans="1:27" x14ac:dyDescent="0.15">
      <c r="A53" s="21">
        <v>48</v>
      </c>
      <c r="B53" s="21">
        <v>602</v>
      </c>
      <c r="C53" s="21">
        <v>1</v>
      </c>
      <c r="D53" s="16">
        <f t="shared" si="4"/>
        <v>0</v>
      </c>
      <c r="E53" s="21">
        <f t="shared" si="6"/>
        <v>0</v>
      </c>
      <c r="F53" s="16">
        <f t="shared" si="5"/>
        <v>100</v>
      </c>
      <c r="G53" s="21"/>
      <c r="H53" s="21"/>
      <c r="I53" s="21"/>
      <c r="J53" s="21"/>
      <c r="K53" s="21"/>
      <c r="L53" s="21" t="s">
        <v>68</v>
      </c>
      <c r="M53" s="16" t="str" cm="1">
        <f t="array" ref="M53:U53">_xlfn._xlws.FILTER(领地怪物效果!$A$4:$I$64,L53=领地怪物效果!$A$4:$A$64)</f>
        <v>远征PVE-2级远古矿井</v>
      </c>
      <c r="N53" s="16">
        <v>2</v>
      </c>
      <c r="O53" s="16">
        <v>2.95</v>
      </c>
      <c r="P53" s="16">
        <v>2.25</v>
      </c>
      <c r="Q53" s="16">
        <v>2.25</v>
      </c>
      <c r="R53" s="16">
        <v>0</v>
      </c>
      <c r="S53" s="16">
        <v>8866511</v>
      </c>
      <c r="T53" s="16">
        <v>1575000</v>
      </c>
      <c r="U53" s="16">
        <v>33812966</v>
      </c>
      <c r="V53" s="16">
        <f t="shared" si="0"/>
        <v>2</v>
      </c>
      <c r="W53" s="19" cm="1">
        <f t="array" ref="W53">SUMPRODUCT((V53=品质升级提升效果!$H$3:$H$102)*(品质升级提升效果!$I$3:$I$102=C53)*(品质升级提升效果!$J$3:$J$102))</f>
        <v>0.05</v>
      </c>
      <c r="X53" s="19" cm="1">
        <f t="array" ref="X53">IFERROR(LOOKUP(1,0/((L53=Sheet2!$A$1:$A$90)*(Sheet2!$B$1:$B$90=C53)),Sheet2!$C$1:$C$90),W53)</f>
        <v>0.05</v>
      </c>
      <c r="Y53" s="16">
        <f t="shared" si="1"/>
        <v>443325</v>
      </c>
      <c r="Z53" s="16">
        <f t="shared" si="2"/>
        <v>80325</v>
      </c>
      <c r="AA53" s="16">
        <f t="shared" si="3"/>
        <v>1728218</v>
      </c>
    </row>
    <row r="54" spans="1:27" x14ac:dyDescent="0.15">
      <c r="A54" s="21">
        <v>49</v>
      </c>
      <c r="B54" s="21">
        <v>603</v>
      </c>
      <c r="C54" s="21">
        <v>1</v>
      </c>
      <c r="D54" s="16">
        <f t="shared" si="4"/>
        <v>0</v>
      </c>
      <c r="E54" s="21">
        <f t="shared" si="6"/>
        <v>0</v>
      </c>
      <c r="F54" s="16">
        <f t="shared" si="5"/>
        <v>100</v>
      </c>
      <c r="G54" s="21"/>
      <c r="H54" s="21"/>
      <c r="I54" s="21"/>
      <c r="J54" s="21"/>
      <c r="K54" s="21"/>
      <c r="L54" s="21" t="s">
        <v>69</v>
      </c>
      <c r="M54" s="16" t="str" cm="1">
        <f t="array" ref="M54:U54">_xlfn._xlws.FILTER(领地怪物效果!$A$4:$I$64,L54=领地怪物效果!$A$4:$A$64)</f>
        <v>远征PVE-3级远古矿井</v>
      </c>
      <c r="N54" s="16">
        <v>3</v>
      </c>
      <c r="O54" s="16">
        <v>5.9</v>
      </c>
      <c r="P54" s="16">
        <v>3.9</v>
      </c>
      <c r="Q54" s="16">
        <v>3.9</v>
      </c>
      <c r="R54" s="16">
        <v>0</v>
      </c>
      <c r="S54" s="16">
        <v>17733022</v>
      </c>
      <c r="T54" s="16">
        <v>2730000</v>
      </c>
      <c r="U54" s="16">
        <v>58609141</v>
      </c>
      <c r="V54" s="16">
        <f t="shared" si="0"/>
        <v>3</v>
      </c>
      <c r="W54" s="19" cm="1">
        <f t="array" ref="W54">SUMPRODUCT((V54=品质升级提升效果!$H$3:$H$102)*(品质升级提升效果!$I$3:$I$102=C54)*(品质升级提升效果!$J$3:$J$102))</f>
        <v>0.05</v>
      </c>
      <c r="X54" s="19" cm="1">
        <f t="array" ref="X54">IFERROR(LOOKUP(1,0/((L54=Sheet2!$A$1:$A$90)*(Sheet2!$B$1:$B$90=C54)),Sheet2!$C$1:$C$90),W54)</f>
        <v>0.05</v>
      </c>
      <c r="Y54" s="16">
        <f t="shared" si="1"/>
        <v>886651</v>
      </c>
      <c r="Z54" s="16">
        <f t="shared" si="2"/>
        <v>139230</v>
      </c>
      <c r="AA54" s="16">
        <f t="shared" si="3"/>
        <v>2995578</v>
      </c>
    </row>
    <row r="55" spans="1:27" x14ac:dyDescent="0.15">
      <c r="A55" s="21">
        <v>50</v>
      </c>
      <c r="B55" s="21">
        <v>604</v>
      </c>
      <c r="C55" s="21">
        <v>1</v>
      </c>
      <c r="D55" s="16">
        <f t="shared" si="4"/>
        <v>0</v>
      </c>
      <c r="E55" s="21">
        <f t="shared" si="6"/>
        <v>0</v>
      </c>
      <c r="F55" s="16">
        <f t="shared" si="5"/>
        <v>100</v>
      </c>
      <c r="G55" s="21"/>
      <c r="H55" s="21"/>
      <c r="I55" s="21"/>
      <c r="J55" s="21"/>
      <c r="K55" s="21"/>
      <c r="L55" s="21" t="s">
        <v>70</v>
      </c>
      <c r="M55" s="16" t="str" cm="1">
        <f t="array" ref="M55:U55">_xlfn._xlws.FILTER(领地怪物效果!$A$4:$I$64,L55=领地怪物效果!$A$4:$A$64)</f>
        <v>远征PVE-4级远古矿井</v>
      </c>
      <c r="N55" s="16">
        <v>4</v>
      </c>
      <c r="O55" s="16">
        <v>8.6999999999999993</v>
      </c>
      <c r="P55" s="16">
        <v>29.7</v>
      </c>
      <c r="Q55" s="16">
        <v>29.7</v>
      </c>
      <c r="R55" s="16">
        <v>0</v>
      </c>
      <c r="S55" s="16">
        <v>26148694</v>
      </c>
      <c r="T55" s="16">
        <v>20790000</v>
      </c>
      <c r="U55" s="16">
        <v>446331156</v>
      </c>
      <c r="V55" s="16">
        <f t="shared" si="0"/>
        <v>4</v>
      </c>
      <c r="W55" s="19" cm="1">
        <f t="array" ref="W55">SUMPRODUCT((V55=品质升级提升效果!$H$3:$H$102)*(品质升级提升效果!$I$3:$I$102=C55)*(品质升级提升效果!$J$3:$J$102))</f>
        <v>0.04</v>
      </c>
      <c r="X55" s="19" cm="1">
        <f t="array" ref="X55">IFERROR(LOOKUP(1,0/((L55=Sheet2!$A$1:$A$90)*(Sheet2!$B$1:$B$90=C55)),Sheet2!$C$1:$C$90),W55)</f>
        <v>0.04</v>
      </c>
      <c r="Y55" s="16">
        <f t="shared" si="1"/>
        <v>1045947</v>
      </c>
      <c r="Z55" s="16">
        <f t="shared" si="2"/>
        <v>848232</v>
      </c>
      <c r="AA55" s="16">
        <f t="shared" si="3"/>
        <v>18249985</v>
      </c>
    </row>
    <row r="56" spans="1:27" x14ac:dyDescent="0.15">
      <c r="A56" s="21">
        <v>51</v>
      </c>
      <c r="B56" s="21">
        <v>605</v>
      </c>
      <c r="C56" s="21">
        <v>1</v>
      </c>
      <c r="D56" s="16">
        <f t="shared" si="4"/>
        <v>0</v>
      </c>
      <c r="E56" s="21">
        <f t="shared" si="6"/>
        <v>0</v>
      </c>
      <c r="F56" s="16">
        <f t="shared" si="5"/>
        <v>100</v>
      </c>
      <c r="G56" s="21"/>
      <c r="H56" s="21"/>
      <c r="I56" s="21"/>
      <c r="J56" s="21"/>
      <c r="K56" s="21"/>
      <c r="L56" s="21" t="s">
        <v>71</v>
      </c>
      <c r="M56" s="16" t="str" cm="1">
        <f t="array" ref="M56:U56">_xlfn._xlws.FILTER(领地怪物效果!$A$4:$I$64,L56=领地怪物效果!$A$4:$A$64)</f>
        <v>远征PVE-5级远古矿井</v>
      </c>
      <c r="N56" s="16">
        <v>5</v>
      </c>
      <c r="O56" s="16">
        <v>13.2</v>
      </c>
      <c r="P56" s="16">
        <v>35</v>
      </c>
      <c r="Q56" s="16">
        <v>35</v>
      </c>
      <c r="R56" s="16">
        <v>0</v>
      </c>
      <c r="S56" s="16">
        <v>39673880</v>
      </c>
      <c r="T56" s="16">
        <v>24500000</v>
      </c>
      <c r="U56" s="16">
        <v>525979477</v>
      </c>
      <c r="V56" s="16">
        <f t="shared" si="0"/>
        <v>5</v>
      </c>
      <c r="W56" s="19" cm="1">
        <f t="array" ref="W56">SUMPRODUCT((V56=品质升级提升效果!$H$3:$H$102)*(品质升级提升效果!$I$3:$I$102=C56)*(品质升级提升效果!$J$3:$J$102))</f>
        <v>0.04</v>
      </c>
      <c r="X56" s="19" cm="1">
        <f t="array" ref="X56">IFERROR(LOOKUP(1,0/((L56=Sheet2!$A$1:$A$90)*(Sheet2!$B$1:$B$90=C56)),Sheet2!$C$1:$C$90),W56)</f>
        <v>0.04</v>
      </c>
      <c r="Y56" s="16">
        <f t="shared" si="1"/>
        <v>1586955</v>
      </c>
      <c r="Z56" s="16">
        <f t="shared" si="2"/>
        <v>999600</v>
      </c>
      <c r="AA56" s="16">
        <f t="shared" si="3"/>
        <v>21506716</v>
      </c>
    </row>
    <row r="57" spans="1:27" x14ac:dyDescent="0.15">
      <c r="A57" s="21">
        <v>52</v>
      </c>
      <c r="B57" s="21">
        <v>606</v>
      </c>
      <c r="C57" s="21">
        <v>1</v>
      </c>
      <c r="D57" s="16">
        <f t="shared" si="4"/>
        <v>0</v>
      </c>
      <c r="E57" s="21">
        <f t="shared" si="6"/>
        <v>0</v>
      </c>
      <c r="F57" s="16">
        <f t="shared" si="5"/>
        <v>100</v>
      </c>
      <c r="G57" s="21"/>
      <c r="H57" s="21"/>
      <c r="I57" s="21"/>
      <c r="J57" s="21"/>
      <c r="K57" s="21"/>
      <c r="L57" s="21" t="s">
        <v>72</v>
      </c>
      <c r="M57" s="16" t="str" cm="1">
        <f t="array" ref="M57:U57">_xlfn._xlws.FILTER(领地怪物效果!$A$4:$I$64,L57=领地怪物效果!$A$4:$A$64)</f>
        <v>远征PVE-6级远古矿井</v>
      </c>
      <c r="N57" s="16">
        <v>6</v>
      </c>
      <c r="O57" s="16">
        <v>31.05</v>
      </c>
      <c r="P57" s="16">
        <v>232</v>
      </c>
      <c r="Q57" s="16">
        <v>232</v>
      </c>
      <c r="R57" s="16">
        <v>0</v>
      </c>
      <c r="S57" s="16">
        <v>93323787</v>
      </c>
      <c r="T57" s="16">
        <v>162400000</v>
      </c>
      <c r="U57" s="16">
        <v>3486492537</v>
      </c>
      <c r="V57" s="16">
        <f t="shared" si="0"/>
        <v>6</v>
      </c>
      <c r="W57" s="19" cm="1">
        <f t="array" ref="W57">SUMPRODUCT((V57=品质升级提升效果!$H$3:$H$102)*(品质升级提升效果!$I$3:$I$102=C57)*(品质升级提升效果!$J$3:$J$102))</f>
        <v>0.04</v>
      </c>
      <c r="X57" s="19" cm="1">
        <f t="array" ref="X57">IFERROR(LOOKUP(1,0/((L57=Sheet2!$A$1:$A$90)*(Sheet2!$B$1:$B$90=C57)),Sheet2!$C$1:$C$90),W57)</f>
        <v>0.04</v>
      </c>
      <c r="Y57" s="16">
        <f t="shared" si="1"/>
        <v>3732951</v>
      </c>
      <c r="Z57" s="16">
        <f t="shared" si="2"/>
        <v>6625920</v>
      </c>
      <c r="AA57" s="16">
        <f t="shared" si="3"/>
        <v>142558805</v>
      </c>
    </row>
    <row r="58" spans="1:27" x14ac:dyDescent="0.15">
      <c r="A58" s="21">
        <v>53</v>
      </c>
      <c r="B58" s="21">
        <v>607</v>
      </c>
      <c r="C58" s="21">
        <v>1</v>
      </c>
      <c r="D58" s="16">
        <f t="shared" si="4"/>
        <v>0</v>
      </c>
      <c r="E58" s="21">
        <f t="shared" si="6"/>
        <v>0</v>
      </c>
      <c r="F58" s="16">
        <f t="shared" si="5"/>
        <v>100</v>
      </c>
      <c r="G58" s="21"/>
      <c r="H58" s="21"/>
      <c r="I58" s="21"/>
      <c r="J58" s="21"/>
      <c r="K58" s="21"/>
      <c r="L58" s="21" t="s">
        <v>73</v>
      </c>
      <c r="M58" s="16" t="str" cm="1">
        <f t="array" ref="M58:U58">_xlfn._xlws.FILTER(领地怪物效果!$A$4:$I$64,L58=领地怪物效果!$A$4:$A$64)</f>
        <v>远征PVE-7级远古矿井</v>
      </c>
      <c r="N58" s="16">
        <v>7</v>
      </c>
      <c r="O58" s="16">
        <v>35.799999999999997</v>
      </c>
      <c r="P58" s="16">
        <v>300</v>
      </c>
      <c r="Q58" s="16">
        <v>300</v>
      </c>
      <c r="R58" s="16">
        <v>0</v>
      </c>
      <c r="S58" s="16">
        <v>107600373</v>
      </c>
      <c r="T58" s="16">
        <v>210000000</v>
      </c>
      <c r="U58" s="16">
        <v>4508395522</v>
      </c>
      <c r="V58" s="16">
        <f t="shared" si="0"/>
        <v>7</v>
      </c>
      <c r="W58" s="19" cm="1">
        <f t="array" ref="W58">SUMPRODUCT((V58=品质升级提升效果!$H$3:$H$102)*(品质升级提升效果!$I$3:$I$102=C58)*(品质升级提升效果!$J$3:$J$102))</f>
        <v>0.04</v>
      </c>
      <c r="X58" s="19" cm="1">
        <f t="array" ref="X58">IFERROR(LOOKUP(1,0/((L58=Sheet2!$A$1:$A$90)*(Sheet2!$B$1:$B$90=C58)),Sheet2!$C$1:$C$90),W58)</f>
        <v>0.04</v>
      </c>
      <c r="Y58" s="16">
        <f t="shared" si="1"/>
        <v>4304014</v>
      </c>
      <c r="Z58" s="16">
        <f t="shared" si="2"/>
        <v>8568000</v>
      </c>
      <c r="AA58" s="16">
        <f t="shared" si="3"/>
        <v>184343283</v>
      </c>
    </row>
    <row r="59" spans="1:27" x14ac:dyDescent="0.15">
      <c r="A59" s="21">
        <v>54</v>
      </c>
      <c r="B59" s="21">
        <v>608</v>
      </c>
      <c r="C59" s="21">
        <v>1</v>
      </c>
      <c r="D59" s="16">
        <f t="shared" si="4"/>
        <v>0</v>
      </c>
      <c r="E59" s="21">
        <f t="shared" si="6"/>
        <v>0</v>
      </c>
      <c r="F59" s="16">
        <f t="shared" si="5"/>
        <v>100</v>
      </c>
      <c r="G59" s="21"/>
      <c r="H59" s="21"/>
      <c r="I59" s="21"/>
      <c r="J59" s="21"/>
      <c r="K59" s="21"/>
      <c r="L59" s="21" t="s">
        <v>74</v>
      </c>
      <c r="M59" s="16" t="str" cm="1">
        <f t="array" ref="M59:U59">_xlfn._xlws.FILTER(领地怪物效果!$A$4:$I$64,L59=领地怪物效果!$A$4:$A$64)</f>
        <v>远征PVE-8级远古矿井</v>
      </c>
      <c r="N59" s="16">
        <v>8</v>
      </c>
      <c r="O59" s="16">
        <v>39.549999999999997</v>
      </c>
      <c r="P59" s="16">
        <v>387.5</v>
      </c>
      <c r="Q59" s="16">
        <v>387.5</v>
      </c>
      <c r="R59" s="16">
        <v>0</v>
      </c>
      <c r="S59" s="16">
        <v>118871361</v>
      </c>
      <c r="T59" s="16">
        <v>271250000</v>
      </c>
      <c r="U59" s="16">
        <v>5823344216</v>
      </c>
      <c r="V59" s="16">
        <f t="shared" si="0"/>
        <v>8</v>
      </c>
      <c r="W59" s="19" cm="1">
        <f t="array" ref="W59">SUMPRODUCT((V59=品质升级提升效果!$H$3:$H$102)*(品质升级提升效果!$I$3:$I$102=C59)*(品质升级提升效果!$J$3:$J$102))</f>
        <v>0.04</v>
      </c>
      <c r="X59" s="19" cm="1">
        <f t="array" ref="X59">IFERROR(LOOKUP(1,0/((L59=Sheet2!$A$1:$A$90)*(Sheet2!$B$1:$B$90=C59)),Sheet2!$C$1:$C$90),W59)</f>
        <v>0.04</v>
      </c>
      <c r="Y59" s="16">
        <f t="shared" si="1"/>
        <v>4754854</v>
      </c>
      <c r="Z59" s="16">
        <f t="shared" si="2"/>
        <v>11067000</v>
      </c>
      <c r="AA59" s="16">
        <f t="shared" si="3"/>
        <v>238110074</v>
      </c>
    </row>
    <row r="60" spans="1:27" x14ac:dyDescent="0.15">
      <c r="A60" s="21">
        <v>55</v>
      </c>
      <c r="B60" s="21">
        <v>609</v>
      </c>
      <c r="C60" s="21">
        <v>1</v>
      </c>
      <c r="D60" s="16">
        <f t="shared" si="4"/>
        <v>0</v>
      </c>
      <c r="E60" s="21">
        <f t="shared" si="6"/>
        <v>0</v>
      </c>
      <c r="F60" s="16">
        <f t="shared" si="5"/>
        <v>100</v>
      </c>
      <c r="G60" s="21"/>
      <c r="H60" s="21"/>
      <c r="I60" s="21"/>
      <c r="J60" s="21"/>
      <c r="K60" s="21"/>
      <c r="L60" s="21" t="s">
        <v>75</v>
      </c>
      <c r="M60" s="16" t="str" cm="1">
        <f t="array" ref="M60:U60">_xlfn._xlws.FILTER(领地怪物效果!$A$4:$I$64,L60=领地怪物效果!$A$4:$A$64)</f>
        <v>远征PVE-9级远古矿井</v>
      </c>
      <c r="N60" s="16">
        <v>9</v>
      </c>
      <c r="O60" s="16">
        <v>68.400000000000006</v>
      </c>
      <c r="P60" s="16">
        <v>480</v>
      </c>
      <c r="Q60" s="16">
        <v>480</v>
      </c>
      <c r="R60" s="16">
        <v>0</v>
      </c>
      <c r="S60" s="16">
        <v>205582835</v>
      </c>
      <c r="T60" s="16">
        <v>336000000</v>
      </c>
      <c r="U60" s="16">
        <v>7213432835</v>
      </c>
      <c r="V60" s="16">
        <f t="shared" si="0"/>
        <v>9</v>
      </c>
      <c r="W60" s="19" cm="1">
        <f t="array" ref="W60">SUMPRODUCT((V60=品质升级提升效果!$H$3:$H$102)*(品质升级提升效果!$I$3:$I$102=C60)*(品质升级提升效果!$J$3:$J$102))</f>
        <v>0.04</v>
      </c>
      <c r="X60" s="19" cm="1">
        <f t="array" ref="X60">IFERROR(LOOKUP(1,0/((L60=Sheet2!$A$1:$A$90)*(Sheet2!$B$1:$B$90=C60)),Sheet2!$C$1:$C$90),W60)</f>
        <v>0.04</v>
      </c>
      <c r="Y60" s="16">
        <f t="shared" si="1"/>
        <v>8223313</v>
      </c>
      <c r="Z60" s="16">
        <f t="shared" si="2"/>
        <v>13708800</v>
      </c>
      <c r="AA60" s="16">
        <f t="shared" si="3"/>
        <v>294949253</v>
      </c>
    </row>
    <row r="61" spans="1:27" s="17" customFormat="1" x14ac:dyDescent="0.15">
      <c r="A61" s="17">
        <v>56</v>
      </c>
      <c r="B61" s="17">
        <v>701</v>
      </c>
      <c r="C61" s="17">
        <v>1</v>
      </c>
      <c r="D61" s="17">
        <f t="shared" si="4"/>
        <v>0</v>
      </c>
      <c r="E61" s="17">
        <f t="shared" si="6"/>
        <v>0</v>
      </c>
      <c r="F61" s="17">
        <f t="shared" si="5"/>
        <v>0</v>
      </c>
      <c r="L61" s="17" t="s">
        <v>76</v>
      </c>
      <c r="M61" s="17" t="str" cm="1">
        <f t="array" ref="M61:U61">_xlfn._xlws.FILTER(领地怪物效果!$A$4:$I$64,L61=领地怪物效果!$A$4:$A$64)</f>
        <v>远征PVE-2级BOSS据点</v>
      </c>
      <c r="N61" s="17">
        <v>2</v>
      </c>
      <c r="O61" s="17">
        <v>3.2</v>
      </c>
      <c r="P61" s="17">
        <v>2</v>
      </c>
      <c r="Q61" s="17">
        <v>2</v>
      </c>
      <c r="R61" s="17">
        <v>0</v>
      </c>
      <c r="S61" s="17">
        <v>9617910</v>
      </c>
      <c r="T61" s="17">
        <v>1400000</v>
      </c>
      <c r="U61" s="17">
        <v>30055970</v>
      </c>
      <c r="V61" s="17">
        <f t="shared" si="0"/>
        <v>1</v>
      </c>
      <c r="W61" s="20" cm="1">
        <f t="array" ref="W61">SUMPRODUCT((V61=品质升级提升效果!$H$3:$H$102)*(品质升级提升效果!$I$3:$I$102=C61)*(品质升级提升效果!$J$3:$J$102))</f>
        <v>0.05</v>
      </c>
      <c r="X61" s="19" cm="1">
        <f t="array" ref="X61">IFERROR(LOOKUP(1,0/((L61=Sheet2!$A$1:$A$90)*(Sheet2!$B$1:$B$90=C61)),Sheet2!$C$1:$C$90),W61)</f>
        <v>0.01</v>
      </c>
      <c r="Y61" s="16">
        <f t="shared" si="1"/>
        <v>96179</v>
      </c>
      <c r="Z61" s="16">
        <f t="shared" si="2"/>
        <v>14280</v>
      </c>
      <c r="AA61" s="16">
        <f t="shared" si="3"/>
        <v>307238</v>
      </c>
    </row>
    <row r="62" spans="1:27" s="17" customFormat="1" x14ac:dyDescent="0.15">
      <c r="A62" s="17">
        <v>57</v>
      </c>
      <c r="B62" s="17">
        <v>702</v>
      </c>
      <c r="C62" s="17">
        <v>1</v>
      </c>
      <c r="D62" s="17">
        <f t="shared" si="4"/>
        <v>0</v>
      </c>
      <c r="E62" s="17">
        <f t="shared" si="6"/>
        <v>0</v>
      </c>
      <c r="F62" s="17">
        <f t="shared" si="5"/>
        <v>0</v>
      </c>
      <c r="L62" s="17" t="s">
        <v>77</v>
      </c>
      <c r="M62" s="17" t="str" cm="1">
        <f t="array" ref="M62:U62">_xlfn._xlws.FILTER(领地怪物效果!$A$4:$I$64,L62=领地怪物效果!$A$4:$A$64)</f>
        <v>远征PVE-7级BOSS据点</v>
      </c>
      <c r="N62" s="17">
        <v>7</v>
      </c>
      <c r="O62" s="17">
        <v>26</v>
      </c>
      <c r="P62" s="17">
        <v>160</v>
      </c>
      <c r="Q62" s="17">
        <v>160</v>
      </c>
      <c r="R62" s="17">
        <v>0</v>
      </c>
      <c r="S62" s="17">
        <v>78145522</v>
      </c>
      <c r="T62" s="17">
        <v>112000000</v>
      </c>
      <c r="U62" s="17">
        <v>2404477611</v>
      </c>
      <c r="V62" s="17">
        <f t="shared" si="0"/>
        <v>2</v>
      </c>
      <c r="W62" s="20" cm="1">
        <f t="array" ref="W62">SUMPRODUCT((V62=品质升级提升效果!$H$3:$H$102)*(品质升级提升效果!$I$3:$I$102=C62)*(品质升级提升效果!$J$3:$J$102))</f>
        <v>0.05</v>
      </c>
      <c r="X62" s="19" cm="1">
        <f t="array" ref="X62">IFERROR(LOOKUP(1,0/((L62=Sheet2!$A$1:$A$90)*(Sheet2!$B$1:$B$90=C62)),Sheet2!$C$1:$C$90),W62)</f>
        <v>0.01</v>
      </c>
      <c r="Y62" s="16">
        <f t="shared" si="1"/>
        <v>781455</v>
      </c>
      <c r="Z62" s="16">
        <f t="shared" si="2"/>
        <v>1142400</v>
      </c>
      <c r="AA62" s="16">
        <f t="shared" si="3"/>
        <v>24579104</v>
      </c>
    </row>
    <row r="63" spans="1:27" s="17" customFormat="1" x14ac:dyDescent="0.15">
      <c r="A63" s="17">
        <v>58</v>
      </c>
      <c r="B63" s="17">
        <v>703</v>
      </c>
      <c r="C63" s="17">
        <v>1</v>
      </c>
      <c r="D63" s="17">
        <f t="shared" si="4"/>
        <v>0</v>
      </c>
      <c r="E63" s="17">
        <f t="shared" si="6"/>
        <v>0</v>
      </c>
      <c r="F63" s="17">
        <f t="shared" si="5"/>
        <v>0</v>
      </c>
      <c r="L63" s="17" t="s">
        <v>78</v>
      </c>
      <c r="M63" s="17" t="str" cm="1">
        <f t="array" ref="M63:U63">_xlfn._xlws.FILTER(领地怪物效果!$A$4:$I$64,L63=领地怪物效果!$A$4:$A$64)</f>
        <v>远征PVE-8级BOSS据点</v>
      </c>
      <c r="N63" s="17">
        <v>8</v>
      </c>
      <c r="O63" s="17">
        <v>31</v>
      </c>
      <c r="P63" s="17">
        <v>181</v>
      </c>
      <c r="Q63" s="17">
        <v>181</v>
      </c>
      <c r="R63" s="17">
        <v>0</v>
      </c>
      <c r="S63" s="17">
        <v>93173507</v>
      </c>
      <c r="T63" s="17">
        <v>126700000</v>
      </c>
      <c r="U63" s="17">
        <v>2720065298</v>
      </c>
      <c r="V63" s="17">
        <f t="shared" si="0"/>
        <v>3</v>
      </c>
      <c r="W63" s="20" cm="1">
        <f t="array" ref="W63">SUMPRODUCT((V63=品质升级提升效果!$H$3:$H$102)*(品质升级提升效果!$I$3:$I$102=C63)*(品质升级提升效果!$J$3:$J$102))</f>
        <v>0.05</v>
      </c>
      <c r="X63" s="19" cm="1">
        <f t="array" ref="X63">IFERROR(LOOKUP(1,0/((L63=Sheet2!$A$1:$A$90)*(Sheet2!$B$1:$B$90=C63)),Sheet2!$C$1:$C$90),W63)</f>
        <v>0.01</v>
      </c>
      <c r="Y63" s="16">
        <f t="shared" si="1"/>
        <v>931735</v>
      </c>
      <c r="Z63" s="16">
        <f t="shared" si="2"/>
        <v>1292340</v>
      </c>
      <c r="AA63" s="16">
        <f t="shared" si="3"/>
        <v>27805111</v>
      </c>
    </row>
    <row r="64" spans="1:27" s="17" customFormat="1" x14ac:dyDescent="0.15">
      <c r="A64" s="17">
        <v>59</v>
      </c>
      <c r="B64" s="17">
        <v>704</v>
      </c>
      <c r="C64" s="17">
        <v>1</v>
      </c>
      <c r="D64" s="17">
        <f t="shared" si="4"/>
        <v>0</v>
      </c>
      <c r="E64" s="17">
        <f t="shared" si="6"/>
        <v>0</v>
      </c>
      <c r="F64" s="17">
        <f t="shared" si="5"/>
        <v>0</v>
      </c>
      <c r="L64" s="17" t="s">
        <v>79</v>
      </c>
      <c r="M64" s="17" t="str" cm="1">
        <f t="array" ref="M64:U64">_xlfn._xlws.FILTER(领地怪物效果!$A$4:$I$64,L64=领地怪物效果!$A$4:$A$64)</f>
        <v>远征PVE-9级BOSS据点</v>
      </c>
      <c r="N64" s="17">
        <v>9</v>
      </c>
      <c r="O64" s="17">
        <v>51</v>
      </c>
      <c r="P64" s="17">
        <v>284</v>
      </c>
      <c r="Q64" s="17">
        <v>284</v>
      </c>
      <c r="R64" s="17">
        <v>0</v>
      </c>
      <c r="S64" s="17">
        <v>153285447</v>
      </c>
      <c r="T64" s="17">
        <v>198800000</v>
      </c>
      <c r="U64" s="17">
        <v>4267947761</v>
      </c>
      <c r="V64" s="17">
        <f t="shared" si="0"/>
        <v>4</v>
      </c>
      <c r="W64" s="20" cm="1">
        <f t="array" ref="W64">SUMPRODUCT((V64=品质升级提升效果!$H$3:$H$102)*(品质升级提升效果!$I$3:$I$102=C64)*(品质升级提升效果!$J$3:$J$102))</f>
        <v>0.04</v>
      </c>
      <c r="X64" s="19" cm="1">
        <f t="array" ref="X64">IFERROR(LOOKUP(1,0/((L64=Sheet2!$A$1:$A$90)*(Sheet2!$B$1:$B$90=C64)),Sheet2!$C$1:$C$90),W64)</f>
        <v>0.01</v>
      </c>
      <c r="Y64" s="16">
        <f t="shared" si="1"/>
        <v>1532854</v>
      </c>
      <c r="Z64" s="16">
        <f t="shared" si="2"/>
        <v>2027760</v>
      </c>
      <c r="AA64" s="16">
        <f t="shared" si="3"/>
        <v>43627910</v>
      </c>
    </row>
    <row r="65" spans="1:27" s="17" customFormat="1" x14ac:dyDescent="0.15">
      <c r="A65" s="17">
        <v>60</v>
      </c>
      <c r="B65" s="17">
        <v>705</v>
      </c>
      <c r="C65" s="17">
        <v>1</v>
      </c>
      <c r="D65" s="17">
        <f t="shared" si="4"/>
        <v>0</v>
      </c>
      <c r="E65" s="17">
        <f t="shared" si="6"/>
        <v>0</v>
      </c>
      <c r="F65" s="17">
        <f t="shared" si="5"/>
        <v>0</v>
      </c>
      <c r="L65" s="17" t="s">
        <v>80</v>
      </c>
      <c r="M65" s="17" t="str" cm="1">
        <f t="array" ref="M65:U65">_xlfn._xlws.FILTER(领地怪物效果!$A$4:$I$64,L65=领地怪物效果!$A$4:$A$64)</f>
        <v>远征PVE-10级BOSS据点</v>
      </c>
      <c r="N65" s="17">
        <v>10</v>
      </c>
      <c r="O65" s="17">
        <v>81</v>
      </c>
      <c r="P65" s="17">
        <v>382</v>
      </c>
      <c r="Q65" s="17">
        <v>382</v>
      </c>
      <c r="R65" s="17">
        <v>0</v>
      </c>
      <c r="S65" s="17">
        <v>243453358</v>
      </c>
      <c r="T65" s="17">
        <v>267400000</v>
      </c>
      <c r="U65" s="17">
        <v>5740690298</v>
      </c>
      <c r="V65" s="17">
        <f t="shared" si="0"/>
        <v>5</v>
      </c>
      <c r="W65" s="20" cm="1">
        <f t="array" ref="W65">SUMPRODUCT((V65=品质升级提升效果!$H$3:$H$102)*(品质升级提升效果!$I$3:$I$102=C65)*(品质升级提升效果!$J$3:$J$102))</f>
        <v>0.04</v>
      </c>
      <c r="X65" s="19" cm="1">
        <f t="array" ref="X65">IFERROR(LOOKUP(1,0/((L65=Sheet2!$A$1:$A$90)*(Sheet2!$B$1:$B$90=C65)),Sheet2!$C$1:$C$90),W65)</f>
        <v>0.01</v>
      </c>
      <c r="Y65" s="16">
        <f t="shared" si="1"/>
        <v>2434533</v>
      </c>
      <c r="Z65" s="16">
        <f t="shared" si="2"/>
        <v>2727480</v>
      </c>
      <c r="AA65" s="16">
        <f t="shared" si="3"/>
        <v>58682611</v>
      </c>
    </row>
    <row r="66" spans="1:27" x14ac:dyDescent="0.15">
      <c r="A66" s="16">
        <v>61</v>
      </c>
      <c r="B66" s="17">
        <v>100</v>
      </c>
      <c r="C66" s="17">
        <v>2</v>
      </c>
      <c r="D66" s="16">
        <f t="shared" si="4"/>
        <v>0</v>
      </c>
      <c r="E66" s="16">
        <f t="shared" si="6"/>
        <v>0</v>
      </c>
      <c r="F66" s="16">
        <f t="shared" si="5"/>
        <v>0</v>
      </c>
      <c r="L66" s="16" t="s">
        <v>21</v>
      </c>
      <c r="M66" s="16" t="str" cm="1">
        <f t="array" ref="M66:U66">_xlfn._xlws.FILTER(领地怪物效果!$A$4:$I$64,L66=领地怪物效果!$A$4:$A$64)</f>
        <v>远征PVP-出生</v>
      </c>
      <c r="N66" s="16">
        <v>0</v>
      </c>
      <c r="O66" s="16">
        <v>0.5</v>
      </c>
      <c r="P66" s="16">
        <v>0.8</v>
      </c>
      <c r="Q66" s="16">
        <v>0.8</v>
      </c>
      <c r="R66" s="16">
        <v>0</v>
      </c>
      <c r="S66" s="16">
        <v>1502798</v>
      </c>
      <c r="T66" s="16">
        <v>560000</v>
      </c>
      <c r="U66" s="16">
        <v>12022388</v>
      </c>
      <c r="V66" s="16">
        <f t="shared" si="0"/>
        <v>1</v>
      </c>
      <c r="W66" s="19" cm="1">
        <f t="array" ref="W66">SUMPRODUCT((V66=品质升级提升效果!$H$3:$H$102)*(品质升级提升效果!$I$3:$I$102=C66)*(品质升级提升效果!$J$3:$J$102))</f>
        <v>0.1</v>
      </c>
      <c r="X66" s="19" cm="1">
        <f t="array" ref="X66">IFERROR(LOOKUP(1,0/((L66=Sheet2!$A$1:$A$90)*(Sheet2!$B$1:$B$90=C66)),Sheet2!$C$1:$C$90),W66)</f>
        <v>0.1</v>
      </c>
      <c r="Y66" s="16">
        <f t="shared" si="1"/>
        <v>150279</v>
      </c>
      <c r="Z66" s="16">
        <f t="shared" si="2"/>
        <v>58240</v>
      </c>
      <c r="AA66" s="16">
        <f t="shared" si="3"/>
        <v>1255671</v>
      </c>
    </row>
    <row r="67" spans="1:27" x14ac:dyDescent="0.15">
      <c r="A67" s="16">
        <v>62</v>
      </c>
      <c r="B67" s="16">
        <v>101</v>
      </c>
      <c r="C67" s="16">
        <v>2</v>
      </c>
      <c r="D67" s="16">
        <f t="shared" si="4"/>
        <v>0</v>
      </c>
      <c r="E67" s="16">
        <f t="shared" si="6"/>
        <v>0</v>
      </c>
      <c r="F67" s="16">
        <f t="shared" si="5"/>
        <v>0</v>
      </c>
      <c r="L67" s="16" t="s">
        <v>22</v>
      </c>
      <c r="M67" s="16" t="str" cm="1">
        <f t="array" ref="M67:U67">_xlfn._xlws.FILTER(领地怪物效果!$A$4:$I$64,L67=领地怪物效果!$A$4:$A$64)</f>
        <v>远征PVP-1级普通</v>
      </c>
      <c r="N67" s="16">
        <v>1</v>
      </c>
      <c r="O67" s="16">
        <v>0.65</v>
      </c>
      <c r="P67" s="16">
        <v>0.8</v>
      </c>
      <c r="Q67" s="16">
        <v>0.8</v>
      </c>
      <c r="R67" s="16">
        <v>0</v>
      </c>
      <c r="S67" s="16">
        <v>1953638</v>
      </c>
      <c r="T67" s="16">
        <v>560000</v>
      </c>
      <c r="U67" s="16">
        <v>12022388</v>
      </c>
      <c r="V67" s="16">
        <f t="shared" si="0"/>
        <v>1</v>
      </c>
      <c r="W67" s="19" cm="1">
        <f t="array" ref="W67">SUMPRODUCT((V67=品质升级提升效果!$H$3:$H$102)*(品质升级提升效果!$I$3:$I$102=C67)*(品质升级提升效果!$J$3:$J$102))</f>
        <v>0.1</v>
      </c>
      <c r="X67" s="19" cm="1">
        <f t="array" ref="X67">IFERROR(LOOKUP(1,0/((L67=Sheet2!$A$1:$A$90)*(Sheet2!$B$1:$B$90=C67)),Sheet2!$C$1:$C$90),W67)</f>
        <v>0.1</v>
      </c>
      <c r="Y67" s="16">
        <f t="shared" si="1"/>
        <v>195363</v>
      </c>
      <c r="Z67" s="16">
        <f t="shared" si="2"/>
        <v>58240</v>
      </c>
      <c r="AA67" s="16">
        <f t="shared" si="3"/>
        <v>1255671</v>
      </c>
    </row>
    <row r="68" spans="1:27" x14ac:dyDescent="0.15">
      <c r="A68" s="16">
        <v>63</v>
      </c>
      <c r="B68" s="16">
        <v>102</v>
      </c>
      <c r="C68" s="16">
        <v>2</v>
      </c>
      <c r="D68" s="16">
        <f t="shared" si="4"/>
        <v>0</v>
      </c>
      <c r="E68" s="16">
        <f t="shared" si="6"/>
        <v>0</v>
      </c>
      <c r="F68" s="16">
        <f t="shared" si="5"/>
        <v>0</v>
      </c>
      <c r="L68" s="16" t="s">
        <v>23</v>
      </c>
      <c r="M68" s="16" t="str" cm="1">
        <f t="array" ref="M68:U68">_xlfn._xlws.FILTER(领地怪物效果!$A$4:$I$64,L68=领地怪物效果!$A$4:$A$64)</f>
        <v>远征PVP-2级普通</v>
      </c>
      <c r="N68" s="16">
        <v>2</v>
      </c>
      <c r="O68" s="16">
        <v>2.8</v>
      </c>
      <c r="P68" s="16">
        <v>1.8</v>
      </c>
      <c r="Q68" s="16">
        <v>1.8</v>
      </c>
      <c r="R68" s="16">
        <v>0</v>
      </c>
      <c r="S68" s="16">
        <v>8415671</v>
      </c>
      <c r="T68" s="16">
        <v>1260000</v>
      </c>
      <c r="U68" s="16">
        <v>27050373</v>
      </c>
      <c r="V68" s="16">
        <f t="shared" si="0"/>
        <v>2</v>
      </c>
      <c r="W68" s="19" cm="1">
        <f t="array" ref="W68">SUMPRODUCT((V68=品质升级提升效果!$H$3:$H$102)*(品质升级提升效果!$I$3:$I$102=C68)*(品质升级提升效果!$J$3:$J$102))</f>
        <v>0.1</v>
      </c>
      <c r="X68" s="19" cm="1">
        <f t="array" ref="X68">IFERROR(LOOKUP(1,0/((L68=Sheet2!$A$1:$A$90)*(Sheet2!$B$1:$B$90=C68)),Sheet2!$C$1:$C$90),W68)</f>
        <v>0.1</v>
      </c>
      <c r="Y68" s="16">
        <f t="shared" si="1"/>
        <v>841567</v>
      </c>
      <c r="Z68" s="16">
        <f t="shared" si="2"/>
        <v>131040</v>
      </c>
      <c r="AA68" s="16">
        <f t="shared" si="3"/>
        <v>2825261</v>
      </c>
    </row>
    <row r="69" spans="1:27" x14ac:dyDescent="0.15">
      <c r="A69" s="16">
        <v>64</v>
      </c>
      <c r="B69" s="16">
        <v>103</v>
      </c>
      <c r="C69" s="16">
        <v>2</v>
      </c>
      <c r="D69" s="16">
        <f t="shared" si="4"/>
        <v>0</v>
      </c>
      <c r="E69" s="16">
        <f t="shared" si="6"/>
        <v>0</v>
      </c>
      <c r="F69" s="16">
        <f t="shared" si="5"/>
        <v>0</v>
      </c>
      <c r="L69" s="16" t="s">
        <v>24</v>
      </c>
      <c r="M69" s="16" t="str" cm="1">
        <f t="array" ref="M69:U69">_xlfn._xlws.FILTER(领地怪物效果!$A$4:$I$64,L69=领地怪物效果!$A$4:$A$64)</f>
        <v>远征PVP-3级普通</v>
      </c>
      <c r="N69" s="16">
        <v>3</v>
      </c>
      <c r="O69" s="16">
        <v>5.5</v>
      </c>
      <c r="P69" s="16">
        <v>3</v>
      </c>
      <c r="Q69" s="16">
        <v>3</v>
      </c>
      <c r="R69" s="16">
        <v>0</v>
      </c>
      <c r="S69" s="16">
        <v>16530783</v>
      </c>
      <c r="T69" s="16">
        <v>2100000</v>
      </c>
      <c r="U69" s="16">
        <v>45083955</v>
      </c>
      <c r="V69" s="16">
        <f t="shared" si="0"/>
        <v>3</v>
      </c>
      <c r="W69" s="19" cm="1">
        <f t="array" ref="W69">SUMPRODUCT((V69=品质升级提升效果!$H$3:$H$102)*(品质升级提升效果!$I$3:$I$102=C69)*(品质升级提升效果!$J$3:$J$102))</f>
        <v>0.1</v>
      </c>
      <c r="X69" s="19" cm="1">
        <f t="array" ref="X69">IFERROR(LOOKUP(1,0/((L69=Sheet2!$A$1:$A$90)*(Sheet2!$B$1:$B$90=C69)),Sheet2!$C$1:$C$90),W69)</f>
        <v>0.1</v>
      </c>
      <c r="Y69" s="16">
        <f t="shared" si="1"/>
        <v>1653078</v>
      </c>
      <c r="Z69" s="16">
        <f t="shared" si="2"/>
        <v>218400</v>
      </c>
      <c r="AA69" s="16">
        <f t="shared" si="3"/>
        <v>4708768</v>
      </c>
    </row>
    <row r="70" spans="1:27" x14ac:dyDescent="0.15">
      <c r="A70" s="16">
        <v>65</v>
      </c>
      <c r="B70" s="16">
        <v>104</v>
      </c>
      <c r="C70" s="16">
        <v>2</v>
      </c>
      <c r="D70" s="16">
        <f t="shared" si="4"/>
        <v>0</v>
      </c>
      <c r="E70" s="16">
        <f t="shared" si="6"/>
        <v>0</v>
      </c>
      <c r="F70" s="16">
        <f t="shared" si="5"/>
        <v>0</v>
      </c>
      <c r="L70" s="16" t="s">
        <v>25</v>
      </c>
      <c r="M70" s="16" t="str" cm="1">
        <f t="array" ref="M70:U70">_xlfn._xlws.FILTER(领地怪物效果!$A$4:$I$64,L70=领地怪物效果!$A$4:$A$64)</f>
        <v>远征PVP-4级普通</v>
      </c>
      <c r="N70" s="16">
        <v>4</v>
      </c>
      <c r="O70" s="16">
        <v>8</v>
      </c>
      <c r="P70" s="16">
        <v>22</v>
      </c>
      <c r="Q70" s="16">
        <v>22</v>
      </c>
      <c r="R70" s="16">
        <v>0</v>
      </c>
      <c r="S70" s="16">
        <v>24044776</v>
      </c>
      <c r="T70" s="16">
        <v>15400000</v>
      </c>
      <c r="U70" s="16">
        <v>330615671</v>
      </c>
      <c r="V70" s="16">
        <f t="shared" si="0"/>
        <v>4</v>
      </c>
      <c r="W70" s="19" cm="1">
        <f t="array" ref="W70">SUMPRODUCT((V70=品质升级提升效果!$H$3:$H$102)*(品质升级提升效果!$I$3:$I$102=C70)*(品质升级提升效果!$J$3:$J$102))</f>
        <v>0.08</v>
      </c>
      <c r="X70" s="19" cm="1">
        <f t="array" ref="X70">IFERROR(LOOKUP(1,0/((L70=Sheet2!$A$1:$A$90)*(Sheet2!$B$1:$B$90=C70)),Sheet2!$C$1:$C$90),W70)</f>
        <v>0.08</v>
      </c>
      <c r="Y70" s="16">
        <f t="shared" si="1"/>
        <v>1923582</v>
      </c>
      <c r="Z70" s="16">
        <f t="shared" si="2"/>
        <v>1281280</v>
      </c>
      <c r="AA70" s="16">
        <f t="shared" si="3"/>
        <v>27624776</v>
      </c>
    </row>
    <row r="71" spans="1:27" x14ac:dyDescent="0.15">
      <c r="A71" s="16">
        <v>66</v>
      </c>
      <c r="B71" s="16">
        <v>105</v>
      </c>
      <c r="C71" s="16">
        <v>2</v>
      </c>
      <c r="D71" s="16">
        <f t="shared" si="4"/>
        <v>0</v>
      </c>
      <c r="E71" s="16">
        <f t="shared" si="6"/>
        <v>0</v>
      </c>
      <c r="F71" s="16">
        <f t="shared" si="5"/>
        <v>0</v>
      </c>
      <c r="L71" s="16" t="s">
        <v>26</v>
      </c>
      <c r="M71" s="16" t="str" cm="1">
        <f t="array" ref="M71:U71">_xlfn._xlws.FILTER(领地怪物效果!$A$4:$I$64,L71=领地怪物效果!$A$4:$A$64)</f>
        <v>远征PVP-5级普通</v>
      </c>
      <c r="N71" s="16">
        <v>5</v>
      </c>
      <c r="O71" s="16">
        <v>12</v>
      </c>
      <c r="P71" s="16">
        <v>25</v>
      </c>
      <c r="Q71" s="16">
        <v>25</v>
      </c>
      <c r="R71" s="16">
        <v>0</v>
      </c>
      <c r="S71" s="16">
        <v>36067164</v>
      </c>
      <c r="T71" s="16">
        <v>17500000</v>
      </c>
      <c r="U71" s="16">
        <v>375699626</v>
      </c>
      <c r="V71" s="16">
        <f t="shared" ref="V71:V134" si="7">IF(MID(B71,2,3)+0=0,1,MID(B71,2,3)+0)</f>
        <v>5</v>
      </c>
      <c r="W71" s="19" cm="1">
        <f t="array" ref="W71">SUMPRODUCT((V71=品质升级提升效果!$H$3:$H$102)*(品质升级提升效果!$I$3:$I$102=C71)*(品质升级提升效果!$J$3:$J$102))</f>
        <v>0.08</v>
      </c>
      <c r="X71" s="19" cm="1">
        <f t="array" ref="X71">IFERROR(LOOKUP(1,0/((L71=Sheet2!$A$1:$A$90)*(Sheet2!$B$1:$B$90=C71)),Sheet2!$C$1:$C$90),W71)</f>
        <v>0.08</v>
      </c>
      <c r="Y71" s="16">
        <f t="shared" ref="Y71:Y134" si="8">INT(S71*$X71)</f>
        <v>2885373</v>
      </c>
      <c r="Z71" s="16">
        <f t="shared" ref="Z71:Z134" si="9">INT(T71*$X71*(1+C71/50))</f>
        <v>1456000</v>
      </c>
      <c r="AA71" s="16">
        <f t="shared" ref="AA71:AA134" si="10">INT(U71*$X71*(1+C71/45))</f>
        <v>31391790</v>
      </c>
    </row>
    <row r="72" spans="1:27" x14ac:dyDescent="0.15">
      <c r="A72" s="16">
        <v>67</v>
      </c>
      <c r="B72" s="16">
        <v>106</v>
      </c>
      <c r="C72" s="16">
        <v>2</v>
      </c>
      <c r="D72" s="16">
        <f t="shared" si="4"/>
        <v>0</v>
      </c>
      <c r="E72" s="16">
        <f t="shared" si="6"/>
        <v>0</v>
      </c>
      <c r="F72" s="16">
        <f t="shared" si="5"/>
        <v>0</v>
      </c>
      <c r="L72" s="16" t="s">
        <v>27</v>
      </c>
      <c r="M72" s="16" t="str" cm="1">
        <f t="array" ref="M72:U72">_xlfn._xlws.FILTER(领地怪物效果!$A$4:$I$64,L72=领地怪物效果!$A$4:$A$64)</f>
        <v>远征PVP-6级普通</v>
      </c>
      <c r="N72" s="16">
        <v>6</v>
      </c>
      <c r="O72" s="16">
        <v>28</v>
      </c>
      <c r="P72" s="16">
        <v>160</v>
      </c>
      <c r="Q72" s="16">
        <v>160</v>
      </c>
      <c r="R72" s="16">
        <v>0</v>
      </c>
      <c r="S72" s="16">
        <v>84156716</v>
      </c>
      <c r="T72" s="16">
        <v>112000000</v>
      </c>
      <c r="U72" s="16">
        <v>2404477611</v>
      </c>
      <c r="V72" s="16">
        <f t="shared" si="7"/>
        <v>6</v>
      </c>
      <c r="W72" s="19" cm="1">
        <f t="array" ref="W72">SUMPRODUCT((V72=品质升级提升效果!$H$3:$H$102)*(品质升级提升效果!$I$3:$I$102=C72)*(品质升级提升效果!$J$3:$J$102))</f>
        <v>0.08</v>
      </c>
      <c r="X72" s="19" cm="1">
        <f t="array" ref="X72">IFERROR(LOOKUP(1,0/((L72=Sheet2!$A$1:$A$90)*(Sheet2!$B$1:$B$90=C72)),Sheet2!$C$1:$C$90),W72)</f>
        <v>0.08</v>
      </c>
      <c r="Y72" s="16">
        <f t="shared" si="8"/>
        <v>6732537</v>
      </c>
      <c r="Z72" s="16">
        <f t="shared" si="9"/>
        <v>9318400</v>
      </c>
      <c r="AA72" s="16">
        <f t="shared" si="10"/>
        <v>200907462</v>
      </c>
    </row>
    <row r="73" spans="1:27" x14ac:dyDescent="0.15">
      <c r="A73" s="16">
        <v>68</v>
      </c>
      <c r="B73" s="16">
        <v>107</v>
      </c>
      <c r="C73" s="16">
        <v>2</v>
      </c>
      <c r="D73" s="16">
        <f t="shared" si="4"/>
        <v>0</v>
      </c>
      <c r="E73" s="16">
        <f t="shared" si="6"/>
        <v>0</v>
      </c>
      <c r="F73" s="16">
        <f t="shared" si="5"/>
        <v>0</v>
      </c>
      <c r="L73" s="16" t="s">
        <v>28</v>
      </c>
      <c r="M73" s="16" t="str" cm="1">
        <f t="array" ref="M73:U73">_xlfn._xlws.FILTER(领地怪物效果!$A$4:$I$64,L73=领地怪物效果!$A$4:$A$64)</f>
        <v>远征PVP-7级普通</v>
      </c>
      <c r="N73" s="16">
        <v>7</v>
      </c>
      <c r="O73" s="16">
        <v>32</v>
      </c>
      <c r="P73" s="16">
        <v>200</v>
      </c>
      <c r="Q73" s="16">
        <v>200</v>
      </c>
      <c r="R73" s="16">
        <v>0</v>
      </c>
      <c r="S73" s="16">
        <v>96179104</v>
      </c>
      <c r="T73" s="16">
        <v>140000000</v>
      </c>
      <c r="U73" s="16">
        <v>3005597014</v>
      </c>
      <c r="V73" s="16">
        <f t="shared" si="7"/>
        <v>7</v>
      </c>
      <c r="W73" s="19" cm="1">
        <f t="array" ref="W73">SUMPRODUCT((V73=品质升级提升效果!$H$3:$H$102)*(品质升级提升效果!$I$3:$I$102=C73)*(品质升级提升效果!$J$3:$J$102))</f>
        <v>0.08</v>
      </c>
      <c r="X73" s="19" cm="1">
        <f t="array" ref="X73">IFERROR(LOOKUP(1,0/((L73=Sheet2!$A$1:$A$90)*(Sheet2!$B$1:$B$90=C73)),Sheet2!$C$1:$C$90),W73)</f>
        <v>0.08</v>
      </c>
      <c r="Y73" s="16">
        <f t="shared" si="8"/>
        <v>7694328</v>
      </c>
      <c r="Z73" s="16">
        <f t="shared" si="9"/>
        <v>11648000</v>
      </c>
      <c r="AA73" s="16">
        <f t="shared" si="10"/>
        <v>251134328</v>
      </c>
    </row>
    <row r="74" spans="1:27" x14ac:dyDescent="0.15">
      <c r="A74" s="16">
        <v>69</v>
      </c>
      <c r="B74" s="16">
        <v>108</v>
      </c>
      <c r="C74" s="16">
        <v>2</v>
      </c>
      <c r="D74" s="16">
        <f t="shared" si="4"/>
        <v>0</v>
      </c>
      <c r="E74" s="16">
        <f t="shared" si="6"/>
        <v>0</v>
      </c>
      <c r="F74" s="16">
        <f t="shared" si="5"/>
        <v>0</v>
      </c>
      <c r="L74" s="16" t="s">
        <v>29</v>
      </c>
      <c r="M74" s="16" t="str" cm="1">
        <f t="array" ref="M74:U74">_xlfn._xlws.FILTER(领地怪物效果!$A$4:$I$64,L74=领地怪物效果!$A$4:$A$64)</f>
        <v>远征PVP-8级普通</v>
      </c>
      <c r="N74" s="16">
        <v>8</v>
      </c>
      <c r="O74" s="16">
        <v>35</v>
      </c>
      <c r="P74" s="16">
        <v>250</v>
      </c>
      <c r="Q74" s="16">
        <v>250</v>
      </c>
      <c r="R74" s="16">
        <v>0</v>
      </c>
      <c r="S74" s="16">
        <v>105195895</v>
      </c>
      <c r="T74" s="16">
        <v>175000000</v>
      </c>
      <c r="U74" s="16">
        <v>3756996268</v>
      </c>
      <c r="V74" s="16">
        <f t="shared" si="7"/>
        <v>8</v>
      </c>
      <c r="W74" s="19" cm="1">
        <f t="array" ref="W74">SUMPRODUCT((V74=品质升级提升效果!$H$3:$H$102)*(品质升级提升效果!$I$3:$I$102=C74)*(品质升级提升效果!$J$3:$J$102))</f>
        <v>0.06</v>
      </c>
      <c r="X74" s="19" cm="1">
        <f t="array" ref="X74">IFERROR(LOOKUP(1,0/((L74=Sheet2!$A$1:$A$90)*(Sheet2!$B$1:$B$90=C74)),Sheet2!$C$1:$C$90),W74)</f>
        <v>0.06</v>
      </c>
      <c r="Y74" s="16">
        <f t="shared" si="8"/>
        <v>6311753</v>
      </c>
      <c r="Z74" s="16">
        <f t="shared" si="9"/>
        <v>10920000</v>
      </c>
      <c r="AA74" s="16">
        <f t="shared" si="10"/>
        <v>235438432</v>
      </c>
    </row>
    <row r="75" spans="1:27" x14ac:dyDescent="0.15">
      <c r="A75" s="16">
        <v>70</v>
      </c>
      <c r="B75" s="16">
        <v>109</v>
      </c>
      <c r="C75" s="16">
        <v>2</v>
      </c>
      <c r="D75" s="16">
        <f t="shared" si="4"/>
        <v>0</v>
      </c>
      <c r="E75" s="16">
        <f t="shared" si="6"/>
        <v>0</v>
      </c>
      <c r="F75" s="16">
        <f t="shared" si="5"/>
        <v>0</v>
      </c>
      <c r="L75" s="16" t="s">
        <v>30</v>
      </c>
      <c r="M75" s="16" t="str" cm="1">
        <f t="array" ref="M75:U75">_xlfn._xlws.FILTER(领地怪物效果!$A$4:$I$64,L75=领地怪物效果!$A$4:$A$64)</f>
        <v>远征PVP-9级普通</v>
      </c>
      <c r="N75" s="16">
        <v>9</v>
      </c>
      <c r="O75" s="16">
        <v>60</v>
      </c>
      <c r="P75" s="16">
        <v>300</v>
      </c>
      <c r="Q75" s="16">
        <v>300</v>
      </c>
      <c r="R75" s="16">
        <v>0</v>
      </c>
      <c r="S75" s="16">
        <v>180335820</v>
      </c>
      <c r="T75" s="16">
        <v>210000000</v>
      </c>
      <c r="U75" s="16">
        <v>4508395522</v>
      </c>
      <c r="V75" s="16">
        <f t="shared" si="7"/>
        <v>9</v>
      </c>
      <c r="W75" s="19" cm="1">
        <f t="array" ref="W75">SUMPRODUCT((V75=品质升级提升效果!$H$3:$H$102)*(品质升级提升效果!$I$3:$I$102=C75)*(品质升级提升效果!$J$3:$J$102))</f>
        <v>0.06</v>
      </c>
      <c r="X75" s="19" cm="1">
        <f t="array" ref="X75">IFERROR(LOOKUP(1,0/((L75=Sheet2!$A$1:$A$90)*(Sheet2!$B$1:$B$90=C75)),Sheet2!$C$1:$C$90),W75)</f>
        <v>0.06</v>
      </c>
      <c r="Y75" s="16">
        <f t="shared" si="8"/>
        <v>10820149</v>
      </c>
      <c r="Z75" s="16">
        <f t="shared" si="9"/>
        <v>13104000</v>
      </c>
      <c r="AA75" s="16">
        <f t="shared" si="10"/>
        <v>282526119</v>
      </c>
    </row>
    <row r="76" spans="1:27" x14ac:dyDescent="0.15">
      <c r="A76" s="16">
        <v>71</v>
      </c>
      <c r="B76" s="16">
        <v>110</v>
      </c>
      <c r="C76" s="16">
        <v>2</v>
      </c>
      <c r="D76" s="16">
        <f t="shared" si="4"/>
        <v>0</v>
      </c>
      <c r="E76" s="16">
        <f t="shared" si="6"/>
        <v>0</v>
      </c>
      <c r="F76" s="16">
        <f t="shared" si="5"/>
        <v>0</v>
      </c>
      <c r="L76" s="16" t="s">
        <v>31</v>
      </c>
      <c r="M76" s="16" t="str" cm="1">
        <f t="array" ref="M76:U76">_xlfn._xlws.FILTER(领地怪物效果!$A$4:$I$64,L76=领地怪物效果!$A$4:$A$64)</f>
        <v>远征PVP-10级普通</v>
      </c>
      <c r="N76" s="16">
        <v>10</v>
      </c>
      <c r="O76" s="16">
        <v>70</v>
      </c>
      <c r="P76" s="16">
        <v>320</v>
      </c>
      <c r="Q76" s="16">
        <v>320</v>
      </c>
      <c r="R76" s="16">
        <v>0</v>
      </c>
      <c r="S76" s="16">
        <v>210391791</v>
      </c>
      <c r="T76" s="16">
        <v>224000000</v>
      </c>
      <c r="U76" s="16">
        <v>4808955223</v>
      </c>
      <c r="V76" s="16">
        <f t="shared" si="7"/>
        <v>10</v>
      </c>
      <c r="W76" s="19" cm="1">
        <f t="array" ref="W76">SUMPRODUCT((V76=品质升级提升效果!$H$3:$H$102)*(品质升级提升效果!$I$3:$I$102=C76)*(品质升级提升效果!$J$3:$J$102))</f>
        <v>0.06</v>
      </c>
      <c r="X76" s="19" cm="1">
        <f t="array" ref="X76">IFERROR(LOOKUP(1,0/((L76=Sheet2!$A$1:$A$90)*(Sheet2!$B$1:$B$90=C76)),Sheet2!$C$1:$C$90),W76)</f>
        <v>0.06</v>
      </c>
      <c r="Y76" s="16">
        <f t="shared" si="8"/>
        <v>12623507</v>
      </c>
      <c r="Z76" s="16">
        <f t="shared" si="9"/>
        <v>13977600</v>
      </c>
      <c r="AA76" s="16">
        <f t="shared" si="10"/>
        <v>301361193</v>
      </c>
    </row>
    <row r="77" spans="1:27" x14ac:dyDescent="0.15">
      <c r="A77" s="16">
        <v>72</v>
      </c>
      <c r="B77" s="16">
        <v>201</v>
      </c>
      <c r="C77" s="16">
        <v>2</v>
      </c>
      <c r="D77" s="16">
        <f t="shared" si="4"/>
        <v>200</v>
      </c>
      <c r="E77" s="16">
        <f t="shared" si="6"/>
        <v>0</v>
      </c>
      <c r="F77" s="16">
        <f t="shared" si="5"/>
        <v>0</v>
      </c>
      <c r="L77" s="16" t="s">
        <v>32</v>
      </c>
      <c r="M77" s="16" t="str" cm="1">
        <f t="array" ref="M77:U77">_xlfn._xlws.FILTER(领地怪物效果!$A$4:$I$64,L77=领地怪物效果!$A$4:$A$64)</f>
        <v>远征PVP-1级远征币矿井</v>
      </c>
      <c r="N77" s="16">
        <v>1</v>
      </c>
      <c r="O77" s="16">
        <v>1.9</v>
      </c>
      <c r="P77" s="16">
        <v>1.9</v>
      </c>
      <c r="Q77" s="16">
        <v>1.9</v>
      </c>
      <c r="R77" s="16">
        <v>0</v>
      </c>
      <c r="S77" s="16">
        <v>5710634</v>
      </c>
      <c r="T77" s="16">
        <v>1330000</v>
      </c>
      <c r="U77" s="16">
        <v>28553171</v>
      </c>
      <c r="V77" s="16">
        <f t="shared" si="7"/>
        <v>1</v>
      </c>
      <c r="W77" s="19" cm="1">
        <f t="array" ref="W77">SUMPRODUCT((V77=品质升级提升效果!$H$3:$H$102)*(品质升级提升效果!$I$3:$I$102=C77)*(品质升级提升效果!$J$3:$J$102))</f>
        <v>0.1</v>
      </c>
      <c r="X77" s="19" cm="1">
        <f t="array" ref="X77">IFERROR(LOOKUP(1,0/((L77=Sheet2!$A$1:$A$90)*(Sheet2!$B$1:$B$90=C77)),Sheet2!$C$1:$C$90),W77)</f>
        <v>0.1</v>
      </c>
      <c r="Y77" s="16">
        <f t="shared" si="8"/>
        <v>571063</v>
      </c>
      <c r="Z77" s="16">
        <f t="shared" si="9"/>
        <v>138320</v>
      </c>
      <c r="AA77" s="16">
        <f t="shared" si="10"/>
        <v>2982220</v>
      </c>
    </row>
    <row r="78" spans="1:27" x14ac:dyDescent="0.15">
      <c r="A78" s="16">
        <v>73</v>
      </c>
      <c r="B78" s="16">
        <v>202</v>
      </c>
      <c r="C78" s="16">
        <v>2</v>
      </c>
      <c r="D78" s="16">
        <f t="shared" si="4"/>
        <v>200</v>
      </c>
      <c r="E78" s="16">
        <f t="shared" si="6"/>
        <v>0</v>
      </c>
      <c r="F78" s="16">
        <f t="shared" si="5"/>
        <v>0</v>
      </c>
      <c r="L78" s="16" t="s">
        <v>33</v>
      </c>
      <c r="M78" s="16" t="str" cm="1">
        <f t="array" ref="M78:U78">_xlfn._xlws.FILTER(领地怪物效果!$A$4:$I$64,L78=领地怪物效果!$A$4:$A$64)</f>
        <v>远征PVP-2级远征币矿井</v>
      </c>
      <c r="N78" s="16">
        <v>2</v>
      </c>
      <c r="O78" s="16">
        <v>2.95</v>
      </c>
      <c r="P78" s="16">
        <v>2.25</v>
      </c>
      <c r="Q78" s="16">
        <v>2.25</v>
      </c>
      <c r="R78" s="16">
        <v>0</v>
      </c>
      <c r="S78" s="16">
        <v>8866511</v>
      </c>
      <c r="T78" s="16">
        <v>1575000</v>
      </c>
      <c r="U78" s="16">
        <v>33812966</v>
      </c>
      <c r="V78" s="16">
        <f t="shared" si="7"/>
        <v>2</v>
      </c>
      <c r="W78" s="19" cm="1">
        <f t="array" ref="W78">SUMPRODUCT((V78=品质升级提升效果!$H$3:$H$102)*(品质升级提升效果!$I$3:$I$102=C78)*(品质升级提升效果!$J$3:$J$102))</f>
        <v>0.1</v>
      </c>
      <c r="X78" s="19" cm="1">
        <f t="array" ref="X78">IFERROR(LOOKUP(1,0/((L78=Sheet2!$A$1:$A$90)*(Sheet2!$B$1:$B$90=C78)),Sheet2!$C$1:$C$90),W78)</f>
        <v>0.1</v>
      </c>
      <c r="Y78" s="16">
        <f t="shared" si="8"/>
        <v>886651</v>
      </c>
      <c r="Z78" s="16">
        <f t="shared" si="9"/>
        <v>163800</v>
      </c>
      <c r="AA78" s="16">
        <f t="shared" si="10"/>
        <v>3531576</v>
      </c>
    </row>
    <row r="79" spans="1:27" x14ac:dyDescent="0.15">
      <c r="A79" s="16">
        <v>74</v>
      </c>
      <c r="B79" s="16">
        <v>203</v>
      </c>
      <c r="C79" s="16">
        <v>2</v>
      </c>
      <c r="D79" s="16">
        <f t="shared" si="4"/>
        <v>200</v>
      </c>
      <c r="E79" s="16">
        <f t="shared" si="6"/>
        <v>0</v>
      </c>
      <c r="F79" s="16">
        <f t="shared" si="5"/>
        <v>0</v>
      </c>
      <c r="L79" s="16" t="s">
        <v>34</v>
      </c>
      <c r="M79" s="16" t="str" cm="1">
        <f t="array" ref="M79:U79">_xlfn._xlws.FILTER(领地怪物效果!$A$4:$I$64,L79=领地怪物效果!$A$4:$A$64)</f>
        <v>远征PVP-3级远征币矿井</v>
      </c>
      <c r="N79" s="16">
        <v>3</v>
      </c>
      <c r="O79" s="16">
        <v>5.9</v>
      </c>
      <c r="P79" s="16">
        <v>3.9</v>
      </c>
      <c r="Q79" s="16">
        <v>3.9</v>
      </c>
      <c r="R79" s="16">
        <v>0</v>
      </c>
      <c r="S79" s="16">
        <v>17733022</v>
      </c>
      <c r="T79" s="16">
        <v>2730000</v>
      </c>
      <c r="U79" s="16">
        <v>58609141</v>
      </c>
      <c r="V79" s="16">
        <f t="shared" si="7"/>
        <v>3</v>
      </c>
      <c r="W79" s="19" cm="1">
        <f t="array" ref="W79">SUMPRODUCT((V79=品质升级提升效果!$H$3:$H$102)*(品质升级提升效果!$I$3:$I$102=C79)*(品质升级提升效果!$J$3:$J$102))</f>
        <v>0.1</v>
      </c>
      <c r="X79" s="19" cm="1">
        <f t="array" ref="X79">IFERROR(LOOKUP(1,0/((L79=Sheet2!$A$1:$A$90)*(Sheet2!$B$1:$B$90=C79)),Sheet2!$C$1:$C$90),W79)</f>
        <v>0.1</v>
      </c>
      <c r="Y79" s="16">
        <f t="shared" si="8"/>
        <v>1773302</v>
      </c>
      <c r="Z79" s="16">
        <f t="shared" si="9"/>
        <v>283920</v>
      </c>
      <c r="AA79" s="16">
        <f t="shared" si="10"/>
        <v>6121399</v>
      </c>
    </row>
    <row r="80" spans="1:27" x14ac:dyDescent="0.15">
      <c r="A80" s="16">
        <v>75</v>
      </c>
      <c r="B80" s="16">
        <v>204</v>
      </c>
      <c r="C80" s="16">
        <v>2</v>
      </c>
      <c r="D80" s="16">
        <f t="shared" si="4"/>
        <v>200</v>
      </c>
      <c r="E80" s="16">
        <f t="shared" si="6"/>
        <v>0</v>
      </c>
      <c r="F80" s="16">
        <f t="shared" si="5"/>
        <v>0</v>
      </c>
      <c r="L80" s="16" t="s">
        <v>35</v>
      </c>
      <c r="M80" s="16" t="str" cm="1">
        <f t="array" ref="M80:U80">_xlfn._xlws.FILTER(领地怪物效果!$A$4:$I$64,L80=领地怪物效果!$A$4:$A$64)</f>
        <v>远征PVP-4级远征币矿井</v>
      </c>
      <c r="N80" s="16">
        <v>4</v>
      </c>
      <c r="O80" s="16">
        <v>8.6999999999999993</v>
      </c>
      <c r="P80" s="16">
        <v>29.7</v>
      </c>
      <c r="Q80" s="16">
        <v>29.7</v>
      </c>
      <c r="R80" s="16">
        <v>0</v>
      </c>
      <c r="S80" s="16">
        <v>26148694</v>
      </c>
      <c r="T80" s="16">
        <v>20790000</v>
      </c>
      <c r="U80" s="16">
        <v>446331156</v>
      </c>
      <c r="V80" s="16">
        <f t="shared" si="7"/>
        <v>4</v>
      </c>
      <c r="W80" s="19" cm="1">
        <f t="array" ref="W80">SUMPRODUCT((V80=品质升级提升效果!$H$3:$H$102)*(品质升级提升效果!$I$3:$I$102=C80)*(品质升级提升效果!$J$3:$J$102))</f>
        <v>0.08</v>
      </c>
      <c r="X80" s="19" cm="1">
        <f t="array" ref="X80">IFERROR(LOOKUP(1,0/((L80=Sheet2!$A$1:$A$90)*(Sheet2!$B$1:$B$90=C80)),Sheet2!$C$1:$C$90),W80)</f>
        <v>0.08</v>
      </c>
      <c r="Y80" s="16">
        <f t="shared" si="8"/>
        <v>2091895</v>
      </c>
      <c r="Z80" s="16">
        <f t="shared" si="9"/>
        <v>1729728</v>
      </c>
      <c r="AA80" s="16">
        <f t="shared" si="10"/>
        <v>37293447</v>
      </c>
    </row>
    <row r="81" spans="1:27" x14ac:dyDescent="0.15">
      <c r="A81" s="16">
        <v>76</v>
      </c>
      <c r="B81" s="16">
        <v>205</v>
      </c>
      <c r="C81" s="16">
        <v>2</v>
      </c>
      <c r="D81" s="16">
        <f t="shared" si="4"/>
        <v>200</v>
      </c>
      <c r="E81" s="16">
        <f t="shared" si="6"/>
        <v>0</v>
      </c>
      <c r="F81" s="16">
        <f t="shared" si="5"/>
        <v>0</v>
      </c>
      <c r="L81" s="16" t="s">
        <v>36</v>
      </c>
      <c r="M81" s="16" t="str" cm="1">
        <f t="array" ref="M81:U81">_xlfn._xlws.FILTER(领地怪物效果!$A$4:$I$64,L81=领地怪物效果!$A$4:$A$64)</f>
        <v>远征PVP-5级远征币矿井</v>
      </c>
      <c r="N81" s="16">
        <v>5</v>
      </c>
      <c r="O81" s="16">
        <v>13.2</v>
      </c>
      <c r="P81" s="16">
        <v>35</v>
      </c>
      <c r="Q81" s="16">
        <v>35</v>
      </c>
      <c r="R81" s="16">
        <v>0</v>
      </c>
      <c r="S81" s="16">
        <v>39673880</v>
      </c>
      <c r="T81" s="16">
        <v>24500000</v>
      </c>
      <c r="U81" s="16">
        <v>525979477</v>
      </c>
      <c r="V81" s="16">
        <f t="shared" si="7"/>
        <v>5</v>
      </c>
      <c r="W81" s="19" cm="1">
        <f t="array" ref="W81">SUMPRODUCT((V81=品质升级提升效果!$H$3:$H$102)*(品质升级提升效果!$I$3:$I$102=C81)*(品质升级提升效果!$J$3:$J$102))</f>
        <v>0.08</v>
      </c>
      <c r="X81" s="19" cm="1">
        <f t="array" ref="X81">IFERROR(LOOKUP(1,0/((L81=Sheet2!$A$1:$A$90)*(Sheet2!$B$1:$B$90=C81)),Sheet2!$C$1:$C$90),W81)</f>
        <v>0.08</v>
      </c>
      <c r="Y81" s="16">
        <f t="shared" si="8"/>
        <v>3173910</v>
      </c>
      <c r="Z81" s="16">
        <f t="shared" si="9"/>
        <v>2038400</v>
      </c>
      <c r="AA81" s="16">
        <f t="shared" si="10"/>
        <v>43948507</v>
      </c>
    </row>
    <row r="82" spans="1:27" x14ac:dyDescent="0.15">
      <c r="A82" s="16">
        <v>77</v>
      </c>
      <c r="B82" s="16">
        <v>206</v>
      </c>
      <c r="C82" s="16">
        <v>2</v>
      </c>
      <c r="D82" s="16">
        <f t="shared" ref="D82:D145" si="11">IF(AND(B82&gt;200,B82&lt;300),1,0)*100*C82</f>
        <v>200</v>
      </c>
      <c r="E82" s="16">
        <f t="shared" si="6"/>
        <v>0</v>
      </c>
      <c r="F82" s="16">
        <f t="shared" ref="F82:F145" si="12">IF(AND(B82&gt;600,B82&lt;700),1,0)*100*C82</f>
        <v>0</v>
      </c>
      <c r="L82" s="16" t="s">
        <v>37</v>
      </c>
      <c r="M82" s="16" t="str" cm="1">
        <f t="array" ref="M82:U82">_xlfn._xlws.FILTER(领地怪物效果!$A$4:$I$64,L82=领地怪物效果!$A$4:$A$64)</f>
        <v>远征PVP-6级远征币矿井</v>
      </c>
      <c r="N82" s="16">
        <v>6</v>
      </c>
      <c r="O82" s="16">
        <v>31.05</v>
      </c>
      <c r="P82" s="16">
        <v>232</v>
      </c>
      <c r="Q82" s="16">
        <v>232</v>
      </c>
      <c r="R82" s="16">
        <v>0</v>
      </c>
      <c r="S82" s="16">
        <v>93323787</v>
      </c>
      <c r="T82" s="16">
        <v>162400000</v>
      </c>
      <c r="U82" s="16">
        <v>3486492537</v>
      </c>
      <c r="V82" s="16">
        <f t="shared" si="7"/>
        <v>6</v>
      </c>
      <c r="W82" s="19" cm="1">
        <f t="array" ref="W82">SUMPRODUCT((V82=品质升级提升效果!$H$3:$H$102)*(品质升级提升效果!$I$3:$I$102=C82)*(品质升级提升效果!$J$3:$J$102))</f>
        <v>0.08</v>
      </c>
      <c r="X82" s="19" cm="1">
        <f t="array" ref="X82">IFERROR(LOOKUP(1,0/((L82=Sheet2!$A$1:$A$90)*(Sheet2!$B$1:$B$90=C82)),Sheet2!$C$1:$C$90),W82)</f>
        <v>0.08</v>
      </c>
      <c r="Y82" s="16">
        <f t="shared" si="8"/>
        <v>7465902</v>
      </c>
      <c r="Z82" s="16">
        <f t="shared" si="9"/>
        <v>13511680</v>
      </c>
      <c r="AA82" s="16">
        <f t="shared" si="10"/>
        <v>291315820</v>
      </c>
    </row>
    <row r="83" spans="1:27" x14ac:dyDescent="0.15">
      <c r="A83" s="16">
        <v>78</v>
      </c>
      <c r="B83" s="16">
        <v>207</v>
      </c>
      <c r="C83" s="16">
        <v>2</v>
      </c>
      <c r="D83" s="16">
        <f t="shared" si="11"/>
        <v>200</v>
      </c>
      <c r="E83" s="16">
        <f t="shared" si="6"/>
        <v>0</v>
      </c>
      <c r="F83" s="16">
        <f t="shared" si="12"/>
        <v>0</v>
      </c>
      <c r="L83" s="16" t="s">
        <v>38</v>
      </c>
      <c r="M83" s="16" t="str" cm="1">
        <f t="array" ref="M83:U83">_xlfn._xlws.FILTER(领地怪物效果!$A$4:$I$64,L83=领地怪物效果!$A$4:$A$64)</f>
        <v>远征PVP-7级远征币矿井</v>
      </c>
      <c r="N83" s="16">
        <v>7</v>
      </c>
      <c r="O83" s="16">
        <v>35.799999999999997</v>
      </c>
      <c r="P83" s="16">
        <v>300</v>
      </c>
      <c r="Q83" s="16">
        <v>300</v>
      </c>
      <c r="R83" s="16">
        <v>0</v>
      </c>
      <c r="S83" s="16">
        <v>107600373</v>
      </c>
      <c r="T83" s="16">
        <v>210000000</v>
      </c>
      <c r="U83" s="16">
        <v>4508395522</v>
      </c>
      <c r="V83" s="16">
        <f t="shared" si="7"/>
        <v>7</v>
      </c>
      <c r="W83" s="19" cm="1">
        <f t="array" ref="W83">SUMPRODUCT((V83=品质升级提升效果!$H$3:$H$102)*(品质升级提升效果!$I$3:$I$102=C83)*(品质升级提升效果!$J$3:$J$102))</f>
        <v>0.08</v>
      </c>
      <c r="X83" s="19" cm="1">
        <f t="array" ref="X83">IFERROR(LOOKUP(1,0/((L83=Sheet2!$A$1:$A$90)*(Sheet2!$B$1:$B$90=C83)),Sheet2!$C$1:$C$90),W83)</f>
        <v>0.08</v>
      </c>
      <c r="Y83" s="16">
        <f t="shared" si="8"/>
        <v>8608029</v>
      </c>
      <c r="Z83" s="16">
        <f t="shared" si="9"/>
        <v>17472000</v>
      </c>
      <c r="AA83" s="16">
        <f t="shared" si="10"/>
        <v>376701492</v>
      </c>
    </row>
    <row r="84" spans="1:27" x14ac:dyDescent="0.15">
      <c r="A84" s="16">
        <v>79</v>
      </c>
      <c r="B84" s="16">
        <v>208</v>
      </c>
      <c r="C84" s="16">
        <v>2</v>
      </c>
      <c r="D84" s="16">
        <f t="shared" si="11"/>
        <v>200</v>
      </c>
      <c r="E84" s="16">
        <f t="shared" si="6"/>
        <v>0</v>
      </c>
      <c r="F84" s="16">
        <f t="shared" si="12"/>
        <v>0</v>
      </c>
      <c r="L84" s="16" t="s">
        <v>39</v>
      </c>
      <c r="M84" s="16" t="str" cm="1">
        <f t="array" ref="M84:U84">_xlfn._xlws.FILTER(领地怪物效果!$A$4:$I$64,L84=领地怪物效果!$A$4:$A$64)</f>
        <v>远征PVP-8级远征币矿井</v>
      </c>
      <c r="N84" s="16">
        <v>8</v>
      </c>
      <c r="O84" s="16">
        <v>39.549999999999997</v>
      </c>
      <c r="P84" s="16">
        <v>387.5</v>
      </c>
      <c r="Q84" s="16">
        <v>387.5</v>
      </c>
      <c r="R84" s="16">
        <v>0</v>
      </c>
      <c r="S84" s="16">
        <v>118871361</v>
      </c>
      <c r="T84" s="16">
        <v>271250000</v>
      </c>
      <c r="U84" s="16">
        <v>5823344216</v>
      </c>
      <c r="V84" s="16">
        <f t="shared" si="7"/>
        <v>8</v>
      </c>
      <c r="W84" s="19" cm="1">
        <f t="array" ref="W84">SUMPRODUCT((V84=品质升级提升效果!$H$3:$H$102)*(品质升级提升效果!$I$3:$I$102=C84)*(品质升级提升效果!$J$3:$J$102))</f>
        <v>0.06</v>
      </c>
      <c r="X84" s="19" cm="1">
        <f t="array" ref="X84">IFERROR(LOOKUP(1,0/((L84=Sheet2!$A$1:$A$90)*(Sheet2!$B$1:$B$90=C84)),Sheet2!$C$1:$C$90),W84)</f>
        <v>0.06</v>
      </c>
      <c r="Y84" s="16">
        <f t="shared" si="8"/>
        <v>7132281</v>
      </c>
      <c r="Z84" s="16">
        <f t="shared" si="9"/>
        <v>16926000</v>
      </c>
      <c r="AA84" s="16">
        <f t="shared" si="10"/>
        <v>364929570</v>
      </c>
    </row>
    <row r="85" spans="1:27" x14ac:dyDescent="0.15">
      <c r="A85" s="16">
        <v>80</v>
      </c>
      <c r="B85" s="16">
        <v>209</v>
      </c>
      <c r="C85" s="16">
        <v>2</v>
      </c>
      <c r="D85" s="16">
        <f t="shared" si="11"/>
        <v>200</v>
      </c>
      <c r="E85" s="16">
        <f t="shared" si="6"/>
        <v>0</v>
      </c>
      <c r="F85" s="16">
        <f t="shared" si="12"/>
        <v>0</v>
      </c>
      <c r="L85" s="16" t="s">
        <v>40</v>
      </c>
      <c r="M85" s="16" t="str" cm="1">
        <f t="array" ref="M85:U85">_xlfn._xlws.FILTER(领地怪物效果!$A$4:$I$64,L85=领地怪物效果!$A$4:$A$64)</f>
        <v>远征PVP-9级远征币矿井</v>
      </c>
      <c r="N85" s="16">
        <v>9</v>
      </c>
      <c r="O85" s="16">
        <v>68.400000000000006</v>
      </c>
      <c r="P85" s="16">
        <v>480</v>
      </c>
      <c r="Q85" s="16">
        <v>480</v>
      </c>
      <c r="R85" s="16">
        <v>0</v>
      </c>
      <c r="S85" s="16">
        <v>205582835</v>
      </c>
      <c r="T85" s="16">
        <v>336000000</v>
      </c>
      <c r="U85" s="16">
        <v>7213432835</v>
      </c>
      <c r="V85" s="16">
        <f t="shared" si="7"/>
        <v>9</v>
      </c>
      <c r="W85" s="19" cm="1">
        <f t="array" ref="W85">SUMPRODUCT((V85=品质升级提升效果!$H$3:$H$102)*(品质升级提升效果!$I$3:$I$102=C85)*(品质升级提升效果!$J$3:$J$102))</f>
        <v>0.06</v>
      </c>
      <c r="X85" s="19" cm="1">
        <f t="array" ref="X85">IFERROR(LOOKUP(1,0/((L85=Sheet2!$A$1:$A$90)*(Sheet2!$B$1:$B$90=C85)),Sheet2!$C$1:$C$90),W85)</f>
        <v>0.06</v>
      </c>
      <c r="Y85" s="16">
        <f t="shared" si="8"/>
        <v>12334970</v>
      </c>
      <c r="Z85" s="16">
        <f t="shared" si="9"/>
        <v>20966400</v>
      </c>
      <c r="AA85" s="16">
        <f t="shared" si="10"/>
        <v>452041790</v>
      </c>
    </row>
    <row r="86" spans="1:27" x14ac:dyDescent="0.15">
      <c r="A86" s="16">
        <v>81</v>
      </c>
      <c r="B86" s="16">
        <v>210</v>
      </c>
      <c r="C86" s="16">
        <v>2</v>
      </c>
      <c r="D86" s="16">
        <f t="shared" si="11"/>
        <v>200</v>
      </c>
      <c r="E86" s="16">
        <f t="shared" si="6"/>
        <v>0</v>
      </c>
      <c r="F86" s="16">
        <f t="shared" si="12"/>
        <v>0</v>
      </c>
      <c r="L86" s="16" t="s">
        <v>41</v>
      </c>
      <c r="M86" s="16" t="str" cm="1">
        <f t="array" ref="M86:U86">_xlfn._xlws.FILTER(领地怪物效果!$A$4:$I$64,L86=领地怪物效果!$A$4:$A$64)</f>
        <v>远征PVP-10级远征币矿井</v>
      </c>
      <c r="N86" s="16">
        <v>10</v>
      </c>
      <c r="O86" s="16">
        <v>80.5</v>
      </c>
      <c r="P86" s="16">
        <v>528</v>
      </c>
      <c r="Q86" s="16">
        <v>528</v>
      </c>
      <c r="R86" s="16">
        <v>0</v>
      </c>
      <c r="S86" s="16">
        <v>241950559</v>
      </c>
      <c r="T86" s="16">
        <v>369600000</v>
      </c>
      <c r="U86" s="16">
        <v>7934776119</v>
      </c>
      <c r="V86" s="16">
        <f t="shared" si="7"/>
        <v>10</v>
      </c>
      <c r="W86" s="19" cm="1">
        <f t="array" ref="W86">SUMPRODUCT((V86=品质升级提升效果!$H$3:$H$102)*(品质升级提升效果!$I$3:$I$102=C86)*(品质升级提升效果!$J$3:$J$102))</f>
        <v>0.06</v>
      </c>
      <c r="X86" s="19" cm="1">
        <f t="array" ref="X86">IFERROR(LOOKUP(1,0/((L86=Sheet2!$A$1:$A$90)*(Sheet2!$B$1:$B$90=C86)),Sheet2!$C$1:$C$90),W86)</f>
        <v>0.06</v>
      </c>
      <c r="Y86" s="16">
        <f t="shared" si="8"/>
        <v>14517033</v>
      </c>
      <c r="Z86" s="16">
        <f t="shared" si="9"/>
        <v>23063040</v>
      </c>
      <c r="AA86" s="16">
        <f t="shared" si="10"/>
        <v>497245970</v>
      </c>
    </row>
    <row r="87" spans="1:27" x14ac:dyDescent="0.15">
      <c r="A87" s="16">
        <v>82</v>
      </c>
      <c r="B87" s="16">
        <v>301</v>
      </c>
      <c r="C87" s="16">
        <v>2</v>
      </c>
      <c r="D87" s="16">
        <f t="shared" si="11"/>
        <v>0</v>
      </c>
      <c r="E87" s="16">
        <f t="shared" si="6"/>
        <v>200</v>
      </c>
      <c r="F87" s="16">
        <f t="shared" si="12"/>
        <v>0</v>
      </c>
      <c r="L87" s="16" t="s">
        <v>42</v>
      </c>
      <c r="M87" s="16" t="str" cm="1">
        <f t="array" ref="M87:U87">_xlfn._xlws.FILTER(领地怪物效果!$A$4:$I$64,L87=领地怪物效果!$A$4:$A$64)</f>
        <v>远征PVP-1级圣水矿井</v>
      </c>
      <c r="N87" s="16">
        <v>1</v>
      </c>
      <c r="O87" s="16">
        <v>2.5499999999999998</v>
      </c>
      <c r="P87" s="16">
        <v>1.4</v>
      </c>
      <c r="Q87" s="16">
        <v>1.4</v>
      </c>
      <c r="R87" s="16">
        <v>0</v>
      </c>
      <c r="S87" s="16">
        <v>7664272</v>
      </c>
      <c r="T87" s="16">
        <v>980000</v>
      </c>
      <c r="U87" s="16">
        <v>21039179</v>
      </c>
      <c r="V87" s="16">
        <f t="shared" si="7"/>
        <v>1</v>
      </c>
      <c r="W87" s="19" cm="1">
        <f t="array" ref="W87">SUMPRODUCT((V87=品质升级提升效果!$H$3:$H$102)*(品质升级提升效果!$I$3:$I$102=C87)*(品质升级提升效果!$J$3:$J$102))</f>
        <v>0.1</v>
      </c>
      <c r="X87" s="19" cm="1">
        <f t="array" ref="X87">IFERROR(LOOKUP(1,0/((L87=Sheet2!$A$1:$A$90)*(Sheet2!$B$1:$B$90=C87)),Sheet2!$C$1:$C$90),W87)</f>
        <v>0.1</v>
      </c>
      <c r="Y87" s="16">
        <f t="shared" si="8"/>
        <v>766427</v>
      </c>
      <c r="Z87" s="16">
        <f t="shared" si="9"/>
        <v>101920</v>
      </c>
      <c r="AA87" s="16">
        <f t="shared" si="10"/>
        <v>2197425</v>
      </c>
    </row>
    <row r="88" spans="1:27" x14ac:dyDescent="0.15">
      <c r="A88" s="16">
        <v>83</v>
      </c>
      <c r="B88" s="16">
        <v>302</v>
      </c>
      <c r="C88" s="16">
        <v>2</v>
      </c>
      <c r="D88" s="16">
        <f t="shared" si="11"/>
        <v>0</v>
      </c>
      <c r="E88" s="16">
        <f t="shared" si="6"/>
        <v>200</v>
      </c>
      <c r="F88" s="16">
        <f t="shared" si="12"/>
        <v>0</v>
      </c>
      <c r="L88" s="16" t="s">
        <v>43</v>
      </c>
      <c r="M88" s="16" t="str" cm="1">
        <f t="array" ref="M88:U88">_xlfn._xlws.FILTER(领地怪物效果!$A$4:$I$64,L88=领地怪物效果!$A$4:$A$64)</f>
        <v>远征PVP-2级圣水矿井</v>
      </c>
      <c r="N88" s="16">
        <v>2</v>
      </c>
      <c r="O88" s="16">
        <v>4</v>
      </c>
      <c r="P88" s="16">
        <v>1.65</v>
      </c>
      <c r="Q88" s="16">
        <v>1.65</v>
      </c>
      <c r="R88" s="16">
        <v>0</v>
      </c>
      <c r="S88" s="16">
        <v>12022388</v>
      </c>
      <c r="T88" s="16">
        <v>1155000</v>
      </c>
      <c r="U88" s="16">
        <v>24796175</v>
      </c>
      <c r="V88" s="16">
        <f t="shared" si="7"/>
        <v>2</v>
      </c>
      <c r="W88" s="19" cm="1">
        <f t="array" ref="W88">SUMPRODUCT((V88=品质升级提升效果!$H$3:$H$102)*(品质升级提升效果!$I$3:$I$102=C88)*(品质升级提升效果!$J$3:$J$102))</f>
        <v>0.1</v>
      </c>
      <c r="X88" s="19" cm="1">
        <f t="array" ref="X88">IFERROR(LOOKUP(1,0/((L88=Sheet2!$A$1:$A$90)*(Sheet2!$B$1:$B$90=C88)),Sheet2!$C$1:$C$90),W88)</f>
        <v>0.1</v>
      </c>
      <c r="Y88" s="16">
        <f t="shared" si="8"/>
        <v>1202238</v>
      </c>
      <c r="Z88" s="16">
        <f t="shared" si="9"/>
        <v>120120</v>
      </c>
      <c r="AA88" s="16">
        <f t="shared" si="10"/>
        <v>2589822</v>
      </c>
    </row>
    <row r="89" spans="1:27" x14ac:dyDescent="0.15">
      <c r="A89" s="16">
        <v>84</v>
      </c>
      <c r="B89" s="16">
        <v>303</v>
      </c>
      <c r="C89" s="16">
        <v>2</v>
      </c>
      <c r="D89" s="16">
        <f t="shared" si="11"/>
        <v>0</v>
      </c>
      <c r="E89" s="16">
        <f t="shared" si="6"/>
        <v>200</v>
      </c>
      <c r="F89" s="16">
        <f t="shared" si="12"/>
        <v>0</v>
      </c>
      <c r="L89" s="16" t="s">
        <v>44</v>
      </c>
      <c r="M89" s="16" t="str" cm="1">
        <f t="array" ref="M89:U89">_xlfn._xlws.FILTER(领地怪物效果!$A$4:$I$64,L89=领地怪物效果!$A$4:$A$64)</f>
        <v>远征PVP-3级圣水矿井</v>
      </c>
      <c r="N89" s="16">
        <v>3</v>
      </c>
      <c r="O89" s="16">
        <v>8</v>
      </c>
      <c r="P89" s="16">
        <v>2.9</v>
      </c>
      <c r="Q89" s="16">
        <v>2.9</v>
      </c>
      <c r="R89" s="16">
        <v>0</v>
      </c>
      <c r="S89" s="16">
        <v>24044776</v>
      </c>
      <c r="T89" s="16">
        <v>2030000</v>
      </c>
      <c r="U89" s="16">
        <v>43581156</v>
      </c>
      <c r="V89" s="16">
        <f t="shared" si="7"/>
        <v>3</v>
      </c>
      <c r="W89" s="19" cm="1">
        <f t="array" ref="W89">SUMPRODUCT((V89=品质升级提升效果!$H$3:$H$102)*(品质升级提升效果!$I$3:$I$102=C89)*(品质升级提升效果!$J$3:$J$102))</f>
        <v>0.1</v>
      </c>
      <c r="X89" s="19" cm="1">
        <f t="array" ref="X89">IFERROR(LOOKUP(1,0/((L89=Sheet2!$A$1:$A$90)*(Sheet2!$B$1:$B$90=C89)),Sheet2!$C$1:$C$90),W89)</f>
        <v>0.1</v>
      </c>
      <c r="Y89" s="16">
        <f t="shared" si="8"/>
        <v>2404477</v>
      </c>
      <c r="Z89" s="16">
        <f t="shared" si="9"/>
        <v>211120</v>
      </c>
      <c r="AA89" s="16">
        <f t="shared" si="10"/>
        <v>4551809</v>
      </c>
    </row>
    <row r="90" spans="1:27" x14ac:dyDescent="0.15">
      <c r="A90" s="16">
        <v>85</v>
      </c>
      <c r="B90" s="16">
        <v>304</v>
      </c>
      <c r="C90" s="16">
        <v>2</v>
      </c>
      <c r="D90" s="16">
        <f t="shared" si="11"/>
        <v>0</v>
      </c>
      <c r="E90" s="16">
        <f t="shared" si="6"/>
        <v>200</v>
      </c>
      <c r="F90" s="16">
        <f t="shared" si="12"/>
        <v>0</v>
      </c>
      <c r="L90" s="16" t="s">
        <v>45</v>
      </c>
      <c r="M90" s="16" t="str" cm="1">
        <f t="array" ref="M90:U90">_xlfn._xlws.FILTER(领地怪物效果!$A$4:$I$64,L90=领地怪物效果!$A$4:$A$64)</f>
        <v>远征PVP-4级圣水矿井</v>
      </c>
      <c r="N90" s="16">
        <v>4</v>
      </c>
      <c r="O90" s="16">
        <v>11.75</v>
      </c>
      <c r="P90" s="16">
        <v>22.25</v>
      </c>
      <c r="Q90" s="16">
        <v>22.25</v>
      </c>
      <c r="R90" s="16">
        <v>0</v>
      </c>
      <c r="S90" s="16">
        <v>35315764</v>
      </c>
      <c r="T90" s="16">
        <v>15575000</v>
      </c>
      <c r="U90" s="16">
        <v>334372667</v>
      </c>
      <c r="V90" s="16">
        <f t="shared" si="7"/>
        <v>4</v>
      </c>
      <c r="W90" s="19" cm="1">
        <f t="array" ref="W90">SUMPRODUCT((V90=品质升级提升效果!$H$3:$H$102)*(品质升级提升效果!$I$3:$I$102=C90)*(品质升级提升效果!$J$3:$J$102))</f>
        <v>0.08</v>
      </c>
      <c r="X90" s="19" cm="1">
        <f t="array" ref="X90">IFERROR(LOOKUP(1,0/((L90=Sheet2!$A$1:$A$90)*(Sheet2!$B$1:$B$90=C90)),Sheet2!$C$1:$C$90),W90)</f>
        <v>0.08</v>
      </c>
      <c r="Y90" s="16">
        <f t="shared" si="8"/>
        <v>2825261</v>
      </c>
      <c r="Z90" s="16">
        <f t="shared" si="9"/>
        <v>1295840</v>
      </c>
      <c r="AA90" s="16">
        <f t="shared" si="10"/>
        <v>27938693</v>
      </c>
    </row>
    <row r="91" spans="1:27" x14ac:dyDescent="0.15">
      <c r="A91" s="16">
        <v>86</v>
      </c>
      <c r="B91" s="16">
        <v>305</v>
      </c>
      <c r="C91" s="16">
        <v>2</v>
      </c>
      <c r="D91" s="16">
        <f t="shared" si="11"/>
        <v>0</v>
      </c>
      <c r="E91" s="16">
        <f t="shared" si="6"/>
        <v>200</v>
      </c>
      <c r="F91" s="16">
        <f t="shared" si="12"/>
        <v>0</v>
      </c>
      <c r="L91" s="16" t="s">
        <v>46</v>
      </c>
      <c r="M91" s="16" t="str" cm="1">
        <f t="array" ref="M91:U91">_xlfn._xlws.FILTER(领地怪物效果!$A$4:$I$64,L91=领地怪物效果!$A$4:$A$64)</f>
        <v>远征PVP-5级圣水矿井</v>
      </c>
      <c r="N91" s="16">
        <v>5</v>
      </c>
      <c r="O91" s="16">
        <v>17.8</v>
      </c>
      <c r="P91" s="16">
        <v>26.25</v>
      </c>
      <c r="Q91" s="16">
        <v>26.25</v>
      </c>
      <c r="R91" s="16">
        <v>0</v>
      </c>
      <c r="S91" s="16">
        <v>53499626</v>
      </c>
      <c r="T91" s="16">
        <v>18375000</v>
      </c>
      <c r="U91" s="16">
        <v>394484608</v>
      </c>
      <c r="V91" s="16">
        <f t="shared" si="7"/>
        <v>5</v>
      </c>
      <c r="W91" s="19" cm="1">
        <f t="array" ref="W91">SUMPRODUCT((V91=品质升级提升效果!$H$3:$H$102)*(品质升级提升效果!$I$3:$I$102=C91)*(品质升级提升效果!$J$3:$J$102))</f>
        <v>0.08</v>
      </c>
      <c r="X91" s="19" cm="1">
        <f t="array" ref="X91">IFERROR(LOOKUP(1,0/((L91=Sheet2!$A$1:$A$90)*(Sheet2!$B$1:$B$90=C91)),Sheet2!$C$1:$C$90),W91)</f>
        <v>0.08</v>
      </c>
      <c r="Y91" s="16">
        <f t="shared" si="8"/>
        <v>4279970</v>
      </c>
      <c r="Z91" s="16">
        <f t="shared" si="9"/>
        <v>1528800</v>
      </c>
      <c r="AA91" s="16">
        <f t="shared" si="10"/>
        <v>32961380</v>
      </c>
    </row>
    <row r="92" spans="1:27" x14ac:dyDescent="0.15">
      <c r="A92" s="16">
        <v>87</v>
      </c>
      <c r="B92" s="16">
        <v>306</v>
      </c>
      <c r="C92" s="16">
        <v>2</v>
      </c>
      <c r="D92" s="16">
        <f t="shared" si="11"/>
        <v>0</v>
      </c>
      <c r="E92" s="16">
        <f t="shared" ref="E92:E155" si="13">IF(AND(B92&gt;300,B92&lt;400),1,0)*100*C92</f>
        <v>200</v>
      </c>
      <c r="F92" s="16">
        <f t="shared" si="12"/>
        <v>0</v>
      </c>
      <c r="L92" s="16" t="s">
        <v>47</v>
      </c>
      <c r="M92" s="16" t="str" cm="1">
        <f t="array" ref="M92:U92">_xlfn._xlws.FILTER(领地怪物效果!$A$4:$I$64,L92=领地怪物效果!$A$4:$A$64)</f>
        <v>远征PVP-6级圣水矿井</v>
      </c>
      <c r="N92" s="16">
        <v>6</v>
      </c>
      <c r="O92" s="16">
        <v>41.95</v>
      </c>
      <c r="P92" s="16">
        <v>174</v>
      </c>
      <c r="Q92" s="16">
        <v>174</v>
      </c>
      <c r="R92" s="16">
        <v>0</v>
      </c>
      <c r="S92" s="16">
        <v>126084794</v>
      </c>
      <c r="T92" s="16">
        <v>121800000</v>
      </c>
      <c r="U92" s="16">
        <v>2614869402</v>
      </c>
      <c r="V92" s="16">
        <f t="shared" si="7"/>
        <v>6</v>
      </c>
      <c r="W92" s="19" cm="1">
        <f t="array" ref="W92">SUMPRODUCT((V92=品质升级提升效果!$H$3:$H$102)*(品质升级提升效果!$I$3:$I$102=C92)*(品质升级提升效果!$J$3:$J$102))</f>
        <v>0.08</v>
      </c>
      <c r="X92" s="19" cm="1">
        <f t="array" ref="X92">IFERROR(LOOKUP(1,0/((L92=Sheet2!$A$1:$A$90)*(Sheet2!$B$1:$B$90=C92)),Sheet2!$C$1:$C$90),W92)</f>
        <v>0.08</v>
      </c>
      <c r="Y92" s="16">
        <f t="shared" si="8"/>
        <v>10086783</v>
      </c>
      <c r="Z92" s="16">
        <f t="shared" si="9"/>
        <v>10133760</v>
      </c>
      <c r="AA92" s="16">
        <f t="shared" si="10"/>
        <v>218486865</v>
      </c>
    </row>
    <row r="93" spans="1:27" x14ac:dyDescent="0.15">
      <c r="A93" s="16">
        <v>88</v>
      </c>
      <c r="B93" s="16">
        <v>307</v>
      </c>
      <c r="C93" s="16">
        <v>2</v>
      </c>
      <c r="D93" s="16">
        <f t="shared" si="11"/>
        <v>0</v>
      </c>
      <c r="E93" s="16">
        <f t="shared" si="13"/>
        <v>200</v>
      </c>
      <c r="F93" s="16">
        <f t="shared" si="12"/>
        <v>0</v>
      </c>
      <c r="L93" s="16" t="s">
        <v>48</v>
      </c>
      <c r="M93" s="16" t="str" cm="1">
        <f t="array" ref="M93:U93">_xlfn._xlws.FILTER(领地怪物效果!$A$4:$I$64,L93=领地怪物效果!$A$4:$A$64)</f>
        <v>远征PVP-7级圣水矿井</v>
      </c>
      <c r="N93" s="16">
        <v>7</v>
      </c>
      <c r="O93" s="16">
        <v>48.35</v>
      </c>
      <c r="P93" s="16">
        <v>225</v>
      </c>
      <c r="Q93" s="16">
        <v>225</v>
      </c>
      <c r="R93" s="16">
        <v>0</v>
      </c>
      <c r="S93" s="16">
        <v>145320615</v>
      </c>
      <c r="T93" s="16">
        <v>157500000</v>
      </c>
      <c r="U93" s="16">
        <v>3381296641</v>
      </c>
      <c r="V93" s="16">
        <f t="shared" si="7"/>
        <v>7</v>
      </c>
      <c r="W93" s="19" cm="1">
        <f t="array" ref="W93">SUMPRODUCT((V93=品质升级提升效果!$H$3:$H$102)*(品质升级提升效果!$I$3:$I$102=C93)*(品质升级提升效果!$J$3:$J$102))</f>
        <v>0.08</v>
      </c>
      <c r="X93" s="19" cm="1">
        <f t="array" ref="X93">IFERROR(LOOKUP(1,0/((L93=Sheet2!$A$1:$A$90)*(Sheet2!$B$1:$B$90=C93)),Sheet2!$C$1:$C$90),W93)</f>
        <v>0.08</v>
      </c>
      <c r="Y93" s="16">
        <f t="shared" si="8"/>
        <v>11625649</v>
      </c>
      <c r="Z93" s="16">
        <f t="shared" si="9"/>
        <v>13104000</v>
      </c>
      <c r="AA93" s="16">
        <f t="shared" si="10"/>
        <v>282526119</v>
      </c>
    </row>
    <row r="94" spans="1:27" x14ac:dyDescent="0.15">
      <c r="A94" s="16">
        <v>89</v>
      </c>
      <c r="B94" s="16">
        <v>308</v>
      </c>
      <c r="C94" s="16">
        <v>2</v>
      </c>
      <c r="D94" s="16">
        <f t="shared" si="11"/>
        <v>0</v>
      </c>
      <c r="E94" s="16">
        <f t="shared" si="13"/>
        <v>200</v>
      </c>
      <c r="F94" s="16">
        <f t="shared" si="12"/>
        <v>0</v>
      </c>
      <c r="L94" s="16" t="s">
        <v>49</v>
      </c>
      <c r="M94" s="16" t="str" cm="1">
        <f t="array" ref="M94:U94">_xlfn._xlws.FILTER(领地怪物效果!$A$4:$I$64,L94=领地怪物效果!$A$4:$A$64)</f>
        <v>远征PVP-8级圣水矿井</v>
      </c>
      <c r="N94" s="16">
        <v>8</v>
      </c>
      <c r="O94" s="16">
        <v>53.35</v>
      </c>
      <c r="P94" s="16">
        <v>290.60000000000002</v>
      </c>
      <c r="Q94" s="16">
        <v>290.60000000000002</v>
      </c>
      <c r="R94" s="16">
        <v>0</v>
      </c>
      <c r="S94" s="16">
        <v>160348600</v>
      </c>
      <c r="T94" s="16">
        <v>203420000</v>
      </c>
      <c r="U94" s="16">
        <v>4367132462</v>
      </c>
      <c r="V94" s="16">
        <f t="shared" si="7"/>
        <v>8</v>
      </c>
      <c r="W94" s="19" cm="1">
        <f t="array" ref="W94">SUMPRODUCT((V94=品质升级提升效果!$H$3:$H$102)*(品质升级提升效果!$I$3:$I$102=C94)*(品质升级提升效果!$J$3:$J$102))</f>
        <v>0.06</v>
      </c>
      <c r="X94" s="19" cm="1">
        <f t="array" ref="X94">IFERROR(LOOKUP(1,0/((L94=Sheet2!$A$1:$A$90)*(Sheet2!$B$1:$B$90=C94)),Sheet2!$C$1:$C$90),W94)</f>
        <v>0.06</v>
      </c>
      <c r="Y94" s="16">
        <f t="shared" si="8"/>
        <v>9620916</v>
      </c>
      <c r="Z94" s="16">
        <f t="shared" si="9"/>
        <v>12693408</v>
      </c>
      <c r="AA94" s="16">
        <f t="shared" si="10"/>
        <v>273673634</v>
      </c>
    </row>
    <row r="95" spans="1:27" x14ac:dyDescent="0.15">
      <c r="A95" s="16">
        <v>90</v>
      </c>
      <c r="B95" s="16">
        <v>309</v>
      </c>
      <c r="C95" s="16">
        <v>2</v>
      </c>
      <c r="D95" s="16">
        <f t="shared" si="11"/>
        <v>0</v>
      </c>
      <c r="E95" s="16">
        <f t="shared" si="13"/>
        <v>200</v>
      </c>
      <c r="F95" s="16">
        <f t="shared" si="12"/>
        <v>0</v>
      </c>
      <c r="L95" s="16" t="s">
        <v>50</v>
      </c>
      <c r="M95" s="16" t="str" cm="1">
        <f t="array" ref="M95:U95">_xlfn._xlws.FILTER(领地怪物效果!$A$4:$I$64,L95=领地怪物效果!$A$4:$A$64)</f>
        <v>远征PVP-9级圣水矿井</v>
      </c>
      <c r="N95" s="16">
        <v>9</v>
      </c>
      <c r="O95" s="16">
        <v>92.3</v>
      </c>
      <c r="P95" s="16">
        <v>360</v>
      </c>
      <c r="Q95" s="16">
        <v>360</v>
      </c>
      <c r="R95" s="16">
        <v>0</v>
      </c>
      <c r="S95" s="16">
        <v>277416604</v>
      </c>
      <c r="T95" s="16">
        <v>252000000</v>
      </c>
      <c r="U95" s="16">
        <v>5410074626</v>
      </c>
      <c r="V95" s="16">
        <f t="shared" si="7"/>
        <v>9</v>
      </c>
      <c r="W95" s="19" cm="1">
        <f t="array" ref="W95">SUMPRODUCT((V95=品质升级提升效果!$H$3:$H$102)*(品质升级提升效果!$I$3:$I$102=C95)*(品质升级提升效果!$J$3:$J$102))</f>
        <v>0.06</v>
      </c>
      <c r="X95" s="19" cm="1">
        <f t="array" ref="X95">IFERROR(LOOKUP(1,0/((L95=Sheet2!$A$1:$A$90)*(Sheet2!$B$1:$B$90=C95)),Sheet2!$C$1:$C$90),W95)</f>
        <v>0.06</v>
      </c>
      <c r="Y95" s="16">
        <f t="shared" si="8"/>
        <v>16644996</v>
      </c>
      <c r="Z95" s="16">
        <f t="shared" si="9"/>
        <v>15724800</v>
      </c>
      <c r="AA95" s="16">
        <f t="shared" si="10"/>
        <v>339031343</v>
      </c>
    </row>
    <row r="96" spans="1:27" x14ac:dyDescent="0.15">
      <c r="A96" s="16">
        <v>91</v>
      </c>
      <c r="B96" s="16">
        <v>310</v>
      </c>
      <c r="C96" s="16">
        <v>2</v>
      </c>
      <c r="D96" s="16">
        <f t="shared" si="11"/>
        <v>0</v>
      </c>
      <c r="E96" s="16">
        <f t="shared" si="13"/>
        <v>200</v>
      </c>
      <c r="F96" s="16">
        <f t="shared" si="12"/>
        <v>0</v>
      </c>
      <c r="L96" s="16" t="s">
        <v>51</v>
      </c>
      <c r="M96" s="16" t="str" cm="1">
        <f t="array" ref="M96:U96">_xlfn._xlws.FILTER(领地怪物效果!$A$4:$I$64,L96=领地怪物效果!$A$4:$A$64)</f>
        <v>远征PVP-10级圣水矿井</v>
      </c>
      <c r="N96" s="16">
        <v>10</v>
      </c>
      <c r="O96" s="16">
        <v>108.65</v>
      </c>
      <c r="P96" s="16">
        <v>396</v>
      </c>
      <c r="Q96" s="16">
        <v>396</v>
      </c>
      <c r="R96" s="16">
        <v>0</v>
      </c>
      <c r="S96" s="16">
        <v>326558115</v>
      </c>
      <c r="T96" s="16">
        <v>277200000</v>
      </c>
      <c r="U96" s="16">
        <v>5951082089</v>
      </c>
      <c r="V96" s="16">
        <f t="shared" si="7"/>
        <v>10</v>
      </c>
      <c r="W96" s="19" cm="1">
        <f t="array" ref="W96">SUMPRODUCT((V96=品质升级提升效果!$H$3:$H$102)*(品质升级提升效果!$I$3:$I$102=C96)*(品质升级提升效果!$J$3:$J$102))</f>
        <v>0.06</v>
      </c>
      <c r="X96" s="19" cm="1">
        <f t="array" ref="X96">IFERROR(LOOKUP(1,0/((L96=Sheet2!$A$1:$A$90)*(Sheet2!$B$1:$B$90=C96)),Sheet2!$C$1:$C$90),W96)</f>
        <v>0.06</v>
      </c>
      <c r="Y96" s="16">
        <f t="shared" si="8"/>
        <v>19593486</v>
      </c>
      <c r="Z96" s="16">
        <f t="shared" si="9"/>
        <v>17297280</v>
      </c>
      <c r="AA96" s="16">
        <f t="shared" si="10"/>
        <v>372934477</v>
      </c>
    </row>
    <row r="97" spans="1:27" x14ac:dyDescent="0.15">
      <c r="A97" s="16">
        <v>92</v>
      </c>
      <c r="B97" s="16">
        <v>401</v>
      </c>
      <c r="C97" s="16">
        <v>2</v>
      </c>
      <c r="D97" s="16">
        <f t="shared" si="11"/>
        <v>0</v>
      </c>
      <c r="E97" s="16">
        <f t="shared" si="13"/>
        <v>0</v>
      </c>
      <c r="F97" s="16">
        <f t="shared" si="12"/>
        <v>0</v>
      </c>
      <c r="L97" s="16" t="s">
        <v>52</v>
      </c>
      <c r="M97" s="16" t="str" cm="1">
        <f t="array" ref="M97:U97">_xlfn._xlws.FILTER(领地怪物效果!$A$4:$I$64,L97=领地怪物效果!$A$4:$A$64)</f>
        <v>远征PVP-3级要塞</v>
      </c>
      <c r="N97" s="16">
        <v>3</v>
      </c>
      <c r="O97" s="16">
        <v>5</v>
      </c>
      <c r="P97" s="16">
        <v>2.5</v>
      </c>
      <c r="Q97" s="16">
        <v>2.5</v>
      </c>
      <c r="R97" s="16">
        <v>0</v>
      </c>
      <c r="S97" s="16">
        <v>15027985</v>
      </c>
      <c r="T97" s="16">
        <v>1750000</v>
      </c>
      <c r="U97" s="16">
        <v>37569962</v>
      </c>
      <c r="V97" s="16">
        <f t="shared" si="7"/>
        <v>1</v>
      </c>
      <c r="W97" s="19" cm="1">
        <f t="array" ref="W97">SUMPRODUCT((V97=品质升级提升效果!$H$3:$H$102)*(品质升级提升效果!$I$3:$I$102=C97)*(品质升级提升效果!$J$3:$J$102))</f>
        <v>0.1</v>
      </c>
      <c r="X97" s="19" cm="1">
        <f t="array" ref="X97">IFERROR(LOOKUP(1,0/((L97=Sheet2!$A$1:$A$90)*(Sheet2!$B$1:$B$90=C97)),Sheet2!$C$1:$C$90),W97)</f>
        <v>1.4999999999999999E-2</v>
      </c>
      <c r="Y97" s="16">
        <f t="shared" si="8"/>
        <v>225419</v>
      </c>
      <c r="Z97" s="16">
        <f t="shared" si="9"/>
        <v>27300</v>
      </c>
      <c r="AA97" s="16">
        <f t="shared" si="10"/>
        <v>588596</v>
      </c>
    </row>
    <row r="98" spans="1:27" x14ac:dyDescent="0.15">
      <c r="A98" s="16">
        <v>93</v>
      </c>
      <c r="B98" s="16">
        <v>402</v>
      </c>
      <c r="C98" s="16">
        <v>2</v>
      </c>
      <c r="D98" s="16">
        <f t="shared" si="11"/>
        <v>0</v>
      </c>
      <c r="E98" s="16">
        <f t="shared" si="13"/>
        <v>0</v>
      </c>
      <c r="F98" s="16">
        <f t="shared" si="12"/>
        <v>0</v>
      </c>
      <c r="L98" s="16" t="s">
        <v>53</v>
      </c>
      <c r="M98" s="16" t="str" cm="1">
        <f t="array" ref="M98:U98">_xlfn._xlws.FILTER(领地怪物效果!$A$4:$I$64,L98=领地怪物效果!$A$4:$A$64)</f>
        <v>远征PVP-6级要塞</v>
      </c>
      <c r="N98" s="16">
        <v>6</v>
      </c>
      <c r="O98" s="16">
        <v>26</v>
      </c>
      <c r="P98" s="16">
        <v>160</v>
      </c>
      <c r="Q98" s="16">
        <v>160</v>
      </c>
      <c r="R98" s="16">
        <v>0</v>
      </c>
      <c r="S98" s="16">
        <v>78145522</v>
      </c>
      <c r="T98" s="16">
        <v>112000000</v>
      </c>
      <c r="U98" s="16">
        <v>2404477611</v>
      </c>
      <c r="V98" s="16">
        <f t="shared" si="7"/>
        <v>2</v>
      </c>
      <c r="W98" s="19" cm="1">
        <f t="array" ref="W98">SUMPRODUCT((V98=品质升级提升效果!$H$3:$H$102)*(品质升级提升效果!$I$3:$I$102=C98)*(品质升级提升效果!$J$3:$J$102))</f>
        <v>0.1</v>
      </c>
      <c r="X98" s="19" cm="1">
        <f t="array" ref="X98">IFERROR(LOOKUP(1,0/((L98=Sheet2!$A$1:$A$90)*(Sheet2!$B$1:$B$90=C98)),Sheet2!$C$1:$C$90),W98)</f>
        <v>1.4999999999999999E-2</v>
      </c>
      <c r="Y98" s="16">
        <f t="shared" si="8"/>
        <v>1172182</v>
      </c>
      <c r="Z98" s="16">
        <f t="shared" si="9"/>
        <v>1747200</v>
      </c>
      <c r="AA98" s="16">
        <f t="shared" si="10"/>
        <v>37670149</v>
      </c>
    </row>
    <row r="99" spans="1:27" x14ac:dyDescent="0.15">
      <c r="A99" s="16">
        <v>94</v>
      </c>
      <c r="B99" s="16">
        <v>403</v>
      </c>
      <c r="C99" s="16">
        <v>2</v>
      </c>
      <c r="D99" s="16">
        <f t="shared" si="11"/>
        <v>0</v>
      </c>
      <c r="E99" s="16">
        <f t="shared" si="13"/>
        <v>0</v>
      </c>
      <c r="F99" s="16">
        <f t="shared" si="12"/>
        <v>0</v>
      </c>
      <c r="L99" s="16" t="s">
        <v>54</v>
      </c>
      <c r="M99" s="16" t="str" cm="1">
        <f t="array" ref="M99:U99">_xlfn._xlws.FILTER(领地怪物效果!$A$4:$I$64,L99=领地怪物效果!$A$4:$A$64)</f>
        <v>远征PVP-9级要塞</v>
      </c>
      <c r="N99" s="16">
        <v>9</v>
      </c>
      <c r="O99" s="16">
        <v>56</v>
      </c>
      <c r="P99" s="16">
        <v>300</v>
      </c>
      <c r="Q99" s="16">
        <v>300</v>
      </c>
      <c r="R99" s="16">
        <v>0</v>
      </c>
      <c r="S99" s="16">
        <v>168313432</v>
      </c>
      <c r="T99" s="16">
        <v>210000000</v>
      </c>
      <c r="U99" s="16">
        <v>4508395522</v>
      </c>
      <c r="V99" s="16">
        <f t="shared" si="7"/>
        <v>3</v>
      </c>
      <c r="W99" s="19" cm="1">
        <f t="array" ref="W99">SUMPRODUCT((V99=品质升级提升效果!$H$3:$H$102)*(品质升级提升效果!$I$3:$I$102=C99)*(品质升级提升效果!$J$3:$J$102))</f>
        <v>0.1</v>
      </c>
      <c r="X99" s="19" cm="1">
        <f t="array" ref="X99">IFERROR(LOOKUP(1,0/((L99=Sheet2!$A$1:$A$90)*(Sheet2!$B$1:$B$90=C99)),Sheet2!$C$1:$C$90),W99)</f>
        <v>1.4999999999999999E-2</v>
      </c>
      <c r="Y99" s="16">
        <f t="shared" si="8"/>
        <v>2524701</v>
      </c>
      <c r="Z99" s="16">
        <f t="shared" si="9"/>
        <v>3276000</v>
      </c>
      <c r="AA99" s="16">
        <f t="shared" si="10"/>
        <v>70631529</v>
      </c>
    </row>
    <row r="100" spans="1:27" x14ac:dyDescent="0.15">
      <c r="A100" s="16">
        <v>95</v>
      </c>
      <c r="B100" s="16">
        <v>404</v>
      </c>
      <c r="C100" s="16">
        <v>2</v>
      </c>
      <c r="D100" s="16">
        <f t="shared" si="11"/>
        <v>0</v>
      </c>
      <c r="E100" s="16">
        <f t="shared" si="13"/>
        <v>0</v>
      </c>
      <c r="F100" s="16">
        <f t="shared" si="12"/>
        <v>0</v>
      </c>
      <c r="L100" s="16" t="s">
        <v>55</v>
      </c>
      <c r="M100" s="16" t="str" cm="1">
        <f t="array" ref="M100:U100">_xlfn._xlws.FILTER(领地怪物效果!$A$4:$I$64,L100=领地怪物效果!$A$4:$A$64)</f>
        <v>远征PVP-10级中心城邦</v>
      </c>
      <c r="N100" s="16">
        <v>10</v>
      </c>
      <c r="O100" s="16">
        <v>83</v>
      </c>
      <c r="P100" s="16">
        <v>401</v>
      </c>
      <c r="Q100" s="16">
        <v>401</v>
      </c>
      <c r="R100" s="16">
        <v>0</v>
      </c>
      <c r="S100" s="16">
        <v>249464552</v>
      </c>
      <c r="T100" s="16">
        <v>280700000</v>
      </c>
      <c r="U100" s="16">
        <v>6026222014</v>
      </c>
      <c r="V100" s="16">
        <f t="shared" si="7"/>
        <v>4</v>
      </c>
      <c r="W100" s="19" cm="1">
        <f t="array" ref="W100">SUMPRODUCT((V100=品质升级提升效果!$H$3:$H$102)*(品质升级提升效果!$I$3:$I$102=C100)*(品质升级提升效果!$J$3:$J$102))</f>
        <v>0.08</v>
      </c>
      <c r="X100" s="19" cm="1">
        <f t="array" ref="X100">IFERROR(LOOKUP(1,0/((L100=Sheet2!$A$1:$A$90)*(Sheet2!$B$1:$B$90=C100)),Sheet2!$C$1:$C$90),W100)</f>
        <v>1.4999999999999999E-2</v>
      </c>
      <c r="Y100" s="16">
        <f t="shared" si="8"/>
        <v>3741968</v>
      </c>
      <c r="Z100" s="16">
        <f t="shared" si="9"/>
        <v>4378920</v>
      </c>
      <c r="AA100" s="16">
        <f t="shared" si="10"/>
        <v>94410811</v>
      </c>
    </row>
    <row r="101" spans="1:27" x14ac:dyDescent="0.15">
      <c r="A101" s="16">
        <v>96</v>
      </c>
      <c r="B101" s="16">
        <v>500</v>
      </c>
      <c r="C101" s="16">
        <v>2</v>
      </c>
      <c r="D101" s="16">
        <f t="shared" si="11"/>
        <v>0</v>
      </c>
      <c r="E101" s="16">
        <f t="shared" si="13"/>
        <v>0</v>
      </c>
      <c r="F101" s="16">
        <f t="shared" si="12"/>
        <v>0</v>
      </c>
      <c r="L101" s="16" t="s">
        <v>56</v>
      </c>
      <c r="M101" s="16" t="str" cm="1">
        <f t="array" ref="M101:U101">_xlfn._xlws.FILTER(领地怪物效果!$A$4:$I$64,L101=领地怪物效果!$A$4:$A$64)</f>
        <v>远征PVE-出生</v>
      </c>
      <c r="N101" s="16">
        <v>0</v>
      </c>
      <c r="O101" s="16">
        <v>1.5</v>
      </c>
      <c r="P101" s="16">
        <v>1.2</v>
      </c>
      <c r="Q101" s="16">
        <v>1.2</v>
      </c>
      <c r="R101" s="16">
        <v>0</v>
      </c>
      <c r="S101" s="16">
        <v>4508395</v>
      </c>
      <c r="T101" s="16">
        <v>840000</v>
      </c>
      <c r="U101" s="16">
        <v>18033582</v>
      </c>
      <c r="V101" s="16">
        <f t="shared" si="7"/>
        <v>1</v>
      </c>
      <c r="W101" s="19" cm="1">
        <f t="array" ref="W101">SUMPRODUCT((V101=品质升级提升效果!$H$3:$H$102)*(品质升级提升效果!$I$3:$I$102=C101)*(品质升级提升效果!$J$3:$J$102))</f>
        <v>0.1</v>
      </c>
      <c r="X101" s="19" cm="1">
        <f t="array" ref="X101">IFERROR(LOOKUP(1,0/((L101=Sheet2!$A$1:$A$90)*(Sheet2!$B$1:$B$90=C101)),Sheet2!$C$1:$C$90),W101)</f>
        <v>0.1</v>
      </c>
      <c r="Y101" s="16">
        <f t="shared" si="8"/>
        <v>450839</v>
      </c>
      <c r="Z101" s="16">
        <f t="shared" si="9"/>
        <v>87360</v>
      </c>
      <c r="AA101" s="16">
        <f t="shared" si="10"/>
        <v>1883507</v>
      </c>
    </row>
    <row r="102" spans="1:27" x14ac:dyDescent="0.15">
      <c r="A102" s="16">
        <v>97</v>
      </c>
      <c r="B102" s="16">
        <v>501</v>
      </c>
      <c r="C102" s="16">
        <v>2</v>
      </c>
      <c r="D102" s="16">
        <f t="shared" si="11"/>
        <v>0</v>
      </c>
      <c r="E102" s="16">
        <f t="shared" si="13"/>
        <v>0</v>
      </c>
      <c r="F102" s="16">
        <f t="shared" si="12"/>
        <v>0</v>
      </c>
      <c r="L102" s="16" t="s">
        <v>57</v>
      </c>
      <c r="M102" s="16" t="str" cm="1">
        <f t="array" ref="M102:U102">_xlfn._xlws.FILTER(领地怪物效果!$A$4:$I$64,L102=领地怪物效果!$A$4:$A$64)</f>
        <v>远征PVE-1级普通</v>
      </c>
      <c r="N102" s="16">
        <v>1</v>
      </c>
      <c r="O102" s="16">
        <v>1.35</v>
      </c>
      <c r="P102" s="16">
        <v>1.2</v>
      </c>
      <c r="Q102" s="16">
        <v>1.2</v>
      </c>
      <c r="R102" s="16">
        <v>0</v>
      </c>
      <c r="S102" s="16">
        <v>4057555</v>
      </c>
      <c r="T102" s="16">
        <v>840000</v>
      </c>
      <c r="U102" s="16">
        <v>18033582</v>
      </c>
      <c r="V102" s="16">
        <f t="shared" si="7"/>
        <v>1</v>
      </c>
      <c r="W102" s="19" cm="1">
        <f t="array" ref="W102">SUMPRODUCT((V102=品质升级提升效果!$H$3:$H$102)*(品质升级提升效果!$I$3:$I$102=C102)*(品质升级提升效果!$J$3:$J$102))</f>
        <v>0.1</v>
      </c>
      <c r="X102" s="19" cm="1">
        <f t="array" ref="X102">IFERROR(LOOKUP(1,0/((L102=Sheet2!$A$1:$A$90)*(Sheet2!$B$1:$B$90=C102)),Sheet2!$C$1:$C$90),W102)</f>
        <v>0.1</v>
      </c>
      <c r="Y102" s="16">
        <f t="shared" si="8"/>
        <v>405755</v>
      </c>
      <c r="Z102" s="16">
        <f t="shared" si="9"/>
        <v>87360</v>
      </c>
      <c r="AA102" s="16">
        <f t="shared" si="10"/>
        <v>1883507</v>
      </c>
    </row>
    <row r="103" spans="1:27" x14ac:dyDescent="0.15">
      <c r="A103" s="16">
        <v>98</v>
      </c>
      <c r="B103" s="16">
        <v>502</v>
      </c>
      <c r="C103" s="16">
        <v>2</v>
      </c>
      <c r="D103" s="16">
        <f t="shared" si="11"/>
        <v>0</v>
      </c>
      <c r="E103" s="16">
        <f t="shared" si="13"/>
        <v>0</v>
      </c>
      <c r="F103" s="16">
        <f t="shared" si="12"/>
        <v>0</v>
      </c>
      <c r="L103" s="16" t="s">
        <v>58</v>
      </c>
      <c r="M103" s="16" t="str" cm="1">
        <f t="array" ref="M103:U103">_xlfn._xlws.FILTER(领地怪物效果!$A$4:$I$64,L103=领地怪物效果!$A$4:$A$64)</f>
        <v>远征PVE-2级普通</v>
      </c>
      <c r="N103" s="16">
        <v>2</v>
      </c>
      <c r="O103" s="16">
        <v>2.8</v>
      </c>
      <c r="P103" s="16">
        <v>1.8</v>
      </c>
      <c r="Q103" s="16">
        <v>1.8</v>
      </c>
      <c r="R103" s="16">
        <v>0</v>
      </c>
      <c r="S103" s="16">
        <v>8415671</v>
      </c>
      <c r="T103" s="16">
        <v>1260000</v>
      </c>
      <c r="U103" s="16">
        <v>27050373</v>
      </c>
      <c r="V103" s="16">
        <f t="shared" si="7"/>
        <v>2</v>
      </c>
      <c r="W103" s="19" cm="1">
        <f t="array" ref="W103">SUMPRODUCT((V103=品质升级提升效果!$H$3:$H$102)*(品质升级提升效果!$I$3:$I$102=C103)*(品质升级提升效果!$J$3:$J$102))</f>
        <v>0.1</v>
      </c>
      <c r="X103" s="19" cm="1">
        <f t="array" ref="X103">IFERROR(LOOKUP(1,0/((L103=Sheet2!$A$1:$A$90)*(Sheet2!$B$1:$B$90=C103)),Sheet2!$C$1:$C$90),W103)</f>
        <v>0.1</v>
      </c>
      <c r="Y103" s="16">
        <f t="shared" si="8"/>
        <v>841567</v>
      </c>
      <c r="Z103" s="16">
        <f t="shared" si="9"/>
        <v>131040</v>
      </c>
      <c r="AA103" s="16">
        <f t="shared" si="10"/>
        <v>2825261</v>
      </c>
    </row>
    <row r="104" spans="1:27" x14ac:dyDescent="0.15">
      <c r="A104" s="16">
        <v>99</v>
      </c>
      <c r="B104" s="16">
        <v>503</v>
      </c>
      <c r="C104" s="16">
        <v>2</v>
      </c>
      <c r="D104" s="16">
        <f t="shared" si="11"/>
        <v>0</v>
      </c>
      <c r="E104" s="16">
        <f t="shared" si="13"/>
        <v>0</v>
      </c>
      <c r="F104" s="16">
        <f t="shared" si="12"/>
        <v>0</v>
      </c>
      <c r="L104" s="16" t="s">
        <v>59</v>
      </c>
      <c r="M104" s="16" t="str" cm="1">
        <f t="array" ref="M104:U104">_xlfn._xlws.FILTER(领地怪物效果!$A$4:$I$64,L104=领地怪物效果!$A$4:$A$64)</f>
        <v>远征PVE-3级普通</v>
      </c>
      <c r="N104" s="16">
        <v>3</v>
      </c>
      <c r="O104" s="16">
        <v>5.5</v>
      </c>
      <c r="P104" s="16">
        <v>3</v>
      </c>
      <c r="Q104" s="16">
        <v>3</v>
      </c>
      <c r="R104" s="16">
        <v>0</v>
      </c>
      <c r="S104" s="16">
        <v>16530783</v>
      </c>
      <c r="T104" s="16">
        <v>2100000</v>
      </c>
      <c r="U104" s="16">
        <v>45083955</v>
      </c>
      <c r="V104" s="16">
        <f t="shared" si="7"/>
        <v>3</v>
      </c>
      <c r="W104" s="19" cm="1">
        <f t="array" ref="W104">SUMPRODUCT((V104=品质升级提升效果!$H$3:$H$102)*(品质升级提升效果!$I$3:$I$102=C104)*(品质升级提升效果!$J$3:$J$102))</f>
        <v>0.1</v>
      </c>
      <c r="X104" s="19" cm="1">
        <f t="array" ref="X104">IFERROR(LOOKUP(1,0/((L104=Sheet2!$A$1:$A$90)*(Sheet2!$B$1:$B$90=C104)),Sheet2!$C$1:$C$90),W104)</f>
        <v>0.1</v>
      </c>
      <c r="Y104" s="16">
        <f t="shared" si="8"/>
        <v>1653078</v>
      </c>
      <c r="Z104" s="16">
        <f t="shared" si="9"/>
        <v>218400</v>
      </c>
      <c r="AA104" s="16">
        <f t="shared" si="10"/>
        <v>4708768</v>
      </c>
    </row>
    <row r="105" spans="1:27" x14ac:dyDescent="0.15">
      <c r="A105" s="16">
        <v>100</v>
      </c>
      <c r="B105" s="16">
        <v>504</v>
      </c>
      <c r="C105" s="16">
        <v>2</v>
      </c>
      <c r="D105" s="16">
        <f t="shared" si="11"/>
        <v>0</v>
      </c>
      <c r="E105" s="16">
        <f t="shared" si="13"/>
        <v>0</v>
      </c>
      <c r="F105" s="16">
        <f t="shared" si="12"/>
        <v>0</v>
      </c>
      <c r="L105" s="16" t="s">
        <v>60</v>
      </c>
      <c r="M105" s="16" t="str" cm="1">
        <f t="array" ref="M105:U105">_xlfn._xlws.FILTER(领地怪物效果!$A$4:$I$64,L105=领地怪物效果!$A$4:$A$64)</f>
        <v>远征PVE-4级普通</v>
      </c>
      <c r="N105" s="16">
        <v>4</v>
      </c>
      <c r="O105" s="16">
        <v>8</v>
      </c>
      <c r="P105" s="16">
        <v>22</v>
      </c>
      <c r="Q105" s="16">
        <v>22</v>
      </c>
      <c r="R105" s="16">
        <v>0</v>
      </c>
      <c r="S105" s="16">
        <v>24044776</v>
      </c>
      <c r="T105" s="16">
        <v>15400000</v>
      </c>
      <c r="U105" s="16">
        <v>330615671</v>
      </c>
      <c r="V105" s="16">
        <f t="shared" si="7"/>
        <v>4</v>
      </c>
      <c r="W105" s="19" cm="1">
        <f t="array" ref="W105">SUMPRODUCT((V105=品质升级提升效果!$H$3:$H$102)*(品质升级提升效果!$I$3:$I$102=C105)*(品质升级提升效果!$J$3:$J$102))</f>
        <v>0.08</v>
      </c>
      <c r="X105" s="19" cm="1">
        <f t="array" ref="X105">IFERROR(LOOKUP(1,0/((L105=Sheet2!$A$1:$A$90)*(Sheet2!$B$1:$B$90=C105)),Sheet2!$C$1:$C$90),W105)</f>
        <v>0.08</v>
      </c>
      <c r="Y105" s="16">
        <f t="shared" si="8"/>
        <v>1923582</v>
      </c>
      <c r="Z105" s="16">
        <f t="shared" si="9"/>
        <v>1281280</v>
      </c>
      <c r="AA105" s="16">
        <f t="shared" si="10"/>
        <v>27624776</v>
      </c>
    </row>
    <row r="106" spans="1:27" x14ac:dyDescent="0.15">
      <c r="A106" s="16">
        <v>101</v>
      </c>
      <c r="B106" s="16">
        <v>505</v>
      </c>
      <c r="C106" s="16">
        <v>2</v>
      </c>
      <c r="D106" s="16">
        <f t="shared" si="11"/>
        <v>0</v>
      </c>
      <c r="E106" s="16">
        <f t="shared" si="13"/>
        <v>0</v>
      </c>
      <c r="F106" s="16">
        <f t="shared" si="12"/>
        <v>0</v>
      </c>
      <c r="L106" s="16" t="s">
        <v>61</v>
      </c>
      <c r="M106" s="16" t="str" cm="1">
        <f t="array" ref="M106:U106">_xlfn._xlws.FILTER(领地怪物效果!$A$4:$I$64,L106=领地怪物效果!$A$4:$A$64)</f>
        <v>远征PVE-5级普通</v>
      </c>
      <c r="N106" s="16">
        <v>5</v>
      </c>
      <c r="O106" s="16">
        <v>12</v>
      </c>
      <c r="P106" s="16">
        <v>25</v>
      </c>
      <c r="Q106" s="16">
        <v>25</v>
      </c>
      <c r="R106" s="16">
        <v>0</v>
      </c>
      <c r="S106" s="16">
        <v>36067164</v>
      </c>
      <c r="T106" s="16">
        <v>17500000</v>
      </c>
      <c r="U106" s="16">
        <v>375699626</v>
      </c>
      <c r="V106" s="16">
        <f t="shared" si="7"/>
        <v>5</v>
      </c>
      <c r="W106" s="19" cm="1">
        <f t="array" ref="W106">SUMPRODUCT((V106=品质升级提升效果!$H$3:$H$102)*(品质升级提升效果!$I$3:$I$102=C106)*(品质升级提升效果!$J$3:$J$102))</f>
        <v>0.08</v>
      </c>
      <c r="X106" s="19" cm="1">
        <f t="array" ref="X106">IFERROR(LOOKUP(1,0/((L106=Sheet2!$A$1:$A$90)*(Sheet2!$B$1:$B$90=C106)),Sheet2!$C$1:$C$90),W106)</f>
        <v>0.08</v>
      </c>
      <c r="Y106" s="16">
        <f t="shared" si="8"/>
        <v>2885373</v>
      </c>
      <c r="Z106" s="16">
        <f t="shared" si="9"/>
        <v>1456000</v>
      </c>
      <c r="AA106" s="16">
        <f t="shared" si="10"/>
        <v>31391790</v>
      </c>
    </row>
    <row r="107" spans="1:27" x14ac:dyDescent="0.15">
      <c r="A107" s="16">
        <v>102</v>
      </c>
      <c r="B107" s="16">
        <v>506</v>
      </c>
      <c r="C107" s="16">
        <v>2</v>
      </c>
      <c r="D107" s="16">
        <f t="shared" si="11"/>
        <v>0</v>
      </c>
      <c r="E107" s="16">
        <f t="shared" si="13"/>
        <v>0</v>
      </c>
      <c r="F107" s="16">
        <f t="shared" si="12"/>
        <v>0</v>
      </c>
      <c r="L107" s="16" t="s">
        <v>62</v>
      </c>
      <c r="M107" s="16" t="str" cm="1">
        <f t="array" ref="M107:U107">_xlfn._xlws.FILTER(领地怪物效果!$A$4:$I$64,L107=领地怪物效果!$A$4:$A$64)</f>
        <v>远征PVE-6级普通</v>
      </c>
      <c r="N107" s="16">
        <v>6</v>
      </c>
      <c r="O107" s="16">
        <v>28</v>
      </c>
      <c r="P107" s="16">
        <v>160</v>
      </c>
      <c r="Q107" s="16">
        <v>160</v>
      </c>
      <c r="R107" s="16">
        <v>0</v>
      </c>
      <c r="S107" s="16">
        <v>84156716</v>
      </c>
      <c r="T107" s="16">
        <v>112000000</v>
      </c>
      <c r="U107" s="16">
        <v>2404477611</v>
      </c>
      <c r="V107" s="16">
        <f t="shared" si="7"/>
        <v>6</v>
      </c>
      <c r="W107" s="19" cm="1">
        <f t="array" ref="W107">SUMPRODUCT((V107=品质升级提升效果!$H$3:$H$102)*(品质升级提升效果!$I$3:$I$102=C107)*(品质升级提升效果!$J$3:$J$102))</f>
        <v>0.08</v>
      </c>
      <c r="X107" s="19" cm="1">
        <f t="array" ref="X107">IFERROR(LOOKUP(1,0/((L107=Sheet2!$A$1:$A$90)*(Sheet2!$B$1:$B$90=C107)),Sheet2!$C$1:$C$90),W107)</f>
        <v>0.08</v>
      </c>
      <c r="Y107" s="16">
        <f t="shared" si="8"/>
        <v>6732537</v>
      </c>
      <c r="Z107" s="16">
        <f t="shared" si="9"/>
        <v>9318400</v>
      </c>
      <c r="AA107" s="16">
        <f t="shared" si="10"/>
        <v>200907462</v>
      </c>
    </row>
    <row r="108" spans="1:27" x14ac:dyDescent="0.15">
      <c r="A108" s="16">
        <v>103</v>
      </c>
      <c r="B108" s="16">
        <v>507</v>
      </c>
      <c r="C108" s="16">
        <v>2</v>
      </c>
      <c r="D108" s="16">
        <f t="shared" si="11"/>
        <v>0</v>
      </c>
      <c r="E108" s="16">
        <f t="shared" si="13"/>
        <v>0</v>
      </c>
      <c r="F108" s="16">
        <f t="shared" si="12"/>
        <v>0</v>
      </c>
      <c r="L108" s="16" t="s">
        <v>63</v>
      </c>
      <c r="M108" s="16" t="str" cm="1">
        <f t="array" ref="M108:U108">_xlfn._xlws.FILTER(领地怪物效果!$A$4:$I$64,L108=领地怪物效果!$A$4:$A$64)</f>
        <v>远征PVE-7级普通</v>
      </c>
      <c r="N108" s="16">
        <v>7</v>
      </c>
      <c r="O108" s="16">
        <v>32</v>
      </c>
      <c r="P108" s="16">
        <v>200</v>
      </c>
      <c r="Q108" s="16">
        <v>200</v>
      </c>
      <c r="R108" s="16">
        <v>0</v>
      </c>
      <c r="S108" s="16">
        <v>96179104</v>
      </c>
      <c r="T108" s="16">
        <v>140000000</v>
      </c>
      <c r="U108" s="16">
        <v>3005597014</v>
      </c>
      <c r="V108" s="16">
        <f t="shared" si="7"/>
        <v>7</v>
      </c>
      <c r="W108" s="19" cm="1">
        <f t="array" ref="W108">SUMPRODUCT((V108=品质升级提升效果!$H$3:$H$102)*(品质升级提升效果!$I$3:$I$102=C108)*(品质升级提升效果!$J$3:$J$102))</f>
        <v>0.08</v>
      </c>
      <c r="X108" s="19" cm="1">
        <f t="array" ref="X108">IFERROR(LOOKUP(1,0/((L108=Sheet2!$A$1:$A$90)*(Sheet2!$B$1:$B$90=C108)),Sheet2!$C$1:$C$90),W108)</f>
        <v>0.08</v>
      </c>
      <c r="Y108" s="16">
        <f t="shared" si="8"/>
        <v>7694328</v>
      </c>
      <c r="Z108" s="16">
        <f t="shared" si="9"/>
        <v>11648000</v>
      </c>
      <c r="AA108" s="16">
        <f t="shared" si="10"/>
        <v>251134328</v>
      </c>
    </row>
    <row r="109" spans="1:27" x14ac:dyDescent="0.15">
      <c r="A109" s="16">
        <v>104</v>
      </c>
      <c r="B109" s="16">
        <v>508</v>
      </c>
      <c r="C109" s="16">
        <v>2</v>
      </c>
      <c r="D109" s="16">
        <f t="shared" si="11"/>
        <v>0</v>
      </c>
      <c r="E109" s="16">
        <f t="shared" si="13"/>
        <v>0</v>
      </c>
      <c r="F109" s="16">
        <f t="shared" si="12"/>
        <v>0</v>
      </c>
      <c r="L109" s="16" t="s">
        <v>64</v>
      </c>
      <c r="M109" s="16" t="str" cm="1">
        <f t="array" ref="M109:U109">_xlfn._xlws.FILTER(领地怪物效果!$A$4:$I$64,L109=领地怪物效果!$A$4:$A$64)</f>
        <v>远征PVE-8级普通</v>
      </c>
      <c r="N109" s="16">
        <v>8</v>
      </c>
      <c r="O109" s="16">
        <v>35</v>
      </c>
      <c r="P109" s="16">
        <v>250</v>
      </c>
      <c r="Q109" s="16">
        <v>250</v>
      </c>
      <c r="R109" s="16">
        <v>0</v>
      </c>
      <c r="S109" s="16">
        <v>105195895</v>
      </c>
      <c r="T109" s="16">
        <v>175000000</v>
      </c>
      <c r="U109" s="16">
        <v>3756996268</v>
      </c>
      <c r="V109" s="16">
        <f t="shared" si="7"/>
        <v>8</v>
      </c>
      <c r="W109" s="19" cm="1">
        <f t="array" ref="W109">SUMPRODUCT((V109=品质升级提升效果!$H$3:$H$102)*(品质升级提升效果!$I$3:$I$102=C109)*(品质升级提升效果!$J$3:$J$102))</f>
        <v>0.06</v>
      </c>
      <c r="X109" s="19" cm="1">
        <f t="array" ref="X109">IFERROR(LOOKUP(1,0/((L109=Sheet2!$A$1:$A$90)*(Sheet2!$B$1:$B$90=C109)),Sheet2!$C$1:$C$90),W109)</f>
        <v>0.06</v>
      </c>
      <c r="Y109" s="16">
        <f t="shared" si="8"/>
        <v>6311753</v>
      </c>
      <c r="Z109" s="16">
        <f t="shared" si="9"/>
        <v>10920000</v>
      </c>
      <c r="AA109" s="16">
        <f t="shared" si="10"/>
        <v>235438432</v>
      </c>
    </row>
    <row r="110" spans="1:27" x14ac:dyDescent="0.15">
      <c r="A110" s="16">
        <v>105</v>
      </c>
      <c r="B110" s="16">
        <v>509</v>
      </c>
      <c r="C110" s="16">
        <v>2</v>
      </c>
      <c r="D110" s="16">
        <f t="shared" si="11"/>
        <v>0</v>
      </c>
      <c r="E110" s="16">
        <f t="shared" si="13"/>
        <v>0</v>
      </c>
      <c r="F110" s="16">
        <f t="shared" si="12"/>
        <v>0</v>
      </c>
      <c r="L110" s="16" t="s">
        <v>65</v>
      </c>
      <c r="M110" s="16" t="str" cm="1">
        <f t="array" ref="M110:U110">_xlfn._xlws.FILTER(领地怪物效果!$A$4:$I$64,L110=领地怪物效果!$A$4:$A$64)</f>
        <v>远征PVE-9级普通</v>
      </c>
      <c r="N110" s="16">
        <v>9</v>
      </c>
      <c r="O110" s="16">
        <v>60</v>
      </c>
      <c r="P110" s="16">
        <v>300</v>
      </c>
      <c r="Q110" s="16">
        <v>300</v>
      </c>
      <c r="R110" s="16">
        <v>0</v>
      </c>
      <c r="S110" s="16">
        <v>180335820</v>
      </c>
      <c r="T110" s="16">
        <v>210000000</v>
      </c>
      <c r="U110" s="16">
        <v>4508395522</v>
      </c>
      <c r="V110" s="16">
        <f t="shared" si="7"/>
        <v>9</v>
      </c>
      <c r="W110" s="19" cm="1">
        <f t="array" ref="W110">SUMPRODUCT((V110=品质升级提升效果!$H$3:$H$102)*(品质升级提升效果!$I$3:$I$102=C110)*(品质升级提升效果!$J$3:$J$102))</f>
        <v>0.06</v>
      </c>
      <c r="X110" s="19" cm="1">
        <f t="array" ref="X110">IFERROR(LOOKUP(1,0/((L110=Sheet2!$A$1:$A$90)*(Sheet2!$B$1:$B$90=C110)),Sheet2!$C$1:$C$90),W110)</f>
        <v>0.06</v>
      </c>
      <c r="Y110" s="16">
        <f t="shared" si="8"/>
        <v>10820149</v>
      </c>
      <c r="Z110" s="16">
        <f t="shared" si="9"/>
        <v>13104000</v>
      </c>
      <c r="AA110" s="16">
        <f t="shared" si="10"/>
        <v>282526119</v>
      </c>
    </row>
    <row r="111" spans="1:27" x14ac:dyDescent="0.15">
      <c r="A111" s="16">
        <v>106</v>
      </c>
      <c r="B111" s="16">
        <v>510</v>
      </c>
      <c r="C111" s="16">
        <v>2</v>
      </c>
      <c r="D111" s="16">
        <f t="shared" si="11"/>
        <v>0</v>
      </c>
      <c r="E111" s="16">
        <f t="shared" si="13"/>
        <v>0</v>
      </c>
      <c r="F111" s="16">
        <f t="shared" si="12"/>
        <v>0</v>
      </c>
      <c r="L111" s="16" t="s">
        <v>66</v>
      </c>
      <c r="M111" s="16" t="str" cm="1">
        <f t="array" ref="M111:U111">_xlfn._xlws.FILTER(领地怪物效果!$A$4:$I$64,L111=领地怪物效果!$A$4:$A$64)</f>
        <v>远征PVE-10级普通</v>
      </c>
      <c r="N111" s="16">
        <v>10</v>
      </c>
      <c r="O111" s="16">
        <v>70</v>
      </c>
      <c r="P111" s="16">
        <v>320</v>
      </c>
      <c r="Q111" s="16">
        <v>320</v>
      </c>
      <c r="R111" s="16">
        <v>0</v>
      </c>
      <c r="S111" s="16">
        <v>210391791</v>
      </c>
      <c r="T111" s="16">
        <v>224000000</v>
      </c>
      <c r="U111" s="16">
        <v>4808955223</v>
      </c>
      <c r="V111" s="16">
        <f t="shared" si="7"/>
        <v>10</v>
      </c>
      <c r="W111" s="19" cm="1">
        <f t="array" ref="W111">SUMPRODUCT((V111=品质升级提升效果!$H$3:$H$102)*(品质升级提升效果!$I$3:$I$102=C111)*(品质升级提升效果!$J$3:$J$102))</f>
        <v>0.06</v>
      </c>
      <c r="X111" s="19" cm="1">
        <f t="array" ref="X111">IFERROR(LOOKUP(1,0/((L111=Sheet2!$A$1:$A$90)*(Sheet2!$B$1:$B$90=C111)),Sheet2!$C$1:$C$90),W111)</f>
        <v>0.06</v>
      </c>
      <c r="Y111" s="16">
        <f t="shared" si="8"/>
        <v>12623507</v>
      </c>
      <c r="Z111" s="16">
        <f t="shared" si="9"/>
        <v>13977600</v>
      </c>
      <c r="AA111" s="16">
        <f t="shared" si="10"/>
        <v>301361193</v>
      </c>
    </row>
    <row r="112" spans="1:27" x14ac:dyDescent="0.15">
      <c r="A112" s="16">
        <v>107</v>
      </c>
      <c r="B112" s="16">
        <v>601</v>
      </c>
      <c r="C112" s="16">
        <v>2</v>
      </c>
      <c r="D112" s="16">
        <f t="shared" si="11"/>
        <v>0</v>
      </c>
      <c r="E112" s="16">
        <f t="shared" si="13"/>
        <v>0</v>
      </c>
      <c r="F112" s="16">
        <f t="shared" si="12"/>
        <v>200</v>
      </c>
      <c r="L112" s="16" t="s">
        <v>67</v>
      </c>
      <c r="M112" s="16" t="str" cm="1">
        <f t="array" ref="M112:U112">_xlfn._xlws.FILTER(领地怪物效果!$A$4:$I$64,L112=领地怪物效果!$A$4:$A$64)</f>
        <v>远征PVE-1级远古矿井</v>
      </c>
      <c r="N112" s="16">
        <v>1</v>
      </c>
      <c r="O112" s="16">
        <v>1.9</v>
      </c>
      <c r="P112" s="16">
        <v>1.9</v>
      </c>
      <c r="Q112" s="16">
        <v>1.9</v>
      </c>
      <c r="R112" s="16">
        <v>0</v>
      </c>
      <c r="S112" s="16">
        <v>5710634</v>
      </c>
      <c r="T112" s="16">
        <v>1330000</v>
      </c>
      <c r="U112" s="16">
        <v>28553171</v>
      </c>
      <c r="V112" s="16">
        <f t="shared" si="7"/>
        <v>1</v>
      </c>
      <c r="W112" s="19" cm="1">
        <f t="array" ref="W112">SUMPRODUCT((V112=品质升级提升效果!$H$3:$H$102)*(品质升级提升效果!$I$3:$I$102=C112)*(品质升级提升效果!$J$3:$J$102))</f>
        <v>0.1</v>
      </c>
      <c r="X112" s="19" cm="1">
        <f t="array" ref="X112">IFERROR(LOOKUP(1,0/((L112=Sheet2!$A$1:$A$90)*(Sheet2!$B$1:$B$90=C112)),Sheet2!$C$1:$C$90),W112)</f>
        <v>0.1</v>
      </c>
      <c r="Y112" s="16">
        <f t="shared" si="8"/>
        <v>571063</v>
      </c>
      <c r="Z112" s="16">
        <f t="shared" si="9"/>
        <v>138320</v>
      </c>
      <c r="AA112" s="16">
        <f t="shared" si="10"/>
        <v>2982220</v>
      </c>
    </row>
    <row r="113" spans="1:27" x14ac:dyDescent="0.15">
      <c r="A113" s="16">
        <v>108</v>
      </c>
      <c r="B113" s="16">
        <v>602</v>
      </c>
      <c r="C113" s="16">
        <v>2</v>
      </c>
      <c r="D113" s="16">
        <f t="shared" si="11"/>
        <v>0</v>
      </c>
      <c r="E113" s="16">
        <f t="shared" si="13"/>
        <v>0</v>
      </c>
      <c r="F113" s="16">
        <f t="shared" si="12"/>
        <v>200</v>
      </c>
      <c r="L113" s="16" t="s">
        <v>68</v>
      </c>
      <c r="M113" s="16" t="str" cm="1">
        <f t="array" ref="M113:U113">_xlfn._xlws.FILTER(领地怪物效果!$A$4:$I$64,L113=领地怪物效果!$A$4:$A$64)</f>
        <v>远征PVE-2级远古矿井</v>
      </c>
      <c r="N113" s="16">
        <v>2</v>
      </c>
      <c r="O113" s="16">
        <v>2.95</v>
      </c>
      <c r="P113" s="16">
        <v>2.25</v>
      </c>
      <c r="Q113" s="16">
        <v>2.25</v>
      </c>
      <c r="R113" s="16">
        <v>0</v>
      </c>
      <c r="S113" s="16">
        <v>8866511</v>
      </c>
      <c r="T113" s="16">
        <v>1575000</v>
      </c>
      <c r="U113" s="16">
        <v>33812966</v>
      </c>
      <c r="V113" s="16">
        <f t="shared" si="7"/>
        <v>2</v>
      </c>
      <c r="W113" s="19" cm="1">
        <f t="array" ref="W113">SUMPRODUCT((V113=品质升级提升效果!$H$3:$H$102)*(品质升级提升效果!$I$3:$I$102=C113)*(品质升级提升效果!$J$3:$J$102))</f>
        <v>0.1</v>
      </c>
      <c r="X113" s="19" cm="1">
        <f t="array" ref="X113">IFERROR(LOOKUP(1,0/((L113=Sheet2!$A$1:$A$90)*(Sheet2!$B$1:$B$90=C113)),Sheet2!$C$1:$C$90),W113)</f>
        <v>0.1</v>
      </c>
      <c r="Y113" s="16">
        <f t="shared" si="8"/>
        <v>886651</v>
      </c>
      <c r="Z113" s="16">
        <f t="shared" si="9"/>
        <v>163800</v>
      </c>
      <c r="AA113" s="16">
        <f t="shared" si="10"/>
        <v>3531576</v>
      </c>
    </row>
    <row r="114" spans="1:27" x14ac:dyDescent="0.15">
      <c r="A114" s="16">
        <v>109</v>
      </c>
      <c r="B114" s="16">
        <v>603</v>
      </c>
      <c r="C114" s="16">
        <v>2</v>
      </c>
      <c r="D114" s="16">
        <f t="shared" si="11"/>
        <v>0</v>
      </c>
      <c r="E114" s="16">
        <f t="shared" si="13"/>
        <v>0</v>
      </c>
      <c r="F114" s="16">
        <f t="shared" si="12"/>
        <v>200</v>
      </c>
      <c r="L114" s="16" t="s">
        <v>69</v>
      </c>
      <c r="M114" s="16" t="str" cm="1">
        <f t="array" ref="M114:U114">_xlfn._xlws.FILTER(领地怪物效果!$A$4:$I$64,L114=领地怪物效果!$A$4:$A$64)</f>
        <v>远征PVE-3级远古矿井</v>
      </c>
      <c r="N114" s="16">
        <v>3</v>
      </c>
      <c r="O114" s="16">
        <v>5.9</v>
      </c>
      <c r="P114" s="16">
        <v>3.9</v>
      </c>
      <c r="Q114" s="16">
        <v>3.9</v>
      </c>
      <c r="R114" s="16">
        <v>0</v>
      </c>
      <c r="S114" s="16">
        <v>17733022</v>
      </c>
      <c r="T114" s="16">
        <v>2730000</v>
      </c>
      <c r="U114" s="16">
        <v>58609141</v>
      </c>
      <c r="V114" s="16">
        <f t="shared" si="7"/>
        <v>3</v>
      </c>
      <c r="W114" s="19" cm="1">
        <f t="array" ref="W114">SUMPRODUCT((V114=品质升级提升效果!$H$3:$H$102)*(品质升级提升效果!$I$3:$I$102=C114)*(品质升级提升效果!$J$3:$J$102))</f>
        <v>0.1</v>
      </c>
      <c r="X114" s="19" cm="1">
        <f t="array" ref="X114">IFERROR(LOOKUP(1,0/((L114=Sheet2!$A$1:$A$90)*(Sheet2!$B$1:$B$90=C114)),Sheet2!$C$1:$C$90),W114)</f>
        <v>0.1</v>
      </c>
      <c r="Y114" s="16">
        <f t="shared" si="8"/>
        <v>1773302</v>
      </c>
      <c r="Z114" s="16">
        <f t="shared" si="9"/>
        <v>283920</v>
      </c>
      <c r="AA114" s="16">
        <f t="shared" si="10"/>
        <v>6121399</v>
      </c>
    </row>
    <row r="115" spans="1:27" x14ac:dyDescent="0.15">
      <c r="A115" s="16">
        <v>110</v>
      </c>
      <c r="B115" s="16">
        <v>604</v>
      </c>
      <c r="C115" s="16">
        <v>2</v>
      </c>
      <c r="D115" s="16">
        <f t="shared" si="11"/>
        <v>0</v>
      </c>
      <c r="E115" s="16">
        <f t="shared" si="13"/>
        <v>0</v>
      </c>
      <c r="F115" s="16">
        <f t="shared" si="12"/>
        <v>200</v>
      </c>
      <c r="L115" s="16" t="s">
        <v>70</v>
      </c>
      <c r="M115" s="16" t="str" cm="1">
        <f t="array" ref="M115:U115">_xlfn._xlws.FILTER(领地怪物效果!$A$4:$I$64,L115=领地怪物效果!$A$4:$A$64)</f>
        <v>远征PVE-4级远古矿井</v>
      </c>
      <c r="N115" s="16">
        <v>4</v>
      </c>
      <c r="O115" s="16">
        <v>8.6999999999999993</v>
      </c>
      <c r="P115" s="16">
        <v>29.7</v>
      </c>
      <c r="Q115" s="16">
        <v>29.7</v>
      </c>
      <c r="R115" s="16">
        <v>0</v>
      </c>
      <c r="S115" s="16">
        <v>26148694</v>
      </c>
      <c r="T115" s="16">
        <v>20790000</v>
      </c>
      <c r="U115" s="16">
        <v>446331156</v>
      </c>
      <c r="V115" s="16">
        <f t="shared" si="7"/>
        <v>4</v>
      </c>
      <c r="W115" s="19" cm="1">
        <f t="array" ref="W115">SUMPRODUCT((V115=品质升级提升效果!$H$3:$H$102)*(品质升级提升效果!$I$3:$I$102=C115)*(品质升级提升效果!$J$3:$J$102))</f>
        <v>0.08</v>
      </c>
      <c r="X115" s="19" cm="1">
        <f t="array" ref="X115">IFERROR(LOOKUP(1,0/((L115=Sheet2!$A$1:$A$90)*(Sheet2!$B$1:$B$90=C115)),Sheet2!$C$1:$C$90),W115)</f>
        <v>0.08</v>
      </c>
      <c r="Y115" s="16">
        <f t="shared" si="8"/>
        <v>2091895</v>
      </c>
      <c r="Z115" s="16">
        <f t="shared" si="9"/>
        <v>1729728</v>
      </c>
      <c r="AA115" s="16">
        <f t="shared" si="10"/>
        <v>37293447</v>
      </c>
    </row>
    <row r="116" spans="1:27" x14ac:dyDescent="0.15">
      <c r="A116" s="16">
        <v>111</v>
      </c>
      <c r="B116" s="16">
        <v>605</v>
      </c>
      <c r="C116" s="16">
        <v>2</v>
      </c>
      <c r="D116" s="16">
        <f t="shared" si="11"/>
        <v>0</v>
      </c>
      <c r="E116" s="16">
        <f t="shared" si="13"/>
        <v>0</v>
      </c>
      <c r="F116" s="16">
        <f t="shared" si="12"/>
        <v>200</v>
      </c>
      <c r="L116" s="16" t="s">
        <v>71</v>
      </c>
      <c r="M116" s="16" t="str" cm="1">
        <f t="array" ref="M116:U116">_xlfn._xlws.FILTER(领地怪物效果!$A$4:$I$64,L116=领地怪物效果!$A$4:$A$64)</f>
        <v>远征PVE-5级远古矿井</v>
      </c>
      <c r="N116" s="16">
        <v>5</v>
      </c>
      <c r="O116" s="16">
        <v>13.2</v>
      </c>
      <c r="P116" s="16">
        <v>35</v>
      </c>
      <c r="Q116" s="16">
        <v>35</v>
      </c>
      <c r="R116" s="16">
        <v>0</v>
      </c>
      <c r="S116" s="16">
        <v>39673880</v>
      </c>
      <c r="T116" s="16">
        <v>24500000</v>
      </c>
      <c r="U116" s="16">
        <v>525979477</v>
      </c>
      <c r="V116" s="16">
        <f t="shared" si="7"/>
        <v>5</v>
      </c>
      <c r="W116" s="19" cm="1">
        <f t="array" ref="W116">SUMPRODUCT((V116=品质升级提升效果!$H$3:$H$102)*(品质升级提升效果!$I$3:$I$102=C116)*(品质升级提升效果!$J$3:$J$102))</f>
        <v>0.08</v>
      </c>
      <c r="X116" s="19" cm="1">
        <f t="array" ref="X116">IFERROR(LOOKUP(1,0/((L116=Sheet2!$A$1:$A$90)*(Sheet2!$B$1:$B$90=C116)),Sheet2!$C$1:$C$90),W116)</f>
        <v>0.08</v>
      </c>
      <c r="Y116" s="16">
        <f t="shared" si="8"/>
        <v>3173910</v>
      </c>
      <c r="Z116" s="16">
        <f t="shared" si="9"/>
        <v>2038400</v>
      </c>
      <c r="AA116" s="16">
        <f t="shared" si="10"/>
        <v>43948507</v>
      </c>
    </row>
    <row r="117" spans="1:27" x14ac:dyDescent="0.15">
      <c r="A117" s="16">
        <v>112</v>
      </c>
      <c r="B117" s="16">
        <v>606</v>
      </c>
      <c r="C117" s="16">
        <v>2</v>
      </c>
      <c r="D117" s="16">
        <f t="shared" si="11"/>
        <v>0</v>
      </c>
      <c r="E117" s="16">
        <f t="shared" si="13"/>
        <v>0</v>
      </c>
      <c r="F117" s="16">
        <f t="shared" si="12"/>
        <v>200</v>
      </c>
      <c r="L117" s="16" t="s">
        <v>72</v>
      </c>
      <c r="M117" s="16" t="str" cm="1">
        <f t="array" ref="M117:U117">_xlfn._xlws.FILTER(领地怪物效果!$A$4:$I$64,L117=领地怪物效果!$A$4:$A$64)</f>
        <v>远征PVE-6级远古矿井</v>
      </c>
      <c r="N117" s="16">
        <v>6</v>
      </c>
      <c r="O117" s="16">
        <v>31.05</v>
      </c>
      <c r="P117" s="16">
        <v>232</v>
      </c>
      <c r="Q117" s="16">
        <v>232</v>
      </c>
      <c r="R117" s="16">
        <v>0</v>
      </c>
      <c r="S117" s="16">
        <v>93323787</v>
      </c>
      <c r="T117" s="16">
        <v>162400000</v>
      </c>
      <c r="U117" s="16">
        <v>3486492537</v>
      </c>
      <c r="V117" s="16">
        <f t="shared" si="7"/>
        <v>6</v>
      </c>
      <c r="W117" s="19" cm="1">
        <f t="array" ref="W117">SUMPRODUCT((V117=品质升级提升效果!$H$3:$H$102)*(品质升级提升效果!$I$3:$I$102=C117)*(品质升级提升效果!$J$3:$J$102))</f>
        <v>0.08</v>
      </c>
      <c r="X117" s="19" cm="1">
        <f t="array" ref="X117">IFERROR(LOOKUP(1,0/((L117=Sheet2!$A$1:$A$90)*(Sheet2!$B$1:$B$90=C117)),Sheet2!$C$1:$C$90),W117)</f>
        <v>0.08</v>
      </c>
      <c r="Y117" s="16">
        <f t="shared" si="8"/>
        <v>7465902</v>
      </c>
      <c r="Z117" s="16">
        <f t="shared" si="9"/>
        <v>13511680</v>
      </c>
      <c r="AA117" s="16">
        <f t="shared" si="10"/>
        <v>291315820</v>
      </c>
    </row>
    <row r="118" spans="1:27" x14ac:dyDescent="0.15">
      <c r="A118" s="16">
        <v>113</v>
      </c>
      <c r="B118" s="16">
        <v>607</v>
      </c>
      <c r="C118" s="16">
        <v>2</v>
      </c>
      <c r="D118" s="16">
        <f t="shared" si="11"/>
        <v>0</v>
      </c>
      <c r="E118" s="16">
        <f t="shared" si="13"/>
        <v>0</v>
      </c>
      <c r="F118" s="16">
        <f t="shared" si="12"/>
        <v>200</v>
      </c>
      <c r="L118" s="16" t="s">
        <v>73</v>
      </c>
      <c r="M118" s="16" t="str" cm="1">
        <f t="array" ref="M118:U118">_xlfn._xlws.FILTER(领地怪物效果!$A$4:$I$64,L118=领地怪物效果!$A$4:$A$64)</f>
        <v>远征PVE-7级远古矿井</v>
      </c>
      <c r="N118" s="16">
        <v>7</v>
      </c>
      <c r="O118" s="16">
        <v>35.799999999999997</v>
      </c>
      <c r="P118" s="16">
        <v>300</v>
      </c>
      <c r="Q118" s="16">
        <v>300</v>
      </c>
      <c r="R118" s="16">
        <v>0</v>
      </c>
      <c r="S118" s="16">
        <v>107600373</v>
      </c>
      <c r="T118" s="16">
        <v>210000000</v>
      </c>
      <c r="U118" s="16">
        <v>4508395522</v>
      </c>
      <c r="V118" s="16">
        <f t="shared" si="7"/>
        <v>7</v>
      </c>
      <c r="W118" s="19" cm="1">
        <f t="array" ref="W118">SUMPRODUCT((V118=品质升级提升效果!$H$3:$H$102)*(品质升级提升效果!$I$3:$I$102=C118)*(品质升级提升效果!$J$3:$J$102))</f>
        <v>0.08</v>
      </c>
      <c r="X118" s="19" cm="1">
        <f t="array" ref="X118">IFERROR(LOOKUP(1,0/((L118=Sheet2!$A$1:$A$90)*(Sheet2!$B$1:$B$90=C118)),Sheet2!$C$1:$C$90),W118)</f>
        <v>0.08</v>
      </c>
      <c r="Y118" s="16">
        <f t="shared" si="8"/>
        <v>8608029</v>
      </c>
      <c r="Z118" s="16">
        <f t="shared" si="9"/>
        <v>17472000</v>
      </c>
      <c r="AA118" s="16">
        <f t="shared" si="10"/>
        <v>376701492</v>
      </c>
    </row>
    <row r="119" spans="1:27" x14ac:dyDescent="0.15">
      <c r="A119" s="16">
        <v>114</v>
      </c>
      <c r="B119" s="16">
        <v>608</v>
      </c>
      <c r="C119" s="16">
        <v>2</v>
      </c>
      <c r="D119" s="16">
        <f t="shared" si="11"/>
        <v>0</v>
      </c>
      <c r="E119" s="16">
        <f t="shared" si="13"/>
        <v>0</v>
      </c>
      <c r="F119" s="16">
        <f t="shared" si="12"/>
        <v>200</v>
      </c>
      <c r="L119" s="16" t="s">
        <v>74</v>
      </c>
      <c r="M119" s="16" t="str" cm="1">
        <f t="array" ref="M119:U119">_xlfn._xlws.FILTER(领地怪物效果!$A$4:$I$64,L119=领地怪物效果!$A$4:$A$64)</f>
        <v>远征PVE-8级远古矿井</v>
      </c>
      <c r="N119" s="16">
        <v>8</v>
      </c>
      <c r="O119" s="16">
        <v>39.549999999999997</v>
      </c>
      <c r="P119" s="16">
        <v>387.5</v>
      </c>
      <c r="Q119" s="16">
        <v>387.5</v>
      </c>
      <c r="R119" s="16">
        <v>0</v>
      </c>
      <c r="S119" s="16">
        <v>118871361</v>
      </c>
      <c r="T119" s="16">
        <v>271250000</v>
      </c>
      <c r="U119" s="16">
        <v>5823344216</v>
      </c>
      <c r="V119" s="16">
        <f t="shared" si="7"/>
        <v>8</v>
      </c>
      <c r="W119" s="19" cm="1">
        <f t="array" ref="W119">SUMPRODUCT((V119=品质升级提升效果!$H$3:$H$102)*(品质升级提升效果!$I$3:$I$102=C119)*(品质升级提升效果!$J$3:$J$102))</f>
        <v>0.06</v>
      </c>
      <c r="X119" s="19" cm="1">
        <f t="array" ref="X119">IFERROR(LOOKUP(1,0/((L119=Sheet2!$A$1:$A$90)*(Sheet2!$B$1:$B$90=C119)),Sheet2!$C$1:$C$90),W119)</f>
        <v>0.06</v>
      </c>
      <c r="Y119" s="16">
        <f t="shared" si="8"/>
        <v>7132281</v>
      </c>
      <c r="Z119" s="16">
        <f t="shared" si="9"/>
        <v>16926000</v>
      </c>
      <c r="AA119" s="16">
        <f t="shared" si="10"/>
        <v>364929570</v>
      </c>
    </row>
    <row r="120" spans="1:27" x14ac:dyDescent="0.15">
      <c r="A120" s="16">
        <v>115</v>
      </c>
      <c r="B120" s="16">
        <v>609</v>
      </c>
      <c r="C120" s="16">
        <v>2</v>
      </c>
      <c r="D120" s="16">
        <f t="shared" si="11"/>
        <v>0</v>
      </c>
      <c r="E120" s="16">
        <f t="shared" si="13"/>
        <v>0</v>
      </c>
      <c r="F120" s="16">
        <f t="shared" si="12"/>
        <v>200</v>
      </c>
      <c r="L120" s="16" t="s">
        <v>75</v>
      </c>
      <c r="M120" s="16" t="str" cm="1">
        <f t="array" ref="M120:U120">_xlfn._xlws.FILTER(领地怪物效果!$A$4:$I$64,L120=领地怪物效果!$A$4:$A$64)</f>
        <v>远征PVE-9级远古矿井</v>
      </c>
      <c r="N120" s="16">
        <v>9</v>
      </c>
      <c r="O120" s="16">
        <v>68.400000000000006</v>
      </c>
      <c r="P120" s="16">
        <v>480</v>
      </c>
      <c r="Q120" s="16">
        <v>480</v>
      </c>
      <c r="R120" s="16">
        <v>0</v>
      </c>
      <c r="S120" s="16">
        <v>205582835</v>
      </c>
      <c r="T120" s="16">
        <v>336000000</v>
      </c>
      <c r="U120" s="16">
        <v>7213432835</v>
      </c>
      <c r="V120" s="16">
        <f t="shared" si="7"/>
        <v>9</v>
      </c>
      <c r="W120" s="19" cm="1">
        <f t="array" ref="W120">SUMPRODUCT((V120=品质升级提升效果!$H$3:$H$102)*(品质升级提升效果!$I$3:$I$102=C120)*(品质升级提升效果!$J$3:$J$102))</f>
        <v>0.06</v>
      </c>
      <c r="X120" s="19" cm="1">
        <f t="array" ref="X120">IFERROR(LOOKUP(1,0/((L120=Sheet2!$A$1:$A$90)*(Sheet2!$B$1:$B$90=C120)),Sheet2!$C$1:$C$90),W120)</f>
        <v>0.06</v>
      </c>
      <c r="Y120" s="16">
        <f t="shared" si="8"/>
        <v>12334970</v>
      </c>
      <c r="Z120" s="16">
        <f t="shared" si="9"/>
        <v>20966400</v>
      </c>
      <c r="AA120" s="16">
        <f t="shared" si="10"/>
        <v>452041790</v>
      </c>
    </row>
    <row r="121" spans="1:27" x14ac:dyDescent="0.15">
      <c r="A121" s="16">
        <v>116</v>
      </c>
      <c r="B121" s="16">
        <v>701</v>
      </c>
      <c r="C121" s="16">
        <v>2</v>
      </c>
      <c r="D121" s="16">
        <f t="shared" si="11"/>
        <v>0</v>
      </c>
      <c r="E121" s="16">
        <f t="shared" si="13"/>
        <v>0</v>
      </c>
      <c r="F121" s="16">
        <f t="shared" si="12"/>
        <v>0</v>
      </c>
      <c r="L121" s="16" t="s">
        <v>76</v>
      </c>
      <c r="M121" s="16" t="str" cm="1">
        <f t="array" ref="M121:U121">_xlfn._xlws.FILTER(领地怪物效果!$A$4:$I$64,L121=领地怪物效果!$A$4:$A$64)</f>
        <v>远征PVE-2级BOSS据点</v>
      </c>
      <c r="N121" s="16">
        <v>2</v>
      </c>
      <c r="O121" s="16">
        <v>3.2</v>
      </c>
      <c r="P121" s="16">
        <v>2</v>
      </c>
      <c r="Q121" s="16">
        <v>2</v>
      </c>
      <c r="R121" s="16">
        <v>0</v>
      </c>
      <c r="S121" s="16">
        <v>9617910</v>
      </c>
      <c r="T121" s="16">
        <v>1400000</v>
      </c>
      <c r="U121" s="16">
        <v>30055970</v>
      </c>
      <c r="V121" s="16">
        <f t="shared" si="7"/>
        <v>1</v>
      </c>
      <c r="W121" s="19" cm="1">
        <f t="array" ref="W121">SUMPRODUCT((V121=品质升级提升效果!$H$3:$H$102)*(品质升级提升效果!$I$3:$I$102=C121)*(品质升级提升效果!$J$3:$J$102))</f>
        <v>0.1</v>
      </c>
      <c r="X121" s="19" cm="1">
        <f t="array" ref="X121">IFERROR(LOOKUP(1,0/((L121=Sheet2!$A$1:$A$90)*(Sheet2!$B$1:$B$90=C121)),Sheet2!$C$1:$C$90),W121)</f>
        <v>1.4999999999999999E-2</v>
      </c>
      <c r="Y121" s="16">
        <f t="shared" si="8"/>
        <v>144268</v>
      </c>
      <c r="Z121" s="16">
        <f t="shared" si="9"/>
        <v>21840</v>
      </c>
      <c r="AA121" s="16">
        <f t="shared" si="10"/>
        <v>470876</v>
      </c>
    </row>
    <row r="122" spans="1:27" x14ac:dyDescent="0.15">
      <c r="A122" s="16">
        <v>117</v>
      </c>
      <c r="B122" s="16">
        <v>702</v>
      </c>
      <c r="C122" s="16">
        <v>2</v>
      </c>
      <c r="D122" s="16">
        <f t="shared" si="11"/>
        <v>0</v>
      </c>
      <c r="E122" s="16">
        <f t="shared" si="13"/>
        <v>0</v>
      </c>
      <c r="F122" s="16">
        <f t="shared" si="12"/>
        <v>0</v>
      </c>
      <c r="L122" s="16" t="s">
        <v>77</v>
      </c>
      <c r="M122" s="16" t="str" cm="1">
        <f t="array" ref="M122:U122">_xlfn._xlws.FILTER(领地怪物效果!$A$4:$I$64,L122=领地怪物效果!$A$4:$A$64)</f>
        <v>远征PVE-7级BOSS据点</v>
      </c>
      <c r="N122" s="16">
        <v>7</v>
      </c>
      <c r="O122" s="16">
        <v>26</v>
      </c>
      <c r="P122" s="16">
        <v>160</v>
      </c>
      <c r="Q122" s="16">
        <v>160</v>
      </c>
      <c r="R122" s="16">
        <v>0</v>
      </c>
      <c r="S122" s="16">
        <v>78145522</v>
      </c>
      <c r="T122" s="16">
        <v>112000000</v>
      </c>
      <c r="U122" s="16">
        <v>2404477611</v>
      </c>
      <c r="V122" s="16">
        <f t="shared" si="7"/>
        <v>2</v>
      </c>
      <c r="W122" s="19" cm="1">
        <f t="array" ref="W122">SUMPRODUCT((V122=品质升级提升效果!$H$3:$H$102)*(品质升级提升效果!$I$3:$I$102=C122)*(品质升级提升效果!$J$3:$J$102))</f>
        <v>0.1</v>
      </c>
      <c r="X122" s="19" cm="1">
        <f t="array" ref="X122">IFERROR(LOOKUP(1,0/((L122=Sheet2!$A$1:$A$90)*(Sheet2!$B$1:$B$90=C122)),Sheet2!$C$1:$C$90),W122)</f>
        <v>1.4999999999999999E-2</v>
      </c>
      <c r="Y122" s="16">
        <f t="shared" si="8"/>
        <v>1172182</v>
      </c>
      <c r="Z122" s="16">
        <f t="shared" si="9"/>
        <v>1747200</v>
      </c>
      <c r="AA122" s="16">
        <f t="shared" si="10"/>
        <v>37670149</v>
      </c>
    </row>
    <row r="123" spans="1:27" x14ac:dyDescent="0.15">
      <c r="A123" s="16">
        <v>118</v>
      </c>
      <c r="B123" s="16">
        <v>703</v>
      </c>
      <c r="C123" s="16">
        <v>2</v>
      </c>
      <c r="D123" s="16">
        <f t="shared" si="11"/>
        <v>0</v>
      </c>
      <c r="E123" s="16">
        <f t="shared" si="13"/>
        <v>0</v>
      </c>
      <c r="F123" s="16">
        <f t="shared" si="12"/>
        <v>0</v>
      </c>
      <c r="L123" s="16" t="s">
        <v>78</v>
      </c>
      <c r="M123" s="16" t="str" cm="1">
        <f t="array" ref="M123:U123">_xlfn._xlws.FILTER(领地怪物效果!$A$4:$I$64,L123=领地怪物效果!$A$4:$A$64)</f>
        <v>远征PVE-8级BOSS据点</v>
      </c>
      <c r="N123" s="16">
        <v>8</v>
      </c>
      <c r="O123" s="16">
        <v>31</v>
      </c>
      <c r="P123" s="16">
        <v>181</v>
      </c>
      <c r="Q123" s="16">
        <v>181</v>
      </c>
      <c r="R123" s="16">
        <v>0</v>
      </c>
      <c r="S123" s="16">
        <v>93173507</v>
      </c>
      <c r="T123" s="16">
        <v>126700000</v>
      </c>
      <c r="U123" s="16">
        <v>2720065298</v>
      </c>
      <c r="V123" s="16">
        <f t="shared" si="7"/>
        <v>3</v>
      </c>
      <c r="W123" s="19" cm="1">
        <f t="array" ref="W123">SUMPRODUCT((V123=品质升级提升效果!$H$3:$H$102)*(品质升级提升效果!$I$3:$I$102=C123)*(品质升级提升效果!$J$3:$J$102))</f>
        <v>0.1</v>
      </c>
      <c r="X123" s="19" cm="1">
        <f t="array" ref="X123">IFERROR(LOOKUP(1,0/((L123=Sheet2!$A$1:$A$90)*(Sheet2!$B$1:$B$90=C123)),Sheet2!$C$1:$C$90),W123)</f>
        <v>1.4999999999999999E-2</v>
      </c>
      <c r="Y123" s="16">
        <f t="shared" si="8"/>
        <v>1397602</v>
      </c>
      <c r="Z123" s="16">
        <f t="shared" si="9"/>
        <v>1976520</v>
      </c>
      <c r="AA123" s="16">
        <f t="shared" si="10"/>
        <v>42614356</v>
      </c>
    </row>
    <row r="124" spans="1:27" x14ac:dyDescent="0.15">
      <c r="A124" s="16">
        <v>119</v>
      </c>
      <c r="B124" s="16">
        <v>704</v>
      </c>
      <c r="C124" s="16">
        <v>2</v>
      </c>
      <c r="D124" s="16">
        <f t="shared" si="11"/>
        <v>0</v>
      </c>
      <c r="E124" s="16">
        <f t="shared" si="13"/>
        <v>0</v>
      </c>
      <c r="F124" s="16">
        <f t="shared" si="12"/>
        <v>0</v>
      </c>
      <c r="L124" s="16" t="s">
        <v>79</v>
      </c>
      <c r="M124" s="16" t="str" cm="1">
        <f t="array" ref="M124:U124">_xlfn._xlws.FILTER(领地怪物效果!$A$4:$I$64,L124=领地怪物效果!$A$4:$A$64)</f>
        <v>远征PVE-9级BOSS据点</v>
      </c>
      <c r="N124" s="16">
        <v>9</v>
      </c>
      <c r="O124" s="16">
        <v>51</v>
      </c>
      <c r="P124" s="16">
        <v>284</v>
      </c>
      <c r="Q124" s="16">
        <v>284</v>
      </c>
      <c r="R124" s="16">
        <v>0</v>
      </c>
      <c r="S124" s="16">
        <v>153285447</v>
      </c>
      <c r="T124" s="16">
        <v>198800000</v>
      </c>
      <c r="U124" s="16">
        <v>4267947761</v>
      </c>
      <c r="V124" s="16">
        <f t="shared" si="7"/>
        <v>4</v>
      </c>
      <c r="W124" s="19" cm="1">
        <f t="array" ref="W124">SUMPRODUCT((V124=品质升级提升效果!$H$3:$H$102)*(品质升级提升效果!$I$3:$I$102=C124)*(品质升级提升效果!$J$3:$J$102))</f>
        <v>0.08</v>
      </c>
      <c r="X124" s="19" cm="1">
        <f t="array" ref="X124">IFERROR(LOOKUP(1,0/((L124=Sheet2!$A$1:$A$90)*(Sheet2!$B$1:$B$90=C124)),Sheet2!$C$1:$C$90),W124)</f>
        <v>1.4999999999999999E-2</v>
      </c>
      <c r="Y124" s="16">
        <f t="shared" si="8"/>
        <v>2299281</v>
      </c>
      <c r="Z124" s="16">
        <f t="shared" si="9"/>
        <v>3101280</v>
      </c>
      <c r="AA124" s="16">
        <f t="shared" si="10"/>
        <v>66864514</v>
      </c>
    </row>
    <row r="125" spans="1:27" x14ac:dyDescent="0.15">
      <c r="A125" s="16">
        <v>120</v>
      </c>
      <c r="B125" s="16">
        <v>705</v>
      </c>
      <c r="C125" s="16">
        <v>2</v>
      </c>
      <c r="D125" s="16">
        <f t="shared" si="11"/>
        <v>0</v>
      </c>
      <c r="E125" s="16">
        <f t="shared" si="13"/>
        <v>0</v>
      </c>
      <c r="F125" s="16">
        <f t="shared" si="12"/>
        <v>0</v>
      </c>
      <c r="L125" s="16" t="s">
        <v>80</v>
      </c>
      <c r="M125" s="16" t="str" cm="1">
        <f t="array" ref="M125:U125">_xlfn._xlws.FILTER(领地怪物效果!$A$4:$I$64,L125=领地怪物效果!$A$4:$A$64)</f>
        <v>远征PVE-10级BOSS据点</v>
      </c>
      <c r="N125" s="16">
        <v>10</v>
      </c>
      <c r="O125" s="16">
        <v>81</v>
      </c>
      <c r="P125" s="16">
        <v>382</v>
      </c>
      <c r="Q125" s="16">
        <v>382</v>
      </c>
      <c r="R125" s="16">
        <v>0</v>
      </c>
      <c r="S125" s="16">
        <v>243453358</v>
      </c>
      <c r="T125" s="16">
        <v>267400000</v>
      </c>
      <c r="U125" s="16">
        <v>5740690298</v>
      </c>
      <c r="V125" s="16">
        <f t="shared" si="7"/>
        <v>5</v>
      </c>
      <c r="W125" s="19" cm="1">
        <f t="array" ref="W125">SUMPRODUCT((V125=品质升级提升效果!$H$3:$H$102)*(品质升级提升效果!$I$3:$I$102=C125)*(品质升级提升效果!$J$3:$J$102))</f>
        <v>0.08</v>
      </c>
      <c r="X125" s="19" cm="1">
        <f t="array" ref="X125">IFERROR(LOOKUP(1,0/((L125=Sheet2!$A$1:$A$90)*(Sheet2!$B$1:$B$90=C125)),Sheet2!$C$1:$C$90),W125)</f>
        <v>1.4999999999999999E-2</v>
      </c>
      <c r="Y125" s="16">
        <f t="shared" si="8"/>
        <v>3651800</v>
      </c>
      <c r="Z125" s="16">
        <f t="shared" si="9"/>
        <v>4171440</v>
      </c>
      <c r="AA125" s="16">
        <f t="shared" si="10"/>
        <v>89937481</v>
      </c>
    </row>
    <row r="126" spans="1:27" x14ac:dyDescent="0.15">
      <c r="A126" s="16">
        <v>121</v>
      </c>
      <c r="B126" s="16">
        <v>100</v>
      </c>
      <c r="C126" s="16">
        <v>3</v>
      </c>
      <c r="D126" s="16">
        <f t="shared" si="11"/>
        <v>0</v>
      </c>
      <c r="E126" s="16">
        <f t="shared" si="13"/>
        <v>0</v>
      </c>
      <c r="F126" s="16">
        <f t="shared" si="12"/>
        <v>0</v>
      </c>
      <c r="L126" s="16" t="s">
        <v>21</v>
      </c>
      <c r="M126" s="16" t="str" cm="1">
        <f t="array" ref="M126:U126">_xlfn._xlws.FILTER(领地怪物效果!$A$4:$I$64,L126=领地怪物效果!$A$4:$A$64)</f>
        <v>远征PVP-出生</v>
      </c>
      <c r="N126" s="16">
        <v>0</v>
      </c>
      <c r="O126" s="16">
        <v>0.5</v>
      </c>
      <c r="P126" s="16">
        <v>0.8</v>
      </c>
      <c r="Q126" s="16">
        <v>0.8</v>
      </c>
      <c r="R126" s="16">
        <v>0</v>
      </c>
      <c r="S126" s="16">
        <v>1502798</v>
      </c>
      <c r="T126" s="16">
        <v>560000</v>
      </c>
      <c r="U126" s="16">
        <v>12022388</v>
      </c>
      <c r="V126" s="16">
        <f t="shared" si="7"/>
        <v>1</v>
      </c>
      <c r="W126" s="19" cm="1">
        <f t="array" ref="W126">SUMPRODUCT((V126=品质升级提升效果!$H$3:$H$102)*(品质升级提升效果!$I$3:$I$102=C126)*(品质升级提升效果!$J$3:$J$102))</f>
        <v>0.2</v>
      </c>
      <c r="X126" s="19" cm="1">
        <f t="array" ref="X126">IFERROR(LOOKUP(1,0/((L126=Sheet2!$A$1:$A$90)*(Sheet2!$B$1:$B$90=C126)),Sheet2!$C$1:$C$90),W126)</f>
        <v>0.2</v>
      </c>
      <c r="Y126" s="16">
        <f t="shared" si="8"/>
        <v>300559</v>
      </c>
      <c r="Z126" s="16">
        <f t="shared" si="9"/>
        <v>118720</v>
      </c>
      <c r="AA126" s="16">
        <f t="shared" si="10"/>
        <v>2564776</v>
      </c>
    </row>
    <row r="127" spans="1:27" x14ac:dyDescent="0.15">
      <c r="A127" s="16">
        <v>122</v>
      </c>
      <c r="B127" s="16">
        <v>101</v>
      </c>
      <c r="C127" s="16">
        <v>3</v>
      </c>
      <c r="D127" s="16">
        <f t="shared" si="11"/>
        <v>0</v>
      </c>
      <c r="E127" s="16">
        <f t="shared" si="13"/>
        <v>0</v>
      </c>
      <c r="F127" s="16">
        <f t="shared" si="12"/>
        <v>0</v>
      </c>
      <c r="L127" s="16" t="s">
        <v>22</v>
      </c>
      <c r="M127" s="16" t="str" cm="1">
        <f t="array" ref="M127:U127">_xlfn._xlws.FILTER(领地怪物效果!$A$4:$I$64,L127=领地怪物效果!$A$4:$A$64)</f>
        <v>远征PVP-1级普通</v>
      </c>
      <c r="N127" s="16">
        <v>1</v>
      </c>
      <c r="O127" s="16">
        <v>0.65</v>
      </c>
      <c r="P127" s="16">
        <v>0.8</v>
      </c>
      <c r="Q127" s="16">
        <v>0.8</v>
      </c>
      <c r="R127" s="16">
        <v>0</v>
      </c>
      <c r="S127" s="16">
        <v>1953638</v>
      </c>
      <c r="T127" s="16">
        <v>560000</v>
      </c>
      <c r="U127" s="16">
        <v>12022388</v>
      </c>
      <c r="V127" s="16">
        <f t="shared" si="7"/>
        <v>1</v>
      </c>
      <c r="W127" s="19" cm="1">
        <f t="array" ref="W127">SUMPRODUCT((V127=品质升级提升效果!$H$3:$H$102)*(品质升级提升效果!$I$3:$I$102=C127)*(品质升级提升效果!$J$3:$J$102))</f>
        <v>0.2</v>
      </c>
      <c r="X127" s="19" cm="1">
        <f t="array" ref="X127">IFERROR(LOOKUP(1,0/((L127=Sheet2!$A$1:$A$90)*(Sheet2!$B$1:$B$90=C127)),Sheet2!$C$1:$C$90),W127)</f>
        <v>0.2</v>
      </c>
      <c r="Y127" s="16">
        <f t="shared" si="8"/>
        <v>390727</v>
      </c>
      <c r="Z127" s="16">
        <f t="shared" si="9"/>
        <v>118720</v>
      </c>
      <c r="AA127" s="16">
        <f t="shared" si="10"/>
        <v>2564776</v>
      </c>
    </row>
    <row r="128" spans="1:27" x14ac:dyDescent="0.15">
      <c r="A128" s="16">
        <v>123</v>
      </c>
      <c r="B128" s="16">
        <v>102</v>
      </c>
      <c r="C128" s="16">
        <v>3</v>
      </c>
      <c r="D128" s="16">
        <f t="shared" si="11"/>
        <v>0</v>
      </c>
      <c r="E128" s="16">
        <f t="shared" si="13"/>
        <v>0</v>
      </c>
      <c r="F128" s="16">
        <f t="shared" si="12"/>
        <v>0</v>
      </c>
      <c r="L128" s="16" t="s">
        <v>23</v>
      </c>
      <c r="M128" s="16" t="str" cm="1">
        <f t="array" ref="M128:U128">_xlfn._xlws.FILTER(领地怪物效果!$A$4:$I$64,L128=领地怪物效果!$A$4:$A$64)</f>
        <v>远征PVP-2级普通</v>
      </c>
      <c r="N128" s="16">
        <v>2</v>
      </c>
      <c r="O128" s="16">
        <v>2.8</v>
      </c>
      <c r="P128" s="16">
        <v>1.8</v>
      </c>
      <c r="Q128" s="16">
        <v>1.8</v>
      </c>
      <c r="R128" s="16">
        <v>0</v>
      </c>
      <c r="S128" s="16">
        <v>8415671</v>
      </c>
      <c r="T128" s="16">
        <v>1260000</v>
      </c>
      <c r="U128" s="16">
        <v>27050373</v>
      </c>
      <c r="V128" s="16">
        <f t="shared" si="7"/>
        <v>2</v>
      </c>
      <c r="W128" s="19" cm="1">
        <f t="array" ref="W128">SUMPRODUCT((V128=品质升级提升效果!$H$3:$H$102)*(品质升级提升效果!$I$3:$I$102=C128)*(品质升级提升效果!$J$3:$J$102))</f>
        <v>0.2</v>
      </c>
      <c r="X128" s="19" cm="1">
        <f t="array" ref="X128">IFERROR(LOOKUP(1,0/((L128=Sheet2!$A$1:$A$90)*(Sheet2!$B$1:$B$90=C128)),Sheet2!$C$1:$C$90),W128)</f>
        <v>0.2</v>
      </c>
      <c r="Y128" s="16">
        <f t="shared" si="8"/>
        <v>1683134</v>
      </c>
      <c r="Z128" s="16">
        <f t="shared" si="9"/>
        <v>267120</v>
      </c>
      <c r="AA128" s="16">
        <f t="shared" si="10"/>
        <v>5770746</v>
      </c>
    </row>
    <row r="129" spans="1:27" x14ac:dyDescent="0.15">
      <c r="A129" s="16">
        <v>124</v>
      </c>
      <c r="B129" s="16">
        <v>103</v>
      </c>
      <c r="C129" s="16">
        <v>3</v>
      </c>
      <c r="D129" s="16">
        <f t="shared" si="11"/>
        <v>0</v>
      </c>
      <c r="E129" s="16">
        <f t="shared" si="13"/>
        <v>0</v>
      </c>
      <c r="F129" s="16">
        <f t="shared" si="12"/>
        <v>0</v>
      </c>
      <c r="L129" s="16" t="s">
        <v>24</v>
      </c>
      <c r="M129" s="16" t="str" cm="1">
        <f t="array" ref="M129:U129">_xlfn._xlws.FILTER(领地怪物效果!$A$4:$I$64,L129=领地怪物效果!$A$4:$A$64)</f>
        <v>远征PVP-3级普通</v>
      </c>
      <c r="N129" s="16">
        <v>3</v>
      </c>
      <c r="O129" s="16">
        <v>5.5</v>
      </c>
      <c r="P129" s="16">
        <v>3</v>
      </c>
      <c r="Q129" s="16">
        <v>3</v>
      </c>
      <c r="R129" s="16">
        <v>0</v>
      </c>
      <c r="S129" s="16">
        <v>16530783</v>
      </c>
      <c r="T129" s="16">
        <v>2100000</v>
      </c>
      <c r="U129" s="16">
        <v>45083955</v>
      </c>
      <c r="V129" s="16">
        <f t="shared" si="7"/>
        <v>3</v>
      </c>
      <c r="W129" s="19" cm="1">
        <f t="array" ref="W129">SUMPRODUCT((V129=品质升级提升效果!$H$3:$H$102)*(品质升级提升效果!$I$3:$I$102=C129)*(品质升级提升效果!$J$3:$J$102))</f>
        <v>0.2</v>
      </c>
      <c r="X129" s="19" cm="1">
        <f t="array" ref="X129">IFERROR(LOOKUP(1,0/((L129=Sheet2!$A$1:$A$90)*(Sheet2!$B$1:$B$90=C129)),Sheet2!$C$1:$C$90),W129)</f>
        <v>0.2</v>
      </c>
      <c r="Y129" s="16">
        <f t="shared" si="8"/>
        <v>3306156</v>
      </c>
      <c r="Z129" s="16">
        <f t="shared" si="9"/>
        <v>445200</v>
      </c>
      <c r="AA129" s="16">
        <f t="shared" si="10"/>
        <v>9617910</v>
      </c>
    </row>
    <row r="130" spans="1:27" x14ac:dyDescent="0.15">
      <c r="A130" s="16">
        <v>125</v>
      </c>
      <c r="B130" s="16">
        <v>104</v>
      </c>
      <c r="C130" s="16">
        <v>3</v>
      </c>
      <c r="D130" s="16">
        <f t="shared" si="11"/>
        <v>0</v>
      </c>
      <c r="E130" s="16">
        <f t="shared" si="13"/>
        <v>0</v>
      </c>
      <c r="F130" s="16">
        <f t="shared" si="12"/>
        <v>0</v>
      </c>
      <c r="L130" s="16" t="s">
        <v>25</v>
      </c>
      <c r="M130" s="16" t="str" cm="1">
        <f t="array" ref="M130:U130">_xlfn._xlws.FILTER(领地怪物效果!$A$4:$I$64,L130=领地怪物效果!$A$4:$A$64)</f>
        <v>远征PVP-4级普通</v>
      </c>
      <c r="N130" s="16">
        <v>4</v>
      </c>
      <c r="O130" s="16">
        <v>8</v>
      </c>
      <c r="P130" s="16">
        <v>22</v>
      </c>
      <c r="Q130" s="16">
        <v>22</v>
      </c>
      <c r="R130" s="16">
        <v>0</v>
      </c>
      <c r="S130" s="16">
        <v>24044776</v>
      </c>
      <c r="T130" s="16">
        <v>15400000</v>
      </c>
      <c r="U130" s="16">
        <v>330615671</v>
      </c>
      <c r="V130" s="16">
        <f t="shared" si="7"/>
        <v>4</v>
      </c>
      <c r="W130" s="19" cm="1">
        <f t="array" ref="W130">SUMPRODUCT((V130=品质升级提升效果!$H$3:$H$102)*(品质升级提升效果!$I$3:$I$102=C130)*(品质升级提升效果!$J$3:$J$102))</f>
        <v>0.16</v>
      </c>
      <c r="X130" s="19" cm="1">
        <f t="array" ref="X130">IFERROR(LOOKUP(1,0/((L130=Sheet2!$A$1:$A$90)*(Sheet2!$B$1:$B$90=C130)),Sheet2!$C$1:$C$90),W130)</f>
        <v>0.16</v>
      </c>
      <c r="Y130" s="16">
        <f t="shared" si="8"/>
        <v>3847164</v>
      </c>
      <c r="Z130" s="16">
        <f t="shared" si="9"/>
        <v>2611840</v>
      </c>
      <c r="AA130" s="16">
        <f t="shared" si="10"/>
        <v>56425074</v>
      </c>
    </row>
    <row r="131" spans="1:27" x14ac:dyDescent="0.15">
      <c r="A131" s="16">
        <v>126</v>
      </c>
      <c r="B131" s="16">
        <v>105</v>
      </c>
      <c r="C131" s="16">
        <v>3</v>
      </c>
      <c r="D131" s="16">
        <f t="shared" si="11"/>
        <v>0</v>
      </c>
      <c r="E131" s="16">
        <f t="shared" si="13"/>
        <v>0</v>
      </c>
      <c r="F131" s="16">
        <f t="shared" si="12"/>
        <v>0</v>
      </c>
      <c r="L131" s="16" t="s">
        <v>26</v>
      </c>
      <c r="M131" s="16" t="str" cm="1">
        <f t="array" ref="M131:U131">_xlfn._xlws.FILTER(领地怪物效果!$A$4:$I$64,L131=领地怪物效果!$A$4:$A$64)</f>
        <v>远征PVP-5级普通</v>
      </c>
      <c r="N131" s="16">
        <v>5</v>
      </c>
      <c r="O131" s="16">
        <v>12</v>
      </c>
      <c r="P131" s="16">
        <v>25</v>
      </c>
      <c r="Q131" s="16">
        <v>25</v>
      </c>
      <c r="R131" s="16">
        <v>0</v>
      </c>
      <c r="S131" s="16">
        <v>36067164</v>
      </c>
      <c r="T131" s="16">
        <v>17500000</v>
      </c>
      <c r="U131" s="16">
        <v>375699626</v>
      </c>
      <c r="V131" s="16">
        <f t="shared" si="7"/>
        <v>5</v>
      </c>
      <c r="W131" s="19" cm="1">
        <f t="array" ref="W131">SUMPRODUCT((V131=品质升级提升效果!$H$3:$H$102)*(品质升级提升效果!$I$3:$I$102=C131)*(品质升级提升效果!$J$3:$J$102))</f>
        <v>0.16</v>
      </c>
      <c r="X131" s="19" cm="1">
        <f t="array" ref="X131">IFERROR(LOOKUP(1,0/((L131=Sheet2!$A$1:$A$90)*(Sheet2!$B$1:$B$90=C131)),Sheet2!$C$1:$C$90),W131)</f>
        <v>0.16</v>
      </c>
      <c r="Y131" s="16">
        <f t="shared" si="8"/>
        <v>5770746</v>
      </c>
      <c r="Z131" s="16">
        <f t="shared" si="9"/>
        <v>2968000</v>
      </c>
      <c r="AA131" s="16">
        <f t="shared" si="10"/>
        <v>64119402</v>
      </c>
    </row>
    <row r="132" spans="1:27" x14ac:dyDescent="0.15">
      <c r="A132" s="16">
        <v>127</v>
      </c>
      <c r="B132" s="16">
        <v>106</v>
      </c>
      <c r="C132" s="16">
        <v>3</v>
      </c>
      <c r="D132" s="16">
        <f t="shared" si="11"/>
        <v>0</v>
      </c>
      <c r="E132" s="16">
        <f t="shared" si="13"/>
        <v>0</v>
      </c>
      <c r="F132" s="16">
        <f t="shared" si="12"/>
        <v>0</v>
      </c>
      <c r="L132" s="16" t="s">
        <v>27</v>
      </c>
      <c r="M132" s="16" t="str" cm="1">
        <f t="array" ref="M132:U132">_xlfn._xlws.FILTER(领地怪物效果!$A$4:$I$64,L132=领地怪物效果!$A$4:$A$64)</f>
        <v>远征PVP-6级普通</v>
      </c>
      <c r="N132" s="16">
        <v>6</v>
      </c>
      <c r="O132" s="16">
        <v>28</v>
      </c>
      <c r="P132" s="16">
        <v>160</v>
      </c>
      <c r="Q132" s="16">
        <v>160</v>
      </c>
      <c r="R132" s="16">
        <v>0</v>
      </c>
      <c r="S132" s="16">
        <v>84156716</v>
      </c>
      <c r="T132" s="16">
        <v>112000000</v>
      </c>
      <c r="U132" s="16">
        <v>2404477611</v>
      </c>
      <c r="V132" s="16">
        <f t="shared" si="7"/>
        <v>6</v>
      </c>
      <c r="W132" s="19" cm="1">
        <f t="array" ref="W132">SUMPRODUCT((V132=品质升级提升效果!$H$3:$H$102)*(品质升级提升效果!$I$3:$I$102=C132)*(品质升级提升效果!$J$3:$J$102))</f>
        <v>0.16</v>
      </c>
      <c r="X132" s="19" cm="1">
        <f t="array" ref="X132">IFERROR(LOOKUP(1,0/((L132=Sheet2!$A$1:$A$90)*(Sheet2!$B$1:$B$90=C132)),Sheet2!$C$1:$C$90),W132)</f>
        <v>0.16</v>
      </c>
      <c r="Y132" s="16">
        <f t="shared" si="8"/>
        <v>13465074</v>
      </c>
      <c r="Z132" s="16">
        <f t="shared" si="9"/>
        <v>18995200</v>
      </c>
      <c r="AA132" s="16">
        <f t="shared" si="10"/>
        <v>410364178</v>
      </c>
    </row>
    <row r="133" spans="1:27" x14ac:dyDescent="0.15">
      <c r="A133" s="16">
        <v>128</v>
      </c>
      <c r="B133" s="16">
        <v>107</v>
      </c>
      <c r="C133" s="16">
        <v>3</v>
      </c>
      <c r="D133" s="16">
        <f t="shared" si="11"/>
        <v>0</v>
      </c>
      <c r="E133" s="16">
        <f t="shared" si="13"/>
        <v>0</v>
      </c>
      <c r="F133" s="16">
        <f t="shared" si="12"/>
        <v>0</v>
      </c>
      <c r="L133" s="16" t="s">
        <v>28</v>
      </c>
      <c r="M133" s="16" t="str" cm="1">
        <f t="array" ref="M133:U133">_xlfn._xlws.FILTER(领地怪物效果!$A$4:$I$64,L133=领地怪物效果!$A$4:$A$64)</f>
        <v>远征PVP-7级普通</v>
      </c>
      <c r="N133" s="16">
        <v>7</v>
      </c>
      <c r="O133" s="16">
        <v>32</v>
      </c>
      <c r="P133" s="16">
        <v>200</v>
      </c>
      <c r="Q133" s="16">
        <v>200</v>
      </c>
      <c r="R133" s="16">
        <v>0</v>
      </c>
      <c r="S133" s="16">
        <v>96179104</v>
      </c>
      <c r="T133" s="16">
        <v>140000000</v>
      </c>
      <c r="U133" s="16">
        <v>3005597014</v>
      </c>
      <c r="V133" s="16">
        <f t="shared" si="7"/>
        <v>7</v>
      </c>
      <c r="W133" s="19" cm="1">
        <f t="array" ref="W133">SUMPRODUCT((V133=品质升级提升效果!$H$3:$H$102)*(品质升级提升效果!$I$3:$I$102=C133)*(品质升级提升效果!$J$3:$J$102))</f>
        <v>0.16</v>
      </c>
      <c r="X133" s="19" cm="1">
        <f t="array" ref="X133">IFERROR(LOOKUP(1,0/((L133=Sheet2!$A$1:$A$90)*(Sheet2!$B$1:$B$90=C133)),Sheet2!$C$1:$C$90),W133)</f>
        <v>0.16</v>
      </c>
      <c r="Y133" s="16">
        <f t="shared" si="8"/>
        <v>15388656</v>
      </c>
      <c r="Z133" s="16">
        <f t="shared" si="9"/>
        <v>23744000</v>
      </c>
      <c r="AA133" s="16">
        <f t="shared" si="10"/>
        <v>512955223</v>
      </c>
    </row>
    <row r="134" spans="1:27" x14ac:dyDescent="0.15">
      <c r="A134" s="16">
        <v>129</v>
      </c>
      <c r="B134" s="16">
        <v>108</v>
      </c>
      <c r="C134" s="16">
        <v>3</v>
      </c>
      <c r="D134" s="16">
        <f t="shared" si="11"/>
        <v>0</v>
      </c>
      <c r="E134" s="16">
        <f t="shared" si="13"/>
        <v>0</v>
      </c>
      <c r="F134" s="16">
        <f t="shared" si="12"/>
        <v>0</v>
      </c>
      <c r="L134" s="16" t="s">
        <v>29</v>
      </c>
      <c r="M134" s="16" t="str" cm="1">
        <f t="array" ref="M134:U134">_xlfn._xlws.FILTER(领地怪物效果!$A$4:$I$64,L134=领地怪物效果!$A$4:$A$64)</f>
        <v>远征PVP-8级普通</v>
      </c>
      <c r="N134" s="16">
        <v>8</v>
      </c>
      <c r="O134" s="16">
        <v>35</v>
      </c>
      <c r="P134" s="16">
        <v>250</v>
      </c>
      <c r="Q134" s="16">
        <v>250</v>
      </c>
      <c r="R134" s="16">
        <v>0</v>
      </c>
      <c r="S134" s="16">
        <v>105195895</v>
      </c>
      <c r="T134" s="16">
        <v>175000000</v>
      </c>
      <c r="U134" s="16">
        <v>3756996268</v>
      </c>
      <c r="V134" s="16">
        <f t="shared" si="7"/>
        <v>8</v>
      </c>
      <c r="W134" s="19" cm="1">
        <f t="array" ref="W134">SUMPRODUCT((V134=品质升级提升效果!$H$3:$H$102)*(品质升级提升效果!$I$3:$I$102=C134)*(品质升级提升效果!$J$3:$J$102))</f>
        <v>0.14000000000000001</v>
      </c>
      <c r="X134" s="19" cm="1">
        <f t="array" ref="X134">IFERROR(LOOKUP(1,0/((L134=Sheet2!$A$1:$A$90)*(Sheet2!$B$1:$B$90=C134)),Sheet2!$C$1:$C$90),W134)</f>
        <v>0.14000000000000001</v>
      </c>
      <c r="Y134" s="16">
        <f t="shared" si="8"/>
        <v>14727425</v>
      </c>
      <c r="Z134" s="16">
        <f t="shared" si="9"/>
        <v>25970000</v>
      </c>
      <c r="AA134" s="16">
        <f t="shared" si="10"/>
        <v>561044776</v>
      </c>
    </row>
    <row r="135" spans="1:27" x14ac:dyDescent="0.15">
      <c r="A135" s="16">
        <v>130</v>
      </c>
      <c r="B135" s="16">
        <v>109</v>
      </c>
      <c r="C135" s="16">
        <v>3</v>
      </c>
      <c r="D135" s="16">
        <f t="shared" si="11"/>
        <v>0</v>
      </c>
      <c r="E135" s="16">
        <f t="shared" si="13"/>
        <v>0</v>
      </c>
      <c r="F135" s="16">
        <f t="shared" si="12"/>
        <v>0</v>
      </c>
      <c r="L135" s="16" t="s">
        <v>30</v>
      </c>
      <c r="M135" s="16" t="str" cm="1">
        <f t="array" ref="M135:U135">_xlfn._xlws.FILTER(领地怪物效果!$A$4:$I$64,L135=领地怪物效果!$A$4:$A$64)</f>
        <v>远征PVP-9级普通</v>
      </c>
      <c r="N135" s="16">
        <v>9</v>
      </c>
      <c r="O135" s="16">
        <v>60</v>
      </c>
      <c r="P135" s="16">
        <v>300</v>
      </c>
      <c r="Q135" s="16">
        <v>300</v>
      </c>
      <c r="R135" s="16">
        <v>0</v>
      </c>
      <c r="S135" s="16">
        <v>180335820</v>
      </c>
      <c r="T135" s="16">
        <v>210000000</v>
      </c>
      <c r="U135" s="16">
        <v>4508395522</v>
      </c>
      <c r="V135" s="16">
        <f t="shared" ref="V135:V198" si="14">IF(MID(B135,2,3)+0=0,1,MID(B135,2,3)+0)</f>
        <v>9</v>
      </c>
      <c r="W135" s="19" cm="1">
        <f t="array" ref="W135">SUMPRODUCT((V135=品质升级提升效果!$H$3:$H$102)*(品质升级提升效果!$I$3:$I$102=C135)*(品质升级提升效果!$J$3:$J$102))</f>
        <v>0.12</v>
      </c>
      <c r="X135" s="19" cm="1">
        <f t="array" ref="X135">IFERROR(LOOKUP(1,0/((L135=Sheet2!$A$1:$A$90)*(Sheet2!$B$1:$B$90=C135)),Sheet2!$C$1:$C$90),W135)</f>
        <v>0.12</v>
      </c>
      <c r="Y135" s="16">
        <f t="shared" ref="Y135:Y198" si="15">INT(S135*$X135)</f>
        <v>21640298</v>
      </c>
      <c r="Z135" s="16">
        <f t="shared" ref="Z135:Z198" si="16">INT(T135*$X135*(1+C135/50))</f>
        <v>26712000</v>
      </c>
      <c r="AA135" s="16">
        <f t="shared" ref="AA135:AA198" si="17">INT(U135*$X135*(1+C135/45))</f>
        <v>577074626</v>
      </c>
    </row>
    <row r="136" spans="1:27" x14ac:dyDescent="0.15">
      <c r="A136" s="16">
        <v>131</v>
      </c>
      <c r="B136" s="16">
        <v>110</v>
      </c>
      <c r="C136" s="16">
        <v>3</v>
      </c>
      <c r="D136" s="16">
        <f t="shared" si="11"/>
        <v>0</v>
      </c>
      <c r="E136" s="16">
        <f t="shared" si="13"/>
        <v>0</v>
      </c>
      <c r="F136" s="16">
        <f t="shared" si="12"/>
        <v>0</v>
      </c>
      <c r="L136" s="16" t="s">
        <v>31</v>
      </c>
      <c r="M136" s="16" t="str" cm="1">
        <f t="array" ref="M136:U136">_xlfn._xlws.FILTER(领地怪物效果!$A$4:$I$64,L136=领地怪物效果!$A$4:$A$64)</f>
        <v>远征PVP-10级普通</v>
      </c>
      <c r="N136" s="16">
        <v>10</v>
      </c>
      <c r="O136" s="16">
        <v>70</v>
      </c>
      <c r="P136" s="16">
        <v>320</v>
      </c>
      <c r="Q136" s="16">
        <v>320</v>
      </c>
      <c r="R136" s="16">
        <v>0</v>
      </c>
      <c r="S136" s="16">
        <v>210391791</v>
      </c>
      <c r="T136" s="16">
        <v>224000000</v>
      </c>
      <c r="U136" s="16">
        <v>4808955223</v>
      </c>
      <c r="V136" s="16">
        <f t="shared" si="14"/>
        <v>10</v>
      </c>
      <c r="W136" s="19" cm="1">
        <f t="array" ref="W136">SUMPRODUCT((V136=品质升级提升效果!$H$3:$H$102)*(品质升级提升效果!$I$3:$I$102=C136)*(品质升级提升效果!$J$3:$J$102))</f>
        <v>0.12</v>
      </c>
      <c r="X136" s="19" cm="1">
        <f t="array" ref="X136">IFERROR(LOOKUP(1,0/((L136=Sheet2!$A$1:$A$90)*(Sheet2!$B$1:$B$90=C136)),Sheet2!$C$1:$C$90),W136)</f>
        <v>0.12</v>
      </c>
      <c r="Y136" s="16">
        <f t="shared" si="15"/>
        <v>25247014</v>
      </c>
      <c r="Z136" s="16">
        <f t="shared" si="16"/>
        <v>28492800</v>
      </c>
      <c r="AA136" s="16">
        <f t="shared" si="17"/>
        <v>615546268</v>
      </c>
    </row>
    <row r="137" spans="1:27" x14ac:dyDescent="0.15">
      <c r="A137" s="16">
        <v>132</v>
      </c>
      <c r="B137" s="16">
        <v>201</v>
      </c>
      <c r="C137" s="16">
        <v>3</v>
      </c>
      <c r="D137" s="16">
        <f t="shared" si="11"/>
        <v>300</v>
      </c>
      <c r="E137" s="16">
        <f t="shared" si="13"/>
        <v>0</v>
      </c>
      <c r="F137" s="16">
        <f t="shared" si="12"/>
        <v>0</v>
      </c>
      <c r="L137" s="16" t="s">
        <v>32</v>
      </c>
      <c r="M137" s="16" t="str" cm="1">
        <f t="array" ref="M137:U137">_xlfn._xlws.FILTER(领地怪物效果!$A$4:$I$64,L137=领地怪物效果!$A$4:$A$64)</f>
        <v>远征PVP-1级远征币矿井</v>
      </c>
      <c r="N137" s="16">
        <v>1</v>
      </c>
      <c r="O137" s="16">
        <v>1.9</v>
      </c>
      <c r="P137" s="16">
        <v>1.9</v>
      </c>
      <c r="Q137" s="16">
        <v>1.9</v>
      </c>
      <c r="R137" s="16">
        <v>0</v>
      </c>
      <c r="S137" s="16">
        <v>5710634</v>
      </c>
      <c r="T137" s="16">
        <v>1330000</v>
      </c>
      <c r="U137" s="16">
        <v>28553171</v>
      </c>
      <c r="V137" s="16">
        <f t="shared" si="14"/>
        <v>1</v>
      </c>
      <c r="W137" s="19" cm="1">
        <f t="array" ref="W137">SUMPRODUCT((V137=品质升级提升效果!$H$3:$H$102)*(品质升级提升效果!$I$3:$I$102=C137)*(品质升级提升效果!$J$3:$J$102))</f>
        <v>0.2</v>
      </c>
      <c r="X137" s="19" cm="1">
        <f t="array" ref="X137">IFERROR(LOOKUP(1,0/((L137=Sheet2!$A$1:$A$90)*(Sheet2!$B$1:$B$90=C137)),Sheet2!$C$1:$C$90),W137)</f>
        <v>0.2</v>
      </c>
      <c r="Y137" s="16">
        <f t="shared" si="15"/>
        <v>1142126</v>
      </c>
      <c r="Z137" s="16">
        <f t="shared" si="16"/>
        <v>281960</v>
      </c>
      <c r="AA137" s="16">
        <f t="shared" si="17"/>
        <v>6091343</v>
      </c>
    </row>
    <row r="138" spans="1:27" x14ac:dyDescent="0.15">
      <c r="A138" s="16">
        <v>133</v>
      </c>
      <c r="B138" s="16">
        <v>202</v>
      </c>
      <c r="C138" s="16">
        <v>3</v>
      </c>
      <c r="D138" s="16">
        <f t="shared" si="11"/>
        <v>300</v>
      </c>
      <c r="E138" s="16">
        <f t="shared" si="13"/>
        <v>0</v>
      </c>
      <c r="F138" s="16">
        <f t="shared" si="12"/>
        <v>0</v>
      </c>
      <c r="L138" s="16" t="s">
        <v>33</v>
      </c>
      <c r="M138" s="16" t="str" cm="1">
        <f t="array" ref="M138:U138">_xlfn._xlws.FILTER(领地怪物效果!$A$4:$I$64,L138=领地怪物效果!$A$4:$A$64)</f>
        <v>远征PVP-2级远征币矿井</v>
      </c>
      <c r="N138" s="16">
        <v>2</v>
      </c>
      <c r="O138" s="16">
        <v>2.95</v>
      </c>
      <c r="P138" s="16">
        <v>2.25</v>
      </c>
      <c r="Q138" s="16">
        <v>2.25</v>
      </c>
      <c r="R138" s="16">
        <v>0</v>
      </c>
      <c r="S138" s="16">
        <v>8866511</v>
      </c>
      <c r="T138" s="16">
        <v>1575000</v>
      </c>
      <c r="U138" s="16">
        <v>33812966</v>
      </c>
      <c r="V138" s="16">
        <f t="shared" si="14"/>
        <v>2</v>
      </c>
      <c r="W138" s="19" cm="1">
        <f t="array" ref="W138">SUMPRODUCT((V138=品质升级提升效果!$H$3:$H$102)*(品质升级提升效果!$I$3:$I$102=C138)*(品质升级提升效果!$J$3:$J$102))</f>
        <v>0.2</v>
      </c>
      <c r="X138" s="19" cm="1">
        <f t="array" ref="X138">IFERROR(LOOKUP(1,0/((L138=Sheet2!$A$1:$A$90)*(Sheet2!$B$1:$B$90=C138)),Sheet2!$C$1:$C$90),W138)</f>
        <v>0.2</v>
      </c>
      <c r="Y138" s="16">
        <f t="shared" si="15"/>
        <v>1773302</v>
      </c>
      <c r="Z138" s="16">
        <f t="shared" si="16"/>
        <v>333900</v>
      </c>
      <c r="AA138" s="16">
        <f t="shared" si="17"/>
        <v>7213432</v>
      </c>
    </row>
    <row r="139" spans="1:27" x14ac:dyDescent="0.15">
      <c r="A139" s="16">
        <v>134</v>
      </c>
      <c r="B139" s="16">
        <v>203</v>
      </c>
      <c r="C139" s="16">
        <v>3</v>
      </c>
      <c r="D139" s="16">
        <f t="shared" si="11"/>
        <v>300</v>
      </c>
      <c r="E139" s="16">
        <f t="shared" si="13"/>
        <v>0</v>
      </c>
      <c r="F139" s="16">
        <f t="shared" si="12"/>
        <v>0</v>
      </c>
      <c r="L139" s="16" t="s">
        <v>34</v>
      </c>
      <c r="M139" s="16" t="str" cm="1">
        <f t="array" ref="M139:U139">_xlfn._xlws.FILTER(领地怪物效果!$A$4:$I$64,L139=领地怪物效果!$A$4:$A$64)</f>
        <v>远征PVP-3级远征币矿井</v>
      </c>
      <c r="N139" s="16">
        <v>3</v>
      </c>
      <c r="O139" s="16">
        <v>5.9</v>
      </c>
      <c r="P139" s="16">
        <v>3.9</v>
      </c>
      <c r="Q139" s="16">
        <v>3.9</v>
      </c>
      <c r="R139" s="16">
        <v>0</v>
      </c>
      <c r="S139" s="16">
        <v>17733022</v>
      </c>
      <c r="T139" s="16">
        <v>2730000</v>
      </c>
      <c r="U139" s="16">
        <v>58609141</v>
      </c>
      <c r="V139" s="16">
        <f t="shared" si="14"/>
        <v>3</v>
      </c>
      <c r="W139" s="19" cm="1">
        <f t="array" ref="W139">SUMPRODUCT((V139=品质升级提升效果!$H$3:$H$102)*(品质升级提升效果!$I$3:$I$102=C139)*(品质升级提升效果!$J$3:$J$102))</f>
        <v>0.2</v>
      </c>
      <c r="X139" s="19" cm="1">
        <f t="array" ref="X139">IFERROR(LOOKUP(1,0/((L139=Sheet2!$A$1:$A$90)*(Sheet2!$B$1:$B$90=C139)),Sheet2!$C$1:$C$90),W139)</f>
        <v>0.2</v>
      </c>
      <c r="Y139" s="16">
        <f t="shared" si="15"/>
        <v>3546604</v>
      </c>
      <c r="Z139" s="16">
        <f t="shared" si="16"/>
        <v>578760</v>
      </c>
      <c r="AA139" s="16">
        <f t="shared" si="17"/>
        <v>12503283</v>
      </c>
    </row>
    <row r="140" spans="1:27" x14ac:dyDescent="0.15">
      <c r="A140" s="16">
        <v>135</v>
      </c>
      <c r="B140" s="16">
        <v>204</v>
      </c>
      <c r="C140" s="16">
        <v>3</v>
      </c>
      <c r="D140" s="16">
        <f t="shared" si="11"/>
        <v>300</v>
      </c>
      <c r="E140" s="16">
        <f t="shared" si="13"/>
        <v>0</v>
      </c>
      <c r="F140" s="16">
        <f t="shared" si="12"/>
        <v>0</v>
      </c>
      <c r="L140" s="16" t="s">
        <v>35</v>
      </c>
      <c r="M140" s="16" t="str" cm="1">
        <f t="array" ref="M140:U140">_xlfn._xlws.FILTER(领地怪物效果!$A$4:$I$64,L140=领地怪物效果!$A$4:$A$64)</f>
        <v>远征PVP-4级远征币矿井</v>
      </c>
      <c r="N140" s="16">
        <v>4</v>
      </c>
      <c r="O140" s="16">
        <v>8.6999999999999993</v>
      </c>
      <c r="P140" s="16">
        <v>29.7</v>
      </c>
      <c r="Q140" s="16">
        <v>29.7</v>
      </c>
      <c r="R140" s="16">
        <v>0</v>
      </c>
      <c r="S140" s="16">
        <v>26148694</v>
      </c>
      <c r="T140" s="16">
        <v>20790000</v>
      </c>
      <c r="U140" s="16">
        <v>446331156</v>
      </c>
      <c r="V140" s="16">
        <f t="shared" si="14"/>
        <v>4</v>
      </c>
      <c r="W140" s="19" cm="1">
        <f t="array" ref="W140">SUMPRODUCT((V140=品质升级提升效果!$H$3:$H$102)*(品质升级提升效果!$I$3:$I$102=C140)*(品质升级提升效果!$J$3:$J$102))</f>
        <v>0.16</v>
      </c>
      <c r="X140" s="19" cm="1">
        <f t="array" ref="X140">IFERROR(LOOKUP(1,0/((L140=Sheet2!$A$1:$A$90)*(Sheet2!$B$1:$B$90=C140)),Sheet2!$C$1:$C$90),W140)</f>
        <v>0.16</v>
      </c>
      <c r="Y140" s="16">
        <f t="shared" si="15"/>
        <v>4183791</v>
      </c>
      <c r="Z140" s="16">
        <f t="shared" si="16"/>
        <v>3525984</v>
      </c>
      <c r="AA140" s="16">
        <f t="shared" si="17"/>
        <v>76173850</v>
      </c>
    </row>
    <row r="141" spans="1:27" x14ac:dyDescent="0.15">
      <c r="A141" s="16">
        <v>136</v>
      </c>
      <c r="B141" s="16">
        <v>205</v>
      </c>
      <c r="C141" s="16">
        <v>3</v>
      </c>
      <c r="D141" s="16">
        <f t="shared" si="11"/>
        <v>300</v>
      </c>
      <c r="E141" s="16">
        <f t="shared" si="13"/>
        <v>0</v>
      </c>
      <c r="F141" s="16">
        <f t="shared" si="12"/>
        <v>0</v>
      </c>
      <c r="L141" s="16" t="s">
        <v>36</v>
      </c>
      <c r="M141" s="16" t="str" cm="1">
        <f t="array" ref="M141:U141">_xlfn._xlws.FILTER(领地怪物效果!$A$4:$I$64,L141=领地怪物效果!$A$4:$A$64)</f>
        <v>远征PVP-5级远征币矿井</v>
      </c>
      <c r="N141" s="16">
        <v>5</v>
      </c>
      <c r="O141" s="16">
        <v>13.2</v>
      </c>
      <c r="P141" s="16">
        <v>35</v>
      </c>
      <c r="Q141" s="16">
        <v>35</v>
      </c>
      <c r="R141" s="16">
        <v>0</v>
      </c>
      <c r="S141" s="16">
        <v>39673880</v>
      </c>
      <c r="T141" s="16">
        <v>24500000</v>
      </c>
      <c r="U141" s="16">
        <v>525979477</v>
      </c>
      <c r="V141" s="16">
        <f t="shared" si="14"/>
        <v>5</v>
      </c>
      <c r="W141" s="19" cm="1">
        <f t="array" ref="W141">SUMPRODUCT((V141=品质升级提升效果!$H$3:$H$102)*(品质升级提升效果!$I$3:$I$102=C141)*(品质升级提升效果!$J$3:$J$102))</f>
        <v>0.16</v>
      </c>
      <c r="X141" s="19" cm="1">
        <f t="array" ref="X141">IFERROR(LOOKUP(1,0/((L141=Sheet2!$A$1:$A$90)*(Sheet2!$B$1:$B$90=C141)),Sheet2!$C$1:$C$90),W141)</f>
        <v>0.16</v>
      </c>
      <c r="Y141" s="16">
        <f t="shared" si="15"/>
        <v>6347820</v>
      </c>
      <c r="Z141" s="16">
        <f t="shared" si="16"/>
        <v>4155200</v>
      </c>
      <c r="AA141" s="16">
        <f t="shared" si="17"/>
        <v>89767164</v>
      </c>
    </row>
    <row r="142" spans="1:27" x14ac:dyDescent="0.15">
      <c r="A142" s="16">
        <v>137</v>
      </c>
      <c r="B142" s="16">
        <v>206</v>
      </c>
      <c r="C142" s="16">
        <v>3</v>
      </c>
      <c r="D142" s="16">
        <f t="shared" si="11"/>
        <v>300</v>
      </c>
      <c r="E142" s="16">
        <f t="shared" si="13"/>
        <v>0</v>
      </c>
      <c r="F142" s="16">
        <f t="shared" si="12"/>
        <v>0</v>
      </c>
      <c r="L142" s="16" t="s">
        <v>37</v>
      </c>
      <c r="M142" s="16" t="str" cm="1">
        <f t="array" ref="M142:U142">_xlfn._xlws.FILTER(领地怪物效果!$A$4:$I$64,L142=领地怪物效果!$A$4:$A$64)</f>
        <v>远征PVP-6级远征币矿井</v>
      </c>
      <c r="N142" s="16">
        <v>6</v>
      </c>
      <c r="O142" s="16">
        <v>31.05</v>
      </c>
      <c r="P142" s="16">
        <v>232</v>
      </c>
      <c r="Q142" s="16">
        <v>232</v>
      </c>
      <c r="R142" s="16">
        <v>0</v>
      </c>
      <c r="S142" s="16">
        <v>93323787</v>
      </c>
      <c r="T142" s="16">
        <v>162400000</v>
      </c>
      <c r="U142" s="16">
        <v>3486492537</v>
      </c>
      <c r="V142" s="16">
        <f t="shared" si="14"/>
        <v>6</v>
      </c>
      <c r="W142" s="19" cm="1">
        <f t="array" ref="W142">SUMPRODUCT((V142=品质升级提升效果!$H$3:$H$102)*(品质升级提升效果!$I$3:$I$102=C142)*(品质升级提升效果!$J$3:$J$102))</f>
        <v>0.16</v>
      </c>
      <c r="X142" s="19" cm="1">
        <f t="array" ref="X142">IFERROR(LOOKUP(1,0/((L142=Sheet2!$A$1:$A$90)*(Sheet2!$B$1:$B$90=C142)),Sheet2!$C$1:$C$90),W142)</f>
        <v>0.16</v>
      </c>
      <c r="Y142" s="16">
        <f t="shared" si="15"/>
        <v>14931805</v>
      </c>
      <c r="Z142" s="16">
        <f t="shared" si="16"/>
        <v>27543040</v>
      </c>
      <c r="AA142" s="16">
        <f t="shared" si="17"/>
        <v>595028059</v>
      </c>
    </row>
    <row r="143" spans="1:27" x14ac:dyDescent="0.15">
      <c r="A143" s="16">
        <v>138</v>
      </c>
      <c r="B143" s="16">
        <v>207</v>
      </c>
      <c r="C143" s="16">
        <v>3</v>
      </c>
      <c r="D143" s="16">
        <f t="shared" si="11"/>
        <v>300</v>
      </c>
      <c r="E143" s="16">
        <f t="shared" si="13"/>
        <v>0</v>
      </c>
      <c r="F143" s="16">
        <f t="shared" si="12"/>
        <v>0</v>
      </c>
      <c r="L143" s="16" t="s">
        <v>38</v>
      </c>
      <c r="M143" s="16" t="str" cm="1">
        <f t="array" ref="M143:U143">_xlfn._xlws.FILTER(领地怪物效果!$A$4:$I$64,L143=领地怪物效果!$A$4:$A$64)</f>
        <v>远征PVP-7级远征币矿井</v>
      </c>
      <c r="N143" s="16">
        <v>7</v>
      </c>
      <c r="O143" s="16">
        <v>35.799999999999997</v>
      </c>
      <c r="P143" s="16">
        <v>300</v>
      </c>
      <c r="Q143" s="16">
        <v>300</v>
      </c>
      <c r="R143" s="16">
        <v>0</v>
      </c>
      <c r="S143" s="16">
        <v>107600373</v>
      </c>
      <c r="T143" s="16">
        <v>210000000</v>
      </c>
      <c r="U143" s="16">
        <v>4508395522</v>
      </c>
      <c r="V143" s="16">
        <f t="shared" si="14"/>
        <v>7</v>
      </c>
      <c r="W143" s="19" cm="1">
        <f t="array" ref="W143">SUMPRODUCT((V143=品质升级提升效果!$H$3:$H$102)*(品质升级提升效果!$I$3:$I$102=C143)*(品质升级提升效果!$J$3:$J$102))</f>
        <v>0.16</v>
      </c>
      <c r="X143" s="19" cm="1">
        <f t="array" ref="X143">IFERROR(LOOKUP(1,0/((L143=Sheet2!$A$1:$A$90)*(Sheet2!$B$1:$B$90=C143)),Sheet2!$C$1:$C$90),W143)</f>
        <v>0.16</v>
      </c>
      <c r="Y143" s="16">
        <f t="shared" si="15"/>
        <v>17216059</v>
      </c>
      <c r="Z143" s="16">
        <f t="shared" si="16"/>
        <v>35616000</v>
      </c>
      <c r="AA143" s="16">
        <f t="shared" si="17"/>
        <v>769432835</v>
      </c>
    </row>
    <row r="144" spans="1:27" x14ac:dyDescent="0.15">
      <c r="A144" s="16">
        <v>139</v>
      </c>
      <c r="B144" s="16">
        <v>208</v>
      </c>
      <c r="C144" s="16">
        <v>3</v>
      </c>
      <c r="D144" s="16">
        <f t="shared" si="11"/>
        <v>300</v>
      </c>
      <c r="E144" s="16">
        <f t="shared" si="13"/>
        <v>0</v>
      </c>
      <c r="F144" s="16">
        <f t="shared" si="12"/>
        <v>0</v>
      </c>
      <c r="L144" s="16" t="s">
        <v>39</v>
      </c>
      <c r="M144" s="16" t="str" cm="1">
        <f t="array" ref="M144:U144">_xlfn._xlws.FILTER(领地怪物效果!$A$4:$I$64,L144=领地怪物效果!$A$4:$A$64)</f>
        <v>远征PVP-8级远征币矿井</v>
      </c>
      <c r="N144" s="16">
        <v>8</v>
      </c>
      <c r="O144" s="16">
        <v>39.549999999999997</v>
      </c>
      <c r="P144" s="16">
        <v>387.5</v>
      </c>
      <c r="Q144" s="16">
        <v>387.5</v>
      </c>
      <c r="R144" s="16">
        <v>0</v>
      </c>
      <c r="S144" s="16">
        <v>118871361</v>
      </c>
      <c r="T144" s="16">
        <v>271250000</v>
      </c>
      <c r="U144" s="16">
        <v>5823344216</v>
      </c>
      <c r="V144" s="16">
        <f t="shared" si="14"/>
        <v>8</v>
      </c>
      <c r="W144" s="19" cm="1">
        <f t="array" ref="W144">SUMPRODUCT((V144=品质升级提升效果!$H$3:$H$102)*(品质升级提升效果!$I$3:$I$102=C144)*(品质升级提升效果!$J$3:$J$102))</f>
        <v>0.14000000000000001</v>
      </c>
      <c r="X144" s="19" cm="1">
        <f t="array" ref="X144">IFERROR(LOOKUP(1,0/((L144=Sheet2!$A$1:$A$90)*(Sheet2!$B$1:$B$90=C144)),Sheet2!$C$1:$C$90),W144)</f>
        <v>0.14000000000000001</v>
      </c>
      <c r="Y144" s="16">
        <f t="shared" si="15"/>
        <v>16641990</v>
      </c>
      <c r="Z144" s="16">
        <f t="shared" si="16"/>
        <v>40253500</v>
      </c>
      <c r="AA144" s="16">
        <f t="shared" si="17"/>
        <v>869619402</v>
      </c>
    </row>
    <row r="145" spans="1:27" x14ac:dyDescent="0.15">
      <c r="A145" s="16">
        <v>140</v>
      </c>
      <c r="B145" s="16">
        <v>209</v>
      </c>
      <c r="C145" s="16">
        <v>3</v>
      </c>
      <c r="D145" s="16">
        <f t="shared" si="11"/>
        <v>300</v>
      </c>
      <c r="E145" s="16">
        <f t="shared" si="13"/>
        <v>0</v>
      </c>
      <c r="F145" s="16">
        <f t="shared" si="12"/>
        <v>0</v>
      </c>
      <c r="L145" s="16" t="s">
        <v>40</v>
      </c>
      <c r="M145" s="16" t="str" cm="1">
        <f t="array" ref="M145:U145">_xlfn._xlws.FILTER(领地怪物效果!$A$4:$I$64,L145=领地怪物效果!$A$4:$A$64)</f>
        <v>远征PVP-9级远征币矿井</v>
      </c>
      <c r="N145" s="16">
        <v>9</v>
      </c>
      <c r="O145" s="16">
        <v>68.400000000000006</v>
      </c>
      <c r="P145" s="16">
        <v>480</v>
      </c>
      <c r="Q145" s="16">
        <v>480</v>
      </c>
      <c r="R145" s="16">
        <v>0</v>
      </c>
      <c r="S145" s="16">
        <v>205582835</v>
      </c>
      <c r="T145" s="16">
        <v>336000000</v>
      </c>
      <c r="U145" s="16">
        <v>7213432835</v>
      </c>
      <c r="V145" s="16">
        <f t="shared" si="14"/>
        <v>9</v>
      </c>
      <c r="W145" s="19" cm="1">
        <f t="array" ref="W145">SUMPRODUCT((V145=品质升级提升效果!$H$3:$H$102)*(品质升级提升效果!$I$3:$I$102=C145)*(品质升级提升效果!$J$3:$J$102))</f>
        <v>0.12</v>
      </c>
      <c r="X145" s="19" cm="1">
        <f t="array" ref="X145">IFERROR(LOOKUP(1,0/((L145=Sheet2!$A$1:$A$90)*(Sheet2!$B$1:$B$90=C145)),Sheet2!$C$1:$C$90),W145)</f>
        <v>0.12</v>
      </c>
      <c r="Y145" s="16">
        <f t="shared" si="15"/>
        <v>24669940</v>
      </c>
      <c r="Z145" s="16">
        <f t="shared" si="16"/>
        <v>42739200</v>
      </c>
      <c r="AA145" s="16">
        <f t="shared" si="17"/>
        <v>923319402</v>
      </c>
    </row>
    <row r="146" spans="1:27" x14ac:dyDescent="0.15">
      <c r="A146" s="16">
        <v>141</v>
      </c>
      <c r="B146" s="16">
        <v>210</v>
      </c>
      <c r="C146" s="16">
        <v>3</v>
      </c>
      <c r="D146" s="16">
        <f t="shared" ref="D146:D209" si="18">IF(AND(B146&gt;200,B146&lt;300),1,0)*100*C146</f>
        <v>300</v>
      </c>
      <c r="E146" s="16">
        <f t="shared" si="13"/>
        <v>0</v>
      </c>
      <c r="F146" s="16">
        <f t="shared" ref="F146:F209" si="19">IF(AND(B146&gt;600,B146&lt;700),1,0)*100*C146</f>
        <v>0</v>
      </c>
      <c r="L146" s="16" t="s">
        <v>41</v>
      </c>
      <c r="M146" s="16" t="str" cm="1">
        <f t="array" ref="M146:U146">_xlfn._xlws.FILTER(领地怪物效果!$A$4:$I$64,L146=领地怪物效果!$A$4:$A$64)</f>
        <v>远征PVP-10级远征币矿井</v>
      </c>
      <c r="N146" s="16">
        <v>10</v>
      </c>
      <c r="O146" s="16">
        <v>80.5</v>
      </c>
      <c r="P146" s="16">
        <v>528</v>
      </c>
      <c r="Q146" s="16">
        <v>528</v>
      </c>
      <c r="R146" s="16">
        <v>0</v>
      </c>
      <c r="S146" s="16">
        <v>241950559</v>
      </c>
      <c r="T146" s="16">
        <v>369600000</v>
      </c>
      <c r="U146" s="16">
        <v>7934776119</v>
      </c>
      <c r="V146" s="16">
        <f t="shared" si="14"/>
        <v>10</v>
      </c>
      <c r="W146" s="19" cm="1">
        <f t="array" ref="W146">SUMPRODUCT((V146=品质升级提升效果!$H$3:$H$102)*(品质升级提升效果!$I$3:$I$102=C146)*(品质升级提升效果!$J$3:$J$102))</f>
        <v>0.12</v>
      </c>
      <c r="X146" s="19" cm="1">
        <f t="array" ref="X146">IFERROR(LOOKUP(1,0/((L146=Sheet2!$A$1:$A$90)*(Sheet2!$B$1:$B$90=C146)),Sheet2!$C$1:$C$90),W146)</f>
        <v>0.12</v>
      </c>
      <c r="Y146" s="16">
        <f t="shared" si="15"/>
        <v>29034067</v>
      </c>
      <c r="Z146" s="16">
        <f t="shared" si="16"/>
        <v>47013120</v>
      </c>
      <c r="AA146" s="16">
        <f t="shared" si="17"/>
        <v>1015651343</v>
      </c>
    </row>
    <row r="147" spans="1:27" x14ac:dyDescent="0.15">
      <c r="A147" s="16">
        <v>142</v>
      </c>
      <c r="B147" s="16">
        <v>301</v>
      </c>
      <c r="C147" s="16">
        <v>3</v>
      </c>
      <c r="D147" s="16">
        <f t="shared" si="18"/>
        <v>0</v>
      </c>
      <c r="E147" s="16">
        <f t="shared" si="13"/>
        <v>300</v>
      </c>
      <c r="F147" s="16">
        <f t="shared" si="19"/>
        <v>0</v>
      </c>
      <c r="L147" s="16" t="s">
        <v>42</v>
      </c>
      <c r="M147" s="16" t="str" cm="1">
        <f t="array" ref="M147:U147">_xlfn._xlws.FILTER(领地怪物效果!$A$4:$I$64,L147=领地怪物效果!$A$4:$A$64)</f>
        <v>远征PVP-1级圣水矿井</v>
      </c>
      <c r="N147" s="16">
        <v>1</v>
      </c>
      <c r="O147" s="16">
        <v>2.5499999999999998</v>
      </c>
      <c r="P147" s="16">
        <v>1.4</v>
      </c>
      <c r="Q147" s="16">
        <v>1.4</v>
      </c>
      <c r="R147" s="16">
        <v>0</v>
      </c>
      <c r="S147" s="16">
        <v>7664272</v>
      </c>
      <c r="T147" s="16">
        <v>980000</v>
      </c>
      <c r="U147" s="16">
        <v>21039179</v>
      </c>
      <c r="V147" s="16">
        <f t="shared" si="14"/>
        <v>1</v>
      </c>
      <c r="W147" s="19" cm="1">
        <f t="array" ref="W147">SUMPRODUCT((V147=品质升级提升效果!$H$3:$H$102)*(品质升级提升效果!$I$3:$I$102=C147)*(品质升级提升效果!$J$3:$J$102))</f>
        <v>0.2</v>
      </c>
      <c r="X147" s="19" cm="1">
        <f t="array" ref="X147">IFERROR(LOOKUP(1,0/((L147=Sheet2!$A$1:$A$90)*(Sheet2!$B$1:$B$90=C147)),Sheet2!$C$1:$C$90),W147)</f>
        <v>0.2</v>
      </c>
      <c r="Y147" s="16">
        <f t="shared" si="15"/>
        <v>1532854</v>
      </c>
      <c r="Z147" s="16">
        <f t="shared" si="16"/>
        <v>207760</v>
      </c>
      <c r="AA147" s="16">
        <f t="shared" si="17"/>
        <v>4488358</v>
      </c>
    </row>
    <row r="148" spans="1:27" x14ac:dyDescent="0.15">
      <c r="A148" s="16">
        <v>143</v>
      </c>
      <c r="B148" s="16">
        <v>302</v>
      </c>
      <c r="C148" s="16">
        <v>3</v>
      </c>
      <c r="D148" s="16">
        <f t="shared" si="18"/>
        <v>0</v>
      </c>
      <c r="E148" s="16">
        <f t="shared" si="13"/>
        <v>300</v>
      </c>
      <c r="F148" s="16">
        <f t="shared" si="19"/>
        <v>0</v>
      </c>
      <c r="L148" s="16" t="s">
        <v>43</v>
      </c>
      <c r="M148" s="16" t="str" cm="1">
        <f t="array" ref="M148:U148">_xlfn._xlws.FILTER(领地怪物效果!$A$4:$I$64,L148=领地怪物效果!$A$4:$A$64)</f>
        <v>远征PVP-2级圣水矿井</v>
      </c>
      <c r="N148" s="16">
        <v>2</v>
      </c>
      <c r="O148" s="16">
        <v>4</v>
      </c>
      <c r="P148" s="16">
        <v>1.65</v>
      </c>
      <c r="Q148" s="16">
        <v>1.65</v>
      </c>
      <c r="R148" s="16">
        <v>0</v>
      </c>
      <c r="S148" s="16">
        <v>12022388</v>
      </c>
      <c r="T148" s="16">
        <v>1155000</v>
      </c>
      <c r="U148" s="16">
        <v>24796175</v>
      </c>
      <c r="V148" s="16">
        <f t="shared" si="14"/>
        <v>2</v>
      </c>
      <c r="W148" s="19" cm="1">
        <f t="array" ref="W148">SUMPRODUCT((V148=品质升级提升效果!$H$3:$H$102)*(品质升级提升效果!$I$3:$I$102=C148)*(品质升级提升效果!$J$3:$J$102))</f>
        <v>0.2</v>
      </c>
      <c r="X148" s="19" cm="1">
        <f t="array" ref="X148">IFERROR(LOOKUP(1,0/((L148=Sheet2!$A$1:$A$90)*(Sheet2!$B$1:$B$90=C148)),Sheet2!$C$1:$C$90),W148)</f>
        <v>0.2</v>
      </c>
      <c r="Y148" s="16">
        <f t="shared" si="15"/>
        <v>2404477</v>
      </c>
      <c r="Z148" s="16">
        <f t="shared" si="16"/>
        <v>244860</v>
      </c>
      <c r="AA148" s="16">
        <f t="shared" si="17"/>
        <v>5289850</v>
      </c>
    </row>
    <row r="149" spans="1:27" x14ac:dyDescent="0.15">
      <c r="A149" s="16">
        <v>144</v>
      </c>
      <c r="B149" s="16">
        <v>303</v>
      </c>
      <c r="C149" s="16">
        <v>3</v>
      </c>
      <c r="D149" s="16">
        <f t="shared" si="18"/>
        <v>0</v>
      </c>
      <c r="E149" s="16">
        <f t="shared" si="13"/>
        <v>300</v>
      </c>
      <c r="F149" s="16">
        <f t="shared" si="19"/>
        <v>0</v>
      </c>
      <c r="L149" s="16" t="s">
        <v>44</v>
      </c>
      <c r="M149" s="16" t="str" cm="1">
        <f t="array" ref="M149:U149">_xlfn._xlws.FILTER(领地怪物效果!$A$4:$I$64,L149=领地怪物效果!$A$4:$A$64)</f>
        <v>远征PVP-3级圣水矿井</v>
      </c>
      <c r="N149" s="16">
        <v>3</v>
      </c>
      <c r="O149" s="16">
        <v>8</v>
      </c>
      <c r="P149" s="16">
        <v>2.9</v>
      </c>
      <c r="Q149" s="16">
        <v>2.9</v>
      </c>
      <c r="R149" s="16">
        <v>0</v>
      </c>
      <c r="S149" s="16">
        <v>24044776</v>
      </c>
      <c r="T149" s="16">
        <v>2030000</v>
      </c>
      <c r="U149" s="16">
        <v>43581156</v>
      </c>
      <c r="V149" s="16">
        <f t="shared" si="14"/>
        <v>3</v>
      </c>
      <c r="W149" s="19" cm="1">
        <f t="array" ref="W149">SUMPRODUCT((V149=品质升级提升效果!$H$3:$H$102)*(品质升级提升效果!$I$3:$I$102=C149)*(品质升级提升效果!$J$3:$J$102))</f>
        <v>0.2</v>
      </c>
      <c r="X149" s="19" cm="1">
        <f t="array" ref="X149">IFERROR(LOOKUP(1,0/((L149=Sheet2!$A$1:$A$90)*(Sheet2!$B$1:$B$90=C149)),Sheet2!$C$1:$C$90),W149)</f>
        <v>0.2</v>
      </c>
      <c r="Y149" s="16">
        <f t="shared" si="15"/>
        <v>4808955</v>
      </c>
      <c r="Z149" s="16">
        <f t="shared" si="16"/>
        <v>430360</v>
      </c>
      <c r="AA149" s="16">
        <f t="shared" si="17"/>
        <v>9297313</v>
      </c>
    </row>
    <row r="150" spans="1:27" x14ac:dyDescent="0.15">
      <c r="A150" s="16">
        <v>145</v>
      </c>
      <c r="B150" s="16">
        <v>304</v>
      </c>
      <c r="C150" s="16">
        <v>3</v>
      </c>
      <c r="D150" s="16">
        <f t="shared" si="18"/>
        <v>0</v>
      </c>
      <c r="E150" s="16">
        <f t="shared" si="13"/>
        <v>300</v>
      </c>
      <c r="F150" s="16">
        <f t="shared" si="19"/>
        <v>0</v>
      </c>
      <c r="L150" s="16" t="s">
        <v>45</v>
      </c>
      <c r="M150" s="16" t="str" cm="1">
        <f t="array" ref="M150:U150">_xlfn._xlws.FILTER(领地怪物效果!$A$4:$I$64,L150=领地怪物效果!$A$4:$A$64)</f>
        <v>远征PVP-4级圣水矿井</v>
      </c>
      <c r="N150" s="16">
        <v>4</v>
      </c>
      <c r="O150" s="16">
        <v>11.75</v>
      </c>
      <c r="P150" s="16">
        <v>22.25</v>
      </c>
      <c r="Q150" s="16">
        <v>22.25</v>
      </c>
      <c r="R150" s="16">
        <v>0</v>
      </c>
      <c r="S150" s="16">
        <v>35315764</v>
      </c>
      <c r="T150" s="16">
        <v>15575000</v>
      </c>
      <c r="U150" s="16">
        <v>334372667</v>
      </c>
      <c r="V150" s="16">
        <f t="shared" si="14"/>
        <v>4</v>
      </c>
      <c r="W150" s="19" cm="1">
        <f t="array" ref="W150">SUMPRODUCT((V150=品质升级提升效果!$H$3:$H$102)*(品质升级提升效果!$I$3:$I$102=C150)*(品质升级提升效果!$J$3:$J$102))</f>
        <v>0.16</v>
      </c>
      <c r="X150" s="19" cm="1">
        <f t="array" ref="X150">IFERROR(LOOKUP(1,0/((L150=Sheet2!$A$1:$A$90)*(Sheet2!$B$1:$B$90=C150)),Sheet2!$C$1:$C$90),W150)</f>
        <v>0.16</v>
      </c>
      <c r="Y150" s="16">
        <f t="shared" si="15"/>
        <v>5650522</v>
      </c>
      <c r="Z150" s="16">
        <f t="shared" si="16"/>
        <v>2641520</v>
      </c>
      <c r="AA150" s="16">
        <f t="shared" si="17"/>
        <v>57066268</v>
      </c>
    </row>
    <row r="151" spans="1:27" x14ac:dyDescent="0.15">
      <c r="A151" s="16">
        <v>146</v>
      </c>
      <c r="B151" s="16">
        <v>305</v>
      </c>
      <c r="C151" s="16">
        <v>3</v>
      </c>
      <c r="D151" s="16">
        <f t="shared" si="18"/>
        <v>0</v>
      </c>
      <c r="E151" s="16">
        <f t="shared" si="13"/>
        <v>300</v>
      </c>
      <c r="F151" s="16">
        <f t="shared" si="19"/>
        <v>0</v>
      </c>
      <c r="L151" s="16" t="s">
        <v>46</v>
      </c>
      <c r="M151" s="16" t="str" cm="1">
        <f t="array" ref="M151:U151">_xlfn._xlws.FILTER(领地怪物效果!$A$4:$I$64,L151=领地怪物效果!$A$4:$A$64)</f>
        <v>远征PVP-5级圣水矿井</v>
      </c>
      <c r="N151" s="16">
        <v>5</v>
      </c>
      <c r="O151" s="16">
        <v>17.8</v>
      </c>
      <c r="P151" s="16">
        <v>26.25</v>
      </c>
      <c r="Q151" s="16">
        <v>26.25</v>
      </c>
      <c r="R151" s="16">
        <v>0</v>
      </c>
      <c r="S151" s="16">
        <v>53499626</v>
      </c>
      <c r="T151" s="16">
        <v>18375000</v>
      </c>
      <c r="U151" s="16">
        <v>394484608</v>
      </c>
      <c r="V151" s="16">
        <f t="shared" si="14"/>
        <v>5</v>
      </c>
      <c r="W151" s="19" cm="1">
        <f t="array" ref="W151">SUMPRODUCT((V151=品质升级提升效果!$H$3:$H$102)*(品质升级提升效果!$I$3:$I$102=C151)*(品质升级提升效果!$J$3:$J$102))</f>
        <v>0.16</v>
      </c>
      <c r="X151" s="19" cm="1">
        <f t="array" ref="X151">IFERROR(LOOKUP(1,0/((L151=Sheet2!$A$1:$A$90)*(Sheet2!$B$1:$B$90=C151)),Sheet2!$C$1:$C$90),W151)</f>
        <v>0.16</v>
      </c>
      <c r="Y151" s="16">
        <f t="shared" si="15"/>
        <v>8559940</v>
      </c>
      <c r="Z151" s="16">
        <f t="shared" si="16"/>
        <v>3116400</v>
      </c>
      <c r="AA151" s="16">
        <f t="shared" si="17"/>
        <v>67325373</v>
      </c>
    </row>
    <row r="152" spans="1:27" x14ac:dyDescent="0.15">
      <c r="A152" s="16">
        <v>147</v>
      </c>
      <c r="B152" s="16">
        <v>306</v>
      </c>
      <c r="C152" s="16">
        <v>3</v>
      </c>
      <c r="D152" s="16">
        <f t="shared" si="18"/>
        <v>0</v>
      </c>
      <c r="E152" s="16">
        <f t="shared" si="13"/>
        <v>300</v>
      </c>
      <c r="F152" s="16">
        <f t="shared" si="19"/>
        <v>0</v>
      </c>
      <c r="L152" s="16" t="s">
        <v>47</v>
      </c>
      <c r="M152" s="16" t="str" cm="1">
        <f t="array" ref="M152:U152">_xlfn._xlws.FILTER(领地怪物效果!$A$4:$I$64,L152=领地怪物效果!$A$4:$A$64)</f>
        <v>远征PVP-6级圣水矿井</v>
      </c>
      <c r="N152" s="16">
        <v>6</v>
      </c>
      <c r="O152" s="16">
        <v>41.95</v>
      </c>
      <c r="P152" s="16">
        <v>174</v>
      </c>
      <c r="Q152" s="16">
        <v>174</v>
      </c>
      <c r="R152" s="16">
        <v>0</v>
      </c>
      <c r="S152" s="16">
        <v>126084794</v>
      </c>
      <c r="T152" s="16">
        <v>121800000</v>
      </c>
      <c r="U152" s="16">
        <v>2614869402</v>
      </c>
      <c r="V152" s="16">
        <f t="shared" si="14"/>
        <v>6</v>
      </c>
      <c r="W152" s="19" cm="1">
        <f t="array" ref="W152">SUMPRODUCT((V152=品质升级提升效果!$H$3:$H$102)*(品质升级提升效果!$I$3:$I$102=C152)*(品质升级提升效果!$J$3:$J$102))</f>
        <v>0.16</v>
      </c>
      <c r="X152" s="19" cm="1">
        <f t="array" ref="X152">IFERROR(LOOKUP(1,0/((L152=Sheet2!$A$1:$A$90)*(Sheet2!$B$1:$B$90=C152)),Sheet2!$C$1:$C$90),W152)</f>
        <v>0.16</v>
      </c>
      <c r="Y152" s="16">
        <f t="shared" si="15"/>
        <v>20173567</v>
      </c>
      <c r="Z152" s="16">
        <f t="shared" si="16"/>
        <v>20657280</v>
      </c>
      <c r="AA152" s="16">
        <f t="shared" si="17"/>
        <v>446271044</v>
      </c>
    </row>
    <row r="153" spans="1:27" x14ac:dyDescent="0.15">
      <c r="A153" s="16">
        <v>148</v>
      </c>
      <c r="B153" s="16">
        <v>307</v>
      </c>
      <c r="C153" s="16">
        <v>3</v>
      </c>
      <c r="D153" s="16">
        <f t="shared" si="18"/>
        <v>0</v>
      </c>
      <c r="E153" s="16">
        <f t="shared" si="13"/>
        <v>300</v>
      </c>
      <c r="F153" s="16">
        <f t="shared" si="19"/>
        <v>0</v>
      </c>
      <c r="L153" s="16" t="s">
        <v>48</v>
      </c>
      <c r="M153" s="16" t="str" cm="1">
        <f t="array" ref="M153:U153">_xlfn._xlws.FILTER(领地怪物效果!$A$4:$I$64,L153=领地怪物效果!$A$4:$A$64)</f>
        <v>远征PVP-7级圣水矿井</v>
      </c>
      <c r="N153" s="16">
        <v>7</v>
      </c>
      <c r="O153" s="16">
        <v>48.35</v>
      </c>
      <c r="P153" s="16">
        <v>225</v>
      </c>
      <c r="Q153" s="16">
        <v>225</v>
      </c>
      <c r="R153" s="16">
        <v>0</v>
      </c>
      <c r="S153" s="16">
        <v>145320615</v>
      </c>
      <c r="T153" s="16">
        <v>157500000</v>
      </c>
      <c r="U153" s="16">
        <v>3381296641</v>
      </c>
      <c r="V153" s="16">
        <f t="shared" si="14"/>
        <v>7</v>
      </c>
      <c r="W153" s="19" cm="1">
        <f t="array" ref="W153">SUMPRODUCT((V153=品质升级提升效果!$H$3:$H$102)*(品质升级提升效果!$I$3:$I$102=C153)*(品质升级提升效果!$J$3:$J$102))</f>
        <v>0.16</v>
      </c>
      <c r="X153" s="19" cm="1">
        <f t="array" ref="X153">IFERROR(LOOKUP(1,0/((L153=Sheet2!$A$1:$A$90)*(Sheet2!$B$1:$B$90=C153)),Sheet2!$C$1:$C$90),W153)</f>
        <v>0.16</v>
      </c>
      <c r="Y153" s="16">
        <f t="shared" si="15"/>
        <v>23251298</v>
      </c>
      <c r="Z153" s="16">
        <f t="shared" si="16"/>
        <v>26712000</v>
      </c>
      <c r="AA153" s="16">
        <f t="shared" si="17"/>
        <v>577074626</v>
      </c>
    </row>
    <row r="154" spans="1:27" x14ac:dyDescent="0.15">
      <c r="A154" s="16">
        <v>149</v>
      </c>
      <c r="B154" s="16">
        <v>308</v>
      </c>
      <c r="C154" s="16">
        <v>3</v>
      </c>
      <c r="D154" s="16">
        <f t="shared" si="18"/>
        <v>0</v>
      </c>
      <c r="E154" s="16">
        <f t="shared" si="13"/>
        <v>300</v>
      </c>
      <c r="F154" s="16">
        <f t="shared" si="19"/>
        <v>0</v>
      </c>
      <c r="L154" s="16" t="s">
        <v>49</v>
      </c>
      <c r="M154" s="16" t="str" cm="1">
        <f t="array" ref="M154:U154">_xlfn._xlws.FILTER(领地怪物效果!$A$4:$I$64,L154=领地怪物效果!$A$4:$A$64)</f>
        <v>远征PVP-8级圣水矿井</v>
      </c>
      <c r="N154" s="16">
        <v>8</v>
      </c>
      <c r="O154" s="16">
        <v>53.35</v>
      </c>
      <c r="P154" s="16">
        <v>290.60000000000002</v>
      </c>
      <c r="Q154" s="16">
        <v>290.60000000000002</v>
      </c>
      <c r="R154" s="16">
        <v>0</v>
      </c>
      <c r="S154" s="16">
        <v>160348600</v>
      </c>
      <c r="T154" s="16">
        <v>203420000</v>
      </c>
      <c r="U154" s="16">
        <v>4367132462</v>
      </c>
      <c r="V154" s="16">
        <f t="shared" si="14"/>
        <v>8</v>
      </c>
      <c r="W154" s="19" cm="1">
        <f t="array" ref="W154">SUMPRODUCT((V154=品质升级提升效果!$H$3:$H$102)*(品质升级提升效果!$I$3:$I$102=C154)*(品质升级提升效果!$J$3:$J$102))</f>
        <v>0.14000000000000001</v>
      </c>
      <c r="X154" s="19" cm="1">
        <f t="array" ref="X154">IFERROR(LOOKUP(1,0/((L154=Sheet2!$A$1:$A$90)*(Sheet2!$B$1:$B$90=C154)),Sheet2!$C$1:$C$90),W154)</f>
        <v>0.14000000000000001</v>
      </c>
      <c r="Y154" s="16">
        <f t="shared" si="15"/>
        <v>22448804</v>
      </c>
      <c r="Z154" s="16">
        <f t="shared" si="16"/>
        <v>30187528</v>
      </c>
      <c r="AA154" s="16">
        <f t="shared" si="17"/>
        <v>652158447</v>
      </c>
    </row>
    <row r="155" spans="1:27" x14ac:dyDescent="0.15">
      <c r="A155" s="16">
        <v>150</v>
      </c>
      <c r="B155" s="16">
        <v>309</v>
      </c>
      <c r="C155" s="16">
        <v>3</v>
      </c>
      <c r="D155" s="16">
        <f t="shared" si="18"/>
        <v>0</v>
      </c>
      <c r="E155" s="16">
        <f t="shared" si="13"/>
        <v>300</v>
      </c>
      <c r="F155" s="16">
        <f t="shared" si="19"/>
        <v>0</v>
      </c>
      <c r="L155" s="16" t="s">
        <v>50</v>
      </c>
      <c r="M155" s="16" t="str" cm="1">
        <f t="array" ref="M155:U155">_xlfn._xlws.FILTER(领地怪物效果!$A$4:$I$64,L155=领地怪物效果!$A$4:$A$64)</f>
        <v>远征PVP-9级圣水矿井</v>
      </c>
      <c r="N155" s="16">
        <v>9</v>
      </c>
      <c r="O155" s="16">
        <v>92.3</v>
      </c>
      <c r="P155" s="16">
        <v>360</v>
      </c>
      <c r="Q155" s="16">
        <v>360</v>
      </c>
      <c r="R155" s="16">
        <v>0</v>
      </c>
      <c r="S155" s="16">
        <v>277416604</v>
      </c>
      <c r="T155" s="16">
        <v>252000000</v>
      </c>
      <c r="U155" s="16">
        <v>5410074626</v>
      </c>
      <c r="V155" s="16">
        <f t="shared" si="14"/>
        <v>9</v>
      </c>
      <c r="W155" s="19" cm="1">
        <f t="array" ref="W155">SUMPRODUCT((V155=品质升级提升效果!$H$3:$H$102)*(品质升级提升效果!$I$3:$I$102=C155)*(品质升级提升效果!$J$3:$J$102))</f>
        <v>0.12</v>
      </c>
      <c r="X155" s="19" cm="1">
        <f t="array" ref="X155">IFERROR(LOOKUP(1,0/((L155=Sheet2!$A$1:$A$90)*(Sheet2!$B$1:$B$90=C155)),Sheet2!$C$1:$C$90),W155)</f>
        <v>0.12</v>
      </c>
      <c r="Y155" s="16">
        <f t="shared" si="15"/>
        <v>33289992</v>
      </c>
      <c r="Z155" s="16">
        <f t="shared" si="16"/>
        <v>32054400</v>
      </c>
      <c r="AA155" s="16">
        <f t="shared" si="17"/>
        <v>692489552</v>
      </c>
    </row>
    <row r="156" spans="1:27" x14ac:dyDescent="0.15">
      <c r="A156" s="16">
        <v>151</v>
      </c>
      <c r="B156" s="16">
        <v>310</v>
      </c>
      <c r="C156" s="16">
        <v>3</v>
      </c>
      <c r="D156" s="16">
        <f t="shared" si="18"/>
        <v>0</v>
      </c>
      <c r="E156" s="16">
        <f t="shared" ref="E156:E219" si="20">IF(AND(B156&gt;300,B156&lt;400),1,0)*100*C156</f>
        <v>300</v>
      </c>
      <c r="F156" s="16">
        <f t="shared" si="19"/>
        <v>0</v>
      </c>
      <c r="L156" s="16" t="s">
        <v>51</v>
      </c>
      <c r="M156" s="16" t="str" cm="1">
        <f t="array" ref="M156:U156">_xlfn._xlws.FILTER(领地怪物效果!$A$4:$I$64,L156=领地怪物效果!$A$4:$A$64)</f>
        <v>远征PVP-10级圣水矿井</v>
      </c>
      <c r="N156" s="16">
        <v>10</v>
      </c>
      <c r="O156" s="16">
        <v>108.65</v>
      </c>
      <c r="P156" s="16">
        <v>396</v>
      </c>
      <c r="Q156" s="16">
        <v>396</v>
      </c>
      <c r="R156" s="16">
        <v>0</v>
      </c>
      <c r="S156" s="16">
        <v>326558115</v>
      </c>
      <c r="T156" s="16">
        <v>277200000</v>
      </c>
      <c r="U156" s="16">
        <v>5951082089</v>
      </c>
      <c r="V156" s="16">
        <f t="shared" si="14"/>
        <v>10</v>
      </c>
      <c r="W156" s="19" cm="1">
        <f t="array" ref="W156">SUMPRODUCT((V156=品质升级提升效果!$H$3:$H$102)*(品质升级提升效果!$I$3:$I$102=C156)*(品质升级提升效果!$J$3:$J$102))</f>
        <v>0.12</v>
      </c>
      <c r="X156" s="19" cm="1">
        <f t="array" ref="X156">IFERROR(LOOKUP(1,0/((L156=Sheet2!$A$1:$A$90)*(Sheet2!$B$1:$B$90=C156)),Sheet2!$C$1:$C$90),W156)</f>
        <v>0.12</v>
      </c>
      <c r="Y156" s="16">
        <f t="shared" si="15"/>
        <v>39186973</v>
      </c>
      <c r="Z156" s="16">
        <f t="shared" si="16"/>
        <v>35259840</v>
      </c>
      <c r="AA156" s="16">
        <f t="shared" si="17"/>
        <v>761738507</v>
      </c>
    </row>
    <row r="157" spans="1:27" x14ac:dyDescent="0.15">
      <c r="A157" s="16">
        <v>152</v>
      </c>
      <c r="B157" s="16">
        <v>401</v>
      </c>
      <c r="C157" s="16">
        <v>3</v>
      </c>
      <c r="D157" s="16">
        <f t="shared" si="18"/>
        <v>0</v>
      </c>
      <c r="E157" s="16">
        <f t="shared" si="20"/>
        <v>0</v>
      </c>
      <c r="F157" s="16">
        <f t="shared" si="19"/>
        <v>0</v>
      </c>
      <c r="L157" s="16" t="s">
        <v>52</v>
      </c>
      <c r="M157" s="16" t="str" cm="1">
        <f t="array" ref="M157:U157">_xlfn._xlws.FILTER(领地怪物效果!$A$4:$I$64,L157=领地怪物效果!$A$4:$A$64)</f>
        <v>远征PVP-3级要塞</v>
      </c>
      <c r="N157" s="16">
        <v>3</v>
      </c>
      <c r="O157" s="16">
        <v>5</v>
      </c>
      <c r="P157" s="16">
        <v>2.5</v>
      </c>
      <c r="Q157" s="16">
        <v>2.5</v>
      </c>
      <c r="R157" s="16">
        <v>0</v>
      </c>
      <c r="S157" s="16">
        <v>15027985</v>
      </c>
      <c r="T157" s="16">
        <v>1750000</v>
      </c>
      <c r="U157" s="16">
        <v>37569962</v>
      </c>
      <c r="V157" s="16">
        <f t="shared" si="14"/>
        <v>1</v>
      </c>
      <c r="W157" s="19" cm="1">
        <f t="array" ref="W157">SUMPRODUCT((V157=品质升级提升效果!$H$3:$H$102)*(品质升级提升效果!$I$3:$I$102=C157)*(品质升级提升效果!$J$3:$J$102))</f>
        <v>0.2</v>
      </c>
      <c r="X157" s="19" cm="1">
        <f t="array" ref="X157">IFERROR(LOOKUP(1,0/((L157=Sheet2!$A$1:$A$90)*(Sheet2!$B$1:$B$90=C157)),Sheet2!$C$1:$C$90),W157)</f>
        <v>0.02</v>
      </c>
      <c r="Y157" s="16">
        <f t="shared" si="15"/>
        <v>300559</v>
      </c>
      <c r="Z157" s="16">
        <f t="shared" si="16"/>
        <v>37100</v>
      </c>
      <c r="AA157" s="16">
        <f t="shared" si="17"/>
        <v>801492</v>
      </c>
    </row>
    <row r="158" spans="1:27" x14ac:dyDescent="0.15">
      <c r="A158" s="16">
        <v>153</v>
      </c>
      <c r="B158" s="16">
        <v>402</v>
      </c>
      <c r="C158" s="16">
        <v>3</v>
      </c>
      <c r="D158" s="16">
        <f t="shared" si="18"/>
        <v>0</v>
      </c>
      <c r="E158" s="16">
        <f t="shared" si="20"/>
        <v>0</v>
      </c>
      <c r="F158" s="16">
        <f t="shared" si="19"/>
        <v>0</v>
      </c>
      <c r="L158" s="16" t="s">
        <v>53</v>
      </c>
      <c r="M158" s="16" t="str" cm="1">
        <f t="array" ref="M158:U158">_xlfn._xlws.FILTER(领地怪物效果!$A$4:$I$64,L158=领地怪物效果!$A$4:$A$64)</f>
        <v>远征PVP-6级要塞</v>
      </c>
      <c r="N158" s="16">
        <v>6</v>
      </c>
      <c r="O158" s="16">
        <v>26</v>
      </c>
      <c r="P158" s="16">
        <v>160</v>
      </c>
      <c r="Q158" s="16">
        <v>160</v>
      </c>
      <c r="R158" s="16">
        <v>0</v>
      </c>
      <c r="S158" s="16">
        <v>78145522</v>
      </c>
      <c r="T158" s="16">
        <v>112000000</v>
      </c>
      <c r="U158" s="16">
        <v>2404477611</v>
      </c>
      <c r="V158" s="16">
        <f t="shared" si="14"/>
        <v>2</v>
      </c>
      <c r="W158" s="19" cm="1">
        <f t="array" ref="W158">SUMPRODUCT((V158=品质升级提升效果!$H$3:$H$102)*(品质升级提升效果!$I$3:$I$102=C158)*(品质升级提升效果!$J$3:$J$102))</f>
        <v>0.2</v>
      </c>
      <c r="X158" s="19" cm="1">
        <f t="array" ref="X158">IFERROR(LOOKUP(1,0/((L158=Sheet2!$A$1:$A$90)*(Sheet2!$B$1:$B$90=C158)),Sheet2!$C$1:$C$90),W158)</f>
        <v>0.02</v>
      </c>
      <c r="Y158" s="16">
        <f t="shared" si="15"/>
        <v>1562910</v>
      </c>
      <c r="Z158" s="16">
        <f t="shared" si="16"/>
        <v>2374400</v>
      </c>
      <c r="AA158" s="16">
        <f t="shared" si="17"/>
        <v>51295522</v>
      </c>
    </row>
    <row r="159" spans="1:27" x14ac:dyDescent="0.15">
      <c r="A159" s="16">
        <v>154</v>
      </c>
      <c r="B159" s="16">
        <v>403</v>
      </c>
      <c r="C159" s="16">
        <v>3</v>
      </c>
      <c r="D159" s="16">
        <f t="shared" si="18"/>
        <v>0</v>
      </c>
      <c r="E159" s="16">
        <f t="shared" si="20"/>
        <v>0</v>
      </c>
      <c r="F159" s="16">
        <f t="shared" si="19"/>
        <v>0</v>
      </c>
      <c r="L159" s="16" t="s">
        <v>54</v>
      </c>
      <c r="M159" s="16" t="str" cm="1">
        <f t="array" ref="M159:U159">_xlfn._xlws.FILTER(领地怪物效果!$A$4:$I$64,L159=领地怪物效果!$A$4:$A$64)</f>
        <v>远征PVP-9级要塞</v>
      </c>
      <c r="N159" s="16">
        <v>9</v>
      </c>
      <c r="O159" s="16">
        <v>56</v>
      </c>
      <c r="P159" s="16">
        <v>300</v>
      </c>
      <c r="Q159" s="16">
        <v>300</v>
      </c>
      <c r="R159" s="16">
        <v>0</v>
      </c>
      <c r="S159" s="16">
        <v>168313432</v>
      </c>
      <c r="T159" s="16">
        <v>210000000</v>
      </c>
      <c r="U159" s="16">
        <v>4508395522</v>
      </c>
      <c r="V159" s="16">
        <f t="shared" si="14"/>
        <v>3</v>
      </c>
      <c r="W159" s="19" cm="1">
        <f t="array" ref="W159">SUMPRODUCT((V159=品质升级提升效果!$H$3:$H$102)*(品质升级提升效果!$I$3:$I$102=C159)*(品质升级提升效果!$J$3:$J$102))</f>
        <v>0.2</v>
      </c>
      <c r="X159" s="19" cm="1">
        <f t="array" ref="X159">IFERROR(LOOKUP(1,0/((L159=Sheet2!$A$1:$A$90)*(Sheet2!$B$1:$B$90=C159)),Sheet2!$C$1:$C$90),W159)</f>
        <v>0.02</v>
      </c>
      <c r="Y159" s="16">
        <f t="shared" si="15"/>
        <v>3366268</v>
      </c>
      <c r="Z159" s="16">
        <f t="shared" si="16"/>
        <v>4452000</v>
      </c>
      <c r="AA159" s="16">
        <f t="shared" si="17"/>
        <v>96179104</v>
      </c>
    </row>
    <row r="160" spans="1:27" x14ac:dyDescent="0.15">
      <c r="A160" s="16">
        <v>155</v>
      </c>
      <c r="B160" s="16">
        <v>404</v>
      </c>
      <c r="C160" s="16">
        <v>3</v>
      </c>
      <c r="D160" s="16">
        <f t="shared" si="18"/>
        <v>0</v>
      </c>
      <c r="E160" s="16">
        <f t="shared" si="20"/>
        <v>0</v>
      </c>
      <c r="F160" s="16">
        <f t="shared" si="19"/>
        <v>0</v>
      </c>
      <c r="L160" s="16" t="s">
        <v>55</v>
      </c>
      <c r="M160" s="16" t="str" cm="1">
        <f t="array" ref="M160:U160">_xlfn._xlws.FILTER(领地怪物效果!$A$4:$I$64,L160=领地怪物效果!$A$4:$A$64)</f>
        <v>远征PVP-10级中心城邦</v>
      </c>
      <c r="N160" s="16">
        <v>10</v>
      </c>
      <c r="O160" s="16">
        <v>83</v>
      </c>
      <c r="P160" s="16">
        <v>401</v>
      </c>
      <c r="Q160" s="16">
        <v>401</v>
      </c>
      <c r="R160" s="16">
        <v>0</v>
      </c>
      <c r="S160" s="16">
        <v>249464552</v>
      </c>
      <c r="T160" s="16">
        <v>280700000</v>
      </c>
      <c r="U160" s="16">
        <v>6026222014</v>
      </c>
      <c r="V160" s="16">
        <f t="shared" si="14"/>
        <v>4</v>
      </c>
      <c r="W160" s="19" cm="1">
        <f t="array" ref="W160">SUMPRODUCT((V160=品质升级提升效果!$H$3:$H$102)*(品质升级提升效果!$I$3:$I$102=C160)*(品质升级提升效果!$J$3:$J$102))</f>
        <v>0.16</v>
      </c>
      <c r="X160" s="19" cm="1">
        <f t="array" ref="X160">IFERROR(LOOKUP(1,0/((L160=Sheet2!$A$1:$A$90)*(Sheet2!$B$1:$B$90=C160)),Sheet2!$C$1:$C$90),W160)</f>
        <v>0.02</v>
      </c>
      <c r="Y160" s="16">
        <f t="shared" si="15"/>
        <v>4989291</v>
      </c>
      <c r="Z160" s="16">
        <f t="shared" si="16"/>
        <v>5950840</v>
      </c>
      <c r="AA160" s="16">
        <f t="shared" si="17"/>
        <v>128559402</v>
      </c>
    </row>
    <row r="161" spans="1:27" x14ac:dyDescent="0.15">
      <c r="A161" s="16">
        <v>156</v>
      </c>
      <c r="B161" s="16">
        <v>500</v>
      </c>
      <c r="C161" s="16">
        <v>3</v>
      </c>
      <c r="D161" s="16">
        <f t="shared" si="18"/>
        <v>0</v>
      </c>
      <c r="E161" s="16">
        <f t="shared" si="20"/>
        <v>0</v>
      </c>
      <c r="F161" s="16">
        <f t="shared" si="19"/>
        <v>0</v>
      </c>
      <c r="L161" s="16" t="s">
        <v>56</v>
      </c>
      <c r="M161" s="16" t="str" cm="1">
        <f t="array" ref="M161:U161">_xlfn._xlws.FILTER(领地怪物效果!$A$4:$I$64,L161=领地怪物效果!$A$4:$A$64)</f>
        <v>远征PVE-出生</v>
      </c>
      <c r="N161" s="16">
        <v>0</v>
      </c>
      <c r="O161" s="16">
        <v>1.5</v>
      </c>
      <c r="P161" s="16">
        <v>1.2</v>
      </c>
      <c r="Q161" s="16">
        <v>1.2</v>
      </c>
      <c r="R161" s="16">
        <v>0</v>
      </c>
      <c r="S161" s="16">
        <v>4508395</v>
      </c>
      <c r="T161" s="16">
        <v>840000</v>
      </c>
      <c r="U161" s="16">
        <v>18033582</v>
      </c>
      <c r="V161" s="16">
        <f t="shared" si="14"/>
        <v>1</v>
      </c>
      <c r="W161" s="19" cm="1">
        <f t="array" ref="W161">SUMPRODUCT((V161=品质升级提升效果!$H$3:$H$102)*(品质升级提升效果!$I$3:$I$102=C161)*(品质升级提升效果!$J$3:$J$102))</f>
        <v>0.2</v>
      </c>
      <c r="X161" s="19" cm="1">
        <f t="array" ref="X161">IFERROR(LOOKUP(1,0/((L161=Sheet2!$A$1:$A$90)*(Sheet2!$B$1:$B$90=C161)),Sheet2!$C$1:$C$90),W161)</f>
        <v>0.2</v>
      </c>
      <c r="Y161" s="16">
        <f t="shared" si="15"/>
        <v>901679</v>
      </c>
      <c r="Z161" s="16">
        <f t="shared" si="16"/>
        <v>178080</v>
      </c>
      <c r="AA161" s="16">
        <f t="shared" si="17"/>
        <v>3847164</v>
      </c>
    </row>
    <row r="162" spans="1:27" x14ac:dyDescent="0.15">
      <c r="A162" s="16">
        <v>157</v>
      </c>
      <c r="B162" s="16">
        <v>501</v>
      </c>
      <c r="C162" s="16">
        <v>3</v>
      </c>
      <c r="D162" s="16">
        <f t="shared" si="18"/>
        <v>0</v>
      </c>
      <c r="E162" s="16">
        <f t="shared" si="20"/>
        <v>0</v>
      </c>
      <c r="F162" s="16">
        <f t="shared" si="19"/>
        <v>0</v>
      </c>
      <c r="L162" s="16" t="s">
        <v>57</v>
      </c>
      <c r="M162" s="16" t="str" cm="1">
        <f t="array" ref="M162:U162">_xlfn._xlws.FILTER(领地怪物效果!$A$4:$I$64,L162=领地怪物效果!$A$4:$A$64)</f>
        <v>远征PVE-1级普通</v>
      </c>
      <c r="N162" s="16">
        <v>1</v>
      </c>
      <c r="O162" s="16">
        <v>1.35</v>
      </c>
      <c r="P162" s="16">
        <v>1.2</v>
      </c>
      <c r="Q162" s="16">
        <v>1.2</v>
      </c>
      <c r="R162" s="16">
        <v>0</v>
      </c>
      <c r="S162" s="16">
        <v>4057555</v>
      </c>
      <c r="T162" s="16">
        <v>840000</v>
      </c>
      <c r="U162" s="16">
        <v>18033582</v>
      </c>
      <c r="V162" s="16">
        <f t="shared" si="14"/>
        <v>1</v>
      </c>
      <c r="W162" s="19" cm="1">
        <f t="array" ref="W162">SUMPRODUCT((V162=品质升级提升效果!$H$3:$H$102)*(品质升级提升效果!$I$3:$I$102=C162)*(品质升级提升效果!$J$3:$J$102))</f>
        <v>0.2</v>
      </c>
      <c r="X162" s="19" cm="1">
        <f t="array" ref="X162">IFERROR(LOOKUP(1,0/((L162=Sheet2!$A$1:$A$90)*(Sheet2!$B$1:$B$90=C162)),Sheet2!$C$1:$C$90),W162)</f>
        <v>0.2</v>
      </c>
      <c r="Y162" s="16">
        <f t="shared" si="15"/>
        <v>811511</v>
      </c>
      <c r="Z162" s="16">
        <f t="shared" si="16"/>
        <v>178080</v>
      </c>
      <c r="AA162" s="16">
        <f t="shared" si="17"/>
        <v>3847164</v>
      </c>
    </row>
    <row r="163" spans="1:27" x14ac:dyDescent="0.15">
      <c r="A163" s="16">
        <v>158</v>
      </c>
      <c r="B163" s="16">
        <v>502</v>
      </c>
      <c r="C163" s="16">
        <v>3</v>
      </c>
      <c r="D163" s="16">
        <f t="shared" si="18"/>
        <v>0</v>
      </c>
      <c r="E163" s="16">
        <f t="shared" si="20"/>
        <v>0</v>
      </c>
      <c r="F163" s="16">
        <f t="shared" si="19"/>
        <v>0</v>
      </c>
      <c r="L163" s="16" t="s">
        <v>58</v>
      </c>
      <c r="M163" s="16" t="str" cm="1">
        <f t="array" ref="M163:U163">_xlfn._xlws.FILTER(领地怪物效果!$A$4:$I$64,L163=领地怪物效果!$A$4:$A$64)</f>
        <v>远征PVE-2级普通</v>
      </c>
      <c r="N163" s="16">
        <v>2</v>
      </c>
      <c r="O163" s="16">
        <v>2.8</v>
      </c>
      <c r="P163" s="16">
        <v>1.8</v>
      </c>
      <c r="Q163" s="16">
        <v>1.8</v>
      </c>
      <c r="R163" s="16">
        <v>0</v>
      </c>
      <c r="S163" s="16">
        <v>8415671</v>
      </c>
      <c r="T163" s="16">
        <v>1260000</v>
      </c>
      <c r="U163" s="16">
        <v>27050373</v>
      </c>
      <c r="V163" s="16">
        <f t="shared" si="14"/>
        <v>2</v>
      </c>
      <c r="W163" s="19" cm="1">
        <f t="array" ref="W163">SUMPRODUCT((V163=品质升级提升效果!$H$3:$H$102)*(品质升级提升效果!$I$3:$I$102=C163)*(品质升级提升效果!$J$3:$J$102))</f>
        <v>0.2</v>
      </c>
      <c r="X163" s="19" cm="1">
        <f t="array" ref="X163">IFERROR(LOOKUP(1,0/((L163=Sheet2!$A$1:$A$90)*(Sheet2!$B$1:$B$90=C163)),Sheet2!$C$1:$C$90),W163)</f>
        <v>0.2</v>
      </c>
      <c r="Y163" s="16">
        <f t="shared" si="15"/>
        <v>1683134</v>
      </c>
      <c r="Z163" s="16">
        <f t="shared" si="16"/>
        <v>267120</v>
      </c>
      <c r="AA163" s="16">
        <f t="shared" si="17"/>
        <v>5770746</v>
      </c>
    </row>
    <row r="164" spans="1:27" x14ac:dyDescent="0.15">
      <c r="A164" s="16">
        <v>159</v>
      </c>
      <c r="B164" s="16">
        <v>503</v>
      </c>
      <c r="C164" s="16">
        <v>3</v>
      </c>
      <c r="D164" s="16">
        <f t="shared" si="18"/>
        <v>0</v>
      </c>
      <c r="E164" s="16">
        <f t="shared" si="20"/>
        <v>0</v>
      </c>
      <c r="F164" s="16">
        <f t="shared" si="19"/>
        <v>0</v>
      </c>
      <c r="L164" s="16" t="s">
        <v>59</v>
      </c>
      <c r="M164" s="16" t="str" cm="1">
        <f t="array" ref="M164:U164">_xlfn._xlws.FILTER(领地怪物效果!$A$4:$I$64,L164=领地怪物效果!$A$4:$A$64)</f>
        <v>远征PVE-3级普通</v>
      </c>
      <c r="N164" s="16">
        <v>3</v>
      </c>
      <c r="O164" s="16">
        <v>5.5</v>
      </c>
      <c r="P164" s="16">
        <v>3</v>
      </c>
      <c r="Q164" s="16">
        <v>3</v>
      </c>
      <c r="R164" s="16">
        <v>0</v>
      </c>
      <c r="S164" s="16">
        <v>16530783</v>
      </c>
      <c r="T164" s="16">
        <v>2100000</v>
      </c>
      <c r="U164" s="16">
        <v>45083955</v>
      </c>
      <c r="V164" s="16">
        <f t="shared" si="14"/>
        <v>3</v>
      </c>
      <c r="W164" s="19" cm="1">
        <f t="array" ref="W164">SUMPRODUCT((V164=品质升级提升效果!$H$3:$H$102)*(品质升级提升效果!$I$3:$I$102=C164)*(品质升级提升效果!$J$3:$J$102))</f>
        <v>0.2</v>
      </c>
      <c r="X164" s="19" cm="1">
        <f t="array" ref="X164">IFERROR(LOOKUP(1,0/((L164=Sheet2!$A$1:$A$90)*(Sheet2!$B$1:$B$90=C164)),Sheet2!$C$1:$C$90),W164)</f>
        <v>0.2</v>
      </c>
      <c r="Y164" s="16">
        <f t="shared" si="15"/>
        <v>3306156</v>
      </c>
      <c r="Z164" s="16">
        <f t="shared" si="16"/>
        <v>445200</v>
      </c>
      <c r="AA164" s="16">
        <f t="shared" si="17"/>
        <v>9617910</v>
      </c>
    </row>
    <row r="165" spans="1:27" x14ac:dyDescent="0.15">
      <c r="A165" s="16">
        <v>160</v>
      </c>
      <c r="B165" s="16">
        <v>504</v>
      </c>
      <c r="C165" s="16">
        <v>3</v>
      </c>
      <c r="D165" s="16">
        <f t="shared" si="18"/>
        <v>0</v>
      </c>
      <c r="E165" s="16">
        <f t="shared" si="20"/>
        <v>0</v>
      </c>
      <c r="F165" s="16">
        <f t="shared" si="19"/>
        <v>0</v>
      </c>
      <c r="L165" s="16" t="s">
        <v>60</v>
      </c>
      <c r="M165" s="16" t="str" cm="1">
        <f t="array" ref="M165:U165">_xlfn._xlws.FILTER(领地怪物效果!$A$4:$I$64,L165=领地怪物效果!$A$4:$A$64)</f>
        <v>远征PVE-4级普通</v>
      </c>
      <c r="N165" s="16">
        <v>4</v>
      </c>
      <c r="O165" s="16">
        <v>8</v>
      </c>
      <c r="P165" s="16">
        <v>22</v>
      </c>
      <c r="Q165" s="16">
        <v>22</v>
      </c>
      <c r="R165" s="16">
        <v>0</v>
      </c>
      <c r="S165" s="16">
        <v>24044776</v>
      </c>
      <c r="T165" s="16">
        <v>15400000</v>
      </c>
      <c r="U165" s="16">
        <v>330615671</v>
      </c>
      <c r="V165" s="16">
        <f t="shared" si="14"/>
        <v>4</v>
      </c>
      <c r="W165" s="19" cm="1">
        <f t="array" ref="W165">SUMPRODUCT((V165=品质升级提升效果!$H$3:$H$102)*(品质升级提升效果!$I$3:$I$102=C165)*(品质升级提升效果!$J$3:$J$102))</f>
        <v>0.16</v>
      </c>
      <c r="X165" s="19" cm="1">
        <f t="array" ref="X165">IFERROR(LOOKUP(1,0/((L165=Sheet2!$A$1:$A$90)*(Sheet2!$B$1:$B$90=C165)),Sheet2!$C$1:$C$90),W165)</f>
        <v>0.16</v>
      </c>
      <c r="Y165" s="16">
        <f t="shared" si="15"/>
        <v>3847164</v>
      </c>
      <c r="Z165" s="16">
        <f t="shared" si="16"/>
        <v>2611840</v>
      </c>
      <c r="AA165" s="16">
        <f t="shared" si="17"/>
        <v>56425074</v>
      </c>
    </row>
    <row r="166" spans="1:27" x14ac:dyDescent="0.15">
      <c r="A166" s="16">
        <v>161</v>
      </c>
      <c r="B166" s="16">
        <v>505</v>
      </c>
      <c r="C166" s="16">
        <v>3</v>
      </c>
      <c r="D166" s="16">
        <f t="shared" si="18"/>
        <v>0</v>
      </c>
      <c r="E166" s="16">
        <f t="shared" si="20"/>
        <v>0</v>
      </c>
      <c r="F166" s="16">
        <f t="shared" si="19"/>
        <v>0</v>
      </c>
      <c r="L166" s="16" t="s">
        <v>61</v>
      </c>
      <c r="M166" s="16" t="str" cm="1">
        <f t="array" ref="M166:U166">_xlfn._xlws.FILTER(领地怪物效果!$A$4:$I$64,L166=领地怪物效果!$A$4:$A$64)</f>
        <v>远征PVE-5级普通</v>
      </c>
      <c r="N166" s="16">
        <v>5</v>
      </c>
      <c r="O166" s="16">
        <v>12</v>
      </c>
      <c r="P166" s="16">
        <v>25</v>
      </c>
      <c r="Q166" s="16">
        <v>25</v>
      </c>
      <c r="R166" s="16">
        <v>0</v>
      </c>
      <c r="S166" s="16">
        <v>36067164</v>
      </c>
      <c r="T166" s="16">
        <v>17500000</v>
      </c>
      <c r="U166" s="16">
        <v>375699626</v>
      </c>
      <c r="V166" s="16">
        <f t="shared" si="14"/>
        <v>5</v>
      </c>
      <c r="W166" s="19" cm="1">
        <f t="array" ref="W166">SUMPRODUCT((V166=品质升级提升效果!$H$3:$H$102)*(品质升级提升效果!$I$3:$I$102=C166)*(品质升级提升效果!$J$3:$J$102))</f>
        <v>0.16</v>
      </c>
      <c r="X166" s="19" cm="1">
        <f t="array" ref="X166">IFERROR(LOOKUP(1,0/((L166=Sheet2!$A$1:$A$90)*(Sheet2!$B$1:$B$90=C166)),Sheet2!$C$1:$C$90),W166)</f>
        <v>0.16</v>
      </c>
      <c r="Y166" s="16">
        <f t="shared" si="15"/>
        <v>5770746</v>
      </c>
      <c r="Z166" s="16">
        <f t="shared" si="16"/>
        <v>2968000</v>
      </c>
      <c r="AA166" s="16">
        <f t="shared" si="17"/>
        <v>64119402</v>
      </c>
    </row>
    <row r="167" spans="1:27" x14ac:dyDescent="0.15">
      <c r="A167" s="16">
        <v>162</v>
      </c>
      <c r="B167" s="16">
        <v>506</v>
      </c>
      <c r="C167" s="16">
        <v>3</v>
      </c>
      <c r="D167" s="16">
        <f t="shared" si="18"/>
        <v>0</v>
      </c>
      <c r="E167" s="16">
        <f t="shared" si="20"/>
        <v>0</v>
      </c>
      <c r="F167" s="16">
        <f t="shared" si="19"/>
        <v>0</v>
      </c>
      <c r="L167" s="16" t="s">
        <v>62</v>
      </c>
      <c r="M167" s="16" t="str" cm="1">
        <f t="array" ref="M167:U167">_xlfn._xlws.FILTER(领地怪物效果!$A$4:$I$64,L167=领地怪物效果!$A$4:$A$64)</f>
        <v>远征PVE-6级普通</v>
      </c>
      <c r="N167" s="16">
        <v>6</v>
      </c>
      <c r="O167" s="16">
        <v>28</v>
      </c>
      <c r="P167" s="16">
        <v>160</v>
      </c>
      <c r="Q167" s="16">
        <v>160</v>
      </c>
      <c r="R167" s="16">
        <v>0</v>
      </c>
      <c r="S167" s="16">
        <v>84156716</v>
      </c>
      <c r="T167" s="16">
        <v>112000000</v>
      </c>
      <c r="U167" s="16">
        <v>2404477611</v>
      </c>
      <c r="V167" s="16">
        <f t="shared" si="14"/>
        <v>6</v>
      </c>
      <c r="W167" s="19" cm="1">
        <f t="array" ref="W167">SUMPRODUCT((V167=品质升级提升效果!$H$3:$H$102)*(品质升级提升效果!$I$3:$I$102=C167)*(品质升级提升效果!$J$3:$J$102))</f>
        <v>0.16</v>
      </c>
      <c r="X167" s="19" cm="1">
        <f t="array" ref="X167">IFERROR(LOOKUP(1,0/((L167=Sheet2!$A$1:$A$90)*(Sheet2!$B$1:$B$90=C167)),Sheet2!$C$1:$C$90),W167)</f>
        <v>0.16</v>
      </c>
      <c r="Y167" s="16">
        <f t="shared" si="15"/>
        <v>13465074</v>
      </c>
      <c r="Z167" s="16">
        <f t="shared" si="16"/>
        <v>18995200</v>
      </c>
      <c r="AA167" s="16">
        <f t="shared" si="17"/>
        <v>410364178</v>
      </c>
    </row>
    <row r="168" spans="1:27" x14ac:dyDescent="0.15">
      <c r="A168" s="16">
        <v>163</v>
      </c>
      <c r="B168" s="16">
        <v>507</v>
      </c>
      <c r="C168" s="16">
        <v>3</v>
      </c>
      <c r="D168" s="16">
        <f t="shared" si="18"/>
        <v>0</v>
      </c>
      <c r="E168" s="16">
        <f t="shared" si="20"/>
        <v>0</v>
      </c>
      <c r="F168" s="16">
        <f t="shared" si="19"/>
        <v>0</v>
      </c>
      <c r="L168" s="16" t="s">
        <v>63</v>
      </c>
      <c r="M168" s="16" t="str" cm="1">
        <f t="array" ref="M168:U168">_xlfn._xlws.FILTER(领地怪物效果!$A$4:$I$64,L168=领地怪物效果!$A$4:$A$64)</f>
        <v>远征PVE-7级普通</v>
      </c>
      <c r="N168" s="16">
        <v>7</v>
      </c>
      <c r="O168" s="16">
        <v>32</v>
      </c>
      <c r="P168" s="16">
        <v>200</v>
      </c>
      <c r="Q168" s="16">
        <v>200</v>
      </c>
      <c r="R168" s="16">
        <v>0</v>
      </c>
      <c r="S168" s="16">
        <v>96179104</v>
      </c>
      <c r="T168" s="16">
        <v>140000000</v>
      </c>
      <c r="U168" s="16">
        <v>3005597014</v>
      </c>
      <c r="V168" s="16">
        <f t="shared" si="14"/>
        <v>7</v>
      </c>
      <c r="W168" s="19" cm="1">
        <f t="array" ref="W168">SUMPRODUCT((V168=品质升级提升效果!$H$3:$H$102)*(品质升级提升效果!$I$3:$I$102=C168)*(品质升级提升效果!$J$3:$J$102))</f>
        <v>0.16</v>
      </c>
      <c r="X168" s="19" cm="1">
        <f t="array" ref="X168">IFERROR(LOOKUP(1,0/((L168=Sheet2!$A$1:$A$90)*(Sheet2!$B$1:$B$90=C168)),Sheet2!$C$1:$C$90),W168)</f>
        <v>0.16</v>
      </c>
      <c r="Y168" s="16">
        <f t="shared" si="15"/>
        <v>15388656</v>
      </c>
      <c r="Z168" s="16">
        <f t="shared" si="16"/>
        <v>23744000</v>
      </c>
      <c r="AA168" s="16">
        <f t="shared" si="17"/>
        <v>512955223</v>
      </c>
    </row>
    <row r="169" spans="1:27" x14ac:dyDescent="0.15">
      <c r="A169" s="16">
        <v>164</v>
      </c>
      <c r="B169" s="16">
        <v>508</v>
      </c>
      <c r="C169" s="16">
        <v>3</v>
      </c>
      <c r="D169" s="16">
        <f t="shared" si="18"/>
        <v>0</v>
      </c>
      <c r="E169" s="16">
        <f t="shared" si="20"/>
        <v>0</v>
      </c>
      <c r="F169" s="16">
        <f t="shared" si="19"/>
        <v>0</v>
      </c>
      <c r="L169" s="16" t="s">
        <v>64</v>
      </c>
      <c r="M169" s="16" t="str" cm="1">
        <f t="array" ref="M169:U169">_xlfn._xlws.FILTER(领地怪物效果!$A$4:$I$64,L169=领地怪物效果!$A$4:$A$64)</f>
        <v>远征PVE-8级普通</v>
      </c>
      <c r="N169" s="16">
        <v>8</v>
      </c>
      <c r="O169" s="16">
        <v>35</v>
      </c>
      <c r="P169" s="16">
        <v>250</v>
      </c>
      <c r="Q169" s="16">
        <v>250</v>
      </c>
      <c r="R169" s="16">
        <v>0</v>
      </c>
      <c r="S169" s="16">
        <v>105195895</v>
      </c>
      <c r="T169" s="16">
        <v>175000000</v>
      </c>
      <c r="U169" s="16">
        <v>3756996268</v>
      </c>
      <c r="V169" s="16">
        <f t="shared" si="14"/>
        <v>8</v>
      </c>
      <c r="W169" s="19" cm="1">
        <f t="array" ref="W169">SUMPRODUCT((V169=品质升级提升效果!$H$3:$H$102)*(品质升级提升效果!$I$3:$I$102=C169)*(品质升级提升效果!$J$3:$J$102))</f>
        <v>0.14000000000000001</v>
      </c>
      <c r="X169" s="19" cm="1">
        <f t="array" ref="X169">IFERROR(LOOKUP(1,0/((L169=Sheet2!$A$1:$A$90)*(Sheet2!$B$1:$B$90=C169)),Sheet2!$C$1:$C$90),W169)</f>
        <v>0.14000000000000001</v>
      </c>
      <c r="Y169" s="16">
        <f t="shared" si="15"/>
        <v>14727425</v>
      </c>
      <c r="Z169" s="16">
        <f t="shared" si="16"/>
        <v>25970000</v>
      </c>
      <c r="AA169" s="16">
        <f t="shared" si="17"/>
        <v>561044776</v>
      </c>
    </row>
    <row r="170" spans="1:27" x14ac:dyDescent="0.15">
      <c r="A170" s="16">
        <v>165</v>
      </c>
      <c r="B170" s="16">
        <v>509</v>
      </c>
      <c r="C170" s="16">
        <v>3</v>
      </c>
      <c r="D170" s="16">
        <f t="shared" si="18"/>
        <v>0</v>
      </c>
      <c r="E170" s="16">
        <f t="shared" si="20"/>
        <v>0</v>
      </c>
      <c r="F170" s="16">
        <f t="shared" si="19"/>
        <v>0</v>
      </c>
      <c r="L170" s="16" t="s">
        <v>65</v>
      </c>
      <c r="M170" s="16" t="str" cm="1">
        <f t="array" ref="M170:U170">_xlfn._xlws.FILTER(领地怪物效果!$A$4:$I$64,L170=领地怪物效果!$A$4:$A$64)</f>
        <v>远征PVE-9级普通</v>
      </c>
      <c r="N170" s="16">
        <v>9</v>
      </c>
      <c r="O170" s="16">
        <v>60</v>
      </c>
      <c r="P170" s="16">
        <v>300</v>
      </c>
      <c r="Q170" s="16">
        <v>300</v>
      </c>
      <c r="R170" s="16">
        <v>0</v>
      </c>
      <c r="S170" s="16">
        <v>180335820</v>
      </c>
      <c r="T170" s="16">
        <v>210000000</v>
      </c>
      <c r="U170" s="16">
        <v>4508395522</v>
      </c>
      <c r="V170" s="16">
        <f t="shared" si="14"/>
        <v>9</v>
      </c>
      <c r="W170" s="19" cm="1">
        <f t="array" ref="W170">SUMPRODUCT((V170=品质升级提升效果!$H$3:$H$102)*(品质升级提升效果!$I$3:$I$102=C170)*(品质升级提升效果!$J$3:$J$102))</f>
        <v>0.12</v>
      </c>
      <c r="X170" s="19" cm="1">
        <f t="array" ref="X170">IFERROR(LOOKUP(1,0/((L170=Sheet2!$A$1:$A$90)*(Sheet2!$B$1:$B$90=C170)),Sheet2!$C$1:$C$90),W170)</f>
        <v>0.12</v>
      </c>
      <c r="Y170" s="16">
        <f t="shared" si="15"/>
        <v>21640298</v>
      </c>
      <c r="Z170" s="16">
        <f t="shared" si="16"/>
        <v>26712000</v>
      </c>
      <c r="AA170" s="16">
        <f t="shared" si="17"/>
        <v>577074626</v>
      </c>
    </row>
    <row r="171" spans="1:27" x14ac:dyDescent="0.15">
      <c r="A171" s="16">
        <v>166</v>
      </c>
      <c r="B171" s="16">
        <v>510</v>
      </c>
      <c r="C171" s="16">
        <v>3</v>
      </c>
      <c r="D171" s="16">
        <f t="shared" si="18"/>
        <v>0</v>
      </c>
      <c r="E171" s="16">
        <f t="shared" si="20"/>
        <v>0</v>
      </c>
      <c r="F171" s="16">
        <f t="shared" si="19"/>
        <v>0</v>
      </c>
      <c r="L171" s="16" t="s">
        <v>66</v>
      </c>
      <c r="M171" s="16" t="str" cm="1">
        <f t="array" ref="M171:U171">_xlfn._xlws.FILTER(领地怪物效果!$A$4:$I$64,L171=领地怪物效果!$A$4:$A$64)</f>
        <v>远征PVE-10级普通</v>
      </c>
      <c r="N171" s="16">
        <v>10</v>
      </c>
      <c r="O171" s="16">
        <v>70</v>
      </c>
      <c r="P171" s="16">
        <v>320</v>
      </c>
      <c r="Q171" s="16">
        <v>320</v>
      </c>
      <c r="R171" s="16">
        <v>0</v>
      </c>
      <c r="S171" s="16">
        <v>210391791</v>
      </c>
      <c r="T171" s="16">
        <v>224000000</v>
      </c>
      <c r="U171" s="16">
        <v>4808955223</v>
      </c>
      <c r="V171" s="16">
        <f t="shared" si="14"/>
        <v>10</v>
      </c>
      <c r="W171" s="19" cm="1">
        <f t="array" ref="W171">SUMPRODUCT((V171=品质升级提升效果!$H$3:$H$102)*(品质升级提升效果!$I$3:$I$102=C171)*(品质升级提升效果!$J$3:$J$102))</f>
        <v>0.12</v>
      </c>
      <c r="X171" s="19" cm="1">
        <f t="array" ref="X171">IFERROR(LOOKUP(1,0/((L171=Sheet2!$A$1:$A$90)*(Sheet2!$B$1:$B$90=C171)),Sheet2!$C$1:$C$90),W171)</f>
        <v>0.12</v>
      </c>
      <c r="Y171" s="16">
        <f t="shared" si="15"/>
        <v>25247014</v>
      </c>
      <c r="Z171" s="16">
        <f t="shared" si="16"/>
        <v>28492800</v>
      </c>
      <c r="AA171" s="16">
        <f t="shared" si="17"/>
        <v>615546268</v>
      </c>
    </row>
    <row r="172" spans="1:27" x14ac:dyDescent="0.15">
      <c r="A172" s="16">
        <v>167</v>
      </c>
      <c r="B172" s="16">
        <v>601</v>
      </c>
      <c r="C172" s="16">
        <v>3</v>
      </c>
      <c r="D172" s="16">
        <f t="shared" si="18"/>
        <v>0</v>
      </c>
      <c r="E172" s="16">
        <f t="shared" si="20"/>
        <v>0</v>
      </c>
      <c r="F172" s="16">
        <f t="shared" si="19"/>
        <v>300</v>
      </c>
      <c r="L172" s="16" t="s">
        <v>67</v>
      </c>
      <c r="M172" s="16" t="str" cm="1">
        <f t="array" ref="M172:U172">_xlfn._xlws.FILTER(领地怪物效果!$A$4:$I$64,L172=领地怪物效果!$A$4:$A$64)</f>
        <v>远征PVE-1级远古矿井</v>
      </c>
      <c r="N172" s="16">
        <v>1</v>
      </c>
      <c r="O172" s="16">
        <v>1.9</v>
      </c>
      <c r="P172" s="16">
        <v>1.9</v>
      </c>
      <c r="Q172" s="16">
        <v>1.9</v>
      </c>
      <c r="R172" s="16">
        <v>0</v>
      </c>
      <c r="S172" s="16">
        <v>5710634</v>
      </c>
      <c r="T172" s="16">
        <v>1330000</v>
      </c>
      <c r="U172" s="16">
        <v>28553171</v>
      </c>
      <c r="V172" s="16">
        <f t="shared" si="14"/>
        <v>1</v>
      </c>
      <c r="W172" s="19" cm="1">
        <f t="array" ref="W172">SUMPRODUCT((V172=品质升级提升效果!$H$3:$H$102)*(品质升级提升效果!$I$3:$I$102=C172)*(品质升级提升效果!$J$3:$J$102))</f>
        <v>0.2</v>
      </c>
      <c r="X172" s="19" cm="1">
        <f t="array" ref="X172">IFERROR(LOOKUP(1,0/((L172=Sheet2!$A$1:$A$90)*(Sheet2!$B$1:$B$90=C172)),Sheet2!$C$1:$C$90),W172)</f>
        <v>0.2</v>
      </c>
      <c r="Y172" s="16">
        <f t="shared" si="15"/>
        <v>1142126</v>
      </c>
      <c r="Z172" s="16">
        <f t="shared" si="16"/>
        <v>281960</v>
      </c>
      <c r="AA172" s="16">
        <f t="shared" si="17"/>
        <v>6091343</v>
      </c>
    </row>
    <row r="173" spans="1:27" x14ac:dyDescent="0.15">
      <c r="A173" s="16">
        <v>168</v>
      </c>
      <c r="B173" s="16">
        <v>602</v>
      </c>
      <c r="C173" s="16">
        <v>3</v>
      </c>
      <c r="D173" s="16">
        <f t="shared" si="18"/>
        <v>0</v>
      </c>
      <c r="E173" s="16">
        <f t="shared" si="20"/>
        <v>0</v>
      </c>
      <c r="F173" s="16">
        <f t="shared" si="19"/>
        <v>300</v>
      </c>
      <c r="L173" s="16" t="s">
        <v>68</v>
      </c>
      <c r="M173" s="16" t="str" cm="1">
        <f t="array" ref="M173:U173">_xlfn._xlws.FILTER(领地怪物效果!$A$4:$I$64,L173=领地怪物效果!$A$4:$A$64)</f>
        <v>远征PVE-2级远古矿井</v>
      </c>
      <c r="N173" s="16">
        <v>2</v>
      </c>
      <c r="O173" s="16">
        <v>2.95</v>
      </c>
      <c r="P173" s="16">
        <v>2.25</v>
      </c>
      <c r="Q173" s="16">
        <v>2.25</v>
      </c>
      <c r="R173" s="16">
        <v>0</v>
      </c>
      <c r="S173" s="16">
        <v>8866511</v>
      </c>
      <c r="T173" s="16">
        <v>1575000</v>
      </c>
      <c r="U173" s="16">
        <v>33812966</v>
      </c>
      <c r="V173" s="16">
        <f t="shared" si="14"/>
        <v>2</v>
      </c>
      <c r="W173" s="19" cm="1">
        <f t="array" ref="W173">SUMPRODUCT((V173=品质升级提升效果!$H$3:$H$102)*(品质升级提升效果!$I$3:$I$102=C173)*(品质升级提升效果!$J$3:$J$102))</f>
        <v>0.2</v>
      </c>
      <c r="X173" s="19" cm="1">
        <f t="array" ref="X173">IFERROR(LOOKUP(1,0/((L173=Sheet2!$A$1:$A$90)*(Sheet2!$B$1:$B$90=C173)),Sheet2!$C$1:$C$90),W173)</f>
        <v>0.2</v>
      </c>
      <c r="Y173" s="16">
        <f t="shared" si="15"/>
        <v>1773302</v>
      </c>
      <c r="Z173" s="16">
        <f t="shared" si="16"/>
        <v>333900</v>
      </c>
      <c r="AA173" s="16">
        <f t="shared" si="17"/>
        <v>7213432</v>
      </c>
    </row>
    <row r="174" spans="1:27" x14ac:dyDescent="0.15">
      <c r="A174" s="16">
        <v>169</v>
      </c>
      <c r="B174" s="16">
        <v>603</v>
      </c>
      <c r="C174" s="16">
        <v>3</v>
      </c>
      <c r="D174" s="16">
        <f t="shared" si="18"/>
        <v>0</v>
      </c>
      <c r="E174" s="16">
        <f t="shared" si="20"/>
        <v>0</v>
      </c>
      <c r="F174" s="16">
        <f t="shared" si="19"/>
        <v>300</v>
      </c>
      <c r="L174" s="16" t="s">
        <v>69</v>
      </c>
      <c r="M174" s="16" t="str" cm="1">
        <f t="array" ref="M174:U174">_xlfn._xlws.FILTER(领地怪物效果!$A$4:$I$64,L174=领地怪物效果!$A$4:$A$64)</f>
        <v>远征PVE-3级远古矿井</v>
      </c>
      <c r="N174" s="16">
        <v>3</v>
      </c>
      <c r="O174" s="16">
        <v>5.9</v>
      </c>
      <c r="P174" s="16">
        <v>3.9</v>
      </c>
      <c r="Q174" s="16">
        <v>3.9</v>
      </c>
      <c r="R174" s="16">
        <v>0</v>
      </c>
      <c r="S174" s="16">
        <v>17733022</v>
      </c>
      <c r="T174" s="16">
        <v>2730000</v>
      </c>
      <c r="U174" s="16">
        <v>58609141</v>
      </c>
      <c r="V174" s="16">
        <f t="shared" si="14"/>
        <v>3</v>
      </c>
      <c r="W174" s="19" cm="1">
        <f t="array" ref="W174">SUMPRODUCT((V174=品质升级提升效果!$H$3:$H$102)*(品质升级提升效果!$I$3:$I$102=C174)*(品质升级提升效果!$J$3:$J$102))</f>
        <v>0.2</v>
      </c>
      <c r="X174" s="19" cm="1">
        <f t="array" ref="X174">IFERROR(LOOKUP(1,0/((L174=Sheet2!$A$1:$A$90)*(Sheet2!$B$1:$B$90=C174)),Sheet2!$C$1:$C$90),W174)</f>
        <v>0.2</v>
      </c>
      <c r="Y174" s="16">
        <f t="shared" si="15"/>
        <v>3546604</v>
      </c>
      <c r="Z174" s="16">
        <f t="shared" si="16"/>
        <v>578760</v>
      </c>
      <c r="AA174" s="16">
        <f t="shared" si="17"/>
        <v>12503283</v>
      </c>
    </row>
    <row r="175" spans="1:27" x14ac:dyDescent="0.15">
      <c r="A175" s="16">
        <v>170</v>
      </c>
      <c r="B175" s="16">
        <v>604</v>
      </c>
      <c r="C175" s="16">
        <v>3</v>
      </c>
      <c r="D175" s="16">
        <f t="shared" si="18"/>
        <v>0</v>
      </c>
      <c r="E175" s="16">
        <f t="shared" si="20"/>
        <v>0</v>
      </c>
      <c r="F175" s="16">
        <f t="shared" si="19"/>
        <v>300</v>
      </c>
      <c r="L175" s="16" t="s">
        <v>70</v>
      </c>
      <c r="M175" s="16" t="str" cm="1">
        <f t="array" ref="M175:U175">_xlfn._xlws.FILTER(领地怪物效果!$A$4:$I$64,L175=领地怪物效果!$A$4:$A$64)</f>
        <v>远征PVE-4级远古矿井</v>
      </c>
      <c r="N175" s="16">
        <v>4</v>
      </c>
      <c r="O175" s="16">
        <v>8.6999999999999993</v>
      </c>
      <c r="P175" s="16">
        <v>29.7</v>
      </c>
      <c r="Q175" s="16">
        <v>29.7</v>
      </c>
      <c r="R175" s="16">
        <v>0</v>
      </c>
      <c r="S175" s="16">
        <v>26148694</v>
      </c>
      <c r="T175" s="16">
        <v>20790000</v>
      </c>
      <c r="U175" s="16">
        <v>446331156</v>
      </c>
      <c r="V175" s="16">
        <f t="shared" si="14"/>
        <v>4</v>
      </c>
      <c r="W175" s="19" cm="1">
        <f t="array" ref="W175">SUMPRODUCT((V175=品质升级提升效果!$H$3:$H$102)*(品质升级提升效果!$I$3:$I$102=C175)*(品质升级提升效果!$J$3:$J$102))</f>
        <v>0.16</v>
      </c>
      <c r="X175" s="19" cm="1">
        <f t="array" ref="X175">IFERROR(LOOKUP(1,0/((L175=Sheet2!$A$1:$A$90)*(Sheet2!$B$1:$B$90=C175)),Sheet2!$C$1:$C$90),W175)</f>
        <v>0.16</v>
      </c>
      <c r="Y175" s="16">
        <f t="shared" si="15"/>
        <v>4183791</v>
      </c>
      <c r="Z175" s="16">
        <f t="shared" si="16"/>
        <v>3525984</v>
      </c>
      <c r="AA175" s="16">
        <f t="shared" si="17"/>
        <v>76173850</v>
      </c>
    </row>
    <row r="176" spans="1:27" x14ac:dyDescent="0.15">
      <c r="A176" s="16">
        <v>171</v>
      </c>
      <c r="B176" s="16">
        <v>605</v>
      </c>
      <c r="C176" s="16">
        <v>3</v>
      </c>
      <c r="D176" s="16">
        <f t="shared" si="18"/>
        <v>0</v>
      </c>
      <c r="E176" s="16">
        <f t="shared" si="20"/>
        <v>0</v>
      </c>
      <c r="F176" s="16">
        <f t="shared" si="19"/>
        <v>300</v>
      </c>
      <c r="L176" s="16" t="s">
        <v>71</v>
      </c>
      <c r="M176" s="16" t="str" cm="1">
        <f t="array" ref="M176:U176">_xlfn._xlws.FILTER(领地怪物效果!$A$4:$I$64,L176=领地怪物效果!$A$4:$A$64)</f>
        <v>远征PVE-5级远古矿井</v>
      </c>
      <c r="N176" s="16">
        <v>5</v>
      </c>
      <c r="O176" s="16">
        <v>13.2</v>
      </c>
      <c r="P176" s="16">
        <v>35</v>
      </c>
      <c r="Q176" s="16">
        <v>35</v>
      </c>
      <c r="R176" s="16">
        <v>0</v>
      </c>
      <c r="S176" s="16">
        <v>39673880</v>
      </c>
      <c r="T176" s="16">
        <v>24500000</v>
      </c>
      <c r="U176" s="16">
        <v>525979477</v>
      </c>
      <c r="V176" s="16">
        <f t="shared" si="14"/>
        <v>5</v>
      </c>
      <c r="W176" s="19" cm="1">
        <f t="array" ref="W176">SUMPRODUCT((V176=品质升级提升效果!$H$3:$H$102)*(品质升级提升效果!$I$3:$I$102=C176)*(品质升级提升效果!$J$3:$J$102))</f>
        <v>0.16</v>
      </c>
      <c r="X176" s="19" cm="1">
        <f t="array" ref="X176">IFERROR(LOOKUP(1,0/((L176=Sheet2!$A$1:$A$90)*(Sheet2!$B$1:$B$90=C176)),Sheet2!$C$1:$C$90),W176)</f>
        <v>0.16</v>
      </c>
      <c r="Y176" s="16">
        <f t="shared" si="15"/>
        <v>6347820</v>
      </c>
      <c r="Z176" s="16">
        <f t="shared" si="16"/>
        <v>4155200</v>
      </c>
      <c r="AA176" s="16">
        <f t="shared" si="17"/>
        <v>89767164</v>
      </c>
    </row>
    <row r="177" spans="1:27" x14ac:dyDescent="0.15">
      <c r="A177" s="16">
        <v>172</v>
      </c>
      <c r="B177" s="16">
        <v>606</v>
      </c>
      <c r="C177" s="16">
        <v>3</v>
      </c>
      <c r="D177" s="16">
        <f t="shared" si="18"/>
        <v>0</v>
      </c>
      <c r="E177" s="16">
        <f t="shared" si="20"/>
        <v>0</v>
      </c>
      <c r="F177" s="16">
        <f t="shared" si="19"/>
        <v>300</v>
      </c>
      <c r="L177" s="16" t="s">
        <v>72</v>
      </c>
      <c r="M177" s="16" t="str" cm="1">
        <f t="array" ref="M177:U177">_xlfn._xlws.FILTER(领地怪物效果!$A$4:$I$64,L177=领地怪物效果!$A$4:$A$64)</f>
        <v>远征PVE-6级远古矿井</v>
      </c>
      <c r="N177" s="16">
        <v>6</v>
      </c>
      <c r="O177" s="16">
        <v>31.05</v>
      </c>
      <c r="P177" s="16">
        <v>232</v>
      </c>
      <c r="Q177" s="16">
        <v>232</v>
      </c>
      <c r="R177" s="16">
        <v>0</v>
      </c>
      <c r="S177" s="16">
        <v>93323787</v>
      </c>
      <c r="T177" s="16">
        <v>162400000</v>
      </c>
      <c r="U177" s="16">
        <v>3486492537</v>
      </c>
      <c r="V177" s="16">
        <f t="shared" si="14"/>
        <v>6</v>
      </c>
      <c r="W177" s="19" cm="1">
        <f t="array" ref="W177">SUMPRODUCT((V177=品质升级提升效果!$H$3:$H$102)*(品质升级提升效果!$I$3:$I$102=C177)*(品质升级提升效果!$J$3:$J$102))</f>
        <v>0.16</v>
      </c>
      <c r="X177" s="19" cm="1">
        <f t="array" ref="X177">IFERROR(LOOKUP(1,0/((L177=Sheet2!$A$1:$A$90)*(Sheet2!$B$1:$B$90=C177)),Sheet2!$C$1:$C$90),W177)</f>
        <v>0.16</v>
      </c>
      <c r="Y177" s="16">
        <f t="shared" si="15"/>
        <v>14931805</v>
      </c>
      <c r="Z177" s="16">
        <f t="shared" si="16"/>
        <v>27543040</v>
      </c>
      <c r="AA177" s="16">
        <f t="shared" si="17"/>
        <v>595028059</v>
      </c>
    </row>
    <row r="178" spans="1:27" x14ac:dyDescent="0.15">
      <c r="A178" s="16">
        <v>173</v>
      </c>
      <c r="B178" s="16">
        <v>607</v>
      </c>
      <c r="C178" s="16">
        <v>3</v>
      </c>
      <c r="D178" s="16">
        <f t="shared" si="18"/>
        <v>0</v>
      </c>
      <c r="E178" s="16">
        <f t="shared" si="20"/>
        <v>0</v>
      </c>
      <c r="F178" s="16">
        <f t="shared" si="19"/>
        <v>300</v>
      </c>
      <c r="L178" s="16" t="s">
        <v>73</v>
      </c>
      <c r="M178" s="16" t="str" cm="1">
        <f t="array" ref="M178:U178">_xlfn._xlws.FILTER(领地怪物效果!$A$4:$I$64,L178=领地怪物效果!$A$4:$A$64)</f>
        <v>远征PVE-7级远古矿井</v>
      </c>
      <c r="N178" s="16">
        <v>7</v>
      </c>
      <c r="O178" s="16">
        <v>35.799999999999997</v>
      </c>
      <c r="P178" s="16">
        <v>300</v>
      </c>
      <c r="Q178" s="16">
        <v>300</v>
      </c>
      <c r="R178" s="16">
        <v>0</v>
      </c>
      <c r="S178" s="16">
        <v>107600373</v>
      </c>
      <c r="T178" s="16">
        <v>210000000</v>
      </c>
      <c r="U178" s="16">
        <v>4508395522</v>
      </c>
      <c r="V178" s="16">
        <f t="shared" si="14"/>
        <v>7</v>
      </c>
      <c r="W178" s="19" cm="1">
        <f t="array" ref="W178">SUMPRODUCT((V178=品质升级提升效果!$H$3:$H$102)*(品质升级提升效果!$I$3:$I$102=C178)*(品质升级提升效果!$J$3:$J$102))</f>
        <v>0.16</v>
      </c>
      <c r="X178" s="19" cm="1">
        <f t="array" ref="X178">IFERROR(LOOKUP(1,0/((L178=Sheet2!$A$1:$A$90)*(Sheet2!$B$1:$B$90=C178)),Sheet2!$C$1:$C$90),W178)</f>
        <v>0.16</v>
      </c>
      <c r="Y178" s="16">
        <f t="shared" si="15"/>
        <v>17216059</v>
      </c>
      <c r="Z178" s="16">
        <f t="shared" si="16"/>
        <v>35616000</v>
      </c>
      <c r="AA178" s="16">
        <f t="shared" si="17"/>
        <v>769432835</v>
      </c>
    </row>
    <row r="179" spans="1:27" x14ac:dyDescent="0.15">
      <c r="A179" s="16">
        <v>174</v>
      </c>
      <c r="B179" s="16">
        <v>608</v>
      </c>
      <c r="C179" s="16">
        <v>3</v>
      </c>
      <c r="D179" s="16">
        <f t="shared" si="18"/>
        <v>0</v>
      </c>
      <c r="E179" s="16">
        <f t="shared" si="20"/>
        <v>0</v>
      </c>
      <c r="F179" s="16">
        <f t="shared" si="19"/>
        <v>300</v>
      </c>
      <c r="L179" s="16" t="s">
        <v>74</v>
      </c>
      <c r="M179" s="16" t="str" cm="1">
        <f t="array" ref="M179:U179">_xlfn._xlws.FILTER(领地怪物效果!$A$4:$I$64,L179=领地怪物效果!$A$4:$A$64)</f>
        <v>远征PVE-8级远古矿井</v>
      </c>
      <c r="N179" s="16">
        <v>8</v>
      </c>
      <c r="O179" s="16">
        <v>39.549999999999997</v>
      </c>
      <c r="P179" s="16">
        <v>387.5</v>
      </c>
      <c r="Q179" s="16">
        <v>387.5</v>
      </c>
      <c r="R179" s="16">
        <v>0</v>
      </c>
      <c r="S179" s="16">
        <v>118871361</v>
      </c>
      <c r="T179" s="16">
        <v>271250000</v>
      </c>
      <c r="U179" s="16">
        <v>5823344216</v>
      </c>
      <c r="V179" s="16">
        <f t="shared" si="14"/>
        <v>8</v>
      </c>
      <c r="W179" s="19" cm="1">
        <f t="array" ref="W179">SUMPRODUCT((V179=品质升级提升效果!$H$3:$H$102)*(品质升级提升效果!$I$3:$I$102=C179)*(品质升级提升效果!$J$3:$J$102))</f>
        <v>0.14000000000000001</v>
      </c>
      <c r="X179" s="19" cm="1">
        <f t="array" ref="X179">IFERROR(LOOKUP(1,0/((L179=Sheet2!$A$1:$A$90)*(Sheet2!$B$1:$B$90=C179)),Sheet2!$C$1:$C$90),W179)</f>
        <v>0.14000000000000001</v>
      </c>
      <c r="Y179" s="16">
        <f t="shared" si="15"/>
        <v>16641990</v>
      </c>
      <c r="Z179" s="16">
        <f t="shared" si="16"/>
        <v>40253500</v>
      </c>
      <c r="AA179" s="16">
        <f t="shared" si="17"/>
        <v>869619402</v>
      </c>
    </row>
    <row r="180" spans="1:27" x14ac:dyDescent="0.15">
      <c r="A180" s="16">
        <v>175</v>
      </c>
      <c r="B180" s="16">
        <v>609</v>
      </c>
      <c r="C180" s="16">
        <v>3</v>
      </c>
      <c r="D180" s="16">
        <f t="shared" si="18"/>
        <v>0</v>
      </c>
      <c r="E180" s="16">
        <f t="shared" si="20"/>
        <v>0</v>
      </c>
      <c r="F180" s="16">
        <f t="shared" si="19"/>
        <v>300</v>
      </c>
      <c r="L180" s="16" t="s">
        <v>75</v>
      </c>
      <c r="M180" s="16" t="str" cm="1">
        <f t="array" ref="M180:U180">_xlfn._xlws.FILTER(领地怪物效果!$A$4:$I$64,L180=领地怪物效果!$A$4:$A$64)</f>
        <v>远征PVE-9级远古矿井</v>
      </c>
      <c r="N180" s="16">
        <v>9</v>
      </c>
      <c r="O180" s="16">
        <v>68.400000000000006</v>
      </c>
      <c r="P180" s="16">
        <v>480</v>
      </c>
      <c r="Q180" s="16">
        <v>480</v>
      </c>
      <c r="R180" s="16">
        <v>0</v>
      </c>
      <c r="S180" s="16">
        <v>205582835</v>
      </c>
      <c r="T180" s="16">
        <v>336000000</v>
      </c>
      <c r="U180" s="16">
        <v>7213432835</v>
      </c>
      <c r="V180" s="16">
        <f t="shared" si="14"/>
        <v>9</v>
      </c>
      <c r="W180" s="19" cm="1">
        <f t="array" ref="W180">SUMPRODUCT((V180=品质升级提升效果!$H$3:$H$102)*(品质升级提升效果!$I$3:$I$102=C180)*(品质升级提升效果!$J$3:$J$102))</f>
        <v>0.12</v>
      </c>
      <c r="X180" s="19" cm="1">
        <f t="array" ref="X180">IFERROR(LOOKUP(1,0/((L180=Sheet2!$A$1:$A$90)*(Sheet2!$B$1:$B$90=C180)),Sheet2!$C$1:$C$90),W180)</f>
        <v>0.12</v>
      </c>
      <c r="Y180" s="16">
        <f t="shared" si="15"/>
        <v>24669940</v>
      </c>
      <c r="Z180" s="16">
        <f t="shared" si="16"/>
        <v>42739200</v>
      </c>
      <c r="AA180" s="16">
        <f t="shared" si="17"/>
        <v>923319402</v>
      </c>
    </row>
    <row r="181" spans="1:27" x14ac:dyDescent="0.15">
      <c r="A181" s="16">
        <v>176</v>
      </c>
      <c r="B181" s="16">
        <v>701</v>
      </c>
      <c r="C181" s="16">
        <v>3</v>
      </c>
      <c r="D181" s="16">
        <f t="shared" si="18"/>
        <v>0</v>
      </c>
      <c r="E181" s="16">
        <f t="shared" si="20"/>
        <v>0</v>
      </c>
      <c r="F181" s="16">
        <f t="shared" si="19"/>
        <v>0</v>
      </c>
      <c r="L181" s="16" t="s">
        <v>76</v>
      </c>
      <c r="M181" s="16" t="str" cm="1">
        <f t="array" ref="M181:U181">_xlfn._xlws.FILTER(领地怪物效果!$A$4:$I$64,L181=领地怪物效果!$A$4:$A$64)</f>
        <v>远征PVE-2级BOSS据点</v>
      </c>
      <c r="N181" s="16">
        <v>2</v>
      </c>
      <c r="O181" s="16">
        <v>3.2</v>
      </c>
      <c r="P181" s="16">
        <v>2</v>
      </c>
      <c r="Q181" s="16">
        <v>2</v>
      </c>
      <c r="R181" s="16">
        <v>0</v>
      </c>
      <c r="S181" s="16">
        <v>9617910</v>
      </c>
      <c r="T181" s="16">
        <v>1400000</v>
      </c>
      <c r="U181" s="16">
        <v>30055970</v>
      </c>
      <c r="V181" s="16">
        <f t="shared" si="14"/>
        <v>1</v>
      </c>
      <c r="W181" s="19" cm="1">
        <f t="array" ref="W181">SUMPRODUCT((V181=品质升级提升效果!$H$3:$H$102)*(品质升级提升效果!$I$3:$I$102=C181)*(品质升级提升效果!$J$3:$J$102))</f>
        <v>0.2</v>
      </c>
      <c r="X181" s="19" cm="1">
        <f t="array" ref="X181">IFERROR(LOOKUP(1,0/((L181=Sheet2!$A$1:$A$90)*(Sheet2!$B$1:$B$90=C181)),Sheet2!$C$1:$C$90),W181)</f>
        <v>0.02</v>
      </c>
      <c r="Y181" s="16">
        <f t="shared" si="15"/>
        <v>192358</v>
      </c>
      <c r="Z181" s="16">
        <f t="shared" si="16"/>
        <v>29680</v>
      </c>
      <c r="AA181" s="16">
        <f t="shared" si="17"/>
        <v>641194</v>
      </c>
    </row>
    <row r="182" spans="1:27" x14ac:dyDescent="0.15">
      <c r="A182" s="16">
        <v>177</v>
      </c>
      <c r="B182" s="16">
        <v>702</v>
      </c>
      <c r="C182" s="16">
        <v>3</v>
      </c>
      <c r="D182" s="16">
        <f t="shared" si="18"/>
        <v>0</v>
      </c>
      <c r="E182" s="16">
        <f t="shared" si="20"/>
        <v>0</v>
      </c>
      <c r="F182" s="16">
        <f t="shared" si="19"/>
        <v>0</v>
      </c>
      <c r="L182" s="16" t="s">
        <v>77</v>
      </c>
      <c r="M182" s="16" t="str" cm="1">
        <f t="array" ref="M182:U182">_xlfn._xlws.FILTER(领地怪物效果!$A$4:$I$64,L182=领地怪物效果!$A$4:$A$64)</f>
        <v>远征PVE-7级BOSS据点</v>
      </c>
      <c r="N182" s="16">
        <v>7</v>
      </c>
      <c r="O182" s="16">
        <v>26</v>
      </c>
      <c r="P182" s="16">
        <v>160</v>
      </c>
      <c r="Q182" s="16">
        <v>160</v>
      </c>
      <c r="R182" s="16">
        <v>0</v>
      </c>
      <c r="S182" s="16">
        <v>78145522</v>
      </c>
      <c r="T182" s="16">
        <v>112000000</v>
      </c>
      <c r="U182" s="16">
        <v>2404477611</v>
      </c>
      <c r="V182" s="16">
        <f t="shared" si="14"/>
        <v>2</v>
      </c>
      <c r="W182" s="19" cm="1">
        <f t="array" ref="W182">SUMPRODUCT((V182=品质升级提升效果!$H$3:$H$102)*(品质升级提升效果!$I$3:$I$102=C182)*(品质升级提升效果!$J$3:$J$102))</f>
        <v>0.2</v>
      </c>
      <c r="X182" s="19" cm="1">
        <f t="array" ref="X182">IFERROR(LOOKUP(1,0/((L182=Sheet2!$A$1:$A$90)*(Sheet2!$B$1:$B$90=C182)),Sheet2!$C$1:$C$90),W182)</f>
        <v>0.02</v>
      </c>
      <c r="Y182" s="16">
        <f t="shared" si="15"/>
        <v>1562910</v>
      </c>
      <c r="Z182" s="16">
        <f t="shared" si="16"/>
        <v>2374400</v>
      </c>
      <c r="AA182" s="16">
        <f t="shared" si="17"/>
        <v>51295522</v>
      </c>
    </row>
    <row r="183" spans="1:27" x14ac:dyDescent="0.15">
      <c r="A183" s="16">
        <v>178</v>
      </c>
      <c r="B183" s="16">
        <v>703</v>
      </c>
      <c r="C183" s="16">
        <v>3</v>
      </c>
      <c r="D183" s="16">
        <f t="shared" si="18"/>
        <v>0</v>
      </c>
      <c r="E183" s="16">
        <f t="shared" si="20"/>
        <v>0</v>
      </c>
      <c r="F183" s="16">
        <f t="shared" si="19"/>
        <v>0</v>
      </c>
      <c r="L183" s="16" t="s">
        <v>78</v>
      </c>
      <c r="M183" s="16" t="str" cm="1">
        <f t="array" ref="M183:U183">_xlfn._xlws.FILTER(领地怪物效果!$A$4:$I$64,L183=领地怪物效果!$A$4:$A$64)</f>
        <v>远征PVE-8级BOSS据点</v>
      </c>
      <c r="N183" s="16">
        <v>8</v>
      </c>
      <c r="O183" s="16">
        <v>31</v>
      </c>
      <c r="P183" s="16">
        <v>181</v>
      </c>
      <c r="Q183" s="16">
        <v>181</v>
      </c>
      <c r="R183" s="16">
        <v>0</v>
      </c>
      <c r="S183" s="16">
        <v>93173507</v>
      </c>
      <c r="T183" s="16">
        <v>126700000</v>
      </c>
      <c r="U183" s="16">
        <v>2720065298</v>
      </c>
      <c r="V183" s="16">
        <f t="shared" si="14"/>
        <v>3</v>
      </c>
      <c r="W183" s="19" cm="1">
        <f t="array" ref="W183">SUMPRODUCT((V183=品质升级提升效果!$H$3:$H$102)*(品质升级提升效果!$I$3:$I$102=C183)*(品质升级提升效果!$J$3:$J$102))</f>
        <v>0.2</v>
      </c>
      <c r="X183" s="19" cm="1">
        <f t="array" ref="X183">IFERROR(LOOKUP(1,0/((L183=Sheet2!$A$1:$A$90)*(Sheet2!$B$1:$B$90=C183)),Sheet2!$C$1:$C$90),W183)</f>
        <v>0.02</v>
      </c>
      <c r="Y183" s="16">
        <f t="shared" si="15"/>
        <v>1863470</v>
      </c>
      <c r="Z183" s="16">
        <f t="shared" si="16"/>
        <v>2686040</v>
      </c>
      <c r="AA183" s="16">
        <f t="shared" si="17"/>
        <v>58028059</v>
      </c>
    </row>
    <row r="184" spans="1:27" x14ac:dyDescent="0.15">
      <c r="A184" s="16">
        <v>179</v>
      </c>
      <c r="B184" s="16">
        <v>704</v>
      </c>
      <c r="C184" s="16">
        <v>3</v>
      </c>
      <c r="D184" s="16">
        <f t="shared" si="18"/>
        <v>0</v>
      </c>
      <c r="E184" s="16">
        <f t="shared" si="20"/>
        <v>0</v>
      </c>
      <c r="F184" s="16">
        <f t="shared" si="19"/>
        <v>0</v>
      </c>
      <c r="L184" s="16" t="s">
        <v>79</v>
      </c>
      <c r="M184" s="16" t="str" cm="1">
        <f t="array" ref="M184:U184">_xlfn._xlws.FILTER(领地怪物效果!$A$4:$I$64,L184=领地怪物效果!$A$4:$A$64)</f>
        <v>远征PVE-9级BOSS据点</v>
      </c>
      <c r="N184" s="16">
        <v>9</v>
      </c>
      <c r="O184" s="16">
        <v>51</v>
      </c>
      <c r="P184" s="16">
        <v>284</v>
      </c>
      <c r="Q184" s="16">
        <v>284</v>
      </c>
      <c r="R184" s="16">
        <v>0</v>
      </c>
      <c r="S184" s="16">
        <v>153285447</v>
      </c>
      <c r="T184" s="16">
        <v>198800000</v>
      </c>
      <c r="U184" s="16">
        <v>4267947761</v>
      </c>
      <c r="V184" s="16">
        <f t="shared" si="14"/>
        <v>4</v>
      </c>
      <c r="W184" s="19" cm="1">
        <f t="array" ref="W184">SUMPRODUCT((V184=品质升级提升效果!$H$3:$H$102)*(品质升级提升效果!$I$3:$I$102=C184)*(品质升级提升效果!$J$3:$J$102))</f>
        <v>0.16</v>
      </c>
      <c r="X184" s="19" cm="1">
        <f t="array" ref="X184">IFERROR(LOOKUP(1,0/((L184=Sheet2!$A$1:$A$90)*(Sheet2!$B$1:$B$90=C184)),Sheet2!$C$1:$C$90),W184)</f>
        <v>0.02</v>
      </c>
      <c r="Y184" s="16">
        <f t="shared" si="15"/>
        <v>3065708</v>
      </c>
      <c r="Z184" s="16">
        <f t="shared" si="16"/>
        <v>4214560</v>
      </c>
      <c r="AA184" s="16">
        <f t="shared" si="17"/>
        <v>91049552</v>
      </c>
    </row>
    <row r="185" spans="1:27" x14ac:dyDescent="0.15">
      <c r="A185" s="16">
        <v>180</v>
      </c>
      <c r="B185" s="16">
        <v>705</v>
      </c>
      <c r="C185" s="16">
        <v>3</v>
      </c>
      <c r="D185" s="16">
        <f t="shared" si="18"/>
        <v>0</v>
      </c>
      <c r="E185" s="16">
        <f t="shared" si="20"/>
        <v>0</v>
      </c>
      <c r="F185" s="16">
        <f t="shared" si="19"/>
        <v>0</v>
      </c>
      <c r="L185" s="16" t="s">
        <v>80</v>
      </c>
      <c r="M185" s="16" t="str" cm="1">
        <f t="array" ref="M185:U185">_xlfn._xlws.FILTER(领地怪物效果!$A$4:$I$64,L185=领地怪物效果!$A$4:$A$64)</f>
        <v>远征PVE-10级BOSS据点</v>
      </c>
      <c r="N185" s="16">
        <v>10</v>
      </c>
      <c r="O185" s="16">
        <v>81</v>
      </c>
      <c r="P185" s="16">
        <v>382</v>
      </c>
      <c r="Q185" s="16">
        <v>382</v>
      </c>
      <c r="R185" s="16">
        <v>0</v>
      </c>
      <c r="S185" s="16">
        <v>243453358</v>
      </c>
      <c r="T185" s="16">
        <v>267400000</v>
      </c>
      <c r="U185" s="16">
        <v>5740690298</v>
      </c>
      <c r="V185" s="16">
        <f t="shared" si="14"/>
        <v>5</v>
      </c>
      <c r="W185" s="19" cm="1">
        <f t="array" ref="W185">SUMPRODUCT((V185=品质升级提升效果!$H$3:$H$102)*(品质升级提升效果!$I$3:$I$102=C185)*(品质升级提升效果!$J$3:$J$102))</f>
        <v>0.16</v>
      </c>
      <c r="X185" s="19" cm="1">
        <f t="array" ref="X185">IFERROR(LOOKUP(1,0/((L185=Sheet2!$A$1:$A$90)*(Sheet2!$B$1:$B$90=C185)),Sheet2!$C$1:$C$90),W185)</f>
        <v>0.02</v>
      </c>
      <c r="Y185" s="16">
        <f t="shared" si="15"/>
        <v>4869067</v>
      </c>
      <c r="Z185" s="16">
        <f t="shared" si="16"/>
        <v>5668880</v>
      </c>
      <c r="AA185" s="16">
        <f t="shared" si="17"/>
        <v>122468059</v>
      </c>
    </row>
    <row r="186" spans="1:27" x14ac:dyDescent="0.15">
      <c r="A186" s="16">
        <v>181</v>
      </c>
      <c r="B186" s="16">
        <v>100</v>
      </c>
      <c r="C186" s="16">
        <v>4</v>
      </c>
      <c r="D186" s="16">
        <f t="shared" si="18"/>
        <v>0</v>
      </c>
      <c r="E186" s="16">
        <f t="shared" si="20"/>
        <v>0</v>
      </c>
      <c r="F186" s="16">
        <f t="shared" si="19"/>
        <v>0</v>
      </c>
      <c r="L186" s="16" t="s">
        <v>21</v>
      </c>
      <c r="M186" s="16" t="str" cm="1">
        <f t="array" ref="M186:U186">_xlfn._xlws.FILTER(领地怪物效果!$A$4:$I$64,L186=领地怪物效果!$A$4:$A$64)</f>
        <v>远征PVP-出生</v>
      </c>
      <c r="N186" s="16">
        <v>0</v>
      </c>
      <c r="O186" s="16">
        <v>0.5</v>
      </c>
      <c r="P186" s="16">
        <v>0.8</v>
      </c>
      <c r="Q186" s="16">
        <v>0.8</v>
      </c>
      <c r="R186" s="16">
        <v>0</v>
      </c>
      <c r="S186" s="16">
        <v>1502798</v>
      </c>
      <c r="T186" s="16">
        <v>560000</v>
      </c>
      <c r="U186" s="16">
        <v>12022388</v>
      </c>
      <c r="V186" s="16">
        <f t="shared" si="14"/>
        <v>1</v>
      </c>
      <c r="W186" s="19" cm="1">
        <f t="array" ref="W186">SUMPRODUCT((V186=品质升级提升效果!$H$3:$H$102)*(品质升级提升效果!$I$3:$I$102=C186)*(品质升级提升效果!$J$3:$J$102))</f>
        <v>0.35</v>
      </c>
      <c r="X186" s="19" cm="1">
        <f t="array" ref="X186">IFERROR(LOOKUP(1,0/((L186=Sheet2!$A$1:$A$90)*(Sheet2!$B$1:$B$90=C186)),Sheet2!$C$1:$C$90),W186)</f>
        <v>0.35</v>
      </c>
      <c r="Y186" s="16">
        <f t="shared" si="15"/>
        <v>525979</v>
      </c>
      <c r="Z186" s="16">
        <f t="shared" si="16"/>
        <v>211680</v>
      </c>
      <c r="AA186" s="16">
        <f t="shared" si="17"/>
        <v>4581865</v>
      </c>
    </row>
    <row r="187" spans="1:27" x14ac:dyDescent="0.15">
      <c r="A187" s="16">
        <v>182</v>
      </c>
      <c r="B187" s="16">
        <v>101</v>
      </c>
      <c r="C187" s="16">
        <v>4</v>
      </c>
      <c r="D187" s="16">
        <f t="shared" si="18"/>
        <v>0</v>
      </c>
      <c r="E187" s="16">
        <f t="shared" si="20"/>
        <v>0</v>
      </c>
      <c r="F187" s="16">
        <f t="shared" si="19"/>
        <v>0</v>
      </c>
      <c r="L187" s="16" t="s">
        <v>22</v>
      </c>
      <c r="M187" s="16" t="str" cm="1">
        <f t="array" ref="M187:U187">_xlfn._xlws.FILTER(领地怪物效果!$A$4:$I$64,L187=领地怪物效果!$A$4:$A$64)</f>
        <v>远征PVP-1级普通</v>
      </c>
      <c r="N187" s="16">
        <v>1</v>
      </c>
      <c r="O187" s="16">
        <v>0.65</v>
      </c>
      <c r="P187" s="16">
        <v>0.8</v>
      </c>
      <c r="Q187" s="16">
        <v>0.8</v>
      </c>
      <c r="R187" s="16">
        <v>0</v>
      </c>
      <c r="S187" s="16">
        <v>1953638</v>
      </c>
      <c r="T187" s="16">
        <v>560000</v>
      </c>
      <c r="U187" s="16">
        <v>12022388</v>
      </c>
      <c r="V187" s="16">
        <f t="shared" si="14"/>
        <v>1</v>
      </c>
      <c r="W187" s="19" cm="1">
        <f t="array" ref="W187">SUMPRODUCT((V187=品质升级提升效果!$H$3:$H$102)*(品质升级提升效果!$I$3:$I$102=C187)*(品质升级提升效果!$J$3:$J$102))</f>
        <v>0.35</v>
      </c>
      <c r="X187" s="19" cm="1">
        <f t="array" ref="X187">IFERROR(LOOKUP(1,0/((L187=Sheet2!$A$1:$A$90)*(Sheet2!$B$1:$B$90=C187)),Sheet2!$C$1:$C$90),W187)</f>
        <v>0.35</v>
      </c>
      <c r="Y187" s="16">
        <f t="shared" si="15"/>
        <v>683773</v>
      </c>
      <c r="Z187" s="16">
        <f t="shared" si="16"/>
        <v>211680</v>
      </c>
      <c r="AA187" s="16">
        <f t="shared" si="17"/>
        <v>4581865</v>
      </c>
    </row>
    <row r="188" spans="1:27" x14ac:dyDescent="0.15">
      <c r="A188" s="16">
        <v>183</v>
      </c>
      <c r="B188" s="16">
        <v>102</v>
      </c>
      <c r="C188" s="16">
        <v>4</v>
      </c>
      <c r="D188" s="16">
        <f t="shared" si="18"/>
        <v>0</v>
      </c>
      <c r="E188" s="16">
        <f t="shared" si="20"/>
        <v>0</v>
      </c>
      <c r="F188" s="16">
        <f t="shared" si="19"/>
        <v>0</v>
      </c>
      <c r="L188" s="16" t="s">
        <v>23</v>
      </c>
      <c r="M188" s="16" t="str" cm="1">
        <f t="array" ref="M188:U188">_xlfn._xlws.FILTER(领地怪物效果!$A$4:$I$64,L188=领地怪物效果!$A$4:$A$64)</f>
        <v>远征PVP-2级普通</v>
      </c>
      <c r="N188" s="16">
        <v>2</v>
      </c>
      <c r="O188" s="16">
        <v>2.8</v>
      </c>
      <c r="P188" s="16">
        <v>1.8</v>
      </c>
      <c r="Q188" s="16">
        <v>1.8</v>
      </c>
      <c r="R188" s="16">
        <v>0</v>
      </c>
      <c r="S188" s="16">
        <v>8415671</v>
      </c>
      <c r="T188" s="16">
        <v>1260000</v>
      </c>
      <c r="U188" s="16">
        <v>27050373</v>
      </c>
      <c r="V188" s="16">
        <f t="shared" si="14"/>
        <v>2</v>
      </c>
      <c r="W188" s="19" cm="1">
        <f t="array" ref="W188">SUMPRODUCT((V188=品质升级提升效果!$H$3:$H$102)*(品质升级提升效果!$I$3:$I$102=C188)*(品质升级提升效果!$J$3:$J$102))</f>
        <v>0.36</v>
      </c>
      <c r="X188" s="19" cm="1">
        <f t="array" ref="X188">IFERROR(LOOKUP(1,0/((L188=Sheet2!$A$1:$A$90)*(Sheet2!$B$1:$B$90=C188)),Sheet2!$C$1:$C$90),W188)</f>
        <v>0.36</v>
      </c>
      <c r="Y188" s="16">
        <f t="shared" si="15"/>
        <v>3029641</v>
      </c>
      <c r="Z188" s="16">
        <f t="shared" si="16"/>
        <v>489888</v>
      </c>
      <c r="AA188" s="16">
        <f t="shared" si="17"/>
        <v>10603746</v>
      </c>
    </row>
    <row r="189" spans="1:27" x14ac:dyDescent="0.15">
      <c r="A189" s="16">
        <v>184</v>
      </c>
      <c r="B189" s="16">
        <v>103</v>
      </c>
      <c r="C189" s="16">
        <v>4</v>
      </c>
      <c r="D189" s="16">
        <f t="shared" si="18"/>
        <v>0</v>
      </c>
      <c r="E189" s="16">
        <f t="shared" si="20"/>
        <v>0</v>
      </c>
      <c r="F189" s="16">
        <f t="shared" si="19"/>
        <v>0</v>
      </c>
      <c r="L189" s="16" t="s">
        <v>24</v>
      </c>
      <c r="M189" s="16" t="str" cm="1">
        <f t="array" ref="M189:U189">_xlfn._xlws.FILTER(领地怪物效果!$A$4:$I$64,L189=领地怪物效果!$A$4:$A$64)</f>
        <v>远征PVP-3级普通</v>
      </c>
      <c r="N189" s="16">
        <v>3</v>
      </c>
      <c r="O189" s="16">
        <v>5.5</v>
      </c>
      <c r="P189" s="16">
        <v>3</v>
      </c>
      <c r="Q189" s="16">
        <v>3</v>
      </c>
      <c r="R189" s="16">
        <v>0</v>
      </c>
      <c r="S189" s="16">
        <v>16530783</v>
      </c>
      <c r="T189" s="16">
        <v>2100000</v>
      </c>
      <c r="U189" s="16">
        <v>45083955</v>
      </c>
      <c r="V189" s="16">
        <f t="shared" si="14"/>
        <v>3</v>
      </c>
      <c r="W189" s="19" cm="1">
        <f t="array" ref="W189">SUMPRODUCT((V189=品质升级提升效果!$H$3:$H$102)*(品质升级提升效果!$I$3:$I$102=C189)*(品质升级提升效果!$J$3:$J$102))</f>
        <v>0.28000000000000003</v>
      </c>
      <c r="X189" s="19" cm="1">
        <f t="array" ref="X189">IFERROR(LOOKUP(1,0/((L189=Sheet2!$A$1:$A$90)*(Sheet2!$B$1:$B$90=C189)),Sheet2!$C$1:$C$90),W189)</f>
        <v>0.28000000000000003</v>
      </c>
      <c r="Y189" s="16">
        <f t="shared" si="15"/>
        <v>4628619</v>
      </c>
      <c r="Z189" s="16">
        <f t="shared" si="16"/>
        <v>635040</v>
      </c>
      <c r="AA189" s="16">
        <f t="shared" si="17"/>
        <v>13745596</v>
      </c>
    </row>
    <row r="190" spans="1:27" x14ac:dyDescent="0.15">
      <c r="A190" s="16">
        <v>185</v>
      </c>
      <c r="B190" s="16">
        <v>104</v>
      </c>
      <c r="C190" s="16">
        <v>4</v>
      </c>
      <c r="D190" s="16">
        <f t="shared" si="18"/>
        <v>0</v>
      </c>
      <c r="E190" s="16">
        <f t="shared" si="20"/>
        <v>0</v>
      </c>
      <c r="F190" s="16">
        <f t="shared" si="19"/>
        <v>0</v>
      </c>
      <c r="L190" s="16" t="s">
        <v>25</v>
      </c>
      <c r="M190" s="16" t="str" cm="1">
        <f t="array" ref="M190:U190">_xlfn._xlws.FILTER(领地怪物效果!$A$4:$I$64,L190=领地怪物效果!$A$4:$A$64)</f>
        <v>远征PVP-4级普通</v>
      </c>
      <c r="N190" s="16">
        <v>4</v>
      </c>
      <c r="O190" s="16">
        <v>8</v>
      </c>
      <c r="P190" s="16">
        <v>22</v>
      </c>
      <c r="Q190" s="16">
        <v>22</v>
      </c>
      <c r="R190" s="16">
        <v>0</v>
      </c>
      <c r="S190" s="16">
        <v>24044776</v>
      </c>
      <c r="T190" s="16">
        <v>15400000</v>
      </c>
      <c r="U190" s="16">
        <v>330615671</v>
      </c>
      <c r="V190" s="16">
        <f t="shared" si="14"/>
        <v>4</v>
      </c>
      <c r="W190" s="19" cm="1">
        <f t="array" ref="W190">SUMPRODUCT((V190=品质升级提升效果!$H$3:$H$102)*(品质升级提升效果!$I$3:$I$102=C190)*(品质升级提升效果!$J$3:$J$102))</f>
        <v>0.28000000000000003</v>
      </c>
      <c r="X190" s="19" cm="1">
        <f t="array" ref="X190">IFERROR(LOOKUP(1,0/((L190=Sheet2!$A$1:$A$90)*(Sheet2!$B$1:$B$90=C190)),Sheet2!$C$1:$C$90),W190)</f>
        <v>0.28000000000000003</v>
      </c>
      <c r="Y190" s="16">
        <f t="shared" si="15"/>
        <v>6732537</v>
      </c>
      <c r="Z190" s="16">
        <f t="shared" si="16"/>
        <v>4656960</v>
      </c>
      <c r="AA190" s="16">
        <f t="shared" si="17"/>
        <v>100801044</v>
      </c>
    </row>
    <row r="191" spans="1:27" x14ac:dyDescent="0.15">
      <c r="A191" s="16">
        <v>186</v>
      </c>
      <c r="B191" s="16">
        <v>105</v>
      </c>
      <c r="C191" s="16">
        <v>4</v>
      </c>
      <c r="D191" s="16">
        <f t="shared" si="18"/>
        <v>0</v>
      </c>
      <c r="E191" s="16">
        <f t="shared" si="20"/>
        <v>0</v>
      </c>
      <c r="F191" s="16">
        <f t="shared" si="19"/>
        <v>0</v>
      </c>
      <c r="L191" s="16" t="s">
        <v>26</v>
      </c>
      <c r="M191" s="16" t="str" cm="1">
        <f t="array" ref="M191:U191">_xlfn._xlws.FILTER(领地怪物效果!$A$4:$I$64,L191=领地怪物效果!$A$4:$A$64)</f>
        <v>远征PVP-5级普通</v>
      </c>
      <c r="N191" s="16">
        <v>5</v>
      </c>
      <c r="O191" s="16">
        <v>12</v>
      </c>
      <c r="P191" s="16">
        <v>25</v>
      </c>
      <c r="Q191" s="16">
        <v>25</v>
      </c>
      <c r="R191" s="16">
        <v>0</v>
      </c>
      <c r="S191" s="16">
        <v>36067164</v>
      </c>
      <c r="T191" s="16">
        <v>17500000</v>
      </c>
      <c r="U191" s="16">
        <v>375699626</v>
      </c>
      <c r="V191" s="16">
        <f t="shared" si="14"/>
        <v>5</v>
      </c>
      <c r="W191" s="19" cm="1">
        <f t="array" ref="W191">SUMPRODUCT((V191=品质升级提升效果!$H$3:$H$102)*(品质升级提升效果!$I$3:$I$102=C191)*(品质升级提升效果!$J$3:$J$102))</f>
        <v>0.28000000000000003</v>
      </c>
      <c r="X191" s="19" cm="1">
        <f t="array" ref="X191">IFERROR(LOOKUP(1,0/((L191=Sheet2!$A$1:$A$90)*(Sheet2!$B$1:$B$90=C191)),Sheet2!$C$1:$C$90),W191)</f>
        <v>0.28000000000000003</v>
      </c>
      <c r="Y191" s="16">
        <f t="shared" si="15"/>
        <v>10098805</v>
      </c>
      <c r="Z191" s="16">
        <f t="shared" si="16"/>
        <v>5292000</v>
      </c>
      <c r="AA191" s="16">
        <f t="shared" si="17"/>
        <v>114546641</v>
      </c>
    </row>
    <row r="192" spans="1:27" x14ac:dyDescent="0.15">
      <c r="A192" s="16">
        <v>187</v>
      </c>
      <c r="B192" s="16">
        <v>106</v>
      </c>
      <c r="C192" s="16">
        <v>4</v>
      </c>
      <c r="D192" s="16">
        <f t="shared" si="18"/>
        <v>0</v>
      </c>
      <c r="E192" s="16">
        <f t="shared" si="20"/>
        <v>0</v>
      </c>
      <c r="F192" s="16">
        <f t="shared" si="19"/>
        <v>0</v>
      </c>
      <c r="L192" s="16" t="s">
        <v>27</v>
      </c>
      <c r="M192" s="16" t="str" cm="1">
        <f t="array" ref="M192:U192">_xlfn._xlws.FILTER(领地怪物效果!$A$4:$I$64,L192=领地怪物效果!$A$4:$A$64)</f>
        <v>远征PVP-6级普通</v>
      </c>
      <c r="N192" s="16">
        <v>6</v>
      </c>
      <c r="O192" s="16">
        <v>28</v>
      </c>
      <c r="P192" s="16">
        <v>160</v>
      </c>
      <c r="Q192" s="16">
        <v>160</v>
      </c>
      <c r="R192" s="16">
        <v>0</v>
      </c>
      <c r="S192" s="16">
        <v>84156716</v>
      </c>
      <c r="T192" s="16">
        <v>112000000</v>
      </c>
      <c r="U192" s="16">
        <v>2404477611</v>
      </c>
      <c r="V192" s="16">
        <f t="shared" si="14"/>
        <v>6</v>
      </c>
      <c r="W192" s="19" cm="1">
        <f t="array" ref="W192">SUMPRODUCT((V192=品质升级提升效果!$H$3:$H$102)*(品质升级提升效果!$I$3:$I$102=C192)*(品质升级提升效果!$J$3:$J$102))</f>
        <v>0.28000000000000003</v>
      </c>
      <c r="X192" s="19" cm="1">
        <f t="array" ref="X192">IFERROR(LOOKUP(1,0/((L192=Sheet2!$A$1:$A$90)*(Sheet2!$B$1:$B$90=C192)),Sheet2!$C$1:$C$90),W192)</f>
        <v>0.28000000000000003</v>
      </c>
      <c r="Y192" s="16">
        <f t="shared" si="15"/>
        <v>23563880</v>
      </c>
      <c r="Z192" s="16">
        <f t="shared" si="16"/>
        <v>33868800</v>
      </c>
      <c r="AA192" s="16">
        <f t="shared" si="17"/>
        <v>733098507</v>
      </c>
    </row>
    <row r="193" spans="1:27" x14ac:dyDescent="0.15">
      <c r="A193" s="16">
        <v>188</v>
      </c>
      <c r="B193" s="16">
        <v>107</v>
      </c>
      <c r="C193" s="16">
        <v>4</v>
      </c>
      <c r="D193" s="16">
        <f t="shared" si="18"/>
        <v>0</v>
      </c>
      <c r="E193" s="16">
        <f t="shared" si="20"/>
        <v>0</v>
      </c>
      <c r="F193" s="16">
        <f t="shared" si="19"/>
        <v>0</v>
      </c>
      <c r="L193" s="16" t="s">
        <v>28</v>
      </c>
      <c r="M193" s="16" t="str" cm="1">
        <f t="array" ref="M193:U193">_xlfn._xlws.FILTER(领地怪物效果!$A$4:$I$64,L193=领地怪物效果!$A$4:$A$64)</f>
        <v>远征PVP-7级普通</v>
      </c>
      <c r="N193" s="16">
        <v>7</v>
      </c>
      <c r="O193" s="16">
        <v>32</v>
      </c>
      <c r="P193" s="16">
        <v>200</v>
      </c>
      <c r="Q193" s="16">
        <v>200</v>
      </c>
      <c r="R193" s="16">
        <v>0</v>
      </c>
      <c r="S193" s="16">
        <v>96179104</v>
      </c>
      <c r="T193" s="16">
        <v>140000000</v>
      </c>
      <c r="U193" s="16">
        <v>3005597014</v>
      </c>
      <c r="V193" s="16">
        <f t="shared" si="14"/>
        <v>7</v>
      </c>
      <c r="W193" s="19" cm="1">
        <f t="array" ref="W193">SUMPRODUCT((V193=品质升级提升效果!$H$3:$H$102)*(品质升级提升效果!$I$3:$I$102=C193)*(品质升级提升效果!$J$3:$J$102))</f>
        <v>0.26</v>
      </c>
      <c r="X193" s="19" cm="1">
        <f t="array" ref="X193">IFERROR(LOOKUP(1,0/((L193=Sheet2!$A$1:$A$90)*(Sheet2!$B$1:$B$90=C193)),Sheet2!$C$1:$C$90),W193)</f>
        <v>0.26</v>
      </c>
      <c r="Y193" s="16">
        <f t="shared" si="15"/>
        <v>25006567</v>
      </c>
      <c r="Z193" s="16">
        <f t="shared" si="16"/>
        <v>39312000</v>
      </c>
      <c r="AA193" s="16">
        <f t="shared" si="17"/>
        <v>850917910</v>
      </c>
    </row>
    <row r="194" spans="1:27" x14ac:dyDescent="0.15">
      <c r="A194" s="16">
        <v>189</v>
      </c>
      <c r="B194" s="16">
        <v>108</v>
      </c>
      <c r="C194" s="16">
        <v>4</v>
      </c>
      <c r="D194" s="16">
        <f t="shared" si="18"/>
        <v>0</v>
      </c>
      <c r="E194" s="16">
        <f t="shared" si="20"/>
        <v>0</v>
      </c>
      <c r="F194" s="16">
        <f t="shared" si="19"/>
        <v>0</v>
      </c>
      <c r="L194" s="16" t="s">
        <v>29</v>
      </c>
      <c r="M194" s="16" t="str" cm="1">
        <f t="array" ref="M194:U194">_xlfn._xlws.FILTER(领地怪物效果!$A$4:$I$64,L194=领地怪物效果!$A$4:$A$64)</f>
        <v>远征PVP-8级普通</v>
      </c>
      <c r="N194" s="16">
        <v>8</v>
      </c>
      <c r="O194" s="16">
        <v>35</v>
      </c>
      <c r="P194" s="16">
        <v>250</v>
      </c>
      <c r="Q194" s="16">
        <v>250</v>
      </c>
      <c r="R194" s="16">
        <v>0</v>
      </c>
      <c r="S194" s="16">
        <v>105195895</v>
      </c>
      <c r="T194" s="16">
        <v>175000000</v>
      </c>
      <c r="U194" s="16">
        <v>3756996268</v>
      </c>
      <c r="V194" s="16">
        <f t="shared" si="14"/>
        <v>8</v>
      </c>
      <c r="W194" s="19" cm="1">
        <f t="array" ref="W194">SUMPRODUCT((V194=品质升级提升效果!$H$3:$H$102)*(品质升级提升效果!$I$3:$I$102=C194)*(品质升级提升效果!$J$3:$J$102))</f>
        <v>0.22</v>
      </c>
      <c r="X194" s="19" cm="1">
        <f t="array" ref="X194">IFERROR(LOOKUP(1,0/((L194=Sheet2!$A$1:$A$90)*(Sheet2!$B$1:$B$90=C194)),Sheet2!$C$1:$C$90),W194)</f>
        <v>0.22</v>
      </c>
      <c r="Y194" s="16">
        <f t="shared" si="15"/>
        <v>23143096</v>
      </c>
      <c r="Z194" s="16">
        <f t="shared" si="16"/>
        <v>41580000</v>
      </c>
      <c r="AA194" s="16">
        <f t="shared" si="17"/>
        <v>900009328</v>
      </c>
    </row>
    <row r="195" spans="1:27" x14ac:dyDescent="0.15">
      <c r="A195" s="16">
        <v>190</v>
      </c>
      <c r="B195" s="16">
        <v>109</v>
      </c>
      <c r="C195" s="16">
        <v>4</v>
      </c>
      <c r="D195" s="16">
        <f t="shared" si="18"/>
        <v>0</v>
      </c>
      <c r="E195" s="16">
        <f t="shared" si="20"/>
        <v>0</v>
      </c>
      <c r="F195" s="16">
        <f t="shared" si="19"/>
        <v>0</v>
      </c>
      <c r="L195" s="16" t="s">
        <v>30</v>
      </c>
      <c r="M195" s="16" t="str" cm="1">
        <f t="array" ref="M195:U195">_xlfn._xlws.FILTER(领地怪物效果!$A$4:$I$64,L195=领地怪物效果!$A$4:$A$64)</f>
        <v>远征PVP-9级普通</v>
      </c>
      <c r="N195" s="16">
        <v>9</v>
      </c>
      <c r="O195" s="16">
        <v>60</v>
      </c>
      <c r="P195" s="16">
        <v>300</v>
      </c>
      <c r="Q195" s="16">
        <v>300</v>
      </c>
      <c r="R195" s="16">
        <v>0</v>
      </c>
      <c r="S195" s="16">
        <v>180335820</v>
      </c>
      <c r="T195" s="16">
        <v>210000000</v>
      </c>
      <c r="U195" s="16">
        <v>4508395522</v>
      </c>
      <c r="V195" s="16">
        <f t="shared" si="14"/>
        <v>9</v>
      </c>
      <c r="W195" s="19" cm="1">
        <f t="array" ref="W195">SUMPRODUCT((V195=品质升级提升效果!$H$3:$H$102)*(品质升级提升效果!$I$3:$I$102=C195)*(品质升级提升效果!$J$3:$J$102))</f>
        <v>0.22</v>
      </c>
      <c r="X195" s="19" cm="1">
        <f t="array" ref="X195">IFERROR(LOOKUP(1,0/((L195=Sheet2!$A$1:$A$90)*(Sheet2!$B$1:$B$90=C195)),Sheet2!$C$1:$C$90),W195)</f>
        <v>0.22</v>
      </c>
      <c r="Y195" s="16">
        <f t="shared" si="15"/>
        <v>39673880</v>
      </c>
      <c r="Z195" s="16">
        <f t="shared" si="16"/>
        <v>49896000</v>
      </c>
      <c r="AA195" s="16">
        <f t="shared" si="17"/>
        <v>1080011193</v>
      </c>
    </row>
    <row r="196" spans="1:27" x14ac:dyDescent="0.15">
      <c r="A196" s="16">
        <v>191</v>
      </c>
      <c r="B196" s="16">
        <v>110</v>
      </c>
      <c r="C196" s="16">
        <v>4</v>
      </c>
      <c r="D196" s="16">
        <f t="shared" si="18"/>
        <v>0</v>
      </c>
      <c r="E196" s="16">
        <f t="shared" si="20"/>
        <v>0</v>
      </c>
      <c r="F196" s="16">
        <f t="shared" si="19"/>
        <v>0</v>
      </c>
      <c r="L196" s="16" t="s">
        <v>31</v>
      </c>
      <c r="M196" s="16" t="str" cm="1">
        <f t="array" ref="M196:U196">_xlfn._xlws.FILTER(领地怪物效果!$A$4:$I$64,L196=领地怪物效果!$A$4:$A$64)</f>
        <v>远征PVP-10级普通</v>
      </c>
      <c r="N196" s="16">
        <v>10</v>
      </c>
      <c r="O196" s="16">
        <v>70</v>
      </c>
      <c r="P196" s="16">
        <v>320</v>
      </c>
      <c r="Q196" s="16">
        <v>320</v>
      </c>
      <c r="R196" s="16">
        <v>0</v>
      </c>
      <c r="S196" s="16">
        <v>210391791</v>
      </c>
      <c r="T196" s="16">
        <v>224000000</v>
      </c>
      <c r="U196" s="16">
        <v>4808955223</v>
      </c>
      <c r="V196" s="16">
        <f t="shared" si="14"/>
        <v>10</v>
      </c>
      <c r="W196" s="19" cm="1">
        <f t="array" ref="W196">SUMPRODUCT((V196=品质升级提升效果!$H$3:$H$102)*(品质升级提升效果!$I$3:$I$102=C196)*(品质升级提升效果!$J$3:$J$102))</f>
        <v>0.18</v>
      </c>
      <c r="X196" s="19" cm="1">
        <f t="array" ref="X196">IFERROR(LOOKUP(1,0/((L196=Sheet2!$A$1:$A$90)*(Sheet2!$B$1:$B$90=C196)),Sheet2!$C$1:$C$90),W196)</f>
        <v>0.18</v>
      </c>
      <c r="Y196" s="16">
        <f t="shared" si="15"/>
        <v>37870522</v>
      </c>
      <c r="Z196" s="16">
        <f t="shared" si="16"/>
        <v>43545600</v>
      </c>
      <c r="AA196" s="16">
        <f t="shared" si="17"/>
        <v>942555223</v>
      </c>
    </row>
    <row r="197" spans="1:27" x14ac:dyDescent="0.15">
      <c r="A197" s="16">
        <v>192</v>
      </c>
      <c r="B197" s="16">
        <v>201</v>
      </c>
      <c r="C197" s="16">
        <v>4</v>
      </c>
      <c r="D197" s="16">
        <f t="shared" si="18"/>
        <v>400</v>
      </c>
      <c r="E197" s="16">
        <f t="shared" si="20"/>
        <v>0</v>
      </c>
      <c r="F197" s="16">
        <f t="shared" si="19"/>
        <v>0</v>
      </c>
      <c r="L197" s="16" t="s">
        <v>32</v>
      </c>
      <c r="M197" s="16" t="str" cm="1">
        <f t="array" ref="M197:U197">_xlfn._xlws.FILTER(领地怪物效果!$A$4:$I$64,L197=领地怪物效果!$A$4:$A$64)</f>
        <v>远征PVP-1级远征币矿井</v>
      </c>
      <c r="N197" s="16">
        <v>1</v>
      </c>
      <c r="O197" s="16">
        <v>1.9</v>
      </c>
      <c r="P197" s="16">
        <v>1.9</v>
      </c>
      <c r="Q197" s="16">
        <v>1.9</v>
      </c>
      <c r="R197" s="16">
        <v>0</v>
      </c>
      <c r="S197" s="16">
        <v>5710634</v>
      </c>
      <c r="T197" s="16">
        <v>1330000</v>
      </c>
      <c r="U197" s="16">
        <v>28553171</v>
      </c>
      <c r="V197" s="16">
        <f t="shared" si="14"/>
        <v>1</v>
      </c>
      <c r="W197" s="19" cm="1">
        <f t="array" ref="W197">SUMPRODUCT((V197=品质升级提升效果!$H$3:$H$102)*(品质升级提升效果!$I$3:$I$102=C197)*(品质升级提升效果!$J$3:$J$102))</f>
        <v>0.35</v>
      </c>
      <c r="X197" s="19" cm="1">
        <f t="array" ref="X197">IFERROR(LOOKUP(1,0/((L197=Sheet2!$A$1:$A$90)*(Sheet2!$B$1:$B$90=C197)),Sheet2!$C$1:$C$90),W197)</f>
        <v>0.35</v>
      </c>
      <c r="Y197" s="16">
        <f t="shared" si="15"/>
        <v>1998721</v>
      </c>
      <c r="Z197" s="16">
        <f t="shared" si="16"/>
        <v>502740</v>
      </c>
      <c r="AA197" s="16">
        <f t="shared" si="17"/>
        <v>10881930</v>
      </c>
    </row>
    <row r="198" spans="1:27" x14ac:dyDescent="0.15">
      <c r="A198" s="16">
        <v>193</v>
      </c>
      <c r="B198" s="16">
        <v>202</v>
      </c>
      <c r="C198" s="16">
        <v>4</v>
      </c>
      <c r="D198" s="16">
        <f t="shared" si="18"/>
        <v>400</v>
      </c>
      <c r="E198" s="16">
        <f t="shared" si="20"/>
        <v>0</v>
      </c>
      <c r="F198" s="16">
        <f t="shared" si="19"/>
        <v>0</v>
      </c>
      <c r="L198" s="16" t="s">
        <v>33</v>
      </c>
      <c r="M198" s="16" t="str" cm="1">
        <f t="array" ref="M198:U198">_xlfn._xlws.FILTER(领地怪物效果!$A$4:$I$64,L198=领地怪物效果!$A$4:$A$64)</f>
        <v>远征PVP-2级远征币矿井</v>
      </c>
      <c r="N198" s="16">
        <v>2</v>
      </c>
      <c r="O198" s="16">
        <v>2.95</v>
      </c>
      <c r="P198" s="16">
        <v>2.25</v>
      </c>
      <c r="Q198" s="16">
        <v>2.25</v>
      </c>
      <c r="R198" s="16">
        <v>0</v>
      </c>
      <c r="S198" s="16">
        <v>8866511</v>
      </c>
      <c r="T198" s="16">
        <v>1575000</v>
      </c>
      <c r="U198" s="16">
        <v>33812966</v>
      </c>
      <c r="V198" s="16">
        <f t="shared" si="14"/>
        <v>2</v>
      </c>
      <c r="W198" s="19" cm="1">
        <f t="array" ref="W198">SUMPRODUCT((V198=品质升级提升效果!$H$3:$H$102)*(品质升级提升效果!$I$3:$I$102=C198)*(品质升级提升效果!$J$3:$J$102))</f>
        <v>0.36</v>
      </c>
      <c r="X198" s="19" cm="1">
        <f t="array" ref="X198">IFERROR(LOOKUP(1,0/((L198=Sheet2!$A$1:$A$90)*(Sheet2!$B$1:$B$90=C198)),Sheet2!$C$1:$C$90),W198)</f>
        <v>0.36</v>
      </c>
      <c r="Y198" s="16">
        <f t="shared" si="15"/>
        <v>3191943</v>
      </c>
      <c r="Z198" s="16">
        <f t="shared" si="16"/>
        <v>612360</v>
      </c>
      <c r="AA198" s="16">
        <f t="shared" si="17"/>
        <v>13254682</v>
      </c>
    </row>
    <row r="199" spans="1:27" x14ac:dyDescent="0.15">
      <c r="A199" s="16">
        <v>194</v>
      </c>
      <c r="B199" s="16">
        <v>203</v>
      </c>
      <c r="C199" s="16">
        <v>4</v>
      </c>
      <c r="D199" s="16">
        <f t="shared" si="18"/>
        <v>400</v>
      </c>
      <c r="E199" s="16">
        <f t="shared" si="20"/>
        <v>0</v>
      </c>
      <c r="F199" s="16">
        <f t="shared" si="19"/>
        <v>0</v>
      </c>
      <c r="L199" s="16" t="s">
        <v>34</v>
      </c>
      <c r="M199" s="16" t="str" cm="1">
        <f t="array" ref="M199:U199">_xlfn._xlws.FILTER(领地怪物效果!$A$4:$I$64,L199=领地怪物效果!$A$4:$A$64)</f>
        <v>远征PVP-3级远征币矿井</v>
      </c>
      <c r="N199" s="16">
        <v>3</v>
      </c>
      <c r="O199" s="16">
        <v>5.9</v>
      </c>
      <c r="P199" s="16">
        <v>3.9</v>
      </c>
      <c r="Q199" s="16">
        <v>3.9</v>
      </c>
      <c r="R199" s="16">
        <v>0</v>
      </c>
      <c r="S199" s="16">
        <v>17733022</v>
      </c>
      <c r="T199" s="16">
        <v>2730000</v>
      </c>
      <c r="U199" s="16">
        <v>58609141</v>
      </c>
      <c r="V199" s="16">
        <f t="shared" ref="V199:V262" si="21">IF(MID(B199,2,3)+0=0,1,MID(B199,2,3)+0)</f>
        <v>3</v>
      </c>
      <c r="W199" s="19" cm="1">
        <f t="array" ref="W199">SUMPRODUCT((V199=品质升级提升效果!$H$3:$H$102)*(品质升级提升效果!$I$3:$I$102=C199)*(品质升级提升效果!$J$3:$J$102))</f>
        <v>0.28000000000000003</v>
      </c>
      <c r="X199" s="19" cm="1">
        <f t="array" ref="X199">IFERROR(LOOKUP(1,0/((L199=Sheet2!$A$1:$A$90)*(Sheet2!$B$1:$B$90=C199)),Sheet2!$C$1:$C$90),W199)</f>
        <v>0.28000000000000003</v>
      </c>
      <c r="Y199" s="16">
        <f t="shared" ref="Y199:Y262" si="22">INT(S199*$X199)</f>
        <v>4965246</v>
      </c>
      <c r="Z199" s="16">
        <f t="shared" ref="Z199:Z262" si="23">INT(T199*$X199*(1+C199/50))</f>
        <v>825552</v>
      </c>
      <c r="AA199" s="16">
        <f t="shared" ref="AA199:AA262" si="24">INT(U199*$X199*(1+C199/45))</f>
        <v>17869275</v>
      </c>
    </row>
    <row r="200" spans="1:27" x14ac:dyDescent="0.15">
      <c r="A200" s="16">
        <v>195</v>
      </c>
      <c r="B200" s="16">
        <v>204</v>
      </c>
      <c r="C200" s="16">
        <v>4</v>
      </c>
      <c r="D200" s="16">
        <f t="shared" si="18"/>
        <v>400</v>
      </c>
      <c r="E200" s="16">
        <f t="shared" si="20"/>
        <v>0</v>
      </c>
      <c r="F200" s="16">
        <f t="shared" si="19"/>
        <v>0</v>
      </c>
      <c r="L200" s="16" t="s">
        <v>35</v>
      </c>
      <c r="M200" s="16" t="str" cm="1">
        <f t="array" ref="M200:U200">_xlfn._xlws.FILTER(领地怪物效果!$A$4:$I$64,L200=领地怪物效果!$A$4:$A$64)</f>
        <v>远征PVP-4级远征币矿井</v>
      </c>
      <c r="N200" s="16">
        <v>4</v>
      </c>
      <c r="O200" s="16">
        <v>8.6999999999999993</v>
      </c>
      <c r="P200" s="16">
        <v>29.7</v>
      </c>
      <c r="Q200" s="16">
        <v>29.7</v>
      </c>
      <c r="R200" s="16">
        <v>0</v>
      </c>
      <c r="S200" s="16">
        <v>26148694</v>
      </c>
      <c r="T200" s="16">
        <v>20790000</v>
      </c>
      <c r="U200" s="16">
        <v>446331156</v>
      </c>
      <c r="V200" s="16">
        <f t="shared" si="21"/>
        <v>4</v>
      </c>
      <c r="W200" s="19" cm="1">
        <f t="array" ref="W200">SUMPRODUCT((V200=品质升级提升效果!$H$3:$H$102)*(品质升级提升效果!$I$3:$I$102=C200)*(品质升级提升效果!$J$3:$J$102))</f>
        <v>0.28000000000000003</v>
      </c>
      <c r="X200" s="19" cm="1">
        <f t="array" ref="X200">IFERROR(LOOKUP(1,0/((L200=Sheet2!$A$1:$A$90)*(Sheet2!$B$1:$B$90=C200)),Sheet2!$C$1:$C$90),W200)</f>
        <v>0.28000000000000003</v>
      </c>
      <c r="Y200" s="16">
        <f t="shared" si="22"/>
        <v>7321634</v>
      </c>
      <c r="Z200" s="16">
        <f t="shared" si="23"/>
        <v>6286896</v>
      </c>
      <c r="AA200" s="16">
        <f t="shared" si="24"/>
        <v>136081410</v>
      </c>
    </row>
    <row r="201" spans="1:27" x14ac:dyDescent="0.15">
      <c r="A201" s="16">
        <v>196</v>
      </c>
      <c r="B201" s="16">
        <v>205</v>
      </c>
      <c r="C201" s="16">
        <v>4</v>
      </c>
      <c r="D201" s="16">
        <f t="shared" si="18"/>
        <v>400</v>
      </c>
      <c r="E201" s="16">
        <f t="shared" si="20"/>
        <v>0</v>
      </c>
      <c r="F201" s="16">
        <f t="shared" si="19"/>
        <v>0</v>
      </c>
      <c r="L201" s="16" t="s">
        <v>36</v>
      </c>
      <c r="M201" s="16" t="str" cm="1">
        <f t="array" ref="M201:U201">_xlfn._xlws.FILTER(领地怪物效果!$A$4:$I$64,L201=领地怪物效果!$A$4:$A$64)</f>
        <v>远征PVP-5级远征币矿井</v>
      </c>
      <c r="N201" s="16">
        <v>5</v>
      </c>
      <c r="O201" s="16">
        <v>13.2</v>
      </c>
      <c r="P201" s="16">
        <v>35</v>
      </c>
      <c r="Q201" s="16">
        <v>35</v>
      </c>
      <c r="R201" s="16">
        <v>0</v>
      </c>
      <c r="S201" s="16">
        <v>39673880</v>
      </c>
      <c r="T201" s="16">
        <v>24500000</v>
      </c>
      <c r="U201" s="16">
        <v>525979477</v>
      </c>
      <c r="V201" s="16">
        <f t="shared" si="21"/>
        <v>5</v>
      </c>
      <c r="W201" s="19" cm="1">
        <f t="array" ref="W201">SUMPRODUCT((V201=品质升级提升效果!$H$3:$H$102)*(品质升级提升效果!$I$3:$I$102=C201)*(品质升级提升效果!$J$3:$J$102))</f>
        <v>0.28000000000000003</v>
      </c>
      <c r="X201" s="19" cm="1">
        <f t="array" ref="X201">IFERROR(LOOKUP(1,0/((L201=Sheet2!$A$1:$A$90)*(Sheet2!$B$1:$B$90=C201)),Sheet2!$C$1:$C$90),W201)</f>
        <v>0.28000000000000003</v>
      </c>
      <c r="Y201" s="16">
        <f t="shared" si="22"/>
        <v>11108686</v>
      </c>
      <c r="Z201" s="16">
        <f t="shared" si="23"/>
        <v>7408800</v>
      </c>
      <c r="AA201" s="16">
        <f t="shared" si="24"/>
        <v>160365298</v>
      </c>
    </row>
    <row r="202" spans="1:27" x14ac:dyDescent="0.15">
      <c r="A202" s="16">
        <v>197</v>
      </c>
      <c r="B202" s="16">
        <v>206</v>
      </c>
      <c r="C202" s="16">
        <v>4</v>
      </c>
      <c r="D202" s="16">
        <f t="shared" si="18"/>
        <v>400</v>
      </c>
      <c r="E202" s="16">
        <f t="shared" si="20"/>
        <v>0</v>
      </c>
      <c r="F202" s="16">
        <f t="shared" si="19"/>
        <v>0</v>
      </c>
      <c r="L202" s="16" t="s">
        <v>37</v>
      </c>
      <c r="M202" s="16" t="str" cm="1">
        <f t="array" ref="M202:U202">_xlfn._xlws.FILTER(领地怪物效果!$A$4:$I$64,L202=领地怪物效果!$A$4:$A$64)</f>
        <v>远征PVP-6级远征币矿井</v>
      </c>
      <c r="N202" s="16">
        <v>6</v>
      </c>
      <c r="O202" s="16">
        <v>31.05</v>
      </c>
      <c r="P202" s="16">
        <v>232</v>
      </c>
      <c r="Q202" s="16">
        <v>232</v>
      </c>
      <c r="R202" s="16">
        <v>0</v>
      </c>
      <c r="S202" s="16">
        <v>93323787</v>
      </c>
      <c r="T202" s="16">
        <v>162400000</v>
      </c>
      <c r="U202" s="16">
        <v>3486492537</v>
      </c>
      <c r="V202" s="16">
        <f t="shared" si="21"/>
        <v>6</v>
      </c>
      <c r="W202" s="19" cm="1">
        <f t="array" ref="W202">SUMPRODUCT((V202=品质升级提升效果!$H$3:$H$102)*(品质升级提升效果!$I$3:$I$102=C202)*(品质升级提升效果!$J$3:$J$102))</f>
        <v>0.28000000000000003</v>
      </c>
      <c r="X202" s="19" cm="1">
        <f t="array" ref="X202">IFERROR(LOOKUP(1,0/((L202=Sheet2!$A$1:$A$90)*(Sheet2!$B$1:$B$90=C202)),Sheet2!$C$1:$C$90),W202)</f>
        <v>0.28000000000000003</v>
      </c>
      <c r="Y202" s="16">
        <f t="shared" si="22"/>
        <v>26130660</v>
      </c>
      <c r="Z202" s="16">
        <f t="shared" si="23"/>
        <v>49109760</v>
      </c>
      <c r="AA202" s="16">
        <f t="shared" si="24"/>
        <v>1062992835</v>
      </c>
    </row>
    <row r="203" spans="1:27" x14ac:dyDescent="0.15">
      <c r="A203" s="16">
        <v>198</v>
      </c>
      <c r="B203" s="16">
        <v>207</v>
      </c>
      <c r="C203" s="16">
        <v>4</v>
      </c>
      <c r="D203" s="16">
        <f t="shared" si="18"/>
        <v>400</v>
      </c>
      <c r="E203" s="16">
        <f t="shared" si="20"/>
        <v>0</v>
      </c>
      <c r="F203" s="16">
        <f t="shared" si="19"/>
        <v>0</v>
      </c>
      <c r="L203" s="16" t="s">
        <v>38</v>
      </c>
      <c r="M203" s="16" t="str" cm="1">
        <f t="array" ref="M203:U203">_xlfn._xlws.FILTER(领地怪物效果!$A$4:$I$64,L203=领地怪物效果!$A$4:$A$64)</f>
        <v>远征PVP-7级远征币矿井</v>
      </c>
      <c r="N203" s="16">
        <v>7</v>
      </c>
      <c r="O203" s="16">
        <v>35.799999999999997</v>
      </c>
      <c r="P203" s="16">
        <v>300</v>
      </c>
      <c r="Q203" s="16">
        <v>300</v>
      </c>
      <c r="R203" s="16">
        <v>0</v>
      </c>
      <c r="S203" s="16">
        <v>107600373</v>
      </c>
      <c r="T203" s="16">
        <v>210000000</v>
      </c>
      <c r="U203" s="16">
        <v>4508395522</v>
      </c>
      <c r="V203" s="16">
        <f t="shared" si="21"/>
        <v>7</v>
      </c>
      <c r="W203" s="19" cm="1">
        <f t="array" ref="W203">SUMPRODUCT((V203=品质升级提升效果!$H$3:$H$102)*(品质升级提升效果!$I$3:$I$102=C203)*(品质升级提升效果!$J$3:$J$102))</f>
        <v>0.26</v>
      </c>
      <c r="X203" s="19" cm="1">
        <f t="array" ref="X203">IFERROR(LOOKUP(1,0/((L203=Sheet2!$A$1:$A$90)*(Sheet2!$B$1:$B$90=C203)),Sheet2!$C$1:$C$90),W203)</f>
        <v>0.26</v>
      </c>
      <c r="Y203" s="16">
        <f t="shared" si="22"/>
        <v>27976096</v>
      </c>
      <c r="Z203" s="16">
        <f t="shared" si="23"/>
        <v>58968000</v>
      </c>
      <c r="AA203" s="16">
        <f t="shared" si="24"/>
        <v>1276376865</v>
      </c>
    </row>
    <row r="204" spans="1:27" x14ac:dyDescent="0.15">
      <c r="A204" s="16">
        <v>199</v>
      </c>
      <c r="B204" s="16">
        <v>208</v>
      </c>
      <c r="C204" s="16">
        <v>4</v>
      </c>
      <c r="D204" s="16">
        <f t="shared" si="18"/>
        <v>400</v>
      </c>
      <c r="E204" s="16">
        <f t="shared" si="20"/>
        <v>0</v>
      </c>
      <c r="F204" s="16">
        <f t="shared" si="19"/>
        <v>0</v>
      </c>
      <c r="L204" s="16" t="s">
        <v>39</v>
      </c>
      <c r="M204" s="16" t="str" cm="1">
        <f t="array" ref="M204:U204">_xlfn._xlws.FILTER(领地怪物效果!$A$4:$I$64,L204=领地怪物效果!$A$4:$A$64)</f>
        <v>远征PVP-8级远征币矿井</v>
      </c>
      <c r="N204" s="16">
        <v>8</v>
      </c>
      <c r="O204" s="16">
        <v>39.549999999999997</v>
      </c>
      <c r="P204" s="16">
        <v>387.5</v>
      </c>
      <c r="Q204" s="16">
        <v>387.5</v>
      </c>
      <c r="R204" s="16">
        <v>0</v>
      </c>
      <c r="S204" s="16">
        <v>118871361</v>
      </c>
      <c r="T204" s="16">
        <v>271250000</v>
      </c>
      <c r="U204" s="16">
        <v>5823344216</v>
      </c>
      <c r="V204" s="16">
        <f t="shared" si="21"/>
        <v>8</v>
      </c>
      <c r="W204" s="19" cm="1">
        <f t="array" ref="W204">SUMPRODUCT((V204=品质升级提升效果!$H$3:$H$102)*(品质升级提升效果!$I$3:$I$102=C204)*(品质升级提升效果!$J$3:$J$102))</f>
        <v>0.22</v>
      </c>
      <c r="X204" s="19" cm="1">
        <f t="array" ref="X204">IFERROR(LOOKUP(1,0/((L204=Sheet2!$A$1:$A$90)*(Sheet2!$B$1:$B$90=C204)),Sheet2!$C$1:$C$90),W204)</f>
        <v>0.22</v>
      </c>
      <c r="Y204" s="16">
        <f t="shared" si="22"/>
        <v>26151699</v>
      </c>
      <c r="Z204" s="16">
        <f t="shared" si="23"/>
        <v>64449000</v>
      </c>
      <c r="AA204" s="16">
        <f t="shared" si="24"/>
        <v>1395014458</v>
      </c>
    </row>
    <row r="205" spans="1:27" x14ac:dyDescent="0.15">
      <c r="A205" s="16">
        <v>200</v>
      </c>
      <c r="B205" s="16">
        <v>209</v>
      </c>
      <c r="C205" s="16">
        <v>4</v>
      </c>
      <c r="D205" s="16">
        <f t="shared" si="18"/>
        <v>400</v>
      </c>
      <c r="E205" s="16">
        <f t="shared" si="20"/>
        <v>0</v>
      </c>
      <c r="F205" s="16">
        <f t="shared" si="19"/>
        <v>0</v>
      </c>
      <c r="L205" s="16" t="s">
        <v>40</v>
      </c>
      <c r="M205" s="16" t="str" cm="1">
        <f t="array" ref="M205:U205">_xlfn._xlws.FILTER(领地怪物效果!$A$4:$I$64,L205=领地怪物效果!$A$4:$A$64)</f>
        <v>远征PVP-9级远征币矿井</v>
      </c>
      <c r="N205" s="16">
        <v>9</v>
      </c>
      <c r="O205" s="16">
        <v>68.400000000000006</v>
      </c>
      <c r="P205" s="16">
        <v>480</v>
      </c>
      <c r="Q205" s="16">
        <v>480</v>
      </c>
      <c r="R205" s="16">
        <v>0</v>
      </c>
      <c r="S205" s="16">
        <v>205582835</v>
      </c>
      <c r="T205" s="16">
        <v>336000000</v>
      </c>
      <c r="U205" s="16">
        <v>7213432835</v>
      </c>
      <c r="V205" s="16">
        <f t="shared" si="21"/>
        <v>9</v>
      </c>
      <c r="W205" s="19" cm="1">
        <f t="array" ref="W205">SUMPRODUCT((V205=品质升级提升效果!$H$3:$H$102)*(品质升级提升效果!$I$3:$I$102=C205)*(品质升级提升效果!$J$3:$J$102))</f>
        <v>0.22</v>
      </c>
      <c r="X205" s="19" cm="1">
        <f t="array" ref="X205">IFERROR(LOOKUP(1,0/((L205=Sheet2!$A$1:$A$90)*(Sheet2!$B$1:$B$90=C205)),Sheet2!$C$1:$C$90),W205)</f>
        <v>0.22</v>
      </c>
      <c r="Y205" s="16">
        <f t="shared" si="22"/>
        <v>45228223</v>
      </c>
      <c r="Z205" s="16">
        <f t="shared" si="23"/>
        <v>79833600</v>
      </c>
      <c r="AA205" s="16">
        <f t="shared" si="24"/>
        <v>1728017910</v>
      </c>
    </row>
    <row r="206" spans="1:27" x14ac:dyDescent="0.15">
      <c r="A206" s="16">
        <v>201</v>
      </c>
      <c r="B206" s="16">
        <v>210</v>
      </c>
      <c r="C206" s="16">
        <v>4</v>
      </c>
      <c r="D206" s="16">
        <f t="shared" si="18"/>
        <v>400</v>
      </c>
      <c r="E206" s="16">
        <f t="shared" si="20"/>
        <v>0</v>
      </c>
      <c r="F206" s="16">
        <f t="shared" si="19"/>
        <v>0</v>
      </c>
      <c r="L206" s="16" t="s">
        <v>41</v>
      </c>
      <c r="M206" s="16" t="str" cm="1">
        <f t="array" ref="M206:U206">_xlfn._xlws.FILTER(领地怪物效果!$A$4:$I$64,L206=领地怪物效果!$A$4:$A$64)</f>
        <v>远征PVP-10级远征币矿井</v>
      </c>
      <c r="N206" s="16">
        <v>10</v>
      </c>
      <c r="O206" s="16">
        <v>80.5</v>
      </c>
      <c r="P206" s="16">
        <v>528</v>
      </c>
      <c r="Q206" s="16">
        <v>528</v>
      </c>
      <c r="R206" s="16">
        <v>0</v>
      </c>
      <c r="S206" s="16">
        <v>241950559</v>
      </c>
      <c r="T206" s="16">
        <v>369600000</v>
      </c>
      <c r="U206" s="16">
        <v>7934776119</v>
      </c>
      <c r="V206" s="16">
        <f t="shared" si="21"/>
        <v>10</v>
      </c>
      <c r="W206" s="19" cm="1">
        <f t="array" ref="W206">SUMPRODUCT((V206=品质升级提升效果!$H$3:$H$102)*(品质升级提升效果!$I$3:$I$102=C206)*(品质升级提升效果!$J$3:$J$102))</f>
        <v>0.18</v>
      </c>
      <c r="X206" s="19" cm="1">
        <f t="array" ref="X206">IFERROR(LOOKUP(1,0/((L206=Sheet2!$A$1:$A$90)*(Sheet2!$B$1:$B$90=C206)),Sheet2!$C$1:$C$90),W206)</f>
        <v>0.18</v>
      </c>
      <c r="Y206" s="16">
        <f t="shared" si="22"/>
        <v>43551100</v>
      </c>
      <c r="Z206" s="16">
        <f t="shared" si="23"/>
        <v>71850240</v>
      </c>
      <c r="AA206" s="16">
        <f t="shared" si="24"/>
        <v>1555216119</v>
      </c>
    </row>
    <row r="207" spans="1:27" x14ac:dyDescent="0.15">
      <c r="A207" s="16">
        <v>202</v>
      </c>
      <c r="B207" s="16">
        <v>301</v>
      </c>
      <c r="C207" s="16">
        <v>4</v>
      </c>
      <c r="D207" s="16">
        <f t="shared" si="18"/>
        <v>0</v>
      </c>
      <c r="E207" s="16">
        <f t="shared" si="20"/>
        <v>400</v>
      </c>
      <c r="F207" s="16">
        <f t="shared" si="19"/>
        <v>0</v>
      </c>
      <c r="L207" s="16" t="s">
        <v>42</v>
      </c>
      <c r="M207" s="16" t="str" cm="1">
        <f t="array" ref="M207:U207">_xlfn._xlws.FILTER(领地怪物效果!$A$4:$I$64,L207=领地怪物效果!$A$4:$A$64)</f>
        <v>远征PVP-1级圣水矿井</v>
      </c>
      <c r="N207" s="16">
        <v>1</v>
      </c>
      <c r="O207" s="16">
        <v>2.5499999999999998</v>
      </c>
      <c r="P207" s="16">
        <v>1.4</v>
      </c>
      <c r="Q207" s="16">
        <v>1.4</v>
      </c>
      <c r="R207" s="16">
        <v>0</v>
      </c>
      <c r="S207" s="16">
        <v>7664272</v>
      </c>
      <c r="T207" s="16">
        <v>980000</v>
      </c>
      <c r="U207" s="16">
        <v>21039179</v>
      </c>
      <c r="V207" s="16">
        <f t="shared" si="21"/>
        <v>1</v>
      </c>
      <c r="W207" s="19" cm="1">
        <f t="array" ref="W207">SUMPRODUCT((V207=品质升级提升效果!$H$3:$H$102)*(品质升级提升效果!$I$3:$I$102=C207)*(品质升级提升效果!$J$3:$J$102))</f>
        <v>0.35</v>
      </c>
      <c r="X207" s="19" cm="1">
        <f t="array" ref="X207">IFERROR(LOOKUP(1,0/((L207=Sheet2!$A$1:$A$90)*(Sheet2!$B$1:$B$90=C207)),Sheet2!$C$1:$C$90),W207)</f>
        <v>0.35</v>
      </c>
      <c r="Y207" s="16">
        <f t="shared" si="22"/>
        <v>2682495</v>
      </c>
      <c r="Z207" s="16">
        <f t="shared" si="23"/>
        <v>370440</v>
      </c>
      <c r="AA207" s="16">
        <f t="shared" si="24"/>
        <v>8018264</v>
      </c>
    </row>
    <row r="208" spans="1:27" x14ac:dyDescent="0.15">
      <c r="A208" s="16">
        <v>203</v>
      </c>
      <c r="B208" s="16">
        <v>302</v>
      </c>
      <c r="C208" s="16">
        <v>4</v>
      </c>
      <c r="D208" s="16">
        <f t="shared" si="18"/>
        <v>0</v>
      </c>
      <c r="E208" s="16">
        <f t="shared" si="20"/>
        <v>400</v>
      </c>
      <c r="F208" s="16">
        <f t="shared" si="19"/>
        <v>0</v>
      </c>
      <c r="L208" s="16" t="s">
        <v>43</v>
      </c>
      <c r="M208" s="16" t="str" cm="1">
        <f t="array" ref="M208:U208">_xlfn._xlws.FILTER(领地怪物效果!$A$4:$I$64,L208=领地怪物效果!$A$4:$A$64)</f>
        <v>远征PVP-2级圣水矿井</v>
      </c>
      <c r="N208" s="16">
        <v>2</v>
      </c>
      <c r="O208" s="16">
        <v>4</v>
      </c>
      <c r="P208" s="16">
        <v>1.65</v>
      </c>
      <c r="Q208" s="16">
        <v>1.65</v>
      </c>
      <c r="R208" s="16">
        <v>0</v>
      </c>
      <c r="S208" s="16">
        <v>12022388</v>
      </c>
      <c r="T208" s="16">
        <v>1155000</v>
      </c>
      <c r="U208" s="16">
        <v>24796175</v>
      </c>
      <c r="V208" s="16">
        <f t="shared" si="21"/>
        <v>2</v>
      </c>
      <c r="W208" s="19" cm="1">
        <f t="array" ref="W208">SUMPRODUCT((V208=品质升级提升效果!$H$3:$H$102)*(品质升级提升效果!$I$3:$I$102=C208)*(品质升级提升效果!$J$3:$J$102))</f>
        <v>0.36</v>
      </c>
      <c r="X208" s="19" cm="1">
        <f t="array" ref="X208">IFERROR(LOOKUP(1,0/((L208=Sheet2!$A$1:$A$90)*(Sheet2!$B$1:$B$90=C208)),Sheet2!$C$1:$C$90),W208)</f>
        <v>0.36</v>
      </c>
      <c r="Y208" s="16">
        <f t="shared" si="22"/>
        <v>4328059</v>
      </c>
      <c r="Z208" s="16">
        <f t="shared" si="23"/>
        <v>449064</v>
      </c>
      <c r="AA208" s="16">
        <f t="shared" si="24"/>
        <v>9720100</v>
      </c>
    </row>
    <row r="209" spans="1:27" x14ac:dyDescent="0.15">
      <c r="A209" s="16">
        <v>204</v>
      </c>
      <c r="B209" s="16">
        <v>303</v>
      </c>
      <c r="C209" s="16">
        <v>4</v>
      </c>
      <c r="D209" s="16">
        <f t="shared" si="18"/>
        <v>0</v>
      </c>
      <c r="E209" s="16">
        <f t="shared" si="20"/>
        <v>400</v>
      </c>
      <c r="F209" s="16">
        <f t="shared" si="19"/>
        <v>0</v>
      </c>
      <c r="L209" s="16" t="s">
        <v>44</v>
      </c>
      <c r="M209" s="16" t="str" cm="1">
        <f t="array" ref="M209:U209">_xlfn._xlws.FILTER(领地怪物效果!$A$4:$I$64,L209=领地怪物效果!$A$4:$A$64)</f>
        <v>远征PVP-3级圣水矿井</v>
      </c>
      <c r="N209" s="16">
        <v>3</v>
      </c>
      <c r="O209" s="16">
        <v>8</v>
      </c>
      <c r="P209" s="16">
        <v>2.9</v>
      </c>
      <c r="Q209" s="16">
        <v>2.9</v>
      </c>
      <c r="R209" s="16">
        <v>0</v>
      </c>
      <c r="S209" s="16">
        <v>24044776</v>
      </c>
      <c r="T209" s="16">
        <v>2030000</v>
      </c>
      <c r="U209" s="16">
        <v>43581156</v>
      </c>
      <c r="V209" s="16">
        <f t="shared" si="21"/>
        <v>3</v>
      </c>
      <c r="W209" s="19" cm="1">
        <f t="array" ref="W209">SUMPRODUCT((V209=品质升级提升效果!$H$3:$H$102)*(品质升级提升效果!$I$3:$I$102=C209)*(品质升级提升效果!$J$3:$J$102))</f>
        <v>0.28000000000000003</v>
      </c>
      <c r="X209" s="19" cm="1">
        <f t="array" ref="X209">IFERROR(LOOKUP(1,0/((L209=Sheet2!$A$1:$A$90)*(Sheet2!$B$1:$B$90=C209)),Sheet2!$C$1:$C$90),W209)</f>
        <v>0.28000000000000003</v>
      </c>
      <c r="Y209" s="16">
        <f t="shared" si="22"/>
        <v>6732537</v>
      </c>
      <c r="Z209" s="16">
        <f t="shared" si="23"/>
        <v>613872</v>
      </c>
      <c r="AA209" s="16">
        <f t="shared" si="24"/>
        <v>13287410</v>
      </c>
    </row>
    <row r="210" spans="1:27" x14ac:dyDescent="0.15">
      <c r="A210" s="16">
        <v>205</v>
      </c>
      <c r="B210" s="16">
        <v>304</v>
      </c>
      <c r="C210" s="16">
        <v>4</v>
      </c>
      <c r="D210" s="16">
        <f t="shared" ref="D210:D273" si="25">IF(AND(B210&gt;200,B210&lt;300),1,0)*100*C210</f>
        <v>0</v>
      </c>
      <c r="E210" s="16">
        <f t="shared" si="20"/>
        <v>400</v>
      </c>
      <c r="F210" s="16">
        <f t="shared" ref="F210:F273" si="26">IF(AND(B210&gt;600,B210&lt;700),1,0)*100*C210</f>
        <v>0</v>
      </c>
      <c r="L210" s="16" t="s">
        <v>45</v>
      </c>
      <c r="M210" s="16" t="str" cm="1">
        <f t="array" ref="M210:U210">_xlfn._xlws.FILTER(领地怪物效果!$A$4:$I$64,L210=领地怪物效果!$A$4:$A$64)</f>
        <v>远征PVP-4级圣水矿井</v>
      </c>
      <c r="N210" s="16">
        <v>4</v>
      </c>
      <c r="O210" s="16">
        <v>11.75</v>
      </c>
      <c r="P210" s="16">
        <v>22.25</v>
      </c>
      <c r="Q210" s="16">
        <v>22.25</v>
      </c>
      <c r="R210" s="16">
        <v>0</v>
      </c>
      <c r="S210" s="16">
        <v>35315764</v>
      </c>
      <c r="T210" s="16">
        <v>15575000</v>
      </c>
      <c r="U210" s="16">
        <v>334372667</v>
      </c>
      <c r="V210" s="16">
        <f t="shared" si="21"/>
        <v>4</v>
      </c>
      <c r="W210" s="19" cm="1">
        <f t="array" ref="W210">SUMPRODUCT((V210=品质升级提升效果!$H$3:$H$102)*(品质升级提升效果!$I$3:$I$102=C210)*(品质升级提升效果!$J$3:$J$102))</f>
        <v>0.28000000000000003</v>
      </c>
      <c r="X210" s="19" cm="1">
        <f t="array" ref="X210">IFERROR(LOOKUP(1,0/((L210=Sheet2!$A$1:$A$90)*(Sheet2!$B$1:$B$90=C210)),Sheet2!$C$1:$C$90),W210)</f>
        <v>0.28000000000000003</v>
      </c>
      <c r="Y210" s="16">
        <f t="shared" si="22"/>
        <v>9888413</v>
      </c>
      <c r="Z210" s="16">
        <f t="shared" si="23"/>
        <v>4709880</v>
      </c>
      <c r="AA210" s="16">
        <f t="shared" si="24"/>
        <v>101946510</v>
      </c>
    </row>
    <row r="211" spans="1:27" x14ac:dyDescent="0.15">
      <c r="A211" s="16">
        <v>206</v>
      </c>
      <c r="B211" s="16">
        <v>305</v>
      </c>
      <c r="C211" s="16">
        <v>4</v>
      </c>
      <c r="D211" s="16">
        <f t="shared" si="25"/>
        <v>0</v>
      </c>
      <c r="E211" s="16">
        <f t="shared" si="20"/>
        <v>400</v>
      </c>
      <c r="F211" s="16">
        <f t="shared" si="26"/>
        <v>0</v>
      </c>
      <c r="L211" s="16" t="s">
        <v>46</v>
      </c>
      <c r="M211" s="16" t="str" cm="1">
        <f t="array" ref="M211:U211">_xlfn._xlws.FILTER(领地怪物效果!$A$4:$I$64,L211=领地怪物效果!$A$4:$A$64)</f>
        <v>远征PVP-5级圣水矿井</v>
      </c>
      <c r="N211" s="16">
        <v>5</v>
      </c>
      <c r="O211" s="16">
        <v>17.8</v>
      </c>
      <c r="P211" s="16">
        <v>26.25</v>
      </c>
      <c r="Q211" s="16">
        <v>26.25</v>
      </c>
      <c r="R211" s="16">
        <v>0</v>
      </c>
      <c r="S211" s="16">
        <v>53499626</v>
      </c>
      <c r="T211" s="16">
        <v>18375000</v>
      </c>
      <c r="U211" s="16">
        <v>394484608</v>
      </c>
      <c r="V211" s="16">
        <f t="shared" si="21"/>
        <v>5</v>
      </c>
      <c r="W211" s="19" cm="1">
        <f t="array" ref="W211">SUMPRODUCT((V211=品质升级提升效果!$H$3:$H$102)*(品质升级提升效果!$I$3:$I$102=C211)*(品质升级提升效果!$J$3:$J$102))</f>
        <v>0.28000000000000003</v>
      </c>
      <c r="X211" s="19" cm="1">
        <f t="array" ref="X211">IFERROR(LOOKUP(1,0/((L211=Sheet2!$A$1:$A$90)*(Sheet2!$B$1:$B$90=C211)),Sheet2!$C$1:$C$90),W211)</f>
        <v>0.28000000000000003</v>
      </c>
      <c r="Y211" s="16">
        <f t="shared" si="22"/>
        <v>14979895</v>
      </c>
      <c r="Z211" s="16">
        <f t="shared" si="23"/>
        <v>5556600</v>
      </c>
      <c r="AA211" s="16">
        <f t="shared" si="24"/>
        <v>120273973</v>
      </c>
    </row>
    <row r="212" spans="1:27" x14ac:dyDescent="0.15">
      <c r="A212" s="16">
        <v>207</v>
      </c>
      <c r="B212" s="16">
        <v>306</v>
      </c>
      <c r="C212" s="16">
        <v>4</v>
      </c>
      <c r="D212" s="16">
        <f t="shared" si="25"/>
        <v>0</v>
      </c>
      <c r="E212" s="16">
        <f t="shared" si="20"/>
        <v>400</v>
      </c>
      <c r="F212" s="16">
        <f t="shared" si="26"/>
        <v>0</v>
      </c>
      <c r="L212" s="16" t="s">
        <v>47</v>
      </c>
      <c r="M212" s="16" t="str" cm="1">
        <f t="array" ref="M212:U212">_xlfn._xlws.FILTER(领地怪物效果!$A$4:$I$64,L212=领地怪物效果!$A$4:$A$64)</f>
        <v>远征PVP-6级圣水矿井</v>
      </c>
      <c r="N212" s="16">
        <v>6</v>
      </c>
      <c r="O212" s="16">
        <v>41.95</v>
      </c>
      <c r="P212" s="16">
        <v>174</v>
      </c>
      <c r="Q212" s="16">
        <v>174</v>
      </c>
      <c r="R212" s="16">
        <v>0</v>
      </c>
      <c r="S212" s="16">
        <v>126084794</v>
      </c>
      <c r="T212" s="16">
        <v>121800000</v>
      </c>
      <c r="U212" s="16">
        <v>2614869402</v>
      </c>
      <c r="V212" s="16">
        <f t="shared" si="21"/>
        <v>6</v>
      </c>
      <c r="W212" s="19" cm="1">
        <f t="array" ref="W212">SUMPRODUCT((V212=品质升级提升效果!$H$3:$H$102)*(品质升级提升效果!$I$3:$I$102=C212)*(品质升级提升效果!$J$3:$J$102))</f>
        <v>0.28000000000000003</v>
      </c>
      <c r="X212" s="19" cm="1">
        <f t="array" ref="X212">IFERROR(LOOKUP(1,0/((L212=Sheet2!$A$1:$A$90)*(Sheet2!$B$1:$B$90=C212)),Sheet2!$C$1:$C$90),W212)</f>
        <v>0.28000000000000003</v>
      </c>
      <c r="Y212" s="16">
        <f t="shared" si="22"/>
        <v>35303742</v>
      </c>
      <c r="Z212" s="16">
        <f t="shared" si="23"/>
        <v>36832320</v>
      </c>
      <c r="AA212" s="16">
        <f t="shared" si="24"/>
        <v>797244626</v>
      </c>
    </row>
    <row r="213" spans="1:27" x14ac:dyDescent="0.15">
      <c r="A213" s="16">
        <v>208</v>
      </c>
      <c r="B213" s="16">
        <v>307</v>
      </c>
      <c r="C213" s="16">
        <v>4</v>
      </c>
      <c r="D213" s="16">
        <f t="shared" si="25"/>
        <v>0</v>
      </c>
      <c r="E213" s="16">
        <f t="shared" si="20"/>
        <v>400</v>
      </c>
      <c r="F213" s="16">
        <f t="shared" si="26"/>
        <v>0</v>
      </c>
      <c r="L213" s="16" t="s">
        <v>48</v>
      </c>
      <c r="M213" s="16" t="str" cm="1">
        <f t="array" ref="M213:U213">_xlfn._xlws.FILTER(领地怪物效果!$A$4:$I$64,L213=领地怪物效果!$A$4:$A$64)</f>
        <v>远征PVP-7级圣水矿井</v>
      </c>
      <c r="N213" s="16">
        <v>7</v>
      </c>
      <c r="O213" s="16">
        <v>48.35</v>
      </c>
      <c r="P213" s="16">
        <v>225</v>
      </c>
      <c r="Q213" s="16">
        <v>225</v>
      </c>
      <c r="R213" s="16">
        <v>0</v>
      </c>
      <c r="S213" s="16">
        <v>145320615</v>
      </c>
      <c r="T213" s="16">
        <v>157500000</v>
      </c>
      <c r="U213" s="16">
        <v>3381296641</v>
      </c>
      <c r="V213" s="16">
        <f t="shared" si="21"/>
        <v>7</v>
      </c>
      <c r="W213" s="19" cm="1">
        <f t="array" ref="W213">SUMPRODUCT((V213=品质升级提升效果!$H$3:$H$102)*(品质升级提升效果!$I$3:$I$102=C213)*(品质升级提升效果!$J$3:$J$102))</f>
        <v>0.26</v>
      </c>
      <c r="X213" s="19" cm="1">
        <f t="array" ref="X213">IFERROR(LOOKUP(1,0/((L213=Sheet2!$A$1:$A$90)*(Sheet2!$B$1:$B$90=C213)),Sheet2!$C$1:$C$90),W213)</f>
        <v>0.26</v>
      </c>
      <c r="Y213" s="16">
        <f t="shared" si="22"/>
        <v>37783359</v>
      </c>
      <c r="Z213" s="16">
        <f t="shared" si="23"/>
        <v>44226000</v>
      </c>
      <c r="AA213" s="16">
        <f t="shared" si="24"/>
        <v>957282649</v>
      </c>
    </row>
    <row r="214" spans="1:27" x14ac:dyDescent="0.15">
      <c r="A214" s="16">
        <v>209</v>
      </c>
      <c r="B214" s="16">
        <v>308</v>
      </c>
      <c r="C214" s="16">
        <v>4</v>
      </c>
      <c r="D214" s="16">
        <f t="shared" si="25"/>
        <v>0</v>
      </c>
      <c r="E214" s="16">
        <f t="shared" si="20"/>
        <v>400</v>
      </c>
      <c r="F214" s="16">
        <f t="shared" si="26"/>
        <v>0</v>
      </c>
      <c r="L214" s="16" t="s">
        <v>49</v>
      </c>
      <c r="M214" s="16" t="str" cm="1">
        <f t="array" ref="M214:U214">_xlfn._xlws.FILTER(领地怪物效果!$A$4:$I$64,L214=领地怪物效果!$A$4:$A$64)</f>
        <v>远征PVP-8级圣水矿井</v>
      </c>
      <c r="N214" s="16">
        <v>8</v>
      </c>
      <c r="O214" s="16">
        <v>53.35</v>
      </c>
      <c r="P214" s="16">
        <v>290.60000000000002</v>
      </c>
      <c r="Q214" s="16">
        <v>290.60000000000002</v>
      </c>
      <c r="R214" s="16">
        <v>0</v>
      </c>
      <c r="S214" s="16">
        <v>160348600</v>
      </c>
      <c r="T214" s="16">
        <v>203420000</v>
      </c>
      <c r="U214" s="16">
        <v>4367132462</v>
      </c>
      <c r="V214" s="16">
        <f t="shared" si="21"/>
        <v>8</v>
      </c>
      <c r="W214" s="19" cm="1">
        <f t="array" ref="W214">SUMPRODUCT((V214=品质升级提升效果!$H$3:$H$102)*(品质升级提升效果!$I$3:$I$102=C214)*(品质升级提升效果!$J$3:$J$102))</f>
        <v>0.22</v>
      </c>
      <c r="X214" s="19" cm="1">
        <f t="array" ref="X214">IFERROR(LOOKUP(1,0/((L214=Sheet2!$A$1:$A$90)*(Sheet2!$B$1:$B$90=C214)),Sheet2!$C$1:$C$90),W214)</f>
        <v>0.22</v>
      </c>
      <c r="Y214" s="16">
        <f t="shared" si="22"/>
        <v>35276692</v>
      </c>
      <c r="Z214" s="16">
        <f t="shared" si="23"/>
        <v>48332592</v>
      </c>
      <c r="AA214" s="16">
        <f t="shared" si="24"/>
        <v>1046170843</v>
      </c>
    </row>
    <row r="215" spans="1:27" x14ac:dyDescent="0.15">
      <c r="A215" s="16">
        <v>210</v>
      </c>
      <c r="B215" s="16">
        <v>309</v>
      </c>
      <c r="C215" s="16">
        <v>4</v>
      </c>
      <c r="D215" s="16">
        <f t="shared" si="25"/>
        <v>0</v>
      </c>
      <c r="E215" s="16">
        <f t="shared" si="20"/>
        <v>400</v>
      </c>
      <c r="F215" s="16">
        <f t="shared" si="26"/>
        <v>0</v>
      </c>
      <c r="L215" s="16" t="s">
        <v>50</v>
      </c>
      <c r="M215" s="16" t="str" cm="1">
        <f t="array" ref="M215:U215">_xlfn._xlws.FILTER(领地怪物效果!$A$4:$I$64,L215=领地怪物效果!$A$4:$A$64)</f>
        <v>远征PVP-9级圣水矿井</v>
      </c>
      <c r="N215" s="16">
        <v>9</v>
      </c>
      <c r="O215" s="16">
        <v>92.3</v>
      </c>
      <c r="P215" s="16">
        <v>360</v>
      </c>
      <c r="Q215" s="16">
        <v>360</v>
      </c>
      <c r="R215" s="16">
        <v>0</v>
      </c>
      <c r="S215" s="16">
        <v>277416604</v>
      </c>
      <c r="T215" s="16">
        <v>252000000</v>
      </c>
      <c r="U215" s="16">
        <v>5410074626</v>
      </c>
      <c r="V215" s="16">
        <f t="shared" si="21"/>
        <v>9</v>
      </c>
      <c r="W215" s="19" cm="1">
        <f t="array" ref="W215">SUMPRODUCT((V215=品质升级提升效果!$H$3:$H$102)*(品质升级提升效果!$I$3:$I$102=C215)*(品质升级提升效果!$J$3:$J$102))</f>
        <v>0.22</v>
      </c>
      <c r="X215" s="19" cm="1">
        <f t="array" ref="X215">IFERROR(LOOKUP(1,0/((L215=Sheet2!$A$1:$A$90)*(Sheet2!$B$1:$B$90=C215)),Sheet2!$C$1:$C$90),W215)</f>
        <v>0.22</v>
      </c>
      <c r="Y215" s="16">
        <f t="shared" si="22"/>
        <v>61031652</v>
      </c>
      <c r="Z215" s="16">
        <f t="shared" si="23"/>
        <v>59875200</v>
      </c>
      <c r="AA215" s="16">
        <f t="shared" si="24"/>
        <v>1296013432</v>
      </c>
    </row>
    <row r="216" spans="1:27" x14ac:dyDescent="0.15">
      <c r="A216" s="16">
        <v>211</v>
      </c>
      <c r="B216" s="16">
        <v>310</v>
      </c>
      <c r="C216" s="16">
        <v>4</v>
      </c>
      <c r="D216" s="16">
        <f t="shared" si="25"/>
        <v>0</v>
      </c>
      <c r="E216" s="16">
        <f t="shared" si="20"/>
        <v>400</v>
      </c>
      <c r="F216" s="16">
        <f t="shared" si="26"/>
        <v>0</v>
      </c>
      <c r="L216" s="16" t="s">
        <v>51</v>
      </c>
      <c r="M216" s="16" t="str" cm="1">
        <f t="array" ref="M216:U216">_xlfn._xlws.FILTER(领地怪物效果!$A$4:$I$64,L216=领地怪物效果!$A$4:$A$64)</f>
        <v>远征PVP-10级圣水矿井</v>
      </c>
      <c r="N216" s="16">
        <v>10</v>
      </c>
      <c r="O216" s="16">
        <v>108.65</v>
      </c>
      <c r="P216" s="16">
        <v>396</v>
      </c>
      <c r="Q216" s="16">
        <v>396</v>
      </c>
      <c r="R216" s="16">
        <v>0</v>
      </c>
      <c r="S216" s="16">
        <v>326558115</v>
      </c>
      <c r="T216" s="16">
        <v>277200000</v>
      </c>
      <c r="U216" s="16">
        <v>5951082089</v>
      </c>
      <c r="V216" s="16">
        <f t="shared" si="21"/>
        <v>10</v>
      </c>
      <c r="W216" s="19" cm="1">
        <f t="array" ref="W216">SUMPRODUCT((V216=品质升级提升效果!$H$3:$H$102)*(品质升级提升效果!$I$3:$I$102=C216)*(品质升级提升效果!$J$3:$J$102))</f>
        <v>0.18</v>
      </c>
      <c r="X216" s="19" cm="1">
        <f t="array" ref="X216">IFERROR(LOOKUP(1,0/((L216=Sheet2!$A$1:$A$90)*(Sheet2!$B$1:$B$90=C216)),Sheet2!$C$1:$C$90),W216)</f>
        <v>0.18</v>
      </c>
      <c r="Y216" s="16">
        <f t="shared" si="22"/>
        <v>58780460</v>
      </c>
      <c r="Z216" s="16">
        <f t="shared" si="23"/>
        <v>53887680</v>
      </c>
      <c r="AA216" s="16">
        <f t="shared" si="24"/>
        <v>1166412089</v>
      </c>
    </row>
    <row r="217" spans="1:27" x14ac:dyDescent="0.15">
      <c r="A217" s="16">
        <v>212</v>
      </c>
      <c r="B217" s="16">
        <v>401</v>
      </c>
      <c r="C217" s="16">
        <v>4</v>
      </c>
      <c r="D217" s="16">
        <f t="shared" si="25"/>
        <v>0</v>
      </c>
      <c r="E217" s="16">
        <f t="shared" si="20"/>
        <v>0</v>
      </c>
      <c r="F217" s="16">
        <f t="shared" si="26"/>
        <v>0</v>
      </c>
      <c r="L217" s="16" t="s">
        <v>52</v>
      </c>
      <c r="M217" s="16" t="str" cm="1">
        <f t="array" ref="M217:U217">_xlfn._xlws.FILTER(领地怪物效果!$A$4:$I$64,L217=领地怪物效果!$A$4:$A$64)</f>
        <v>远征PVP-3级要塞</v>
      </c>
      <c r="N217" s="16">
        <v>3</v>
      </c>
      <c r="O217" s="16">
        <v>5</v>
      </c>
      <c r="P217" s="16">
        <v>2.5</v>
      </c>
      <c r="Q217" s="16">
        <v>2.5</v>
      </c>
      <c r="R217" s="16">
        <v>0</v>
      </c>
      <c r="S217" s="16">
        <v>15027985</v>
      </c>
      <c r="T217" s="16">
        <v>1750000</v>
      </c>
      <c r="U217" s="16">
        <v>37569962</v>
      </c>
      <c r="V217" s="16">
        <f t="shared" si="21"/>
        <v>1</v>
      </c>
      <c r="W217" s="19" cm="1">
        <f t="array" ref="W217">SUMPRODUCT((V217=品质升级提升效果!$H$3:$H$102)*(品质升级提升效果!$I$3:$I$102=C217)*(品质升级提升效果!$J$3:$J$102))</f>
        <v>0.35</v>
      </c>
      <c r="X217" s="19" cm="1">
        <f t="array" ref="X217">IFERROR(LOOKUP(1,0/((L217=Sheet2!$A$1:$A$90)*(Sheet2!$B$1:$B$90=C217)),Sheet2!$C$1:$C$90),W217)</f>
        <v>2.4E-2</v>
      </c>
      <c r="Y217" s="16">
        <f t="shared" si="22"/>
        <v>360671</v>
      </c>
      <c r="Z217" s="16">
        <f t="shared" si="23"/>
        <v>45360</v>
      </c>
      <c r="AA217" s="16">
        <f t="shared" si="24"/>
        <v>981828</v>
      </c>
    </row>
    <row r="218" spans="1:27" x14ac:dyDescent="0.15">
      <c r="A218" s="16">
        <v>213</v>
      </c>
      <c r="B218" s="16">
        <v>402</v>
      </c>
      <c r="C218" s="16">
        <v>4</v>
      </c>
      <c r="D218" s="16">
        <f t="shared" si="25"/>
        <v>0</v>
      </c>
      <c r="E218" s="16">
        <f t="shared" si="20"/>
        <v>0</v>
      </c>
      <c r="F218" s="16">
        <f t="shared" si="26"/>
        <v>0</v>
      </c>
      <c r="L218" s="16" t="s">
        <v>53</v>
      </c>
      <c r="M218" s="16" t="str" cm="1">
        <f t="array" ref="M218:U218">_xlfn._xlws.FILTER(领地怪物效果!$A$4:$I$64,L218=领地怪物效果!$A$4:$A$64)</f>
        <v>远征PVP-6级要塞</v>
      </c>
      <c r="N218" s="16">
        <v>6</v>
      </c>
      <c r="O218" s="16">
        <v>26</v>
      </c>
      <c r="P218" s="16">
        <v>160</v>
      </c>
      <c r="Q218" s="16">
        <v>160</v>
      </c>
      <c r="R218" s="16">
        <v>0</v>
      </c>
      <c r="S218" s="16">
        <v>78145522</v>
      </c>
      <c r="T218" s="16">
        <v>112000000</v>
      </c>
      <c r="U218" s="16">
        <v>2404477611</v>
      </c>
      <c r="V218" s="16">
        <f t="shared" si="21"/>
        <v>2</v>
      </c>
      <c r="W218" s="19" cm="1">
        <f t="array" ref="W218">SUMPRODUCT((V218=品质升级提升效果!$H$3:$H$102)*(品质升级提升效果!$I$3:$I$102=C218)*(品质升级提升效果!$J$3:$J$102))</f>
        <v>0.36</v>
      </c>
      <c r="X218" s="19" cm="1">
        <f t="array" ref="X218">IFERROR(LOOKUP(1,0/((L218=Sheet2!$A$1:$A$90)*(Sheet2!$B$1:$B$90=C218)),Sheet2!$C$1:$C$90),W218)</f>
        <v>2.4E-2</v>
      </c>
      <c r="Y218" s="16">
        <f t="shared" si="22"/>
        <v>1875492</v>
      </c>
      <c r="Z218" s="16">
        <f t="shared" si="23"/>
        <v>2903040</v>
      </c>
      <c r="AA218" s="16">
        <f t="shared" si="24"/>
        <v>62837014</v>
      </c>
    </row>
    <row r="219" spans="1:27" x14ac:dyDescent="0.15">
      <c r="A219" s="16">
        <v>214</v>
      </c>
      <c r="B219" s="16">
        <v>403</v>
      </c>
      <c r="C219" s="16">
        <v>4</v>
      </c>
      <c r="D219" s="16">
        <f t="shared" si="25"/>
        <v>0</v>
      </c>
      <c r="E219" s="16">
        <f t="shared" si="20"/>
        <v>0</v>
      </c>
      <c r="F219" s="16">
        <f t="shared" si="26"/>
        <v>0</v>
      </c>
      <c r="L219" s="16" t="s">
        <v>54</v>
      </c>
      <c r="M219" s="16" t="str" cm="1">
        <f t="array" ref="M219:U219">_xlfn._xlws.FILTER(领地怪物效果!$A$4:$I$64,L219=领地怪物效果!$A$4:$A$64)</f>
        <v>远征PVP-9级要塞</v>
      </c>
      <c r="N219" s="16">
        <v>9</v>
      </c>
      <c r="O219" s="16">
        <v>56</v>
      </c>
      <c r="P219" s="16">
        <v>300</v>
      </c>
      <c r="Q219" s="16">
        <v>300</v>
      </c>
      <c r="R219" s="16">
        <v>0</v>
      </c>
      <c r="S219" s="16">
        <v>168313432</v>
      </c>
      <c r="T219" s="16">
        <v>210000000</v>
      </c>
      <c r="U219" s="16">
        <v>4508395522</v>
      </c>
      <c r="V219" s="16">
        <f t="shared" si="21"/>
        <v>3</v>
      </c>
      <c r="W219" s="19" cm="1">
        <f t="array" ref="W219">SUMPRODUCT((V219=品质升级提升效果!$H$3:$H$102)*(品质升级提升效果!$I$3:$I$102=C219)*(品质升级提升效果!$J$3:$J$102))</f>
        <v>0.28000000000000003</v>
      </c>
      <c r="X219" s="19" cm="1">
        <f t="array" ref="X219">IFERROR(LOOKUP(1,0/((L219=Sheet2!$A$1:$A$90)*(Sheet2!$B$1:$B$90=C219)),Sheet2!$C$1:$C$90),W219)</f>
        <v>2.4E-2</v>
      </c>
      <c r="Y219" s="16">
        <f t="shared" si="22"/>
        <v>4039522</v>
      </c>
      <c r="Z219" s="16">
        <f t="shared" si="23"/>
        <v>5443200</v>
      </c>
      <c r="AA219" s="16">
        <f t="shared" si="24"/>
        <v>117819402</v>
      </c>
    </row>
    <row r="220" spans="1:27" x14ac:dyDescent="0.15">
      <c r="A220" s="16">
        <v>215</v>
      </c>
      <c r="B220" s="16">
        <v>404</v>
      </c>
      <c r="C220" s="16">
        <v>4</v>
      </c>
      <c r="D220" s="16">
        <f t="shared" si="25"/>
        <v>0</v>
      </c>
      <c r="E220" s="16">
        <f t="shared" ref="E220:E283" si="27">IF(AND(B220&gt;300,B220&lt;400),1,0)*100*C220</f>
        <v>0</v>
      </c>
      <c r="F220" s="16">
        <f t="shared" si="26"/>
        <v>0</v>
      </c>
      <c r="L220" s="16" t="s">
        <v>55</v>
      </c>
      <c r="M220" s="16" t="str" cm="1">
        <f t="array" ref="M220:U220">_xlfn._xlws.FILTER(领地怪物效果!$A$4:$I$64,L220=领地怪物效果!$A$4:$A$64)</f>
        <v>远征PVP-10级中心城邦</v>
      </c>
      <c r="N220" s="16">
        <v>10</v>
      </c>
      <c r="O220" s="16">
        <v>83</v>
      </c>
      <c r="P220" s="16">
        <v>401</v>
      </c>
      <c r="Q220" s="16">
        <v>401</v>
      </c>
      <c r="R220" s="16">
        <v>0</v>
      </c>
      <c r="S220" s="16">
        <v>249464552</v>
      </c>
      <c r="T220" s="16">
        <v>280700000</v>
      </c>
      <c r="U220" s="16">
        <v>6026222014</v>
      </c>
      <c r="V220" s="16">
        <f t="shared" si="21"/>
        <v>4</v>
      </c>
      <c r="W220" s="19" cm="1">
        <f t="array" ref="W220">SUMPRODUCT((V220=品质升级提升效果!$H$3:$H$102)*(品质升级提升效果!$I$3:$I$102=C220)*(品质升级提升效果!$J$3:$J$102))</f>
        <v>0.28000000000000003</v>
      </c>
      <c r="X220" s="19" cm="1">
        <f t="array" ref="X220">IFERROR(LOOKUP(1,0/((L220=Sheet2!$A$1:$A$90)*(Sheet2!$B$1:$B$90=C220)),Sheet2!$C$1:$C$90),W220)</f>
        <v>2.4E-2</v>
      </c>
      <c r="Y220" s="16">
        <f t="shared" si="22"/>
        <v>5987149</v>
      </c>
      <c r="Z220" s="16">
        <f t="shared" si="23"/>
        <v>7275744</v>
      </c>
      <c r="AA220" s="16">
        <f t="shared" si="24"/>
        <v>157485268</v>
      </c>
    </row>
    <row r="221" spans="1:27" x14ac:dyDescent="0.15">
      <c r="A221" s="16">
        <v>216</v>
      </c>
      <c r="B221" s="16">
        <v>500</v>
      </c>
      <c r="C221" s="16">
        <v>4</v>
      </c>
      <c r="D221" s="16">
        <f t="shared" si="25"/>
        <v>0</v>
      </c>
      <c r="E221" s="16">
        <f t="shared" si="27"/>
        <v>0</v>
      </c>
      <c r="F221" s="16">
        <f t="shared" si="26"/>
        <v>0</v>
      </c>
      <c r="L221" s="16" t="s">
        <v>56</v>
      </c>
      <c r="M221" s="16" t="str" cm="1">
        <f t="array" ref="M221:U221">_xlfn._xlws.FILTER(领地怪物效果!$A$4:$I$64,L221=领地怪物效果!$A$4:$A$64)</f>
        <v>远征PVE-出生</v>
      </c>
      <c r="N221" s="16">
        <v>0</v>
      </c>
      <c r="O221" s="16">
        <v>1.5</v>
      </c>
      <c r="P221" s="16">
        <v>1.2</v>
      </c>
      <c r="Q221" s="16">
        <v>1.2</v>
      </c>
      <c r="R221" s="16">
        <v>0</v>
      </c>
      <c r="S221" s="16">
        <v>4508395</v>
      </c>
      <c r="T221" s="16">
        <v>840000</v>
      </c>
      <c r="U221" s="16">
        <v>18033582</v>
      </c>
      <c r="V221" s="16">
        <f t="shared" si="21"/>
        <v>1</v>
      </c>
      <c r="W221" s="19" cm="1">
        <f t="array" ref="W221">SUMPRODUCT((V221=品质升级提升效果!$H$3:$H$102)*(品质升级提升效果!$I$3:$I$102=C221)*(品质升级提升效果!$J$3:$J$102))</f>
        <v>0.35</v>
      </c>
      <c r="X221" s="19" cm="1">
        <f t="array" ref="X221">IFERROR(LOOKUP(1,0/((L221=Sheet2!$A$1:$A$90)*(Sheet2!$B$1:$B$90=C221)),Sheet2!$C$1:$C$90),W221)</f>
        <v>0.35</v>
      </c>
      <c r="Y221" s="16">
        <f t="shared" si="22"/>
        <v>1577938</v>
      </c>
      <c r="Z221" s="16">
        <f t="shared" si="23"/>
        <v>317520</v>
      </c>
      <c r="AA221" s="16">
        <f t="shared" si="24"/>
        <v>6872798</v>
      </c>
    </row>
    <row r="222" spans="1:27" x14ac:dyDescent="0.15">
      <c r="A222" s="16">
        <v>217</v>
      </c>
      <c r="B222" s="16">
        <v>501</v>
      </c>
      <c r="C222" s="16">
        <v>4</v>
      </c>
      <c r="D222" s="16">
        <f t="shared" si="25"/>
        <v>0</v>
      </c>
      <c r="E222" s="16">
        <f t="shared" si="27"/>
        <v>0</v>
      </c>
      <c r="F222" s="16">
        <f t="shared" si="26"/>
        <v>0</v>
      </c>
      <c r="L222" s="16" t="s">
        <v>57</v>
      </c>
      <c r="M222" s="16" t="str" cm="1">
        <f t="array" ref="M222:U222">_xlfn._xlws.FILTER(领地怪物效果!$A$4:$I$64,L222=领地怪物效果!$A$4:$A$64)</f>
        <v>远征PVE-1级普通</v>
      </c>
      <c r="N222" s="16">
        <v>1</v>
      </c>
      <c r="O222" s="16">
        <v>1.35</v>
      </c>
      <c r="P222" s="16">
        <v>1.2</v>
      </c>
      <c r="Q222" s="16">
        <v>1.2</v>
      </c>
      <c r="R222" s="16">
        <v>0</v>
      </c>
      <c r="S222" s="16">
        <v>4057555</v>
      </c>
      <c r="T222" s="16">
        <v>840000</v>
      </c>
      <c r="U222" s="16">
        <v>18033582</v>
      </c>
      <c r="V222" s="16">
        <f t="shared" si="21"/>
        <v>1</v>
      </c>
      <c r="W222" s="19" cm="1">
        <f t="array" ref="W222">SUMPRODUCT((V222=品质升级提升效果!$H$3:$H$102)*(品质升级提升效果!$I$3:$I$102=C222)*(品质升级提升效果!$J$3:$J$102))</f>
        <v>0.35</v>
      </c>
      <c r="X222" s="19" cm="1">
        <f t="array" ref="X222">IFERROR(LOOKUP(1,0/((L222=Sheet2!$A$1:$A$90)*(Sheet2!$B$1:$B$90=C222)),Sheet2!$C$1:$C$90),W222)</f>
        <v>0.35</v>
      </c>
      <c r="Y222" s="16">
        <f t="shared" si="22"/>
        <v>1420144</v>
      </c>
      <c r="Z222" s="16">
        <f t="shared" si="23"/>
        <v>317520</v>
      </c>
      <c r="AA222" s="16">
        <f t="shared" si="24"/>
        <v>6872798</v>
      </c>
    </row>
    <row r="223" spans="1:27" x14ac:dyDescent="0.15">
      <c r="A223" s="16">
        <v>218</v>
      </c>
      <c r="B223" s="16">
        <v>502</v>
      </c>
      <c r="C223" s="16">
        <v>4</v>
      </c>
      <c r="D223" s="16">
        <f t="shared" si="25"/>
        <v>0</v>
      </c>
      <c r="E223" s="16">
        <f t="shared" si="27"/>
        <v>0</v>
      </c>
      <c r="F223" s="16">
        <f t="shared" si="26"/>
        <v>0</v>
      </c>
      <c r="L223" s="16" t="s">
        <v>58</v>
      </c>
      <c r="M223" s="16" t="str" cm="1">
        <f t="array" ref="M223:U223">_xlfn._xlws.FILTER(领地怪物效果!$A$4:$I$64,L223=领地怪物效果!$A$4:$A$64)</f>
        <v>远征PVE-2级普通</v>
      </c>
      <c r="N223" s="16">
        <v>2</v>
      </c>
      <c r="O223" s="16">
        <v>2.8</v>
      </c>
      <c r="P223" s="16">
        <v>1.8</v>
      </c>
      <c r="Q223" s="16">
        <v>1.8</v>
      </c>
      <c r="R223" s="16">
        <v>0</v>
      </c>
      <c r="S223" s="16">
        <v>8415671</v>
      </c>
      <c r="T223" s="16">
        <v>1260000</v>
      </c>
      <c r="U223" s="16">
        <v>27050373</v>
      </c>
      <c r="V223" s="16">
        <f t="shared" si="21"/>
        <v>2</v>
      </c>
      <c r="W223" s="19" cm="1">
        <f t="array" ref="W223">SUMPRODUCT((V223=品质升级提升效果!$H$3:$H$102)*(品质升级提升效果!$I$3:$I$102=C223)*(品质升级提升效果!$J$3:$J$102))</f>
        <v>0.36</v>
      </c>
      <c r="X223" s="19" cm="1">
        <f t="array" ref="X223">IFERROR(LOOKUP(1,0/((L223=Sheet2!$A$1:$A$90)*(Sheet2!$B$1:$B$90=C223)),Sheet2!$C$1:$C$90),W223)</f>
        <v>0.36</v>
      </c>
      <c r="Y223" s="16">
        <f t="shared" si="22"/>
        <v>3029641</v>
      </c>
      <c r="Z223" s="16">
        <f t="shared" si="23"/>
        <v>489888</v>
      </c>
      <c r="AA223" s="16">
        <f t="shared" si="24"/>
        <v>10603746</v>
      </c>
    </row>
    <row r="224" spans="1:27" x14ac:dyDescent="0.15">
      <c r="A224" s="16">
        <v>219</v>
      </c>
      <c r="B224" s="16">
        <v>503</v>
      </c>
      <c r="C224" s="16">
        <v>4</v>
      </c>
      <c r="D224" s="16">
        <f t="shared" si="25"/>
        <v>0</v>
      </c>
      <c r="E224" s="16">
        <f t="shared" si="27"/>
        <v>0</v>
      </c>
      <c r="F224" s="16">
        <f t="shared" si="26"/>
        <v>0</v>
      </c>
      <c r="L224" s="16" t="s">
        <v>59</v>
      </c>
      <c r="M224" s="16" t="str" cm="1">
        <f t="array" ref="M224:U224">_xlfn._xlws.FILTER(领地怪物效果!$A$4:$I$64,L224=领地怪物效果!$A$4:$A$64)</f>
        <v>远征PVE-3级普通</v>
      </c>
      <c r="N224" s="16">
        <v>3</v>
      </c>
      <c r="O224" s="16">
        <v>5.5</v>
      </c>
      <c r="P224" s="16">
        <v>3</v>
      </c>
      <c r="Q224" s="16">
        <v>3</v>
      </c>
      <c r="R224" s="16">
        <v>0</v>
      </c>
      <c r="S224" s="16">
        <v>16530783</v>
      </c>
      <c r="T224" s="16">
        <v>2100000</v>
      </c>
      <c r="U224" s="16">
        <v>45083955</v>
      </c>
      <c r="V224" s="16">
        <f t="shared" si="21"/>
        <v>3</v>
      </c>
      <c r="W224" s="19" cm="1">
        <f t="array" ref="W224">SUMPRODUCT((V224=品质升级提升效果!$H$3:$H$102)*(品质升级提升效果!$I$3:$I$102=C224)*(品质升级提升效果!$J$3:$J$102))</f>
        <v>0.28000000000000003</v>
      </c>
      <c r="X224" s="19" cm="1">
        <f t="array" ref="X224">IFERROR(LOOKUP(1,0/((L224=Sheet2!$A$1:$A$90)*(Sheet2!$B$1:$B$90=C224)),Sheet2!$C$1:$C$90),W224)</f>
        <v>0.28000000000000003</v>
      </c>
      <c r="Y224" s="16">
        <f t="shared" si="22"/>
        <v>4628619</v>
      </c>
      <c r="Z224" s="16">
        <f t="shared" si="23"/>
        <v>635040</v>
      </c>
      <c r="AA224" s="16">
        <f t="shared" si="24"/>
        <v>13745596</v>
      </c>
    </row>
    <row r="225" spans="1:27" x14ac:dyDescent="0.15">
      <c r="A225" s="16">
        <v>220</v>
      </c>
      <c r="B225" s="16">
        <v>504</v>
      </c>
      <c r="C225" s="16">
        <v>4</v>
      </c>
      <c r="D225" s="16">
        <f t="shared" si="25"/>
        <v>0</v>
      </c>
      <c r="E225" s="16">
        <f t="shared" si="27"/>
        <v>0</v>
      </c>
      <c r="F225" s="16">
        <f t="shared" si="26"/>
        <v>0</v>
      </c>
      <c r="L225" s="16" t="s">
        <v>60</v>
      </c>
      <c r="M225" s="16" t="str" cm="1">
        <f t="array" ref="M225:U225">_xlfn._xlws.FILTER(领地怪物效果!$A$4:$I$64,L225=领地怪物效果!$A$4:$A$64)</f>
        <v>远征PVE-4级普通</v>
      </c>
      <c r="N225" s="16">
        <v>4</v>
      </c>
      <c r="O225" s="16">
        <v>8</v>
      </c>
      <c r="P225" s="16">
        <v>22</v>
      </c>
      <c r="Q225" s="16">
        <v>22</v>
      </c>
      <c r="R225" s="16">
        <v>0</v>
      </c>
      <c r="S225" s="16">
        <v>24044776</v>
      </c>
      <c r="T225" s="16">
        <v>15400000</v>
      </c>
      <c r="U225" s="16">
        <v>330615671</v>
      </c>
      <c r="V225" s="16">
        <f t="shared" si="21"/>
        <v>4</v>
      </c>
      <c r="W225" s="19" cm="1">
        <f t="array" ref="W225">SUMPRODUCT((V225=品质升级提升效果!$H$3:$H$102)*(品质升级提升效果!$I$3:$I$102=C225)*(品质升级提升效果!$J$3:$J$102))</f>
        <v>0.28000000000000003</v>
      </c>
      <c r="X225" s="19" cm="1">
        <f t="array" ref="X225">IFERROR(LOOKUP(1,0/((L225=Sheet2!$A$1:$A$90)*(Sheet2!$B$1:$B$90=C225)),Sheet2!$C$1:$C$90),W225)</f>
        <v>0.28000000000000003</v>
      </c>
      <c r="Y225" s="16">
        <f t="shared" si="22"/>
        <v>6732537</v>
      </c>
      <c r="Z225" s="16">
        <f t="shared" si="23"/>
        <v>4656960</v>
      </c>
      <c r="AA225" s="16">
        <f t="shared" si="24"/>
        <v>100801044</v>
      </c>
    </row>
    <row r="226" spans="1:27" x14ac:dyDescent="0.15">
      <c r="A226" s="16">
        <v>221</v>
      </c>
      <c r="B226" s="16">
        <v>505</v>
      </c>
      <c r="C226" s="16">
        <v>4</v>
      </c>
      <c r="D226" s="16">
        <f t="shared" si="25"/>
        <v>0</v>
      </c>
      <c r="E226" s="16">
        <f t="shared" si="27"/>
        <v>0</v>
      </c>
      <c r="F226" s="16">
        <f t="shared" si="26"/>
        <v>0</v>
      </c>
      <c r="L226" s="16" t="s">
        <v>61</v>
      </c>
      <c r="M226" s="16" t="str" cm="1">
        <f t="array" ref="M226:U226">_xlfn._xlws.FILTER(领地怪物效果!$A$4:$I$64,L226=领地怪物效果!$A$4:$A$64)</f>
        <v>远征PVE-5级普通</v>
      </c>
      <c r="N226" s="16">
        <v>5</v>
      </c>
      <c r="O226" s="16">
        <v>12</v>
      </c>
      <c r="P226" s="16">
        <v>25</v>
      </c>
      <c r="Q226" s="16">
        <v>25</v>
      </c>
      <c r="R226" s="16">
        <v>0</v>
      </c>
      <c r="S226" s="16">
        <v>36067164</v>
      </c>
      <c r="T226" s="16">
        <v>17500000</v>
      </c>
      <c r="U226" s="16">
        <v>375699626</v>
      </c>
      <c r="V226" s="16">
        <f t="shared" si="21"/>
        <v>5</v>
      </c>
      <c r="W226" s="19" cm="1">
        <f t="array" ref="W226">SUMPRODUCT((V226=品质升级提升效果!$H$3:$H$102)*(品质升级提升效果!$I$3:$I$102=C226)*(品质升级提升效果!$J$3:$J$102))</f>
        <v>0.28000000000000003</v>
      </c>
      <c r="X226" s="19" cm="1">
        <f t="array" ref="X226">IFERROR(LOOKUP(1,0/((L226=Sheet2!$A$1:$A$90)*(Sheet2!$B$1:$B$90=C226)),Sheet2!$C$1:$C$90),W226)</f>
        <v>0.28000000000000003</v>
      </c>
      <c r="Y226" s="16">
        <f t="shared" si="22"/>
        <v>10098805</v>
      </c>
      <c r="Z226" s="16">
        <f t="shared" si="23"/>
        <v>5292000</v>
      </c>
      <c r="AA226" s="16">
        <f t="shared" si="24"/>
        <v>114546641</v>
      </c>
    </row>
    <row r="227" spans="1:27" x14ac:dyDescent="0.15">
      <c r="A227" s="16">
        <v>222</v>
      </c>
      <c r="B227" s="16">
        <v>506</v>
      </c>
      <c r="C227" s="16">
        <v>4</v>
      </c>
      <c r="D227" s="16">
        <f t="shared" si="25"/>
        <v>0</v>
      </c>
      <c r="E227" s="16">
        <f t="shared" si="27"/>
        <v>0</v>
      </c>
      <c r="F227" s="16">
        <f t="shared" si="26"/>
        <v>0</v>
      </c>
      <c r="L227" s="16" t="s">
        <v>62</v>
      </c>
      <c r="M227" s="16" t="str" cm="1">
        <f t="array" ref="M227:U227">_xlfn._xlws.FILTER(领地怪物效果!$A$4:$I$64,L227=领地怪物效果!$A$4:$A$64)</f>
        <v>远征PVE-6级普通</v>
      </c>
      <c r="N227" s="16">
        <v>6</v>
      </c>
      <c r="O227" s="16">
        <v>28</v>
      </c>
      <c r="P227" s="16">
        <v>160</v>
      </c>
      <c r="Q227" s="16">
        <v>160</v>
      </c>
      <c r="R227" s="16">
        <v>0</v>
      </c>
      <c r="S227" s="16">
        <v>84156716</v>
      </c>
      <c r="T227" s="16">
        <v>112000000</v>
      </c>
      <c r="U227" s="16">
        <v>2404477611</v>
      </c>
      <c r="V227" s="16">
        <f t="shared" si="21"/>
        <v>6</v>
      </c>
      <c r="W227" s="19" cm="1">
        <f t="array" ref="W227">SUMPRODUCT((V227=品质升级提升效果!$H$3:$H$102)*(品质升级提升效果!$I$3:$I$102=C227)*(品质升级提升效果!$J$3:$J$102))</f>
        <v>0.28000000000000003</v>
      </c>
      <c r="X227" s="19" cm="1">
        <f t="array" ref="X227">IFERROR(LOOKUP(1,0/((L227=Sheet2!$A$1:$A$90)*(Sheet2!$B$1:$B$90=C227)),Sheet2!$C$1:$C$90),W227)</f>
        <v>0.28000000000000003</v>
      </c>
      <c r="Y227" s="16">
        <f t="shared" si="22"/>
        <v>23563880</v>
      </c>
      <c r="Z227" s="16">
        <f t="shared" si="23"/>
        <v>33868800</v>
      </c>
      <c r="AA227" s="16">
        <f t="shared" si="24"/>
        <v>733098507</v>
      </c>
    </row>
    <row r="228" spans="1:27" x14ac:dyDescent="0.15">
      <c r="A228" s="16">
        <v>223</v>
      </c>
      <c r="B228" s="16">
        <v>507</v>
      </c>
      <c r="C228" s="16">
        <v>4</v>
      </c>
      <c r="D228" s="16">
        <f t="shared" si="25"/>
        <v>0</v>
      </c>
      <c r="E228" s="16">
        <f t="shared" si="27"/>
        <v>0</v>
      </c>
      <c r="F228" s="16">
        <f t="shared" si="26"/>
        <v>0</v>
      </c>
      <c r="L228" s="16" t="s">
        <v>63</v>
      </c>
      <c r="M228" s="16" t="str" cm="1">
        <f t="array" ref="M228:U228">_xlfn._xlws.FILTER(领地怪物效果!$A$4:$I$64,L228=领地怪物效果!$A$4:$A$64)</f>
        <v>远征PVE-7级普通</v>
      </c>
      <c r="N228" s="16">
        <v>7</v>
      </c>
      <c r="O228" s="16">
        <v>32</v>
      </c>
      <c r="P228" s="16">
        <v>200</v>
      </c>
      <c r="Q228" s="16">
        <v>200</v>
      </c>
      <c r="R228" s="16">
        <v>0</v>
      </c>
      <c r="S228" s="16">
        <v>96179104</v>
      </c>
      <c r="T228" s="16">
        <v>140000000</v>
      </c>
      <c r="U228" s="16">
        <v>3005597014</v>
      </c>
      <c r="V228" s="16">
        <f t="shared" si="21"/>
        <v>7</v>
      </c>
      <c r="W228" s="19" cm="1">
        <f t="array" ref="W228">SUMPRODUCT((V228=品质升级提升效果!$H$3:$H$102)*(品质升级提升效果!$I$3:$I$102=C228)*(品质升级提升效果!$J$3:$J$102))</f>
        <v>0.26</v>
      </c>
      <c r="X228" s="19" cm="1">
        <f t="array" ref="X228">IFERROR(LOOKUP(1,0/((L228=Sheet2!$A$1:$A$90)*(Sheet2!$B$1:$B$90=C228)),Sheet2!$C$1:$C$90),W228)</f>
        <v>0.26</v>
      </c>
      <c r="Y228" s="16">
        <f t="shared" si="22"/>
        <v>25006567</v>
      </c>
      <c r="Z228" s="16">
        <f t="shared" si="23"/>
        <v>39312000</v>
      </c>
      <c r="AA228" s="16">
        <f t="shared" si="24"/>
        <v>850917910</v>
      </c>
    </row>
    <row r="229" spans="1:27" x14ac:dyDescent="0.15">
      <c r="A229" s="16">
        <v>224</v>
      </c>
      <c r="B229" s="16">
        <v>508</v>
      </c>
      <c r="C229" s="16">
        <v>4</v>
      </c>
      <c r="D229" s="16">
        <f t="shared" si="25"/>
        <v>0</v>
      </c>
      <c r="E229" s="16">
        <f t="shared" si="27"/>
        <v>0</v>
      </c>
      <c r="F229" s="16">
        <f t="shared" si="26"/>
        <v>0</v>
      </c>
      <c r="L229" s="16" t="s">
        <v>64</v>
      </c>
      <c r="M229" s="16" t="str" cm="1">
        <f t="array" ref="M229:U229">_xlfn._xlws.FILTER(领地怪物效果!$A$4:$I$64,L229=领地怪物效果!$A$4:$A$64)</f>
        <v>远征PVE-8级普通</v>
      </c>
      <c r="N229" s="16">
        <v>8</v>
      </c>
      <c r="O229" s="16">
        <v>35</v>
      </c>
      <c r="P229" s="16">
        <v>250</v>
      </c>
      <c r="Q229" s="16">
        <v>250</v>
      </c>
      <c r="R229" s="16">
        <v>0</v>
      </c>
      <c r="S229" s="16">
        <v>105195895</v>
      </c>
      <c r="T229" s="16">
        <v>175000000</v>
      </c>
      <c r="U229" s="16">
        <v>3756996268</v>
      </c>
      <c r="V229" s="16">
        <f t="shared" si="21"/>
        <v>8</v>
      </c>
      <c r="W229" s="19" cm="1">
        <f t="array" ref="W229">SUMPRODUCT((V229=品质升级提升效果!$H$3:$H$102)*(品质升级提升效果!$I$3:$I$102=C229)*(品质升级提升效果!$J$3:$J$102))</f>
        <v>0.22</v>
      </c>
      <c r="X229" s="19" cm="1">
        <f t="array" ref="X229">IFERROR(LOOKUP(1,0/((L229=Sheet2!$A$1:$A$90)*(Sheet2!$B$1:$B$90=C229)),Sheet2!$C$1:$C$90),W229)</f>
        <v>0.22</v>
      </c>
      <c r="Y229" s="16">
        <f t="shared" si="22"/>
        <v>23143096</v>
      </c>
      <c r="Z229" s="16">
        <f t="shared" si="23"/>
        <v>41580000</v>
      </c>
      <c r="AA229" s="16">
        <f t="shared" si="24"/>
        <v>900009328</v>
      </c>
    </row>
    <row r="230" spans="1:27" x14ac:dyDescent="0.15">
      <c r="A230" s="16">
        <v>225</v>
      </c>
      <c r="B230" s="16">
        <v>509</v>
      </c>
      <c r="C230" s="16">
        <v>4</v>
      </c>
      <c r="D230" s="16">
        <f t="shared" si="25"/>
        <v>0</v>
      </c>
      <c r="E230" s="16">
        <f t="shared" si="27"/>
        <v>0</v>
      </c>
      <c r="F230" s="16">
        <f t="shared" si="26"/>
        <v>0</v>
      </c>
      <c r="L230" s="16" t="s">
        <v>65</v>
      </c>
      <c r="M230" s="16" t="str" cm="1">
        <f t="array" ref="M230:U230">_xlfn._xlws.FILTER(领地怪物效果!$A$4:$I$64,L230=领地怪物效果!$A$4:$A$64)</f>
        <v>远征PVE-9级普通</v>
      </c>
      <c r="N230" s="16">
        <v>9</v>
      </c>
      <c r="O230" s="16">
        <v>60</v>
      </c>
      <c r="P230" s="16">
        <v>300</v>
      </c>
      <c r="Q230" s="16">
        <v>300</v>
      </c>
      <c r="R230" s="16">
        <v>0</v>
      </c>
      <c r="S230" s="16">
        <v>180335820</v>
      </c>
      <c r="T230" s="16">
        <v>210000000</v>
      </c>
      <c r="U230" s="16">
        <v>4508395522</v>
      </c>
      <c r="V230" s="16">
        <f t="shared" si="21"/>
        <v>9</v>
      </c>
      <c r="W230" s="19" cm="1">
        <f t="array" ref="W230">SUMPRODUCT((V230=品质升级提升效果!$H$3:$H$102)*(品质升级提升效果!$I$3:$I$102=C230)*(品质升级提升效果!$J$3:$J$102))</f>
        <v>0.22</v>
      </c>
      <c r="X230" s="19" cm="1">
        <f t="array" ref="X230">IFERROR(LOOKUP(1,0/((L230=Sheet2!$A$1:$A$90)*(Sheet2!$B$1:$B$90=C230)),Sheet2!$C$1:$C$90),W230)</f>
        <v>0.22</v>
      </c>
      <c r="Y230" s="16">
        <f t="shared" si="22"/>
        <v>39673880</v>
      </c>
      <c r="Z230" s="16">
        <f t="shared" si="23"/>
        <v>49896000</v>
      </c>
      <c r="AA230" s="16">
        <f t="shared" si="24"/>
        <v>1080011193</v>
      </c>
    </row>
    <row r="231" spans="1:27" x14ac:dyDescent="0.15">
      <c r="A231" s="16">
        <v>226</v>
      </c>
      <c r="B231" s="16">
        <v>510</v>
      </c>
      <c r="C231" s="16">
        <v>4</v>
      </c>
      <c r="D231" s="16">
        <f t="shared" si="25"/>
        <v>0</v>
      </c>
      <c r="E231" s="16">
        <f t="shared" si="27"/>
        <v>0</v>
      </c>
      <c r="F231" s="16">
        <f t="shared" si="26"/>
        <v>0</v>
      </c>
      <c r="L231" s="16" t="s">
        <v>66</v>
      </c>
      <c r="M231" s="16" t="str" cm="1">
        <f t="array" ref="M231:U231">_xlfn._xlws.FILTER(领地怪物效果!$A$4:$I$64,L231=领地怪物效果!$A$4:$A$64)</f>
        <v>远征PVE-10级普通</v>
      </c>
      <c r="N231" s="16">
        <v>10</v>
      </c>
      <c r="O231" s="16">
        <v>70</v>
      </c>
      <c r="P231" s="16">
        <v>320</v>
      </c>
      <c r="Q231" s="16">
        <v>320</v>
      </c>
      <c r="R231" s="16">
        <v>0</v>
      </c>
      <c r="S231" s="16">
        <v>210391791</v>
      </c>
      <c r="T231" s="16">
        <v>224000000</v>
      </c>
      <c r="U231" s="16">
        <v>4808955223</v>
      </c>
      <c r="V231" s="16">
        <f t="shared" si="21"/>
        <v>10</v>
      </c>
      <c r="W231" s="19" cm="1">
        <f t="array" ref="W231">SUMPRODUCT((V231=品质升级提升效果!$H$3:$H$102)*(品质升级提升效果!$I$3:$I$102=C231)*(品质升级提升效果!$J$3:$J$102))</f>
        <v>0.18</v>
      </c>
      <c r="X231" s="19" cm="1">
        <f t="array" ref="X231">IFERROR(LOOKUP(1,0/((L231=Sheet2!$A$1:$A$90)*(Sheet2!$B$1:$B$90=C231)),Sheet2!$C$1:$C$90),W231)</f>
        <v>0.18</v>
      </c>
      <c r="Y231" s="16">
        <f t="shared" si="22"/>
        <v>37870522</v>
      </c>
      <c r="Z231" s="16">
        <f t="shared" si="23"/>
        <v>43545600</v>
      </c>
      <c r="AA231" s="16">
        <f t="shared" si="24"/>
        <v>942555223</v>
      </c>
    </row>
    <row r="232" spans="1:27" x14ac:dyDescent="0.15">
      <c r="A232" s="16">
        <v>227</v>
      </c>
      <c r="B232" s="16">
        <v>601</v>
      </c>
      <c r="C232" s="16">
        <v>4</v>
      </c>
      <c r="D232" s="16">
        <f t="shared" si="25"/>
        <v>0</v>
      </c>
      <c r="E232" s="16">
        <f t="shared" si="27"/>
        <v>0</v>
      </c>
      <c r="F232" s="16">
        <f t="shared" si="26"/>
        <v>400</v>
      </c>
      <c r="L232" s="16" t="s">
        <v>67</v>
      </c>
      <c r="M232" s="16" t="str" cm="1">
        <f t="array" ref="M232:U232">_xlfn._xlws.FILTER(领地怪物效果!$A$4:$I$64,L232=领地怪物效果!$A$4:$A$64)</f>
        <v>远征PVE-1级远古矿井</v>
      </c>
      <c r="N232" s="16">
        <v>1</v>
      </c>
      <c r="O232" s="16">
        <v>1.9</v>
      </c>
      <c r="P232" s="16">
        <v>1.9</v>
      </c>
      <c r="Q232" s="16">
        <v>1.9</v>
      </c>
      <c r="R232" s="16">
        <v>0</v>
      </c>
      <c r="S232" s="16">
        <v>5710634</v>
      </c>
      <c r="T232" s="16">
        <v>1330000</v>
      </c>
      <c r="U232" s="16">
        <v>28553171</v>
      </c>
      <c r="V232" s="16">
        <f t="shared" si="21"/>
        <v>1</v>
      </c>
      <c r="W232" s="19" cm="1">
        <f t="array" ref="W232">SUMPRODUCT((V232=品质升级提升效果!$H$3:$H$102)*(品质升级提升效果!$I$3:$I$102=C232)*(品质升级提升效果!$J$3:$J$102))</f>
        <v>0.35</v>
      </c>
      <c r="X232" s="19" cm="1">
        <f t="array" ref="X232">IFERROR(LOOKUP(1,0/((L232=Sheet2!$A$1:$A$90)*(Sheet2!$B$1:$B$90=C232)),Sheet2!$C$1:$C$90),W232)</f>
        <v>0.35</v>
      </c>
      <c r="Y232" s="16">
        <f t="shared" si="22"/>
        <v>1998721</v>
      </c>
      <c r="Z232" s="16">
        <f t="shared" si="23"/>
        <v>502740</v>
      </c>
      <c r="AA232" s="16">
        <f t="shared" si="24"/>
        <v>10881930</v>
      </c>
    </row>
    <row r="233" spans="1:27" x14ac:dyDescent="0.15">
      <c r="A233" s="16">
        <v>228</v>
      </c>
      <c r="B233" s="16">
        <v>602</v>
      </c>
      <c r="C233" s="16">
        <v>4</v>
      </c>
      <c r="D233" s="16">
        <f t="shared" si="25"/>
        <v>0</v>
      </c>
      <c r="E233" s="16">
        <f t="shared" si="27"/>
        <v>0</v>
      </c>
      <c r="F233" s="16">
        <f t="shared" si="26"/>
        <v>400</v>
      </c>
      <c r="L233" s="16" t="s">
        <v>68</v>
      </c>
      <c r="M233" s="16" t="str" cm="1">
        <f t="array" ref="M233:U233">_xlfn._xlws.FILTER(领地怪物效果!$A$4:$I$64,L233=领地怪物效果!$A$4:$A$64)</f>
        <v>远征PVE-2级远古矿井</v>
      </c>
      <c r="N233" s="16">
        <v>2</v>
      </c>
      <c r="O233" s="16">
        <v>2.95</v>
      </c>
      <c r="P233" s="16">
        <v>2.25</v>
      </c>
      <c r="Q233" s="16">
        <v>2.25</v>
      </c>
      <c r="R233" s="16">
        <v>0</v>
      </c>
      <c r="S233" s="16">
        <v>8866511</v>
      </c>
      <c r="T233" s="16">
        <v>1575000</v>
      </c>
      <c r="U233" s="16">
        <v>33812966</v>
      </c>
      <c r="V233" s="16">
        <f t="shared" si="21"/>
        <v>2</v>
      </c>
      <c r="W233" s="19" cm="1">
        <f t="array" ref="W233">SUMPRODUCT((V233=品质升级提升效果!$H$3:$H$102)*(品质升级提升效果!$I$3:$I$102=C233)*(品质升级提升效果!$J$3:$J$102))</f>
        <v>0.36</v>
      </c>
      <c r="X233" s="19" cm="1">
        <f t="array" ref="X233">IFERROR(LOOKUP(1,0/((L233=Sheet2!$A$1:$A$90)*(Sheet2!$B$1:$B$90=C233)),Sheet2!$C$1:$C$90),W233)</f>
        <v>0.36</v>
      </c>
      <c r="Y233" s="16">
        <f t="shared" si="22"/>
        <v>3191943</v>
      </c>
      <c r="Z233" s="16">
        <f t="shared" si="23"/>
        <v>612360</v>
      </c>
      <c r="AA233" s="16">
        <f t="shared" si="24"/>
        <v>13254682</v>
      </c>
    </row>
    <row r="234" spans="1:27" x14ac:dyDescent="0.15">
      <c r="A234" s="16">
        <v>229</v>
      </c>
      <c r="B234" s="16">
        <v>603</v>
      </c>
      <c r="C234" s="16">
        <v>4</v>
      </c>
      <c r="D234" s="16">
        <f t="shared" si="25"/>
        <v>0</v>
      </c>
      <c r="E234" s="16">
        <f t="shared" si="27"/>
        <v>0</v>
      </c>
      <c r="F234" s="16">
        <f t="shared" si="26"/>
        <v>400</v>
      </c>
      <c r="L234" s="16" t="s">
        <v>69</v>
      </c>
      <c r="M234" s="16" t="str" cm="1">
        <f t="array" ref="M234:U234">_xlfn._xlws.FILTER(领地怪物效果!$A$4:$I$64,L234=领地怪物效果!$A$4:$A$64)</f>
        <v>远征PVE-3级远古矿井</v>
      </c>
      <c r="N234" s="16">
        <v>3</v>
      </c>
      <c r="O234" s="16">
        <v>5.9</v>
      </c>
      <c r="P234" s="16">
        <v>3.9</v>
      </c>
      <c r="Q234" s="16">
        <v>3.9</v>
      </c>
      <c r="R234" s="16">
        <v>0</v>
      </c>
      <c r="S234" s="16">
        <v>17733022</v>
      </c>
      <c r="T234" s="16">
        <v>2730000</v>
      </c>
      <c r="U234" s="16">
        <v>58609141</v>
      </c>
      <c r="V234" s="16">
        <f t="shared" si="21"/>
        <v>3</v>
      </c>
      <c r="W234" s="19" cm="1">
        <f t="array" ref="W234">SUMPRODUCT((V234=品质升级提升效果!$H$3:$H$102)*(品质升级提升效果!$I$3:$I$102=C234)*(品质升级提升效果!$J$3:$J$102))</f>
        <v>0.28000000000000003</v>
      </c>
      <c r="X234" s="19" cm="1">
        <f t="array" ref="X234">IFERROR(LOOKUP(1,0/((L234=Sheet2!$A$1:$A$90)*(Sheet2!$B$1:$B$90=C234)),Sheet2!$C$1:$C$90),W234)</f>
        <v>0.28000000000000003</v>
      </c>
      <c r="Y234" s="16">
        <f t="shared" si="22"/>
        <v>4965246</v>
      </c>
      <c r="Z234" s="16">
        <f t="shared" si="23"/>
        <v>825552</v>
      </c>
      <c r="AA234" s="16">
        <f t="shared" si="24"/>
        <v>17869275</v>
      </c>
    </row>
    <row r="235" spans="1:27" x14ac:dyDescent="0.15">
      <c r="A235" s="16">
        <v>230</v>
      </c>
      <c r="B235" s="16">
        <v>604</v>
      </c>
      <c r="C235" s="16">
        <v>4</v>
      </c>
      <c r="D235" s="16">
        <f t="shared" si="25"/>
        <v>0</v>
      </c>
      <c r="E235" s="16">
        <f t="shared" si="27"/>
        <v>0</v>
      </c>
      <c r="F235" s="16">
        <f t="shared" si="26"/>
        <v>400</v>
      </c>
      <c r="L235" s="16" t="s">
        <v>70</v>
      </c>
      <c r="M235" s="16" t="str" cm="1">
        <f t="array" ref="M235:U235">_xlfn._xlws.FILTER(领地怪物效果!$A$4:$I$64,L235=领地怪物效果!$A$4:$A$64)</f>
        <v>远征PVE-4级远古矿井</v>
      </c>
      <c r="N235" s="16">
        <v>4</v>
      </c>
      <c r="O235" s="16">
        <v>8.6999999999999993</v>
      </c>
      <c r="P235" s="16">
        <v>29.7</v>
      </c>
      <c r="Q235" s="16">
        <v>29.7</v>
      </c>
      <c r="R235" s="16">
        <v>0</v>
      </c>
      <c r="S235" s="16">
        <v>26148694</v>
      </c>
      <c r="T235" s="16">
        <v>20790000</v>
      </c>
      <c r="U235" s="16">
        <v>446331156</v>
      </c>
      <c r="V235" s="16">
        <f t="shared" si="21"/>
        <v>4</v>
      </c>
      <c r="W235" s="19" cm="1">
        <f t="array" ref="W235">SUMPRODUCT((V235=品质升级提升效果!$H$3:$H$102)*(品质升级提升效果!$I$3:$I$102=C235)*(品质升级提升效果!$J$3:$J$102))</f>
        <v>0.28000000000000003</v>
      </c>
      <c r="X235" s="19" cm="1">
        <f t="array" ref="X235">IFERROR(LOOKUP(1,0/((L235=Sheet2!$A$1:$A$90)*(Sheet2!$B$1:$B$90=C235)),Sheet2!$C$1:$C$90),W235)</f>
        <v>0.28000000000000003</v>
      </c>
      <c r="Y235" s="16">
        <f t="shared" si="22"/>
        <v>7321634</v>
      </c>
      <c r="Z235" s="16">
        <f t="shared" si="23"/>
        <v>6286896</v>
      </c>
      <c r="AA235" s="16">
        <f t="shared" si="24"/>
        <v>136081410</v>
      </c>
    </row>
    <row r="236" spans="1:27" x14ac:dyDescent="0.15">
      <c r="A236" s="16">
        <v>231</v>
      </c>
      <c r="B236" s="16">
        <v>605</v>
      </c>
      <c r="C236" s="16">
        <v>4</v>
      </c>
      <c r="D236" s="16">
        <f t="shared" si="25"/>
        <v>0</v>
      </c>
      <c r="E236" s="16">
        <f t="shared" si="27"/>
        <v>0</v>
      </c>
      <c r="F236" s="16">
        <f t="shared" si="26"/>
        <v>400</v>
      </c>
      <c r="L236" s="16" t="s">
        <v>71</v>
      </c>
      <c r="M236" s="16" t="str" cm="1">
        <f t="array" ref="M236:U236">_xlfn._xlws.FILTER(领地怪物效果!$A$4:$I$64,L236=领地怪物效果!$A$4:$A$64)</f>
        <v>远征PVE-5级远古矿井</v>
      </c>
      <c r="N236" s="16">
        <v>5</v>
      </c>
      <c r="O236" s="16">
        <v>13.2</v>
      </c>
      <c r="P236" s="16">
        <v>35</v>
      </c>
      <c r="Q236" s="16">
        <v>35</v>
      </c>
      <c r="R236" s="16">
        <v>0</v>
      </c>
      <c r="S236" s="16">
        <v>39673880</v>
      </c>
      <c r="T236" s="16">
        <v>24500000</v>
      </c>
      <c r="U236" s="16">
        <v>525979477</v>
      </c>
      <c r="V236" s="16">
        <f t="shared" si="21"/>
        <v>5</v>
      </c>
      <c r="W236" s="19" cm="1">
        <f t="array" ref="W236">SUMPRODUCT((V236=品质升级提升效果!$H$3:$H$102)*(品质升级提升效果!$I$3:$I$102=C236)*(品质升级提升效果!$J$3:$J$102))</f>
        <v>0.28000000000000003</v>
      </c>
      <c r="X236" s="19" cm="1">
        <f t="array" ref="X236">IFERROR(LOOKUP(1,0/((L236=Sheet2!$A$1:$A$90)*(Sheet2!$B$1:$B$90=C236)),Sheet2!$C$1:$C$90),W236)</f>
        <v>0.28000000000000003</v>
      </c>
      <c r="Y236" s="16">
        <f t="shared" si="22"/>
        <v>11108686</v>
      </c>
      <c r="Z236" s="16">
        <f t="shared" si="23"/>
        <v>7408800</v>
      </c>
      <c r="AA236" s="16">
        <f t="shared" si="24"/>
        <v>160365298</v>
      </c>
    </row>
    <row r="237" spans="1:27" x14ac:dyDescent="0.15">
      <c r="A237" s="16">
        <v>232</v>
      </c>
      <c r="B237" s="16">
        <v>606</v>
      </c>
      <c r="C237" s="16">
        <v>4</v>
      </c>
      <c r="D237" s="16">
        <f t="shared" si="25"/>
        <v>0</v>
      </c>
      <c r="E237" s="16">
        <f t="shared" si="27"/>
        <v>0</v>
      </c>
      <c r="F237" s="16">
        <f t="shared" si="26"/>
        <v>400</v>
      </c>
      <c r="L237" s="16" t="s">
        <v>72</v>
      </c>
      <c r="M237" s="16" t="str" cm="1">
        <f t="array" ref="M237:U237">_xlfn._xlws.FILTER(领地怪物效果!$A$4:$I$64,L237=领地怪物效果!$A$4:$A$64)</f>
        <v>远征PVE-6级远古矿井</v>
      </c>
      <c r="N237" s="16">
        <v>6</v>
      </c>
      <c r="O237" s="16">
        <v>31.05</v>
      </c>
      <c r="P237" s="16">
        <v>232</v>
      </c>
      <c r="Q237" s="16">
        <v>232</v>
      </c>
      <c r="R237" s="16">
        <v>0</v>
      </c>
      <c r="S237" s="16">
        <v>93323787</v>
      </c>
      <c r="T237" s="16">
        <v>162400000</v>
      </c>
      <c r="U237" s="16">
        <v>3486492537</v>
      </c>
      <c r="V237" s="16">
        <f t="shared" si="21"/>
        <v>6</v>
      </c>
      <c r="W237" s="19" cm="1">
        <f t="array" ref="W237">SUMPRODUCT((V237=品质升级提升效果!$H$3:$H$102)*(品质升级提升效果!$I$3:$I$102=C237)*(品质升级提升效果!$J$3:$J$102))</f>
        <v>0.28000000000000003</v>
      </c>
      <c r="X237" s="19" cm="1">
        <f t="array" ref="X237">IFERROR(LOOKUP(1,0/((L237=Sheet2!$A$1:$A$90)*(Sheet2!$B$1:$B$90=C237)),Sheet2!$C$1:$C$90),W237)</f>
        <v>0.28000000000000003</v>
      </c>
      <c r="Y237" s="16">
        <f t="shared" si="22"/>
        <v>26130660</v>
      </c>
      <c r="Z237" s="16">
        <f t="shared" si="23"/>
        <v>49109760</v>
      </c>
      <c r="AA237" s="16">
        <f t="shared" si="24"/>
        <v>1062992835</v>
      </c>
    </row>
    <row r="238" spans="1:27" x14ac:dyDescent="0.15">
      <c r="A238" s="16">
        <v>233</v>
      </c>
      <c r="B238" s="16">
        <v>607</v>
      </c>
      <c r="C238" s="16">
        <v>4</v>
      </c>
      <c r="D238" s="16">
        <f t="shared" si="25"/>
        <v>0</v>
      </c>
      <c r="E238" s="16">
        <f t="shared" si="27"/>
        <v>0</v>
      </c>
      <c r="F238" s="16">
        <f t="shared" si="26"/>
        <v>400</v>
      </c>
      <c r="L238" s="16" t="s">
        <v>73</v>
      </c>
      <c r="M238" s="16" t="str" cm="1">
        <f t="array" ref="M238:U238">_xlfn._xlws.FILTER(领地怪物效果!$A$4:$I$64,L238=领地怪物效果!$A$4:$A$64)</f>
        <v>远征PVE-7级远古矿井</v>
      </c>
      <c r="N238" s="16">
        <v>7</v>
      </c>
      <c r="O238" s="16">
        <v>35.799999999999997</v>
      </c>
      <c r="P238" s="16">
        <v>300</v>
      </c>
      <c r="Q238" s="16">
        <v>300</v>
      </c>
      <c r="R238" s="16">
        <v>0</v>
      </c>
      <c r="S238" s="16">
        <v>107600373</v>
      </c>
      <c r="T238" s="16">
        <v>210000000</v>
      </c>
      <c r="U238" s="16">
        <v>4508395522</v>
      </c>
      <c r="V238" s="16">
        <f t="shared" si="21"/>
        <v>7</v>
      </c>
      <c r="W238" s="19" cm="1">
        <f t="array" ref="W238">SUMPRODUCT((V238=品质升级提升效果!$H$3:$H$102)*(品质升级提升效果!$I$3:$I$102=C238)*(品质升级提升效果!$J$3:$J$102))</f>
        <v>0.26</v>
      </c>
      <c r="X238" s="19" cm="1">
        <f t="array" ref="X238">IFERROR(LOOKUP(1,0/((L238=Sheet2!$A$1:$A$90)*(Sheet2!$B$1:$B$90=C238)),Sheet2!$C$1:$C$90),W238)</f>
        <v>0.26</v>
      </c>
      <c r="Y238" s="16">
        <f t="shared" si="22"/>
        <v>27976096</v>
      </c>
      <c r="Z238" s="16">
        <f t="shared" si="23"/>
        <v>58968000</v>
      </c>
      <c r="AA238" s="16">
        <f t="shared" si="24"/>
        <v>1276376865</v>
      </c>
    </row>
    <row r="239" spans="1:27" x14ac:dyDescent="0.15">
      <c r="A239" s="16">
        <v>234</v>
      </c>
      <c r="B239" s="16">
        <v>608</v>
      </c>
      <c r="C239" s="16">
        <v>4</v>
      </c>
      <c r="D239" s="16">
        <f t="shared" si="25"/>
        <v>0</v>
      </c>
      <c r="E239" s="16">
        <f t="shared" si="27"/>
        <v>0</v>
      </c>
      <c r="F239" s="16">
        <f t="shared" si="26"/>
        <v>400</v>
      </c>
      <c r="L239" s="16" t="s">
        <v>74</v>
      </c>
      <c r="M239" s="16" t="str" cm="1">
        <f t="array" ref="M239:U239">_xlfn._xlws.FILTER(领地怪物效果!$A$4:$I$64,L239=领地怪物效果!$A$4:$A$64)</f>
        <v>远征PVE-8级远古矿井</v>
      </c>
      <c r="N239" s="16">
        <v>8</v>
      </c>
      <c r="O239" s="16">
        <v>39.549999999999997</v>
      </c>
      <c r="P239" s="16">
        <v>387.5</v>
      </c>
      <c r="Q239" s="16">
        <v>387.5</v>
      </c>
      <c r="R239" s="16">
        <v>0</v>
      </c>
      <c r="S239" s="16">
        <v>118871361</v>
      </c>
      <c r="T239" s="16">
        <v>271250000</v>
      </c>
      <c r="U239" s="16">
        <v>5823344216</v>
      </c>
      <c r="V239" s="16">
        <f t="shared" si="21"/>
        <v>8</v>
      </c>
      <c r="W239" s="19" cm="1">
        <f t="array" ref="W239">SUMPRODUCT((V239=品质升级提升效果!$H$3:$H$102)*(品质升级提升效果!$I$3:$I$102=C239)*(品质升级提升效果!$J$3:$J$102))</f>
        <v>0.22</v>
      </c>
      <c r="X239" s="19" cm="1">
        <f t="array" ref="X239">IFERROR(LOOKUP(1,0/((L239=Sheet2!$A$1:$A$90)*(Sheet2!$B$1:$B$90=C239)),Sheet2!$C$1:$C$90),W239)</f>
        <v>0.22</v>
      </c>
      <c r="Y239" s="16">
        <f t="shared" si="22"/>
        <v>26151699</v>
      </c>
      <c r="Z239" s="16">
        <f t="shared" si="23"/>
        <v>64449000</v>
      </c>
      <c r="AA239" s="16">
        <f t="shared" si="24"/>
        <v>1395014458</v>
      </c>
    </row>
    <row r="240" spans="1:27" x14ac:dyDescent="0.15">
      <c r="A240" s="16">
        <v>235</v>
      </c>
      <c r="B240" s="16">
        <v>609</v>
      </c>
      <c r="C240" s="16">
        <v>4</v>
      </c>
      <c r="D240" s="16">
        <f t="shared" si="25"/>
        <v>0</v>
      </c>
      <c r="E240" s="16">
        <f t="shared" si="27"/>
        <v>0</v>
      </c>
      <c r="F240" s="16">
        <f t="shared" si="26"/>
        <v>400</v>
      </c>
      <c r="L240" s="16" t="s">
        <v>75</v>
      </c>
      <c r="M240" s="16" t="str" cm="1">
        <f t="array" ref="M240:U240">_xlfn._xlws.FILTER(领地怪物效果!$A$4:$I$64,L240=领地怪物效果!$A$4:$A$64)</f>
        <v>远征PVE-9级远古矿井</v>
      </c>
      <c r="N240" s="16">
        <v>9</v>
      </c>
      <c r="O240" s="16">
        <v>68.400000000000006</v>
      </c>
      <c r="P240" s="16">
        <v>480</v>
      </c>
      <c r="Q240" s="16">
        <v>480</v>
      </c>
      <c r="R240" s="16">
        <v>0</v>
      </c>
      <c r="S240" s="16">
        <v>205582835</v>
      </c>
      <c r="T240" s="16">
        <v>336000000</v>
      </c>
      <c r="U240" s="16">
        <v>7213432835</v>
      </c>
      <c r="V240" s="16">
        <f t="shared" si="21"/>
        <v>9</v>
      </c>
      <c r="W240" s="19" cm="1">
        <f t="array" ref="W240">SUMPRODUCT((V240=品质升级提升效果!$H$3:$H$102)*(品质升级提升效果!$I$3:$I$102=C240)*(品质升级提升效果!$J$3:$J$102))</f>
        <v>0.22</v>
      </c>
      <c r="X240" s="19" cm="1">
        <f t="array" ref="X240">IFERROR(LOOKUP(1,0/((L240=Sheet2!$A$1:$A$90)*(Sheet2!$B$1:$B$90=C240)),Sheet2!$C$1:$C$90),W240)</f>
        <v>0.22</v>
      </c>
      <c r="Y240" s="16">
        <f t="shared" si="22"/>
        <v>45228223</v>
      </c>
      <c r="Z240" s="16">
        <f t="shared" si="23"/>
        <v>79833600</v>
      </c>
      <c r="AA240" s="16">
        <f t="shared" si="24"/>
        <v>1728017910</v>
      </c>
    </row>
    <row r="241" spans="1:27" x14ac:dyDescent="0.15">
      <c r="A241" s="16">
        <v>236</v>
      </c>
      <c r="B241" s="16">
        <v>701</v>
      </c>
      <c r="C241" s="16">
        <v>4</v>
      </c>
      <c r="D241" s="16">
        <f t="shared" si="25"/>
        <v>0</v>
      </c>
      <c r="E241" s="16">
        <f t="shared" si="27"/>
        <v>0</v>
      </c>
      <c r="F241" s="16">
        <f t="shared" si="26"/>
        <v>0</v>
      </c>
      <c r="L241" s="16" t="s">
        <v>76</v>
      </c>
      <c r="M241" s="16" t="str" cm="1">
        <f t="array" ref="M241:U241">_xlfn._xlws.FILTER(领地怪物效果!$A$4:$I$64,L241=领地怪物效果!$A$4:$A$64)</f>
        <v>远征PVE-2级BOSS据点</v>
      </c>
      <c r="N241" s="16">
        <v>2</v>
      </c>
      <c r="O241" s="16">
        <v>3.2</v>
      </c>
      <c r="P241" s="16">
        <v>2</v>
      </c>
      <c r="Q241" s="16">
        <v>2</v>
      </c>
      <c r="R241" s="16">
        <v>0</v>
      </c>
      <c r="S241" s="16">
        <v>9617910</v>
      </c>
      <c r="T241" s="16">
        <v>1400000</v>
      </c>
      <c r="U241" s="16">
        <v>30055970</v>
      </c>
      <c r="V241" s="16">
        <f t="shared" si="21"/>
        <v>1</v>
      </c>
      <c r="W241" s="19" cm="1">
        <f t="array" ref="W241">SUMPRODUCT((V241=品质升级提升效果!$H$3:$H$102)*(品质升级提升效果!$I$3:$I$102=C241)*(品质升级提升效果!$J$3:$J$102))</f>
        <v>0.35</v>
      </c>
      <c r="X241" s="19" cm="1">
        <f t="array" ref="X241">IFERROR(LOOKUP(1,0/((L241=Sheet2!$A$1:$A$90)*(Sheet2!$B$1:$B$90=C241)),Sheet2!$C$1:$C$90),W241)</f>
        <v>2.4E-2</v>
      </c>
      <c r="Y241" s="16">
        <f t="shared" si="22"/>
        <v>230829</v>
      </c>
      <c r="Z241" s="16">
        <f t="shared" si="23"/>
        <v>36288</v>
      </c>
      <c r="AA241" s="16">
        <f t="shared" si="24"/>
        <v>785462</v>
      </c>
    </row>
    <row r="242" spans="1:27" x14ac:dyDescent="0.15">
      <c r="A242" s="16">
        <v>237</v>
      </c>
      <c r="B242" s="16">
        <v>702</v>
      </c>
      <c r="C242" s="16">
        <v>4</v>
      </c>
      <c r="D242" s="16">
        <f t="shared" si="25"/>
        <v>0</v>
      </c>
      <c r="E242" s="16">
        <f t="shared" si="27"/>
        <v>0</v>
      </c>
      <c r="F242" s="16">
        <f t="shared" si="26"/>
        <v>0</v>
      </c>
      <c r="L242" s="16" t="s">
        <v>77</v>
      </c>
      <c r="M242" s="16" t="str" cm="1">
        <f t="array" ref="M242:U242">_xlfn._xlws.FILTER(领地怪物效果!$A$4:$I$64,L242=领地怪物效果!$A$4:$A$64)</f>
        <v>远征PVE-7级BOSS据点</v>
      </c>
      <c r="N242" s="16">
        <v>7</v>
      </c>
      <c r="O242" s="16">
        <v>26</v>
      </c>
      <c r="P242" s="16">
        <v>160</v>
      </c>
      <c r="Q242" s="16">
        <v>160</v>
      </c>
      <c r="R242" s="16">
        <v>0</v>
      </c>
      <c r="S242" s="16">
        <v>78145522</v>
      </c>
      <c r="T242" s="16">
        <v>112000000</v>
      </c>
      <c r="U242" s="16">
        <v>2404477611</v>
      </c>
      <c r="V242" s="16">
        <f t="shared" si="21"/>
        <v>2</v>
      </c>
      <c r="W242" s="19" cm="1">
        <f t="array" ref="W242">SUMPRODUCT((V242=品质升级提升效果!$H$3:$H$102)*(品质升级提升效果!$I$3:$I$102=C242)*(品质升级提升效果!$J$3:$J$102))</f>
        <v>0.36</v>
      </c>
      <c r="X242" s="19" cm="1">
        <f t="array" ref="X242">IFERROR(LOOKUP(1,0/((L242=Sheet2!$A$1:$A$90)*(Sheet2!$B$1:$B$90=C242)),Sheet2!$C$1:$C$90),W242)</f>
        <v>2.4E-2</v>
      </c>
      <c r="Y242" s="16">
        <f t="shared" si="22"/>
        <v>1875492</v>
      </c>
      <c r="Z242" s="16">
        <f t="shared" si="23"/>
        <v>2903040</v>
      </c>
      <c r="AA242" s="16">
        <f t="shared" si="24"/>
        <v>62837014</v>
      </c>
    </row>
    <row r="243" spans="1:27" x14ac:dyDescent="0.15">
      <c r="A243" s="16">
        <v>238</v>
      </c>
      <c r="B243" s="16">
        <v>703</v>
      </c>
      <c r="C243" s="16">
        <v>4</v>
      </c>
      <c r="D243" s="16">
        <f t="shared" si="25"/>
        <v>0</v>
      </c>
      <c r="E243" s="16">
        <f t="shared" si="27"/>
        <v>0</v>
      </c>
      <c r="F243" s="16">
        <f t="shared" si="26"/>
        <v>0</v>
      </c>
      <c r="L243" s="16" t="s">
        <v>78</v>
      </c>
      <c r="M243" s="16" t="str" cm="1">
        <f t="array" ref="M243:U243">_xlfn._xlws.FILTER(领地怪物效果!$A$4:$I$64,L243=领地怪物效果!$A$4:$A$64)</f>
        <v>远征PVE-8级BOSS据点</v>
      </c>
      <c r="N243" s="16">
        <v>8</v>
      </c>
      <c r="O243" s="16">
        <v>31</v>
      </c>
      <c r="P243" s="16">
        <v>181</v>
      </c>
      <c r="Q243" s="16">
        <v>181</v>
      </c>
      <c r="R243" s="16">
        <v>0</v>
      </c>
      <c r="S243" s="16">
        <v>93173507</v>
      </c>
      <c r="T243" s="16">
        <v>126700000</v>
      </c>
      <c r="U243" s="16">
        <v>2720065298</v>
      </c>
      <c r="V243" s="16">
        <f t="shared" si="21"/>
        <v>3</v>
      </c>
      <c r="W243" s="19" cm="1">
        <f t="array" ref="W243">SUMPRODUCT((V243=品质升级提升效果!$H$3:$H$102)*(品质升级提升效果!$I$3:$I$102=C243)*(品质升级提升效果!$J$3:$J$102))</f>
        <v>0.28000000000000003</v>
      </c>
      <c r="X243" s="19" cm="1">
        <f t="array" ref="X243">IFERROR(LOOKUP(1,0/((L243=Sheet2!$A$1:$A$90)*(Sheet2!$B$1:$B$90=C243)),Sheet2!$C$1:$C$90),W243)</f>
        <v>2.4E-2</v>
      </c>
      <c r="Y243" s="16">
        <f t="shared" si="22"/>
        <v>2236164</v>
      </c>
      <c r="Z243" s="16">
        <f t="shared" si="23"/>
        <v>3284064</v>
      </c>
      <c r="AA243" s="16">
        <f t="shared" si="24"/>
        <v>71084373</v>
      </c>
    </row>
    <row r="244" spans="1:27" x14ac:dyDescent="0.15">
      <c r="A244" s="16">
        <v>239</v>
      </c>
      <c r="B244" s="16">
        <v>704</v>
      </c>
      <c r="C244" s="16">
        <v>4</v>
      </c>
      <c r="D244" s="16">
        <f t="shared" si="25"/>
        <v>0</v>
      </c>
      <c r="E244" s="16">
        <f t="shared" si="27"/>
        <v>0</v>
      </c>
      <c r="F244" s="16">
        <f t="shared" si="26"/>
        <v>0</v>
      </c>
      <c r="L244" s="16" t="s">
        <v>79</v>
      </c>
      <c r="M244" s="16" t="str" cm="1">
        <f t="array" ref="M244:U244">_xlfn._xlws.FILTER(领地怪物效果!$A$4:$I$64,L244=领地怪物效果!$A$4:$A$64)</f>
        <v>远征PVE-9级BOSS据点</v>
      </c>
      <c r="N244" s="16">
        <v>9</v>
      </c>
      <c r="O244" s="16">
        <v>51</v>
      </c>
      <c r="P244" s="16">
        <v>284</v>
      </c>
      <c r="Q244" s="16">
        <v>284</v>
      </c>
      <c r="R244" s="16">
        <v>0</v>
      </c>
      <c r="S244" s="16">
        <v>153285447</v>
      </c>
      <c r="T244" s="16">
        <v>198800000</v>
      </c>
      <c r="U244" s="16">
        <v>4267947761</v>
      </c>
      <c r="V244" s="16">
        <f t="shared" si="21"/>
        <v>4</v>
      </c>
      <c r="W244" s="19" cm="1">
        <f t="array" ref="W244">SUMPRODUCT((V244=品质升级提升效果!$H$3:$H$102)*(品质升级提升效果!$I$3:$I$102=C244)*(品质升级提升效果!$J$3:$J$102))</f>
        <v>0.28000000000000003</v>
      </c>
      <c r="X244" s="19" cm="1">
        <f t="array" ref="X244">IFERROR(LOOKUP(1,0/((L244=Sheet2!$A$1:$A$90)*(Sheet2!$B$1:$B$90=C244)),Sheet2!$C$1:$C$90),W244)</f>
        <v>2.4E-2</v>
      </c>
      <c r="Y244" s="16">
        <f t="shared" si="22"/>
        <v>3678850</v>
      </c>
      <c r="Z244" s="16">
        <f t="shared" si="23"/>
        <v>5152896</v>
      </c>
      <c r="AA244" s="16">
        <f t="shared" si="24"/>
        <v>111535701</v>
      </c>
    </row>
    <row r="245" spans="1:27" x14ac:dyDescent="0.15">
      <c r="A245" s="16">
        <v>240</v>
      </c>
      <c r="B245" s="16">
        <v>705</v>
      </c>
      <c r="C245" s="16">
        <v>4</v>
      </c>
      <c r="D245" s="16">
        <f t="shared" si="25"/>
        <v>0</v>
      </c>
      <c r="E245" s="16">
        <f t="shared" si="27"/>
        <v>0</v>
      </c>
      <c r="F245" s="16">
        <f t="shared" si="26"/>
        <v>0</v>
      </c>
      <c r="L245" s="16" t="s">
        <v>80</v>
      </c>
      <c r="M245" s="16" t="str" cm="1">
        <f t="array" ref="M245:U245">_xlfn._xlws.FILTER(领地怪物效果!$A$4:$I$64,L245=领地怪物效果!$A$4:$A$64)</f>
        <v>远征PVE-10级BOSS据点</v>
      </c>
      <c r="N245" s="16">
        <v>10</v>
      </c>
      <c r="O245" s="16">
        <v>81</v>
      </c>
      <c r="P245" s="16">
        <v>382</v>
      </c>
      <c r="Q245" s="16">
        <v>382</v>
      </c>
      <c r="R245" s="16">
        <v>0</v>
      </c>
      <c r="S245" s="16">
        <v>243453358</v>
      </c>
      <c r="T245" s="16">
        <v>267400000</v>
      </c>
      <c r="U245" s="16">
        <v>5740690298</v>
      </c>
      <c r="V245" s="16">
        <f t="shared" si="21"/>
        <v>5</v>
      </c>
      <c r="W245" s="19" cm="1">
        <f t="array" ref="W245">SUMPRODUCT((V245=品质升级提升效果!$H$3:$H$102)*(品质升级提升效果!$I$3:$I$102=C245)*(品质升级提升效果!$J$3:$J$102))</f>
        <v>0.28000000000000003</v>
      </c>
      <c r="X245" s="19" cm="1">
        <f t="array" ref="X245">IFERROR(LOOKUP(1,0/((L245=Sheet2!$A$1:$A$90)*(Sheet2!$B$1:$B$90=C245)),Sheet2!$C$1:$C$90),W245)</f>
        <v>2.4E-2</v>
      </c>
      <c r="Y245" s="16">
        <f t="shared" si="22"/>
        <v>5842880</v>
      </c>
      <c r="Z245" s="16">
        <f t="shared" si="23"/>
        <v>6931008</v>
      </c>
      <c r="AA245" s="16">
        <f t="shared" si="24"/>
        <v>150023373</v>
      </c>
    </row>
    <row r="246" spans="1:27" x14ac:dyDescent="0.15">
      <c r="A246" s="16">
        <v>241</v>
      </c>
      <c r="B246" s="16">
        <v>100</v>
      </c>
      <c r="C246" s="16">
        <v>5</v>
      </c>
      <c r="D246" s="16">
        <f t="shared" si="25"/>
        <v>0</v>
      </c>
      <c r="E246" s="16">
        <f t="shared" si="27"/>
        <v>0</v>
      </c>
      <c r="F246" s="16">
        <f t="shared" si="26"/>
        <v>0</v>
      </c>
      <c r="L246" s="16" t="s">
        <v>21</v>
      </c>
      <c r="M246" s="16" t="str" cm="1">
        <f t="array" ref="M246:U246">_xlfn._xlws.FILTER(领地怪物效果!$A$4:$I$64,L246=领地怪物效果!$A$4:$A$64)</f>
        <v>远征PVP-出生</v>
      </c>
      <c r="N246" s="16">
        <v>0</v>
      </c>
      <c r="O246" s="16">
        <v>0.5</v>
      </c>
      <c r="P246" s="16">
        <v>0.8</v>
      </c>
      <c r="Q246" s="16">
        <v>0.8</v>
      </c>
      <c r="R246" s="16">
        <v>0</v>
      </c>
      <c r="S246" s="16">
        <v>1502798</v>
      </c>
      <c r="T246" s="16">
        <v>560000</v>
      </c>
      <c r="U246" s="16">
        <v>12022388</v>
      </c>
      <c r="V246" s="16">
        <f t="shared" si="21"/>
        <v>1</v>
      </c>
      <c r="W246" s="19" cm="1">
        <f t="array" ref="W246">SUMPRODUCT((V246=品质升级提升效果!$H$3:$H$102)*(品质升级提升效果!$I$3:$I$102=C246)*(品质升级提升效果!$J$3:$J$102))</f>
        <v>0.5</v>
      </c>
      <c r="X246" s="19" cm="1">
        <f t="array" ref="X246">IFERROR(LOOKUP(1,0/((L246=Sheet2!$A$1:$A$90)*(Sheet2!$B$1:$B$90=C246)),Sheet2!$C$1:$C$90),W246)</f>
        <v>0.5</v>
      </c>
      <c r="Y246" s="16">
        <f t="shared" si="22"/>
        <v>751399</v>
      </c>
      <c r="Z246" s="16">
        <f t="shared" si="23"/>
        <v>308000</v>
      </c>
      <c r="AA246" s="16">
        <f t="shared" si="24"/>
        <v>6679104</v>
      </c>
    </row>
    <row r="247" spans="1:27" x14ac:dyDescent="0.15">
      <c r="A247" s="16">
        <v>242</v>
      </c>
      <c r="B247" s="16">
        <v>101</v>
      </c>
      <c r="C247" s="16">
        <v>5</v>
      </c>
      <c r="D247" s="16">
        <f t="shared" si="25"/>
        <v>0</v>
      </c>
      <c r="E247" s="16">
        <f t="shared" si="27"/>
        <v>0</v>
      </c>
      <c r="F247" s="16">
        <f t="shared" si="26"/>
        <v>0</v>
      </c>
      <c r="L247" s="16" t="s">
        <v>22</v>
      </c>
      <c r="M247" s="16" t="str" cm="1">
        <f t="array" ref="M247:U247">_xlfn._xlws.FILTER(领地怪物效果!$A$4:$I$64,L247=领地怪物效果!$A$4:$A$64)</f>
        <v>远征PVP-1级普通</v>
      </c>
      <c r="N247" s="16">
        <v>1</v>
      </c>
      <c r="O247" s="16">
        <v>0.65</v>
      </c>
      <c r="P247" s="16">
        <v>0.8</v>
      </c>
      <c r="Q247" s="16">
        <v>0.8</v>
      </c>
      <c r="R247" s="16">
        <v>0</v>
      </c>
      <c r="S247" s="16">
        <v>1953638</v>
      </c>
      <c r="T247" s="16">
        <v>560000</v>
      </c>
      <c r="U247" s="16">
        <v>12022388</v>
      </c>
      <c r="V247" s="16">
        <f t="shared" si="21"/>
        <v>1</v>
      </c>
      <c r="W247" s="19" cm="1">
        <f t="array" ref="W247">SUMPRODUCT((V247=品质升级提升效果!$H$3:$H$102)*(品质升级提升效果!$I$3:$I$102=C247)*(品质升级提升效果!$J$3:$J$102))</f>
        <v>0.5</v>
      </c>
      <c r="X247" s="19" cm="1">
        <f t="array" ref="X247">IFERROR(LOOKUP(1,0/((L247=Sheet2!$A$1:$A$90)*(Sheet2!$B$1:$B$90=C247)),Sheet2!$C$1:$C$90),W247)</f>
        <v>0.5</v>
      </c>
      <c r="Y247" s="16">
        <f t="shared" si="22"/>
        <v>976819</v>
      </c>
      <c r="Z247" s="16">
        <f t="shared" si="23"/>
        <v>308000</v>
      </c>
      <c r="AA247" s="16">
        <f t="shared" si="24"/>
        <v>6679104</v>
      </c>
    </row>
    <row r="248" spans="1:27" x14ac:dyDescent="0.15">
      <c r="A248" s="16">
        <v>243</v>
      </c>
      <c r="B248" s="16">
        <v>102</v>
      </c>
      <c r="C248" s="16">
        <v>5</v>
      </c>
      <c r="D248" s="16">
        <f t="shared" si="25"/>
        <v>0</v>
      </c>
      <c r="E248" s="16">
        <f t="shared" si="27"/>
        <v>0</v>
      </c>
      <c r="F248" s="16">
        <f t="shared" si="26"/>
        <v>0</v>
      </c>
      <c r="L248" s="16" t="s">
        <v>23</v>
      </c>
      <c r="M248" s="16" t="str" cm="1">
        <f t="array" ref="M248:U248">_xlfn._xlws.FILTER(领地怪物效果!$A$4:$I$64,L248=领地怪物效果!$A$4:$A$64)</f>
        <v>远征PVP-2级普通</v>
      </c>
      <c r="N248" s="16">
        <v>2</v>
      </c>
      <c r="O248" s="16">
        <v>2.8</v>
      </c>
      <c r="P248" s="16">
        <v>1.8</v>
      </c>
      <c r="Q248" s="16">
        <v>1.8</v>
      </c>
      <c r="R248" s="16">
        <v>0</v>
      </c>
      <c r="S248" s="16">
        <v>8415671</v>
      </c>
      <c r="T248" s="16">
        <v>1260000</v>
      </c>
      <c r="U248" s="16">
        <v>27050373</v>
      </c>
      <c r="V248" s="16">
        <f t="shared" si="21"/>
        <v>2</v>
      </c>
      <c r="W248" s="19" cm="1">
        <f t="array" ref="W248">SUMPRODUCT((V248=品质升级提升效果!$H$3:$H$102)*(品质升级提升效果!$I$3:$I$102=C248)*(品质升级提升效果!$J$3:$J$102))</f>
        <v>0.44</v>
      </c>
      <c r="X248" s="19" cm="1">
        <f t="array" ref="X248">IFERROR(LOOKUP(1,0/((L248=Sheet2!$A$1:$A$90)*(Sheet2!$B$1:$B$90=C248)),Sheet2!$C$1:$C$90),W248)</f>
        <v>0.44</v>
      </c>
      <c r="Y248" s="16">
        <f t="shared" si="22"/>
        <v>3702895</v>
      </c>
      <c r="Z248" s="16">
        <f t="shared" si="23"/>
        <v>609840</v>
      </c>
      <c r="AA248" s="16">
        <f t="shared" si="24"/>
        <v>13224626</v>
      </c>
    </row>
    <row r="249" spans="1:27" x14ac:dyDescent="0.15">
      <c r="A249" s="16">
        <v>244</v>
      </c>
      <c r="B249" s="16">
        <v>103</v>
      </c>
      <c r="C249" s="16">
        <v>5</v>
      </c>
      <c r="D249" s="16">
        <f t="shared" si="25"/>
        <v>0</v>
      </c>
      <c r="E249" s="16">
        <f t="shared" si="27"/>
        <v>0</v>
      </c>
      <c r="F249" s="16">
        <f t="shared" si="26"/>
        <v>0</v>
      </c>
      <c r="L249" s="16" t="s">
        <v>24</v>
      </c>
      <c r="M249" s="16" t="str" cm="1">
        <f t="array" ref="M249:U249">_xlfn._xlws.FILTER(领地怪物效果!$A$4:$I$64,L249=领地怪物效果!$A$4:$A$64)</f>
        <v>远征PVP-3级普通</v>
      </c>
      <c r="N249" s="16">
        <v>3</v>
      </c>
      <c r="O249" s="16">
        <v>5.5</v>
      </c>
      <c r="P249" s="16">
        <v>3</v>
      </c>
      <c r="Q249" s="16">
        <v>3</v>
      </c>
      <c r="R249" s="16">
        <v>0</v>
      </c>
      <c r="S249" s="16">
        <v>16530783</v>
      </c>
      <c r="T249" s="16">
        <v>2100000</v>
      </c>
      <c r="U249" s="16">
        <v>45083955</v>
      </c>
      <c r="V249" s="16">
        <f t="shared" si="21"/>
        <v>3</v>
      </c>
      <c r="W249" s="19" cm="1">
        <f t="array" ref="W249">SUMPRODUCT((V249=品质升级提升效果!$H$3:$H$102)*(品质升级提升效果!$I$3:$I$102=C249)*(品质升级提升效果!$J$3:$J$102))</f>
        <v>0.38</v>
      </c>
      <c r="X249" s="19" cm="1">
        <f t="array" ref="X249">IFERROR(LOOKUP(1,0/((L249=Sheet2!$A$1:$A$90)*(Sheet2!$B$1:$B$90=C249)),Sheet2!$C$1:$C$90),W249)</f>
        <v>0.38</v>
      </c>
      <c r="Y249" s="16">
        <f t="shared" si="22"/>
        <v>6281697</v>
      </c>
      <c r="Z249" s="16">
        <f t="shared" si="23"/>
        <v>877800</v>
      </c>
      <c r="AA249" s="16">
        <f t="shared" si="24"/>
        <v>19035447</v>
      </c>
    </row>
    <row r="250" spans="1:27" x14ac:dyDescent="0.15">
      <c r="A250" s="16">
        <v>245</v>
      </c>
      <c r="B250" s="16">
        <v>104</v>
      </c>
      <c r="C250" s="16">
        <v>5</v>
      </c>
      <c r="D250" s="16">
        <f t="shared" si="25"/>
        <v>0</v>
      </c>
      <c r="E250" s="16">
        <f t="shared" si="27"/>
        <v>0</v>
      </c>
      <c r="F250" s="16">
        <f t="shared" si="26"/>
        <v>0</v>
      </c>
      <c r="L250" s="16" t="s">
        <v>25</v>
      </c>
      <c r="M250" s="16" t="str" cm="1">
        <f t="array" ref="M250:U250">_xlfn._xlws.FILTER(领地怪物效果!$A$4:$I$64,L250=领地怪物效果!$A$4:$A$64)</f>
        <v>远征PVP-4级普通</v>
      </c>
      <c r="N250" s="16">
        <v>4</v>
      </c>
      <c r="O250" s="16">
        <v>8</v>
      </c>
      <c r="P250" s="16">
        <v>22</v>
      </c>
      <c r="Q250" s="16">
        <v>22</v>
      </c>
      <c r="R250" s="16">
        <v>0</v>
      </c>
      <c r="S250" s="16">
        <v>24044776</v>
      </c>
      <c r="T250" s="16">
        <v>15400000</v>
      </c>
      <c r="U250" s="16">
        <v>330615671</v>
      </c>
      <c r="V250" s="16">
        <f t="shared" si="21"/>
        <v>4</v>
      </c>
      <c r="W250" s="19" cm="1">
        <f t="array" ref="W250">SUMPRODUCT((V250=品质升级提升效果!$H$3:$H$102)*(品质升级提升效果!$I$3:$I$102=C250)*(品质升级提升效果!$J$3:$J$102))</f>
        <v>0.38</v>
      </c>
      <c r="X250" s="19" cm="1">
        <f t="array" ref="X250">IFERROR(LOOKUP(1,0/((L250=Sheet2!$A$1:$A$90)*(Sheet2!$B$1:$B$90=C250)),Sheet2!$C$1:$C$90),W250)</f>
        <v>0.38</v>
      </c>
      <c r="Y250" s="16">
        <f t="shared" si="22"/>
        <v>9137014</v>
      </c>
      <c r="Z250" s="16">
        <f t="shared" si="23"/>
        <v>6437200</v>
      </c>
      <c r="AA250" s="16">
        <f t="shared" si="24"/>
        <v>139593283</v>
      </c>
    </row>
    <row r="251" spans="1:27" x14ac:dyDescent="0.15">
      <c r="A251" s="16">
        <v>246</v>
      </c>
      <c r="B251" s="16">
        <v>105</v>
      </c>
      <c r="C251" s="16">
        <v>5</v>
      </c>
      <c r="D251" s="16">
        <f t="shared" si="25"/>
        <v>0</v>
      </c>
      <c r="E251" s="16">
        <f t="shared" si="27"/>
        <v>0</v>
      </c>
      <c r="F251" s="16">
        <f t="shared" si="26"/>
        <v>0</v>
      </c>
      <c r="L251" s="16" t="s">
        <v>26</v>
      </c>
      <c r="M251" s="16" t="str" cm="1">
        <f t="array" ref="M251:U251">_xlfn._xlws.FILTER(领地怪物效果!$A$4:$I$64,L251=领地怪物效果!$A$4:$A$64)</f>
        <v>远征PVP-5级普通</v>
      </c>
      <c r="N251" s="16">
        <v>5</v>
      </c>
      <c r="O251" s="16">
        <v>12</v>
      </c>
      <c r="P251" s="16">
        <v>25</v>
      </c>
      <c r="Q251" s="16">
        <v>25</v>
      </c>
      <c r="R251" s="16">
        <v>0</v>
      </c>
      <c r="S251" s="16">
        <v>36067164</v>
      </c>
      <c r="T251" s="16">
        <v>17500000</v>
      </c>
      <c r="U251" s="16">
        <v>375699626</v>
      </c>
      <c r="V251" s="16">
        <f t="shared" si="21"/>
        <v>5</v>
      </c>
      <c r="W251" s="19" cm="1">
        <f t="array" ref="W251">SUMPRODUCT((V251=品质升级提升效果!$H$3:$H$102)*(品质升级提升效果!$I$3:$I$102=C251)*(品质升级提升效果!$J$3:$J$102))</f>
        <v>0.4</v>
      </c>
      <c r="X251" s="19" cm="1">
        <f t="array" ref="X251">IFERROR(LOOKUP(1,0/((L251=Sheet2!$A$1:$A$90)*(Sheet2!$B$1:$B$90=C251)),Sheet2!$C$1:$C$90),W251)</f>
        <v>0.4</v>
      </c>
      <c r="Y251" s="16">
        <f t="shared" si="22"/>
        <v>14426865</v>
      </c>
      <c r="Z251" s="16">
        <f t="shared" si="23"/>
        <v>7700000</v>
      </c>
      <c r="AA251" s="16">
        <f t="shared" si="24"/>
        <v>166977611</v>
      </c>
    </row>
    <row r="252" spans="1:27" x14ac:dyDescent="0.15">
      <c r="A252" s="16">
        <v>247</v>
      </c>
      <c r="B252" s="16">
        <v>106</v>
      </c>
      <c r="C252" s="16">
        <v>5</v>
      </c>
      <c r="D252" s="16">
        <f t="shared" si="25"/>
        <v>0</v>
      </c>
      <c r="E252" s="16">
        <f t="shared" si="27"/>
        <v>0</v>
      </c>
      <c r="F252" s="16">
        <f t="shared" si="26"/>
        <v>0</v>
      </c>
      <c r="L252" s="16" t="s">
        <v>27</v>
      </c>
      <c r="M252" s="16" t="str" cm="1">
        <f t="array" ref="M252:U252">_xlfn._xlws.FILTER(领地怪物效果!$A$4:$I$64,L252=领地怪物效果!$A$4:$A$64)</f>
        <v>远征PVP-6级普通</v>
      </c>
      <c r="N252" s="16">
        <v>6</v>
      </c>
      <c r="O252" s="16">
        <v>28</v>
      </c>
      <c r="P252" s="16">
        <v>160</v>
      </c>
      <c r="Q252" s="16">
        <v>160</v>
      </c>
      <c r="R252" s="16">
        <v>0</v>
      </c>
      <c r="S252" s="16">
        <v>84156716</v>
      </c>
      <c r="T252" s="16">
        <v>112000000</v>
      </c>
      <c r="U252" s="16">
        <v>2404477611</v>
      </c>
      <c r="V252" s="16">
        <f t="shared" si="21"/>
        <v>6</v>
      </c>
      <c r="W252" s="19" cm="1">
        <f t="array" ref="W252">SUMPRODUCT((V252=品质升级提升效果!$H$3:$H$102)*(品质升级提升效果!$I$3:$I$102=C252)*(品质升级提升效果!$J$3:$J$102))</f>
        <v>0.38</v>
      </c>
      <c r="X252" s="19" cm="1">
        <f t="array" ref="X252">IFERROR(LOOKUP(1,0/((L252=Sheet2!$A$1:$A$90)*(Sheet2!$B$1:$B$90=C252)),Sheet2!$C$1:$C$90),W252)</f>
        <v>0.38</v>
      </c>
      <c r="Y252" s="16">
        <f t="shared" si="22"/>
        <v>31979552</v>
      </c>
      <c r="Z252" s="16">
        <f t="shared" si="23"/>
        <v>46816000</v>
      </c>
      <c r="AA252" s="16">
        <f t="shared" si="24"/>
        <v>1015223880</v>
      </c>
    </row>
    <row r="253" spans="1:27" x14ac:dyDescent="0.15">
      <c r="A253" s="16">
        <v>248</v>
      </c>
      <c r="B253" s="16">
        <v>107</v>
      </c>
      <c r="C253" s="16">
        <v>5</v>
      </c>
      <c r="D253" s="16">
        <f t="shared" si="25"/>
        <v>0</v>
      </c>
      <c r="E253" s="16">
        <f t="shared" si="27"/>
        <v>0</v>
      </c>
      <c r="F253" s="16">
        <f t="shared" si="26"/>
        <v>0</v>
      </c>
      <c r="L253" s="16" t="s">
        <v>28</v>
      </c>
      <c r="M253" s="16" t="str" cm="1">
        <f t="array" ref="M253:U253">_xlfn._xlws.FILTER(领地怪物效果!$A$4:$I$64,L253=领地怪物效果!$A$4:$A$64)</f>
        <v>远征PVP-7级普通</v>
      </c>
      <c r="N253" s="16">
        <v>7</v>
      </c>
      <c r="O253" s="16">
        <v>32</v>
      </c>
      <c r="P253" s="16">
        <v>200</v>
      </c>
      <c r="Q253" s="16">
        <v>200</v>
      </c>
      <c r="R253" s="16">
        <v>0</v>
      </c>
      <c r="S253" s="16">
        <v>96179104</v>
      </c>
      <c r="T253" s="16">
        <v>140000000</v>
      </c>
      <c r="U253" s="16">
        <v>3005597014</v>
      </c>
      <c r="V253" s="16">
        <f t="shared" si="21"/>
        <v>7</v>
      </c>
      <c r="W253" s="19" cm="1">
        <f t="array" ref="W253">SUMPRODUCT((V253=品质升级提升效果!$H$3:$H$102)*(品质升级提升效果!$I$3:$I$102=C253)*(品质升级提升效果!$J$3:$J$102))</f>
        <v>0.36</v>
      </c>
      <c r="X253" s="19" cm="1">
        <f t="array" ref="X253">IFERROR(LOOKUP(1,0/((L253=Sheet2!$A$1:$A$90)*(Sheet2!$B$1:$B$90=C253)),Sheet2!$C$1:$C$90),W253)</f>
        <v>0.36</v>
      </c>
      <c r="Y253" s="16">
        <f t="shared" si="22"/>
        <v>34624477</v>
      </c>
      <c r="Z253" s="16">
        <f t="shared" si="23"/>
        <v>55440000</v>
      </c>
      <c r="AA253" s="16">
        <f t="shared" si="24"/>
        <v>1202238805</v>
      </c>
    </row>
    <row r="254" spans="1:27" x14ac:dyDescent="0.15">
      <c r="A254" s="16">
        <v>249</v>
      </c>
      <c r="B254" s="16">
        <v>108</v>
      </c>
      <c r="C254" s="16">
        <v>5</v>
      </c>
      <c r="D254" s="16">
        <f t="shared" si="25"/>
        <v>0</v>
      </c>
      <c r="E254" s="16">
        <f t="shared" si="27"/>
        <v>0</v>
      </c>
      <c r="F254" s="16">
        <f t="shared" si="26"/>
        <v>0</v>
      </c>
      <c r="L254" s="16" t="s">
        <v>29</v>
      </c>
      <c r="M254" s="16" t="str" cm="1">
        <f t="array" ref="M254:U254">_xlfn._xlws.FILTER(领地怪物效果!$A$4:$I$64,L254=领地怪物效果!$A$4:$A$64)</f>
        <v>远征PVP-8级普通</v>
      </c>
      <c r="N254" s="16">
        <v>8</v>
      </c>
      <c r="O254" s="16">
        <v>35</v>
      </c>
      <c r="P254" s="16">
        <v>250</v>
      </c>
      <c r="Q254" s="16">
        <v>250</v>
      </c>
      <c r="R254" s="16">
        <v>0</v>
      </c>
      <c r="S254" s="16">
        <v>105195895</v>
      </c>
      <c r="T254" s="16">
        <v>175000000</v>
      </c>
      <c r="U254" s="16">
        <v>3756996268</v>
      </c>
      <c r="V254" s="16">
        <f t="shared" si="21"/>
        <v>8</v>
      </c>
      <c r="W254" s="19" cm="1">
        <f t="array" ref="W254">SUMPRODUCT((V254=品质升级提升效果!$H$3:$H$102)*(品质升级提升效果!$I$3:$I$102=C254)*(品质升级提升效果!$J$3:$J$102))</f>
        <v>0.32</v>
      </c>
      <c r="X254" s="19" cm="1">
        <f t="array" ref="X254">IFERROR(LOOKUP(1,0/((L254=Sheet2!$A$1:$A$90)*(Sheet2!$B$1:$B$90=C254)),Sheet2!$C$1:$C$90),W254)</f>
        <v>0.32</v>
      </c>
      <c r="Y254" s="16">
        <f t="shared" si="22"/>
        <v>33662686</v>
      </c>
      <c r="Z254" s="16">
        <f t="shared" si="23"/>
        <v>61600000</v>
      </c>
      <c r="AA254" s="16">
        <f t="shared" si="24"/>
        <v>1335820895</v>
      </c>
    </row>
    <row r="255" spans="1:27" x14ac:dyDescent="0.15">
      <c r="A255" s="16">
        <v>250</v>
      </c>
      <c r="B255" s="16">
        <v>109</v>
      </c>
      <c r="C255" s="16">
        <v>5</v>
      </c>
      <c r="D255" s="16">
        <f t="shared" si="25"/>
        <v>0</v>
      </c>
      <c r="E255" s="16">
        <f t="shared" si="27"/>
        <v>0</v>
      </c>
      <c r="F255" s="16">
        <f t="shared" si="26"/>
        <v>0</v>
      </c>
      <c r="L255" s="16" t="s">
        <v>30</v>
      </c>
      <c r="M255" s="16" t="str" cm="1">
        <f t="array" ref="M255:U255">_xlfn._xlws.FILTER(领地怪物效果!$A$4:$I$64,L255=领地怪物效果!$A$4:$A$64)</f>
        <v>远征PVP-9级普通</v>
      </c>
      <c r="N255" s="16">
        <v>9</v>
      </c>
      <c r="O255" s="16">
        <v>60</v>
      </c>
      <c r="P255" s="16">
        <v>300</v>
      </c>
      <c r="Q255" s="16">
        <v>300</v>
      </c>
      <c r="R255" s="16">
        <v>0</v>
      </c>
      <c r="S255" s="16">
        <v>180335820</v>
      </c>
      <c r="T255" s="16">
        <v>210000000</v>
      </c>
      <c r="U255" s="16">
        <v>4508395522</v>
      </c>
      <c r="V255" s="16">
        <f t="shared" si="21"/>
        <v>9</v>
      </c>
      <c r="W255" s="19" cm="1">
        <f t="array" ref="W255">SUMPRODUCT((V255=品质升级提升效果!$H$3:$H$102)*(品质升级提升效果!$I$3:$I$102=C255)*(品质升级提升效果!$J$3:$J$102))</f>
        <v>0.28000000000000003</v>
      </c>
      <c r="X255" s="19" cm="1">
        <f t="array" ref="X255">IFERROR(LOOKUP(1,0/((L255=Sheet2!$A$1:$A$90)*(Sheet2!$B$1:$B$90=C255)),Sheet2!$C$1:$C$90),W255)</f>
        <v>0.28000000000000003</v>
      </c>
      <c r="Y255" s="16">
        <f t="shared" si="22"/>
        <v>50494029</v>
      </c>
      <c r="Z255" s="16">
        <f t="shared" si="23"/>
        <v>64680000</v>
      </c>
      <c r="AA255" s="16">
        <f t="shared" si="24"/>
        <v>1402611940</v>
      </c>
    </row>
    <row r="256" spans="1:27" x14ac:dyDescent="0.15">
      <c r="A256" s="16">
        <v>251</v>
      </c>
      <c r="B256" s="16">
        <v>110</v>
      </c>
      <c r="C256" s="16">
        <v>5</v>
      </c>
      <c r="D256" s="16">
        <f t="shared" si="25"/>
        <v>0</v>
      </c>
      <c r="E256" s="16">
        <f t="shared" si="27"/>
        <v>0</v>
      </c>
      <c r="F256" s="16">
        <f t="shared" si="26"/>
        <v>0</v>
      </c>
      <c r="L256" s="16" t="s">
        <v>31</v>
      </c>
      <c r="M256" s="16" t="str" cm="1">
        <f t="array" ref="M256:U256">_xlfn._xlws.FILTER(领地怪物效果!$A$4:$I$64,L256=领地怪物效果!$A$4:$A$64)</f>
        <v>远征PVP-10级普通</v>
      </c>
      <c r="N256" s="16">
        <v>10</v>
      </c>
      <c r="O256" s="16">
        <v>70</v>
      </c>
      <c r="P256" s="16">
        <v>320</v>
      </c>
      <c r="Q256" s="16">
        <v>320</v>
      </c>
      <c r="R256" s="16">
        <v>0</v>
      </c>
      <c r="S256" s="16">
        <v>210391791</v>
      </c>
      <c r="T256" s="16">
        <v>224000000</v>
      </c>
      <c r="U256" s="16">
        <v>4808955223</v>
      </c>
      <c r="V256" s="16">
        <f t="shared" si="21"/>
        <v>10</v>
      </c>
      <c r="W256" s="19" cm="1">
        <f t="array" ref="W256">SUMPRODUCT((V256=品质升级提升效果!$H$3:$H$102)*(品质升级提升效果!$I$3:$I$102=C256)*(品质升级提升效果!$J$3:$J$102))</f>
        <v>0.16</v>
      </c>
      <c r="X256" s="19" cm="1">
        <f t="array" ref="X256">IFERROR(LOOKUP(1,0/((L256=Sheet2!$A$1:$A$90)*(Sheet2!$B$1:$B$90=C256)),Sheet2!$C$1:$C$90),W256)</f>
        <v>0.16</v>
      </c>
      <c r="Y256" s="16">
        <f t="shared" si="22"/>
        <v>33662686</v>
      </c>
      <c r="Z256" s="16">
        <f t="shared" si="23"/>
        <v>39424000</v>
      </c>
      <c r="AA256" s="16">
        <f t="shared" si="24"/>
        <v>854925372</v>
      </c>
    </row>
    <row r="257" spans="1:27" x14ac:dyDescent="0.15">
      <c r="A257" s="16">
        <v>252</v>
      </c>
      <c r="B257" s="16">
        <v>201</v>
      </c>
      <c r="C257" s="16">
        <v>5</v>
      </c>
      <c r="D257" s="16">
        <f t="shared" si="25"/>
        <v>500</v>
      </c>
      <c r="E257" s="16">
        <f t="shared" si="27"/>
        <v>0</v>
      </c>
      <c r="F257" s="16">
        <f t="shared" si="26"/>
        <v>0</v>
      </c>
      <c r="L257" s="16" t="s">
        <v>32</v>
      </c>
      <c r="M257" s="16" t="str" cm="1">
        <f t="array" ref="M257:U257">_xlfn._xlws.FILTER(领地怪物效果!$A$4:$I$64,L257=领地怪物效果!$A$4:$A$64)</f>
        <v>远征PVP-1级远征币矿井</v>
      </c>
      <c r="N257" s="16">
        <v>1</v>
      </c>
      <c r="O257" s="16">
        <v>1.9</v>
      </c>
      <c r="P257" s="16">
        <v>1.9</v>
      </c>
      <c r="Q257" s="16">
        <v>1.9</v>
      </c>
      <c r="R257" s="16">
        <v>0</v>
      </c>
      <c r="S257" s="16">
        <v>5710634</v>
      </c>
      <c r="T257" s="16">
        <v>1330000</v>
      </c>
      <c r="U257" s="16">
        <v>28553171</v>
      </c>
      <c r="V257" s="16">
        <f t="shared" si="21"/>
        <v>1</v>
      </c>
      <c r="W257" s="19" cm="1">
        <f t="array" ref="W257">SUMPRODUCT((V257=品质升级提升效果!$H$3:$H$102)*(品质升级提升效果!$I$3:$I$102=C257)*(品质升级提升效果!$J$3:$J$102))</f>
        <v>0.5</v>
      </c>
      <c r="X257" s="19" cm="1">
        <f t="array" ref="X257">IFERROR(LOOKUP(1,0/((L257=Sheet2!$A$1:$A$90)*(Sheet2!$B$1:$B$90=C257)),Sheet2!$C$1:$C$90),W257)</f>
        <v>0.5</v>
      </c>
      <c r="Y257" s="16">
        <f t="shared" si="22"/>
        <v>2855317</v>
      </c>
      <c r="Z257" s="16">
        <f t="shared" si="23"/>
        <v>731500</v>
      </c>
      <c r="AA257" s="16">
        <f t="shared" si="24"/>
        <v>15862872</v>
      </c>
    </row>
    <row r="258" spans="1:27" x14ac:dyDescent="0.15">
      <c r="A258" s="16">
        <v>253</v>
      </c>
      <c r="B258" s="16">
        <v>202</v>
      </c>
      <c r="C258" s="16">
        <v>5</v>
      </c>
      <c r="D258" s="16">
        <f t="shared" si="25"/>
        <v>500</v>
      </c>
      <c r="E258" s="16">
        <f t="shared" si="27"/>
        <v>0</v>
      </c>
      <c r="F258" s="16">
        <f t="shared" si="26"/>
        <v>0</v>
      </c>
      <c r="L258" s="16" t="s">
        <v>33</v>
      </c>
      <c r="M258" s="16" t="str" cm="1">
        <f t="array" ref="M258:U258">_xlfn._xlws.FILTER(领地怪物效果!$A$4:$I$64,L258=领地怪物效果!$A$4:$A$64)</f>
        <v>远征PVP-2级远征币矿井</v>
      </c>
      <c r="N258" s="16">
        <v>2</v>
      </c>
      <c r="O258" s="16">
        <v>2.95</v>
      </c>
      <c r="P258" s="16">
        <v>2.25</v>
      </c>
      <c r="Q258" s="16">
        <v>2.25</v>
      </c>
      <c r="R258" s="16">
        <v>0</v>
      </c>
      <c r="S258" s="16">
        <v>8866511</v>
      </c>
      <c r="T258" s="16">
        <v>1575000</v>
      </c>
      <c r="U258" s="16">
        <v>33812966</v>
      </c>
      <c r="V258" s="16">
        <f t="shared" si="21"/>
        <v>2</v>
      </c>
      <c r="W258" s="19" cm="1">
        <f t="array" ref="W258">SUMPRODUCT((V258=品质升级提升效果!$H$3:$H$102)*(品质升级提升效果!$I$3:$I$102=C258)*(品质升级提升效果!$J$3:$J$102))</f>
        <v>0.44</v>
      </c>
      <c r="X258" s="19" cm="1">
        <f t="array" ref="X258">IFERROR(LOOKUP(1,0/((L258=Sheet2!$A$1:$A$90)*(Sheet2!$B$1:$B$90=C258)),Sheet2!$C$1:$C$90),W258)</f>
        <v>0.44</v>
      </c>
      <c r="Y258" s="16">
        <f t="shared" si="22"/>
        <v>3901264</v>
      </c>
      <c r="Z258" s="16">
        <f t="shared" si="23"/>
        <v>762300</v>
      </c>
      <c r="AA258" s="16">
        <f t="shared" si="24"/>
        <v>16530783</v>
      </c>
    </row>
    <row r="259" spans="1:27" x14ac:dyDescent="0.15">
      <c r="A259" s="16">
        <v>254</v>
      </c>
      <c r="B259" s="16">
        <v>203</v>
      </c>
      <c r="C259" s="16">
        <v>5</v>
      </c>
      <c r="D259" s="16">
        <f t="shared" si="25"/>
        <v>500</v>
      </c>
      <c r="E259" s="16">
        <f t="shared" si="27"/>
        <v>0</v>
      </c>
      <c r="F259" s="16">
        <f t="shared" si="26"/>
        <v>0</v>
      </c>
      <c r="L259" s="16" t="s">
        <v>34</v>
      </c>
      <c r="M259" s="16" t="str" cm="1">
        <f t="array" ref="M259:U259">_xlfn._xlws.FILTER(领地怪物效果!$A$4:$I$64,L259=领地怪物效果!$A$4:$A$64)</f>
        <v>远征PVP-3级远征币矿井</v>
      </c>
      <c r="N259" s="16">
        <v>3</v>
      </c>
      <c r="O259" s="16">
        <v>5.9</v>
      </c>
      <c r="P259" s="16">
        <v>3.9</v>
      </c>
      <c r="Q259" s="16">
        <v>3.9</v>
      </c>
      <c r="R259" s="16">
        <v>0</v>
      </c>
      <c r="S259" s="16">
        <v>17733022</v>
      </c>
      <c r="T259" s="16">
        <v>2730000</v>
      </c>
      <c r="U259" s="16">
        <v>58609141</v>
      </c>
      <c r="V259" s="16">
        <f t="shared" si="21"/>
        <v>3</v>
      </c>
      <c r="W259" s="19" cm="1">
        <f t="array" ref="W259">SUMPRODUCT((V259=品质升级提升效果!$H$3:$H$102)*(品质升级提升效果!$I$3:$I$102=C259)*(品质升级提升效果!$J$3:$J$102))</f>
        <v>0.38</v>
      </c>
      <c r="X259" s="19" cm="1">
        <f t="array" ref="X259">IFERROR(LOOKUP(1,0/((L259=Sheet2!$A$1:$A$90)*(Sheet2!$B$1:$B$90=C259)),Sheet2!$C$1:$C$90),W259)</f>
        <v>0.38</v>
      </c>
      <c r="Y259" s="16">
        <f t="shared" si="22"/>
        <v>6738548</v>
      </c>
      <c r="Z259" s="16">
        <f t="shared" si="23"/>
        <v>1141140</v>
      </c>
      <c r="AA259" s="16">
        <f t="shared" si="24"/>
        <v>24746081</v>
      </c>
    </row>
    <row r="260" spans="1:27" x14ac:dyDescent="0.15">
      <c r="A260" s="16">
        <v>255</v>
      </c>
      <c r="B260" s="16">
        <v>204</v>
      </c>
      <c r="C260" s="16">
        <v>5</v>
      </c>
      <c r="D260" s="16">
        <f t="shared" si="25"/>
        <v>500</v>
      </c>
      <c r="E260" s="16">
        <f t="shared" si="27"/>
        <v>0</v>
      </c>
      <c r="F260" s="16">
        <f t="shared" si="26"/>
        <v>0</v>
      </c>
      <c r="L260" s="16" t="s">
        <v>35</v>
      </c>
      <c r="M260" s="16" t="str" cm="1">
        <f t="array" ref="M260:U260">_xlfn._xlws.FILTER(领地怪物效果!$A$4:$I$64,L260=领地怪物效果!$A$4:$A$64)</f>
        <v>远征PVP-4级远征币矿井</v>
      </c>
      <c r="N260" s="16">
        <v>4</v>
      </c>
      <c r="O260" s="16">
        <v>8.6999999999999993</v>
      </c>
      <c r="P260" s="16">
        <v>29.7</v>
      </c>
      <c r="Q260" s="16">
        <v>29.7</v>
      </c>
      <c r="R260" s="16">
        <v>0</v>
      </c>
      <c r="S260" s="16">
        <v>26148694</v>
      </c>
      <c r="T260" s="16">
        <v>20790000</v>
      </c>
      <c r="U260" s="16">
        <v>446331156</v>
      </c>
      <c r="V260" s="16">
        <f t="shared" si="21"/>
        <v>4</v>
      </c>
      <c r="W260" s="19" cm="1">
        <f t="array" ref="W260">SUMPRODUCT((V260=品质升级提升效果!$H$3:$H$102)*(品质升级提升效果!$I$3:$I$102=C260)*(品质升级提升效果!$J$3:$J$102))</f>
        <v>0.38</v>
      </c>
      <c r="X260" s="19" cm="1">
        <f t="array" ref="X260">IFERROR(LOOKUP(1,0/((L260=Sheet2!$A$1:$A$90)*(Sheet2!$B$1:$B$90=C260)),Sheet2!$C$1:$C$90),W260)</f>
        <v>0.38</v>
      </c>
      <c r="Y260" s="16">
        <f t="shared" si="22"/>
        <v>9936503</v>
      </c>
      <c r="Z260" s="16">
        <f t="shared" si="23"/>
        <v>8690220</v>
      </c>
      <c r="AA260" s="16">
        <f t="shared" si="24"/>
        <v>188450932</v>
      </c>
    </row>
    <row r="261" spans="1:27" x14ac:dyDescent="0.15">
      <c r="A261" s="16">
        <v>256</v>
      </c>
      <c r="B261" s="16">
        <v>205</v>
      </c>
      <c r="C261" s="16">
        <v>5</v>
      </c>
      <c r="D261" s="16">
        <f t="shared" si="25"/>
        <v>500</v>
      </c>
      <c r="E261" s="16">
        <f t="shared" si="27"/>
        <v>0</v>
      </c>
      <c r="F261" s="16">
        <f t="shared" si="26"/>
        <v>0</v>
      </c>
      <c r="L261" s="16" t="s">
        <v>36</v>
      </c>
      <c r="M261" s="16" t="str" cm="1">
        <f t="array" ref="M261:U261">_xlfn._xlws.FILTER(领地怪物效果!$A$4:$I$64,L261=领地怪物效果!$A$4:$A$64)</f>
        <v>远征PVP-5级远征币矿井</v>
      </c>
      <c r="N261" s="16">
        <v>5</v>
      </c>
      <c r="O261" s="16">
        <v>13.2</v>
      </c>
      <c r="P261" s="16">
        <v>35</v>
      </c>
      <c r="Q261" s="16">
        <v>35</v>
      </c>
      <c r="R261" s="16">
        <v>0</v>
      </c>
      <c r="S261" s="16">
        <v>39673880</v>
      </c>
      <c r="T261" s="16">
        <v>24500000</v>
      </c>
      <c r="U261" s="16">
        <v>525979477</v>
      </c>
      <c r="V261" s="16">
        <f t="shared" si="21"/>
        <v>5</v>
      </c>
      <c r="W261" s="19" cm="1">
        <f t="array" ref="W261">SUMPRODUCT((V261=品质升级提升效果!$H$3:$H$102)*(品质升级提升效果!$I$3:$I$102=C261)*(品质升级提升效果!$J$3:$J$102))</f>
        <v>0.4</v>
      </c>
      <c r="X261" s="19" cm="1">
        <f t="array" ref="X261">IFERROR(LOOKUP(1,0/((L261=Sheet2!$A$1:$A$90)*(Sheet2!$B$1:$B$90=C261)),Sheet2!$C$1:$C$90),W261)</f>
        <v>0.4</v>
      </c>
      <c r="Y261" s="16">
        <f t="shared" si="22"/>
        <v>15869552</v>
      </c>
      <c r="Z261" s="16">
        <f t="shared" si="23"/>
        <v>10780000</v>
      </c>
      <c r="AA261" s="16">
        <f t="shared" si="24"/>
        <v>233768656</v>
      </c>
    </row>
    <row r="262" spans="1:27" x14ac:dyDescent="0.15">
      <c r="A262" s="16">
        <v>257</v>
      </c>
      <c r="B262" s="16">
        <v>206</v>
      </c>
      <c r="C262" s="16">
        <v>5</v>
      </c>
      <c r="D262" s="16">
        <f t="shared" si="25"/>
        <v>500</v>
      </c>
      <c r="E262" s="16">
        <f t="shared" si="27"/>
        <v>0</v>
      </c>
      <c r="F262" s="16">
        <f t="shared" si="26"/>
        <v>0</v>
      </c>
      <c r="L262" s="16" t="s">
        <v>37</v>
      </c>
      <c r="M262" s="16" t="str" cm="1">
        <f t="array" ref="M262:U262">_xlfn._xlws.FILTER(领地怪物效果!$A$4:$I$64,L262=领地怪物效果!$A$4:$A$64)</f>
        <v>远征PVP-6级远征币矿井</v>
      </c>
      <c r="N262" s="16">
        <v>6</v>
      </c>
      <c r="O262" s="16">
        <v>31.05</v>
      </c>
      <c r="P262" s="16">
        <v>232</v>
      </c>
      <c r="Q262" s="16">
        <v>232</v>
      </c>
      <c r="R262" s="16">
        <v>0</v>
      </c>
      <c r="S262" s="16">
        <v>93323787</v>
      </c>
      <c r="T262" s="16">
        <v>162400000</v>
      </c>
      <c r="U262" s="16">
        <v>3486492537</v>
      </c>
      <c r="V262" s="16">
        <f t="shared" si="21"/>
        <v>6</v>
      </c>
      <c r="W262" s="19" cm="1">
        <f t="array" ref="W262">SUMPRODUCT((V262=品质升级提升效果!$H$3:$H$102)*(品质升级提升效果!$I$3:$I$102=C262)*(品质升级提升效果!$J$3:$J$102))</f>
        <v>0.38</v>
      </c>
      <c r="X262" s="19" cm="1">
        <f t="array" ref="X262">IFERROR(LOOKUP(1,0/((L262=Sheet2!$A$1:$A$90)*(Sheet2!$B$1:$B$90=C262)),Sheet2!$C$1:$C$90),W262)</f>
        <v>0.38</v>
      </c>
      <c r="Y262" s="16">
        <f t="shared" si="22"/>
        <v>35463039</v>
      </c>
      <c r="Z262" s="16">
        <f t="shared" si="23"/>
        <v>67883200</v>
      </c>
      <c r="AA262" s="16">
        <f t="shared" si="24"/>
        <v>1472074626</v>
      </c>
    </row>
    <row r="263" spans="1:27" x14ac:dyDescent="0.15">
      <c r="A263" s="16">
        <v>258</v>
      </c>
      <c r="B263" s="16">
        <v>207</v>
      </c>
      <c r="C263" s="16">
        <v>5</v>
      </c>
      <c r="D263" s="16">
        <f t="shared" si="25"/>
        <v>500</v>
      </c>
      <c r="E263" s="16">
        <f t="shared" si="27"/>
        <v>0</v>
      </c>
      <c r="F263" s="16">
        <f t="shared" si="26"/>
        <v>0</v>
      </c>
      <c r="L263" s="16" t="s">
        <v>38</v>
      </c>
      <c r="M263" s="16" t="str" cm="1">
        <f t="array" ref="M263:U263">_xlfn._xlws.FILTER(领地怪物效果!$A$4:$I$64,L263=领地怪物效果!$A$4:$A$64)</f>
        <v>远征PVP-7级远征币矿井</v>
      </c>
      <c r="N263" s="16">
        <v>7</v>
      </c>
      <c r="O263" s="16">
        <v>35.799999999999997</v>
      </c>
      <c r="P263" s="16">
        <v>300</v>
      </c>
      <c r="Q263" s="16">
        <v>300</v>
      </c>
      <c r="R263" s="16">
        <v>0</v>
      </c>
      <c r="S263" s="16">
        <v>107600373</v>
      </c>
      <c r="T263" s="16">
        <v>210000000</v>
      </c>
      <c r="U263" s="16">
        <v>4508395522</v>
      </c>
      <c r="V263" s="16">
        <f t="shared" ref="V263:V326" si="28">IF(MID(B263,2,3)+0=0,1,MID(B263,2,3)+0)</f>
        <v>7</v>
      </c>
      <c r="W263" s="19" cm="1">
        <f t="array" ref="W263">SUMPRODUCT((V263=品质升级提升效果!$H$3:$H$102)*(品质升级提升效果!$I$3:$I$102=C263)*(品质升级提升效果!$J$3:$J$102))</f>
        <v>0.36</v>
      </c>
      <c r="X263" s="19" cm="1">
        <f t="array" ref="X263">IFERROR(LOOKUP(1,0/((L263=Sheet2!$A$1:$A$90)*(Sheet2!$B$1:$B$90=C263)),Sheet2!$C$1:$C$90),W263)</f>
        <v>0.36</v>
      </c>
      <c r="Y263" s="16">
        <f t="shared" ref="Y263:Y326" si="29">INT(S263*$X263)</f>
        <v>38736134</v>
      </c>
      <c r="Z263" s="16">
        <f t="shared" ref="Z263:Z326" si="30">INT(T263*$X263*(1+C263/50))</f>
        <v>83160000</v>
      </c>
      <c r="AA263" s="16">
        <f t="shared" ref="AA263:AA326" si="31">INT(U263*$X263*(1+C263/45))</f>
        <v>1803358208</v>
      </c>
    </row>
    <row r="264" spans="1:27" x14ac:dyDescent="0.15">
      <c r="A264" s="16">
        <v>259</v>
      </c>
      <c r="B264" s="16">
        <v>208</v>
      </c>
      <c r="C264" s="16">
        <v>5</v>
      </c>
      <c r="D264" s="16">
        <f t="shared" si="25"/>
        <v>500</v>
      </c>
      <c r="E264" s="16">
        <f t="shared" si="27"/>
        <v>0</v>
      </c>
      <c r="F264" s="16">
        <f t="shared" si="26"/>
        <v>0</v>
      </c>
      <c r="L264" s="16" t="s">
        <v>39</v>
      </c>
      <c r="M264" s="16" t="str" cm="1">
        <f t="array" ref="M264:U264">_xlfn._xlws.FILTER(领地怪物效果!$A$4:$I$64,L264=领地怪物效果!$A$4:$A$64)</f>
        <v>远征PVP-8级远征币矿井</v>
      </c>
      <c r="N264" s="16">
        <v>8</v>
      </c>
      <c r="O264" s="16">
        <v>39.549999999999997</v>
      </c>
      <c r="P264" s="16">
        <v>387.5</v>
      </c>
      <c r="Q264" s="16">
        <v>387.5</v>
      </c>
      <c r="R264" s="16">
        <v>0</v>
      </c>
      <c r="S264" s="16">
        <v>118871361</v>
      </c>
      <c r="T264" s="16">
        <v>271250000</v>
      </c>
      <c r="U264" s="16">
        <v>5823344216</v>
      </c>
      <c r="V264" s="16">
        <f t="shared" si="28"/>
        <v>8</v>
      </c>
      <c r="W264" s="19" cm="1">
        <f t="array" ref="W264">SUMPRODUCT((V264=品质升级提升效果!$H$3:$H$102)*(品质升级提升效果!$I$3:$I$102=C264)*(品质升级提升效果!$J$3:$J$102))</f>
        <v>0.32</v>
      </c>
      <c r="X264" s="19" cm="1">
        <f t="array" ref="X264">IFERROR(LOOKUP(1,0/((L264=Sheet2!$A$1:$A$90)*(Sheet2!$B$1:$B$90=C264)),Sheet2!$C$1:$C$90),W264)</f>
        <v>0.32</v>
      </c>
      <c r="Y264" s="16">
        <f t="shared" si="29"/>
        <v>38038835</v>
      </c>
      <c r="Z264" s="16">
        <f t="shared" si="30"/>
        <v>95480000</v>
      </c>
      <c r="AA264" s="16">
        <f t="shared" si="31"/>
        <v>2070522387</v>
      </c>
    </row>
    <row r="265" spans="1:27" x14ac:dyDescent="0.15">
      <c r="A265" s="16">
        <v>260</v>
      </c>
      <c r="B265" s="16">
        <v>209</v>
      </c>
      <c r="C265" s="16">
        <v>5</v>
      </c>
      <c r="D265" s="16">
        <f t="shared" si="25"/>
        <v>500</v>
      </c>
      <c r="E265" s="16">
        <f t="shared" si="27"/>
        <v>0</v>
      </c>
      <c r="F265" s="16">
        <f t="shared" si="26"/>
        <v>0</v>
      </c>
      <c r="L265" s="16" t="s">
        <v>40</v>
      </c>
      <c r="M265" s="16" t="str" cm="1">
        <f t="array" ref="M265:U265">_xlfn._xlws.FILTER(领地怪物效果!$A$4:$I$64,L265=领地怪物效果!$A$4:$A$64)</f>
        <v>远征PVP-9级远征币矿井</v>
      </c>
      <c r="N265" s="16">
        <v>9</v>
      </c>
      <c r="O265" s="16">
        <v>68.400000000000006</v>
      </c>
      <c r="P265" s="16">
        <v>480</v>
      </c>
      <c r="Q265" s="16">
        <v>480</v>
      </c>
      <c r="R265" s="16">
        <v>0</v>
      </c>
      <c r="S265" s="16">
        <v>205582835</v>
      </c>
      <c r="T265" s="16">
        <v>336000000</v>
      </c>
      <c r="U265" s="16">
        <v>7213432835</v>
      </c>
      <c r="V265" s="16">
        <f t="shared" si="28"/>
        <v>9</v>
      </c>
      <c r="W265" s="19" cm="1">
        <f t="array" ref="W265">SUMPRODUCT((V265=品质升级提升效果!$H$3:$H$102)*(品质升级提升效果!$I$3:$I$102=C265)*(品质升级提升效果!$J$3:$J$102))</f>
        <v>0.28000000000000003</v>
      </c>
      <c r="X265" s="19" cm="1">
        <f t="array" ref="X265">IFERROR(LOOKUP(1,0/((L265=Sheet2!$A$1:$A$90)*(Sheet2!$B$1:$B$90=C265)),Sheet2!$C$1:$C$90),W265)</f>
        <v>0.28000000000000003</v>
      </c>
      <c r="Y265" s="16">
        <f t="shared" si="29"/>
        <v>57563193</v>
      </c>
      <c r="Z265" s="16">
        <f t="shared" si="30"/>
        <v>103488000</v>
      </c>
      <c r="AA265" s="16">
        <f t="shared" si="31"/>
        <v>2244179104</v>
      </c>
    </row>
    <row r="266" spans="1:27" x14ac:dyDescent="0.15">
      <c r="A266" s="16">
        <v>261</v>
      </c>
      <c r="B266" s="16">
        <v>210</v>
      </c>
      <c r="C266" s="16">
        <v>5</v>
      </c>
      <c r="D266" s="16">
        <f t="shared" si="25"/>
        <v>500</v>
      </c>
      <c r="E266" s="16">
        <f t="shared" si="27"/>
        <v>0</v>
      </c>
      <c r="F266" s="16">
        <f t="shared" si="26"/>
        <v>0</v>
      </c>
      <c r="L266" s="16" t="s">
        <v>41</v>
      </c>
      <c r="M266" s="16" t="str" cm="1">
        <f t="array" ref="M266:U266">_xlfn._xlws.FILTER(领地怪物效果!$A$4:$I$64,L266=领地怪物效果!$A$4:$A$64)</f>
        <v>远征PVP-10级远征币矿井</v>
      </c>
      <c r="N266" s="16">
        <v>10</v>
      </c>
      <c r="O266" s="16">
        <v>80.5</v>
      </c>
      <c r="P266" s="16">
        <v>528</v>
      </c>
      <c r="Q266" s="16">
        <v>528</v>
      </c>
      <c r="R266" s="16">
        <v>0</v>
      </c>
      <c r="S266" s="16">
        <v>241950559</v>
      </c>
      <c r="T266" s="16">
        <v>369600000</v>
      </c>
      <c r="U266" s="16">
        <v>7934776119</v>
      </c>
      <c r="V266" s="16">
        <f t="shared" si="28"/>
        <v>10</v>
      </c>
      <c r="W266" s="19" cm="1">
        <f t="array" ref="W266">SUMPRODUCT((V266=品质升级提升效果!$H$3:$H$102)*(品质升级提升效果!$I$3:$I$102=C266)*(品质升级提升效果!$J$3:$J$102))</f>
        <v>0.16</v>
      </c>
      <c r="X266" s="19" cm="1">
        <f t="array" ref="X266">IFERROR(LOOKUP(1,0/((L266=Sheet2!$A$1:$A$90)*(Sheet2!$B$1:$B$90=C266)),Sheet2!$C$1:$C$90),W266)</f>
        <v>0.16</v>
      </c>
      <c r="Y266" s="16">
        <f t="shared" si="29"/>
        <v>38712089</v>
      </c>
      <c r="Z266" s="16">
        <f t="shared" si="30"/>
        <v>65049600</v>
      </c>
      <c r="AA266" s="16">
        <f t="shared" si="31"/>
        <v>1410626865</v>
      </c>
    </row>
    <row r="267" spans="1:27" x14ac:dyDescent="0.15">
      <c r="A267" s="16">
        <v>262</v>
      </c>
      <c r="B267" s="16">
        <v>301</v>
      </c>
      <c r="C267" s="16">
        <v>5</v>
      </c>
      <c r="D267" s="16">
        <f t="shared" si="25"/>
        <v>0</v>
      </c>
      <c r="E267" s="16">
        <f t="shared" si="27"/>
        <v>500</v>
      </c>
      <c r="F267" s="16">
        <f t="shared" si="26"/>
        <v>0</v>
      </c>
      <c r="L267" s="16" t="s">
        <v>42</v>
      </c>
      <c r="M267" s="16" t="str" cm="1">
        <f t="array" ref="M267:U267">_xlfn._xlws.FILTER(领地怪物效果!$A$4:$I$64,L267=领地怪物效果!$A$4:$A$64)</f>
        <v>远征PVP-1级圣水矿井</v>
      </c>
      <c r="N267" s="16">
        <v>1</v>
      </c>
      <c r="O267" s="16">
        <v>2.5499999999999998</v>
      </c>
      <c r="P267" s="16">
        <v>1.4</v>
      </c>
      <c r="Q267" s="16">
        <v>1.4</v>
      </c>
      <c r="R267" s="16">
        <v>0</v>
      </c>
      <c r="S267" s="16">
        <v>7664272</v>
      </c>
      <c r="T267" s="16">
        <v>980000</v>
      </c>
      <c r="U267" s="16">
        <v>21039179</v>
      </c>
      <c r="V267" s="16">
        <f t="shared" si="28"/>
        <v>1</v>
      </c>
      <c r="W267" s="19" cm="1">
        <f t="array" ref="W267">SUMPRODUCT((V267=品质升级提升效果!$H$3:$H$102)*(品质升级提升效果!$I$3:$I$102=C267)*(品质升级提升效果!$J$3:$J$102))</f>
        <v>0.5</v>
      </c>
      <c r="X267" s="19" cm="1">
        <f t="array" ref="X267">IFERROR(LOOKUP(1,0/((L267=Sheet2!$A$1:$A$90)*(Sheet2!$B$1:$B$90=C267)),Sheet2!$C$1:$C$90),W267)</f>
        <v>0.5</v>
      </c>
      <c r="Y267" s="16">
        <f t="shared" si="29"/>
        <v>3832136</v>
      </c>
      <c r="Z267" s="16">
        <f t="shared" si="30"/>
        <v>539000</v>
      </c>
      <c r="AA267" s="16">
        <f t="shared" si="31"/>
        <v>11688432</v>
      </c>
    </row>
    <row r="268" spans="1:27" x14ac:dyDescent="0.15">
      <c r="A268" s="16">
        <v>263</v>
      </c>
      <c r="B268" s="16">
        <v>302</v>
      </c>
      <c r="C268" s="16">
        <v>5</v>
      </c>
      <c r="D268" s="16">
        <f t="shared" si="25"/>
        <v>0</v>
      </c>
      <c r="E268" s="16">
        <f t="shared" si="27"/>
        <v>500</v>
      </c>
      <c r="F268" s="16">
        <f t="shared" si="26"/>
        <v>0</v>
      </c>
      <c r="L268" s="16" t="s">
        <v>43</v>
      </c>
      <c r="M268" s="16" t="str" cm="1">
        <f t="array" ref="M268:U268">_xlfn._xlws.FILTER(领地怪物效果!$A$4:$I$64,L268=领地怪物效果!$A$4:$A$64)</f>
        <v>远征PVP-2级圣水矿井</v>
      </c>
      <c r="N268" s="16">
        <v>2</v>
      </c>
      <c r="O268" s="16">
        <v>4</v>
      </c>
      <c r="P268" s="16">
        <v>1.65</v>
      </c>
      <c r="Q268" s="16">
        <v>1.65</v>
      </c>
      <c r="R268" s="16">
        <v>0</v>
      </c>
      <c r="S268" s="16">
        <v>12022388</v>
      </c>
      <c r="T268" s="16">
        <v>1155000</v>
      </c>
      <c r="U268" s="16">
        <v>24796175</v>
      </c>
      <c r="V268" s="16">
        <f t="shared" si="28"/>
        <v>2</v>
      </c>
      <c r="W268" s="19" cm="1">
        <f t="array" ref="W268">SUMPRODUCT((V268=品质升级提升效果!$H$3:$H$102)*(品质升级提升效果!$I$3:$I$102=C268)*(品质升级提升效果!$J$3:$J$102))</f>
        <v>0.44</v>
      </c>
      <c r="X268" s="19" cm="1">
        <f t="array" ref="X268">IFERROR(LOOKUP(1,0/((L268=Sheet2!$A$1:$A$90)*(Sheet2!$B$1:$B$90=C268)),Sheet2!$C$1:$C$90),W268)</f>
        <v>0.44</v>
      </c>
      <c r="Y268" s="16">
        <f t="shared" si="29"/>
        <v>5289850</v>
      </c>
      <c r="Z268" s="16">
        <f t="shared" si="30"/>
        <v>559020</v>
      </c>
      <c r="AA268" s="16">
        <f t="shared" si="31"/>
        <v>12122574</v>
      </c>
    </row>
    <row r="269" spans="1:27" x14ac:dyDescent="0.15">
      <c r="A269" s="16">
        <v>264</v>
      </c>
      <c r="B269" s="16">
        <v>303</v>
      </c>
      <c r="C269" s="16">
        <v>5</v>
      </c>
      <c r="D269" s="16">
        <f t="shared" si="25"/>
        <v>0</v>
      </c>
      <c r="E269" s="16">
        <f t="shared" si="27"/>
        <v>500</v>
      </c>
      <c r="F269" s="16">
        <f t="shared" si="26"/>
        <v>0</v>
      </c>
      <c r="L269" s="16" t="s">
        <v>44</v>
      </c>
      <c r="M269" s="16" t="str" cm="1">
        <f t="array" ref="M269:U269">_xlfn._xlws.FILTER(领地怪物效果!$A$4:$I$64,L269=领地怪物效果!$A$4:$A$64)</f>
        <v>远征PVP-3级圣水矿井</v>
      </c>
      <c r="N269" s="16">
        <v>3</v>
      </c>
      <c r="O269" s="16">
        <v>8</v>
      </c>
      <c r="P269" s="16">
        <v>2.9</v>
      </c>
      <c r="Q269" s="16">
        <v>2.9</v>
      </c>
      <c r="R269" s="16">
        <v>0</v>
      </c>
      <c r="S269" s="16">
        <v>24044776</v>
      </c>
      <c r="T269" s="16">
        <v>2030000</v>
      </c>
      <c r="U269" s="16">
        <v>43581156</v>
      </c>
      <c r="V269" s="16">
        <f t="shared" si="28"/>
        <v>3</v>
      </c>
      <c r="W269" s="19" cm="1">
        <f t="array" ref="W269">SUMPRODUCT((V269=品质升级提升效果!$H$3:$H$102)*(品质升级提升效果!$I$3:$I$102=C269)*(品质升级提升效果!$J$3:$J$102))</f>
        <v>0.38</v>
      </c>
      <c r="X269" s="19" cm="1">
        <f t="array" ref="X269">IFERROR(LOOKUP(1,0/((L269=Sheet2!$A$1:$A$90)*(Sheet2!$B$1:$B$90=C269)),Sheet2!$C$1:$C$90),W269)</f>
        <v>0.38</v>
      </c>
      <c r="Y269" s="16">
        <f t="shared" si="29"/>
        <v>9137014</v>
      </c>
      <c r="Z269" s="16">
        <f t="shared" si="30"/>
        <v>848540</v>
      </c>
      <c r="AA269" s="16">
        <f t="shared" si="31"/>
        <v>18400932</v>
      </c>
    </row>
    <row r="270" spans="1:27" x14ac:dyDescent="0.15">
      <c r="A270" s="16">
        <v>265</v>
      </c>
      <c r="B270" s="16">
        <v>304</v>
      </c>
      <c r="C270" s="16">
        <v>5</v>
      </c>
      <c r="D270" s="16">
        <f t="shared" si="25"/>
        <v>0</v>
      </c>
      <c r="E270" s="16">
        <f t="shared" si="27"/>
        <v>500</v>
      </c>
      <c r="F270" s="16">
        <f t="shared" si="26"/>
        <v>0</v>
      </c>
      <c r="L270" s="16" t="s">
        <v>45</v>
      </c>
      <c r="M270" s="16" t="str" cm="1">
        <f t="array" ref="M270:U270">_xlfn._xlws.FILTER(领地怪物效果!$A$4:$I$64,L270=领地怪物效果!$A$4:$A$64)</f>
        <v>远征PVP-4级圣水矿井</v>
      </c>
      <c r="N270" s="16">
        <v>4</v>
      </c>
      <c r="O270" s="16">
        <v>11.75</v>
      </c>
      <c r="P270" s="16">
        <v>22.25</v>
      </c>
      <c r="Q270" s="16">
        <v>22.25</v>
      </c>
      <c r="R270" s="16">
        <v>0</v>
      </c>
      <c r="S270" s="16">
        <v>35315764</v>
      </c>
      <c r="T270" s="16">
        <v>15575000</v>
      </c>
      <c r="U270" s="16">
        <v>334372667</v>
      </c>
      <c r="V270" s="16">
        <f t="shared" si="28"/>
        <v>4</v>
      </c>
      <c r="W270" s="19" cm="1">
        <f t="array" ref="W270">SUMPRODUCT((V270=品质升级提升效果!$H$3:$H$102)*(品质升级提升效果!$I$3:$I$102=C270)*(品质升级提升效果!$J$3:$J$102))</f>
        <v>0.38</v>
      </c>
      <c r="X270" s="19" cm="1">
        <f t="array" ref="X270">IFERROR(LOOKUP(1,0/((L270=Sheet2!$A$1:$A$90)*(Sheet2!$B$1:$B$90=C270)),Sheet2!$C$1:$C$90),W270)</f>
        <v>0.38</v>
      </c>
      <c r="Y270" s="16">
        <f t="shared" si="29"/>
        <v>13419990</v>
      </c>
      <c r="Z270" s="16">
        <f t="shared" si="30"/>
        <v>6510350</v>
      </c>
      <c r="AA270" s="16">
        <f t="shared" si="31"/>
        <v>141179570</v>
      </c>
    </row>
    <row r="271" spans="1:27" x14ac:dyDescent="0.15">
      <c r="A271" s="16">
        <v>266</v>
      </c>
      <c r="B271" s="16">
        <v>305</v>
      </c>
      <c r="C271" s="16">
        <v>5</v>
      </c>
      <c r="D271" s="16">
        <f t="shared" si="25"/>
        <v>0</v>
      </c>
      <c r="E271" s="16">
        <f t="shared" si="27"/>
        <v>500</v>
      </c>
      <c r="F271" s="16">
        <f t="shared" si="26"/>
        <v>0</v>
      </c>
      <c r="L271" s="16" t="s">
        <v>46</v>
      </c>
      <c r="M271" s="16" t="str" cm="1">
        <f t="array" ref="M271:U271">_xlfn._xlws.FILTER(领地怪物效果!$A$4:$I$64,L271=领地怪物效果!$A$4:$A$64)</f>
        <v>远征PVP-5级圣水矿井</v>
      </c>
      <c r="N271" s="16">
        <v>5</v>
      </c>
      <c r="O271" s="16">
        <v>17.8</v>
      </c>
      <c r="P271" s="16">
        <v>26.25</v>
      </c>
      <c r="Q271" s="16">
        <v>26.25</v>
      </c>
      <c r="R271" s="16">
        <v>0</v>
      </c>
      <c r="S271" s="16">
        <v>53499626</v>
      </c>
      <c r="T271" s="16">
        <v>18375000</v>
      </c>
      <c r="U271" s="16">
        <v>394484608</v>
      </c>
      <c r="V271" s="16">
        <f t="shared" si="28"/>
        <v>5</v>
      </c>
      <c r="W271" s="19" cm="1">
        <f t="array" ref="W271">SUMPRODUCT((V271=品质升级提升效果!$H$3:$H$102)*(品质升级提升效果!$I$3:$I$102=C271)*(品质升级提升效果!$J$3:$J$102))</f>
        <v>0.4</v>
      </c>
      <c r="X271" s="19" cm="1">
        <f t="array" ref="X271">IFERROR(LOOKUP(1,0/((L271=Sheet2!$A$1:$A$90)*(Sheet2!$B$1:$B$90=C271)),Sheet2!$C$1:$C$90),W271)</f>
        <v>0.4</v>
      </c>
      <c r="Y271" s="16">
        <f t="shared" si="29"/>
        <v>21399850</v>
      </c>
      <c r="Z271" s="16">
        <f t="shared" si="30"/>
        <v>8085000</v>
      </c>
      <c r="AA271" s="16">
        <f t="shared" si="31"/>
        <v>175326492</v>
      </c>
    </row>
    <row r="272" spans="1:27" x14ac:dyDescent="0.15">
      <c r="A272" s="16">
        <v>267</v>
      </c>
      <c r="B272" s="16">
        <v>306</v>
      </c>
      <c r="C272" s="16">
        <v>5</v>
      </c>
      <c r="D272" s="16">
        <f t="shared" si="25"/>
        <v>0</v>
      </c>
      <c r="E272" s="16">
        <f t="shared" si="27"/>
        <v>500</v>
      </c>
      <c r="F272" s="16">
        <f t="shared" si="26"/>
        <v>0</v>
      </c>
      <c r="L272" s="16" t="s">
        <v>47</v>
      </c>
      <c r="M272" s="16" t="str" cm="1">
        <f t="array" ref="M272:U272">_xlfn._xlws.FILTER(领地怪物效果!$A$4:$I$64,L272=领地怪物效果!$A$4:$A$64)</f>
        <v>远征PVP-6级圣水矿井</v>
      </c>
      <c r="N272" s="16">
        <v>6</v>
      </c>
      <c r="O272" s="16">
        <v>41.95</v>
      </c>
      <c r="P272" s="16">
        <v>174</v>
      </c>
      <c r="Q272" s="16">
        <v>174</v>
      </c>
      <c r="R272" s="16">
        <v>0</v>
      </c>
      <c r="S272" s="16">
        <v>126084794</v>
      </c>
      <c r="T272" s="16">
        <v>121800000</v>
      </c>
      <c r="U272" s="16">
        <v>2614869402</v>
      </c>
      <c r="V272" s="16">
        <f t="shared" si="28"/>
        <v>6</v>
      </c>
      <c r="W272" s="19" cm="1">
        <f t="array" ref="W272">SUMPRODUCT((V272=品质升级提升效果!$H$3:$H$102)*(品质升级提升效果!$I$3:$I$102=C272)*(品质升级提升效果!$J$3:$J$102))</f>
        <v>0.38</v>
      </c>
      <c r="X272" s="19" cm="1">
        <f t="array" ref="X272">IFERROR(LOOKUP(1,0/((L272=Sheet2!$A$1:$A$90)*(Sheet2!$B$1:$B$90=C272)),Sheet2!$C$1:$C$90),W272)</f>
        <v>0.38</v>
      </c>
      <c r="Y272" s="16">
        <f t="shared" si="29"/>
        <v>47912221</v>
      </c>
      <c r="Z272" s="16">
        <f t="shared" si="30"/>
        <v>50912400</v>
      </c>
      <c r="AA272" s="16">
        <f t="shared" si="31"/>
        <v>1104055969</v>
      </c>
    </row>
    <row r="273" spans="1:27" x14ac:dyDescent="0.15">
      <c r="A273" s="16">
        <v>268</v>
      </c>
      <c r="B273" s="16">
        <v>307</v>
      </c>
      <c r="C273" s="16">
        <v>5</v>
      </c>
      <c r="D273" s="16">
        <f t="shared" si="25"/>
        <v>0</v>
      </c>
      <c r="E273" s="16">
        <f t="shared" si="27"/>
        <v>500</v>
      </c>
      <c r="F273" s="16">
        <f t="shared" si="26"/>
        <v>0</v>
      </c>
      <c r="L273" s="16" t="s">
        <v>48</v>
      </c>
      <c r="M273" s="16" t="str" cm="1">
        <f t="array" ref="M273:U273">_xlfn._xlws.FILTER(领地怪物效果!$A$4:$I$64,L273=领地怪物效果!$A$4:$A$64)</f>
        <v>远征PVP-7级圣水矿井</v>
      </c>
      <c r="N273" s="16">
        <v>7</v>
      </c>
      <c r="O273" s="16">
        <v>48.35</v>
      </c>
      <c r="P273" s="16">
        <v>225</v>
      </c>
      <c r="Q273" s="16">
        <v>225</v>
      </c>
      <c r="R273" s="16">
        <v>0</v>
      </c>
      <c r="S273" s="16">
        <v>145320615</v>
      </c>
      <c r="T273" s="16">
        <v>157500000</v>
      </c>
      <c r="U273" s="16">
        <v>3381296641</v>
      </c>
      <c r="V273" s="16">
        <f t="shared" si="28"/>
        <v>7</v>
      </c>
      <c r="W273" s="19" cm="1">
        <f t="array" ref="W273">SUMPRODUCT((V273=品质升级提升效果!$H$3:$H$102)*(品质升级提升效果!$I$3:$I$102=C273)*(品质升级提升效果!$J$3:$J$102))</f>
        <v>0.36</v>
      </c>
      <c r="X273" s="19" cm="1">
        <f t="array" ref="X273">IFERROR(LOOKUP(1,0/((L273=Sheet2!$A$1:$A$90)*(Sheet2!$B$1:$B$90=C273)),Sheet2!$C$1:$C$90),W273)</f>
        <v>0.36</v>
      </c>
      <c r="Y273" s="16">
        <f t="shared" si="29"/>
        <v>52315421</v>
      </c>
      <c r="Z273" s="16">
        <f t="shared" si="30"/>
        <v>62370000</v>
      </c>
      <c r="AA273" s="16">
        <f t="shared" si="31"/>
        <v>1352518656</v>
      </c>
    </row>
    <row r="274" spans="1:27" x14ac:dyDescent="0.15">
      <c r="A274" s="16">
        <v>269</v>
      </c>
      <c r="B274" s="16">
        <v>308</v>
      </c>
      <c r="C274" s="16">
        <v>5</v>
      </c>
      <c r="D274" s="16">
        <f t="shared" ref="D274:D337" si="32">IF(AND(B274&gt;200,B274&lt;300),1,0)*100*C274</f>
        <v>0</v>
      </c>
      <c r="E274" s="16">
        <f t="shared" si="27"/>
        <v>500</v>
      </c>
      <c r="F274" s="16">
        <f t="shared" ref="F274:F337" si="33">IF(AND(B274&gt;600,B274&lt;700),1,0)*100*C274</f>
        <v>0</v>
      </c>
      <c r="L274" s="16" t="s">
        <v>49</v>
      </c>
      <c r="M274" s="16" t="str" cm="1">
        <f t="array" ref="M274:U274">_xlfn._xlws.FILTER(领地怪物效果!$A$4:$I$64,L274=领地怪物效果!$A$4:$A$64)</f>
        <v>远征PVP-8级圣水矿井</v>
      </c>
      <c r="N274" s="16">
        <v>8</v>
      </c>
      <c r="O274" s="16">
        <v>53.35</v>
      </c>
      <c r="P274" s="16">
        <v>290.60000000000002</v>
      </c>
      <c r="Q274" s="16">
        <v>290.60000000000002</v>
      </c>
      <c r="R274" s="16">
        <v>0</v>
      </c>
      <c r="S274" s="16">
        <v>160348600</v>
      </c>
      <c r="T274" s="16">
        <v>203420000</v>
      </c>
      <c r="U274" s="16">
        <v>4367132462</v>
      </c>
      <c r="V274" s="16">
        <f t="shared" si="28"/>
        <v>8</v>
      </c>
      <c r="W274" s="19" cm="1">
        <f t="array" ref="W274">SUMPRODUCT((V274=品质升级提升效果!$H$3:$H$102)*(品质升级提升效果!$I$3:$I$102=C274)*(品质升级提升效果!$J$3:$J$102))</f>
        <v>0.32</v>
      </c>
      <c r="X274" s="19" cm="1">
        <f t="array" ref="X274">IFERROR(LOOKUP(1,0/((L274=Sheet2!$A$1:$A$90)*(Sheet2!$B$1:$B$90=C274)),Sheet2!$C$1:$C$90),W274)</f>
        <v>0.32</v>
      </c>
      <c r="Y274" s="16">
        <f t="shared" si="29"/>
        <v>51311552</v>
      </c>
      <c r="Z274" s="16">
        <f t="shared" si="30"/>
        <v>71603840</v>
      </c>
      <c r="AA274" s="16">
        <f t="shared" si="31"/>
        <v>1552758208</v>
      </c>
    </row>
    <row r="275" spans="1:27" x14ac:dyDescent="0.15">
      <c r="A275" s="16">
        <v>270</v>
      </c>
      <c r="B275" s="16">
        <v>309</v>
      </c>
      <c r="C275" s="16">
        <v>5</v>
      </c>
      <c r="D275" s="16">
        <f t="shared" si="32"/>
        <v>0</v>
      </c>
      <c r="E275" s="16">
        <f t="shared" si="27"/>
        <v>500</v>
      </c>
      <c r="F275" s="16">
        <f t="shared" si="33"/>
        <v>0</v>
      </c>
      <c r="L275" s="16" t="s">
        <v>50</v>
      </c>
      <c r="M275" s="16" t="str" cm="1">
        <f t="array" ref="M275:U275">_xlfn._xlws.FILTER(领地怪物效果!$A$4:$I$64,L275=领地怪物效果!$A$4:$A$64)</f>
        <v>远征PVP-9级圣水矿井</v>
      </c>
      <c r="N275" s="16">
        <v>9</v>
      </c>
      <c r="O275" s="16">
        <v>92.3</v>
      </c>
      <c r="P275" s="16">
        <v>360</v>
      </c>
      <c r="Q275" s="16">
        <v>360</v>
      </c>
      <c r="R275" s="16">
        <v>0</v>
      </c>
      <c r="S275" s="16">
        <v>277416604</v>
      </c>
      <c r="T275" s="16">
        <v>252000000</v>
      </c>
      <c r="U275" s="16">
        <v>5410074626</v>
      </c>
      <c r="V275" s="16">
        <f t="shared" si="28"/>
        <v>9</v>
      </c>
      <c r="W275" s="19" cm="1">
        <f t="array" ref="W275">SUMPRODUCT((V275=品质升级提升效果!$H$3:$H$102)*(品质升级提升效果!$I$3:$I$102=C275)*(品质升级提升效果!$J$3:$J$102))</f>
        <v>0.28000000000000003</v>
      </c>
      <c r="X275" s="19" cm="1">
        <f t="array" ref="X275">IFERROR(LOOKUP(1,0/((L275=Sheet2!$A$1:$A$90)*(Sheet2!$B$1:$B$90=C275)),Sheet2!$C$1:$C$90),W275)</f>
        <v>0.28000000000000003</v>
      </c>
      <c r="Y275" s="16">
        <f t="shared" si="29"/>
        <v>77676649</v>
      </c>
      <c r="Z275" s="16">
        <f t="shared" si="30"/>
        <v>77616000</v>
      </c>
      <c r="AA275" s="16">
        <f t="shared" si="31"/>
        <v>1683134328</v>
      </c>
    </row>
    <row r="276" spans="1:27" x14ac:dyDescent="0.15">
      <c r="A276" s="16">
        <v>271</v>
      </c>
      <c r="B276" s="16">
        <v>310</v>
      </c>
      <c r="C276" s="16">
        <v>5</v>
      </c>
      <c r="D276" s="16">
        <f t="shared" si="32"/>
        <v>0</v>
      </c>
      <c r="E276" s="16">
        <f t="shared" si="27"/>
        <v>500</v>
      </c>
      <c r="F276" s="16">
        <f t="shared" si="33"/>
        <v>0</v>
      </c>
      <c r="L276" s="16" t="s">
        <v>51</v>
      </c>
      <c r="M276" s="16" t="str" cm="1">
        <f t="array" ref="M276:U276">_xlfn._xlws.FILTER(领地怪物效果!$A$4:$I$64,L276=领地怪物效果!$A$4:$A$64)</f>
        <v>远征PVP-10级圣水矿井</v>
      </c>
      <c r="N276" s="16">
        <v>10</v>
      </c>
      <c r="O276" s="16">
        <v>108.65</v>
      </c>
      <c r="P276" s="16">
        <v>396</v>
      </c>
      <c r="Q276" s="16">
        <v>396</v>
      </c>
      <c r="R276" s="16">
        <v>0</v>
      </c>
      <c r="S276" s="16">
        <v>326558115</v>
      </c>
      <c r="T276" s="16">
        <v>277200000</v>
      </c>
      <c r="U276" s="16">
        <v>5951082089</v>
      </c>
      <c r="V276" s="16">
        <f t="shared" si="28"/>
        <v>10</v>
      </c>
      <c r="W276" s="19" cm="1">
        <f t="array" ref="W276">SUMPRODUCT((V276=品质升级提升效果!$H$3:$H$102)*(品质升级提升效果!$I$3:$I$102=C276)*(品质升级提升效果!$J$3:$J$102))</f>
        <v>0.16</v>
      </c>
      <c r="X276" s="19" cm="1">
        <f t="array" ref="X276">IFERROR(LOOKUP(1,0/((L276=Sheet2!$A$1:$A$90)*(Sheet2!$B$1:$B$90=C276)),Sheet2!$C$1:$C$90),W276)</f>
        <v>0.16</v>
      </c>
      <c r="Y276" s="16">
        <f t="shared" si="29"/>
        <v>52249298</v>
      </c>
      <c r="Z276" s="16">
        <f t="shared" si="30"/>
        <v>48787200</v>
      </c>
      <c r="AA276" s="16">
        <f t="shared" si="31"/>
        <v>1057970149</v>
      </c>
    </row>
    <row r="277" spans="1:27" x14ac:dyDescent="0.15">
      <c r="A277" s="16">
        <v>272</v>
      </c>
      <c r="B277" s="16">
        <v>401</v>
      </c>
      <c r="C277" s="16">
        <v>5</v>
      </c>
      <c r="D277" s="16">
        <f t="shared" si="32"/>
        <v>0</v>
      </c>
      <c r="E277" s="16">
        <f t="shared" si="27"/>
        <v>0</v>
      </c>
      <c r="F277" s="16">
        <f t="shared" si="33"/>
        <v>0</v>
      </c>
      <c r="L277" s="16" t="s">
        <v>52</v>
      </c>
      <c r="M277" s="16" t="str" cm="1">
        <f t="array" ref="M277:U277">_xlfn._xlws.FILTER(领地怪物效果!$A$4:$I$64,L277=领地怪物效果!$A$4:$A$64)</f>
        <v>远征PVP-3级要塞</v>
      </c>
      <c r="N277" s="16">
        <v>3</v>
      </c>
      <c r="O277" s="16">
        <v>5</v>
      </c>
      <c r="P277" s="16">
        <v>2.5</v>
      </c>
      <c r="Q277" s="16">
        <v>2.5</v>
      </c>
      <c r="R277" s="16">
        <v>0</v>
      </c>
      <c r="S277" s="16">
        <v>15027985</v>
      </c>
      <c r="T277" s="16">
        <v>1750000</v>
      </c>
      <c r="U277" s="16">
        <v>37569962</v>
      </c>
      <c r="V277" s="16">
        <f t="shared" si="28"/>
        <v>1</v>
      </c>
      <c r="W277" s="19" cm="1">
        <f t="array" ref="W277">SUMPRODUCT((V277=品质升级提升效果!$H$3:$H$102)*(品质升级提升效果!$I$3:$I$102=C277)*(品质升级提升效果!$J$3:$J$102))</f>
        <v>0.5</v>
      </c>
      <c r="X277" s="19" cm="1">
        <f t="array" ref="X277">IFERROR(LOOKUP(1,0/((L277=Sheet2!$A$1:$A$90)*(Sheet2!$B$1:$B$90=C277)),Sheet2!$C$1:$C$90),W277)</f>
        <v>2.8000000000000001E-2</v>
      </c>
      <c r="Y277" s="16">
        <f t="shared" si="29"/>
        <v>420783</v>
      </c>
      <c r="Z277" s="16">
        <f t="shared" si="30"/>
        <v>53900</v>
      </c>
      <c r="AA277" s="16">
        <f t="shared" si="31"/>
        <v>1168843</v>
      </c>
    </row>
    <row r="278" spans="1:27" x14ac:dyDescent="0.15">
      <c r="A278" s="16">
        <v>273</v>
      </c>
      <c r="B278" s="16">
        <v>402</v>
      </c>
      <c r="C278" s="16">
        <v>5</v>
      </c>
      <c r="D278" s="16">
        <f t="shared" si="32"/>
        <v>0</v>
      </c>
      <c r="E278" s="16">
        <f t="shared" si="27"/>
        <v>0</v>
      </c>
      <c r="F278" s="16">
        <f t="shared" si="33"/>
        <v>0</v>
      </c>
      <c r="L278" s="16" t="s">
        <v>53</v>
      </c>
      <c r="M278" s="16" t="str" cm="1">
        <f t="array" ref="M278:U278">_xlfn._xlws.FILTER(领地怪物效果!$A$4:$I$64,L278=领地怪物效果!$A$4:$A$64)</f>
        <v>远征PVP-6级要塞</v>
      </c>
      <c r="N278" s="16">
        <v>6</v>
      </c>
      <c r="O278" s="16">
        <v>26</v>
      </c>
      <c r="P278" s="16">
        <v>160</v>
      </c>
      <c r="Q278" s="16">
        <v>160</v>
      </c>
      <c r="R278" s="16">
        <v>0</v>
      </c>
      <c r="S278" s="16">
        <v>78145522</v>
      </c>
      <c r="T278" s="16">
        <v>112000000</v>
      </c>
      <c r="U278" s="16">
        <v>2404477611</v>
      </c>
      <c r="V278" s="16">
        <f t="shared" si="28"/>
        <v>2</v>
      </c>
      <c r="W278" s="19" cm="1">
        <f t="array" ref="W278">SUMPRODUCT((V278=品质升级提升效果!$H$3:$H$102)*(品质升级提升效果!$I$3:$I$102=C278)*(品质升级提升效果!$J$3:$J$102))</f>
        <v>0.44</v>
      </c>
      <c r="X278" s="19" cm="1">
        <f t="array" ref="X278">IFERROR(LOOKUP(1,0/((L278=Sheet2!$A$1:$A$90)*(Sheet2!$B$1:$B$90=C278)),Sheet2!$C$1:$C$90),W278)</f>
        <v>2.8000000000000001E-2</v>
      </c>
      <c r="Y278" s="16">
        <f t="shared" si="29"/>
        <v>2188074</v>
      </c>
      <c r="Z278" s="16">
        <f t="shared" si="30"/>
        <v>3449600</v>
      </c>
      <c r="AA278" s="16">
        <f t="shared" si="31"/>
        <v>74805970</v>
      </c>
    </row>
    <row r="279" spans="1:27" x14ac:dyDescent="0.15">
      <c r="A279" s="16">
        <v>274</v>
      </c>
      <c r="B279" s="16">
        <v>403</v>
      </c>
      <c r="C279" s="16">
        <v>5</v>
      </c>
      <c r="D279" s="16">
        <f t="shared" si="32"/>
        <v>0</v>
      </c>
      <c r="E279" s="16">
        <f t="shared" si="27"/>
        <v>0</v>
      </c>
      <c r="F279" s="16">
        <f t="shared" si="33"/>
        <v>0</v>
      </c>
      <c r="L279" s="16" t="s">
        <v>54</v>
      </c>
      <c r="M279" s="16" t="str" cm="1">
        <f t="array" ref="M279:U279">_xlfn._xlws.FILTER(领地怪物效果!$A$4:$I$64,L279=领地怪物效果!$A$4:$A$64)</f>
        <v>远征PVP-9级要塞</v>
      </c>
      <c r="N279" s="16">
        <v>9</v>
      </c>
      <c r="O279" s="16">
        <v>56</v>
      </c>
      <c r="P279" s="16">
        <v>300</v>
      </c>
      <c r="Q279" s="16">
        <v>300</v>
      </c>
      <c r="R279" s="16">
        <v>0</v>
      </c>
      <c r="S279" s="16">
        <v>168313432</v>
      </c>
      <c r="T279" s="16">
        <v>210000000</v>
      </c>
      <c r="U279" s="16">
        <v>4508395522</v>
      </c>
      <c r="V279" s="16">
        <f t="shared" si="28"/>
        <v>3</v>
      </c>
      <c r="W279" s="19" cm="1">
        <f t="array" ref="W279">SUMPRODUCT((V279=品质升级提升效果!$H$3:$H$102)*(品质升级提升效果!$I$3:$I$102=C279)*(品质升级提升效果!$J$3:$J$102))</f>
        <v>0.38</v>
      </c>
      <c r="X279" s="19" cm="1">
        <f t="array" ref="X279">IFERROR(LOOKUP(1,0/((L279=Sheet2!$A$1:$A$90)*(Sheet2!$B$1:$B$90=C279)),Sheet2!$C$1:$C$90),W279)</f>
        <v>2.8000000000000001E-2</v>
      </c>
      <c r="Y279" s="16">
        <f t="shared" si="29"/>
        <v>4712776</v>
      </c>
      <c r="Z279" s="16">
        <f t="shared" si="30"/>
        <v>6468000</v>
      </c>
      <c r="AA279" s="16">
        <f t="shared" si="31"/>
        <v>140261194</v>
      </c>
    </row>
    <row r="280" spans="1:27" x14ac:dyDescent="0.15">
      <c r="A280" s="16">
        <v>275</v>
      </c>
      <c r="B280" s="16">
        <v>404</v>
      </c>
      <c r="C280" s="16">
        <v>5</v>
      </c>
      <c r="D280" s="16">
        <f t="shared" si="32"/>
        <v>0</v>
      </c>
      <c r="E280" s="16">
        <f t="shared" si="27"/>
        <v>0</v>
      </c>
      <c r="F280" s="16">
        <f t="shared" si="33"/>
        <v>0</v>
      </c>
      <c r="L280" s="16" t="s">
        <v>55</v>
      </c>
      <c r="M280" s="16" t="str" cm="1">
        <f t="array" ref="M280:U280">_xlfn._xlws.FILTER(领地怪物效果!$A$4:$I$64,L280=领地怪物效果!$A$4:$A$64)</f>
        <v>远征PVP-10级中心城邦</v>
      </c>
      <c r="N280" s="16">
        <v>10</v>
      </c>
      <c r="O280" s="16">
        <v>83</v>
      </c>
      <c r="P280" s="16">
        <v>401</v>
      </c>
      <c r="Q280" s="16">
        <v>401</v>
      </c>
      <c r="R280" s="16">
        <v>0</v>
      </c>
      <c r="S280" s="16">
        <v>249464552</v>
      </c>
      <c r="T280" s="16">
        <v>280700000</v>
      </c>
      <c r="U280" s="16">
        <v>6026222014</v>
      </c>
      <c r="V280" s="16">
        <f t="shared" si="28"/>
        <v>4</v>
      </c>
      <c r="W280" s="19" cm="1">
        <f t="array" ref="W280">SUMPRODUCT((V280=品质升级提升效果!$H$3:$H$102)*(品质升级提升效果!$I$3:$I$102=C280)*(品质升级提升效果!$J$3:$J$102))</f>
        <v>0.38</v>
      </c>
      <c r="X280" s="19" cm="1">
        <f t="array" ref="X280">IFERROR(LOOKUP(1,0/((L280=Sheet2!$A$1:$A$90)*(Sheet2!$B$1:$B$90=C280)),Sheet2!$C$1:$C$90),W280)</f>
        <v>2.8000000000000001E-2</v>
      </c>
      <c r="Y280" s="16">
        <f t="shared" si="29"/>
        <v>6985007</v>
      </c>
      <c r="Z280" s="16">
        <f t="shared" si="30"/>
        <v>8645560</v>
      </c>
      <c r="AA280" s="16">
        <f t="shared" si="31"/>
        <v>187482462</v>
      </c>
    </row>
    <row r="281" spans="1:27" x14ac:dyDescent="0.15">
      <c r="A281" s="16">
        <v>276</v>
      </c>
      <c r="B281" s="16">
        <v>500</v>
      </c>
      <c r="C281" s="16">
        <v>5</v>
      </c>
      <c r="D281" s="16">
        <f t="shared" si="32"/>
        <v>0</v>
      </c>
      <c r="E281" s="16">
        <f t="shared" si="27"/>
        <v>0</v>
      </c>
      <c r="F281" s="16">
        <f t="shared" si="33"/>
        <v>0</v>
      </c>
      <c r="L281" s="16" t="s">
        <v>56</v>
      </c>
      <c r="M281" s="16" t="str" cm="1">
        <f t="array" ref="M281:U281">_xlfn._xlws.FILTER(领地怪物效果!$A$4:$I$64,L281=领地怪物效果!$A$4:$A$64)</f>
        <v>远征PVE-出生</v>
      </c>
      <c r="N281" s="16">
        <v>0</v>
      </c>
      <c r="O281" s="16">
        <v>1.5</v>
      </c>
      <c r="P281" s="16">
        <v>1.2</v>
      </c>
      <c r="Q281" s="16">
        <v>1.2</v>
      </c>
      <c r="R281" s="16">
        <v>0</v>
      </c>
      <c r="S281" s="16">
        <v>4508395</v>
      </c>
      <c r="T281" s="16">
        <v>840000</v>
      </c>
      <c r="U281" s="16">
        <v>18033582</v>
      </c>
      <c r="V281" s="16">
        <f t="shared" si="28"/>
        <v>1</v>
      </c>
      <c r="W281" s="19" cm="1">
        <f t="array" ref="W281">SUMPRODUCT((V281=品质升级提升效果!$H$3:$H$102)*(品质升级提升效果!$I$3:$I$102=C281)*(品质升级提升效果!$J$3:$J$102))</f>
        <v>0.5</v>
      </c>
      <c r="X281" s="19" cm="1">
        <f t="array" ref="X281">IFERROR(LOOKUP(1,0/((L281=Sheet2!$A$1:$A$90)*(Sheet2!$B$1:$B$90=C281)),Sheet2!$C$1:$C$90),W281)</f>
        <v>0.5</v>
      </c>
      <c r="Y281" s="16">
        <f t="shared" si="29"/>
        <v>2254197</v>
      </c>
      <c r="Z281" s="16">
        <f t="shared" si="30"/>
        <v>462000</v>
      </c>
      <c r="AA281" s="16">
        <f t="shared" si="31"/>
        <v>10018656</v>
      </c>
    </row>
    <row r="282" spans="1:27" x14ac:dyDescent="0.15">
      <c r="A282" s="16">
        <v>277</v>
      </c>
      <c r="B282" s="16">
        <v>501</v>
      </c>
      <c r="C282" s="16">
        <v>5</v>
      </c>
      <c r="D282" s="16">
        <f t="shared" si="32"/>
        <v>0</v>
      </c>
      <c r="E282" s="16">
        <f t="shared" si="27"/>
        <v>0</v>
      </c>
      <c r="F282" s="16">
        <f t="shared" si="33"/>
        <v>0</v>
      </c>
      <c r="L282" s="16" t="s">
        <v>57</v>
      </c>
      <c r="M282" s="16" t="str" cm="1">
        <f t="array" ref="M282:U282">_xlfn._xlws.FILTER(领地怪物效果!$A$4:$I$64,L282=领地怪物效果!$A$4:$A$64)</f>
        <v>远征PVE-1级普通</v>
      </c>
      <c r="N282" s="16">
        <v>1</v>
      </c>
      <c r="O282" s="16">
        <v>1.35</v>
      </c>
      <c r="P282" s="16">
        <v>1.2</v>
      </c>
      <c r="Q282" s="16">
        <v>1.2</v>
      </c>
      <c r="R282" s="16">
        <v>0</v>
      </c>
      <c r="S282" s="16">
        <v>4057555</v>
      </c>
      <c r="T282" s="16">
        <v>840000</v>
      </c>
      <c r="U282" s="16">
        <v>18033582</v>
      </c>
      <c r="V282" s="16">
        <f t="shared" si="28"/>
        <v>1</v>
      </c>
      <c r="W282" s="19" cm="1">
        <f t="array" ref="W282">SUMPRODUCT((V282=品质升级提升效果!$H$3:$H$102)*(品质升级提升效果!$I$3:$I$102=C282)*(品质升级提升效果!$J$3:$J$102))</f>
        <v>0.5</v>
      </c>
      <c r="X282" s="19" cm="1">
        <f t="array" ref="X282">IFERROR(LOOKUP(1,0/((L282=Sheet2!$A$1:$A$90)*(Sheet2!$B$1:$B$90=C282)),Sheet2!$C$1:$C$90),W282)</f>
        <v>0.5</v>
      </c>
      <c r="Y282" s="16">
        <f t="shared" si="29"/>
        <v>2028777</v>
      </c>
      <c r="Z282" s="16">
        <f t="shared" si="30"/>
        <v>462000</v>
      </c>
      <c r="AA282" s="16">
        <f t="shared" si="31"/>
        <v>10018656</v>
      </c>
    </row>
    <row r="283" spans="1:27" x14ac:dyDescent="0.15">
      <c r="A283" s="16">
        <v>278</v>
      </c>
      <c r="B283" s="16">
        <v>502</v>
      </c>
      <c r="C283" s="16">
        <v>5</v>
      </c>
      <c r="D283" s="16">
        <f t="shared" si="32"/>
        <v>0</v>
      </c>
      <c r="E283" s="16">
        <f t="shared" si="27"/>
        <v>0</v>
      </c>
      <c r="F283" s="16">
        <f t="shared" si="33"/>
        <v>0</v>
      </c>
      <c r="L283" s="16" t="s">
        <v>58</v>
      </c>
      <c r="M283" s="16" t="str" cm="1">
        <f t="array" ref="M283:U283">_xlfn._xlws.FILTER(领地怪物效果!$A$4:$I$64,L283=领地怪物效果!$A$4:$A$64)</f>
        <v>远征PVE-2级普通</v>
      </c>
      <c r="N283" s="16">
        <v>2</v>
      </c>
      <c r="O283" s="16">
        <v>2.8</v>
      </c>
      <c r="P283" s="16">
        <v>1.8</v>
      </c>
      <c r="Q283" s="16">
        <v>1.8</v>
      </c>
      <c r="R283" s="16">
        <v>0</v>
      </c>
      <c r="S283" s="16">
        <v>8415671</v>
      </c>
      <c r="T283" s="16">
        <v>1260000</v>
      </c>
      <c r="U283" s="16">
        <v>27050373</v>
      </c>
      <c r="V283" s="16">
        <f t="shared" si="28"/>
        <v>2</v>
      </c>
      <c r="W283" s="19" cm="1">
        <f t="array" ref="W283">SUMPRODUCT((V283=品质升级提升效果!$H$3:$H$102)*(品质升级提升效果!$I$3:$I$102=C283)*(品质升级提升效果!$J$3:$J$102))</f>
        <v>0.44</v>
      </c>
      <c r="X283" s="19" cm="1">
        <f t="array" ref="X283">IFERROR(LOOKUP(1,0/((L283=Sheet2!$A$1:$A$90)*(Sheet2!$B$1:$B$90=C283)),Sheet2!$C$1:$C$90),W283)</f>
        <v>0.44</v>
      </c>
      <c r="Y283" s="16">
        <f t="shared" si="29"/>
        <v>3702895</v>
      </c>
      <c r="Z283" s="16">
        <f t="shared" si="30"/>
        <v>609840</v>
      </c>
      <c r="AA283" s="16">
        <f t="shared" si="31"/>
        <v>13224626</v>
      </c>
    </row>
    <row r="284" spans="1:27" x14ac:dyDescent="0.15">
      <c r="A284" s="16">
        <v>279</v>
      </c>
      <c r="B284" s="16">
        <v>503</v>
      </c>
      <c r="C284" s="16">
        <v>5</v>
      </c>
      <c r="D284" s="16">
        <f t="shared" si="32"/>
        <v>0</v>
      </c>
      <c r="E284" s="16">
        <f t="shared" ref="E284:E347" si="34">IF(AND(B284&gt;300,B284&lt;400),1,0)*100*C284</f>
        <v>0</v>
      </c>
      <c r="F284" s="16">
        <f t="shared" si="33"/>
        <v>0</v>
      </c>
      <c r="L284" s="16" t="s">
        <v>59</v>
      </c>
      <c r="M284" s="16" t="str" cm="1">
        <f t="array" ref="M284:U284">_xlfn._xlws.FILTER(领地怪物效果!$A$4:$I$64,L284=领地怪物效果!$A$4:$A$64)</f>
        <v>远征PVE-3级普通</v>
      </c>
      <c r="N284" s="16">
        <v>3</v>
      </c>
      <c r="O284" s="16">
        <v>5.5</v>
      </c>
      <c r="P284" s="16">
        <v>3</v>
      </c>
      <c r="Q284" s="16">
        <v>3</v>
      </c>
      <c r="R284" s="16">
        <v>0</v>
      </c>
      <c r="S284" s="16">
        <v>16530783</v>
      </c>
      <c r="T284" s="16">
        <v>2100000</v>
      </c>
      <c r="U284" s="16">
        <v>45083955</v>
      </c>
      <c r="V284" s="16">
        <f t="shared" si="28"/>
        <v>3</v>
      </c>
      <c r="W284" s="19" cm="1">
        <f t="array" ref="W284">SUMPRODUCT((V284=品质升级提升效果!$H$3:$H$102)*(品质升级提升效果!$I$3:$I$102=C284)*(品质升级提升效果!$J$3:$J$102))</f>
        <v>0.38</v>
      </c>
      <c r="X284" s="19" cm="1">
        <f t="array" ref="X284">IFERROR(LOOKUP(1,0/((L284=Sheet2!$A$1:$A$90)*(Sheet2!$B$1:$B$90=C284)),Sheet2!$C$1:$C$90),W284)</f>
        <v>0.38</v>
      </c>
      <c r="Y284" s="16">
        <f t="shared" si="29"/>
        <v>6281697</v>
      </c>
      <c r="Z284" s="16">
        <f t="shared" si="30"/>
        <v>877800</v>
      </c>
      <c r="AA284" s="16">
        <f t="shared" si="31"/>
        <v>19035447</v>
      </c>
    </row>
    <row r="285" spans="1:27" x14ac:dyDescent="0.15">
      <c r="A285" s="16">
        <v>280</v>
      </c>
      <c r="B285" s="16">
        <v>504</v>
      </c>
      <c r="C285" s="16">
        <v>5</v>
      </c>
      <c r="D285" s="16">
        <f t="shared" si="32"/>
        <v>0</v>
      </c>
      <c r="E285" s="16">
        <f t="shared" si="34"/>
        <v>0</v>
      </c>
      <c r="F285" s="16">
        <f t="shared" si="33"/>
        <v>0</v>
      </c>
      <c r="L285" s="16" t="s">
        <v>60</v>
      </c>
      <c r="M285" s="16" t="str" cm="1">
        <f t="array" ref="M285:U285">_xlfn._xlws.FILTER(领地怪物效果!$A$4:$I$64,L285=领地怪物效果!$A$4:$A$64)</f>
        <v>远征PVE-4级普通</v>
      </c>
      <c r="N285" s="16">
        <v>4</v>
      </c>
      <c r="O285" s="16">
        <v>8</v>
      </c>
      <c r="P285" s="16">
        <v>22</v>
      </c>
      <c r="Q285" s="16">
        <v>22</v>
      </c>
      <c r="R285" s="16">
        <v>0</v>
      </c>
      <c r="S285" s="16">
        <v>24044776</v>
      </c>
      <c r="T285" s="16">
        <v>15400000</v>
      </c>
      <c r="U285" s="16">
        <v>330615671</v>
      </c>
      <c r="V285" s="16">
        <f t="shared" si="28"/>
        <v>4</v>
      </c>
      <c r="W285" s="19" cm="1">
        <f t="array" ref="W285">SUMPRODUCT((V285=品质升级提升效果!$H$3:$H$102)*(品质升级提升效果!$I$3:$I$102=C285)*(品质升级提升效果!$J$3:$J$102))</f>
        <v>0.38</v>
      </c>
      <c r="X285" s="19" cm="1">
        <f t="array" ref="X285">IFERROR(LOOKUP(1,0/((L285=Sheet2!$A$1:$A$90)*(Sheet2!$B$1:$B$90=C285)),Sheet2!$C$1:$C$90),W285)</f>
        <v>0.38</v>
      </c>
      <c r="Y285" s="16">
        <f t="shared" si="29"/>
        <v>9137014</v>
      </c>
      <c r="Z285" s="16">
        <f t="shared" si="30"/>
        <v>6437200</v>
      </c>
      <c r="AA285" s="16">
        <f t="shared" si="31"/>
        <v>139593283</v>
      </c>
    </row>
    <row r="286" spans="1:27" x14ac:dyDescent="0.15">
      <c r="A286" s="16">
        <v>281</v>
      </c>
      <c r="B286" s="16">
        <v>505</v>
      </c>
      <c r="C286" s="16">
        <v>5</v>
      </c>
      <c r="D286" s="16">
        <f t="shared" si="32"/>
        <v>0</v>
      </c>
      <c r="E286" s="16">
        <f t="shared" si="34"/>
        <v>0</v>
      </c>
      <c r="F286" s="16">
        <f t="shared" si="33"/>
        <v>0</v>
      </c>
      <c r="L286" s="16" t="s">
        <v>61</v>
      </c>
      <c r="M286" s="16" t="str" cm="1">
        <f t="array" ref="M286:U286">_xlfn._xlws.FILTER(领地怪物效果!$A$4:$I$64,L286=领地怪物效果!$A$4:$A$64)</f>
        <v>远征PVE-5级普通</v>
      </c>
      <c r="N286" s="16">
        <v>5</v>
      </c>
      <c r="O286" s="16">
        <v>12</v>
      </c>
      <c r="P286" s="16">
        <v>25</v>
      </c>
      <c r="Q286" s="16">
        <v>25</v>
      </c>
      <c r="R286" s="16">
        <v>0</v>
      </c>
      <c r="S286" s="16">
        <v>36067164</v>
      </c>
      <c r="T286" s="16">
        <v>17500000</v>
      </c>
      <c r="U286" s="16">
        <v>375699626</v>
      </c>
      <c r="V286" s="16">
        <f t="shared" si="28"/>
        <v>5</v>
      </c>
      <c r="W286" s="19" cm="1">
        <f t="array" ref="W286">SUMPRODUCT((V286=品质升级提升效果!$H$3:$H$102)*(品质升级提升效果!$I$3:$I$102=C286)*(品质升级提升效果!$J$3:$J$102))</f>
        <v>0.4</v>
      </c>
      <c r="X286" s="19" cm="1">
        <f t="array" ref="X286">IFERROR(LOOKUP(1,0/((L286=Sheet2!$A$1:$A$90)*(Sheet2!$B$1:$B$90=C286)),Sheet2!$C$1:$C$90),W286)</f>
        <v>0.4</v>
      </c>
      <c r="Y286" s="16">
        <f t="shared" si="29"/>
        <v>14426865</v>
      </c>
      <c r="Z286" s="16">
        <f t="shared" si="30"/>
        <v>7700000</v>
      </c>
      <c r="AA286" s="16">
        <f t="shared" si="31"/>
        <v>166977611</v>
      </c>
    </row>
    <row r="287" spans="1:27" x14ac:dyDescent="0.15">
      <c r="A287" s="16">
        <v>282</v>
      </c>
      <c r="B287" s="16">
        <v>506</v>
      </c>
      <c r="C287" s="16">
        <v>5</v>
      </c>
      <c r="D287" s="16">
        <f t="shared" si="32"/>
        <v>0</v>
      </c>
      <c r="E287" s="16">
        <f t="shared" si="34"/>
        <v>0</v>
      </c>
      <c r="F287" s="16">
        <f t="shared" si="33"/>
        <v>0</v>
      </c>
      <c r="L287" s="16" t="s">
        <v>62</v>
      </c>
      <c r="M287" s="16" t="str" cm="1">
        <f t="array" ref="M287:U287">_xlfn._xlws.FILTER(领地怪物效果!$A$4:$I$64,L287=领地怪物效果!$A$4:$A$64)</f>
        <v>远征PVE-6级普通</v>
      </c>
      <c r="N287" s="16">
        <v>6</v>
      </c>
      <c r="O287" s="16">
        <v>28</v>
      </c>
      <c r="P287" s="16">
        <v>160</v>
      </c>
      <c r="Q287" s="16">
        <v>160</v>
      </c>
      <c r="R287" s="16">
        <v>0</v>
      </c>
      <c r="S287" s="16">
        <v>84156716</v>
      </c>
      <c r="T287" s="16">
        <v>112000000</v>
      </c>
      <c r="U287" s="16">
        <v>2404477611</v>
      </c>
      <c r="V287" s="16">
        <f t="shared" si="28"/>
        <v>6</v>
      </c>
      <c r="W287" s="19" cm="1">
        <f t="array" ref="W287">SUMPRODUCT((V287=品质升级提升效果!$H$3:$H$102)*(品质升级提升效果!$I$3:$I$102=C287)*(品质升级提升效果!$J$3:$J$102))</f>
        <v>0.38</v>
      </c>
      <c r="X287" s="19" cm="1">
        <f t="array" ref="X287">IFERROR(LOOKUP(1,0/((L287=Sheet2!$A$1:$A$90)*(Sheet2!$B$1:$B$90=C287)),Sheet2!$C$1:$C$90),W287)</f>
        <v>0.38</v>
      </c>
      <c r="Y287" s="16">
        <f t="shared" si="29"/>
        <v>31979552</v>
      </c>
      <c r="Z287" s="16">
        <f t="shared" si="30"/>
        <v>46816000</v>
      </c>
      <c r="AA287" s="16">
        <f t="shared" si="31"/>
        <v>1015223880</v>
      </c>
    </row>
    <row r="288" spans="1:27" x14ac:dyDescent="0.15">
      <c r="A288" s="16">
        <v>283</v>
      </c>
      <c r="B288" s="16">
        <v>507</v>
      </c>
      <c r="C288" s="16">
        <v>5</v>
      </c>
      <c r="D288" s="16">
        <f t="shared" si="32"/>
        <v>0</v>
      </c>
      <c r="E288" s="16">
        <f t="shared" si="34"/>
        <v>0</v>
      </c>
      <c r="F288" s="16">
        <f t="shared" si="33"/>
        <v>0</v>
      </c>
      <c r="L288" s="16" t="s">
        <v>63</v>
      </c>
      <c r="M288" s="16" t="str" cm="1">
        <f t="array" ref="M288:U288">_xlfn._xlws.FILTER(领地怪物效果!$A$4:$I$64,L288=领地怪物效果!$A$4:$A$64)</f>
        <v>远征PVE-7级普通</v>
      </c>
      <c r="N288" s="16">
        <v>7</v>
      </c>
      <c r="O288" s="16">
        <v>32</v>
      </c>
      <c r="P288" s="16">
        <v>200</v>
      </c>
      <c r="Q288" s="16">
        <v>200</v>
      </c>
      <c r="R288" s="16">
        <v>0</v>
      </c>
      <c r="S288" s="16">
        <v>96179104</v>
      </c>
      <c r="T288" s="16">
        <v>140000000</v>
      </c>
      <c r="U288" s="16">
        <v>3005597014</v>
      </c>
      <c r="V288" s="16">
        <f t="shared" si="28"/>
        <v>7</v>
      </c>
      <c r="W288" s="19" cm="1">
        <f t="array" ref="W288">SUMPRODUCT((V288=品质升级提升效果!$H$3:$H$102)*(品质升级提升效果!$I$3:$I$102=C288)*(品质升级提升效果!$J$3:$J$102))</f>
        <v>0.36</v>
      </c>
      <c r="X288" s="19" cm="1">
        <f t="array" ref="X288">IFERROR(LOOKUP(1,0/((L288=Sheet2!$A$1:$A$90)*(Sheet2!$B$1:$B$90=C288)),Sheet2!$C$1:$C$90),W288)</f>
        <v>0.36</v>
      </c>
      <c r="Y288" s="16">
        <f t="shared" si="29"/>
        <v>34624477</v>
      </c>
      <c r="Z288" s="16">
        <f t="shared" si="30"/>
        <v>55440000</v>
      </c>
      <c r="AA288" s="16">
        <f t="shared" si="31"/>
        <v>1202238805</v>
      </c>
    </row>
    <row r="289" spans="1:27" x14ac:dyDescent="0.15">
      <c r="A289" s="16">
        <v>284</v>
      </c>
      <c r="B289" s="16">
        <v>508</v>
      </c>
      <c r="C289" s="16">
        <v>5</v>
      </c>
      <c r="D289" s="16">
        <f t="shared" si="32"/>
        <v>0</v>
      </c>
      <c r="E289" s="16">
        <f t="shared" si="34"/>
        <v>0</v>
      </c>
      <c r="F289" s="16">
        <f t="shared" si="33"/>
        <v>0</v>
      </c>
      <c r="L289" s="16" t="s">
        <v>64</v>
      </c>
      <c r="M289" s="16" t="str" cm="1">
        <f t="array" ref="M289:U289">_xlfn._xlws.FILTER(领地怪物效果!$A$4:$I$64,L289=领地怪物效果!$A$4:$A$64)</f>
        <v>远征PVE-8级普通</v>
      </c>
      <c r="N289" s="16">
        <v>8</v>
      </c>
      <c r="O289" s="16">
        <v>35</v>
      </c>
      <c r="P289" s="16">
        <v>250</v>
      </c>
      <c r="Q289" s="16">
        <v>250</v>
      </c>
      <c r="R289" s="16">
        <v>0</v>
      </c>
      <c r="S289" s="16">
        <v>105195895</v>
      </c>
      <c r="T289" s="16">
        <v>175000000</v>
      </c>
      <c r="U289" s="16">
        <v>3756996268</v>
      </c>
      <c r="V289" s="16">
        <f t="shared" si="28"/>
        <v>8</v>
      </c>
      <c r="W289" s="19" cm="1">
        <f t="array" ref="W289">SUMPRODUCT((V289=品质升级提升效果!$H$3:$H$102)*(品质升级提升效果!$I$3:$I$102=C289)*(品质升级提升效果!$J$3:$J$102))</f>
        <v>0.32</v>
      </c>
      <c r="X289" s="19" cm="1">
        <f t="array" ref="X289">IFERROR(LOOKUP(1,0/((L289=Sheet2!$A$1:$A$90)*(Sheet2!$B$1:$B$90=C289)),Sheet2!$C$1:$C$90),W289)</f>
        <v>0.32</v>
      </c>
      <c r="Y289" s="16">
        <f t="shared" si="29"/>
        <v>33662686</v>
      </c>
      <c r="Z289" s="16">
        <f t="shared" si="30"/>
        <v>61600000</v>
      </c>
      <c r="AA289" s="16">
        <f t="shared" si="31"/>
        <v>1335820895</v>
      </c>
    </row>
    <row r="290" spans="1:27" x14ac:dyDescent="0.15">
      <c r="A290" s="16">
        <v>285</v>
      </c>
      <c r="B290" s="16">
        <v>509</v>
      </c>
      <c r="C290" s="16">
        <v>5</v>
      </c>
      <c r="D290" s="16">
        <f t="shared" si="32"/>
        <v>0</v>
      </c>
      <c r="E290" s="16">
        <f t="shared" si="34"/>
        <v>0</v>
      </c>
      <c r="F290" s="16">
        <f t="shared" si="33"/>
        <v>0</v>
      </c>
      <c r="L290" s="16" t="s">
        <v>65</v>
      </c>
      <c r="M290" s="16" t="str" cm="1">
        <f t="array" ref="M290:U290">_xlfn._xlws.FILTER(领地怪物效果!$A$4:$I$64,L290=领地怪物效果!$A$4:$A$64)</f>
        <v>远征PVE-9级普通</v>
      </c>
      <c r="N290" s="16">
        <v>9</v>
      </c>
      <c r="O290" s="16">
        <v>60</v>
      </c>
      <c r="P290" s="16">
        <v>300</v>
      </c>
      <c r="Q290" s="16">
        <v>300</v>
      </c>
      <c r="R290" s="16">
        <v>0</v>
      </c>
      <c r="S290" s="16">
        <v>180335820</v>
      </c>
      <c r="T290" s="16">
        <v>210000000</v>
      </c>
      <c r="U290" s="16">
        <v>4508395522</v>
      </c>
      <c r="V290" s="16">
        <f t="shared" si="28"/>
        <v>9</v>
      </c>
      <c r="W290" s="19" cm="1">
        <f t="array" ref="W290">SUMPRODUCT((V290=品质升级提升效果!$H$3:$H$102)*(品质升级提升效果!$I$3:$I$102=C290)*(品质升级提升效果!$J$3:$J$102))</f>
        <v>0.28000000000000003</v>
      </c>
      <c r="X290" s="19" cm="1">
        <f t="array" ref="X290">IFERROR(LOOKUP(1,0/((L290=Sheet2!$A$1:$A$90)*(Sheet2!$B$1:$B$90=C290)),Sheet2!$C$1:$C$90),W290)</f>
        <v>0.28000000000000003</v>
      </c>
      <c r="Y290" s="16">
        <f t="shared" si="29"/>
        <v>50494029</v>
      </c>
      <c r="Z290" s="16">
        <f t="shared" si="30"/>
        <v>64680000</v>
      </c>
      <c r="AA290" s="16">
        <f t="shared" si="31"/>
        <v>1402611940</v>
      </c>
    </row>
    <row r="291" spans="1:27" x14ac:dyDescent="0.15">
      <c r="A291" s="16">
        <v>286</v>
      </c>
      <c r="B291" s="16">
        <v>510</v>
      </c>
      <c r="C291" s="16">
        <v>5</v>
      </c>
      <c r="D291" s="16">
        <f t="shared" si="32"/>
        <v>0</v>
      </c>
      <c r="E291" s="16">
        <f t="shared" si="34"/>
        <v>0</v>
      </c>
      <c r="F291" s="16">
        <f t="shared" si="33"/>
        <v>0</v>
      </c>
      <c r="L291" s="16" t="s">
        <v>66</v>
      </c>
      <c r="M291" s="16" t="str" cm="1">
        <f t="array" ref="M291:U291">_xlfn._xlws.FILTER(领地怪物效果!$A$4:$I$64,L291=领地怪物效果!$A$4:$A$64)</f>
        <v>远征PVE-10级普通</v>
      </c>
      <c r="N291" s="16">
        <v>10</v>
      </c>
      <c r="O291" s="16">
        <v>70</v>
      </c>
      <c r="P291" s="16">
        <v>320</v>
      </c>
      <c r="Q291" s="16">
        <v>320</v>
      </c>
      <c r="R291" s="16">
        <v>0</v>
      </c>
      <c r="S291" s="16">
        <v>210391791</v>
      </c>
      <c r="T291" s="16">
        <v>224000000</v>
      </c>
      <c r="U291" s="16">
        <v>4808955223</v>
      </c>
      <c r="V291" s="16">
        <f t="shared" si="28"/>
        <v>10</v>
      </c>
      <c r="W291" s="19" cm="1">
        <f t="array" ref="W291">SUMPRODUCT((V291=品质升级提升效果!$H$3:$H$102)*(品质升级提升效果!$I$3:$I$102=C291)*(品质升级提升效果!$J$3:$J$102))</f>
        <v>0.16</v>
      </c>
      <c r="X291" s="19" cm="1">
        <f t="array" ref="X291">IFERROR(LOOKUP(1,0/((L291=Sheet2!$A$1:$A$90)*(Sheet2!$B$1:$B$90=C291)),Sheet2!$C$1:$C$90),W291)</f>
        <v>0.16</v>
      </c>
      <c r="Y291" s="16">
        <f t="shared" si="29"/>
        <v>33662686</v>
      </c>
      <c r="Z291" s="16">
        <f t="shared" si="30"/>
        <v>39424000</v>
      </c>
      <c r="AA291" s="16">
        <f t="shared" si="31"/>
        <v>854925372</v>
      </c>
    </row>
    <row r="292" spans="1:27" x14ac:dyDescent="0.15">
      <c r="A292" s="16">
        <v>287</v>
      </c>
      <c r="B292" s="16">
        <v>601</v>
      </c>
      <c r="C292" s="16">
        <v>5</v>
      </c>
      <c r="D292" s="16">
        <f t="shared" si="32"/>
        <v>0</v>
      </c>
      <c r="E292" s="16">
        <f t="shared" si="34"/>
        <v>0</v>
      </c>
      <c r="F292" s="16">
        <f t="shared" si="33"/>
        <v>500</v>
      </c>
      <c r="L292" s="16" t="s">
        <v>67</v>
      </c>
      <c r="M292" s="16" t="str" cm="1">
        <f t="array" ref="M292:U292">_xlfn._xlws.FILTER(领地怪物效果!$A$4:$I$64,L292=领地怪物效果!$A$4:$A$64)</f>
        <v>远征PVE-1级远古矿井</v>
      </c>
      <c r="N292" s="16">
        <v>1</v>
      </c>
      <c r="O292" s="16">
        <v>1.9</v>
      </c>
      <c r="P292" s="16">
        <v>1.9</v>
      </c>
      <c r="Q292" s="16">
        <v>1.9</v>
      </c>
      <c r="R292" s="16">
        <v>0</v>
      </c>
      <c r="S292" s="16">
        <v>5710634</v>
      </c>
      <c r="T292" s="16">
        <v>1330000</v>
      </c>
      <c r="U292" s="16">
        <v>28553171</v>
      </c>
      <c r="V292" s="16">
        <f t="shared" si="28"/>
        <v>1</v>
      </c>
      <c r="W292" s="19" cm="1">
        <f t="array" ref="W292">SUMPRODUCT((V292=品质升级提升效果!$H$3:$H$102)*(品质升级提升效果!$I$3:$I$102=C292)*(品质升级提升效果!$J$3:$J$102))</f>
        <v>0.5</v>
      </c>
      <c r="X292" s="19" cm="1">
        <f t="array" ref="X292">IFERROR(LOOKUP(1,0/((L292=Sheet2!$A$1:$A$90)*(Sheet2!$B$1:$B$90=C292)),Sheet2!$C$1:$C$90),W292)</f>
        <v>0.5</v>
      </c>
      <c r="Y292" s="16">
        <f t="shared" si="29"/>
        <v>2855317</v>
      </c>
      <c r="Z292" s="16">
        <f t="shared" si="30"/>
        <v>731500</v>
      </c>
      <c r="AA292" s="16">
        <f t="shared" si="31"/>
        <v>15862872</v>
      </c>
    </row>
    <row r="293" spans="1:27" x14ac:dyDescent="0.15">
      <c r="A293" s="16">
        <v>288</v>
      </c>
      <c r="B293" s="16">
        <v>602</v>
      </c>
      <c r="C293" s="16">
        <v>5</v>
      </c>
      <c r="D293" s="16">
        <f t="shared" si="32"/>
        <v>0</v>
      </c>
      <c r="E293" s="16">
        <f t="shared" si="34"/>
        <v>0</v>
      </c>
      <c r="F293" s="16">
        <f t="shared" si="33"/>
        <v>500</v>
      </c>
      <c r="L293" s="16" t="s">
        <v>68</v>
      </c>
      <c r="M293" s="16" t="str" cm="1">
        <f t="array" ref="M293:U293">_xlfn._xlws.FILTER(领地怪物效果!$A$4:$I$64,L293=领地怪物效果!$A$4:$A$64)</f>
        <v>远征PVE-2级远古矿井</v>
      </c>
      <c r="N293" s="16">
        <v>2</v>
      </c>
      <c r="O293" s="16">
        <v>2.95</v>
      </c>
      <c r="P293" s="16">
        <v>2.25</v>
      </c>
      <c r="Q293" s="16">
        <v>2.25</v>
      </c>
      <c r="R293" s="16">
        <v>0</v>
      </c>
      <c r="S293" s="16">
        <v>8866511</v>
      </c>
      <c r="T293" s="16">
        <v>1575000</v>
      </c>
      <c r="U293" s="16">
        <v>33812966</v>
      </c>
      <c r="V293" s="16">
        <f t="shared" si="28"/>
        <v>2</v>
      </c>
      <c r="W293" s="19" cm="1">
        <f t="array" ref="W293">SUMPRODUCT((V293=品质升级提升效果!$H$3:$H$102)*(品质升级提升效果!$I$3:$I$102=C293)*(品质升级提升效果!$J$3:$J$102))</f>
        <v>0.44</v>
      </c>
      <c r="X293" s="19" cm="1">
        <f t="array" ref="X293">IFERROR(LOOKUP(1,0/((L293=Sheet2!$A$1:$A$90)*(Sheet2!$B$1:$B$90=C293)),Sheet2!$C$1:$C$90),W293)</f>
        <v>0.44</v>
      </c>
      <c r="Y293" s="16">
        <f t="shared" si="29"/>
        <v>3901264</v>
      </c>
      <c r="Z293" s="16">
        <f t="shared" si="30"/>
        <v>762300</v>
      </c>
      <c r="AA293" s="16">
        <f t="shared" si="31"/>
        <v>16530783</v>
      </c>
    </row>
    <row r="294" spans="1:27" x14ac:dyDescent="0.15">
      <c r="A294" s="16">
        <v>289</v>
      </c>
      <c r="B294" s="16">
        <v>603</v>
      </c>
      <c r="C294" s="16">
        <v>5</v>
      </c>
      <c r="D294" s="16">
        <f t="shared" si="32"/>
        <v>0</v>
      </c>
      <c r="E294" s="16">
        <f t="shared" si="34"/>
        <v>0</v>
      </c>
      <c r="F294" s="16">
        <f t="shared" si="33"/>
        <v>500</v>
      </c>
      <c r="L294" s="16" t="s">
        <v>69</v>
      </c>
      <c r="M294" s="16" t="str" cm="1">
        <f t="array" ref="M294:U294">_xlfn._xlws.FILTER(领地怪物效果!$A$4:$I$64,L294=领地怪物效果!$A$4:$A$64)</f>
        <v>远征PVE-3级远古矿井</v>
      </c>
      <c r="N294" s="16">
        <v>3</v>
      </c>
      <c r="O294" s="16">
        <v>5.9</v>
      </c>
      <c r="P294" s="16">
        <v>3.9</v>
      </c>
      <c r="Q294" s="16">
        <v>3.9</v>
      </c>
      <c r="R294" s="16">
        <v>0</v>
      </c>
      <c r="S294" s="16">
        <v>17733022</v>
      </c>
      <c r="T294" s="16">
        <v>2730000</v>
      </c>
      <c r="U294" s="16">
        <v>58609141</v>
      </c>
      <c r="V294" s="16">
        <f t="shared" si="28"/>
        <v>3</v>
      </c>
      <c r="W294" s="19" cm="1">
        <f t="array" ref="W294">SUMPRODUCT((V294=品质升级提升效果!$H$3:$H$102)*(品质升级提升效果!$I$3:$I$102=C294)*(品质升级提升效果!$J$3:$J$102))</f>
        <v>0.38</v>
      </c>
      <c r="X294" s="19" cm="1">
        <f t="array" ref="X294">IFERROR(LOOKUP(1,0/((L294=Sheet2!$A$1:$A$90)*(Sheet2!$B$1:$B$90=C294)),Sheet2!$C$1:$C$90),W294)</f>
        <v>0.38</v>
      </c>
      <c r="Y294" s="16">
        <f t="shared" si="29"/>
        <v>6738548</v>
      </c>
      <c r="Z294" s="16">
        <f t="shared" si="30"/>
        <v>1141140</v>
      </c>
      <c r="AA294" s="16">
        <f t="shared" si="31"/>
        <v>24746081</v>
      </c>
    </row>
    <row r="295" spans="1:27" x14ac:dyDescent="0.15">
      <c r="A295" s="16">
        <v>290</v>
      </c>
      <c r="B295" s="16">
        <v>604</v>
      </c>
      <c r="C295" s="16">
        <v>5</v>
      </c>
      <c r="D295" s="16">
        <f t="shared" si="32"/>
        <v>0</v>
      </c>
      <c r="E295" s="16">
        <f t="shared" si="34"/>
        <v>0</v>
      </c>
      <c r="F295" s="16">
        <f t="shared" si="33"/>
        <v>500</v>
      </c>
      <c r="L295" s="16" t="s">
        <v>70</v>
      </c>
      <c r="M295" s="16" t="str" cm="1">
        <f t="array" ref="M295:U295">_xlfn._xlws.FILTER(领地怪物效果!$A$4:$I$64,L295=领地怪物效果!$A$4:$A$64)</f>
        <v>远征PVE-4级远古矿井</v>
      </c>
      <c r="N295" s="16">
        <v>4</v>
      </c>
      <c r="O295" s="16">
        <v>8.6999999999999993</v>
      </c>
      <c r="P295" s="16">
        <v>29.7</v>
      </c>
      <c r="Q295" s="16">
        <v>29.7</v>
      </c>
      <c r="R295" s="16">
        <v>0</v>
      </c>
      <c r="S295" s="16">
        <v>26148694</v>
      </c>
      <c r="T295" s="16">
        <v>20790000</v>
      </c>
      <c r="U295" s="16">
        <v>446331156</v>
      </c>
      <c r="V295" s="16">
        <f t="shared" si="28"/>
        <v>4</v>
      </c>
      <c r="W295" s="19" cm="1">
        <f t="array" ref="W295">SUMPRODUCT((V295=品质升级提升效果!$H$3:$H$102)*(品质升级提升效果!$I$3:$I$102=C295)*(品质升级提升效果!$J$3:$J$102))</f>
        <v>0.38</v>
      </c>
      <c r="X295" s="19" cm="1">
        <f t="array" ref="X295">IFERROR(LOOKUP(1,0/((L295=Sheet2!$A$1:$A$90)*(Sheet2!$B$1:$B$90=C295)),Sheet2!$C$1:$C$90),W295)</f>
        <v>0.38</v>
      </c>
      <c r="Y295" s="16">
        <f t="shared" si="29"/>
        <v>9936503</v>
      </c>
      <c r="Z295" s="16">
        <f t="shared" si="30"/>
        <v>8690220</v>
      </c>
      <c r="AA295" s="16">
        <f t="shared" si="31"/>
        <v>188450932</v>
      </c>
    </row>
    <row r="296" spans="1:27" x14ac:dyDescent="0.15">
      <c r="A296" s="16">
        <v>291</v>
      </c>
      <c r="B296" s="16">
        <v>605</v>
      </c>
      <c r="C296" s="16">
        <v>5</v>
      </c>
      <c r="D296" s="16">
        <f t="shared" si="32"/>
        <v>0</v>
      </c>
      <c r="E296" s="16">
        <f t="shared" si="34"/>
        <v>0</v>
      </c>
      <c r="F296" s="16">
        <f t="shared" si="33"/>
        <v>500</v>
      </c>
      <c r="L296" s="16" t="s">
        <v>71</v>
      </c>
      <c r="M296" s="16" t="str" cm="1">
        <f t="array" ref="M296:U296">_xlfn._xlws.FILTER(领地怪物效果!$A$4:$I$64,L296=领地怪物效果!$A$4:$A$64)</f>
        <v>远征PVE-5级远古矿井</v>
      </c>
      <c r="N296" s="16">
        <v>5</v>
      </c>
      <c r="O296" s="16">
        <v>13.2</v>
      </c>
      <c r="P296" s="16">
        <v>35</v>
      </c>
      <c r="Q296" s="16">
        <v>35</v>
      </c>
      <c r="R296" s="16">
        <v>0</v>
      </c>
      <c r="S296" s="16">
        <v>39673880</v>
      </c>
      <c r="T296" s="16">
        <v>24500000</v>
      </c>
      <c r="U296" s="16">
        <v>525979477</v>
      </c>
      <c r="V296" s="16">
        <f t="shared" si="28"/>
        <v>5</v>
      </c>
      <c r="W296" s="19" cm="1">
        <f t="array" ref="W296">SUMPRODUCT((V296=品质升级提升效果!$H$3:$H$102)*(品质升级提升效果!$I$3:$I$102=C296)*(品质升级提升效果!$J$3:$J$102))</f>
        <v>0.4</v>
      </c>
      <c r="X296" s="19" cm="1">
        <f t="array" ref="X296">IFERROR(LOOKUP(1,0/((L296=Sheet2!$A$1:$A$90)*(Sheet2!$B$1:$B$90=C296)),Sheet2!$C$1:$C$90),W296)</f>
        <v>0.4</v>
      </c>
      <c r="Y296" s="16">
        <f t="shared" si="29"/>
        <v>15869552</v>
      </c>
      <c r="Z296" s="16">
        <f t="shared" si="30"/>
        <v>10780000</v>
      </c>
      <c r="AA296" s="16">
        <f t="shared" si="31"/>
        <v>233768656</v>
      </c>
    </row>
    <row r="297" spans="1:27" x14ac:dyDescent="0.15">
      <c r="A297" s="16">
        <v>292</v>
      </c>
      <c r="B297" s="16">
        <v>606</v>
      </c>
      <c r="C297" s="16">
        <v>5</v>
      </c>
      <c r="D297" s="16">
        <f t="shared" si="32"/>
        <v>0</v>
      </c>
      <c r="E297" s="16">
        <f t="shared" si="34"/>
        <v>0</v>
      </c>
      <c r="F297" s="16">
        <f t="shared" si="33"/>
        <v>500</v>
      </c>
      <c r="L297" s="16" t="s">
        <v>72</v>
      </c>
      <c r="M297" s="16" t="str" cm="1">
        <f t="array" ref="M297:U297">_xlfn._xlws.FILTER(领地怪物效果!$A$4:$I$64,L297=领地怪物效果!$A$4:$A$64)</f>
        <v>远征PVE-6级远古矿井</v>
      </c>
      <c r="N297" s="16">
        <v>6</v>
      </c>
      <c r="O297" s="16">
        <v>31.05</v>
      </c>
      <c r="P297" s="16">
        <v>232</v>
      </c>
      <c r="Q297" s="16">
        <v>232</v>
      </c>
      <c r="R297" s="16">
        <v>0</v>
      </c>
      <c r="S297" s="16">
        <v>93323787</v>
      </c>
      <c r="T297" s="16">
        <v>162400000</v>
      </c>
      <c r="U297" s="16">
        <v>3486492537</v>
      </c>
      <c r="V297" s="16">
        <f t="shared" si="28"/>
        <v>6</v>
      </c>
      <c r="W297" s="19" cm="1">
        <f t="array" ref="W297">SUMPRODUCT((V297=品质升级提升效果!$H$3:$H$102)*(品质升级提升效果!$I$3:$I$102=C297)*(品质升级提升效果!$J$3:$J$102))</f>
        <v>0.38</v>
      </c>
      <c r="X297" s="19" cm="1">
        <f t="array" ref="X297">IFERROR(LOOKUP(1,0/((L297=Sheet2!$A$1:$A$90)*(Sheet2!$B$1:$B$90=C297)),Sheet2!$C$1:$C$90),W297)</f>
        <v>0.38</v>
      </c>
      <c r="Y297" s="16">
        <f t="shared" si="29"/>
        <v>35463039</v>
      </c>
      <c r="Z297" s="16">
        <f t="shared" si="30"/>
        <v>67883200</v>
      </c>
      <c r="AA297" s="16">
        <f t="shared" si="31"/>
        <v>1472074626</v>
      </c>
    </row>
    <row r="298" spans="1:27" x14ac:dyDescent="0.15">
      <c r="A298" s="16">
        <v>293</v>
      </c>
      <c r="B298" s="16">
        <v>607</v>
      </c>
      <c r="C298" s="16">
        <v>5</v>
      </c>
      <c r="D298" s="16">
        <f t="shared" si="32"/>
        <v>0</v>
      </c>
      <c r="E298" s="16">
        <f t="shared" si="34"/>
        <v>0</v>
      </c>
      <c r="F298" s="16">
        <f t="shared" si="33"/>
        <v>500</v>
      </c>
      <c r="L298" s="16" t="s">
        <v>73</v>
      </c>
      <c r="M298" s="16" t="str" cm="1">
        <f t="array" ref="M298:U298">_xlfn._xlws.FILTER(领地怪物效果!$A$4:$I$64,L298=领地怪物效果!$A$4:$A$64)</f>
        <v>远征PVE-7级远古矿井</v>
      </c>
      <c r="N298" s="16">
        <v>7</v>
      </c>
      <c r="O298" s="16">
        <v>35.799999999999997</v>
      </c>
      <c r="P298" s="16">
        <v>300</v>
      </c>
      <c r="Q298" s="16">
        <v>300</v>
      </c>
      <c r="R298" s="16">
        <v>0</v>
      </c>
      <c r="S298" s="16">
        <v>107600373</v>
      </c>
      <c r="T298" s="16">
        <v>210000000</v>
      </c>
      <c r="U298" s="16">
        <v>4508395522</v>
      </c>
      <c r="V298" s="16">
        <f t="shared" si="28"/>
        <v>7</v>
      </c>
      <c r="W298" s="19" cm="1">
        <f t="array" ref="W298">SUMPRODUCT((V298=品质升级提升效果!$H$3:$H$102)*(品质升级提升效果!$I$3:$I$102=C298)*(品质升级提升效果!$J$3:$J$102))</f>
        <v>0.36</v>
      </c>
      <c r="X298" s="19" cm="1">
        <f t="array" ref="X298">IFERROR(LOOKUP(1,0/((L298=Sheet2!$A$1:$A$90)*(Sheet2!$B$1:$B$90=C298)),Sheet2!$C$1:$C$90),W298)</f>
        <v>0.36</v>
      </c>
      <c r="Y298" s="16">
        <f t="shared" si="29"/>
        <v>38736134</v>
      </c>
      <c r="Z298" s="16">
        <f t="shared" si="30"/>
        <v>83160000</v>
      </c>
      <c r="AA298" s="16">
        <f t="shared" si="31"/>
        <v>1803358208</v>
      </c>
    </row>
    <row r="299" spans="1:27" x14ac:dyDescent="0.15">
      <c r="A299" s="16">
        <v>294</v>
      </c>
      <c r="B299" s="16">
        <v>608</v>
      </c>
      <c r="C299" s="16">
        <v>5</v>
      </c>
      <c r="D299" s="16">
        <f t="shared" si="32"/>
        <v>0</v>
      </c>
      <c r="E299" s="16">
        <f t="shared" si="34"/>
        <v>0</v>
      </c>
      <c r="F299" s="16">
        <f t="shared" si="33"/>
        <v>500</v>
      </c>
      <c r="L299" s="16" t="s">
        <v>74</v>
      </c>
      <c r="M299" s="16" t="str" cm="1">
        <f t="array" ref="M299:U299">_xlfn._xlws.FILTER(领地怪物效果!$A$4:$I$64,L299=领地怪物效果!$A$4:$A$64)</f>
        <v>远征PVE-8级远古矿井</v>
      </c>
      <c r="N299" s="16">
        <v>8</v>
      </c>
      <c r="O299" s="16">
        <v>39.549999999999997</v>
      </c>
      <c r="P299" s="16">
        <v>387.5</v>
      </c>
      <c r="Q299" s="16">
        <v>387.5</v>
      </c>
      <c r="R299" s="16">
        <v>0</v>
      </c>
      <c r="S299" s="16">
        <v>118871361</v>
      </c>
      <c r="T299" s="16">
        <v>271250000</v>
      </c>
      <c r="U299" s="16">
        <v>5823344216</v>
      </c>
      <c r="V299" s="16">
        <f t="shared" si="28"/>
        <v>8</v>
      </c>
      <c r="W299" s="19" cm="1">
        <f t="array" ref="W299">SUMPRODUCT((V299=品质升级提升效果!$H$3:$H$102)*(品质升级提升效果!$I$3:$I$102=C299)*(品质升级提升效果!$J$3:$J$102))</f>
        <v>0.32</v>
      </c>
      <c r="X299" s="19" cm="1">
        <f t="array" ref="X299">IFERROR(LOOKUP(1,0/((L299=Sheet2!$A$1:$A$90)*(Sheet2!$B$1:$B$90=C299)),Sheet2!$C$1:$C$90),W299)</f>
        <v>0.32</v>
      </c>
      <c r="Y299" s="16">
        <f t="shared" si="29"/>
        <v>38038835</v>
      </c>
      <c r="Z299" s="16">
        <f t="shared" si="30"/>
        <v>95480000</v>
      </c>
      <c r="AA299" s="16">
        <f t="shared" si="31"/>
        <v>2070522387</v>
      </c>
    </row>
    <row r="300" spans="1:27" x14ac:dyDescent="0.15">
      <c r="A300" s="16">
        <v>295</v>
      </c>
      <c r="B300" s="16">
        <v>609</v>
      </c>
      <c r="C300" s="16">
        <v>5</v>
      </c>
      <c r="D300" s="16">
        <f t="shared" si="32"/>
        <v>0</v>
      </c>
      <c r="E300" s="16">
        <f t="shared" si="34"/>
        <v>0</v>
      </c>
      <c r="F300" s="16">
        <f t="shared" si="33"/>
        <v>500</v>
      </c>
      <c r="L300" s="16" t="s">
        <v>75</v>
      </c>
      <c r="M300" s="16" t="str" cm="1">
        <f t="array" ref="M300:U300">_xlfn._xlws.FILTER(领地怪物效果!$A$4:$I$64,L300=领地怪物效果!$A$4:$A$64)</f>
        <v>远征PVE-9级远古矿井</v>
      </c>
      <c r="N300" s="16">
        <v>9</v>
      </c>
      <c r="O300" s="16">
        <v>68.400000000000006</v>
      </c>
      <c r="P300" s="16">
        <v>480</v>
      </c>
      <c r="Q300" s="16">
        <v>480</v>
      </c>
      <c r="R300" s="16">
        <v>0</v>
      </c>
      <c r="S300" s="16">
        <v>205582835</v>
      </c>
      <c r="T300" s="16">
        <v>336000000</v>
      </c>
      <c r="U300" s="16">
        <v>7213432835</v>
      </c>
      <c r="V300" s="16">
        <f t="shared" si="28"/>
        <v>9</v>
      </c>
      <c r="W300" s="19" cm="1">
        <f t="array" ref="W300">SUMPRODUCT((V300=品质升级提升效果!$H$3:$H$102)*(品质升级提升效果!$I$3:$I$102=C300)*(品质升级提升效果!$J$3:$J$102))</f>
        <v>0.28000000000000003</v>
      </c>
      <c r="X300" s="19" cm="1">
        <f t="array" ref="X300">IFERROR(LOOKUP(1,0/((L300=Sheet2!$A$1:$A$90)*(Sheet2!$B$1:$B$90=C300)),Sheet2!$C$1:$C$90),W300)</f>
        <v>0.28000000000000003</v>
      </c>
      <c r="Y300" s="16">
        <f t="shared" si="29"/>
        <v>57563193</v>
      </c>
      <c r="Z300" s="16">
        <f t="shared" si="30"/>
        <v>103488000</v>
      </c>
      <c r="AA300" s="16">
        <f t="shared" si="31"/>
        <v>2244179104</v>
      </c>
    </row>
    <row r="301" spans="1:27" x14ac:dyDescent="0.15">
      <c r="A301" s="16">
        <v>296</v>
      </c>
      <c r="B301" s="16">
        <v>701</v>
      </c>
      <c r="C301" s="16">
        <v>5</v>
      </c>
      <c r="D301" s="16">
        <f t="shared" si="32"/>
        <v>0</v>
      </c>
      <c r="E301" s="16">
        <f t="shared" si="34"/>
        <v>0</v>
      </c>
      <c r="F301" s="16">
        <f t="shared" si="33"/>
        <v>0</v>
      </c>
      <c r="L301" s="16" t="s">
        <v>76</v>
      </c>
      <c r="M301" s="16" t="str" cm="1">
        <f t="array" ref="M301:U301">_xlfn._xlws.FILTER(领地怪物效果!$A$4:$I$64,L301=领地怪物效果!$A$4:$A$64)</f>
        <v>远征PVE-2级BOSS据点</v>
      </c>
      <c r="N301" s="16">
        <v>2</v>
      </c>
      <c r="O301" s="16">
        <v>3.2</v>
      </c>
      <c r="P301" s="16">
        <v>2</v>
      </c>
      <c r="Q301" s="16">
        <v>2</v>
      </c>
      <c r="R301" s="16">
        <v>0</v>
      </c>
      <c r="S301" s="16">
        <v>9617910</v>
      </c>
      <c r="T301" s="16">
        <v>1400000</v>
      </c>
      <c r="U301" s="16">
        <v>30055970</v>
      </c>
      <c r="V301" s="16">
        <f t="shared" si="28"/>
        <v>1</v>
      </c>
      <c r="W301" s="19" cm="1">
        <f t="array" ref="W301">SUMPRODUCT((V301=品质升级提升效果!$H$3:$H$102)*(品质升级提升效果!$I$3:$I$102=C301)*(品质升级提升效果!$J$3:$J$102))</f>
        <v>0.5</v>
      </c>
      <c r="X301" s="19" cm="1">
        <f t="array" ref="X301">IFERROR(LOOKUP(1,0/((L301=Sheet2!$A$1:$A$90)*(Sheet2!$B$1:$B$90=C301)),Sheet2!$C$1:$C$90),W301)</f>
        <v>2.8000000000000001E-2</v>
      </c>
      <c r="Y301" s="16">
        <f t="shared" si="29"/>
        <v>269301</v>
      </c>
      <c r="Z301" s="16">
        <f t="shared" si="30"/>
        <v>43120</v>
      </c>
      <c r="AA301" s="16">
        <f t="shared" si="31"/>
        <v>935074</v>
      </c>
    </row>
    <row r="302" spans="1:27" x14ac:dyDescent="0.15">
      <c r="A302" s="16">
        <v>297</v>
      </c>
      <c r="B302" s="16">
        <v>702</v>
      </c>
      <c r="C302" s="16">
        <v>5</v>
      </c>
      <c r="D302" s="16">
        <f t="shared" si="32"/>
        <v>0</v>
      </c>
      <c r="E302" s="16">
        <f t="shared" si="34"/>
        <v>0</v>
      </c>
      <c r="F302" s="16">
        <f t="shared" si="33"/>
        <v>0</v>
      </c>
      <c r="L302" s="16" t="s">
        <v>77</v>
      </c>
      <c r="M302" s="16" t="str" cm="1">
        <f t="array" ref="M302:U302">_xlfn._xlws.FILTER(领地怪物效果!$A$4:$I$64,L302=领地怪物效果!$A$4:$A$64)</f>
        <v>远征PVE-7级BOSS据点</v>
      </c>
      <c r="N302" s="16">
        <v>7</v>
      </c>
      <c r="O302" s="16">
        <v>26</v>
      </c>
      <c r="P302" s="16">
        <v>160</v>
      </c>
      <c r="Q302" s="16">
        <v>160</v>
      </c>
      <c r="R302" s="16">
        <v>0</v>
      </c>
      <c r="S302" s="16">
        <v>78145522</v>
      </c>
      <c r="T302" s="16">
        <v>112000000</v>
      </c>
      <c r="U302" s="16">
        <v>2404477611</v>
      </c>
      <c r="V302" s="16">
        <f t="shared" si="28"/>
        <v>2</v>
      </c>
      <c r="W302" s="19" cm="1">
        <f t="array" ref="W302">SUMPRODUCT((V302=品质升级提升效果!$H$3:$H$102)*(品质升级提升效果!$I$3:$I$102=C302)*(品质升级提升效果!$J$3:$J$102))</f>
        <v>0.44</v>
      </c>
      <c r="X302" s="19" cm="1">
        <f t="array" ref="X302">IFERROR(LOOKUP(1,0/((L302=Sheet2!$A$1:$A$90)*(Sheet2!$B$1:$B$90=C302)),Sheet2!$C$1:$C$90),W302)</f>
        <v>2.8000000000000001E-2</v>
      </c>
      <c r="Y302" s="16">
        <f t="shared" si="29"/>
        <v>2188074</v>
      </c>
      <c r="Z302" s="16">
        <f t="shared" si="30"/>
        <v>3449600</v>
      </c>
      <c r="AA302" s="16">
        <f t="shared" si="31"/>
        <v>74805970</v>
      </c>
    </row>
    <row r="303" spans="1:27" x14ac:dyDescent="0.15">
      <c r="A303" s="16">
        <v>298</v>
      </c>
      <c r="B303" s="16">
        <v>703</v>
      </c>
      <c r="C303" s="16">
        <v>5</v>
      </c>
      <c r="D303" s="16">
        <f t="shared" si="32"/>
        <v>0</v>
      </c>
      <c r="E303" s="16">
        <f t="shared" si="34"/>
        <v>0</v>
      </c>
      <c r="F303" s="16">
        <f t="shared" si="33"/>
        <v>0</v>
      </c>
      <c r="L303" s="16" t="s">
        <v>78</v>
      </c>
      <c r="M303" s="16" t="str" cm="1">
        <f t="array" ref="M303:U303">_xlfn._xlws.FILTER(领地怪物效果!$A$4:$I$64,L303=领地怪物效果!$A$4:$A$64)</f>
        <v>远征PVE-8级BOSS据点</v>
      </c>
      <c r="N303" s="16">
        <v>8</v>
      </c>
      <c r="O303" s="16">
        <v>31</v>
      </c>
      <c r="P303" s="16">
        <v>181</v>
      </c>
      <c r="Q303" s="16">
        <v>181</v>
      </c>
      <c r="R303" s="16">
        <v>0</v>
      </c>
      <c r="S303" s="16">
        <v>93173507</v>
      </c>
      <c r="T303" s="16">
        <v>126700000</v>
      </c>
      <c r="U303" s="16">
        <v>2720065298</v>
      </c>
      <c r="V303" s="16">
        <f t="shared" si="28"/>
        <v>3</v>
      </c>
      <c r="W303" s="19" cm="1">
        <f t="array" ref="W303">SUMPRODUCT((V303=品质升级提升效果!$H$3:$H$102)*(品质升级提升效果!$I$3:$I$102=C303)*(品质升级提升效果!$J$3:$J$102))</f>
        <v>0.38</v>
      </c>
      <c r="X303" s="19" cm="1">
        <f t="array" ref="X303">IFERROR(LOOKUP(1,0/((L303=Sheet2!$A$1:$A$90)*(Sheet2!$B$1:$B$90=C303)),Sheet2!$C$1:$C$90),W303)</f>
        <v>2.8000000000000001E-2</v>
      </c>
      <c r="Y303" s="16">
        <f t="shared" si="29"/>
        <v>2608858</v>
      </c>
      <c r="Z303" s="16">
        <f t="shared" si="30"/>
        <v>3902360</v>
      </c>
      <c r="AA303" s="16">
        <f t="shared" si="31"/>
        <v>84624253</v>
      </c>
    </row>
    <row r="304" spans="1:27" x14ac:dyDescent="0.15">
      <c r="A304" s="16">
        <v>299</v>
      </c>
      <c r="B304" s="16">
        <v>704</v>
      </c>
      <c r="C304" s="16">
        <v>5</v>
      </c>
      <c r="D304" s="16">
        <f t="shared" si="32"/>
        <v>0</v>
      </c>
      <c r="E304" s="16">
        <f t="shared" si="34"/>
        <v>0</v>
      </c>
      <c r="F304" s="16">
        <f t="shared" si="33"/>
        <v>0</v>
      </c>
      <c r="L304" s="16" t="s">
        <v>79</v>
      </c>
      <c r="M304" s="16" t="str" cm="1">
        <f t="array" ref="M304:U304">_xlfn._xlws.FILTER(领地怪物效果!$A$4:$I$64,L304=领地怪物效果!$A$4:$A$64)</f>
        <v>远征PVE-9级BOSS据点</v>
      </c>
      <c r="N304" s="16">
        <v>9</v>
      </c>
      <c r="O304" s="16">
        <v>51</v>
      </c>
      <c r="P304" s="16">
        <v>284</v>
      </c>
      <c r="Q304" s="16">
        <v>284</v>
      </c>
      <c r="R304" s="16">
        <v>0</v>
      </c>
      <c r="S304" s="16">
        <v>153285447</v>
      </c>
      <c r="T304" s="16">
        <v>198800000</v>
      </c>
      <c r="U304" s="16">
        <v>4267947761</v>
      </c>
      <c r="V304" s="16">
        <f t="shared" si="28"/>
        <v>4</v>
      </c>
      <c r="W304" s="19" cm="1">
        <f t="array" ref="W304">SUMPRODUCT((V304=品质升级提升效果!$H$3:$H$102)*(品质升级提升效果!$I$3:$I$102=C304)*(品质升级提升效果!$J$3:$J$102))</f>
        <v>0.38</v>
      </c>
      <c r="X304" s="19" cm="1">
        <f t="array" ref="X304">IFERROR(LOOKUP(1,0/((L304=Sheet2!$A$1:$A$90)*(Sheet2!$B$1:$B$90=C304)),Sheet2!$C$1:$C$90),W304)</f>
        <v>2.8000000000000001E-2</v>
      </c>
      <c r="Y304" s="16">
        <f t="shared" si="29"/>
        <v>4291992</v>
      </c>
      <c r="Z304" s="16">
        <f t="shared" si="30"/>
        <v>6123040</v>
      </c>
      <c r="AA304" s="16">
        <f t="shared" si="31"/>
        <v>132780597</v>
      </c>
    </row>
    <row r="305" spans="1:27" x14ac:dyDescent="0.15">
      <c r="A305" s="16">
        <v>300</v>
      </c>
      <c r="B305" s="16">
        <v>705</v>
      </c>
      <c r="C305" s="16">
        <v>5</v>
      </c>
      <c r="D305" s="16">
        <f t="shared" si="32"/>
        <v>0</v>
      </c>
      <c r="E305" s="16">
        <f t="shared" si="34"/>
        <v>0</v>
      </c>
      <c r="F305" s="16">
        <f t="shared" si="33"/>
        <v>0</v>
      </c>
      <c r="L305" s="16" t="s">
        <v>80</v>
      </c>
      <c r="M305" s="16" t="str" cm="1">
        <f t="array" ref="M305:U305">_xlfn._xlws.FILTER(领地怪物效果!$A$4:$I$64,L305=领地怪物效果!$A$4:$A$64)</f>
        <v>远征PVE-10级BOSS据点</v>
      </c>
      <c r="N305" s="16">
        <v>10</v>
      </c>
      <c r="O305" s="16">
        <v>81</v>
      </c>
      <c r="P305" s="16">
        <v>382</v>
      </c>
      <c r="Q305" s="16">
        <v>382</v>
      </c>
      <c r="R305" s="16">
        <v>0</v>
      </c>
      <c r="S305" s="16">
        <v>243453358</v>
      </c>
      <c r="T305" s="16">
        <v>267400000</v>
      </c>
      <c r="U305" s="16">
        <v>5740690298</v>
      </c>
      <c r="V305" s="16">
        <f t="shared" si="28"/>
        <v>5</v>
      </c>
      <c r="W305" s="19" cm="1">
        <f t="array" ref="W305">SUMPRODUCT((V305=品质升级提升效果!$H$3:$H$102)*(品质升级提升效果!$I$3:$I$102=C305)*(品质升级提升效果!$J$3:$J$102))</f>
        <v>0.4</v>
      </c>
      <c r="X305" s="19" cm="1">
        <f t="array" ref="X305">IFERROR(LOOKUP(1,0/((L305=Sheet2!$A$1:$A$90)*(Sheet2!$B$1:$B$90=C305)),Sheet2!$C$1:$C$90),W305)</f>
        <v>2.8000000000000001E-2</v>
      </c>
      <c r="Y305" s="16">
        <f t="shared" si="29"/>
        <v>6816694</v>
      </c>
      <c r="Z305" s="16">
        <f t="shared" si="30"/>
        <v>8235920</v>
      </c>
      <c r="AA305" s="16">
        <f t="shared" si="31"/>
        <v>178599253</v>
      </c>
    </row>
    <row r="306" spans="1:27" x14ac:dyDescent="0.15">
      <c r="A306" s="16">
        <v>301</v>
      </c>
      <c r="B306" s="16">
        <v>100</v>
      </c>
      <c r="C306" s="16">
        <v>6</v>
      </c>
      <c r="D306" s="16">
        <f t="shared" si="32"/>
        <v>0</v>
      </c>
      <c r="E306" s="16">
        <f t="shared" si="34"/>
        <v>0</v>
      </c>
      <c r="F306" s="16">
        <f t="shared" si="33"/>
        <v>0</v>
      </c>
      <c r="L306" s="16" t="s">
        <v>21</v>
      </c>
      <c r="M306" s="16" t="str" cm="1">
        <f t="array" ref="M306:U306">_xlfn._xlws.FILTER(领地怪物效果!$A$4:$I$64,L306=领地怪物效果!$A$4:$A$64)</f>
        <v>远征PVP-出生</v>
      </c>
      <c r="N306" s="16">
        <v>0</v>
      </c>
      <c r="O306" s="16">
        <v>0.5</v>
      </c>
      <c r="P306" s="16">
        <v>0.8</v>
      </c>
      <c r="Q306" s="16">
        <v>0.8</v>
      </c>
      <c r="R306" s="16">
        <v>0</v>
      </c>
      <c r="S306" s="16">
        <v>1502798</v>
      </c>
      <c r="T306" s="16">
        <v>560000</v>
      </c>
      <c r="U306" s="16">
        <v>12022388</v>
      </c>
      <c r="V306" s="16">
        <f t="shared" si="28"/>
        <v>1</v>
      </c>
      <c r="W306" s="19" cm="1">
        <f t="array" ref="W306">SUMPRODUCT((V306=品质升级提升效果!$H$3:$H$102)*(品质升级提升效果!$I$3:$I$102=C306)*(品质升级提升效果!$J$3:$J$102))</f>
        <v>0.8</v>
      </c>
      <c r="X306" s="19" cm="1">
        <f t="array" ref="X306">IFERROR(LOOKUP(1,0/((L306=Sheet2!$A$1:$A$90)*(Sheet2!$B$1:$B$90=C306)),Sheet2!$C$1:$C$90),W306)</f>
        <v>0.8</v>
      </c>
      <c r="Y306" s="16">
        <f t="shared" si="29"/>
        <v>1202238</v>
      </c>
      <c r="Z306" s="16">
        <f t="shared" si="30"/>
        <v>501760</v>
      </c>
      <c r="AA306" s="16">
        <f t="shared" si="31"/>
        <v>10900298</v>
      </c>
    </row>
    <row r="307" spans="1:27" x14ac:dyDescent="0.15">
      <c r="A307" s="16">
        <v>302</v>
      </c>
      <c r="B307" s="16">
        <v>101</v>
      </c>
      <c r="C307" s="16">
        <v>6</v>
      </c>
      <c r="D307" s="16">
        <f t="shared" si="32"/>
        <v>0</v>
      </c>
      <c r="E307" s="16">
        <f t="shared" si="34"/>
        <v>0</v>
      </c>
      <c r="F307" s="16">
        <f t="shared" si="33"/>
        <v>0</v>
      </c>
      <c r="L307" s="16" t="s">
        <v>22</v>
      </c>
      <c r="M307" s="16" t="str" cm="1">
        <f t="array" ref="M307:U307">_xlfn._xlws.FILTER(领地怪物效果!$A$4:$I$64,L307=领地怪物效果!$A$4:$A$64)</f>
        <v>远征PVP-1级普通</v>
      </c>
      <c r="N307" s="16">
        <v>1</v>
      </c>
      <c r="O307" s="16">
        <v>0.65</v>
      </c>
      <c r="P307" s="16">
        <v>0.8</v>
      </c>
      <c r="Q307" s="16">
        <v>0.8</v>
      </c>
      <c r="R307" s="16">
        <v>0</v>
      </c>
      <c r="S307" s="16">
        <v>1953638</v>
      </c>
      <c r="T307" s="16">
        <v>560000</v>
      </c>
      <c r="U307" s="16">
        <v>12022388</v>
      </c>
      <c r="V307" s="16">
        <f t="shared" si="28"/>
        <v>1</v>
      </c>
      <c r="W307" s="19" cm="1">
        <f t="array" ref="W307">SUMPRODUCT((V307=品质升级提升效果!$H$3:$H$102)*(品质升级提升效果!$I$3:$I$102=C307)*(品质升级提升效果!$J$3:$J$102))</f>
        <v>0.8</v>
      </c>
      <c r="X307" s="19" cm="1">
        <f t="array" ref="X307">IFERROR(LOOKUP(1,0/((L307=Sheet2!$A$1:$A$90)*(Sheet2!$B$1:$B$90=C307)),Sheet2!$C$1:$C$90),W307)</f>
        <v>0.8</v>
      </c>
      <c r="Y307" s="16">
        <f t="shared" si="29"/>
        <v>1562910</v>
      </c>
      <c r="Z307" s="16">
        <f t="shared" si="30"/>
        <v>501760</v>
      </c>
      <c r="AA307" s="16">
        <f t="shared" si="31"/>
        <v>10900298</v>
      </c>
    </row>
    <row r="308" spans="1:27" x14ac:dyDescent="0.15">
      <c r="A308" s="16">
        <v>303</v>
      </c>
      <c r="B308" s="16">
        <v>102</v>
      </c>
      <c r="C308" s="16">
        <v>6</v>
      </c>
      <c r="D308" s="16">
        <f t="shared" si="32"/>
        <v>0</v>
      </c>
      <c r="E308" s="16">
        <f t="shared" si="34"/>
        <v>0</v>
      </c>
      <c r="F308" s="16">
        <f t="shared" si="33"/>
        <v>0</v>
      </c>
      <c r="L308" s="16" t="s">
        <v>23</v>
      </c>
      <c r="M308" s="16" t="str" cm="1">
        <f t="array" ref="M308:U308">_xlfn._xlws.FILTER(领地怪物效果!$A$4:$I$64,L308=领地怪物效果!$A$4:$A$64)</f>
        <v>远征PVP-2级普通</v>
      </c>
      <c r="N308" s="16">
        <v>2</v>
      </c>
      <c r="O308" s="16">
        <v>2.8</v>
      </c>
      <c r="P308" s="16">
        <v>1.8</v>
      </c>
      <c r="Q308" s="16">
        <v>1.8</v>
      </c>
      <c r="R308" s="16">
        <v>0</v>
      </c>
      <c r="S308" s="16">
        <v>8415671</v>
      </c>
      <c r="T308" s="16">
        <v>1260000</v>
      </c>
      <c r="U308" s="16">
        <v>27050373</v>
      </c>
      <c r="V308" s="16">
        <f t="shared" si="28"/>
        <v>2</v>
      </c>
      <c r="W308" s="19" cm="1">
        <f t="array" ref="W308">SUMPRODUCT((V308=品质升级提升效果!$H$3:$H$102)*(品质升级提升效果!$I$3:$I$102=C308)*(品质升级提升效果!$J$3:$J$102))</f>
        <v>0.62</v>
      </c>
      <c r="X308" s="19" cm="1">
        <f t="array" ref="X308">IFERROR(LOOKUP(1,0/((L308=Sheet2!$A$1:$A$90)*(Sheet2!$B$1:$B$90=C308)),Sheet2!$C$1:$C$90),W308)</f>
        <v>0.62</v>
      </c>
      <c r="Y308" s="16">
        <f t="shared" si="29"/>
        <v>5217716</v>
      </c>
      <c r="Z308" s="16">
        <f t="shared" si="30"/>
        <v>874944</v>
      </c>
      <c r="AA308" s="16">
        <f t="shared" si="31"/>
        <v>19007395</v>
      </c>
    </row>
    <row r="309" spans="1:27" x14ac:dyDescent="0.15">
      <c r="A309" s="16">
        <v>304</v>
      </c>
      <c r="B309" s="16">
        <v>103</v>
      </c>
      <c r="C309" s="16">
        <v>6</v>
      </c>
      <c r="D309" s="16">
        <f t="shared" si="32"/>
        <v>0</v>
      </c>
      <c r="E309" s="16">
        <f t="shared" si="34"/>
        <v>0</v>
      </c>
      <c r="F309" s="16">
        <f t="shared" si="33"/>
        <v>0</v>
      </c>
      <c r="L309" s="16" t="s">
        <v>24</v>
      </c>
      <c r="M309" s="16" t="str" cm="1">
        <f t="array" ref="M309:U309">_xlfn._xlws.FILTER(领地怪物效果!$A$4:$I$64,L309=领地怪物效果!$A$4:$A$64)</f>
        <v>远征PVP-3级普通</v>
      </c>
      <c r="N309" s="16">
        <v>3</v>
      </c>
      <c r="O309" s="16">
        <v>5.5</v>
      </c>
      <c r="P309" s="16">
        <v>3</v>
      </c>
      <c r="Q309" s="16">
        <v>3</v>
      </c>
      <c r="R309" s="16">
        <v>0</v>
      </c>
      <c r="S309" s="16">
        <v>16530783</v>
      </c>
      <c r="T309" s="16">
        <v>2100000</v>
      </c>
      <c r="U309" s="16">
        <v>45083955</v>
      </c>
      <c r="V309" s="16">
        <f t="shared" si="28"/>
        <v>3</v>
      </c>
      <c r="W309" s="19" cm="1">
        <f t="array" ref="W309">SUMPRODUCT((V309=品质升级提升效果!$H$3:$H$102)*(品质升级提升效果!$I$3:$I$102=C309)*(品质升级提升效果!$J$3:$J$102))</f>
        <v>0.56000000000000005</v>
      </c>
      <c r="X309" s="19" cm="1">
        <f t="array" ref="X309">IFERROR(LOOKUP(1,0/((L309=Sheet2!$A$1:$A$90)*(Sheet2!$B$1:$B$90=C309)),Sheet2!$C$1:$C$90),W309)</f>
        <v>0.56000000000000005</v>
      </c>
      <c r="Y309" s="16">
        <f t="shared" si="29"/>
        <v>9257238</v>
      </c>
      <c r="Z309" s="16">
        <f t="shared" si="30"/>
        <v>1317120</v>
      </c>
      <c r="AA309" s="16">
        <f t="shared" si="31"/>
        <v>28613283</v>
      </c>
    </row>
    <row r="310" spans="1:27" x14ac:dyDescent="0.15">
      <c r="A310" s="16">
        <v>305</v>
      </c>
      <c r="B310" s="16">
        <v>104</v>
      </c>
      <c r="C310" s="16">
        <v>6</v>
      </c>
      <c r="D310" s="16">
        <f t="shared" si="32"/>
        <v>0</v>
      </c>
      <c r="E310" s="16">
        <f t="shared" si="34"/>
        <v>0</v>
      </c>
      <c r="F310" s="16">
        <f t="shared" si="33"/>
        <v>0</v>
      </c>
      <c r="L310" s="16" t="s">
        <v>25</v>
      </c>
      <c r="M310" s="16" t="str" cm="1">
        <f t="array" ref="M310:U310">_xlfn._xlws.FILTER(领地怪物效果!$A$4:$I$64,L310=领地怪物效果!$A$4:$A$64)</f>
        <v>远征PVP-4级普通</v>
      </c>
      <c r="N310" s="16">
        <v>4</v>
      </c>
      <c r="O310" s="16">
        <v>8</v>
      </c>
      <c r="P310" s="16">
        <v>22</v>
      </c>
      <c r="Q310" s="16">
        <v>22</v>
      </c>
      <c r="R310" s="16">
        <v>0</v>
      </c>
      <c r="S310" s="16">
        <v>24044776</v>
      </c>
      <c r="T310" s="16">
        <v>15400000</v>
      </c>
      <c r="U310" s="16">
        <v>330615671</v>
      </c>
      <c r="V310" s="16">
        <f t="shared" si="28"/>
        <v>4</v>
      </c>
      <c r="W310" s="19" cm="1">
        <f t="array" ref="W310">SUMPRODUCT((V310=品质升级提升效果!$H$3:$H$102)*(品质升级提升效果!$I$3:$I$102=C310)*(品质升级提升效果!$J$3:$J$102))</f>
        <v>0.62</v>
      </c>
      <c r="X310" s="19" cm="1">
        <f t="array" ref="X310">IFERROR(LOOKUP(1,0/((L310=Sheet2!$A$1:$A$90)*(Sheet2!$B$1:$B$90=C310)),Sheet2!$C$1:$C$90),W310)</f>
        <v>0.62</v>
      </c>
      <c r="Y310" s="16">
        <f t="shared" si="29"/>
        <v>14907761</v>
      </c>
      <c r="Z310" s="16">
        <f t="shared" si="30"/>
        <v>10693760</v>
      </c>
      <c r="AA310" s="16">
        <f t="shared" si="31"/>
        <v>232312611</v>
      </c>
    </row>
    <row r="311" spans="1:27" x14ac:dyDescent="0.15">
      <c r="A311" s="16">
        <v>306</v>
      </c>
      <c r="B311" s="16">
        <v>105</v>
      </c>
      <c r="C311" s="16">
        <v>6</v>
      </c>
      <c r="D311" s="16">
        <f t="shared" si="32"/>
        <v>0</v>
      </c>
      <c r="E311" s="16">
        <f t="shared" si="34"/>
        <v>0</v>
      </c>
      <c r="F311" s="16">
        <f t="shared" si="33"/>
        <v>0</v>
      </c>
      <c r="L311" s="16" t="s">
        <v>26</v>
      </c>
      <c r="M311" s="16" t="str" cm="1">
        <f t="array" ref="M311:U311">_xlfn._xlws.FILTER(领地怪物效果!$A$4:$I$64,L311=领地怪物效果!$A$4:$A$64)</f>
        <v>远征PVP-5级普通</v>
      </c>
      <c r="N311" s="16">
        <v>5</v>
      </c>
      <c r="O311" s="16">
        <v>12</v>
      </c>
      <c r="P311" s="16">
        <v>25</v>
      </c>
      <c r="Q311" s="16">
        <v>25</v>
      </c>
      <c r="R311" s="16">
        <v>0</v>
      </c>
      <c r="S311" s="16">
        <v>36067164</v>
      </c>
      <c r="T311" s="16">
        <v>17500000</v>
      </c>
      <c r="U311" s="16">
        <v>375699626</v>
      </c>
      <c r="V311" s="16">
        <f t="shared" si="28"/>
        <v>5</v>
      </c>
      <c r="W311" s="19" cm="1">
        <f t="array" ref="W311">SUMPRODUCT((V311=品质升级提升效果!$H$3:$H$102)*(品质升级提升效果!$I$3:$I$102=C311)*(品质升级提升效果!$J$3:$J$102))</f>
        <v>0.64</v>
      </c>
      <c r="X311" s="19" cm="1">
        <f t="array" ref="X311">IFERROR(LOOKUP(1,0/((L311=Sheet2!$A$1:$A$90)*(Sheet2!$B$1:$B$90=C311)),Sheet2!$C$1:$C$90),W311)</f>
        <v>0.64</v>
      </c>
      <c r="Y311" s="16">
        <f t="shared" si="29"/>
        <v>23082984</v>
      </c>
      <c r="Z311" s="16">
        <f t="shared" si="30"/>
        <v>12544000</v>
      </c>
      <c r="AA311" s="16">
        <f t="shared" si="31"/>
        <v>272507462</v>
      </c>
    </row>
    <row r="312" spans="1:27" x14ac:dyDescent="0.15">
      <c r="A312" s="16">
        <v>307</v>
      </c>
      <c r="B312" s="16">
        <v>106</v>
      </c>
      <c r="C312" s="16">
        <v>6</v>
      </c>
      <c r="D312" s="16">
        <f t="shared" si="32"/>
        <v>0</v>
      </c>
      <c r="E312" s="16">
        <f t="shared" si="34"/>
        <v>0</v>
      </c>
      <c r="F312" s="16">
        <f t="shared" si="33"/>
        <v>0</v>
      </c>
      <c r="L312" s="16" t="s">
        <v>27</v>
      </c>
      <c r="M312" s="16" t="str" cm="1">
        <f t="array" ref="M312:U312">_xlfn._xlws.FILTER(领地怪物效果!$A$4:$I$64,L312=领地怪物效果!$A$4:$A$64)</f>
        <v>远征PVP-6级普通</v>
      </c>
      <c r="N312" s="16">
        <v>6</v>
      </c>
      <c r="O312" s="16">
        <v>28</v>
      </c>
      <c r="P312" s="16">
        <v>160</v>
      </c>
      <c r="Q312" s="16">
        <v>160</v>
      </c>
      <c r="R312" s="16">
        <v>0</v>
      </c>
      <c r="S312" s="16">
        <v>84156716</v>
      </c>
      <c r="T312" s="16">
        <v>112000000</v>
      </c>
      <c r="U312" s="16">
        <v>2404477611</v>
      </c>
      <c r="V312" s="16">
        <f t="shared" si="28"/>
        <v>6</v>
      </c>
      <c r="W312" s="19" cm="1">
        <f t="array" ref="W312">SUMPRODUCT((V312=品质升级提升效果!$H$3:$H$102)*(品质升级提升效果!$I$3:$I$102=C312)*(品质升级提升效果!$J$3:$J$102))</f>
        <v>0.62</v>
      </c>
      <c r="X312" s="19" cm="1">
        <f t="array" ref="X312">IFERROR(LOOKUP(1,0/((L312=Sheet2!$A$1:$A$90)*(Sheet2!$B$1:$B$90=C312)),Sheet2!$C$1:$C$90),W312)</f>
        <v>0.62</v>
      </c>
      <c r="Y312" s="16">
        <f t="shared" si="29"/>
        <v>52177163</v>
      </c>
      <c r="Z312" s="16">
        <f t="shared" si="30"/>
        <v>77772800</v>
      </c>
      <c r="AA312" s="16">
        <f t="shared" si="31"/>
        <v>1689546267</v>
      </c>
    </row>
    <row r="313" spans="1:27" x14ac:dyDescent="0.15">
      <c r="A313" s="16">
        <v>308</v>
      </c>
      <c r="B313" s="16">
        <v>107</v>
      </c>
      <c r="C313" s="16">
        <v>6</v>
      </c>
      <c r="D313" s="16">
        <f t="shared" si="32"/>
        <v>0</v>
      </c>
      <c r="E313" s="16">
        <f t="shared" si="34"/>
        <v>0</v>
      </c>
      <c r="F313" s="16">
        <f t="shared" si="33"/>
        <v>0</v>
      </c>
      <c r="L313" s="16" t="s">
        <v>28</v>
      </c>
      <c r="M313" s="16" t="str" cm="1">
        <f t="array" ref="M313:U313">_xlfn._xlws.FILTER(领地怪物效果!$A$4:$I$64,L313=领地怪物效果!$A$4:$A$64)</f>
        <v>远征PVP-7级普通</v>
      </c>
      <c r="N313" s="16">
        <v>7</v>
      </c>
      <c r="O313" s="16">
        <v>32</v>
      </c>
      <c r="P313" s="16">
        <v>200</v>
      </c>
      <c r="Q313" s="16">
        <v>200</v>
      </c>
      <c r="R313" s="16">
        <v>0</v>
      </c>
      <c r="S313" s="16">
        <v>96179104</v>
      </c>
      <c r="T313" s="16">
        <v>140000000</v>
      </c>
      <c r="U313" s="16">
        <v>3005597014</v>
      </c>
      <c r="V313" s="16">
        <f t="shared" si="28"/>
        <v>7</v>
      </c>
      <c r="W313" s="19" cm="1">
        <f t="array" ref="W313">SUMPRODUCT((V313=品质升级提升效果!$H$3:$H$102)*(品质升级提升效果!$I$3:$I$102=C313)*(品质升级提升效果!$J$3:$J$102))</f>
        <v>0.56000000000000005</v>
      </c>
      <c r="X313" s="19" cm="1">
        <f t="array" ref="X313">IFERROR(LOOKUP(1,0/((L313=Sheet2!$A$1:$A$90)*(Sheet2!$B$1:$B$90=C313)),Sheet2!$C$1:$C$90),W313)</f>
        <v>0.56000000000000005</v>
      </c>
      <c r="Y313" s="16">
        <f t="shared" si="29"/>
        <v>53860298</v>
      </c>
      <c r="Z313" s="16">
        <f t="shared" si="30"/>
        <v>87808000</v>
      </c>
      <c r="AA313" s="16">
        <f t="shared" si="31"/>
        <v>1907552238</v>
      </c>
    </row>
    <row r="314" spans="1:27" x14ac:dyDescent="0.15">
      <c r="A314" s="16">
        <v>309</v>
      </c>
      <c r="B314" s="16">
        <v>108</v>
      </c>
      <c r="C314" s="16">
        <v>6</v>
      </c>
      <c r="D314" s="16">
        <f t="shared" si="32"/>
        <v>0</v>
      </c>
      <c r="E314" s="16">
        <f t="shared" si="34"/>
        <v>0</v>
      </c>
      <c r="F314" s="16">
        <f t="shared" si="33"/>
        <v>0</v>
      </c>
      <c r="L314" s="16" t="s">
        <v>29</v>
      </c>
      <c r="M314" s="16" t="str" cm="1">
        <f t="array" ref="M314:U314">_xlfn._xlws.FILTER(领地怪物效果!$A$4:$I$64,L314=领地怪物效果!$A$4:$A$64)</f>
        <v>远征PVP-8级普通</v>
      </c>
      <c r="N314" s="16">
        <v>8</v>
      </c>
      <c r="O314" s="16">
        <v>35</v>
      </c>
      <c r="P314" s="16">
        <v>250</v>
      </c>
      <c r="Q314" s="16">
        <v>250</v>
      </c>
      <c r="R314" s="16">
        <v>0</v>
      </c>
      <c r="S314" s="16">
        <v>105195895</v>
      </c>
      <c r="T314" s="16">
        <v>175000000</v>
      </c>
      <c r="U314" s="16">
        <v>3756996268</v>
      </c>
      <c r="V314" s="16">
        <f t="shared" si="28"/>
        <v>8</v>
      </c>
      <c r="W314" s="19" cm="1">
        <f t="array" ref="W314">SUMPRODUCT((V314=品质升级提升效果!$H$3:$H$102)*(品质升级提升效果!$I$3:$I$102=C314)*(品质升级提升效果!$J$3:$J$102))</f>
        <v>0.5</v>
      </c>
      <c r="X314" s="19" cm="1">
        <f t="array" ref="X314">IFERROR(LOOKUP(1,0/((L314=Sheet2!$A$1:$A$90)*(Sheet2!$B$1:$B$90=C314)),Sheet2!$C$1:$C$90),W314)</f>
        <v>0.5</v>
      </c>
      <c r="Y314" s="16">
        <f t="shared" si="29"/>
        <v>52597947</v>
      </c>
      <c r="Z314" s="16">
        <f t="shared" si="30"/>
        <v>98000000</v>
      </c>
      <c r="AA314" s="16">
        <f t="shared" si="31"/>
        <v>2128964551</v>
      </c>
    </row>
    <row r="315" spans="1:27" x14ac:dyDescent="0.15">
      <c r="A315" s="16">
        <v>310</v>
      </c>
      <c r="B315" s="16">
        <v>109</v>
      </c>
      <c r="C315" s="16">
        <v>6</v>
      </c>
      <c r="D315" s="16">
        <f t="shared" si="32"/>
        <v>0</v>
      </c>
      <c r="E315" s="16">
        <f t="shared" si="34"/>
        <v>0</v>
      </c>
      <c r="F315" s="16">
        <f t="shared" si="33"/>
        <v>0</v>
      </c>
      <c r="L315" s="16" t="s">
        <v>30</v>
      </c>
      <c r="M315" s="16" t="str" cm="1">
        <f t="array" ref="M315:U315">_xlfn._xlws.FILTER(领地怪物效果!$A$4:$I$64,L315=领地怪物效果!$A$4:$A$64)</f>
        <v>远征PVP-9级普通</v>
      </c>
      <c r="N315" s="16">
        <v>9</v>
      </c>
      <c r="O315" s="16">
        <v>60</v>
      </c>
      <c r="P315" s="16">
        <v>300</v>
      </c>
      <c r="Q315" s="16">
        <v>300</v>
      </c>
      <c r="R315" s="16">
        <v>0</v>
      </c>
      <c r="S315" s="16">
        <v>180335820</v>
      </c>
      <c r="T315" s="16">
        <v>210000000</v>
      </c>
      <c r="U315" s="16">
        <v>4508395522</v>
      </c>
      <c r="V315" s="16">
        <f t="shared" si="28"/>
        <v>9</v>
      </c>
      <c r="W315" s="19" cm="1">
        <f t="array" ref="W315">SUMPRODUCT((V315=品质升级提升效果!$H$3:$H$102)*(品质升级提升效果!$I$3:$I$102=C315)*(品质升级提升效果!$J$3:$J$102))</f>
        <v>0.46</v>
      </c>
      <c r="X315" s="19" cm="1">
        <f t="array" ref="X315">IFERROR(LOOKUP(1,0/((L315=Sheet2!$A$1:$A$90)*(Sheet2!$B$1:$B$90=C315)),Sheet2!$C$1:$C$90),W315)</f>
        <v>0.46</v>
      </c>
      <c r="Y315" s="16">
        <f t="shared" si="29"/>
        <v>82954477</v>
      </c>
      <c r="Z315" s="16">
        <f t="shared" si="30"/>
        <v>108192000</v>
      </c>
      <c r="AA315" s="16">
        <f t="shared" si="31"/>
        <v>2350376865</v>
      </c>
    </row>
    <row r="316" spans="1:27" x14ac:dyDescent="0.15">
      <c r="A316" s="16">
        <v>311</v>
      </c>
      <c r="B316" s="16">
        <v>110</v>
      </c>
      <c r="C316" s="16">
        <v>6</v>
      </c>
      <c r="D316" s="16">
        <f t="shared" si="32"/>
        <v>0</v>
      </c>
      <c r="E316" s="16">
        <f t="shared" si="34"/>
        <v>0</v>
      </c>
      <c r="F316" s="16">
        <f t="shared" si="33"/>
        <v>0</v>
      </c>
      <c r="L316" s="16" t="s">
        <v>31</v>
      </c>
      <c r="M316" s="16" t="str" cm="1">
        <f t="array" ref="M316:U316">_xlfn._xlws.FILTER(领地怪物效果!$A$4:$I$64,L316=领地怪物效果!$A$4:$A$64)</f>
        <v>远征PVP-10级普通</v>
      </c>
      <c r="N316" s="16">
        <v>10</v>
      </c>
      <c r="O316" s="16">
        <v>70</v>
      </c>
      <c r="P316" s="16">
        <v>320</v>
      </c>
      <c r="Q316" s="16">
        <v>320</v>
      </c>
      <c r="R316" s="16">
        <v>0</v>
      </c>
      <c r="S316" s="16">
        <v>210391791</v>
      </c>
      <c r="T316" s="16">
        <v>224000000</v>
      </c>
      <c r="U316" s="16">
        <v>4808955223</v>
      </c>
      <c r="V316" s="16">
        <f t="shared" si="28"/>
        <v>10</v>
      </c>
      <c r="W316" s="19" cm="1">
        <f t="array" ref="W316">SUMPRODUCT((V316=品质升级提升效果!$H$3:$H$102)*(品质升级提升效果!$I$3:$I$102=C316)*(品质升级提升效果!$J$3:$J$102))</f>
        <v>0.44</v>
      </c>
      <c r="X316" s="19" cm="1">
        <f t="array" ref="X316">IFERROR(LOOKUP(1,0/((L316=Sheet2!$A$1:$A$90)*(Sheet2!$B$1:$B$90=C316)),Sheet2!$C$1:$C$90),W316)</f>
        <v>0.44</v>
      </c>
      <c r="Y316" s="16">
        <f t="shared" si="29"/>
        <v>92572388</v>
      </c>
      <c r="Z316" s="16">
        <f t="shared" si="30"/>
        <v>110387200</v>
      </c>
      <c r="AA316" s="16">
        <f t="shared" si="31"/>
        <v>2398065671</v>
      </c>
    </row>
    <row r="317" spans="1:27" x14ac:dyDescent="0.15">
      <c r="A317" s="16">
        <v>312</v>
      </c>
      <c r="B317" s="16">
        <v>201</v>
      </c>
      <c r="C317" s="16">
        <v>6</v>
      </c>
      <c r="D317" s="16">
        <f t="shared" si="32"/>
        <v>600</v>
      </c>
      <c r="E317" s="16">
        <f t="shared" si="34"/>
        <v>0</v>
      </c>
      <c r="F317" s="16">
        <f t="shared" si="33"/>
        <v>0</v>
      </c>
      <c r="L317" s="16" t="s">
        <v>32</v>
      </c>
      <c r="M317" s="16" t="str" cm="1">
        <f t="array" ref="M317:U317">_xlfn._xlws.FILTER(领地怪物效果!$A$4:$I$64,L317=领地怪物效果!$A$4:$A$64)</f>
        <v>远征PVP-1级远征币矿井</v>
      </c>
      <c r="N317" s="16">
        <v>1</v>
      </c>
      <c r="O317" s="16">
        <v>1.9</v>
      </c>
      <c r="P317" s="16">
        <v>1.9</v>
      </c>
      <c r="Q317" s="16">
        <v>1.9</v>
      </c>
      <c r="R317" s="16">
        <v>0</v>
      </c>
      <c r="S317" s="16">
        <v>5710634</v>
      </c>
      <c r="T317" s="16">
        <v>1330000</v>
      </c>
      <c r="U317" s="16">
        <v>28553171</v>
      </c>
      <c r="V317" s="16">
        <f t="shared" si="28"/>
        <v>1</v>
      </c>
      <c r="W317" s="19" cm="1">
        <f t="array" ref="W317">SUMPRODUCT((V317=品质升级提升效果!$H$3:$H$102)*(品质升级提升效果!$I$3:$I$102=C317)*(品质升级提升效果!$J$3:$J$102))</f>
        <v>0.8</v>
      </c>
      <c r="X317" s="19" cm="1">
        <f t="array" ref="X317">IFERROR(LOOKUP(1,0/((L317=Sheet2!$A$1:$A$90)*(Sheet2!$B$1:$B$90=C317)),Sheet2!$C$1:$C$90),W317)</f>
        <v>0.8</v>
      </c>
      <c r="Y317" s="16">
        <f t="shared" si="29"/>
        <v>4568507</v>
      </c>
      <c r="Z317" s="16">
        <f t="shared" si="30"/>
        <v>1191680</v>
      </c>
      <c r="AA317" s="16">
        <f t="shared" si="31"/>
        <v>25888208</v>
      </c>
    </row>
    <row r="318" spans="1:27" x14ac:dyDescent="0.15">
      <c r="A318" s="16">
        <v>313</v>
      </c>
      <c r="B318" s="16">
        <v>202</v>
      </c>
      <c r="C318" s="16">
        <v>6</v>
      </c>
      <c r="D318" s="16">
        <f t="shared" si="32"/>
        <v>600</v>
      </c>
      <c r="E318" s="16">
        <f t="shared" si="34"/>
        <v>0</v>
      </c>
      <c r="F318" s="16">
        <f t="shared" si="33"/>
        <v>0</v>
      </c>
      <c r="L318" s="16" t="s">
        <v>33</v>
      </c>
      <c r="M318" s="16" t="str" cm="1">
        <f t="array" ref="M318:U318">_xlfn._xlws.FILTER(领地怪物效果!$A$4:$I$64,L318=领地怪物效果!$A$4:$A$64)</f>
        <v>远征PVP-2级远征币矿井</v>
      </c>
      <c r="N318" s="16">
        <v>2</v>
      </c>
      <c r="O318" s="16">
        <v>2.95</v>
      </c>
      <c r="P318" s="16">
        <v>2.25</v>
      </c>
      <c r="Q318" s="16">
        <v>2.25</v>
      </c>
      <c r="R318" s="16">
        <v>0</v>
      </c>
      <c r="S318" s="16">
        <v>8866511</v>
      </c>
      <c r="T318" s="16">
        <v>1575000</v>
      </c>
      <c r="U318" s="16">
        <v>33812966</v>
      </c>
      <c r="V318" s="16">
        <f t="shared" si="28"/>
        <v>2</v>
      </c>
      <c r="W318" s="19" cm="1">
        <f t="array" ref="W318">SUMPRODUCT((V318=品质升级提升效果!$H$3:$H$102)*(品质升级提升效果!$I$3:$I$102=C318)*(品质升级提升效果!$J$3:$J$102))</f>
        <v>0.62</v>
      </c>
      <c r="X318" s="19" cm="1">
        <f t="array" ref="X318">IFERROR(LOOKUP(1,0/((L318=Sheet2!$A$1:$A$90)*(Sheet2!$B$1:$B$90=C318)),Sheet2!$C$1:$C$90),W318)</f>
        <v>0.62</v>
      </c>
      <c r="Y318" s="16">
        <f t="shared" si="29"/>
        <v>5497236</v>
      </c>
      <c r="Z318" s="16">
        <f t="shared" si="30"/>
        <v>1093680</v>
      </c>
      <c r="AA318" s="16">
        <f t="shared" si="31"/>
        <v>23759244</v>
      </c>
    </row>
    <row r="319" spans="1:27" x14ac:dyDescent="0.15">
      <c r="A319" s="16">
        <v>314</v>
      </c>
      <c r="B319" s="16">
        <v>203</v>
      </c>
      <c r="C319" s="16">
        <v>6</v>
      </c>
      <c r="D319" s="16">
        <f t="shared" si="32"/>
        <v>600</v>
      </c>
      <c r="E319" s="16">
        <f t="shared" si="34"/>
        <v>0</v>
      </c>
      <c r="F319" s="16">
        <f t="shared" si="33"/>
        <v>0</v>
      </c>
      <c r="L319" s="16" t="s">
        <v>34</v>
      </c>
      <c r="M319" s="16" t="str" cm="1">
        <f t="array" ref="M319:U319">_xlfn._xlws.FILTER(领地怪物效果!$A$4:$I$64,L319=领地怪物效果!$A$4:$A$64)</f>
        <v>远征PVP-3级远征币矿井</v>
      </c>
      <c r="N319" s="16">
        <v>3</v>
      </c>
      <c r="O319" s="16">
        <v>5.9</v>
      </c>
      <c r="P319" s="16">
        <v>3.9</v>
      </c>
      <c r="Q319" s="16">
        <v>3.9</v>
      </c>
      <c r="R319" s="16">
        <v>0</v>
      </c>
      <c r="S319" s="16">
        <v>17733022</v>
      </c>
      <c r="T319" s="16">
        <v>2730000</v>
      </c>
      <c r="U319" s="16">
        <v>58609141</v>
      </c>
      <c r="V319" s="16">
        <f t="shared" si="28"/>
        <v>3</v>
      </c>
      <c r="W319" s="19" cm="1">
        <f t="array" ref="W319">SUMPRODUCT((V319=品质升级提升效果!$H$3:$H$102)*(品质升级提升效果!$I$3:$I$102=C319)*(品质升级提升效果!$J$3:$J$102))</f>
        <v>0.56000000000000005</v>
      </c>
      <c r="X319" s="19" cm="1">
        <f t="array" ref="X319">IFERROR(LOOKUP(1,0/((L319=Sheet2!$A$1:$A$90)*(Sheet2!$B$1:$B$90=C319)),Sheet2!$C$1:$C$90),W319)</f>
        <v>0.56000000000000005</v>
      </c>
      <c r="Y319" s="16">
        <f t="shared" si="29"/>
        <v>9930492</v>
      </c>
      <c r="Z319" s="16">
        <f t="shared" si="30"/>
        <v>1712256</v>
      </c>
      <c r="AA319" s="16">
        <f t="shared" si="31"/>
        <v>37197268</v>
      </c>
    </row>
    <row r="320" spans="1:27" x14ac:dyDescent="0.15">
      <c r="A320" s="16">
        <v>315</v>
      </c>
      <c r="B320" s="16">
        <v>204</v>
      </c>
      <c r="C320" s="16">
        <v>6</v>
      </c>
      <c r="D320" s="16">
        <f t="shared" si="32"/>
        <v>600</v>
      </c>
      <c r="E320" s="16">
        <f t="shared" si="34"/>
        <v>0</v>
      </c>
      <c r="F320" s="16">
        <f t="shared" si="33"/>
        <v>0</v>
      </c>
      <c r="L320" s="16" t="s">
        <v>35</v>
      </c>
      <c r="M320" s="16" t="str" cm="1">
        <f t="array" ref="M320:U320">_xlfn._xlws.FILTER(领地怪物效果!$A$4:$I$64,L320=领地怪物效果!$A$4:$A$64)</f>
        <v>远征PVP-4级远征币矿井</v>
      </c>
      <c r="N320" s="16">
        <v>4</v>
      </c>
      <c r="O320" s="16">
        <v>8.6999999999999993</v>
      </c>
      <c r="P320" s="16">
        <v>29.7</v>
      </c>
      <c r="Q320" s="16">
        <v>29.7</v>
      </c>
      <c r="R320" s="16">
        <v>0</v>
      </c>
      <c r="S320" s="16">
        <v>26148694</v>
      </c>
      <c r="T320" s="16">
        <v>20790000</v>
      </c>
      <c r="U320" s="16">
        <v>446331156</v>
      </c>
      <c r="V320" s="16">
        <f t="shared" si="28"/>
        <v>4</v>
      </c>
      <c r="W320" s="19" cm="1">
        <f t="array" ref="W320">SUMPRODUCT((V320=品质升级提升效果!$H$3:$H$102)*(品质升级提升效果!$I$3:$I$102=C320)*(品质升级提升效果!$J$3:$J$102))</f>
        <v>0.62</v>
      </c>
      <c r="X320" s="19" cm="1">
        <f t="array" ref="X320">IFERROR(LOOKUP(1,0/((L320=Sheet2!$A$1:$A$90)*(Sheet2!$B$1:$B$90=C320)),Sheet2!$C$1:$C$90),W320)</f>
        <v>0.62</v>
      </c>
      <c r="Y320" s="16">
        <f t="shared" si="29"/>
        <v>16212190</v>
      </c>
      <c r="Z320" s="16">
        <f t="shared" si="30"/>
        <v>14436576</v>
      </c>
      <c r="AA320" s="16">
        <f t="shared" si="31"/>
        <v>313622025</v>
      </c>
    </row>
    <row r="321" spans="1:27" x14ac:dyDescent="0.15">
      <c r="A321" s="16">
        <v>316</v>
      </c>
      <c r="B321" s="16">
        <v>205</v>
      </c>
      <c r="C321" s="16">
        <v>6</v>
      </c>
      <c r="D321" s="16">
        <f t="shared" si="32"/>
        <v>600</v>
      </c>
      <c r="E321" s="16">
        <f t="shared" si="34"/>
        <v>0</v>
      </c>
      <c r="F321" s="16">
        <f t="shared" si="33"/>
        <v>0</v>
      </c>
      <c r="L321" s="16" t="s">
        <v>36</v>
      </c>
      <c r="M321" s="16" t="str" cm="1">
        <f t="array" ref="M321:U321">_xlfn._xlws.FILTER(领地怪物效果!$A$4:$I$64,L321=领地怪物效果!$A$4:$A$64)</f>
        <v>远征PVP-5级远征币矿井</v>
      </c>
      <c r="N321" s="16">
        <v>5</v>
      </c>
      <c r="O321" s="16">
        <v>13.2</v>
      </c>
      <c r="P321" s="16">
        <v>35</v>
      </c>
      <c r="Q321" s="16">
        <v>35</v>
      </c>
      <c r="R321" s="16">
        <v>0</v>
      </c>
      <c r="S321" s="16">
        <v>39673880</v>
      </c>
      <c r="T321" s="16">
        <v>24500000</v>
      </c>
      <c r="U321" s="16">
        <v>525979477</v>
      </c>
      <c r="V321" s="16">
        <f t="shared" si="28"/>
        <v>5</v>
      </c>
      <c r="W321" s="19" cm="1">
        <f t="array" ref="W321">SUMPRODUCT((V321=品质升级提升效果!$H$3:$H$102)*(品质升级提升效果!$I$3:$I$102=C321)*(品质升级提升效果!$J$3:$J$102))</f>
        <v>0.64</v>
      </c>
      <c r="X321" s="19" cm="1">
        <f t="array" ref="X321">IFERROR(LOOKUP(1,0/((L321=Sheet2!$A$1:$A$90)*(Sheet2!$B$1:$B$90=C321)),Sheet2!$C$1:$C$90),W321)</f>
        <v>0.64</v>
      </c>
      <c r="Y321" s="16">
        <f t="shared" si="29"/>
        <v>25391283</v>
      </c>
      <c r="Z321" s="16">
        <f t="shared" si="30"/>
        <v>17561600</v>
      </c>
      <c r="AA321" s="16">
        <f t="shared" si="31"/>
        <v>381510447</v>
      </c>
    </row>
    <row r="322" spans="1:27" x14ac:dyDescent="0.15">
      <c r="A322" s="16">
        <v>317</v>
      </c>
      <c r="B322" s="16">
        <v>206</v>
      </c>
      <c r="C322" s="16">
        <v>6</v>
      </c>
      <c r="D322" s="16">
        <f t="shared" si="32"/>
        <v>600</v>
      </c>
      <c r="E322" s="16">
        <f t="shared" si="34"/>
        <v>0</v>
      </c>
      <c r="F322" s="16">
        <f t="shared" si="33"/>
        <v>0</v>
      </c>
      <c r="L322" s="16" t="s">
        <v>37</v>
      </c>
      <c r="M322" s="16" t="str" cm="1">
        <f t="array" ref="M322:U322">_xlfn._xlws.FILTER(领地怪物效果!$A$4:$I$64,L322=领地怪物效果!$A$4:$A$64)</f>
        <v>远征PVP-6级远征币矿井</v>
      </c>
      <c r="N322" s="16">
        <v>6</v>
      </c>
      <c r="O322" s="16">
        <v>31.05</v>
      </c>
      <c r="P322" s="16">
        <v>232</v>
      </c>
      <c r="Q322" s="16">
        <v>232</v>
      </c>
      <c r="R322" s="16">
        <v>0</v>
      </c>
      <c r="S322" s="16">
        <v>93323787</v>
      </c>
      <c r="T322" s="16">
        <v>162400000</v>
      </c>
      <c r="U322" s="16">
        <v>3486492537</v>
      </c>
      <c r="V322" s="16">
        <f t="shared" si="28"/>
        <v>6</v>
      </c>
      <c r="W322" s="19" cm="1">
        <f t="array" ref="W322">SUMPRODUCT((V322=品质升级提升效果!$H$3:$H$102)*(品质升级提升效果!$I$3:$I$102=C322)*(品质升级提升效果!$J$3:$J$102))</f>
        <v>0.62</v>
      </c>
      <c r="X322" s="19" cm="1">
        <f t="array" ref="X322">IFERROR(LOOKUP(1,0/((L322=Sheet2!$A$1:$A$90)*(Sheet2!$B$1:$B$90=C322)),Sheet2!$C$1:$C$90),W322)</f>
        <v>0.62</v>
      </c>
      <c r="Y322" s="16">
        <f t="shared" si="29"/>
        <v>57860747</v>
      </c>
      <c r="Z322" s="16">
        <f t="shared" si="30"/>
        <v>112770560</v>
      </c>
      <c r="AA322" s="16">
        <f t="shared" si="31"/>
        <v>2449842089</v>
      </c>
    </row>
    <row r="323" spans="1:27" x14ac:dyDescent="0.15">
      <c r="A323" s="16">
        <v>318</v>
      </c>
      <c r="B323" s="16">
        <v>207</v>
      </c>
      <c r="C323" s="16">
        <v>6</v>
      </c>
      <c r="D323" s="16">
        <f t="shared" si="32"/>
        <v>600</v>
      </c>
      <c r="E323" s="16">
        <f t="shared" si="34"/>
        <v>0</v>
      </c>
      <c r="F323" s="16">
        <f t="shared" si="33"/>
        <v>0</v>
      </c>
      <c r="L323" s="16" t="s">
        <v>38</v>
      </c>
      <c r="M323" s="16" t="str" cm="1">
        <f t="array" ref="M323:U323">_xlfn._xlws.FILTER(领地怪物效果!$A$4:$I$64,L323=领地怪物效果!$A$4:$A$64)</f>
        <v>远征PVP-7级远征币矿井</v>
      </c>
      <c r="N323" s="16">
        <v>7</v>
      </c>
      <c r="O323" s="16">
        <v>35.799999999999997</v>
      </c>
      <c r="P323" s="16">
        <v>300</v>
      </c>
      <c r="Q323" s="16">
        <v>300</v>
      </c>
      <c r="R323" s="16">
        <v>0</v>
      </c>
      <c r="S323" s="16">
        <v>107600373</v>
      </c>
      <c r="T323" s="16">
        <v>210000000</v>
      </c>
      <c r="U323" s="16">
        <v>4508395522</v>
      </c>
      <c r="V323" s="16">
        <f t="shared" si="28"/>
        <v>7</v>
      </c>
      <c r="W323" s="19" cm="1">
        <f t="array" ref="W323">SUMPRODUCT((V323=品质升级提升效果!$H$3:$H$102)*(品质升级提升效果!$I$3:$I$102=C323)*(品质升级提升效果!$J$3:$J$102))</f>
        <v>0.56000000000000005</v>
      </c>
      <c r="X323" s="19" cm="1">
        <f t="array" ref="X323">IFERROR(LOOKUP(1,0/((L323=Sheet2!$A$1:$A$90)*(Sheet2!$B$1:$B$90=C323)),Sheet2!$C$1:$C$90),W323)</f>
        <v>0.56000000000000005</v>
      </c>
      <c r="Y323" s="16">
        <f t="shared" si="29"/>
        <v>60256208</v>
      </c>
      <c r="Z323" s="16">
        <f t="shared" si="30"/>
        <v>131712000</v>
      </c>
      <c r="AA323" s="16">
        <f t="shared" si="31"/>
        <v>2861328357</v>
      </c>
    </row>
    <row r="324" spans="1:27" x14ac:dyDescent="0.15">
      <c r="A324" s="16">
        <v>319</v>
      </c>
      <c r="B324" s="16">
        <v>208</v>
      </c>
      <c r="C324" s="16">
        <v>6</v>
      </c>
      <c r="D324" s="16">
        <f t="shared" si="32"/>
        <v>600</v>
      </c>
      <c r="E324" s="16">
        <f t="shared" si="34"/>
        <v>0</v>
      </c>
      <c r="F324" s="16">
        <f t="shared" si="33"/>
        <v>0</v>
      </c>
      <c r="L324" s="16" t="s">
        <v>39</v>
      </c>
      <c r="M324" s="16" t="str" cm="1">
        <f t="array" ref="M324:U324">_xlfn._xlws.FILTER(领地怪物效果!$A$4:$I$64,L324=领地怪物效果!$A$4:$A$64)</f>
        <v>远征PVP-8级远征币矿井</v>
      </c>
      <c r="N324" s="16">
        <v>8</v>
      </c>
      <c r="O324" s="16">
        <v>39.549999999999997</v>
      </c>
      <c r="P324" s="16">
        <v>387.5</v>
      </c>
      <c r="Q324" s="16">
        <v>387.5</v>
      </c>
      <c r="R324" s="16">
        <v>0</v>
      </c>
      <c r="S324" s="16">
        <v>118871361</v>
      </c>
      <c r="T324" s="16">
        <v>271250000</v>
      </c>
      <c r="U324" s="16">
        <v>5823344216</v>
      </c>
      <c r="V324" s="16">
        <f t="shared" si="28"/>
        <v>8</v>
      </c>
      <c r="W324" s="19" cm="1">
        <f t="array" ref="W324">SUMPRODUCT((V324=品质升级提升效果!$H$3:$H$102)*(品质升级提升效果!$I$3:$I$102=C324)*(品质升级提升效果!$J$3:$J$102))</f>
        <v>0.5</v>
      </c>
      <c r="X324" s="19" cm="1">
        <f t="array" ref="X324">IFERROR(LOOKUP(1,0/((L324=Sheet2!$A$1:$A$90)*(Sheet2!$B$1:$B$90=C324)),Sheet2!$C$1:$C$90),W324)</f>
        <v>0.5</v>
      </c>
      <c r="Y324" s="16">
        <f t="shared" si="29"/>
        <v>59435680</v>
      </c>
      <c r="Z324" s="16">
        <f t="shared" si="30"/>
        <v>151900000</v>
      </c>
      <c r="AA324" s="16">
        <f t="shared" si="31"/>
        <v>3299895055</v>
      </c>
    </row>
    <row r="325" spans="1:27" x14ac:dyDescent="0.15">
      <c r="A325" s="16">
        <v>320</v>
      </c>
      <c r="B325" s="16">
        <v>209</v>
      </c>
      <c r="C325" s="16">
        <v>6</v>
      </c>
      <c r="D325" s="16">
        <f t="shared" si="32"/>
        <v>600</v>
      </c>
      <c r="E325" s="16">
        <f t="shared" si="34"/>
        <v>0</v>
      </c>
      <c r="F325" s="16">
        <f t="shared" si="33"/>
        <v>0</v>
      </c>
      <c r="L325" s="16" t="s">
        <v>40</v>
      </c>
      <c r="M325" s="16" t="str" cm="1">
        <f t="array" ref="M325:U325">_xlfn._xlws.FILTER(领地怪物效果!$A$4:$I$64,L325=领地怪物效果!$A$4:$A$64)</f>
        <v>远征PVP-9级远征币矿井</v>
      </c>
      <c r="N325" s="16">
        <v>9</v>
      </c>
      <c r="O325" s="16">
        <v>68.400000000000006</v>
      </c>
      <c r="P325" s="16">
        <v>480</v>
      </c>
      <c r="Q325" s="16">
        <v>480</v>
      </c>
      <c r="R325" s="16">
        <v>0</v>
      </c>
      <c r="S325" s="16">
        <v>205582835</v>
      </c>
      <c r="T325" s="16">
        <v>336000000</v>
      </c>
      <c r="U325" s="16">
        <v>7213432835</v>
      </c>
      <c r="V325" s="16">
        <f t="shared" si="28"/>
        <v>9</v>
      </c>
      <c r="W325" s="19" cm="1">
        <f t="array" ref="W325">SUMPRODUCT((V325=品质升级提升效果!$H$3:$H$102)*(品质升级提升效果!$I$3:$I$102=C325)*(品质升级提升效果!$J$3:$J$102))</f>
        <v>0.46</v>
      </c>
      <c r="X325" s="19" cm="1">
        <f t="array" ref="X325">IFERROR(LOOKUP(1,0/((L325=Sheet2!$A$1:$A$90)*(Sheet2!$B$1:$B$90=C325)),Sheet2!$C$1:$C$90),W325)</f>
        <v>0.46</v>
      </c>
      <c r="Y325" s="16">
        <f t="shared" si="29"/>
        <v>94568104</v>
      </c>
      <c r="Z325" s="16">
        <f t="shared" si="30"/>
        <v>173107200</v>
      </c>
      <c r="AA325" s="16">
        <f t="shared" si="31"/>
        <v>3760602984</v>
      </c>
    </row>
    <row r="326" spans="1:27" x14ac:dyDescent="0.15">
      <c r="A326" s="16">
        <v>321</v>
      </c>
      <c r="B326" s="16">
        <v>210</v>
      </c>
      <c r="C326" s="16">
        <v>6</v>
      </c>
      <c r="D326" s="16">
        <f t="shared" si="32"/>
        <v>600</v>
      </c>
      <c r="E326" s="16">
        <f t="shared" si="34"/>
        <v>0</v>
      </c>
      <c r="F326" s="16">
        <f t="shared" si="33"/>
        <v>0</v>
      </c>
      <c r="L326" s="16" t="s">
        <v>41</v>
      </c>
      <c r="M326" s="16" t="str" cm="1">
        <f t="array" ref="M326:U326">_xlfn._xlws.FILTER(领地怪物效果!$A$4:$I$64,L326=领地怪物效果!$A$4:$A$64)</f>
        <v>远征PVP-10级远征币矿井</v>
      </c>
      <c r="N326" s="16">
        <v>10</v>
      </c>
      <c r="O326" s="16">
        <v>80.5</v>
      </c>
      <c r="P326" s="16">
        <v>528</v>
      </c>
      <c r="Q326" s="16">
        <v>528</v>
      </c>
      <c r="R326" s="16">
        <v>0</v>
      </c>
      <c r="S326" s="16">
        <v>241950559</v>
      </c>
      <c r="T326" s="16">
        <v>369600000</v>
      </c>
      <c r="U326" s="16">
        <v>7934776119</v>
      </c>
      <c r="V326" s="16">
        <f t="shared" si="28"/>
        <v>10</v>
      </c>
      <c r="W326" s="19" cm="1">
        <f t="array" ref="W326">SUMPRODUCT((V326=品质升级提升效果!$H$3:$H$102)*(品质升级提升效果!$I$3:$I$102=C326)*(品质升级提升效果!$J$3:$J$102))</f>
        <v>0.44</v>
      </c>
      <c r="X326" s="19" cm="1">
        <f t="array" ref="X326">IFERROR(LOOKUP(1,0/((L326=Sheet2!$A$1:$A$90)*(Sheet2!$B$1:$B$90=C326)),Sheet2!$C$1:$C$90),W326)</f>
        <v>0.44</v>
      </c>
      <c r="Y326" s="16">
        <f t="shared" si="29"/>
        <v>106458245</v>
      </c>
      <c r="Z326" s="16">
        <f t="shared" si="30"/>
        <v>182138880</v>
      </c>
      <c r="AA326" s="16">
        <f t="shared" si="31"/>
        <v>3956808358</v>
      </c>
    </row>
    <row r="327" spans="1:27" x14ac:dyDescent="0.15">
      <c r="A327" s="16">
        <v>322</v>
      </c>
      <c r="B327" s="16">
        <v>301</v>
      </c>
      <c r="C327" s="16">
        <v>6</v>
      </c>
      <c r="D327" s="16">
        <f t="shared" si="32"/>
        <v>0</v>
      </c>
      <c r="E327" s="16">
        <f t="shared" si="34"/>
        <v>600</v>
      </c>
      <c r="F327" s="16">
        <f t="shared" si="33"/>
        <v>0</v>
      </c>
      <c r="L327" s="16" t="s">
        <v>42</v>
      </c>
      <c r="M327" s="16" t="str" cm="1">
        <f t="array" ref="M327:U327">_xlfn._xlws.FILTER(领地怪物效果!$A$4:$I$64,L327=领地怪物效果!$A$4:$A$64)</f>
        <v>远征PVP-1级圣水矿井</v>
      </c>
      <c r="N327" s="16">
        <v>1</v>
      </c>
      <c r="O327" s="16">
        <v>2.5499999999999998</v>
      </c>
      <c r="P327" s="16">
        <v>1.4</v>
      </c>
      <c r="Q327" s="16">
        <v>1.4</v>
      </c>
      <c r="R327" s="16">
        <v>0</v>
      </c>
      <c r="S327" s="16">
        <v>7664272</v>
      </c>
      <c r="T327" s="16">
        <v>980000</v>
      </c>
      <c r="U327" s="16">
        <v>21039179</v>
      </c>
      <c r="V327" s="16">
        <f t="shared" ref="V327:V390" si="35">IF(MID(B327,2,3)+0=0,1,MID(B327,2,3)+0)</f>
        <v>1</v>
      </c>
      <c r="W327" s="19" cm="1">
        <f t="array" ref="W327">SUMPRODUCT((V327=品质升级提升效果!$H$3:$H$102)*(品质升级提升效果!$I$3:$I$102=C327)*(品质升级提升效果!$J$3:$J$102))</f>
        <v>0.8</v>
      </c>
      <c r="X327" s="19" cm="1">
        <f t="array" ref="X327">IFERROR(LOOKUP(1,0/((L327=Sheet2!$A$1:$A$90)*(Sheet2!$B$1:$B$90=C327)),Sheet2!$C$1:$C$90),W327)</f>
        <v>0.8</v>
      </c>
      <c r="Y327" s="16">
        <f t="shared" ref="Y327:Y390" si="36">INT(S327*$X327)</f>
        <v>6131417</v>
      </c>
      <c r="Z327" s="16">
        <f t="shared" ref="Z327:Z390" si="37">INT(T327*$X327*(1+C327/50))</f>
        <v>878080</v>
      </c>
      <c r="AA327" s="16">
        <f t="shared" ref="AA327:AA390" si="38">INT(U327*$X327*(1+C327/45))</f>
        <v>19075522</v>
      </c>
    </row>
    <row r="328" spans="1:27" x14ac:dyDescent="0.15">
      <c r="A328" s="16">
        <v>323</v>
      </c>
      <c r="B328" s="16">
        <v>302</v>
      </c>
      <c r="C328" s="16">
        <v>6</v>
      </c>
      <c r="D328" s="16">
        <f t="shared" si="32"/>
        <v>0</v>
      </c>
      <c r="E328" s="16">
        <f t="shared" si="34"/>
        <v>600</v>
      </c>
      <c r="F328" s="16">
        <f t="shared" si="33"/>
        <v>0</v>
      </c>
      <c r="L328" s="16" t="s">
        <v>43</v>
      </c>
      <c r="M328" s="16" t="str" cm="1">
        <f t="array" ref="M328:U328">_xlfn._xlws.FILTER(领地怪物效果!$A$4:$I$64,L328=领地怪物效果!$A$4:$A$64)</f>
        <v>远征PVP-2级圣水矿井</v>
      </c>
      <c r="N328" s="16">
        <v>2</v>
      </c>
      <c r="O328" s="16">
        <v>4</v>
      </c>
      <c r="P328" s="16">
        <v>1.65</v>
      </c>
      <c r="Q328" s="16">
        <v>1.65</v>
      </c>
      <c r="R328" s="16">
        <v>0</v>
      </c>
      <c r="S328" s="16">
        <v>12022388</v>
      </c>
      <c r="T328" s="16">
        <v>1155000</v>
      </c>
      <c r="U328" s="16">
        <v>24796175</v>
      </c>
      <c r="V328" s="16">
        <f t="shared" si="35"/>
        <v>2</v>
      </c>
      <c r="W328" s="19" cm="1">
        <f t="array" ref="W328">SUMPRODUCT((V328=品质升级提升效果!$H$3:$H$102)*(品质升级提升效果!$I$3:$I$102=C328)*(品质升级提升效果!$J$3:$J$102))</f>
        <v>0.62</v>
      </c>
      <c r="X328" s="19" cm="1">
        <f t="array" ref="X328">IFERROR(LOOKUP(1,0/((L328=Sheet2!$A$1:$A$90)*(Sheet2!$B$1:$B$90=C328)),Sheet2!$C$1:$C$90),W328)</f>
        <v>0.62</v>
      </c>
      <c r="Y328" s="16">
        <f t="shared" si="36"/>
        <v>7453880</v>
      </c>
      <c r="Z328" s="16">
        <f t="shared" si="37"/>
        <v>802032</v>
      </c>
      <c r="AA328" s="16">
        <f t="shared" si="38"/>
        <v>17423445</v>
      </c>
    </row>
    <row r="329" spans="1:27" x14ac:dyDescent="0.15">
      <c r="A329" s="16">
        <v>324</v>
      </c>
      <c r="B329" s="16">
        <v>303</v>
      </c>
      <c r="C329" s="16">
        <v>6</v>
      </c>
      <c r="D329" s="16">
        <f t="shared" si="32"/>
        <v>0</v>
      </c>
      <c r="E329" s="16">
        <f t="shared" si="34"/>
        <v>600</v>
      </c>
      <c r="F329" s="16">
        <f t="shared" si="33"/>
        <v>0</v>
      </c>
      <c r="L329" s="16" t="s">
        <v>44</v>
      </c>
      <c r="M329" s="16" t="str" cm="1">
        <f t="array" ref="M329:U329">_xlfn._xlws.FILTER(领地怪物效果!$A$4:$I$64,L329=领地怪物效果!$A$4:$A$64)</f>
        <v>远征PVP-3级圣水矿井</v>
      </c>
      <c r="N329" s="16">
        <v>3</v>
      </c>
      <c r="O329" s="16">
        <v>8</v>
      </c>
      <c r="P329" s="16">
        <v>2.9</v>
      </c>
      <c r="Q329" s="16">
        <v>2.9</v>
      </c>
      <c r="R329" s="16">
        <v>0</v>
      </c>
      <c r="S329" s="16">
        <v>24044776</v>
      </c>
      <c r="T329" s="16">
        <v>2030000</v>
      </c>
      <c r="U329" s="16">
        <v>43581156</v>
      </c>
      <c r="V329" s="16">
        <f t="shared" si="35"/>
        <v>3</v>
      </c>
      <c r="W329" s="19" cm="1">
        <f t="array" ref="W329">SUMPRODUCT((V329=品质升级提升效果!$H$3:$H$102)*(品质升级提升效果!$I$3:$I$102=C329)*(品质升级提升效果!$J$3:$J$102))</f>
        <v>0.56000000000000005</v>
      </c>
      <c r="X329" s="19" cm="1">
        <f t="array" ref="X329">IFERROR(LOOKUP(1,0/((L329=Sheet2!$A$1:$A$90)*(Sheet2!$B$1:$B$90=C329)),Sheet2!$C$1:$C$90),W329)</f>
        <v>0.56000000000000005</v>
      </c>
      <c r="Y329" s="16">
        <f t="shared" si="36"/>
        <v>13465074</v>
      </c>
      <c r="Z329" s="16">
        <f t="shared" si="37"/>
        <v>1273216</v>
      </c>
      <c r="AA329" s="16">
        <f t="shared" si="38"/>
        <v>27659507</v>
      </c>
    </row>
    <row r="330" spans="1:27" x14ac:dyDescent="0.15">
      <c r="A330" s="16">
        <v>325</v>
      </c>
      <c r="B330" s="16">
        <v>304</v>
      </c>
      <c r="C330" s="16">
        <v>6</v>
      </c>
      <c r="D330" s="16">
        <f t="shared" si="32"/>
        <v>0</v>
      </c>
      <c r="E330" s="16">
        <f t="shared" si="34"/>
        <v>600</v>
      </c>
      <c r="F330" s="16">
        <f t="shared" si="33"/>
        <v>0</v>
      </c>
      <c r="L330" s="16" t="s">
        <v>45</v>
      </c>
      <c r="M330" s="16" t="str" cm="1">
        <f t="array" ref="M330:U330">_xlfn._xlws.FILTER(领地怪物效果!$A$4:$I$64,L330=领地怪物效果!$A$4:$A$64)</f>
        <v>远征PVP-4级圣水矿井</v>
      </c>
      <c r="N330" s="16">
        <v>4</v>
      </c>
      <c r="O330" s="16">
        <v>11.75</v>
      </c>
      <c r="P330" s="16">
        <v>22.25</v>
      </c>
      <c r="Q330" s="16">
        <v>22.25</v>
      </c>
      <c r="R330" s="16">
        <v>0</v>
      </c>
      <c r="S330" s="16">
        <v>35315764</v>
      </c>
      <c r="T330" s="16">
        <v>15575000</v>
      </c>
      <c r="U330" s="16">
        <v>334372667</v>
      </c>
      <c r="V330" s="16">
        <f t="shared" si="35"/>
        <v>4</v>
      </c>
      <c r="W330" s="19" cm="1">
        <f t="array" ref="W330">SUMPRODUCT((V330=品质升级提升效果!$H$3:$H$102)*(品质升级提升效果!$I$3:$I$102=C330)*(品质升级提升效果!$J$3:$J$102))</f>
        <v>0.62</v>
      </c>
      <c r="X330" s="19" cm="1">
        <f t="array" ref="X330">IFERROR(LOOKUP(1,0/((L330=Sheet2!$A$1:$A$90)*(Sheet2!$B$1:$B$90=C330)),Sheet2!$C$1:$C$90),W330)</f>
        <v>0.62</v>
      </c>
      <c r="Y330" s="16">
        <f t="shared" si="36"/>
        <v>21895773</v>
      </c>
      <c r="Z330" s="16">
        <f t="shared" si="37"/>
        <v>10815280</v>
      </c>
      <c r="AA330" s="16">
        <f t="shared" si="38"/>
        <v>234952527</v>
      </c>
    </row>
    <row r="331" spans="1:27" x14ac:dyDescent="0.15">
      <c r="A331" s="16">
        <v>326</v>
      </c>
      <c r="B331" s="16">
        <v>305</v>
      </c>
      <c r="C331" s="16">
        <v>6</v>
      </c>
      <c r="D331" s="16">
        <f t="shared" si="32"/>
        <v>0</v>
      </c>
      <c r="E331" s="16">
        <f t="shared" si="34"/>
        <v>600</v>
      </c>
      <c r="F331" s="16">
        <f t="shared" si="33"/>
        <v>0</v>
      </c>
      <c r="L331" s="16" t="s">
        <v>46</v>
      </c>
      <c r="M331" s="16" t="str" cm="1">
        <f t="array" ref="M331:U331">_xlfn._xlws.FILTER(领地怪物效果!$A$4:$I$64,L331=领地怪物效果!$A$4:$A$64)</f>
        <v>远征PVP-5级圣水矿井</v>
      </c>
      <c r="N331" s="16">
        <v>5</v>
      </c>
      <c r="O331" s="16">
        <v>17.8</v>
      </c>
      <c r="P331" s="16">
        <v>26.25</v>
      </c>
      <c r="Q331" s="16">
        <v>26.25</v>
      </c>
      <c r="R331" s="16">
        <v>0</v>
      </c>
      <c r="S331" s="16">
        <v>53499626</v>
      </c>
      <c r="T331" s="16">
        <v>18375000</v>
      </c>
      <c r="U331" s="16">
        <v>394484608</v>
      </c>
      <c r="V331" s="16">
        <f t="shared" si="35"/>
        <v>5</v>
      </c>
      <c r="W331" s="19" cm="1">
        <f t="array" ref="W331">SUMPRODUCT((V331=品质升级提升效果!$H$3:$H$102)*(品质升级提升效果!$I$3:$I$102=C331)*(品质升级提升效果!$J$3:$J$102))</f>
        <v>0.64</v>
      </c>
      <c r="X331" s="19" cm="1">
        <f t="array" ref="X331">IFERROR(LOOKUP(1,0/((L331=Sheet2!$A$1:$A$90)*(Sheet2!$B$1:$B$90=C331)),Sheet2!$C$1:$C$90),W331)</f>
        <v>0.64</v>
      </c>
      <c r="Y331" s="16">
        <f t="shared" si="36"/>
        <v>34239760</v>
      </c>
      <c r="Z331" s="16">
        <f t="shared" si="37"/>
        <v>13171200</v>
      </c>
      <c r="AA331" s="16">
        <f t="shared" si="38"/>
        <v>286132835</v>
      </c>
    </row>
    <row r="332" spans="1:27" x14ac:dyDescent="0.15">
      <c r="A332" s="16">
        <v>327</v>
      </c>
      <c r="B332" s="16">
        <v>306</v>
      </c>
      <c r="C332" s="16">
        <v>6</v>
      </c>
      <c r="D332" s="16">
        <f t="shared" si="32"/>
        <v>0</v>
      </c>
      <c r="E332" s="16">
        <f t="shared" si="34"/>
        <v>600</v>
      </c>
      <c r="F332" s="16">
        <f t="shared" si="33"/>
        <v>0</v>
      </c>
      <c r="L332" s="16" t="s">
        <v>47</v>
      </c>
      <c r="M332" s="16" t="str" cm="1">
        <f t="array" ref="M332:U332">_xlfn._xlws.FILTER(领地怪物效果!$A$4:$I$64,L332=领地怪物效果!$A$4:$A$64)</f>
        <v>远征PVP-6级圣水矿井</v>
      </c>
      <c r="N332" s="16">
        <v>6</v>
      </c>
      <c r="O332" s="16">
        <v>41.95</v>
      </c>
      <c r="P332" s="16">
        <v>174</v>
      </c>
      <c r="Q332" s="16">
        <v>174</v>
      </c>
      <c r="R332" s="16">
        <v>0</v>
      </c>
      <c r="S332" s="16">
        <v>126084794</v>
      </c>
      <c r="T332" s="16">
        <v>121800000</v>
      </c>
      <c r="U332" s="16">
        <v>2614869402</v>
      </c>
      <c r="V332" s="16">
        <f t="shared" si="35"/>
        <v>6</v>
      </c>
      <c r="W332" s="19" cm="1">
        <f t="array" ref="W332">SUMPRODUCT((V332=品质升级提升效果!$H$3:$H$102)*(品质升级提升效果!$I$3:$I$102=C332)*(品质升级提升效果!$J$3:$J$102))</f>
        <v>0.62</v>
      </c>
      <c r="X332" s="19" cm="1">
        <f t="array" ref="X332">IFERROR(LOOKUP(1,0/((L332=Sheet2!$A$1:$A$90)*(Sheet2!$B$1:$B$90=C332)),Sheet2!$C$1:$C$90),W332)</f>
        <v>0.62</v>
      </c>
      <c r="Y332" s="16">
        <f t="shared" si="36"/>
        <v>78172572</v>
      </c>
      <c r="Z332" s="16">
        <f t="shared" si="37"/>
        <v>84577920</v>
      </c>
      <c r="AA332" s="16">
        <f t="shared" si="38"/>
        <v>1837381566</v>
      </c>
    </row>
    <row r="333" spans="1:27" x14ac:dyDescent="0.15">
      <c r="A333" s="16">
        <v>328</v>
      </c>
      <c r="B333" s="16">
        <v>307</v>
      </c>
      <c r="C333" s="16">
        <v>6</v>
      </c>
      <c r="D333" s="16">
        <f t="shared" si="32"/>
        <v>0</v>
      </c>
      <c r="E333" s="16">
        <f t="shared" si="34"/>
        <v>600</v>
      </c>
      <c r="F333" s="16">
        <f t="shared" si="33"/>
        <v>0</v>
      </c>
      <c r="L333" s="16" t="s">
        <v>48</v>
      </c>
      <c r="M333" s="16" t="str" cm="1">
        <f t="array" ref="M333:U333">_xlfn._xlws.FILTER(领地怪物效果!$A$4:$I$64,L333=领地怪物效果!$A$4:$A$64)</f>
        <v>远征PVP-7级圣水矿井</v>
      </c>
      <c r="N333" s="16">
        <v>7</v>
      </c>
      <c r="O333" s="16">
        <v>48.35</v>
      </c>
      <c r="P333" s="16">
        <v>225</v>
      </c>
      <c r="Q333" s="16">
        <v>225</v>
      </c>
      <c r="R333" s="16">
        <v>0</v>
      </c>
      <c r="S333" s="16">
        <v>145320615</v>
      </c>
      <c r="T333" s="16">
        <v>157500000</v>
      </c>
      <c r="U333" s="16">
        <v>3381296641</v>
      </c>
      <c r="V333" s="16">
        <f t="shared" si="35"/>
        <v>7</v>
      </c>
      <c r="W333" s="19" cm="1">
        <f t="array" ref="W333">SUMPRODUCT((V333=品质升级提升效果!$H$3:$H$102)*(品质升级提升效果!$I$3:$I$102=C333)*(品质升级提升效果!$J$3:$J$102))</f>
        <v>0.56000000000000005</v>
      </c>
      <c r="X333" s="19" cm="1">
        <f t="array" ref="X333">IFERROR(LOOKUP(1,0/((L333=Sheet2!$A$1:$A$90)*(Sheet2!$B$1:$B$90=C333)),Sheet2!$C$1:$C$90),W333)</f>
        <v>0.56000000000000005</v>
      </c>
      <c r="Y333" s="16">
        <f t="shared" si="36"/>
        <v>81379544</v>
      </c>
      <c r="Z333" s="16">
        <f t="shared" si="37"/>
        <v>98784000</v>
      </c>
      <c r="AA333" s="16">
        <f t="shared" si="38"/>
        <v>2145996268</v>
      </c>
    </row>
    <row r="334" spans="1:27" x14ac:dyDescent="0.15">
      <c r="A334" s="16">
        <v>329</v>
      </c>
      <c r="B334" s="16">
        <v>308</v>
      </c>
      <c r="C334" s="16">
        <v>6</v>
      </c>
      <c r="D334" s="16">
        <f t="shared" si="32"/>
        <v>0</v>
      </c>
      <c r="E334" s="16">
        <f t="shared" si="34"/>
        <v>600</v>
      </c>
      <c r="F334" s="16">
        <f t="shared" si="33"/>
        <v>0</v>
      </c>
      <c r="L334" s="16" t="s">
        <v>49</v>
      </c>
      <c r="M334" s="16" t="str" cm="1">
        <f t="array" ref="M334:U334">_xlfn._xlws.FILTER(领地怪物效果!$A$4:$I$64,L334=领地怪物效果!$A$4:$A$64)</f>
        <v>远征PVP-8级圣水矿井</v>
      </c>
      <c r="N334" s="16">
        <v>8</v>
      </c>
      <c r="O334" s="16">
        <v>53.35</v>
      </c>
      <c r="P334" s="16">
        <v>290.60000000000002</v>
      </c>
      <c r="Q334" s="16">
        <v>290.60000000000002</v>
      </c>
      <c r="R334" s="16">
        <v>0</v>
      </c>
      <c r="S334" s="16">
        <v>160348600</v>
      </c>
      <c r="T334" s="16">
        <v>203420000</v>
      </c>
      <c r="U334" s="16">
        <v>4367132462</v>
      </c>
      <c r="V334" s="16">
        <f t="shared" si="35"/>
        <v>8</v>
      </c>
      <c r="W334" s="19" cm="1">
        <f t="array" ref="W334">SUMPRODUCT((V334=品质升级提升效果!$H$3:$H$102)*(品质升级提升效果!$I$3:$I$102=C334)*(品质升级提升效果!$J$3:$J$102))</f>
        <v>0.5</v>
      </c>
      <c r="X334" s="19" cm="1">
        <f t="array" ref="X334">IFERROR(LOOKUP(1,0/((L334=Sheet2!$A$1:$A$90)*(Sheet2!$B$1:$B$90=C334)),Sheet2!$C$1:$C$90),W334)</f>
        <v>0.5</v>
      </c>
      <c r="Y334" s="16">
        <f t="shared" si="36"/>
        <v>80174300</v>
      </c>
      <c r="Z334" s="16">
        <f t="shared" si="37"/>
        <v>113915200</v>
      </c>
      <c r="AA334" s="16">
        <f t="shared" si="38"/>
        <v>2474708395</v>
      </c>
    </row>
    <row r="335" spans="1:27" x14ac:dyDescent="0.15">
      <c r="A335" s="16">
        <v>330</v>
      </c>
      <c r="B335" s="16">
        <v>309</v>
      </c>
      <c r="C335" s="16">
        <v>6</v>
      </c>
      <c r="D335" s="16">
        <f t="shared" si="32"/>
        <v>0</v>
      </c>
      <c r="E335" s="16">
        <f t="shared" si="34"/>
        <v>600</v>
      </c>
      <c r="F335" s="16">
        <f t="shared" si="33"/>
        <v>0</v>
      </c>
      <c r="L335" s="16" t="s">
        <v>50</v>
      </c>
      <c r="M335" s="16" t="str" cm="1">
        <f t="array" ref="M335:U335">_xlfn._xlws.FILTER(领地怪物效果!$A$4:$I$64,L335=领地怪物效果!$A$4:$A$64)</f>
        <v>远征PVP-9级圣水矿井</v>
      </c>
      <c r="N335" s="16">
        <v>9</v>
      </c>
      <c r="O335" s="16">
        <v>92.3</v>
      </c>
      <c r="P335" s="16">
        <v>360</v>
      </c>
      <c r="Q335" s="16">
        <v>360</v>
      </c>
      <c r="R335" s="16">
        <v>0</v>
      </c>
      <c r="S335" s="16">
        <v>277416604</v>
      </c>
      <c r="T335" s="16">
        <v>252000000</v>
      </c>
      <c r="U335" s="16">
        <v>5410074626</v>
      </c>
      <c r="V335" s="16">
        <f t="shared" si="35"/>
        <v>9</v>
      </c>
      <c r="W335" s="19" cm="1">
        <f t="array" ref="W335">SUMPRODUCT((V335=品质升级提升效果!$H$3:$H$102)*(品质升级提升效果!$I$3:$I$102=C335)*(品质升级提升效果!$J$3:$J$102))</f>
        <v>0.46</v>
      </c>
      <c r="X335" s="19" cm="1">
        <f t="array" ref="X335">IFERROR(LOOKUP(1,0/((L335=Sheet2!$A$1:$A$90)*(Sheet2!$B$1:$B$90=C335)),Sheet2!$C$1:$C$90),W335)</f>
        <v>0.46</v>
      </c>
      <c r="Y335" s="16">
        <f t="shared" si="36"/>
        <v>127611637</v>
      </c>
      <c r="Z335" s="16">
        <f t="shared" si="37"/>
        <v>129830400</v>
      </c>
      <c r="AA335" s="16">
        <f t="shared" si="38"/>
        <v>2820452238</v>
      </c>
    </row>
    <row r="336" spans="1:27" x14ac:dyDescent="0.15">
      <c r="A336" s="16">
        <v>331</v>
      </c>
      <c r="B336" s="16">
        <v>310</v>
      </c>
      <c r="C336" s="16">
        <v>6</v>
      </c>
      <c r="D336" s="16">
        <f t="shared" si="32"/>
        <v>0</v>
      </c>
      <c r="E336" s="16">
        <f t="shared" si="34"/>
        <v>600</v>
      </c>
      <c r="F336" s="16">
        <f t="shared" si="33"/>
        <v>0</v>
      </c>
      <c r="L336" s="16" t="s">
        <v>51</v>
      </c>
      <c r="M336" s="16" t="str" cm="1">
        <f t="array" ref="M336:U336">_xlfn._xlws.FILTER(领地怪物效果!$A$4:$I$64,L336=领地怪物效果!$A$4:$A$64)</f>
        <v>远征PVP-10级圣水矿井</v>
      </c>
      <c r="N336" s="16">
        <v>10</v>
      </c>
      <c r="O336" s="16">
        <v>108.65</v>
      </c>
      <c r="P336" s="16">
        <v>396</v>
      </c>
      <c r="Q336" s="16">
        <v>396</v>
      </c>
      <c r="R336" s="16">
        <v>0</v>
      </c>
      <c r="S336" s="16">
        <v>326558115</v>
      </c>
      <c r="T336" s="16">
        <v>277200000</v>
      </c>
      <c r="U336" s="16">
        <v>5951082089</v>
      </c>
      <c r="V336" s="16">
        <f t="shared" si="35"/>
        <v>10</v>
      </c>
      <c r="W336" s="19" cm="1">
        <f t="array" ref="W336">SUMPRODUCT((V336=品质升级提升效果!$H$3:$H$102)*(品质升级提升效果!$I$3:$I$102=C336)*(品质升级提升效果!$J$3:$J$102))</f>
        <v>0.44</v>
      </c>
      <c r="X336" s="19" cm="1">
        <f t="array" ref="X336">IFERROR(LOOKUP(1,0/((L336=Sheet2!$A$1:$A$90)*(Sheet2!$B$1:$B$90=C336)),Sheet2!$C$1:$C$90),W336)</f>
        <v>0.44</v>
      </c>
      <c r="Y336" s="16">
        <f t="shared" si="36"/>
        <v>143685570</v>
      </c>
      <c r="Z336" s="16">
        <f t="shared" si="37"/>
        <v>136604160</v>
      </c>
      <c r="AA336" s="16">
        <f t="shared" si="38"/>
        <v>2967606268</v>
      </c>
    </row>
    <row r="337" spans="1:27" x14ac:dyDescent="0.15">
      <c r="A337" s="16">
        <v>332</v>
      </c>
      <c r="B337" s="16">
        <v>401</v>
      </c>
      <c r="C337" s="16">
        <v>6</v>
      </c>
      <c r="D337" s="16">
        <f t="shared" si="32"/>
        <v>0</v>
      </c>
      <c r="E337" s="16">
        <f t="shared" si="34"/>
        <v>0</v>
      </c>
      <c r="F337" s="16">
        <f t="shared" si="33"/>
        <v>0</v>
      </c>
      <c r="L337" s="16" t="s">
        <v>52</v>
      </c>
      <c r="M337" s="16" t="str" cm="1">
        <f t="array" ref="M337:U337">_xlfn._xlws.FILTER(领地怪物效果!$A$4:$I$64,L337=领地怪物效果!$A$4:$A$64)</f>
        <v>远征PVP-3级要塞</v>
      </c>
      <c r="N337" s="16">
        <v>3</v>
      </c>
      <c r="O337" s="16">
        <v>5</v>
      </c>
      <c r="P337" s="16">
        <v>2.5</v>
      </c>
      <c r="Q337" s="16">
        <v>2.5</v>
      </c>
      <c r="R337" s="16">
        <v>0</v>
      </c>
      <c r="S337" s="16">
        <v>15027985</v>
      </c>
      <c r="T337" s="16">
        <v>1750000</v>
      </c>
      <c r="U337" s="16">
        <v>37569962</v>
      </c>
      <c r="V337" s="16">
        <f t="shared" si="35"/>
        <v>1</v>
      </c>
      <c r="W337" s="19" cm="1">
        <f t="array" ref="W337">SUMPRODUCT((V337=品质升级提升效果!$H$3:$H$102)*(品质升级提升效果!$I$3:$I$102=C337)*(品质升级提升效果!$J$3:$J$102))</f>
        <v>0.8</v>
      </c>
      <c r="X337" s="19" cm="1">
        <f t="array" ref="X337">IFERROR(LOOKUP(1,0/((L337=Sheet2!$A$1:$A$90)*(Sheet2!$B$1:$B$90=C337)),Sheet2!$C$1:$C$90),W337)</f>
        <v>3.1E-2</v>
      </c>
      <c r="Y337" s="16">
        <f t="shared" si="36"/>
        <v>465867</v>
      </c>
      <c r="Z337" s="16">
        <f t="shared" si="37"/>
        <v>60760</v>
      </c>
      <c r="AA337" s="16">
        <f t="shared" si="38"/>
        <v>1319957</v>
      </c>
    </row>
    <row r="338" spans="1:27" x14ac:dyDescent="0.15">
      <c r="A338" s="16">
        <v>333</v>
      </c>
      <c r="B338" s="16">
        <v>402</v>
      </c>
      <c r="C338" s="16">
        <v>6</v>
      </c>
      <c r="D338" s="16">
        <f t="shared" ref="D338:D401" si="39">IF(AND(B338&gt;200,B338&lt;300),1,0)*100*C338</f>
        <v>0</v>
      </c>
      <c r="E338" s="16">
        <f t="shared" si="34"/>
        <v>0</v>
      </c>
      <c r="F338" s="16">
        <f t="shared" ref="F338:F401" si="40">IF(AND(B338&gt;600,B338&lt;700),1,0)*100*C338</f>
        <v>0</v>
      </c>
      <c r="L338" s="16" t="s">
        <v>53</v>
      </c>
      <c r="M338" s="16" t="str" cm="1">
        <f t="array" ref="M338:U338">_xlfn._xlws.FILTER(领地怪物效果!$A$4:$I$64,L338=领地怪物效果!$A$4:$A$64)</f>
        <v>远征PVP-6级要塞</v>
      </c>
      <c r="N338" s="16">
        <v>6</v>
      </c>
      <c r="O338" s="16">
        <v>26</v>
      </c>
      <c r="P338" s="16">
        <v>160</v>
      </c>
      <c r="Q338" s="16">
        <v>160</v>
      </c>
      <c r="R338" s="16">
        <v>0</v>
      </c>
      <c r="S338" s="16">
        <v>78145522</v>
      </c>
      <c r="T338" s="16">
        <v>112000000</v>
      </c>
      <c r="U338" s="16">
        <v>2404477611</v>
      </c>
      <c r="V338" s="16">
        <f t="shared" si="35"/>
        <v>2</v>
      </c>
      <c r="W338" s="19" cm="1">
        <f t="array" ref="W338">SUMPRODUCT((V338=品质升级提升效果!$H$3:$H$102)*(品质升级提升效果!$I$3:$I$102=C338)*(品质升级提升效果!$J$3:$J$102))</f>
        <v>0.62</v>
      </c>
      <c r="X338" s="19" cm="1">
        <f t="array" ref="X338">IFERROR(LOOKUP(1,0/((L338=Sheet2!$A$1:$A$90)*(Sheet2!$B$1:$B$90=C338)),Sheet2!$C$1:$C$90),W338)</f>
        <v>3.1E-2</v>
      </c>
      <c r="Y338" s="16">
        <f t="shared" si="36"/>
        <v>2422511</v>
      </c>
      <c r="Z338" s="16">
        <f t="shared" si="37"/>
        <v>3888640</v>
      </c>
      <c r="AA338" s="16">
        <f t="shared" si="38"/>
        <v>84477313</v>
      </c>
    </row>
    <row r="339" spans="1:27" x14ac:dyDescent="0.15">
      <c r="A339" s="16">
        <v>334</v>
      </c>
      <c r="B339" s="16">
        <v>403</v>
      </c>
      <c r="C339" s="16">
        <v>6</v>
      </c>
      <c r="D339" s="16">
        <f t="shared" si="39"/>
        <v>0</v>
      </c>
      <c r="E339" s="16">
        <f t="shared" si="34"/>
        <v>0</v>
      </c>
      <c r="F339" s="16">
        <f t="shared" si="40"/>
        <v>0</v>
      </c>
      <c r="L339" s="16" t="s">
        <v>54</v>
      </c>
      <c r="M339" s="16" t="str" cm="1">
        <f t="array" ref="M339:U339">_xlfn._xlws.FILTER(领地怪物效果!$A$4:$I$64,L339=领地怪物效果!$A$4:$A$64)</f>
        <v>远征PVP-9级要塞</v>
      </c>
      <c r="N339" s="16">
        <v>9</v>
      </c>
      <c r="O339" s="16">
        <v>56</v>
      </c>
      <c r="P339" s="16">
        <v>300</v>
      </c>
      <c r="Q339" s="16">
        <v>300</v>
      </c>
      <c r="R339" s="16">
        <v>0</v>
      </c>
      <c r="S339" s="16">
        <v>168313432</v>
      </c>
      <c r="T339" s="16">
        <v>210000000</v>
      </c>
      <c r="U339" s="16">
        <v>4508395522</v>
      </c>
      <c r="V339" s="16">
        <f t="shared" si="35"/>
        <v>3</v>
      </c>
      <c r="W339" s="19" cm="1">
        <f t="array" ref="W339">SUMPRODUCT((V339=品质升级提升效果!$H$3:$H$102)*(品质升级提升效果!$I$3:$I$102=C339)*(品质升级提升效果!$J$3:$J$102))</f>
        <v>0.56000000000000005</v>
      </c>
      <c r="X339" s="19" cm="1">
        <f t="array" ref="X339">IFERROR(LOOKUP(1,0/((L339=Sheet2!$A$1:$A$90)*(Sheet2!$B$1:$B$90=C339)),Sheet2!$C$1:$C$90),W339)</f>
        <v>3.1E-2</v>
      </c>
      <c r="Y339" s="16">
        <f t="shared" si="36"/>
        <v>5217716</v>
      </c>
      <c r="Z339" s="16">
        <f t="shared" si="37"/>
        <v>7291200</v>
      </c>
      <c r="AA339" s="16">
        <f t="shared" si="38"/>
        <v>158394962</v>
      </c>
    </row>
    <row r="340" spans="1:27" x14ac:dyDescent="0.15">
      <c r="A340" s="16">
        <v>335</v>
      </c>
      <c r="B340" s="16">
        <v>404</v>
      </c>
      <c r="C340" s="16">
        <v>6</v>
      </c>
      <c r="D340" s="16">
        <f t="shared" si="39"/>
        <v>0</v>
      </c>
      <c r="E340" s="16">
        <f t="shared" si="34"/>
        <v>0</v>
      </c>
      <c r="F340" s="16">
        <f t="shared" si="40"/>
        <v>0</v>
      </c>
      <c r="L340" s="16" t="s">
        <v>55</v>
      </c>
      <c r="M340" s="16" t="str" cm="1">
        <f t="array" ref="M340:U340">_xlfn._xlws.FILTER(领地怪物效果!$A$4:$I$64,L340=领地怪物效果!$A$4:$A$64)</f>
        <v>远征PVP-10级中心城邦</v>
      </c>
      <c r="N340" s="16">
        <v>10</v>
      </c>
      <c r="O340" s="16">
        <v>83</v>
      </c>
      <c r="P340" s="16">
        <v>401</v>
      </c>
      <c r="Q340" s="16">
        <v>401</v>
      </c>
      <c r="R340" s="16">
        <v>0</v>
      </c>
      <c r="S340" s="16">
        <v>249464552</v>
      </c>
      <c r="T340" s="16">
        <v>280700000</v>
      </c>
      <c r="U340" s="16">
        <v>6026222014</v>
      </c>
      <c r="V340" s="16">
        <f t="shared" si="35"/>
        <v>4</v>
      </c>
      <c r="W340" s="19" cm="1">
        <f t="array" ref="W340">SUMPRODUCT((V340=品质升级提升效果!$H$3:$H$102)*(品质升级提升效果!$I$3:$I$102=C340)*(品质升级提升效果!$J$3:$J$102))</f>
        <v>0.62</v>
      </c>
      <c r="X340" s="19" cm="1">
        <f t="array" ref="X340">IFERROR(LOOKUP(1,0/((L340=Sheet2!$A$1:$A$90)*(Sheet2!$B$1:$B$90=C340)),Sheet2!$C$1:$C$90),W340)</f>
        <v>3.1E-2</v>
      </c>
      <c r="Y340" s="16">
        <f t="shared" si="36"/>
        <v>7733401</v>
      </c>
      <c r="Z340" s="16">
        <f t="shared" si="37"/>
        <v>9745904</v>
      </c>
      <c r="AA340" s="16">
        <f t="shared" si="38"/>
        <v>211721266</v>
      </c>
    </row>
    <row r="341" spans="1:27" x14ac:dyDescent="0.15">
      <c r="A341" s="16">
        <v>336</v>
      </c>
      <c r="B341" s="16">
        <v>500</v>
      </c>
      <c r="C341" s="16">
        <v>6</v>
      </c>
      <c r="D341" s="16">
        <f t="shared" si="39"/>
        <v>0</v>
      </c>
      <c r="E341" s="16">
        <f t="shared" si="34"/>
        <v>0</v>
      </c>
      <c r="F341" s="16">
        <f t="shared" si="40"/>
        <v>0</v>
      </c>
      <c r="L341" s="16" t="s">
        <v>56</v>
      </c>
      <c r="M341" s="16" t="str" cm="1">
        <f t="array" ref="M341:U341">_xlfn._xlws.FILTER(领地怪物效果!$A$4:$I$64,L341=领地怪物效果!$A$4:$A$64)</f>
        <v>远征PVE-出生</v>
      </c>
      <c r="N341" s="16">
        <v>0</v>
      </c>
      <c r="O341" s="16">
        <v>1.5</v>
      </c>
      <c r="P341" s="16">
        <v>1.2</v>
      </c>
      <c r="Q341" s="16">
        <v>1.2</v>
      </c>
      <c r="R341" s="16">
        <v>0</v>
      </c>
      <c r="S341" s="16">
        <v>4508395</v>
      </c>
      <c r="T341" s="16">
        <v>840000</v>
      </c>
      <c r="U341" s="16">
        <v>18033582</v>
      </c>
      <c r="V341" s="16">
        <f t="shared" si="35"/>
        <v>1</v>
      </c>
      <c r="W341" s="19" cm="1">
        <f t="array" ref="W341">SUMPRODUCT((V341=品质升级提升效果!$H$3:$H$102)*(品质升级提升效果!$I$3:$I$102=C341)*(品质升级提升效果!$J$3:$J$102))</f>
        <v>0.8</v>
      </c>
      <c r="X341" s="19" cm="1">
        <f t="array" ref="X341">IFERROR(LOOKUP(1,0/((L341=Sheet2!$A$1:$A$90)*(Sheet2!$B$1:$B$90=C341)),Sheet2!$C$1:$C$90),W341)</f>
        <v>0.8</v>
      </c>
      <c r="Y341" s="16">
        <f t="shared" si="36"/>
        <v>3606716</v>
      </c>
      <c r="Z341" s="16">
        <f t="shared" si="37"/>
        <v>752640</v>
      </c>
      <c r="AA341" s="16">
        <f t="shared" si="38"/>
        <v>16350447</v>
      </c>
    </row>
    <row r="342" spans="1:27" x14ac:dyDescent="0.15">
      <c r="A342" s="16">
        <v>337</v>
      </c>
      <c r="B342" s="16">
        <v>501</v>
      </c>
      <c r="C342" s="16">
        <v>6</v>
      </c>
      <c r="D342" s="16">
        <f t="shared" si="39"/>
        <v>0</v>
      </c>
      <c r="E342" s="16">
        <f t="shared" si="34"/>
        <v>0</v>
      </c>
      <c r="F342" s="16">
        <f t="shared" si="40"/>
        <v>0</v>
      </c>
      <c r="L342" s="16" t="s">
        <v>57</v>
      </c>
      <c r="M342" s="16" t="str" cm="1">
        <f t="array" ref="M342:U342">_xlfn._xlws.FILTER(领地怪物效果!$A$4:$I$64,L342=领地怪物效果!$A$4:$A$64)</f>
        <v>远征PVE-1级普通</v>
      </c>
      <c r="N342" s="16">
        <v>1</v>
      </c>
      <c r="O342" s="16">
        <v>1.35</v>
      </c>
      <c r="P342" s="16">
        <v>1.2</v>
      </c>
      <c r="Q342" s="16">
        <v>1.2</v>
      </c>
      <c r="R342" s="16">
        <v>0</v>
      </c>
      <c r="S342" s="16">
        <v>4057555</v>
      </c>
      <c r="T342" s="16">
        <v>840000</v>
      </c>
      <c r="U342" s="16">
        <v>18033582</v>
      </c>
      <c r="V342" s="16">
        <f t="shared" si="35"/>
        <v>1</v>
      </c>
      <c r="W342" s="19" cm="1">
        <f t="array" ref="W342">SUMPRODUCT((V342=品质升级提升效果!$H$3:$H$102)*(品质升级提升效果!$I$3:$I$102=C342)*(品质升级提升效果!$J$3:$J$102))</f>
        <v>0.8</v>
      </c>
      <c r="X342" s="19" cm="1">
        <f t="array" ref="X342">IFERROR(LOOKUP(1,0/((L342=Sheet2!$A$1:$A$90)*(Sheet2!$B$1:$B$90=C342)),Sheet2!$C$1:$C$90),W342)</f>
        <v>0.8</v>
      </c>
      <c r="Y342" s="16">
        <f t="shared" si="36"/>
        <v>3246044</v>
      </c>
      <c r="Z342" s="16">
        <f t="shared" si="37"/>
        <v>752640</v>
      </c>
      <c r="AA342" s="16">
        <f t="shared" si="38"/>
        <v>16350447</v>
      </c>
    </row>
    <row r="343" spans="1:27" x14ac:dyDescent="0.15">
      <c r="A343" s="16">
        <v>338</v>
      </c>
      <c r="B343" s="16">
        <v>502</v>
      </c>
      <c r="C343" s="16">
        <v>6</v>
      </c>
      <c r="D343" s="16">
        <f t="shared" si="39"/>
        <v>0</v>
      </c>
      <c r="E343" s="16">
        <f t="shared" si="34"/>
        <v>0</v>
      </c>
      <c r="F343" s="16">
        <f t="shared" si="40"/>
        <v>0</v>
      </c>
      <c r="L343" s="16" t="s">
        <v>58</v>
      </c>
      <c r="M343" s="16" t="str" cm="1">
        <f t="array" ref="M343:U343">_xlfn._xlws.FILTER(领地怪物效果!$A$4:$I$64,L343=领地怪物效果!$A$4:$A$64)</f>
        <v>远征PVE-2级普通</v>
      </c>
      <c r="N343" s="16">
        <v>2</v>
      </c>
      <c r="O343" s="16">
        <v>2.8</v>
      </c>
      <c r="P343" s="16">
        <v>1.8</v>
      </c>
      <c r="Q343" s="16">
        <v>1.8</v>
      </c>
      <c r="R343" s="16">
        <v>0</v>
      </c>
      <c r="S343" s="16">
        <v>8415671</v>
      </c>
      <c r="T343" s="16">
        <v>1260000</v>
      </c>
      <c r="U343" s="16">
        <v>27050373</v>
      </c>
      <c r="V343" s="16">
        <f t="shared" si="35"/>
        <v>2</v>
      </c>
      <c r="W343" s="19" cm="1">
        <f t="array" ref="W343">SUMPRODUCT((V343=品质升级提升效果!$H$3:$H$102)*(品质升级提升效果!$I$3:$I$102=C343)*(品质升级提升效果!$J$3:$J$102))</f>
        <v>0.62</v>
      </c>
      <c r="X343" s="19" cm="1">
        <f t="array" ref="X343">IFERROR(LOOKUP(1,0/((L343=Sheet2!$A$1:$A$90)*(Sheet2!$B$1:$B$90=C343)),Sheet2!$C$1:$C$90),W343)</f>
        <v>0.62</v>
      </c>
      <c r="Y343" s="16">
        <f t="shared" si="36"/>
        <v>5217716</v>
      </c>
      <c r="Z343" s="16">
        <f t="shared" si="37"/>
        <v>874944</v>
      </c>
      <c r="AA343" s="16">
        <f t="shared" si="38"/>
        <v>19007395</v>
      </c>
    </row>
    <row r="344" spans="1:27" x14ac:dyDescent="0.15">
      <c r="A344" s="16">
        <v>339</v>
      </c>
      <c r="B344" s="16">
        <v>503</v>
      </c>
      <c r="C344" s="16">
        <v>6</v>
      </c>
      <c r="D344" s="16">
        <f t="shared" si="39"/>
        <v>0</v>
      </c>
      <c r="E344" s="16">
        <f t="shared" si="34"/>
        <v>0</v>
      </c>
      <c r="F344" s="16">
        <f t="shared" si="40"/>
        <v>0</v>
      </c>
      <c r="L344" s="16" t="s">
        <v>59</v>
      </c>
      <c r="M344" s="16" t="str" cm="1">
        <f t="array" ref="M344:U344">_xlfn._xlws.FILTER(领地怪物效果!$A$4:$I$64,L344=领地怪物效果!$A$4:$A$64)</f>
        <v>远征PVE-3级普通</v>
      </c>
      <c r="N344" s="16">
        <v>3</v>
      </c>
      <c r="O344" s="16">
        <v>5.5</v>
      </c>
      <c r="P344" s="16">
        <v>3</v>
      </c>
      <c r="Q344" s="16">
        <v>3</v>
      </c>
      <c r="R344" s="16">
        <v>0</v>
      </c>
      <c r="S344" s="16">
        <v>16530783</v>
      </c>
      <c r="T344" s="16">
        <v>2100000</v>
      </c>
      <c r="U344" s="16">
        <v>45083955</v>
      </c>
      <c r="V344" s="16">
        <f t="shared" si="35"/>
        <v>3</v>
      </c>
      <c r="W344" s="19" cm="1">
        <f t="array" ref="W344">SUMPRODUCT((V344=品质升级提升效果!$H$3:$H$102)*(品质升级提升效果!$I$3:$I$102=C344)*(品质升级提升效果!$J$3:$J$102))</f>
        <v>0.56000000000000005</v>
      </c>
      <c r="X344" s="19" cm="1">
        <f t="array" ref="X344">IFERROR(LOOKUP(1,0/((L344=Sheet2!$A$1:$A$90)*(Sheet2!$B$1:$B$90=C344)),Sheet2!$C$1:$C$90),W344)</f>
        <v>0.56000000000000005</v>
      </c>
      <c r="Y344" s="16">
        <f t="shared" si="36"/>
        <v>9257238</v>
      </c>
      <c r="Z344" s="16">
        <f t="shared" si="37"/>
        <v>1317120</v>
      </c>
      <c r="AA344" s="16">
        <f t="shared" si="38"/>
        <v>28613283</v>
      </c>
    </row>
    <row r="345" spans="1:27" x14ac:dyDescent="0.15">
      <c r="A345" s="16">
        <v>340</v>
      </c>
      <c r="B345" s="16">
        <v>504</v>
      </c>
      <c r="C345" s="16">
        <v>6</v>
      </c>
      <c r="D345" s="16">
        <f t="shared" si="39"/>
        <v>0</v>
      </c>
      <c r="E345" s="16">
        <f t="shared" si="34"/>
        <v>0</v>
      </c>
      <c r="F345" s="16">
        <f t="shared" si="40"/>
        <v>0</v>
      </c>
      <c r="L345" s="16" t="s">
        <v>60</v>
      </c>
      <c r="M345" s="16" t="str" cm="1">
        <f t="array" ref="M345:U345">_xlfn._xlws.FILTER(领地怪物效果!$A$4:$I$64,L345=领地怪物效果!$A$4:$A$64)</f>
        <v>远征PVE-4级普通</v>
      </c>
      <c r="N345" s="16">
        <v>4</v>
      </c>
      <c r="O345" s="16">
        <v>8</v>
      </c>
      <c r="P345" s="16">
        <v>22</v>
      </c>
      <c r="Q345" s="16">
        <v>22</v>
      </c>
      <c r="R345" s="16">
        <v>0</v>
      </c>
      <c r="S345" s="16">
        <v>24044776</v>
      </c>
      <c r="T345" s="16">
        <v>15400000</v>
      </c>
      <c r="U345" s="16">
        <v>330615671</v>
      </c>
      <c r="V345" s="16">
        <f t="shared" si="35"/>
        <v>4</v>
      </c>
      <c r="W345" s="19" cm="1">
        <f t="array" ref="W345">SUMPRODUCT((V345=品质升级提升效果!$H$3:$H$102)*(品质升级提升效果!$I$3:$I$102=C345)*(品质升级提升效果!$J$3:$J$102))</f>
        <v>0.62</v>
      </c>
      <c r="X345" s="19" cm="1">
        <f t="array" ref="X345">IFERROR(LOOKUP(1,0/((L345=Sheet2!$A$1:$A$90)*(Sheet2!$B$1:$B$90=C345)),Sheet2!$C$1:$C$90),W345)</f>
        <v>0.62</v>
      </c>
      <c r="Y345" s="16">
        <f t="shared" si="36"/>
        <v>14907761</v>
      </c>
      <c r="Z345" s="16">
        <f t="shared" si="37"/>
        <v>10693760</v>
      </c>
      <c r="AA345" s="16">
        <f t="shared" si="38"/>
        <v>232312611</v>
      </c>
    </row>
    <row r="346" spans="1:27" x14ac:dyDescent="0.15">
      <c r="A346" s="16">
        <v>341</v>
      </c>
      <c r="B346" s="16">
        <v>505</v>
      </c>
      <c r="C346" s="16">
        <v>6</v>
      </c>
      <c r="D346" s="16">
        <f t="shared" si="39"/>
        <v>0</v>
      </c>
      <c r="E346" s="16">
        <f t="shared" si="34"/>
        <v>0</v>
      </c>
      <c r="F346" s="16">
        <f t="shared" si="40"/>
        <v>0</v>
      </c>
      <c r="L346" s="16" t="s">
        <v>61</v>
      </c>
      <c r="M346" s="16" t="str" cm="1">
        <f t="array" ref="M346:U346">_xlfn._xlws.FILTER(领地怪物效果!$A$4:$I$64,L346=领地怪物效果!$A$4:$A$64)</f>
        <v>远征PVE-5级普通</v>
      </c>
      <c r="N346" s="16">
        <v>5</v>
      </c>
      <c r="O346" s="16">
        <v>12</v>
      </c>
      <c r="P346" s="16">
        <v>25</v>
      </c>
      <c r="Q346" s="16">
        <v>25</v>
      </c>
      <c r="R346" s="16">
        <v>0</v>
      </c>
      <c r="S346" s="16">
        <v>36067164</v>
      </c>
      <c r="T346" s="16">
        <v>17500000</v>
      </c>
      <c r="U346" s="16">
        <v>375699626</v>
      </c>
      <c r="V346" s="16">
        <f t="shared" si="35"/>
        <v>5</v>
      </c>
      <c r="W346" s="19" cm="1">
        <f t="array" ref="W346">SUMPRODUCT((V346=品质升级提升效果!$H$3:$H$102)*(品质升级提升效果!$I$3:$I$102=C346)*(品质升级提升效果!$J$3:$J$102))</f>
        <v>0.64</v>
      </c>
      <c r="X346" s="19" cm="1">
        <f t="array" ref="X346">IFERROR(LOOKUP(1,0/((L346=Sheet2!$A$1:$A$90)*(Sheet2!$B$1:$B$90=C346)),Sheet2!$C$1:$C$90),W346)</f>
        <v>0.64</v>
      </c>
      <c r="Y346" s="16">
        <f t="shared" si="36"/>
        <v>23082984</v>
      </c>
      <c r="Z346" s="16">
        <f t="shared" si="37"/>
        <v>12544000</v>
      </c>
      <c r="AA346" s="16">
        <f t="shared" si="38"/>
        <v>272507462</v>
      </c>
    </row>
    <row r="347" spans="1:27" x14ac:dyDescent="0.15">
      <c r="A347" s="16">
        <v>342</v>
      </c>
      <c r="B347" s="16">
        <v>506</v>
      </c>
      <c r="C347" s="16">
        <v>6</v>
      </c>
      <c r="D347" s="16">
        <f t="shared" si="39"/>
        <v>0</v>
      </c>
      <c r="E347" s="16">
        <f t="shared" si="34"/>
        <v>0</v>
      </c>
      <c r="F347" s="16">
        <f t="shared" si="40"/>
        <v>0</v>
      </c>
      <c r="L347" s="16" t="s">
        <v>62</v>
      </c>
      <c r="M347" s="16" t="str" cm="1">
        <f t="array" ref="M347:U347">_xlfn._xlws.FILTER(领地怪物效果!$A$4:$I$64,L347=领地怪物效果!$A$4:$A$64)</f>
        <v>远征PVE-6级普通</v>
      </c>
      <c r="N347" s="16">
        <v>6</v>
      </c>
      <c r="O347" s="16">
        <v>28</v>
      </c>
      <c r="P347" s="16">
        <v>160</v>
      </c>
      <c r="Q347" s="16">
        <v>160</v>
      </c>
      <c r="R347" s="16">
        <v>0</v>
      </c>
      <c r="S347" s="16">
        <v>84156716</v>
      </c>
      <c r="T347" s="16">
        <v>112000000</v>
      </c>
      <c r="U347" s="16">
        <v>2404477611</v>
      </c>
      <c r="V347" s="16">
        <f t="shared" si="35"/>
        <v>6</v>
      </c>
      <c r="W347" s="19" cm="1">
        <f t="array" ref="W347">SUMPRODUCT((V347=品质升级提升效果!$H$3:$H$102)*(品质升级提升效果!$I$3:$I$102=C347)*(品质升级提升效果!$J$3:$J$102))</f>
        <v>0.62</v>
      </c>
      <c r="X347" s="19" cm="1">
        <f t="array" ref="X347">IFERROR(LOOKUP(1,0/((L347=Sheet2!$A$1:$A$90)*(Sheet2!$B$1:$B$90=C347)),Sheet2!$C$1:$C$90),W347)</f>
        <v>0.62</v>
      </c>
      <c r="Y347" s="16">
        <f t="shared" si="36"/>
        <v>52177163</v>
      </c>
      <c r="Z347" s="16">
        <f t="shared" si="37"/>
        <v>77772800</v>
      </c>
      <c r="AA347" s="16">
        <f t="shared" si="38"/>
        <v>1689546267</v>
      </c>
    </row>
    <row r="348" spans="1:27" x14ac:dyDescent="0.15">
      <c r="A348" s="16">
        <v>343</v>
      </c>
      <c r="B348" s="16">
        <v>507</v>
      </c>
      <c r="C348" s="16">
        <v>6</v>
      </c>
      <c r="D348" s="16">
        <f t="shared" si="39"/>
        <v>0</v>
      </c>
      <c r="E348" s="16">
        <f t="shared" ref="E348:E411" si="41">IF(AND(B348&gt;300,B348&lt;400),1,0)*100*C348</f>
        <v>0</v>
      </c>
      <c r="F348" s="16">
        <f t="shared" si="40"/>
        <v>0</v>
      </c>
      <c r="L348" s="16" t="s">
        <v>63</v>
      </c>
      <c r="M348" s="16" t="str" cm="1">
        <f t="array" ref="M348:U348">_xlfn._xlws.FILTER(领地怪物效果!$A$4:$I$64,L348=领地怪物效果!$A$4:$A$64)</f>
        <v>远征PVE-7级普通</v>
      </c>
      <c r="N348" s="16">
        <v>7</v>
      </c>
      <c r="O348" s="16">
        <v>32</v>
      </c>
      <c r="P348" s="16">
        <v>200</v>
      </c>
      <c r="Q348" s="16">
        <v>200</v>
      </c>
      <c r="R348" s="16">
        <v>0</v>
      </c>
      <c r="S348" s="16">
        <v>96179104</v>
      </c>
      <c r="T348" s="16">
        <v>140000000</v>
      </c>
      <c r="U348" s="16">
        <v>3005597014</v>
      </c>
      <c r="V348" s="16">
        <f t="shared" si="35"/>
        <v>7</v>
      </c>
      <c r="W348" s="19" cm="1">
        <f t="array" ref="W348">SUMPRODUCT((V348=品质升级提升效果!$H$3:$H$102)*(品质升级提升效果!$I$3:$I$102=C348)*(品质升级提升效果!$J$3:$J$102))</f>
        <v>0.56000000000000005</v>
      </c>
      <c r="X348" s="19" cm="1">
        <f t="array" ref="X348">IFERROR(LOOKUP(1,0/((L348=Sheet2!$A$1:$A$90)*(Sheet2!$B$1:$B$90=C348)),Sheet2!$C$1:$C$90),W348)</f>
        <v>0.56000000000000005</v>
      </c>
      <c r="Y348" s="16">
        <f t="shared" si="36"/>
        <v>53860298</v>
      </c>
      <c r="Z348" s="16">
        <f t="shared" si="37"/>
        <v>87808000</v>
      </c>
      <c r="AA348" s="16">
        <f t="shared" si="38"/>
        <v>1907552238</v>
      </c>
    </row>
    <row r="349" spans="1:27" x14ac:dyDescent="0.15">
      <c r="A349" s="16">
        <v>344</v>
      </c>
      <c r="B349" s="16">
        <v>508</v>
      </c>
      <c r="C349" s="16">
        <v>6</v>
      </c>
      <c r="D349" s="16">
        <f t="shared" si="39"/>
        <v>0</v>
      </c>
      <c r="E349" s="16">
        <f t="shared" si="41"/>
        <v>0</v>
      </c>
      <c r="F349" s="16">
        <f t="shared" si="40"/>
        <v>0</v>
      </c>
      <c r="L349" s="16" t="s">
        <v>64</v>
      </c>
      <c r="M349" s="16" t="str" cm="1">
        <f t="array" ref="M349:U349">_xlfn._xlws.FILTER(领地怪物效果!$A$4:$I$64,L349=领地怪物效果!$A$4:$A$64)</f>
        <v>远征PVE-8级普通</v>
      </c>
      <c r="N349" s="16">
        <v>8</v>
      </c>
      <c r="O349" s="16">
        <v>35</v>
      </c>
      <c r="P349" s="16">
        <v>250</v>
      </c>
      <c r="Q349" s="16">
        <v>250</v>
      </c>
      <c r="R349" s="16">
        <v>0</v>
      </c>
      <c r="S349" s="16">
        <v>105195895</v>
      </c>
      <c r="T349" s="16">
        <v>175000000</v>
      </c>
      <c r="U349" s="16">
        <v>3756996268</v>
      </c>
      <c r="V349" s="16">
        <f t="shared" si="35"/>
        <v>8</v>
      </c>
      <c r="W349" s="19" cm="1">
        <f t="array" ref="W349">SUMPRODUCT((V349=品质升级提升效果!$H$3:$H$102)*(品质升级提升效果!$I$3:$I$102=C349)*(品质升级提升效果!$J$3:$J$102))</f>
        <v>0.5</v>
      </c>
      <c r="X349" s="19" cm="1">
        <f t="array" ref="X349">IFERROR(LOOKUP(1,0/((L349=Sheet2!$A$1:$A$90)*(Sheet2!$B$1:$B$90=C349)),Sheet2!$C$1:$C$90),W349)</f>
        <v>0.5</v>
      </c>
      <c r="Y349" s="16">
        <f t="shared" si="36"/>
        <v>52597947</v>
      </c>
      <c r="Z349" s="16">
        <f t="shared" si="37"/>
        <v>98000000</v>
      </c>
      <c r="AA349" s="16">
        <f t="shared" si="38"/>
        <v>2128964551</v>
      </c>
    </row>
    <row r="350" spans="1:27" x14ac:dyDescent="0.15">
      <c r="A350" s="16">
        <v>345</v>
      </c>
      <c r="B350" s="16">
        <v>509</v>
      </c>
      <c r="C350" s="16">
        <v>6</v>
      </c>
      <c r="D350" s="16">
        <f t="shared" si="39"/>
        <v>0</v>
      </c>
      <c r="E350" s="16">
        <f t="shared" si="41"/>
        <v>0</v>
      </c>
      <c r="F350" s="16">
        <f t="shared" si="40"/>
        <v>0</v>
      </c>
      <c r="L350" s="16" t="s">
        <v>65</v>
      </c>
      <c r="M350" s="16" t="str" cm="1">
        <f t="array" ref="M350:U350">_xlfn._xlws.FILTER(领地怪物效果!$A$4:$I$64,L350=领地怪物效果!$A$4:$A$64)</f>
        <v>远征PVE-9级普通</v>
      </c>
      <c r="N350" s="16">
        <v>9</v>
      </c>
      <c r="O350" s="16">
        <v>60</v>
      </c>
      <c r="P350" s="16">
        <v>300</v>
      </c>
      <c r="Q350" s="16">
        <v>300</v>
      </c>
      <c r="R350" s="16">
        <v>0</v>
      </c>
      <c r="S350" s="16">
        <v>180335820</v>
      </c>
      <c r="T350" s="16">
        <v>210000000</v>
      </c>
      <c r="U350" s="16">
        <v>4508395522</v>
      </c>
      <c r="V350" s="16">
        <f t="shared" si="35"/>
        <v>9</v>
      </c>
      <c r="W350" s="19" cm="1">
        <f t="array" ref="W350">SUMPRODUCT((V350=品质升级提升效果!$H$3:$H$102)*(品质升级提升效果!$I$3:$I$102=C350)*(品质升级提升效果!$J$3:$J$102))</f>
        <v>0.46</v>
      </c>
      <c r="X350" s="19" cm="1">
        <f t="array" ref="X350">IFERROR(LOOKUP(1,0/((L350=Sheet2!$A$1:$A$90)*(Sheet2!$B$1:$B$90=C350)),Sheet2!$C$1:$C$90),W350)</f>
        <v>0.46</v>
      </c>
      <c r="Y350" s="16">
        <f t="shared" si="36"/>
        <v>82954477</v>
      </c>
      <c r="Z350" s="16">
        <f t="shared" si="37"/>
        <v>108192000</v>
      </c>
      <c r="AA350" s="16">
        <f t="shared" si="38"/>
        <v>2350376865</v>
      </c>
    </row>
    <row r="351" spans="1:27" x14ac:dyDescent="0.15">
      <c r="A351" s="16">
        <v>346</v>
      </c>
      <c r="B351" s="16">
        <v>510</v>
      </c>
      <c r="C351" s="16">
        <v>6</v>
      </c>
      <c r="D351" s="16">
        <f t="shared" si="39"/>
        <v>0</v>
      </c>
      <c r="E351" s="16">
        <f t="shared" si="41"/>
        <v>0</v>
      </c>
      <c r="F351" s="16">
        <f t="shared" si="40"/>
        <v>0</v>
      </c>
      <c r="L351" s="16" t="s">
        <v>66</v>
      </c>
      <c r="M351" s="16" t="str" cm="1">
        <f t="array" ref="M351:U351">_xlfn._xlws.FILTER(领地怪物效果!$A$4:$I$64,L351=领地怪物效果!$A$4:$A$64)</f>
        <v>远征PVE-10级普通</v>
      </c>
      <c r="N351" s="16">
        <v>10</v>
      </c>
      <c r="O351" s="16">
        <v>70</v>
      </c>
      <c r="P351" s="16">
        <v>320</v>
      </c>
      <c r="Q351" s="16">
        <v>320</v>
      </c>
      <c r="R351" s="16">
        <v>0</v>
      </c>
      <c r="S351" s="16">
        <v>210391791</v>
      </c>
      <c r="T351" s="16">
        <v>224000000</v>
      </c>
      <c r="U351" s="16">
        <v>4808955223</v>
      </c>
      <c r="V351" s="16">
        <f t="shared" si="35"/>
        <v>10</v>
      </c>
      <c r="W351" s="19" cm="1">
        <f t="array" ref="W351">SUMPRODUCT((V351=品质升级提升效果!$H$3:$H$102)*(品质升级提升效果!$I$3:$I$102=C351)*(品质升级提升效果!$J$3:$J$102))</f>
        <v>0.44</v>
      </c>
      <c r="X351" s="19" cm="1">
        <f t="array" ref="X351">IFERROR(LOOKUP(1,0/((L351=Sheet2!$A$1:$A$90)*(Sheet2!$B$1:$B$90=C351)),Sheet2!$C$1:$C$90),W351)</f>
        <v>0.44</v>
      </c>
      <c r="Y351" s="16">
        <f t="shared" si="36"/>
        <v>92572388</v>
      </c>
      <c r="Z351" s="16">
        <f t="shared" si="37"/>
        <v>110387200</v>
      </c>
      <c r="AA351" s="16">
        <f t="shared" si="38"/>
        <v>2398065671</v>
      </c>
    </row>
    <row r="352" spans="1:27" x14ac:dyDescent="0.15">
      <c r="A352" s="16">
        <v>347</v>
      </c>
      <c r="B352" s="16">
        <v>601</v>
      </c>
      <c r="C352" s="16">
        <v>6</v>
      </c>
      <c r="D352" s="16">
        <f t="shared" si="39"/>
        <v>0</v>
      </c>
      <c r="E352" s="16">
        <f t="shared" si="41"/>
        <v>0</v>
      </c>
      <c r="F352" s="16">
        <f t="shared" si="40"/>
        <v>600</v>
      </c>
      <c r="L352" s="16" t="s">
        <v>67</v>
      </c>
      <c r="M352" s="16" t="str" cm="1">
        <f t="array" ref="M352:U352">_xlfn._xlws.FILTER(领地怪物效果!$A$4:$I$64,L352=领地怪物效果!$A$4:$A$64)</f>
        <v>远征PVE-1级远古矿井</v>
      </c>
      <c r="N352" s="16">
        <v>1</v>
      </c>
      <c r="O352" s="16">
        <v>1.9</v>
      </c>
      <c r="P352" s="16">
        <v>1.9</v>
      </c>
      <c r="Q352" s="16">
        <v>1.9</v>
      </c>
      <c r="R352" s="16">
        <v>0</v>
      </c>
      <c r="S352" s="16">
        <v>5710634</v>
      </c>
      <c r="T352" s="16">
        <v>1330000</v>
      </c>
      <c r="U352" s="16">
        <v>28553171</v>
      </c>
      <c r="V352" s="16">
        <f t="shared" si="35"/>
        <v>1</v>
      </c>
      <c r="W352" s="19" cm="1">
        <f t="array" ref="W352">SUMPRODUCT((V352=品质升级提升效果!$H$3:$H$102)*(品质升级提升效果!$I$3:$I$102=C352)*(品质升级提升效果!$J$3:$J$102))</f>
        <v>0.8</v>
      </c>
      <c r="X352" s="19" cm="1">
        <f t="array" ref="X352">IFERROR(LOOKUP(1,0/((L352=Sheet2!$A$1:$A$90)*(Sheet2!$B$1:$B$90=C352)),Sheet2!$C$1:$C$90),W352)</f>
        <v>0.8</v>
      </c>
      <c r="Y352" s="16">
        <f t="shared" si="36"/>
        <v>4568507</v>
      </c>
      <c r="Z352" s="16">
        <f t="shared" si="37"/>
        <v>1191680</v>
      </c>
      <c r="AA352" s="16">
        <f t="shared" si="38"/>
        <v>25888208</v>
      </c>
    </row>
    <row r="353" spans="1:27" x14ac:dyDescent="0.15">
      <c r="A353" s="16">
        <v>348</v>
      </c>
      <c r="B353" s="16">
        <v>602</v>
      </c>
      <c r="C353" s="16">
        <v>6</v>
      </c>
      <c r="D353" s="16">
        <f t="shared" si="39"/>
        <v>0</v>
      </c>
      <c r="E353" s="16">
        <f t="shared" si="41"/>
        <v>0</v>
      </c>
      <c r="F353" s="16">
        <f t="shared" si="40"/>
        <v>600</v>
      </c>
      <c r="L353" s="16" t="s">
        <v>68</v>
      </c>
      <c r="M353" s="16" t="str" cm="1">
        <f t="array" ref="M353:U353">_xlfn._xlws.FILTER(领地怪物效果!$A$4:$I$64,L353=领地怪物效果!$A$4:$A$64)</f>
        <v>远征PVE-2级远古矿井</v>
      </c>
      <c r="N353" s="16">
        <v>2</v>
      </c>
      <c r="O353" s="16">
        <v>2.95</v>
      </c>
      <c r="P353" s="16">
        <v>2.25</v>
      </c>
      <c r="Q353" s="16">
        <v>2.25</v>
      </c>
      <c r="R353" s="16">
        <v>0</v>
      </c>
      <c r="S353" s="16">
        <v>8866511</v>
      </c>
      <c r="T353" s="16">
        <v>1575000</v>
      </c>
      <c r="U353" s="16">
        <v>33812966</v>
      </c>
      <c r="V353" s="16">
        <f t="shared" si="35"/>
        <v>2</v>
      </c>
      <c r="W353" s="19" cm="1">
        <f t="array" ref="W353">SUMPRODUCT((V353=品质升级提升效果!$H$3:$H$102)*(品质升级提升效果!$I$3:$I$102=C353)*(品质升级提升效果!$J$3:$J$102))</f>
        <v>0.62</v>
      </c>
      <c r="X353" s="19" cm="1">
        <f t="array" ref="X353">IFERROR(LOOKUP(1,0/((L353=Sheet2!$A$1:$A$90)*(Sheet2!$B$1:$B$90=C353)),Sheet2!$C$1:$C$90),W353)</f>
        <v>0.62</v>
      </c>
      <c r="Y353" s="16">
        <f t="shared" si="36"/>
        <v>5497236</v>
      </c>
      <c r="Z353" s="16">
        <f t="shared" si="37"/>
        <v>1093680</v>
      </c>
      <c r="AA353" s="16">
        <f t="shared" si="38"/>
        <v>23759244</v>
      </c>
    </row>
    <row r="354" spans="1:27" x14ac:dyDescent="0.15">
      <c r="A354" s="16">
        <v>349</v>
      </c>
      <c r="B354" s="16">
        <v>603</v>
      </c>
      <c r="C354" s="16">
        <v>6</v>
      </c>
      <c r="D354" s="16">
        <f t="shared" si="39"/>
        <v>0</v>
      </c>
      <c r="E354" s="16">
        <f t="shared" si="41"/>
        <v>0</v>
      </c>
      <c r="F354" s="16">
        <f t="shared" si="40"/>
        <v>600</v>
      </c>
      <c r="L354" s="16" t="s">
        <v>69</v>
      </c>
      <c r="M354" s="16" t="str" cm="1">
        <f t="array" ref="M354:U354">_xlfn._xlws.FILTER(领地怪物效果!$A$4:$I$64,L354=领地怪物效果!$A$4:$A$64)</f>
        <v>远征PVE-3级远古矿井</v>
      </c>
      <c r="N354" s="16">
        <v>3</v>
      </c>
      <c r="O354" s="16">
        <v>5.9</v>
      </c>
      <c r="P354" s="16">
        <v>3.9</v>
      </c>
      <c r="Q354" s="16">
        <v>3.9</v>
      </c>
      <c r="R354" s="16">
        <v>0</v>
      </c>
      <c r="S354" s="16">
        <v>17733022</v>
      </c>
      <c r="T354" s="16">
        <v>2730000</v>
      </c>
      <c r="U354" s="16">
        <v>58609141</v>
      </c>
      <c r="V354" s="16">
        <f t="shared" si="35"/>
        <v>3</v>
      </c>
      <c r="W354" s="19" cm="1">
        <f t="array" ref="W354">SUMPRODUCT((V354=品质升级提升效果!$H$3:$H$102)*(品质升级提升效果!$I$3:$I$102=C354)*(品质升级提升效果!$J$3:$J$102))</f>
        <v>0.56000000000000005</v>
      </c>
      <c r="X354" s="19" cm="1">
        <f t="array" ref="X354">IFERROR(LOOKUP(1,0/((L354=Sheet2!$A$1:$A$90)*(Sheet2!$B$1:$B$90=C354)),Sheet2!$C$1:$C$90),W354)</f>
        <v>0.56000000000000005</v>
      </c>
      <c r="Y354" s="16">
        <f t="shared" si="36"/>
        <v>9930492</v>
      </c>
      <c r="Z354" s="16">
        <f t="shared" si="37"/>
        <v>1712256</v>
      </c>
      <c r="AA354" s="16">
        <f t="shared" si="38"/>
        <v>37197268</v>
      </c>
    </row>
    <row r="355" spans="1:27" x14ac:dyDescent="0.15">
      <c r="A355" s="16">
        <v>350</v>
      </c>
      <c r="B355" s="16">
        <v>604</v>
      </c>
      <c r="C355" s="16">
        <v>6</v>
      </c>
      <c r="D355" s="16">
        <f t="shared" si="39"/>
        <v>0</v>
      </c>
      <c r="E355" s="16">
        <f t="shared" si="41"/>
        <v>0</v>
      </c>
      <c r="F355" s="16">
        <f t="shared" si="40"/>
        <v>600</v>
      </c>
      <c r="L355" s="16" t="s">
        <v>70</v>
      </c>
      <c r="M355" s="16" t="str" cm="1">
        <f t="array" ref="M355:U355">_xlfn._xlws.FILTER(领地怪物效果!$A$4:$I$64,L355=领地怪物效果!$A$4:$A$64)</f>
        <v>远征PVE-4级远古矿井</v>
      </c>
      <c r="N355" s="16">
        <v>4</v>
      </c>
      <c r="O355" s="16">
        <v>8.6999999999999993</v>
      </c>
      <c r="P355" s="16">
        <v>29.7</v>
      </c>
      <c r="Q355" s="16">
        <v>29.7</v>
      </c>
      <c r="R355" s="16">
        <v>0</v>
      </c>
      <c r="S355" s="16">
        <v>26148694</v>
      </c>
      <c r="T355" s="16">
        <v>20790000</v>
      </c>
      <c r="U355" s="16">
        <v>446331156</v>
      </c>
      <c r="V355" s="16">
        <f t="shared" si="35"/>
        <v>4</v>
      </c>
      <c r="W355" s="19" cm="1">
        <f t="array" ref="W355">SUMPRODUCT((V355=品质升级提升效果!$H$3:$H$102)*(品质升级提升效果!$I$3:$I$102=C355)*(品质升级提升效果!$J$3:$J$102))</f>
        <v>0.62</v>
      </c>
      <c r="X355" s="19" cm="1">
        <f t="array" ref="X355">IFERROR(LOOKUP(1,0/((L355=Sheet2!$A$1:$A$90)*(Sheet2!$B$1:$B$90=C355)),Sheet2!$C$1:$C$90),W355)</f>
        <v>0.62</v>
      </c>
      <c r="Y355" s="16">
        <f t="shared" si="36"/>
        <v>16212190</v>
      </c>
      <c r="Z355" s="16">
        <f t="shared" si="37"/>
        <v>14436576</v>
      </c>
      <c r="AA355" s="16">
        <f t="shared" si="38"/>
        <v>313622025</v>
      </c>
    </row>
    <row r="356" spans="1:27" x14ac:dyDescent="0.15">
      <c r="A356" s="16">
        <v>351</v>
      </c>
      <c r="B356" s="16">
        <v>605</v>
      </c>
      <c r="C356" s="16">
        <v>6</v>
      </c>
      <c r="D356" s="16">
        <f t="shared" si="39"/>
        <v>0</v>
      </c>
      <c r="E356" s="16">
        <f t="shared" si="41"/>
        <v>0</v>
      </c>
      <c r="F356" s="16">
        <f t="shared" si="40"/>
        <v>600</v>
      </c>
      <c r="L356" s="16" t="s">
        <v>71</v>
      </c>
      <c r="M356" s="16" t="str" cm="1">
        <f t="array" ref="M356:U356">_xlfn._xlws.FILTER(领地怪物效果!$A$4:$I$64,L356=领地怪物效果!$A$4:$A$64)</f>
        <v>远征PVE-5级远古矿井</v>
      </c>
      <c r="N356" s="16">
        <v>5</v>
      </c>
      <c r="O356" s="16">
        <v>13.2</v>
      </c>
      <c r="P356" s="16">
        <v>35</v>
      </c>
      <c r="Q356" s="16">
        <v>35</v>
      </c>
      <c r="R356" s="16">
        <v>0</v>
      </c>
      <c r="S356" s="16">
        <v>39673880</v>
      </c>
      <c r="T356" s="16">
        <v>24500000</v>
      </c>
      <c r="U356" s="16">
        <v>525979477</v>
      </c>
      <c r="V356" s="16">
        <f t="shared" si="35"/>
        <v>5</v>
      </c>
      <c r="W356" s="19" cm="1">
        <f t="array" ref="W356">SUMPRODUCT((V356=品质升级提升效果!$H$3:$H$102)*(品质升级提升效果!$I$3:$I$102=C356)*(品质升级提升效果!$J$3:$J$102))</f>
        <v>0.64</v>
      </c>
      <c r="X356" s="19" cm="1">
        <f t="array" ref="X356">IFERROR(LOOKUP(1,0/((L356=Sheet2!$A$1:$A$90)*(Sheet2!$B$1:$B$90=C356)),Sheet2!$C$1:$C$90),W356)</f>
        <v>0.64</v>
      </c>
      <c r="Y356" s="16">
        <f t="shared" si="36"/>
        <v>25391283</v>
      </c>
      <c r="Z356" s="16">
        <f t="shared" si="37"/>
        <v>17561600</v>
      </c>
      <c r="AA356" s="16">
        <f t="shared" si="38"/>
        <v>381510447</v>
      </c>
    </row>
    <row r="357" spans="1:27" x14ac:dyDescent="0.15">
      <c r="A357" s="16">
        <v>352</v>
      </c>
      <c r="B357" s="16">
        <v>606</v>
      </c>
      <c r="C357" s="16">
        <v>6</v>
      </c>
      <c r="D357" s="16">
        <f t="shared" si="39"/>
        <v>0</v>
      </c>
      <c r="E357" s="16">
        <f t="shared" si="41"/>
        <v>0</v>
      </c>
      <c r="F357" s="16">
        <f t="shared" si="40"/>
        <v>600</v>
      </c>
      <c r="L357" s="16" t="s">
        <v>72</v>
      </c>
      <c r="M357" s="16" t="str" cm="1">
        <f t="array" ref="M357:U357">_xlfn._xlws.FILTER(领地怪物效果!$A$4:$I$64,L357=领地怪物效果!$A$4:$A$64)</f>
        <v>远征PVE-6级远古矿井</v>
      </c>
      <c r="N357" s="16">
        <v>6</v>
      </c>
      <c r="O357" s="16">
        <v>31.05</v>
      </c>
      <c r="P357" s="16">
        <v>232</v>
      </c>
      <c r="Q357" s="16">
        <v>232</v>
      </c>
      <c r="R357" s="16">
        <v>0</v>
      </c>
      <c r="S357" s="16">
        <v>93323787</v>
      </c>
      <c r="T357" s="16">
        <v>162400000</v>
      </c>
      <c r="U357" s="16">
        <v>3486492537</v>
      </c>
      <c r="V357" s="16">
        <f t="shared" si="35"/>
        <v>6</v>
      </c>
      <c r="W357" s="19" cm="1">
        <f t="array" ref="W357">SUMPRODUCT((V357=品质升级提升效果!$H$3:$H$102)*(品质升级提升效果!$I$3:$I$102=C357)*(品质升级提升效果!$J$3:$J$102))</f>
        <v>0.62</v>
      </c>
      <c r="X357" s="19" cm="1">
        <f t="array" ref="X357">IFERROR(LOOKUP(1,0/((L357=Sheet2!$A$1:$A$90)*(Sheet2!$B$1:$B$90=C357)),Sheet2!$C$1:$C$90),W357)</f>
        <v>0.62</v>
      </c>
      <c r="Y357" s="16">
        <f t="shared" si="36"/>
        <v>57860747</v>
      </c>
      <c r="Z357" s="16">
        <f t="shared" si="37"/>
        <v>112770560</v>
      </c>
      <c r="AA357" s="16">
        <f t="shared" si="38"/>
        <v>2449842089</v>
      </c>
    </row>
    <row r="358" spans="1:27" x14ac:dyDescent="0.15">
      <c r="A358" s="16">
        <v>353</v>
      </c>
      <c r="B358" s="16">
        <v>607</v>
      </c>
      <c r="C358" s="16">
        <v>6</v>
      </c>
      <c r="D358" s="16">
        <f t="shared" si="39"/>
        <v>0</v>
      </c>
      <c r="E358" s="16">
        <f t="shared" si="41"/>
        <v>0</v>
      </c>
      <c r="F358" s="16">
        <f t="shared" si="40"/>
        <v>600</v>
      </c>
      <c r="L358" s="16" t="s">
        <v>73</v>
      </c>
      <c r="M358" s="16" t="str" cm="1">
        <f t="array" ref="M358:U358">_xlfn._xlws.FILTER(领地怪物效果!$A$4:$I$64,L358=领地怪物效果!$A$4:$A$64)</f>
        <v>远征PVE-7级远古矿井</v>
      </c>
      <c r="N358" s="16">
        <v>7</v>
      </c>
      <c r="O358" s="16">
        <v>35.799999999999997</v>
      </c>
      <c r="P358" s="16">
        <v>300</v>
      </c>
      <c r="Q358" s="16">
        <v>300</v>
      </c>
      <c r="R358" s="16">
        <v>0</v>
      </c>
      <c r="S358" s="16">
        <v>107600373</v>
      </c>
      <c r="T358" s="16">
        <v>210000000</v>
      </c>
      <c r="U358" s="16">
        <v>4508395522</v>
      </c>
      <c r="V358" s="16">
        <f t="shared" si="35"/>
        <v>7</v>
      </c>
      <c r="W358" s="19" cm="1">
        <f t="array" ref="W358">SUMPRODUCT((V358=品质升级提升效果!$H$3:$H$102)*(品质升级提升效果!$I$3:$I$102=C358)*(品质升级提升效果!$J$3:$J$102))</f>
        <v>0.56000000000000005</v>
      </c>
      <c r="X358" s="19" cm="1">
        <f t="array" ref="X358">IFERROR(LOOKUP(1,0/((L358=Sheet2!$A$1:$A$90)*(Sheet2!$B$1:$B$90=C358)),Sheet2!$C$1:$C$90),W358)</f>
        <v>0.56000000000000005</v>
      </c>
      <c r="Y358" s="16">
        <f t="shared" si="36"/>
        <v>60256208</v>
      </c>
      <c r="Z358" s="16">
        <f t="shared" si="37"/>
        <v>131712000</v>
      </c>
      <c r="AA358" s="16">
        <f t="shared" si="38"/>
        <v>2861328357</v>
      </c>
    </row>
    <row r="359" spans="1:27" x14ac:dyDescent="0.15">
      <c r="A359" s="16">
        <v>354</v>
      </c>
      <c r="B359" s="16">
        <v>608</v>
      </c>
      <c r="C359" s="16">
        <v>6</v>
      </c>
      <c r="D359" s="16">
        <f t="shared" si="39"/>
        <v>0</v>
      </c>
      <c r="E359" s="16">
        <f t="shared" si="41"/>
        <v>0</v>
      </c>
      <c r="F359" s="16">
        <f t="shared" si="40"/>
        <v>600</v>
      </c>
      <c r="L359" s="16" t="s">
        <v>74</v>
      </c>
      <c r="M359" s="16" t="str" cm="1">
        <f t="array" ref="M359:U359">_xlfn._xlws.FILTER(领地怪物效果!$A$4:$I$64,L359=领地怪物效果!$A$4:$A$64)</f>
        <v>远征PVE-8级远古矿井</v>
      </c>
      <c r="N359" s="16">
        <v>8</v>
      </c>
      <c r="O359" s="16">
        <v>39.549999999999997</v>
      </c>
      <c r="P359" s="16">
        <v>387.5</v>
      </c>
      <c r="Q359" s="16">
        <v>387.5</v>
      </c>
      <c r="R359" s="16">
        <v>0</v>
      </c>
      <c r="S359" s="16">
        <v>118871361</v>
      </c>
      <c r="T359" s="16">
        <v>271250000</v>
      </c>
      <c r="U359" s="16">
        <v>5823344216</v>
      </c>
      <c r="V359" s="16">
        <f t="shared" si="35"/>
        <v>8</v>
      </c>
      <c r="W359" s="19" cm="1">
        <f t="array" ref="W359">SUMPRODUCT((V359=品质升级提升效果!$H$3:$H$102)*(品质升级提升效果!$I$3:$I$102=C359)*(品质升级提升效果!$J$3:$J$102))</f>
        <v>0.5</v>
      </c>
      <c r="X359" s="19" cm="1">
        <f t="array" ref="X359">IFERROR(LOOKUP(1,0/((L359=Sheet2!$A$1:$A$90)*(Sheet2!$B$1:$B$90=C359)),Sheet2!$C$1:$C$90),W359)</f>
        <v>0.5</v>
      </c>
      <c r="Y359" s="16">
        <f t="shared" si="36"/>
        <v>59435680</v>
      </c>
      <c r="Z359" s="16">
        <f t="shared" si="37"/>
        <v>151900000</v>
      </c>
      <c r="AA359" s="16">
        <f t="shared" si="38"/>
        <v>3299895055</v>
      </c>
    </row>
    <row r="360" spans="1:27" x14ac:dyDescent="0.15">
      <c r="A360" s="16">
        <v>355</v>
      </c>
      <c r="B360" s="16">
        <v>609</v>
      </c>
      <c r="C360" s="16">
        <v>6</v>
      </c>
      <c r="D360" s="16">
        <f t="shared" si="39"/>
        <v>0</v>
      </c>
      <c r="E360" s="16">
        <f t="shared" si="41"/>
        <v>0</v>
      </c>
      <c r="F360" s="16">
        <f t="shared" si="40"/>
        <v>600</v>
      </c>
      <c r="L360" s="16" t="s">
        <v>75</v>
      </c>
      <c r="M360" s="16" t="str" cm="1">
        <f t="array" ref="M360:U360">_xlfn._xlws.FILTER(领地怪物效果!$A$4:$I$64,L360=领地怪物效果!$A$4:$A$64)</f>
        <v>远征PVE-9级远古矿井</v>
      </c>
      <c r="N360" s="16">
        <v>9</v>
      </c>
      <c r="O360" s="16">
        <v>68.400000000000006</v>
      </c>
      <c r="P360" s="16">
        <v>480</v>
      </c>
      <c r="Q360" s="16">
        <v>480</v>
      </c>
      <c r="R360" s="16">
        <v>0</v>
      </c>
      <c r="S360" s="16">
        <v>205582835</v>
      </c>
      <c r="T360" s="16">
        <v>336000000</v>
      </c>
      <c r="U360" s="16">
        <v>7213432835</v>
      </c>
      <c r="V360" s="16">
        <f t="shared" si="35"/>
        <v>9</v>
      </c>
      <c r="W360" s="19" cm="1">
        <f t="array" ref="W360">SUMPRODUCT((V360=品质升级提升效果!$H$3:$H$102)*(品质升级提升效果!$I$3:$I$102=C360)*(品质升级提升效果!$J$3:$J$102))</f>
        <v>0.46</v>
      </c>
      <c r="X360" s="19" cm="1">
        <f t="array" ref="X360">IFERROR(LOOKUP(1,0/((L360=Sheet2!$A$1:$A$90)*(Sheet2!$B$1:$B$90=C360)),Sheet2!$C$1:$C$90),W360)</f>
        <v>0.46</v>
      </c>
      <c r="Y360" s="16">
        <f t="shared" si="36"/>
        <v>94568104</v>
      </c>
      <c r="Z360" s="16">
        <f t="shared" si="37"/>
        <v>173107200</v>
      </c>
      <c r="AA360" s="16">
        <f t="shared" si="38"/>
        <v>3760602984</v>
      </c>
    </row>
    <row r="361" spans="1:27" x14ac:dyDescent="0.15">
      <c r="A361" s="16">
        <v>356</v>
      </c>
      <c r="B361" s="16">
        <v>701</v>
      </c>
      <c r="C361" s="16">
        <v>6</v>
      </c>
      <c r="D361" s="16">
        <f t="shared" si="39"/>
        <v>0</v>
      </c>
      <c r="E361" s="16">
        <f t="shared" si="41"/>
        <v>0</v>
      </c>
      <c r="F361" s="16">
        <f t="shared" si="40"/>
        <v>0</v>
      </c>
      <c r="L361" s="16" t="s">
        <v>76</v>
      </c>
      <c r="M361" s="16" t="str" cm="1">
        <f t="array" ref="M361:U361">_xlfn._xlws.FILTER(领地怪物效果!$A$4:$I$64,L361=领地怪物效果!$A$4:$A$64)</f>
        <v>远征PVE-2级BOSS据点</v>
      </c>
      <c r="N361" s="16">
        <v>2</v>
      </c>
      <c r="O361" s="16">
        <v>3.2</v>
      </c>
      <c r="P361" s="16">
        <v>2</v>
      </c>
      <c r="Q361" s="16">
        <v>2</v>
      </c>
      <c r="R361" s="16">
        <v>0</v>
      </c>
      <c r="S361" s="16">
        <v>9617910</v>
      </c>
      <c r="T361" s="16">
        <v>1400000</v>
      </c>
      <c r="U361" s="16">
        <v>30055970</v>
      </c>
      <c r="V361" s="16">
        <f t="shared" si="35"/>
        <v>1</v>
      </c>
      <c r="W361" s="19" cm="1">
        <f t="array" ref="W361">SUMPRODUCT((V361=品质升级提升效果!$H$3:$H$102)*(品质升级提升效果!$I$3:$I$102=C361)*(品质升级提升效果!$J$3:$J$102))</f>
        <v>0.8</v>
      </c>
      <c r="X361" s="19" cm="1">
        <f t="array" ref="X361">IFERROR(LOOKUP(1,0/((L361=Sheet2!$A$1:$A$90)*(Sheet2!$B$1:$B$90=C361)),Sheet2!$C$1:$C$90),W361)</f>
        <v>3.1E-2</v>
      </c>
      <c r="Y361" s="16">
        <f t="shared" si="36"/>
        <v>298155</v>
      </c>
      <c r="Z361" s="16">
        <f t="shared" si="37"/>
        <v>48608</v>
      </c>
      <c r="AA361" s="16">
        <f t="shared" si="38"/>
        <v>1055966</v>
      </c>
    </row>
    <row r="362" spans="1:27" x14ac:dyDescent="0.15">
      <c r="A362" s="16">
        <v>357</v>
      </c>
      <c r="B362" s="16">
        <v>702</v>
      </c>
      <c r="C362" s="16">
        <v>6</v>
      </c>
      <c r="D362" s="16">
        <f t="shared" si="39"/>
        <v>0</v>
      </c>
      <c r="E362" s="16">
        <f t="shared" si="41"/>
        <v>0</v>
      </c>
      <c r="F362" s="16">
        <f t="shared" si="40"/>
        <v>0</v>
      </c>
      <c r="L362" s="16" t="s">
        <v>77</v>
      </c>
      <c r="M362" s="16" t="str" cm="1">
        <f t="array" ref="M362:U362">_xlfn._xlws.FILTER(领地怪物效果!$A$4:$I$64,L362=领地怪物效果!$A$4:$A$64)</f>
        <v>远征PVE-7级BOSS据点</v>
      </c>
      <c r="N362" s="16">
        <v>7</v>
      </c>
      <c r="O362" s="16">
        <v>26</v>
      </c>
      <c r="P362" s="16">
        <v>160</v>
      </c>
      <c r="Q362" s="16">
        <v>160</v>
      </c>
      <c r="R362" s="16">
        <v>0</v>
      </c>
      <c r="S362" s="16">
        <v>78145522</v>
      </c>
      <c r="T362" s="16">
        <v>112000000</v>
      </c>
      <c r="U362" s="16">
        <v>2404477611</v>
      </c>
      <c r="V362" s="16">
        <f t="shared" si="35"/>
        <v>2</v>
      </c>
      <c r="W362" s="19" cm="1">
        <f t="array" ref="W362">SUMPRODUCT((V362=品质升级提升效果!$H$3:$H$102)*(品质升级提升效果!$I$3:$I$102=C362)*(品质升级提升效果!$J$3:$J$102))</f>
        <v>0.62</v>
      </c>
      <c r="X362" s="19" cm="1">
        <f t="array" ref="X362">IFERROR(LOOKUP(1,0/((L362=Sheet2!$A$1:$A$90)*(Sheet2!$B$1:$B$90=C362)),Sheet2!$C$1:$C$90),W362)</f>
        <v>3.1E-2</v>
      </c>
      <c r="Y362" s="16">
        <f t="shared" si="36"/>
        <v>2422511</v>
      </c>
      <c r="Z362" s="16">
        <f t="shared" si="37"/>
        <v>3888640</v>
      </c>
      <c r="AA362" s="16">
        <f t="shared" si="38"/>
        <v>84477313</v>
      </c>
    </row>
    <row r="363" spans="1:27" x14ac:dyDescent="0.15">
      <c r="A363" s="16">
        <v>358</v>
      </c>
      <c r="B363" s="16">
        <v>703</v>
      </c>
      <c r="C363" s="16">
        <v>6</v>
      </c>
      <c r="D363" s="16">
        <f t="shared" si="39"/>
        <v>0</v>
      </c>
      <c r="E363" s="16">
        <f t="shared" si="41"/>
        <v>0</v>
      </c>
      <c r="F363" s="16">
        <f t="shared" si="40"/>
        <v>0</v>
      </c>
      <c r="L363" s="16" t="s">
        <v>78</v>
      </c>
      <c r="M363" s="16" t="str" cm="1">
        <f t="array" ref="M363:U363">_xlfn._xlws.FILTER(领地怪物效果!$A$4:$I$64,L363=领地怪物效果!$A$4:$A$64)</f>
        <v>远征PVE-8级BOSS据点</v>
      </c>
      <c r="N363" s="16">
        <v>8</v>
      </c>
      <c r="O363" s="16">
        <v>31</v>
      </c>
      <c r="P363" s="16">
        <v>181</v>
      </c>
      <c r="Q363" s="16">
        <v>181</v>
      </c>
      <c r="R363" s="16">
        <v>0</v>
      </c>
      <c r="S363" s="16">
        <v>93173507</v>
      </c>
      <c r="T363" s="16">
        <v>126700000</v>
      </c>
      <c r="U363" s="16">
        <v>2720065298</v>
      </c>
      <c r="V363" s="16">
        <f t="shared" si="35"/>
        <v>3</v>
      </c>
      <c r="W363" s="19" cm="1">
        <f t="array" ref="W363">SUMPRODUCT((V363=品质升级提升效果!$H$3:$H$102)*(品质升级提升效果!$I$3:$I$102=C363)*(品质升级提升效果!$J$3:$J$102))</f>
        <v>0.56000000000000005</v>
      </c>
      <c r="X363" s="19" cm="1">
        <f t="array" ref="X363">IFERROR(LOOKUP(1,0/((L363=Sheet2!$A$1:$A$90)*(Sheet2!$B$1:$B$90=C363)),Sheet2!$C$1:$C$90),W363)</f>
        <v>3.1E-2</v>
      </c>
      <c r="Y363" s="16">
        <f t="shared" si="36"/>
        <v>2888378</v>
      </c>
      <c r="Z363" s="16">
        <f t="shared" si="37"/>
        <v>4399024</v>
      </c>
      <c r="AA363" s="16">
        <f t="shared" si="38"/>
        <v>95564960</v>
      </c>
    </row>
    <row r="364" spans="1:27" x14ac:dyDescent="0.15">
      <c r="A364" s="16">
        <v>359</v>
      </c>
      <c r="B364" s="16">
        <v>704</v>
      </c>
      <c r="C364" s="16">
        <v>6</v>
      </c>
      <c r="D364" s="16">
        <f t="shared" si="39"/>
        <v>0</v>
      </c>
      <c r="E364" s="16">
        <f t="shared" si="41"/>
        <v>0</v>
      </c>
      <c r="F364" s="16">
        <f t="shared" si="40"/>
        <v>0</v>
      </c>
      <c r="L364" s="16" t="s">
        <v>79</v>
      </c>
      <c r="M364" s="16" t="str" cm="1">
        <f t="array" ref="M364:U364">_xlfn._xlws.FILTER(领地怪物效果!$A$4:$I$64,L364=领地怪物效果!$A$4:$A$64)</f>
        <v>远征PVE-9级BOSS据点</v>
      </c>
      <c r="N364" s="16">
        <v>9</v>
      </c>
      <c r="O364" s="16">
        <v>51</v>
      </c>
      <c r="P364" s="16">
        <v>284</v>
      </c>
      <c r="Q364" s="16">
        <v>284</v>
      </c>
      <c r="R364" s="16">
        <v>0</v>
      </c>
      <c r="S364" s="16">
        <v>153285447</v>
      </c>
      <c r="T364" s="16">
        <v>198800000</v>
      </c>
      <c r="U364" s="16">
        <v>4267947761</v>
      </c>
      <c r="V364" s="16">
        <f t="shared" si="35"/>
        <v>4</v>
      </c>
      <c r="W364" s="19" cm="1">
        <f t="array" ref="W364">SUMPRODUCT((V364=品质升级提升效果!$H$3:$H$102)*(品质升级提升效果!$I$3:$I$102=C364)*(品质升级提升效果!$J$3:$J$102))</f>
        <v>0.62</v>
      </c>
      <c r="X364" s="19" cm="1">
        <f t="array" ref="X364">IFERROR(LOOKUP(1,0/((L364=Sheet2!$A$1:$A$90)*(Sheet2!$B$1:$B$90=C364)),Sheet2!$C$1:$C$90),W364)</f>
        <v>3.1E-2</v>
      </c>
      <c r="Y364" s="16">
        <f t="shared" si="36"/>
        <v>4751848</v>
      </c>
      <c r="Z364" s="16">
        <f t="shared" si="37"/>
        <v>6902336</v>
      </c>
      <c r="AA364" s="16">
        <f t="shared" si="38"/>
        <v>149947231</v>
      </c>
    </row>
    <row r="365" spans="1:27" x14ac:dyDescent="0.15">
      <c r="A365" s="16">
        <v>360</v>
      </c>
      <c r="B365" s="16">
        <v>705</v>
      </c>
      <c r="C365" s="16">
        <v>6</v>
      </c>
      <c r="D365" s="16">
        <f t="shared" si="39"/>
        <v>0</v>
      </c>
      <c r="E365" s="16">
        <f t="shared" si="41"/>
        <v>0</v>
      </c>
      <c r="F365" s="16">
        <f t="shared" si="40"/>
        <v>0</v>
      </c>
      <c r="L365" s="16" t="s">
        <v>80</v>
      </c>
      <c r="M365" s="16" t="str" cm="1">
        <f t="array" ref="M365:U365">_xlfn._xlws.FILTER(领地怪物效果!$A$4:$I$64,L365=领地怪物效果!$A$4:$A$64)</f>
        <v>远征PVE-10级BOSS据点</v>
      </c>
      <c r="N365" s="16">
        <v>10</v>
      </c>
      <c r="O365" s="16">
        <v>81</v>
      </c>
      <c r="P365" s="16">
        <v>382</v>
      </c>
      <c r="Q365" s="16">
        <v>382</v>
      </c>
      <c r="R365" s="16">
        <v>0</v>
      </c>
      <c r="S365" s="16">
        <v>243453358</v>
      </c>
      <c r="T365" s="16">
        <v>267400000</v>
      </c>
      <c r="U365" s="16">
        <v>5740690298</v>
      </c>
      <c r="V365" s="16">
        <f t="shared" si="35"/>
        <v>5</v>
      </c>
      <c r="W365" s="19" cm="1">
        <f t="array" ref="W365">SUMPRODUCT((V365=品质升级提升效果!$H$3:$H$102)*(品质升级提升效果!$I$3:$I$102=C365)*(品质升级提升效果!$J$3:$J$102))</f>
        <v>0.64</v>
      </c>
      <c r="X365" s="19" cm="1">
        <f t="array" ref="X365">IFERROR(LOOKUP(1,0/((L365=Sheet2!$A$1:$A$90)*(Sheet2!$B$1:$B$90=C365)),Sheet2!$C$1:$C$90),W365)</f>
        <v>3.1E-2</v>
      </c>
      <c r="Y365" s="16">
        <f t="shared" si="36"/>
        <v>7547054</v>
      </c>
      <c r="Z365" s="16">
        <f t="shared" si="37"/>
        <v>9284128</v>
      </c>
      <c r="AA365" s="16">
        <f t="shared" si="38"/>
        <v>201689585</v>
      </c>
    </row>
    <row r="366" spans="1:27" x14ac:dyDescent="0.15">
      <c r="A366" s="16">
        <v>361</v>
      </c>
      <c r="B366" s="16">
        <v>100</v>
      </c>
      <c r="C366" s="16">
        <v>7</v>
      </c>
      <c r="D366" s="16">
        <f t="shared" si="39"/>
        <v>0</v>
      </c>
      <c r="E366" s="16">
        <f t="shared" si="41"/>
        <v>0</v>
      </c>
      <c r="F366" s="16">
        <f t="shared" si="40"/>
        <v>0</v>
      </c>
      <c r="L366" s="16" t="s">
        <v>21</v>
      </c>
      <c r="M366" s="16" t="str" cm="1">
        <f t="array" ref="M366:U366">_xlfn._xlws.FILTER(领地怪物效果!$A$4:$I$64,L366=领地怪物效果!$A$4:$A$64)</f>
        <v>远征PVP-出生</v>
      </c>
      <c r="N366" s="16">
        <v>0</v>
      </c>
      <c r="O366" s="16">
        <v>0.5</v>
      </c>
      <c r="P366" s="16">
        <v>0.8</v>
      </c>
      <c r="Q366" s="16">
        <v>0.8</v>
      </c>
      <c r="R366" s="16">
        <v>0</v>
      </c>
      <c r="S366" s="16">
        <v>1502798</v>
      </c>
      <c r="T366" s="16">
        <v>560000</v>
      </c>
      <c r="U366" s="16">
        <v>12022388</v>
      </c>
      <c r="V366" s="16">
        <f t="shared" si="35"/>
        <v>1</v>
      </c>
      <c r="W366" s="19" cm="1">
        <f t="array" ref="W366">SUMPRODUCT((V366=品质升级提升效果!$H$3:$H$102)*(品质升级提升效果!$I$3:$I$102=C366)*(品质升级提升效果!$J$3:$J$102))</f>
        <v>1.2</v>
      </c>
      <c r="X366" s="19" cm="1">
        <f t="array" ref="X366">IFERROR(LOOKUP(1,0/((L366=Sheet2!$A$1:$A$90)*(Sheet2!$B$1:$B$90=C366)),Sheet2!$C$1:$C$90),W366)</f>
        <v>1.2</v>
      </c>
      <c r="Y366" s="16">
        <f t="shared" si="36"/>
        <v>1803357</v>
      </c>
      <c r="Z366" s="16">
        <f t="shared" si="37"/>
        <v>766080</v>
      </c>
      <c r="AA366" s="16">
        <f t="shared" si="38"/>
        <v>16671044</v>
      </c>
    </row>
    <row r="367" spans="1:27" x14ac:dyDescent="0.15">
      <c r="A367" s="16">
        <v>362</v>
      </c>
      <c r="B367" s="16">
        <v>101</v>
      </c>
      <c r="C367" s="16">
        <v>7</v>
      </c>
      <c r="D367" s="16">
        <f t="shared" si="39"/>
        <v>0</v>
      </c>
      <c r="E367" s="16">
        <f t="shared" si="41"/>
        <v>0</v>
      </c>
      <c r="F367" s="16">
        <f t="shared" si="40"/>
        <v>0</v>
      </c>
      <c r="L367" s="16" t="s">
        <v>22</v>
      </c>
      <c r="M367" s="16" t="str" cm="1">
        <f t="array" ref="M367:U367">_xlfn._xlws.FILTER(领地怪物效果!$A$4:$I$64,L367=领地怪物效果!$A$4:$A$64)</f>
        <v>远征PVP-1级普通</v>
      </c>
      <c r="N367" s="16">
        <v>1</v>
      </c>
      <c r="O367" s="16">
        <v>0.65</v>
      </c>
      <c r="P367" s="16">
        <v>0.8</v>
      </c>
      <c r="Q367" s="16">
        <v>0.8</v>
      </c>
      <c r="R367" s="16">
        <v>0</v>
      </c>
      <c r="S367" s="16">
        <v>1953638</v>
      </c>
      <c r="T367" s="16">
        <v>560000</v>
      </c>
      <c r="U367" s="16">
        <v>12022388</v>
      </c>
      <c r="V367" s="16">
        <f t="shared" si="35"/>
        <v>1</v>
      </c>
      <c r="W367" s="19" cm="1">
        <f t="array" ref="W367">SUMPRODUCT((V367=品质升级提升效果!$H$3:$H$102)*(品质升级提升效果!$I$3:$I$102=C367)*(品质升级提升效果!$J$3:$J$102))</f>
        <v>1.2</v>
      </c>
      <c r="X367" s="19" cm="1">
        <f t="array" ref="X367">IFERROR(LOOKUP(1,0/((L367=Sheet2!$A$1:$A$90)*(Sheet2!$B$1:$B$90=C367)),Sheet2!$C$1:$C$90),W367)</f>
        <v>1.2</v>
      </c>
      <c r="Y367" s="16">
        <f t="shared" si="36"/>
        <v>2344365</v>
      </c>
      <c r="Z367" s="16">
        <f t="shared" si="37"/>
        <v>766080</v>
      </c>
      <c r="AA367" s="16">
        <f t="shared" si="38"/>
        <v>16671044</v>
      </c>
    </row>
    <row r="368" spans="1:27" x14ac:dyDescent="0.15">
      <c r="A368" s="16">
        <v>363</v>
      </c>
      <c r="B368" s="16">
        <v>102</v>
      </c>
      <c r="C368" s="16">
        <v>7</v>
      </c>
      <c r="D368" s="16">
        <f t="shared" si="39"/>
        <v>0</v>
      </c>
      <c r="E368" s="16">
        <f t="shared" si="41"/>
        <v>0</v>
      </c>
      <c r="F368" s="16">
        <f t="shared" si="40"/>
        <v>0</v>
      </c>
      <c r="L368" s="16" t="s">
        <v>23</v>
      </c>
      <c r="M368" s="16" t="str" cm="1">
        <f t="array" ref="M368:U368">_xlfn._xlws.FILTER(领地怪物效果!$A$4:$I$64,L368=领地怪物效果!$A$4:$A$64)</f>
        <v>远征PVP-2级普通</v>
      </c>
      <c r="N368" s="16">
        <v>2</v>
      </c>
      <c r="O368" s="16">
        <v>2.8</v>
      </c>
      <c r="P368" s="16">
        <v>1.8</v>
      </c>
      <c r="Q368" s="16">
        <v>1.8</v>
      </c>
      <c r="R368" s="16">
        <v>0</v>
      </c>
      <c r="S368" s="16">
        <v>8415671</v>
      </c>
      <c r="T368" s="16">
        <v>1260000</v>
      </c>
      <c r="U368" s="16">
        <v>27050373</v>
      </c>
      <c r="V368" s="16">
        <f t="shared" si="35"/>
        <v>2</v>
      </c>
      <c r="W368" s="19" cm="1">
        <f t="array" ref="W368">SUMPRODUCT((V368=品质升级提升效果!$H$3:$H$102)*(品质升级提升效果!$I$3:$I$102=C368)*(品质升级提升效果!$J$3:$J$102))</f>
        <v>0.98</v>
      </c>
      <c r="X368" s="19" cm="1">
        <f t="array" ref="X368">IFERROR(LOOKUP(1,0/((L368=Sheet2!$A$1:$A$90)*(Sheet2!$B$1:$B$90=C368)),Sheet2!$C$1:$C$90),W368)</f>
        <v>0.98</v>
      </c>
      <c r="Y368" s="16">
        <f t="shared" si="36"/>
        <v>8247357</v>
      </c>
      <c r="Z368" s="16">
        <f t="shared" si="37"/>
        <v>1407672</v>
      </c>
      <c r="AA368" s="16">
        <f t="shared" si="38"/>
        <v>30633044</v>
      </c>
    </row>
    <row r="369" spans="1:27" x14ac:dyDescent="0.15">
      <c r="A369" s="16">
        <v>364</v>
      </c>
      <c r="B369" s="16">
        <v>103</v>
      </c>
      <c r="C369" s="16">
        <v>7</v>
      </c>
      <c r="D369" s="16">
        <f t="shared" si="39"/>
        <v>0</v>
      </c>
      <c r="E369" s="16">
        <f t="shared" si="41"/>
        <v>0</v>
      </c>
      <c r="F369" s="16">
        <f t="shared" si="40"/>
        <v>0</v>
      </c>
      <c r="L369" s="16" t="s">
        <v>24</v>
      </c>
      <c r="M369" s="16" t="str" cm="1">
        <f t="array" ref="M369:U369">_xlfn._xlws.FILTER(领地怪物效果!$A$4:$I$64,L369=领地怪物效果!$A$4:$A$64)</f>
        <v>远征PVP-3级普通</v>
      </c>
      <c r="N369" s="16">
        <v>3</v>
      </c>
      <c r="O369" s="16">
        <v>5.5</v>
      </c>
      <c r="P369" s="16">
        <v>3</v>
      </c>
      <c r="Q369" s="16">
        <v>3</v>
      </c>
      <c r="R369" s="16">
        <v>0</v>
      </c>
      <c r="S369" s="16">
        <v>16530783</v>
      </c>
      <c r="T369" s="16">
        <v>2100000</v>
      </c>
      <c r="U369" s="16">
        <v>45083955</v>
      </c>
      <c r="V369" s="16">
        <f t="shared" si="35"/>
        <v>3</v>
      </c>
      <c r="W369" s="19" cm="1">
        <f t="array" ref="W369">SUMPRODUCT((V369=品质升级提升效果!$H$3:$H$102)*(品质升级提升效果!$I$3:$I$102=C369)*(品质升级提升效果!$J$3:$J$102))</f>
        <v>0.86</v>
      </c>
      <c r="X369" s="19" cm="1">
        <f t="array" ref="X369">IFERROR(LOOKUP(1,0/((L369=Sheet2!$A$1:$A$90)*(Sheet2!$B$1:$B$90=C369)),Sheet2!$C$1:$C$90),W369)</f>
        <v>0.86</v>
      </c>
      <c r="Y369" s="16">
        <f t="shared" si="36"/>
        <v>14216473</v>
      </c>
      <c r="Z369" s="16">
        <f t="shared" si="37"/>
        <v>2058840</v>
      </c>
      <c r="AA369" s="16">
        <f t="shared" si="38"/>
        <v>44803432</v>
      </c>
    </row>
    <row r="370" spans="1:27" x14ac:dyDescent="0.15">
      <c r="A370" s="16">
        <v>365</v>
      </c>
      <c r="B370" s="16">
        <v>104</v>
      </c>
      <c r="C370" s="16">
        <v>7</v>
      </c>
      <c r="D370" s="16">
        <f t="shared" si="39"/>
        <v>0</v>
      </c>
      <c r="E370" s="16">
        <f t="shared" si="41"/>
        <v>0</v>
      </c>
      <c r="F370" s="16">
        <f t="shared" si="40"/>
        <v>0</v>
      </c>
      <c r="L370" s="16" t="s">
        <v>25</v>
      </c>
      <c r="M370" s="16" t="str" cm="1">
        <f t="array" ref="M370:U370">_xlfn._xlws.FILTER(领地怪物效果!$A$4:$I$64,L370=领地怪物效果!$A$4:$A$64)</f>
        <v>远征PVP-4级普通</v>
      </c>
      <c r="N370" s="16">
        <v>4</v>
      </c>
      <c r="O370" s="16">
        <v>8</v>
      </c>
      <c r="P370" s="16">
        <v>22</v>
      </c>
      <c r="Q370" s="16">
        <v>22</v>
      </c>
      <c r="R370" s="16">
        <v>0</v>
      </c>
      <c r="S370" s="16">
        <v>24044776</v>
      </c>
      <c r="T370" s="16">
        <v>15400000</v>
      </c>
      <c r="U370" s="16">
        <v>330615671</v>
      </c>
      <c r="V370" s="16">
        <f t="shared" si="35"/>
        <v>4</v>
      </c>
      <c r="W370" s="19" cm="1">
        <f t="array" ref="W370">SUMPRODUCT((V370=品质升级提升效果!$H$3:$H$102)*(品质升级提升效果!$I$3:$I$102=C370)*(品质升级提升效果!$J$3:$J$102))</f>
        <v>0.92</v>
      </c>
      <c r="X370" s="19" cm="1">
        <f t="array" ref="X370">IFERROR(LOOKUP(1,0/((L370=Sheet2!$A$1:$A$90)*(Sheet2!$B$1:$B$90=C370)),Sheet2!$C$1:$C$90),W370)</f>
        <v>0.92</v>
      </c>
      <c r="Y370" s="16">
        <f t="shared" si="36"/>
        <v>22121193</v>
      </c>
      <c r="Z370" s="16">
        <f t="shared" si="37"/>
        <v>16151520</v>
      </c>
      <c r="AA370" s="16">
        <f t="shared" si="38"/>
        <v>351481193</v>
      </c>
    </row>
    <row r="371" spans="1:27" x14ac:dyDescent="0.15">
      <c r="A371" s="16">
        <v>366</v>
      </c>
      <c r="B371" s="16">
        <v>105</v>
      </c>
      <c r="C371" s="16">
        <v>7</v>
      </c>
      <c r="D371" s="16">
        <f t="shared" si="39"/>
        <v>0</v>
      </c>
      <c r="E371" s="16">
        <f t="shared" si="41"/>
        <v>0</v>
      </c>
      <c r="F371" s="16">
        <f t="shared" si="40"/>
        <v>0</v>
      </c>
      <c r="L371" s="16" t="s">
        <v>26</v>
      </c>
      <c r="M371" s="16" t="str" cm="1">
        <f t="array" ref="M371:U371">_xlfn._xlws.FILTER(领地怪物效果!$A$4:$I$64,L371=领地怪物效果!$A$4:$A$64)</f>
        <v>远征PVP-5级普通</v>
      </c>
      <c r="N371" s="16">
        <v>5</v>
      </c>
      <c r="O371" s="16">
        <v>12</v>
      </c>
      <c r="P371" s="16">
        <v>25</v>
      </c>
      <c r="Q371" s="16">
        <v>25</v>
      </c>
      <c r="R371" s="16">
        <v>0</v>
      </c>
      <c r="S371" s="16">
        <v>36067164</v>
      </c>
      <c r="T371" s="16">
        <v>17500000</v>
      </c>
      <c r="U371" s="16">
        <v>375699626</v>
      </c>
      <c r="V371" s="16">
        <f t="shared" si="35"/>
        <v>5</v>
      </c>
      <c r="W371" s="19" cm="1">
        <f t="array" ref="W371">SUMPRODUCT((V371=品质升级提升效果!$H$3:$H$102)*(品质升级提升效果!$I$3:$I$102=C371)*(品质升级提升效果!$J$3:$J$102))</f>
        <v>0.9</v>
      </c>
      <c r="X371" s="19" cm="1">
        <f t="array" ref="X371">IFERROR(LOOKUP(1,0/((L371=Sheet2!$A$1:$A$90)*(Sheet2!$B$1:$B$90=C371)),Sheet2!$C$1:$C$90),W371)</f>
        <v>0.9</v>
      </c>
      <c r="Y371" s="16">
        <f t="shared" si="36"/>
        <v>32460447</v>
      </c>
      <c r="Z371" s="16">
        <f t="shared" si="37"/>
        <v>17955000</v>
      </c>
      <c r="AA371" s="16">
        <f t="shared" si="38"/>
        <v>390727611</v>
      </c>
    </row>
    <row r="372" spans="1:27" x14ac:dyDescent="0.15">
      <c r="A372" s="16">
        <v>367</v>
      </c>
      <c r="B372" s="16">
        <v>106</v>
      </c>
      <c r="C372" s="16">
        <v>7</v>
      </c>
      <c r="D372" s="16">
        <f t="shared" si="39"/>
        <v>0</v>
      </c>
      <c r="E372" s="16">
        <f t="shared" si="41"/>
        <v>0</v>
      </c>
      <c r="F372" s="16">
        <f t="shared" si="40"/>
        <v>0</v>
      </c>
      <c r="L372" s="16" t="s">
        <v>27</v>
      </c>
      <c r="M372" s="16" t="str" cm="1">
        <f t="array" ref="M372:U372">_xlfn._xlws.FILTER(领地怪物效果!$A$4:$I$64,L372=领地怪物效果!$A$4:$A$64)</f>
        <v>远征PVP-6级普通</v>
      </c>
      <c r="N372" s="16">
        <v>6</v>
      </c>
      <c r="O372" s="16">
        <v>28</v>
      </c>
      <c r="P372" s="16">
        <v>160</v>
      </c>
      <c r="Q372" s="16">
        <v>160</v>
      </c>
      <c r="R372" s="16">
        <v>0</v>
      </c>
      <c r="S372" s="16">
        <v>84156716</v>
      </c>
      <c r="T372" s="16">
        <v>112000000</v>
      </c>
      <c r="U372" s="16">
        <v>2404477611</v>
      </c>
      <c r="V372" s="16">
        <f t="shared" si="35"/>
        <v>6</v>
      </c>
      <c r="W372" s="19" cm="1">
        <f t="array" ref="W372">SUMPRODUCT((V372=品质升级提升效果!$H$3:$H$102)*(品质升级提升效果!$I$3:$I$102=C372)*(品质升级提升效果!$J$3:$J$102))</f>
        <v>0.86</v>
      </c>
      <c r="X372" s="19" cm="1">
        <f t="array" ref="X372">IFERROR(LOOKUP(1,0/((L372=Sheet2!$A$1:$A$90)*(Sheet2!$B$1:$B$90=C372)),Sheet2!$C$1:$C$90),W372)</f>
        <v>0.86</v>
      </c>
      <c r="Y372" s="16">
        <f t="shared" si="36"/>
        <v>72374775</v>
      </c>
      <c r="Z372" s="16">
        <f t="shared" si="37"/>
        <v>109804800</v>
      </c>
      <c r="AA372" s="16">
        <f t="shared" si="38"/>
        <v>2389516416</v>
      </c>
    </row>
    <row r="373" spans="1:27" x14ac:dyDescent="0.15">
      <c r="A373" s="16">
        <v>368</v>
      </c>
      <c r="B373" s="16">
        <v>107</v>
      </c>
      <c r="C373" s="16">
        <v>7</v>
      </c>
      <c r="D373" s="16">
        <f t="shared" si="39"/>
        <v>0</v>
      </c>
      <c r="E373" s="16">
        <f t="shared" si="41"/>
        <v>0</v>
      </c>
      <c r="F373" s="16">
        <f t="shared" si="40"/>
        <v>0</v>
      </c>
      <c r="L373" s="16" t="s">
        <v>28</v>
      </c>
      <c r="M373" s="16" t="str" cm="1">
        <f t="array" ref="M373:U373">_xlfn._xlws.FILTER(领地怪物效果!$A$4:$I$64,L373=领地怪物效果!$A$4:$A$64)</f>
        <v>远征PVP-7级普通</v>
      </c>
      <c r="N373" s="16">
        <v>7</v>
      </c>
      <c r="O373" s="16">
        <v>32</v>
      </c>
      <c r="P373" s="16">
        <v>200</v>
      </c>
      <c r="Q373" s="16">
        <v>200</v>
      </c>
      <c r="R373" s="16">
        <v>0</v>
      </c>
      <c r="S373" s="16">
        <v>96179104</v>
      </c>
      <c r="T373" s="16">
        <v>140000000</v>
      </c>
      <c r="U373" s="16">
        <v>3005597014</v>
      </c>
      <c r="V373" s="16">
        <f t="shared" si="35"/>
        <v>7</v>
      </c>
      <c r="W373" s="19" cm="1">
        <f t="array" ref="W373">SUMPRODUCT((V373=品质升级提升效果!$H$3:$H$102)*(品质升级提升效果!$I$3:$I$102=C373)*(品质升级提升效果!$J$3:$J$102))</f>
        <v>0.78</v>
      </c>
      <c r="X373" s="19" cm="1">
        <f t="array" ref="X373">IFERROR(LOOKUP(1,0/((L373=Sheet2!$A$1:$A$90)*(Sheet2!$B$1:$B$90=C373)),Sheet2!$C$1:$C$90),W373)</f>
        <v>0.78</v>
      </c>
      <c r="Y373" s="16">
        <f t="shared" si="36"/>
        <v>75019701</v>
      </c>
      <c r="Z373" s="16">
        <f t="shared" si="37"/>
        <v>124488000</v>
      </c>
      <c r="AA373" s="16">
        <f t="shared" si="38"/>
        <v>2709044775</v>
      </c>
    </row>
    <row r="374" spans="1:27" x14ac:dyDescent="0.15">
      <c r="A374" s="16">
        <v>369</v>
      </c>
      <c r="B374" s="16">
        <v>108</v>
      </c>
      <c r="C374" s="16">
        <v>7</v>
      </c>
      <c r="D374" s="16">
        <f t="shared" si="39"/>
        <v>0</v>
      </c>
      <c r="E374" s="16">
        <f t="shared" si="41"/>
        <v>0</v>
      </c>
      <c r="F374" s="16">
        <f t="shared" si="40"/>
        <v>0</v>
      </c>
      <c r="L374" s="16" t="s">
        <v>29</v>
      </c>
      <c r="M374" s="16" t="str" cm="1">
        <f t="array" ref="M374:U374">_xlfn._xlws.FILTER(领地怪物效果!$A$4:$I$64,L374=领地怪物效果!$A$4:$A$64)</f>
        <v>远征PVP-8级普通</v>
      </c>
      <c r="N374" s="16">
        <v>8</v>
      </c>
      <c r="O374" s="16">
        <v>35</v>
      </c>
      <c r="P374" s="16">
        <v>250</v>
      </c>
      <c r="Q374" s="16">
        <v>250</v>
      </c>
      <c r="R374" s="16">
        <v>0</v>
      </c>
      <c r="S374" s="16">
        <v>105195895</v>
      </c>
      <c r="T374" s="16">
        <v>175000000</v>
      </c>
      <c r="U374" s="16">
        <v>3756996268</v>
      </c>
      <c r="V374" s="16">
        <f t="shared" si="35"/>
        <v>8</v>
      </c>
      <c r="W374" s="19" cm="1">
        <f t="array" ref="W374">SUMPRODUCT((V374=品质升级提升效果!$H$3:$H$102)*(品质升级提升效果!$I$3:$I$102=C374)*(品质升级提升效果!$J$3:$J$102))</f>
        <v>0.70000000000000007</v>
      </c>
      <c r="X374" s="19" cm="1">
        <f t="array" ref="X374">IFERROR(LOOKUP(1,0/((L374=Sheet2!$A$1:$A$90)*(Sheet2!$B$1:$B$90=C374)),Sheet2!$C$1:$C$90),W374)</f>
        <v>0.70000000000000007</v>
      </c>
      <c r="Y374" s="16">
        <f t="shared" si="36"/>
        <v>73637126</v>
      </c>
      <c r="Z374" s="16">
        <f t="shared" si="37"/>
        <v>139650000</v>
      </c>
      <c r="AA374" s="16">
        <f t="shared" si="38"/>
        <v>3038992536</v>
      </c>
    </row>
    <row r="375" spans="1:27" x14ac:dyDescent="0.15">
      <c r="A375" s="16">
        <v>370</v>
      </c>
      <c r="B375" s="16">
        <v>109</v>
      </c>
      <c r="C375" s="16">
        <v>7</v>
      </c>
      <c r="D375" s="16">
        <f t="shared" si="39"/>
        <v>0</v>
      </c>
      <c r="E375" s="16">
        <f t="shared" si="41"/>
        <v>0</v>
      </c>
      <c r="F375" s="16">
        <f t="shared" si="40"/>
        <v>0</v>
      </c>
      <c r="L375" s="16" t="s">
        <v>30</v>
      </c>
      <c r="M375" s="16" t="str" cm="1">
        <f t="array" ref="M375:U375">_xlfn._xlws.FILTER(领地怪物效果!$A$4:$I$64,L375=领地怪物效果!$A$4:$A$64)</f>
        <v>远征PVP-9级普通</v>
      </c>
      <c r="N375" s="16">
        <v>9</v>
      </c>
      <c r="O375" s="16">
        <v>60</v>
      </c>
      <c r="P375" s="16">
        <v>300</v>
      </c>
      <c r="Q375" s="16">
        <v>300</v>
      </c>
      <c r="R375" s="16">
        <v>0</v>
      </c>
      <c r="S375" s="16">
        <v>180335820</v>
      </c>
      <c r="T375" s="16">
        <v>210000000</v>
      </c>
      <c r="U375" s="16">
        <v>4508395522</v>
      </c>
      <c r="V375" s="16">
        <f t="shared" si="35"/>
        <v>9</v>
      </c>
      <c r="W375" s="19" cm="1">
        <f t="array" ref="W375">SUMPRODUCT((V375=品质升级提升效果!$H$3:$H$102)*(品质升级提升效果!$I$3:$I$102=C375)*(品质升级提升效果!$J$3:$J$102))</f>
        <v>0.64</v>
      </c>
      <c r="X375" s="19" cm="1">
        <f t="array" ref="X375">IFERROR(LOOKUP(1,0/((L375=Sheet2!$A$1:$A$90)*(Sheet2!$B$1:$B$90=C375)),Sheet2!$C$1:$C$90),W375)</f>
        <v>0.64</v>
      </c>
      <c r="Y375" s="16">
        <f t="shared" si="36"/>
        <v>115414924</v>
      </c>
      <c r="Z375" s="16">
        <f t="shared" si="37"/>
        <v>153216000</v>
      </c>
      <c r="AA375" s="16">
        <f t="shared" si="38"/>
        <v>3334208954</v>
      </c>
    </row>
    <row r="376" spans="1:27" x14ac:dyDescent="0.15">
      <c r="A376" s="16">
        <v>371</v>
      </c>
      <c r="B376" s="16">
        <v>110</v>
      </c>
      <c r="C376" s="16">
        <v>7</v>
      </c>
      <c r="D376" s="16">
        <f t="shared" si="39"/>
        <v>0</v>
      </c>
      <c r="E376" s="16">
        <f t="shared" si="41"/>
        <v>0</v>
      </c>
      <c r="F376" s="16">
        <f t="shared" si="40"/>
        <v>0</v>
      </c>
      <c r="L376" s="16" t="s">
        <v>31</v>
      </c>
      <c r="M376" s="16" t="str" cm="1">
        <f t="array" ref="M376:U376">_xlfn._xlws.FILTER(领地怪物效果!$A$4:$I$64,L376=领地怪物效果!$A$4:$A$64)</f>
        <v>远征PVP-10级普通</v>
      </c>
      <c r="N376" s="16">
        <v>10</v>
      </c>
      <c r="O376" s="16">
        <v>70</v>
      </c>
      <c r="P376" s="16">
        <v>320</v>
      </c>
      <c r="Q376" s="16">
        <v>320</v>
      </c>
      <c r="R376" s="16">
        <v>0</v>
      </c>
      <c r="S376" s="16">
        <v>210391791</v>
      </c>
      <c r="T376" s="16">
        <v>224000000</v>
      </c>
      <c r="U376" s="16">
        <v>4808955223</v>
      </c>
      <c r="V376" s="16">
        <f t="shared" si="35"/>
        <v>10</v>
      </c>
      <c r="W376" s="19" cm="1">
        <f t="array" ref="W376">SUMPRODUCT((V376=品质升级提升效果!$H$3:$H$102)*(品质升级提升效果!$I$3:$I$102=C376)*(品质升级提升效果!$J$3:$J$102))</f>
        <v>0.57999999999999996</v>
      </c>
      <c r="X376" s="19" cm="1">
        <f t="array" ref="X376">IFERROR(LOOKUP(1,0/((L376=Sheet2!$A$1:$A$90)*(Sheet2!$B$1:$B$90=C376)),Sheet2!$C$1:$C$90),W376)</f>
        <v>0.57999999999999996</v>
      </c>
      <c r="Y376" s="16">
        <f t="shared" si="36"/>
        <v>122027238</v>
      </c>
      <c r="Z376" s="16">
        <f t="shared" si="37"/>
        <v>148108800</v>
      </c>
      <c r="AA376" s="16">
        <f t="shared" si="38"/>
        <v>3223068656</v>
      </c>
    </row>
    <row r="377" spans="1:27" x14ac:dyDescent="0.15">
      <c r="A377" s="16">
        <v>372</v>
      </c>
      <c r="B377" s="16">
        <v>201</v>
      </c>
      <c r="C377" s="16">
        <v>7</v>
      </c>
      <c r="D377" s="16">
        <f t="shared" si="39"/>
        <v>700</v>
      </c>
      <c r="E377" s="16">
        <f t="shared" si="41"/>
        <v>0</v>
      </c>
      <c r="F377" s="16">
        <f t="shared" si="40"/>
        <v>0</v>
      </c>
      <c r="L377" s="16" t="s">
        <v>32</v>
      </c>
      <c r="M377" s="16" t="str" cm="1">
        <f t="array" ref="M377:U377">_xlfn._xlws.FILTER(领地怪物效果!$A$4:$I$64,L377=领地怪物效果!$A$4:$A$64)</f>
        <v>远征PVP-1级远征币矿井</v>
      </c>
      <c r="N377" s="16">
        <v>1</v>
      </c>
      <c r="O377" s="16">
        <v>1.9</v>
      </c>
      <c r="P377" s="16">
        <v>1.9</v>
      </c>
      <c r="Q377" s="16">
        <v>1.9</v>
      </c>
      <c r="R377" s="16">
        <v>0</v>
      </c>
      <c r="S377" s="16">
        <v>5710634</v>
      </c>
      <c r="T377" s="16">
        <v>1330000</v>
      </c>
      <c r="U377" s="16">
        <v>28553171</v>
      </c>
      <c r="V377" s="16">
        <f t="shared" si="35"/>
        <v>1</v>
      </c>
      <c r="W377" s="19" cm="1">
        <f t="array" ref="W377">SUMPRODUCT((V377=品质升级提升效果!$H$3:$H$102)*(品质升级提升效果!$I$3:$I$102=C377)*(品质升级提升效果!$J$3:$J$102))</f>
        <v>1.2</v>
      </c>
      <c r="X377" s="19" cm="1">
        <f t="array" ref="X377">IFERROR(LOOKUP(1,0/((L377=Sheet2!$A$1:$A$90)*(Sheet2!$B$1:$B$90=C377)),Sheet2!$C$1:$C$90),W377)</f>
        <v>1.2</v>
      </c>
      <c r="Y377" s="16">
        <f t="shared" si="36"/>
        <v>6852760</v>
      </c>
      <c r="Z377" s="16">
        <f t="shared" si="37"/>
        <v>1819440</v>
      </c>
      <c r="AA377" s="16">
        <f t="shared" si="38"/>
        <v>39593730</v>
      </c>
    </row>
    <row r="378" spans="1:27" x14ac:dyDescent="0.15">
      <c r="A378" s="16">
        <v>373</v>
      </c>
      <c r="B378" s="16">
        <v>202</v>
      </c>
      <c r="C378" s="16">
        <v>7</v>
      </c>
      <c r="D378" s="16">
        <f t="shared" si="39"/>
        <v>700</v>
      </c>
      <c r="E378" s="16">
        <f t="shared" si="41"/>
        <v>0</v>
      </c>
      <c r="F378" s="16">
        <f t="shared" si="40"/>
        <v>0</v>
      </c>
      <c r="L378" s="16" t="s">
        <v>33</v>
      </c>
      <c r="M378" s="16" t="str" cm="1">
        <f t="array" ref="M378:U378">_xlfn._xlws.FILTER(领地怪物效果!$A$4:$I$64,L378=领地怪物效果!$A$4:$A$64)</f>
        <v>远征PVP-2级远征币矿井</v>
      </c>
      <c r="N378" s="16">
        <v>2</v>
      </c>
      <c r="O378" s="16">
        <v>2.95</v>
      </c>
      <c r="P378" s="16">
        <v>2.25</v>
      </c>
      <c r="Q378" s="16">
        <v>2.25</v>
      </c>
      <c r="R378" s="16">
        <v>0</v>
      </c>
      <c r="S378" s="16">
        <v>8866511</v>
      </c>
      <c r="T378" s="16">
        <v>1575000</v>
      </c>
      <c r="U378" s="16">
        <v>33812966</v>
      </c>
      <c r="V378" s="16">
        <f t="shared" si="35"/>
        <v>2</v>
      </c>
      <c r="W378" s="19" cm="1">
        <f t="array" ref="W378">SUMPRODUCT((V378=品质升级提升效果!$H$3:$H$102)*(品质升级提升效果!$I$3:$I$102=C378)*(品质升级提升效果!$J$3:$J$102))</f>
        <v>0.98</v>
      </c>
      <c r="X378" s="19" cm="1">
        <f t="array" ref="X378">IFERROR(LOOKUP(1,0/((L378=Sheet2!$A$1:$A$90)*(Sheet2!$B$1:$B$90=C378)),Sheet2!$C$1:$C$90),W378)</f>
        <v>0.98</v>
      </c>
      <c r="Y378" s="16">
        <f t="shared" si="36"/>
        <v>8689180</v>
      </c>
      <c r="Z378" s="16">
        <f t="shared" si="37"/>
        <v>1759590</v>
      </c>
      <c r="AA378" s="16">
        <f t="shared" si="38"/>
        <v>38291305</v>
      </c>
    </row>
    <row r="379" spans="1:27" x14ac:dyDescent="0.15">
      <c r="A379" s="16">
        <v>374</v>
      </c>
      <c r="B379" s="16">
        <v>203</v>
      </c>
      <c r="C379" s="16">
        <v>7</v>
      </c>
      <c r="D379" s="16">
        <f t="shared" si="39"/>
        <v>700</v>
      </c>
      <c r="E379" s="16">
        <f t="shared" si="41"/>
        <v>0</v>
      </c>
      <c r="F379" s="16">
        <f t="shared" si="40"/>
        <v>0</v>
      </c>
      <c r="L379" s="16" t="s">
        <v>34</v>
      </c>
      <c r="M379" s="16" t="str" cm="1">
        <f t="array" ref="M379:U379">_xlfn._xlws.FILTER(领地怪物效果!$A$4:$I$64,L379=领地怪物效果!$A$4:$A$64)</f>
        <v>远征PVP-3级远征币矿井</v>
      </c>
      <c r="N379" s="16">
        <v>3</v>
      </c>
      <c r="O379" s="16">
        <v>5.9</v>
      </c>
      <c r="P379" s="16">
        <v>3.9</v>
      </c>
      <c r="Q379" s="16">
        <v>3.9</v>
      </c>
      <c r="R379" s="16">
        <v>0</v>
      </c>
      <c r="S379" s="16">
        <v>17733022</v>
      </c>
      <c r="T379" s="16">
        <v>2730000</v>
      </c>
      <c r="U379" s="16">
        <v>58609141</v>
      </c>
      <c r="V379" s="16">
        <f t="shared" si="35"/>
        <v>3</v>
      </c>
      <c r="W379" s="19" cm="1">
        <f t="array" ref="W379">SUMPRODUCT((V379=品质升级提升效果!$H$3:$H$102)*(品质升级提升效果!$I$3:$I$102=C379)*(品质升级提升效果!$J$3:$J$102))</f>
        <v>0.86</v>
      </c>
      <c r="X379" s="19" cm="1">
        <f t="array" ref="X379">IFERROR(LOOKUP(1,0/((L379=Sheet2!$A$1:$A$90)*(Sheet2!$B$1:$B$90=C379)),Sheet2!$C$1:$C$90),W379)</f>
        <v>0.86</v>
      </c>
      <c r="Y379" s="16">
        <f t="shared" si="36"/>
        <v>15250398</v>
      </c>
      <c r="Z379" s="16">
        <f t="shared" si="37"/>
        <v>2676492</v>
      </c>
      <c r="AA379" s="16">
        <f t="shared" si="38"/>
        <v>58244461</v>
      </c>
    </row>
    <row r="380" spans="1:27" x14ac:dyDescent="0.15">
      <c r="A380" s="16">
        <v>375</v>
      </c>
      <c r="B380" s="16">
        <v>204</v>
      </c>
      <c r="C380" s="16">
        <v>7</v>
      </c>
      <c r="D380" s="16">
        <f t="shared" si="39"/>
        <v>700</v>
      </c>
      <c r="E380" s="16">
        <f t="shared" si="41"/>
        <v>0</v>
      </c>
      <c r="F380" s="16">
        <f t="shared" si="40"/>
        <v>0</v>
      </c>
      <c r="L380" s="16" t="s">
        <v>35</v>
      </c>
      <c r="M380" s="16" t="str" cm="1">
        <f t="array" ref="M380:U380">_xlfn._xlws.FILTER(领地怪物效果!$A$4:$I$64,L380=领地怪物效果!$A$4:$A$64)</f>
        <v>远征PVP-4级远征币矿井</v>
      </c>
      <c r="N380" s="16">
        <v>4</v>
      </c>
      <c r="O380" s="16">
        <v>8.6999999999999993</v>
      </c>
      <c r="P380" s="16">
        <v>29.7</v>
      </c>
      <c r="Q380" s="16">
        <v>29.7</v>
      </c>
      <c r="R380" s="16">
        <v>0</v>
      </c>
      <c r="S380" s="16">
        <v>26148694</v>
      </c>
      <c r="T380" s="16">
        <v>20790000</v>
      </c>
      <c r="U380" s="16">
        <v>446331156</v>
      </c>
      <c r="V380" s="16">
        <f t="shared" si="35"/>
        <v>4</v>
      </c>
      <c r="W380" s="19" cm="1">
        <f t="array" ref="W380">SUMPRODUCT((V380=品质升级提升效果!$H$3:$H$102)*(品质升级提升效果!$I$3:$I$102=C380)*(品质升级提升效果!$J$3:$J$102))</f>
        <v>0.92</v>
      </c>
      <c r="X380" s="19" cm="1">
        <f t="array" ref="X380">IFERROR(LOOKUP(1,0/((L380=Sheet2!$A$1:$A$90)*(Sheet2!$B$1:$B$90=C380)),Sheet2!$C$1:$C$90),W380)</f>
        <v>0.92</v>
      </c>
      <c r="Y380" s="16">
        <f t="shared" si="36"/>
        <v>24056798</v>
      </c>
      <c r="Z380" s="16">
        <f t="shared" si="37"/>
        <v>21804552</v>
      </c>
      <c r="AA380" s="16">
        <f t="shared" si="38"/>
        <v>474499611</v>
      </c>
    </row>
    <row r="381" spans="1:27" x14ac:dyDescent="0.15">
      <c r="A381" s="16">
        <v>376</v>
      </c>
      <c r="B381" s="16">
        <v>205</v>
      </c>
      <c r="C381" s="16">
        <v>7</v>
      </c>
      <c r="D381" s="16">
        <f t="shared" si="39"/>
        <v>700</v>
      </c>
      <c r="E381" s="16">
        <f t="shared" si="41"/>
        <v>0</v>
      </c>
      <c r="F381" s="16">
        <f t="shared" si="40"/>
        <v>0</v>
      </c>
      <c r="L381" s="16" t="s">
        <v>36</v>
      </c>
      <c r="M381" s="16" t="str" cm="1">
        <f t="array" ref="M381:U381">_xlfn._xlws.FILTER(领地怪物效果!$A$4:$I$64,L381=领地怪物效果!$A$4:$A$64)</f>
        <v>远征PVP-5级远征币矿井</v>
      </c>
      <c r="N381" s="16">
        <v>5</v>
      </c>
      <c r="O381" s="16">
        <v>13.2</v>
      </c>
      <c r="P381" s="16">
        <v>35</v>
      </c>
      <c r="Q381" s="16">
        <v>35</v>
      </c>
      <c r="R381" s="16">
        <v>0</v>
      </c>
      <c r="S381" s="16">
        <v>39673880</v>
      </c>
      <c r="T381" s="16">
        <v>24500000</v>
      </c>
      <c r="U381" s="16">
        <v>525979477</v>
      </c>
      <c r="V381" s="16">
        <f t="shared" si="35"/>
        <v>5</v>
      </c>
      <c r="W381" s="19" cm="1">
        <f t="array" ref="W381">SUMPRODUCT((V381=品质升级提升效果!$H$3:$H$102)*(品质升级提升效果!$I$3:$I$102=C381)*(品质升级提升效果!$J$3:$J$102))</f>
        <v>0.9</v>
      </c>
      <c r="X381" s="19" cm="1">
        <f t="array" ref="X381">IFERROR(LOOKUP(1,0/((L381=Sheet2!$A$1:$A$90)*(Sheet2!$B$1:$B$90=C381)),Sheet2!$C$1:$C$90),W381)</f>
        <v>0.9</v>
      </c>
      <c r="Y381" s="16">
        <f t="shared" si="36"/>
        <v>35706492</v>
      </c>
      <c r="Z381" s="16">
        <f t="shared" si="37"/>
        <v>25137000</v>
      </c>
      <c r="AA381" s="16">
        <f t="shared" si="38"/>
        <v>547018656</v>
      </c>
    </row>
    <row r="382" spans="1:27" x14ac:dyDescent="0.15">
      <c r="A382" s="16">
        <v>377</v>
      </c>
      <c r="B382" s="16">
        <v>206</v>
      </c>
      <c r="C382" s="16">
        <v>7</v>
      </c>
      <c r="D382" s="16">
        <f t="shared" si="39"/>
        <v>700</v>
      </c>
      <c r="E382" s="16">
        <f t="shared" si="41"/>
        <v>0</v>
      </c>
      <c r="F382" s="16">
        <f t="shared" si="40"/>
        <v>0</v>
      </c>
      <c r="L382" s="16" t="s">
        <v>37</v>
      </c>
      <c r="M382" s="16" t="str" cm="1">
        <f t="array" ref="M382:U382">_xlfn._xlws.FILTER(领地怪物效果!$A$4:$I$64,L382=领地怪物效果!$A$4:$A$64)</f>
        <v>远征PVP-6级远征币矿井</v>
      </c>
      <c r="N382" s="16">
        <v>6</v>
      </c>
      <c r="O382" s="16">
        <v>31.05</v>
      </c>
      <c r="P382" s="16">
        <v>232</v>
      </c>
      <c r="Q382" s="16">
        <v>232</v>
      </c>
      <c r="R382" s="16">
        <v>0</v>
      </c>
      <c r="S382" s="16">
        <v>93323787</v>
      </c>
      <c r="T382" s="16">
        <v>162400000</v>
      </c>
      <c r="U382" s="16">
        <v>3486492537</v>
      </c>
      <c r="V382" s="16">
        <f t="shared" si="35"/>
        <v>6</v>
      </c>
      <c r="W382" s="19" cm="1">
        <f t="array" ref="W382">SUMPRODUCT((V382=品质升级提升效果!$H$3:$H$102)*(品质升级提升效果!$I$3:$I$102=C382)*(品质升级提升效果!$J$3:$J$102))</f>
        <v>0.86</v>
      </c>
      <c r="X382" s="19" cm="1">
        <f t="array" ref="X382">IFERROR(LOOKUP(1,0/((L382=Sheet2!$A$1:$A$90)*(Sheet2!$B$1:$B$90=C382)),Sheet2!$C$1:$C$90),W382)</f>
        <v>0.86</v>
      </c>
      <c r="Y382" s="16">
        <f t="shared" si="36"/>
        <v>80258456</v>
      </c>
      <c r="Z382" s="16">
        <f t="shared" si="37"/>
        <v>159216960</v>
      </c>
      <c r="AA382" s="16">
        <f t="shared" si="38"/>
        <v>3464798805</v>
      </c>
    </row>
    <row r="383" spans="1:27" x14ac:dyDescent="0.15">
      <c r="A383" s="16">
        <v>378</v>
      </c>
      <c r="B383" s="16">
        <v>207</v>
      </c>
      <c r="C383" s="16">
        <v>7</v>
      </c>
      <c r="D383" s="16">
        <f t="shared" si="39"/>
        <v>700</v>
      </c>
      <c r="E383" s="16">
        <f t="shared" si="41"/>
        <v>0</v>
      </c>
      <c r="F383" s="16">
        <f t="shared" si="40"/>
        <v>0</v>
      </c>
      <c r="L383" s="16" t="s">
        <v>38</v>
      </c>
      <c r="M383" s="16" t="str" cm="1">
        <f t="array" ref="M383:U383">_xlfn._xlws.FILTER(领地怪物效果!$A$4:$I$64,L383=领地怪物效果!$A$4:$A$64)</f>
        <v>远征PVP-7级远征币矿井</v>
      </c>
      <c r="N383" s="16">
        <v>7</v>
      </c>
      <c r="O383" s="16">
        <v>35.799999999999997</v>
      </c>
      <c r="P383" s="16">
        <v>300</v>
      </c>
      <c r="Q383" s="16">
        <v>300</v>
      </c>
      <c r="R383" s="16">
        <v>0</v>
      </c>
      <c r="S383" s="16">
        <v>107600373</v>
      </c>
      <c r="T383" s="16">
        <v>210000000</v>
      </c>
      <c r="U383" s="16">
        <v>4508395522</v>
      </c>
      <c r="V383" s="16">
        <f t="shared" si="35"/>
        <v>7</v>
      </c>
      <c r="W383" s="19" cm="1">
        <f t="array" ref="W383">SUMPRODUCT((V383=品质升级提升效果!$H$3:$H$102)*(品质升级提升效果!$I$3:$I$102=C383)*(品质升级提升效果!$J$3:$J$102))</f>
        <v>0.78</v>
      </c>
      <c r="X383" s="19" cm="1">
        <f t="array" ref="X383">IFERROR(LOOKUP(1,0/((L383=Sheet2!$A$1:$A$90)*(Sheet2!$B$1:$B$90=C383)),Sheet2!$C$1:$C$90),W383)</f>
        <v>0.78</v>
      </c>
      <c r="Y383" s="16">
        <f t="shared" si="36"/>
        <v>83928290</v>
      </c>
      <c r="Z383" s="16">
        <f t="shared" si="37"/>
        <v>186732000</v>
      </c>
      <c r="AA383" s="16">
        <f t="shared" si="38"/>
        <v>4063567163</v>
      </c>
    </row>
    <row r="384" spans="1:27" x14ac:dyDescent="0.15">
      <c r="A384" s="16">
        <v>379</v>
      </c>
      <c r="B384" s="16">
        <v>208</v>
      </c>
      <c r="C384" s="16">
        <v>7</v>
      </c>
      <c r="D384" s="16">
        <f t="shared" si="39"/>
        <v>700</v>
      </c>
      <c r="E384" s="16">
        <f t="shared" si="41"/>
        <v>0</v>
      </c>
      <c r="F384" s="16">
        <f t="shared" si="40"/>
        <v>0</v>
      </c>
      <c r="L384" s="16" t="s">
        <v>39</v>
      </c>
      <c r="M384" s="16" t="str" cm="1">
        <f t="array" ref="M384:U384">_xlfn._xlws.FILTER(领地怪物效果!$A$4:$I$64,L384=领地怪物效果!$A$4:$A$64)</f>
        <v>远征PVP-8级远征币矿井</v>
      </c>
      <c r="N384" s="16">
        <v>8</v>
      </c>
      <c r="O384" s="16">
        <v>39.549999999999997</v>
      </c>
      <c r="P384" s="16">
        <v>387.5</v>
      </c>
      <c r="Q384" s="16">
        <v>387.5</v>
      </c>
      <c r="R384" s="16">
        <v>0</v>
      </c>
      <c r="S384" s="16">
        <v>118871361</v>
      </c>
      <c r="T384" s="16">
        <v>271250000</v>
      </c>
      <c r="U384" s="16">
        <v>5823344216</v>
      </c>
      <c r="V384" s="16">
        <f t="shared" si="35"/>
        <v>8</v>
      </c>
      <c r="W384" s="19" cm="1">
        <f t="array" ref="W384">SUMPRODUCT((V384=品质升级提升效果!$H$3:$H$102)*(品质升级提升效果!$I$3:$I$102=C384)*(品质升级提升效果!$J$3:$J$102))</f>
        <v>0.70000000000000007</v>
      </c>
      <c r="X384" s="19" cm="1">
        <f t="array" ref="X384">IFERROR(LOOKUP(1,0/((L384=Sheet2!$A$1:$A$90)*(Sheet2!$B$1:$B$90=C384)),Sheet2!$C$1:$C$90),W384)</f>
        <v>0.70000000000000007</v>
      </c>
      <c r="Y384" s="16">
        <f t="shared" si="36"/>
        <v>83209952</v>
      </c>
      <c r="Z384" s="16">
        <f t="shared" si="37"/>
        <v>216457500</v>
      </c>
      <c r="AA384" s="16">
        <f t="shared" si="38"/>
        <v>4710438432</v>
      </c>
    </row>
    <row r="385" spans="1:27" x14ac:dyDescent="0.15">
      <c r="A385" s="16">
        <v>380</v>
      </c>
      <c r="B385" s="16">
        <v>209</v>
      </c>
      <c r="C385" s="16">
        <v>7</v>
      </c>
      <c r="D385" s="16">
        <f t="shared" si="39"/>
        <v>700</v>
      </c>
      <c r="E385" s="16">
        <f t="shared" si="41"/>
        <v>0</v>
      </c>
      <c r="F385" s="16">
        <f t="shared" si="40"/>
        <v>0</v>
      </c>
      <c r="L385" s="16" t="s">
        <v>40</v>
      </c>
      <c r="M385" s="16" t="str" cm="1">
        <f t="array" ref="M385:U385">_xlfn._xlws.FILTER(领地怪物效果!$A$4:$I$64,L385=领地怪物效果!$A$4:$A$64)</f>
        <v>远征PVP-9级远征币矿井</v>
      </c>
      <c r="N385" s="16">
        <v>9</v>
      </c>
      <c r="O385" s="16">
        <v>68.400000000000006</v>
      </c>
      <c r="P385" s="16">
        <v>480</v>
      </c>
      <c r="Q385" s="16">
        <v>480</v>
      </c>
      <c r="R385" s="16">
        <v>0</v>
      </c>
      <c r="S385" s="16">
        <v>205582835</v>
      </c>
      <c r="T385" s="16">
        <v>336000000</v>
      </c>
      <c r="U385" s="16">
        <v>7213432835</v>
      </c>
      <c r="V385" s="16">
        <f t="shared" si="35"/>
        <v>9</v>
      </c>
      <c r="W385" s="19" cm="1">
        <f t="array" ref="W385">SUMPRODUCT((V385=品质升级提升效果!$H$3:$H$102)*(品质升级提升效果!$I$3:$I$102=C385)*(品质升级提升效果!$J$3:$J$102))</f>
        <v>0.64</v>
      </c>
      <c r="X385" s="19" cm="1">
        <f t="array" ref="X385">IFERROR(LOOKUP(1,0/((L385=Sheet2!$A$1:$A$90)*(Sheet2!$B$1:$B$90=C385)),Sheet2!$C$1:$C$90),W385)</f>
        <v>0.64</v>
      </c>
      <c r="Y385" s="16">
        <f t="shared" si="36"/>
        <v>131573014</v>
      </c>
      <c r="Z385" s="16">
        <f t="shared" si="37"/>
        <v>245145600</v>
      </c>
      <c r="AA385" s="16">
        <f t="shared" si="38"/>
        <v>5334734327</v>
      </c>
    </row>
    <row r="386" spans="1:27" x14ac:dyDescent="0.15">
      <c r="A386" s="16">
        <v>381</v>
      </c>
      <c r="B386" s="16">
        <v>210</v>
      </c>
      <c r="C386" s="16">
        <v>7</v>
      </c>
      <c r="D386" s="16">
        <f t="shared" si="39"/>
        <v>700</v>
      </c>
      <c r="E386" s="16">
        <f t="shared" si="41"/>
        <v>0</v>
      </c>
      <c r="F386" s="16">
        <f t="shared" si="40"/>
        <v>0</v>
      </c>
      <c r="L386" s="16" t="s">
        <v>41</v>
      </c>
      <c r="M386" s="16" t="str" cm="1">
        <f t="array" ref="M386:U386">_xlfn._xlws.FILTER(领地怪物效果!$A$4:$I$64,L386=领地怪物效果!$A$4:$A$64)</f>
        <v>远征PVP-10级远征币矿井</v>
      </c>
      <c r="N386" s="16">
        <v>10</v>
      </c>
      <c r="O386" s="16">
        <v>80.5</v>
      </c>
      <c r="P386" s="16">
        <v>528</v>
      </c>
      <c r="Q386" s="16">
        <v>528</v>
      </c>
      <c r="R386" s="16">
        <v>0</v>
      </c>
      <c r="S386" s="16">
        <v>241950559</v>
      </c>
      <c r="T386" s="16">
        <v>369600000</v>
      </c>
      <c r="U386" s="16">
        <v>7934776119</v>
      </c>
      <c r="V386" s="16">
        <f t="shared" si="35"/>
        <v>10</v>
      </c>
      <c r="W386" s="19" cm="1">
        <f t="array" ref="W386">SUMPRODUCT((V386=品质升级提升效果!$H$3:$H$102)*(品质升级提升效果!$I$3:$I$102=C386)*(品质升级提升效果!$J$3:$J$102))</f>
        <v>0.57999999999999996</v>
      </c>
      <c r="X386" s="19" cm="1">
        <f t="array" ref="X386">IFERROR(LOOKUP(1,0/((L386=Sheet2!$A$1:$A$90)*(Sheet2!$B$1:$B$90=C386)),Sheet2!$C$1:$C$90),W386)</f>
        <v>0.57999999999999996</v>
      </c>
      <c r="Y386" s="16">
        <f t="shared" si="36"/>
        <v>140331324</v>
      </c>
      <c r="Z386" s="16">
        <f t="shared" si="37"/>
        <v>244379520</v>
      </c>
      <c r="AA386" s="16">
        <f t="shared" si="38"/>
        <v>5318063283</v>
      </c>
    </row>
    <row r="387" spans="1:27" x14ac:dyDescent="0.15">
      <c r="A387" s="16">
        <v>382</v>
      </c>
      <c r="B387" s="16">
        <v>301</v>
      </c>
      <c r="C387" s="16">
        <v>7</v>
      </c>
      <c r="D387" s="16">
        <f t="shared" si="39"/>
        <v>0</v>
      </c>
      <c r="E387" s="16">
        <f t="shared" si="41"/>
        <v>700</v>
      </c>
      <c r="F387" s="16">
        <f t="shared" si="40"/>
        <v>0</v>
      </c>
      <c r="L387" s="16" t="s">
        <v>42</v>
      </c>
      <c r="M387" s="16" t="str" cm="1">
        <f t="array" ref="M387:U387">_xlfn._xlws.FILTER(领地怪物效果!$A$4:$I$64,L387=领地怪物效果!$A$4:$A$64)</f>
        <v>远征PVP-1级圣水矿井</v>
      </c>
      <c r="N387" s="16">
        <v>1</v>
      </c>
      <c r="O387" s="16">
        <v>2.5499999999999998</v>
      </c>
      <c r="P387" s="16">
        <v>1.4</v>
      </c>
      <c r="Q387" s="16">
        <v>1.4</v>
      </c>
      <c r="R387" s="16">
        <v>0</v>
      </c>
      <c r="S387" s="16">
        <v>7664272</v>
      </c>
      <c r="T387" s="16">
        <v>980000</v>
      </c>
      <c r="U387" s="16">
        <v>21039179</v>
      </c>
      <c r="V387" s="16">
        <f t="shared" si="35"/>
        <v>1</v>
      </c>
      <c r="W387" s="19" cm="1">
        <f t="array" ref="W387">SUMPRODUCT((V387=品质升级提升效果!$H$3:$H$102)*(品质升级提升效果!$I$3:$I$102=C387)*(品质升级提升效果!$J$3:$J$102))</f>
        <v>1.2</v>
      </c>
      <c r="X387" s="19" cm="1">
        <f t="array" ref="X387">IFERROR(LOOKUP(1,0/((L387=Sheet2!$A$1:$A$90)*(Sheet2!$B$1:$B$90=C387)),Sheet2!$C$1:$C$90),W387)</f>
        <v>1.2</v>
      </c>
      <c r="Y387" s="16">
        <f t="shared" si="36"/>
        <v>9197126</v>
      </c>
      <c r="Z387" s="16">
        <f t="shared" si="37"/>
        <v>1340640</v>
      </c>
      <c r="AA387" s="16">
        <f t="shared" si="38"/>
        <v>29174328</v>
      </c>
    </row>
    <row r="388" spans="1:27" x14ac:dyDescent="0.15">
      <c r="A388" s="16">
        <v>383</v>
      </c>
      <c r="B388" s="16">
        <v>302</v>
      </c>
      <c r="C388" s="16">
        <v>7</v>
      </c>
      <c r="D388" s="16">
        <f t="shared" si="39"/>
        <v>0</v>
      </c>
      <c r="E388" s="16">
        <f t="shared" si="41"/>
        <v>700</v>
      </c>
      <c r="F388" s="16">
        <f t="shared" si="40"/>
        <v>0</v>
      </c>
      <c r="L388" s="16" t="s">
        <v>43</v>
      </c>
      <c r="M388" s="16" t="str" cm="1">
        <f t="array" ref="M388:U388">_xlfn._xlws.FILTER(领地怪物效果!$A$4:$I$64,L388=领地怪物效果!$A$4:$A$64)</f>
        <v>远征PVP-2级圣水矿井</v>
      </c>
      <c r="N388" s="16">
        <v>2</v>
      </c>
      <c r="O388" s="16">
        <v>4</v>
      </c>
      <c r="P388" s="16">
        <v>1.65</v>
      </c>
      <c r="Q388" s="16">
        <v>1.65</v>
      </c>
      <c r="R388" s="16">
        <v>0</v>
      </c>
      <c r="S388" s="16">
        <v>12022388</v>
      </c>
      <c r="T388" s="16">
        <v>1155000</v>
      </c>
      <c r="U388" s="16">
        <v>24796175</v>
      </c>
      <c r="V388" s="16">
        <f t="shared" si="35"/>
        <v>2</v>
      </c>
      <c r="W388" s="19" cm="1">
        <f t="array" ref="W388">SUMPRODUCT((V388=品质升级提升效果!$H$3:$H$102)*(品质升级提升效果!$I$3:$I$102=C388)*(品质升级提升效果!$J$3:$J$102))</f>
        <v>0.98</v>
      </c>
      <c r="X388" s="19" cm="1">
        <f t="array" ref="X388">IFERROR(LOOKUP(1,0/((L388=Sheet2!$A$1:$A$90)*(Sheet2!$B$1:$B$90=C388)),Sheet2!$C$1:$C$90),W388)</f>
        <v>0.98</v>
      </c>
      <c r="Y388" s="16">
        <f t="shared" si="36"/>
        <v>11781940</v>
      </c>
      <c r="Z388" s="16">
        <f t="shared" si="37"/>
        <v>1290366</v>
      </c>
      <c r="AA388" s="16">
        <f t="shared" si="38"/>
        <v>28080290</v>
      </c>
    </row>
    <row r="389" spans="1:27" x14ac:dyDescent="0.15">
      <c r="A389" s="16">
        <v>384</v>
      </c>
      <c r="B389" s="16">
        <v>303</v>
      </c>
      <c r="C389" s="16">
        <v>7</v>
      </c>
      <c r="D389" s="16">
        <f t="shared" si="39"/>
        <v>0</v>
      </c>
      <c r="E389" s="16">
        <f t="shared" si="41"/>
        <v>700</v>
      </c>
      <c r="F389" s="16">
        <f t="shared" si="40"/>
        <v>0</v>
      </c>
      <c r="L389" s="16" t="s">
        <v>44</v>
      </c>
      <c r="M389" s="16" t="str" cm="1">
        <f t="array" ref="M389:U389">_xlfn._xlws.FILTER(领地怪物效果!$A$4:$I$64,L389=领地怪物效果!$A$4:$A$64)</f>
        <v>远征PVP-3级圣水矿井</v>
      </c>
      <c r="N389" s="16">
        <v>3</v>
      </c>
      <c r="O389" s="16">
        <v>8</v>
      </c>
      <c r="P389" s="16">
        <v>2.9</v>
      </c>
      <c r="Q389" s="16">
        <v>2.9</v>
      </c>
      <c r="R389" s="16">
        <v>0</v>
      </c>
      <c r="S389" s="16">
        <v>24044776</v>
      </c>
      <c r="T389" s="16">
        <v>2030000</v>
      </c>
      <c r="U389" s="16">
        <v>43581156</v>
      </c>
      <c r="V389" s="16">
        <f t="shared" si="35"/>
        <v>3</v>
      </c>
      <c r="W389" s="19" cm="1">
        <f t="array" ref="W389">SUMPRODUCT((V389=品质升级提升效果!$H$3:$H$102)*(品质升级提升效果!$I$3:$I$102=C389)*(品质升级提升效果!$J$3:$J$102))</f>
        <v>0.86</v>
      </c>
      <c r="X389" s="19" cm="1">
        <f t="array" ref="X389">IFERROR(LOOKUP(1,0/((L389=Sheet2!$A$1:$A$90)*(Sheet2!$B$1:$B$90=C389)),Sheet2!$C$1:$C$90),W389)</f>
        <v>0.86</v>
      </c>
      <c r="Y389" s="16">
        <f t="shared" si="36"/>
        <v>20678507</v>
      </c>
      <c r="Z389" s="16">
        <f t="shared" si="37"/>
        <v>1990212</v>
      </c>
      <c r="AA389" s="16">
        <f t="shared" si="38"/>
        <v>43309984</v>
      </c>
    </row>
    <row r="390" spans="1:27" x14ac:dyDescent="0.15">
      <c r="A390" s="16">
        <v>385</v>
      </c>
      <c r="B390" s="16">
        <v>304</v>
      </c>
      <c r="C390" s="16">
        <v>7</v>
      </c>
      <c r="D390" s="16">
        <f t="shared" si="39"/>
        <v>0</v>
      </c>
      <c r="E390" s="16">
        <f t="shared" si="41"/>
        <v>700</v>
      </c>
      <c r="F390" s="16">
        <f t="shared" si="40"/>
        <v>0</v>
      </c>
      <c r="L390" s="16" t="s">
        <v>45</v>
      </c>
      <c r="M390" s="16" t="str" cm="1">
        <f t="array" ref="M390:U390">_xlfn._xlws.FILTER(领地怪物效果!$A$4:$I$64,L390=领地怪物效果!$A$4:$A$64)</f>
        <v>远征PVP-4级圣水矿井</v>
      </c>
      <c r="N390" s="16">
        <v>4</v>
      </c>
      <c r="O390" s="16">
        <v>11.75</v>
      </c>
      <c r="P390" s="16">
        <v>22.25</v>
      </c>
      <c r="Q390" s="16">
        <v>22.25</v>
      </c>
      <c r="R390" s="16">
        <v>0</v>
      </c>
      <c r="S390" s="16">
        <v>35315764</v>
      </c>
      <c r="T390" s="16">
        <v>15575000</v>
      </c>
      <c r="U390" s="16">
        <v>334372667</v>
      </c>
      <c r="V390" s="16">
        <f t="shared" si="35"/>
        <v>4</v>
      </c>
      <c r="W390" s="19" cm="1">
        <f t="array" ref="W390">SUMPRODUCT((V390=品质升级提升效果!$H$3:$H$102)*(品质升级提升效果!$I$3:$I$102=C390)*(品质升级提升效果!$J$3:$J$102))</f>
        <v>0.92</v>
      </c>
      <c r="X390" s="19" cm="1">
        <f t="array" ref="X390">IFERROR(LOOKUP(1,0/((L390=Sheet2!$A$1:$A$90)*(Sheet2!$B$1:$B$90=C390)),Sheet2!$C$1:$C$90),W390)</f>
        <v>0.92</v>
      </c>
      <c r="Y390" s="16">
        <f t="shared" si="36"/>
        <v>32490502</v>
      </c>
      <c r="Z390" s="16">
        <f t="shared" si="37"/>
        <v>16335060</v>
      </c>
      <c r="AA390" s="16">
        <f t="shared" si="38"/>
        <v>355475297</v>
      </c>
    </row>
    <row r="391" spans="1:27" x14ac:dyDescent="0.15">
      <c r="A391" s="16">
        <v>386</v>
      </c>
      <c r="B391" s="16">
        <v>305</v>
      </c>
      <c r="C391" s="16">
        <v>7</v>
      </c>
      <c r="D391" s="16">
        <f t="shared" si="39"/>
        <v>0</v>
      </c>
      <c r="E391" s="16">
        <f t="shared" si="41"/>
        <v>700</v>
      </c>
      <c r="F391" s="16">
        <f t="shared" si="40"/>
        <v>0</v>
      </c>
      <c r="L391" s="16" t="s">
        <v>46</v>
      </c>
      <c r="M391" s="16" t="str" cm="1">
        <f t="array" ref="M391:U391">_xlfn._xlws.FILTER(领地怪物效果!$A$4:$I$64,L391=领地怪物效果!$A$4:$A$64)</f>
        <v>远征PVP-5级圣水矿井</v>
      </c>
      <c r="N391" s="16">
        <v>5</v>
      </c>
      <c r="O391" s="16">
        <v>17.8</v>
      </c>
      <c r="P391" s="16">
        <v>26.25</v>
      </c>
      <c r="Q391" s="16">
        <v>26.25</v>
      </c>
      <c r="R391" s="16">
        <v>0</v>
      </c>
      <c r="S391" s="16">
        <v>53499626</v>
      </c>
      <c r="T391" s="16">
        <v>18375000</v>
      </c>
      <c r="U391" s="16">
        <v>394484608</v>
      </c>
      <c r="V391" s="16">
        <f t="shared" ref="V391:V454" si="42">IF(MID(B391,2,3)+0=0,1,MID(B391,2,3)+0)</f>
        <v>5</v>
      </c>
      <c r="W391" s="19" cm="1">
        <f t="array" ref="W391">SUMPRODUCT((V391=品质升级提升效果!$H$3:$H$102)*(品质升级提升效果!$I$3:$I$102=C391)*(品质升级提升效果!$J$3:$J$102))</f>
        <v>0.9</v>
      </c>
      <c r="X391" s="19" cm="1">
        <f t="array" ref="X391">IFERROR(LOOKUP(1,0/((L391=Sheet2!$A$1:$A$90)*(Sheet2!$B$1:$B$90=C391)),Sheet2!$C$1:$C$90),W391)</f>
        <v>0.9</v>
      </c>
      <c r="Y391" s="16">
        <f t="shared" ref="Y391:Y454" si="43">INT(S391*$X391)</f>
        <v>48149663</v>
      </c>
      <c r="Z391" s="16">
        <f t="shared" ref="Z391:Z454" si="44">INT(T391*$X391*(1+C391/50))</f>
        <v>18852750</v>
      </c>
      <c r="AA391" s="16">
        <f t="shared" ref="AA391:AA454" si="45">INT(U391*$X391*(1+C391/45))</f>
        <v>410263992</v>
      </c>
    </row>
    <row r="392" spans="1:27" x14ac:dyDescent="0.15">
      <c r="A392" s="16">
        <v>387</v>
      </c>
      <c r="B392" s="16">
        <v>306</v>
      </c>
      <c r="C392" s="16">
        <v>7</v>
      </c>
      <c r="D392" s="16">
        <f t="shared" si="39"/>
        <v>0</v>
      </c>
      <c r="E392" s="16">
        <f t="shared" si="41"/>
        <v>700</v>
      </c>
      <c r="F392" s="16">
        <f t="shared" si="40"/>
        <v>0</v>
      </c>
      <c r="L392" s="16" t="s">
        <v>47</v>
      </c>
      <c r="M392" s="16" t="str" cm="1">
        <f t="array" ref="M392:U392">_xlfn._xlws.FILTER(领地怪物效果!$A$4:$I$64,L392=领地怪物效果!$A$4:$A$64)</f>
        <v>远征PVP-6级圣水矿井</v>
      </c>
      <c r="N392" s="16">
        <v>6</v>
      </c>
      <c r="O392" s="16">
        <v>41.95</v>
      </c>
      <c r="P392" s="16">
        <v>174</v>
      </c>
      <c r="Q392" s="16">
        <v>174</v>
      </c>
      <c r="R392" s="16">
        <v>0</v>
      </c>
      <c r="S392" s="16">
        <v>126084794</v>
      </c>
      <c r="T392" s="16">
        <v>121800000</v>
      </c>
      <c r="U392" s="16">
        <v>2614869402</v>
      </c>
      <c r="V392" s="16">
        <f t="shared" si="42"/>
        <v>6</v>
      </c>
      <c r="W392" s="19" cm="1">
        <f t="array" ref="W392">SUMPRODUCT((V392=品质升级提升效果!$H$3:$H$102)*(品质升级提升效果!$I$3:$I$102=C392)*(品质升级提升效果!$J$3:$J$102))</f>
        <v>0.86</v>
      </c>
      <c r="X392" s="19" cm="1">
        <f t="array" ref="X392">IFERROR(LOOKUP(1,0/((L392=Sheet2!$A$1:$A$90)*(Sheet2!$B$1:$B$90=C392)),Sheet2!$C$1:$C$90),W392)</f>
        <v>0.86</v>
      </c>
      <c r="Y392" s="16">
        <f t="shared" si="43"/>
        <v>108432922</v>
      </c>
      <c r="Z392" s="16">
        <f t="shared" si="44"/>
        <v>119412720</v>
      </c>
      <c r="AA392" s="16">
        <f t="shared" si="45"/>
        <v>2598599103</v>
      </c>
    </row>
    <row r="393" spans="1:27" x14ac:dyDescent="0.15">
      <c r="A393" s="16">
        <v>388</v>
      </c>
      <c r="B393" s="16">
        <v>307</v>
      </c>
      <c r="C393" s="16">
        <v>7</v>
      </c>
      <c r="D393" s="16">
        <f t="shared" si="39"/>
        <v>0</v>
      </c>
      <c r="E393" s="16">
        <f t="shared" si="41"/>
        <v>700</v>
      </c>
      <c r="F393" s="16">
        <f t="shared" si="40"/>
        <v>0</v>
      </c>
      <c r="L393" s="16" t="s">
        <v>48</v>
      </c>
      <c r="M393" s="16" t="str" cm="1">
        <f t="array" ref="M393:U393">_xlfn._xlws.FILTER(领地怪物效果!$A$4:$I$64,L393=领地怪物效果!$A$4:$A$64)</f>
        <v>远征PVP-7级圣水矿井</v>
      </c>
      <c r="N393" s="16">
        <v>7</v>
      </c>
      <c r="O393" s="16">
        <v>48.35</v>
      </c>
      <c r="P393" s="16">
        <v>225</v>
      </c>
      <c r="Q393" s="16">
        <v>225</v>
      </c>
      <c r="R393" s="16">
        <v>0</v>
      </c>
      <c r="S393" s="16">
        <v>145320615</v>
      </c>
      <c r="T393" s="16">
        <v>157500000</v>
      </c>
      <c r="U393" s="16">
        <v>3381296641</v>
      </c>
      <c r="V393" s="16">
        <f t="shared" si="42"/>
        <v>7</v>
      </c>
      <c r="W393" s="19" cm="1">
        <f t="array" ref="W393">SUMPRODUCT((V393=品质升级提升效果!$H$3:$H$102)*(品质升级提升效果!$I$3:$I$102=C393)*(品质升级提升效果!$J$3:$J$102))</f>
        <v>0.78</v>
      </c>
      <c r="X393" s="19" cm="1">
        <f t="array" ref="X393">IFERROR(LOOKUP(1,0/((L393=Sheet2!$A$1:$A$90)*(Sheet2!$B$1:$B$90=C393)),Sheet2!$C$1:$C$90),W393)</f>
        <v>0.78</v>
      </c>
      <c r="Y393" s="16">
        <f t="shared" si="43"/>
        <v>113350079</v>
      </c>
      <c r="Z393" s="16">
        <f t="shared" si="44"/>
        <v>140049000</v>
      </c>
      <c r="AA393" s="16">
        <f t="shared" si="45"/>
        <v>3047675372</v>
      </c>
    </row>
    <row r="394" spans="1:27" x14ac:dyDescent="0.15">
      <c r="A394" s="16">
        <v>389</v>
      </c>
      <c r="B394" s="16">
        <v>308</v>
      </c>
      <c r="C394" s="16">
        <v>7</v>
      </c>
      <c r="D394" s="16">
        <f t="shared" si="39"/>
        <v>0</v>
      </c>
      <c r="E394" s="16">
        <f t="shared" si="41"/>
        <v>700</v>
      </c>
      <c r="F394" s="16">
        <f t="shared" si="40"/>
        <v>0</v>
      </c>
      <c r="L394" s="16" t="s">
        <v>49</v>
      </c>
      <c r="M394" s="16" t="str" cm="1">
        <f t="array" ref="M394:U394">_xlfn._xlws.FILTER(领地怪物效果!$A$4:$I$64,L394=领地怪物效果!$A$4:$A$64)</f>
        <v>远征PVP-8级圣水矿井</v>
      </c>
      <c r="N394" s="16">
        <v>8</v>
      </c>
      <c r="O394" s="16">
        <v>53.35</v>
      </c>
      <c r="P394" s="16">
        <v>290.60000000000002</v>
      </c>
      <c r="Q394" s="16">
        <v>290.60000000000002</v>
      </c>
      <c r="R394" s="16">
        <v>0</v>
      </c>
      <c r="S394" s="16">
        <v>160348600</v>
      </c>
      <c r="T394" s="16">
        <v>203420000</v>
      </c>
      <c r="U394" s="16">
        <v>4367132462</v>
      </c>
      <c r="V394" s="16">
        <f t="shared" si="42"/>
        <v>8</v>
      </c>
      <c r="W394" s="19" cm="1">
        <f t="array" ref="W394">SUMPRODUCT((V394=品质升级提升效果!$H$3:$H$102)*(品质升级提升效果!$I$3:$I$102=C394)*(品质升级提升效果!$J$3:$J$102))</f>
        <v>0.70000000000000007</v>
      </c>
      <c r="X394" s="19" cm="1">
        <f t="array" ref="X394">IFERROR(LOOKUP(1,0/((L394=Sheet2!$A$1:$A$90)*(Sheet2!$B$1:$B$90=C394)),Sheet2!$C$1:$C$90),W394)</f>
        <v>0.70000000000000007</v>
      </c>
      <c r="Y394" s="16">
        <f t="shared" si="43"/>
        <v>112244020</v>
      </c>
      <c r="Z394" s="16">
        <f t="shared" si="44"/>
        <v>162329160</v>
      </c>
      <c r="AA394" s="16">
        <f t="shared" si="45"/>
        <v>3532524924</v>
      </c>
    </row>
    <row r="395" spans="1:27" x14ac:dyDescent="0.15">
      <c r="A395" s="16">
        <v>390</v>
      </c>
      <c r="B395" s="16">
        <v>309</v>
      </c>
      <c r="C395" s="16">
        <v>7</v>
      </c>
      <c r="D395" s="16">
        <f t="shared" si="39"/>
        <v>0</v>
      </c>
      <c r="E395" s="16">
        <f t="shared" si="41"/>
        <v>700</v>
      </c>
      <c r="F395" s="16">
        <f t="shared" si="40"/>
        <v>0</v>
      </c>
      <c r="L395" s="16" t="s">
        <v>50</v>
      </c>
      <c r="M395" s="16" t="str" cm="1">
        <f t="array" ref="M395:U395">_xlfn._xlws.FILTER(领地怪物效果!$A$4:$I$64,L395=领地怪物效果!$A$4:$A$64)</f>
        <v>远征PVP-9级圣水矿井</v>
      </c>
      <c r="N395" s="16">
        <v>9</v>
      </c>
      <c r="O395" s="16">
        <v>92.3</v>
      </c>
      <c r="P395" s="16">
        <v>360</v>
      </c>
      <c r="Q395" s="16">
        <v>360</v>
      </c>
      <c r="R395" s="16">
        <v>0</v>
      </c>
      <c r="S395" s="16">
        <v>277416604</v>
      </c>
      <c r="T395" s="16">
        <v>252000000</v>
      </c>
      <c r="U395" s="16">
        <v>5410074626</v>
      </c>
      <c r="V395" s="16">
        <f t="shared" si="42"/>
        <v>9</v>
      </c>
      <c r="W395" s="19" cm="1">
        <f t="array" ref="W395">SUMPRODUCT((V395=品质升级提升效果!$H$3:$H$102)*(品质升级提升效果!$I$3:$I$102=C395)*(品质升级提升效果!$J$3:$J$102))</f>
        <v>0.64</v>
      </c>
      <c r="X395" s="19" cm="1">
        <f t="array" ref="X395">IFERROR(LOOKUP(1,0/((L395=Sheet2!$A$1:$A$90)*(Sheet2!$B$1:$B$90=C395)),Sheet2!$C$1:$C$90),W395)</f>
        <v>0.64</v>
      </c>
      <c r="Y395" s="16">
        <f t="shared" si="43"/>
        <v>177546626</v>
      </c>
      <c r="Z395" s="16">
        <f t="shared" si="44"/>
        <v>183859200</v>
      </c>
      <c r="AA395" s="16">
        <f t="shared" si="45"/>
        <v>4001050745</v>
      </c>
    </row>
    <row r="396" spans="1:27" x14ac:dyDescent="0.15">
      <c r="A396" s="16">
        <v>391</v>
      </c>
      <c r="B396" s="16">
        <v>310</v>
      </c>
      <c r="C396" s="16">
        <v>7</v>
      </c>
      <c r="D396" s="16">
        <f t="shared" si="39"/>
        <v>0</v>
      </c>
      <c r="E396" s="16">
        <f t="shared" si="41"/>
        <v>700</v>
      </c>
      <c r="F396" s="16">
        <f t="shared" si="40"/>
        <v>0</v>
      </c>
      <c r="L396" s="16" t="s">
        <v>51</v>
      </c>
      <c r="M396" s="16" t="str" cm="1">
        <f t="array" ref="M396:U396">_xlfn._xlws.FILTER(领地怪物效果!$A$4:$I$64,L396=领地怪物效果!$A$4:$A$64)</f>
        <v>远征PVP-10级圣水矿井</v>
      </c>
      <c r="N396" s="16">
        <v>10</v>
      </c>
      <c r="O396" s="16">
        <v>108.65</v>
      </c>
      <c r="P396" s="16">
        <v>396</v>
      </c>
      <c r="Q396" s="16">
        <v>396</v>
      </c>
      <c r="R396" s="16">
        <v>0</v>
      </c>
      <c r="S396" s="16">
        <v>326558115</v>
      </c>
      <c r="T396" s="16">
        <v>277200000</v>
      </c>
      <c r="U396" s="16">
        <v>5951082089</v>
      </c>
      <c r="V396" s="16">
        <f t="shared" si="42"/>
        <v>10</v>
      </c>
      <c r="W396" s="19" cm="1">
        <f t="array" ref="W396">SUMPRODUCT((V396=品质升级提升效果!$H$3:$H$102)*(品质升级提升效果!$I$3:$I$102=C396)*(品质升级提升效果!$J$3:$J$102))</f>
        <v>0.57999999999999996</v>
      </c>
      <c r="X396" s="19" cm="1">
        <f t="array" ref="X396">IFERROR(LOOKUP(1,0/((L396=Sheet2!$A$1:$A$90)*(Sheet2!$B$1:$B$90=C396)),Sheet2!$C$1:$C$90),W396)</f>
        <v>0.57999999999999996</v>
      </c>
      <c r="Y396" s="16">
        <f t="shared" si="43"/>
        <v>189403706</v>
      </c>
      <c r="Z396" s="16">
        <f t="shared" si="44"/>
        <v>183284640</v>
      </c>
      <c r="AA396" s="16">
        <f t="shared" si="45"/>
        <v>3988547462</v>
      </c>
    </row>
    <row r="397" spans="1:27" x14ac:dyDescent="0.15">
      <c r="A397" s="16">
        <v>392</v>
      </c>
      <c r="B397" s="16">
        <v>401</v>
      </c>
      <c r="C397" s="16">
        <v>7</v>
      </c>
      <c r="D397" s="16">
        <f t="shared" si="39"/>
        <v>0</v>
      </c>
      <c r="E397" s="16">
        <f t="shared" si="41"/>
        <v>0</v>
      </c>
      <c r="F397" s="16">
        <f t="shared" si="40"/>
        <v>0</v>
      </c>
      <c r="L397" s="16" t="s">
        <v>52</v>
      </c>
      <c r="M397" s="16" t="str" cm="1">
        <f t="array" ref="M397:U397">_xlfn._xlws.FILTER(领地怪物效果!$A$4:$I$64,L397=领地怪物效果!$A$4:$A$64)</f>
        <v>远征PVP-3级要塞</v>
      </c>
      <c r="N397" s="16">
        <v>3</v>
      </c>
      <c r="O397" s="16">
        <v>5</v>
      </c>
      <c r="P397" s="16">
        <v>2.5</v>
      </c>
      <c r="Q397" s="16">
        <v>2.5</v>
      </c>
      <c r="R397" s="16">
        <v>0</v>
      </c>
      <c r="S397" s="16">
        <v>15027985</v>
      </c>
      <c r="T397" s="16">
        <v>1750000</v>
      </c>
      <c r="U397" s="16">
        <v>37569962</v>
      </c>
      <c r="V397" s="16">
        <f t="shared" si="42"/>
        <v>1</v>
      </c>
      <c r="W397" s="19" cm="1">
        <f t="array" ref="W397">SUMPRODUCT((V397=品质升级提升效果!$H$3:$H$102)*(品质升级提升效果!$I$3:$I$102=C397)*(品质升级提升效果!$J$3:$J$102))</f>
        <v>1.2</v>
      </c>
      <c r="X397" s="19" cm="1">
        <f t="array" ref="X397">IFERROR(LOOKUP(1,0/((L397=Sheet2!$A$1:$A$90)*(Sheet2!$B$1:$B$90=C397)),Sheet2!$C$1:$C$90),W397)</f>
        <v>3.4000000000000002E-2</v>
      </c>
      <c r="Y397" s="16">
        <f t="shared" si="43"/>
        <v>510951</v>
      </c>
      <c r="Z397" s="16">
        <f t="shared" si="44"/>
        <v>67830</v>
      </c>
      <c r="AA397" s="16">
        <f t="shared" si="45"/>
        <v>1476082</v>
      </c>
    </row>
    <row r="398" spans="1:27" x14ac:dyDescent="0.15">
      <c r="A398" s="16">
        <v>393</v>
      </c>
      <c r="B398" s="16">
        <v>402</v>
      </c>
      <c r="C398" s="16">
        <v>7</v>
      </c>
      <c r="D398" s="16">
        <f t="shared" si="39"/>
        <v>0</v>
      </c>
      <c r="E398" s="16">
        <f t="shared" si="41"/>
        <v>0</v>
      </c>
      <c r="F398" s="16">
        <f t="shared" si="40"/>
        <v>0</v>
      </c>
      <c r="L398" s="16" t="s">
        <v>53</v>
      </c>
      <c r="M398" s="16" t="str" cm="1">
        <f t="array" ref="M398:U398">_xlfn._xlws.FILTER(领地怪物效果!$A$4:$I$64,L398=领地怪物效果!$A$4:$A$64)</f>
        <v>远征PVP-6级要塞</v>
      </c>
      <c r="N398" s="16">
        <v>6</v>
      </c>
      <c r="O398" s="16">
        <v>26</v>
      </c>
      <c r="P398" s="16">
        <v>160</v>
      </c>
      <c r="Q398" s="16">
        <v>160</v>
      </c>
      <c r="R398" s="16">
        <v>0</v>
      </c>
      <c r="S398" s="16">
        <v>78145522</v>
      </c>
      <c r="T398" s="16">
        <v>112000000</v>
      </c>
      <c r="U398" s="16">
        <v>2404477611</v>
      </c>
      <c r="V398" s="16">
        <f t="shared" si="42"/>
        <v>2</v>
      </c>
      <c r="W398" s="19" cm="1">
        <f t="array" ref="W398">SUMPRODUCT((V398=品质升级提升效果!$H$3:$H$102)*(品质升级提升效果!$I$3:$I$102=C398)*(品质升级提升效果!$J$3:$J$102))</f>
        <v>0.98</v>
      </c>
      <c r="X398" s="19" cm="1">
        <f t="array" ref="X398">IFERROR(LOOKUP(1,0/((L398=Sheet2!$A$1:$A$90)*(Sheet2!$B$1:$B$90=C398)),Sheet2!$C$1:$C$90),W398)</f>
        <v>3.4000000000000002E-2</v>
      </c>
      <c r="Y398" s="16">
        <f t="shared" si="43"/>
        <v>2656947</v>
      </c>
      <c r="Z398" s="16">
        <f t="shared" si="44"/>
        <v>4341120</v>
      </c>
      <c r="AA398" s="16">
        <f t="shared" si="45"/>
        <v>94469253</v>
      </c>
    </row>
    <row r="399" spans="1:27" x14ac:dyDescent="0.15">
      <c r="A399" s="16">
        <v>394</v>
      </c>
      <c r="B399" s="16">
        <v>403</v>
      </c>
      <c r="C399" s="16">
        <v>7</v>
      </c>
      <c r="D399" s="16">
        <f t="shared" si="39"/>
        <v>0</v>
      </c>
      <c r="E399" s="16">
        <f t="shared" si="41"/>
        <v>0</v>
      </c>
      <c r="F399" s="16">
        <f t="shared" si="40"/>
        <v>0</v>
      </c>
      <c r="L399" s="16" t="s">
        <v>54</v>
      </c>
      <c r="M399" s="16" t="str" cm="1">
        <f t="array" ref="M399:U399">_xlfn._xlws.FILTER(领地怪物效果!$A$4:$I$64,L399=领地怪物效果!$A$4:$A$64)</f>
        <v>远征PVP-9级要塞</v>
      </c>
      <c r="N399" s="16">
        <v>9</v>
      </c>
      <c r="O399" s="16">
        <v>56</v>
      </c>
      <c r="P399" s="16">
        <v>300</v>
      </c>
      <c r="Q399" s="16">
        <v>300</v>
      </c>
      <c r="R399" s="16">
        <v>0</v>
      </c>
      <c r="S399" s="16">
        <v>168313432</v>
      </c>
      <c r="T399" s="16">
        <v>210000000</v>
      </c>
      <c r="U399" s="16">
        <v>4508395522</v>
      </c>
      <c r="V399" s="16">
        <f t="shared" si="42"/>
        <v>3</v>
      </c>
      <c r="W399" s="19" cm="1">
        <f t="array" ref="W399">SUMPRODUCT((V399=品质升级提升效果!$H$3:$H$102)*(品质升级提升效果!$I$3:$I$102=C399)*(品质升级提升效果!$J$3:$J$102))</f>
        <v>0.86</v>
      </c>
      <c r="X399" s="19" cm="1">
        <f t="array" ref="X399">IFERROR(LOOKUP(1,0/((L399=Sheet2!$A$1:$A$90)*(Sheet2!$B$1:$B$90=C399)),Sheet2!$C$1:$C$90),W399)</f>
        <v>3.4000000000000002E-2</v>
      </c>
      <c r="Y399" s="16">
        <f t="shared" si="43"/>
        <v>5722656</v>
      </c>
      <c r="Z399" s="16">
        <f t="shared" si="44"/>
        <v>8139600</v>
      </c>
      <c r="AA399" s="16">
        <f t="shared" si="45"/>
        <v>177129850</v>
      </c>
    </row>
    <row r="400" spans="1:27" x14ac:dyDescent="0.15">
      <c r="A400" s="16">
        <v>395</v>
      </c>
      <c r="B400" s="16">
        <v>404</v>
      </c>
      <c r="C400" s="16">
        <v>7</v>
      </c>
      <c r="D400" s="16">
        <f t="shared" si="39"/>
        <v>0</v>
      </c>
      <c r="E400" s="16">
        <f t="shared" si="41"/>
        <v>0</v>
      </c>
      <c r="F400" s="16">
        <f t="shared" si="40"/>
        <v>0</v>
      </c>
      <c r="L400" s="16" t="s">
        <v>55</v>
      </c>
      <c r="M400" s="16" t="str" cm="1">
        <f t="array" ref="M400:U400">_xlfn._xlws.FILTER(领地怪物效果!$A$4:$I$64,L400=领地怪物效果!$A$4:$A$64)</f>
        <v>远征PVP-10级中心城邦</v>
      </c>
      <c r="N400" s="16">
        <v>10</v>
      </c>
      <c r="O400" s="16">
        <v>83</v>
      </c>
      <c r="P400" s="16">
        <v>401</v>
      </c>
      <c r="Q400" s="16">
        <v>401</v>
      </c>
      <c r="R400" s="16">
        <v>0</v>
      </c>
      <c r="S400" s="16">
        <v>249464552</v>
      </c>
      <c r="T400" s="16">
        <v>280700000</v>
      </c>
      <c r="U400" s="16">
        <v>6026222014</v>
      </c>
      <c r="V400" s="16">
        <f t="shared" si="42"/>
        <v>4</v>
      </c>
      <c r="W400" s="19" cm="1">
        <f t="array" ref="W400">SUMPRODUCT((V400=品质升级提升效果!$H$3:$H$102)*(品质升级提升效果!$I$3:$I$102=C400)*(品质升级提升效果!$J$3:$J$102))</f>
        <v>0.92</v>
      </c>
      <c r="X400" s="19" cm="1">
        <f t="array" ref="X400">IFERROR(LOOKUP(1,0/((L400=Sheet2!$A$1:$A$90)*(Sheet2!$B$1:$B$90=C400)),Sheet2!$C$1:$C$90),W400)</f>
        <v>3.4000000000000002E-2</v>
      </c>
      <c r="Y400" s="16">
        <f t="shared" si="43"/>
        <v>8481794</v>
      </c>
      <c r="Z400" s="16">
        <f t="shared" si="44"/>
        <v>10879932</v>
      </c>
      <c r="AA400" s="16">
        <f t="shared" si="45"/>
        <v>236763567</v>
      </c>
    </row>
    <row r="401" spans="1:27" x14ac:dyDescent="0.15">
      <c r="A401" s="16">
        <v>396</v>
      </c>
      <c r="B401" s="16">
        <v>500</v>
      </c>
      <c r="C401" s="16">
        <v>7</v>
      </c>
      <c r="D401" s="16">
        <f t="shared" si="39"/>
        <v>0</v>
      </c>
      <c r="E401" s="16">
        <f t="shared" si="41"/>
        <v>0</v>
      </c>
      <c r="F401" s="16">
        <f t="shared" si="40"/>
        <v>0</v>
      </c>
      <c r="L401" s="16" t="s">
        <v>56</v>
      </c>
      <c r="M401" s="16" t="str" cm="1">
        <f t="array" ref="M401:U401">_xlfn._xlws.FILTER(领地怪物效果!$A$4:$I$64,L401=领地怪物效果!$A$4:$A$64)</f>
        <v>远征PVE-出生</v>
      </c>
      <c r="N401" s="16">
        <v>0</v>
      </c>
      <c r="O401" s="16">
        <v>1.5</v>
      </c>
      <c r="P401" s="16">
        <v>1.2</v>
      </c>
      <c r="Q401" s="16">
        <v>1.2</v>
      </c>
      <c r="R401" s="16">
        <v>0</v>
      </c>
      <c r="S401" s="16">
        <v>4508395</v>
      </c>
      <c r="T401" s="16">
        <v>840000</v>
      </c>
      <c r="U401" s="16">
        <v>18033582</v>
      </c>
      <c r="V401" s="16">
        <f t="shared" si="42"/>
        <v>1</v>
      </c>
      <c r="W401" s="19" cm="1">
        <f t="array" ref="W401">SUMPRODUCT((V401=品质升级提升效果!$H$3:$H$102)*(品质升级提升效果!$I$3:$I$102=C401)*(品质升级提升效果!$J$3:$J$102))</f>
        <v>1.2</v>
      </c>
      <c r="X401" s="19" cm="1">
        <f t="array" ref="X401">IFERROR(LOOKUP(1,0/((L401=Sheet2!$A$1:$A$90)*(Sheet2!$B$1:$B$90=C401)),Sheet2!$C$1:$C$90),W401)</f>
        <v>1.2</v>
      </c>
      <c r="Y401" s="16">
        <f t="shared" si="43"/>
        <v>5410074</v>
      </c>
      <c r="Z401" s="16">
        <f t="shared" si="44"/>
        <v>1149120</v>
      </c>
      <c r="AA401" s="16">
        <f t="shared" si="45"/>
        <v>25006567</v>
      </c>
    </row>
    <row r="402" spans="1:27" x14ac:dyDescent="0.15">
      <c r="A402" s="16">
        <v>397</v>
      </c>
      <c r="B402" s="16">
        <v>501</v>
      </c>
      <c r="C402" s="16">
        <v>7</v>
      </c>
      <c r="D402" s="16">
        <f t="shared" ref="D402:D465" si="46">IF(AND(B402&gt;200,B402&lt;300),1,0)*100*C402</f>
        <v>0</v>
      </c>
      <c r="E402" s="16">
        <f t="shared" si="41"/>
        <v>0</v>
      </c>
      <c r="F402" s="16">
        <f t="shared" ref="F402:F465" si="47">IF(AND(B402&gt;600,B402&lt;700),1,0)*100*C402</f>
        <v>0</v>
      </c>
      <c r="L402" s="16" t="s">
        <v>57</v>
      </c>
      <c r="M402" s="16" t="str" cm="1">
        <f t="array" ref="M402:U402">_xlfn._xlws.FILTER(领地怪物效果!$A$4:$I$64,L402=领地怪物效果!$A$4:$A$64)</f>
        <v>远征PVE-1级普通</v>
      </c>
      <c r="N402" s="16">
        <v>1</v>
      </c>
      <c r="O402" s="16">
        <v>1.35</v>
      </c>
      <c r="P402" s="16">
        <v>1.2</v>
      </c>
      <c r="Q402" s="16">
        <v>1.2</v>
      </c>
      <c r="R402" s="16">
        <v>0</v>
      </c>
      <c r="S402" s="16">
        <v>4057555</v>
      </c>
      <c r="T402" s="16">
        <v>840000</v>
      </c>
      <c r="U402" s="16">
        <v>18033582</v>
      </c>
      <c r="V402" s="16">
        <f t="shared" si="42"/>
        <v>1</v>
      </c>
      <c r="W402" s="19" cm="1">
        <f t="array" ref="W402">SUMPRODUCT((V402=品质升级提升效果!$H$3:$H$102)*(品质升级提升效果!$I$3:$I$102=C402)*(品质升级提升效果!$J$3:$J$102))</f>
        <v>1.2</v>
      </c>
      <c r="X402" s="19" cm="1">
        <f t="array" ref="X402">IFERROR(LOOKUP(1,0/((L402=Sheet2!$A$1:$A$90)*(Sheet2!$B$1:$B$90=C402)),Sheet2!$C$1:$C$90),W402)</f>
        <v>1.2</v>
      </c>
      <c r="Y402" s="16">
        <f t="shared" si="43"/>
        <v>4869066</v>
      </c>
      <c r="Z402" s="16">
        <f t="shared" si="44"/>
        <v>1149120</v>
      </c>
      <c r="AA402" s="16">
        <f t="shared" si="45"/>
        <v>25006567</v>
      </c>
    </row>
    <row r="403" spans="1:27" x14ac:dyDescent="0.15">
      <c r="A403" s="16">
        <v>398</v>
      </c>
      <c r="B403" s="16">
        <v>502</v>
      </c>
      <c r="C403" s="16">
        <v>7</v>
      </c>
      <c r="D403" s="16">
        <f t="shared" si="46"/>
        <v>0</v>
      </c>
      <c r="E403" s="16">
        <f t="shared" si="41"/>
        <v>0</v>
      </c>
      <c r="F403" s="16">
        <f t="shared" si="47"/>
        <v>0</v>
      </c>
      <c r="L403" s="16" t="s">
        <v>58</v>
      </c>
      <c r="M403" s="16" t="str" cm="1">
        <f t="array" ref="M403:U403">_xlfn._xlws.FILTER(领地怪物效果!$A$4:$I$64,L403=领地怪物效果!$A$4:$A$64)</f>
        <v>远征PVE-2级普通</v>
      </c>
      <c r="N403" s="16">
        <v>2</v>
      </c>
      <c r="O403" s="16">
        <v>2.8</v>
      </c>
      <c r="P403" s="16">
        <v>1.8</v>
      </c>
      <c r="Q403" s="16">
        <v>1.8</v>
      </c>
      <c r="R403" s="16">
        <v>0</v>
      </c>
      <c r="S403" s="16">
        <v>8415671</v>
      </c>
      <c r="T403" s="16">
        <v>1260000</v>
      </c>
      <c r="U403" s="16">
        <v>27050373</v>
      </c>
      <c r="V403" s="16">
        <f t="shared" si="42"/>
        <v>2</v>
      </c>
      <c r="W403" s="19" cm="1">
        <f t="array" ref="W403">SUMPRODUCT((V403=品质升级提升效果!$H$3:$H$102)*(品质升级提升效果!$I$3:$I$102=C403)*(品质升级提升效果!$J$3:$J$102))</f>
        <v>0.98</v>
      </c>
      <c r="X403" s="19" cm="1">
        <f t="array" ref="X403">IFERROR(LOOKUP(1,0/((L403=Sheet2!$A$1:$A$90)*(Sheet2!$B$1:$B$90=C403)),Sheet2!$C$1:$C$90),W403)</f>
        <v>0.98</v>
      </c>
      <c r="Y403" s="16">
        <f t="shared" si="43"/>
        <v>8247357</v>
      </c>
      <c r="Z403" s="16">
        <f t="shared" si="44"/>
        <v>1407672</v>
      </c>
      <c r="AA403" s="16">
        <f t="shared" si="45"/>
        <v>30633044</v>
      </c>
    </row>
    <row r="404" spans="1:27" x14ac:dyDescent="0.15">
      <c r="A404" s="16">
        <v>399</v>
      </c>
      <c r="B404" s="16">
        <v>503</v>
      </c>
      <c r="C404" s="16">
        <v>7</v>
      </c>
      <c r="D404" s="16">
        <f t="shared" si="46"/>
        <v>0</v>
      </c>
      <c r="E404" s="16">
        <f t="shared" si="41"/>
        <v>0</v>
      </c>
      <c r="F404" s="16">
        <f t="shared" si="47"/>
        <v>0</v>
      </c>
      <c r="L404" s="16" t="s">
        <v>59</v>
      </c>
      <c r="M404" s="16" t="str" cm="1">
        <f t="array" ref="M404:U404">_xlfn._xlws.FILTER(领地怪物效果!$A$4:$I$64,L404=领地怪物效果!$A$4:$A$64)</f>
        <v>远征PVE-3级普通</v>
      </c>
      <c r="N404" s="16">
        <v>3</v>
      </c>
      <c r="O404" s="16">
        <v>5.5</v>
      </c>
      <c r="P404" s="16">
        <v>3</v>
      </c>
      <c r="Q404" s="16">
        <v>3</v>
      </c>
      <c r="R404" s="16">
        <v>0</v>
      </c>
      <c r="S404" s="16">
        <v>16530783</v>
      </c>
      <c r="T404" s="16">
        <v>2100000</v>
      </c>
      <c r="U404" s="16">
        <v>45083955</v>
      </c>
      <c r="V404" s="16">
        <f t="shared" si="42"/>
        <v>3</v>
      </c>
      <c r="W404" s="19" cm="1">
        <f t="array" ref="W404">SUMPRODUCT((V404=品质升级提升效果!$H$3:$H$102)*(品质升级提升效果!$I$3:$I$102=C404)*(品质升级提升效果!$J$3:$J$102))</f>
        <v>0.86</v>
      </c>
      <c r="X404" s="19" cm="1">
        <f t="array" ref="X404">IFERROR(LOOKUP(1,0/((L404=Sheet2!$A$1:$A$90)*(Sheet2!$B$1:$B$90=C404)),Sheet2!$C$1:$C$90),W404)</f>
        <v>0.86</v>
      </c>
      <c r="Y404" s="16">
        <f t="shared" si="43"/>
        <v>14216473</v>
      </c>
      <c r="Z404" s="16">
        <f t="shared" si="44"/>
        <v>2058840</v>
      </c>
      <c r="AA404" s="16">
        <f t="shared" si="45"/>
        <v>44803432</v>
      </c>
    </row>
    <row r="405" spans="1:27" x14ac:dyDescent="0.15">
      <c r="A405" s="16">
        <v>400</v>
      </c>
      <c r="B405" s="16">
        <v>504</v>
      </c>
      <c r="C405" s="16">
        <v>7</v>
      </c>
      <c r="D405" s="16">
        <f t="shared" si="46"/>
        <v>0</v>
      </c>
      <c r="E405" s="16">
        <f t="shared" si="41"/>
        <v>0</v>
      </c>
      <c r="F405" s="16">
        <f t="shared" si="47"/>
        <v>0</v>
      </c>
      <c r="L405" s="16" t="s">
        <v>60</v>
      </c>
      <c r="M405" s="16" t="str" cm="1">
        <f t="array" ref="M405:U405">_xlfn._xlws.FILTER(领地怪物效果!$A$4:$I$64,L405=领地怪物效果!$A$4:$A$64)</f>
        <v>远征PVE-4级普通</v>
      </c>
      <c r="N405" s="16">
        <v>4</v>
      </c>
      <c r="O405" s="16">
        <v>8</v>
      </c>
      <c r="P405" s="16">
        <v>22</v>
      </c>
      <c r="Q405" s="16">
        <v>22</v>
      </c>
      <c r="R405" s="16">
        <v>0</v>
      </c>
      <c r="S405" s="16">
        <v>24044776</v>
      </c>
      <c r="T405" s="16">
        <v>15400000</v>
      </c>
      <c r="U405" s="16">
        <v>330615671</v>
      </c>
      <c r="V405" s="16">
        <f t="shared" si="42"/>
        <v>4</v>
      </c>
      <c r="W405" s="19" cm="1">
        <f t="array" ref="W405">SUMPRODUCT((V405=品质升级提升效果!$H$3:$H$102)*(品质升级提升效果!$I$3:$I$102=C405)*(品质升级提升效果!$J$3:$J$102))</f>
        <v>0.92</v>
      </c>
      <c r="X405" s="19" cm="1">
        <f t="array" ref="X405">IFERROR(LOOKUP(1,0/((L405=Sheet2!$A$1:$A$90)*(Sheet2!$B$1:$B$90=C405)),Sheet2!$C$1:$C$90),W405)</f>
        <v>0.92</v>
      </c>
      <c r="Y405" s="16">
        <f t="shared" si="43"/>
        <v>22121193</v>
      </c>
      <c r="Z405" s="16">
        <f t="shared" si="44"/>
        <v>16151520</v>
      </c>
      <c r="AA405" s="16">
        <f t="shared" si="45"/>
        <v>351481193</v>
      </c>
    </row>
    <row r="406" spans="1:27" x14ac:dyDescent="0.15">
      <c r="A406" s="16">
        <v>401</v>
      </c>
      <c r="B406" s="16">
        <v>505</v>
      </c>
      <c r="C406" s="16">
        <v>7</v>
      </c>
      <c r="D406" s="16">
        <f t="shared" si="46"/>
        <v>0</v>
      </c>
      <c r="E406" s="16">
        <f t="shared" si="41"/>
        <v>0</v>
      </c>
      <c r="F406" s="16">
        <f t="shared" si="47"/>
        <v>0</v>
      </c>
      <c r="L406" s="16" t="s">
        <v>61</v>
      </c>
      <c r="M406" s="16" t="str" cm="1">
        <f t="array" ref="M406:U406">_xlfn._xlws.FILTER(领地怪物效果!$A$4:$I$64,L406=领地怪物效果!$A$4:$A$64)</f>
        <v>远征PVE-5级普通</v>
      </c>
      <c r="N406" s="16">
        <v>5</v>
      </c>
      <c r="O406" s="16">
        <v>12</v>
      </c>
      <c r="P406" s="16">
        <v>25</v>
      </c>
      <c r="Q406" s="16">
        <v>25</v>
      </c>
      <c r="R406" s="16">
        <v>0</v>
      </c>
      <c r="S406" s="16">
        <v>36067164</v>
      </c>
      <c r="T406" s="16">
        <v>17500000</v>
      </c>
      <c r="U406" s="16">
        <v>375699626</v>
      </c>
      <c r="V406" s="16">
        <f t="shared" si="42"/>
        <v>5</v>
      </c>
      <c r="W406" s="19" cm="1">
        <f t="array" ref="W406">SUMPRODUCT((V406=品质升级提升效果!$H$3:$H$102)*(品质升级提升效果!$I$3:$I$102=C406)*(品质升级提升效果!$J$3:$J$102))</f>
        <v>0.9</v>
      </c>
      <c r="X406" s="19" cm="1">
        <f t="array" ref="X406">IFERROR(LOOKUP(1,0/((L406=Sheet2!$A$1:$A$90)*(Sheet2!$B$1:$B$90=C406)),Sheet2!$C$1:$C$90),W406)</f>
        <v>0.9</v>
      </c>
      <c r="Y406" s="16">
        <f t="shared" si="43"/>
        <v>32460447</v>
      </c>
      <c r="Z406" s="16">
        <f t="shared" si="44"/>
        <v>17955000</v>
      </c>
      <c r="AA406" s="16">
        <f t="shared" si="45"/>
        <v>390727611</v>
      </c>
    </row>
    <row r="407" spans="1:27" x14ac:dyDescent="0.15">
      <c r="A407" s="16">
        <v>402</v>
      </c>
      <c r="B407" s="16">
        <v>506</v>
      </c>
      <c r="C407" s="16">
        <v>7</v>
      </c>
      <c r="D407" s="16">
        <f t="shared" si="46"/>
        <v>0</v>
      </c>
      <c r="E407" s="16">
        <f t="shared" si="41"/>
        <v>0</v>
      </c>
      <c r="F407" s="16">
        <f t="shared" si="47"/>
        <v>0</v>
      </c>
      <c r="L407" s="16" t="s">
        <v>62</v>
      </c>
      <c r="M407" s="16" t="str" cm="1">
        <f t="array" ref="M407:U407">_xlfn._xlws.FILTER(领地怪物效果!$A$4:$I$64,L407=领地怪物效果!$A$4:$A$64)</f>
        <v>远征PVE-6级普通</v>
      </c>
      <c r="N407" s="16">
        <v>6</v>
      </c>
      <c r="O407" s="16">
        <v>28</v>
      </c>
      <c r="P407" s="16">
        <v>160</v>
      </c>
      <c r="Q407" s="16">
        <v>160</v>
      </c>
      <c r="R407" s="16">
        <v>0</v>
      </c>
      <c r="S407" s="16">
        <v>84156716</v>
      </c>
      <c r="T407" s="16">
        <v>112000000</v>
      </c>
      <c r="U407" s="16">
        <v>2404477611</v>
      </c>
      <c r="V407" s="16">
        <f t="shared" si="42"/>
        <v>6</v>
      </c>
      <c r="W407" s="19" cm="1">
        <f t="array" ref="W407">SUMPRODUCT((V407=品质升级提升效果!$H$3:$H$102)*(品质升级提升效果!$I$3:$I$102=C407)*(品质升级提升效果!$J$3:$J$102))</f>
        <v>0.86</v>
      </c>
      <c r="X407" s="19" cm="1">
        <f t="array" ref="X407">IFERROR(LOOKUP(1,0/((L407=Sheet2!$A$1:$A$90)*(Sheet2!$B$1:$B$90=C407)),Sheet2!$C$1:$C$90),W407)</f>
        <v>0.86</v>
      </c>
      <c r="Y407" s="16">
        <f t="shared" si="43"/>
        <v>72374775</v>
      </c>
      <c r="Z407" s="16">
        <f t="shared" si="44"/>
        <v>109804800</v>
      </c>
      <c r="AA407" s="16">
        <f t="shared" si="45"/>
        <v>2389516416</v>
      </c>
    </row>
    <row r="408" spans="1:27" x14ac:dyDescent="0.15">
      <c r="A408" s="16">
        <v>403</v>
      </c>
      <c r="B408" s="16">
        <v>507</v>
      </c>
      <c r="C408" s="16">
        <v>7</v>
      </c>
      <c r="D408" s="16">
        <f t="shared" si="46"/>
        <v>0</v>
      </c>
      <c r="E408" s="16">
        <f t="shared" si="41"/>
        <v>0</v>
      </c>
      <c r="F408" s="16">
        <f t="shared" si="47"/>
        <v>0</v>
      </c>
      <c r="L408" s="16" t="s">
        <v>63</v>
      </c>
      <c r="M408" s="16" t="str" cm="1">
        <f t="array" ref="M408:U408">_xlfn._xlws.FILTER(领地怪物效果!$A$4:$I$64,L408=领地怪物效果!$A$4:$A$64)</f>
        <v>远征PVE-7级普通</v>
      </c>
      <c r="N408" s="16">
        <v>7</v>
      </c>
      <c r="O408" s="16">
        <v>32</v>
      </c>
      <c r="P408" s="16">
        <v>200</v>
      </c>
      <c r="Q408" s="16">
        <v>200</v>
      </c>
      <c r="R408" s="16">
        <v>0</v>
      </c>
      <c r="S408" s="16">
        <v>96179104</v>
      </c>
      <c r="T408" s="16">
        <v>140000000</v>
      </c>
      <c r="U408" s="16">
        <v>3005597014</v>
      </c>
      <c r="V408" s="16">
        <f t="shared" si="42"/>
        <v>7</v>
      </c>
      <c r="W408" s="19" cm="1">
        <f t="array" ref="W408">SUMPRODUCT((V408=品质升级提升效果!$H$3:$H$102)*(品质升级提升效果!$I$3:$I$102=C408)*(品质升级提升效果!$J$3:$J$102))</f>
        <v>0.78</v>
      </c>
      <c r="X408" s="19" cm="1">
        <f t="array" ref="X408">IFERROR(LOOKUP(1,0/((L408=Sheet2!$A$1:$A$90)*(Sheet2!$B$1:$B$90=C408)),Sheet2!$C$1:$C$90),W408)</f>
        <v>0.78</v>
      </c>
      <c r="Y408" s="16">
        <f t="shared" si="43"/>
        <v>75019701</v>
      </c>
      <c r="Z408" s="16">
        <f t="shared" si="44"/>
        <v>124488000</v>
      </c>
      <c r="AA408" s="16">
        <f t="shared" si="45"/>
        <v>2709044775</v>
      </c>
    </row>
    <row r="409" spans="1:27" x14ac:dyDescent="0.15">
      <c r="A409" s="16">
        <v>404</v>
      </c>
      <c r="B409" s="16">
        <v>508</v>
      </c>
      <c r="C409" s="16">
        <v>7</v>
      </c>
      <c r="D409" s="16">
        <f t="shared" si="46"/>
        <v>0</v>
      </c>
      <c r="E409" s="16">
        <f t="shared" si="41"/>
        <v>0</v>
      </c>
      <c r="F409" s="16">
        <f t="shared" si="47"/>
        <v>0</v>
      </c>
      <c r="L409" s="16" t="s">
        <v>64</v>
      </c>
      <c r="M409" s="16" t="str" cm="1">
        <f t="array" ref="M409:U409">_xlfn._xlws.FILTER(领地怪物效果!$A$4:$I$64,L409=领地怪物效果!$A$4:$A$64)</f>
        <v>远征PVE-8级普通</v>
      </c>
      <c r="N409" s="16">
        <v>8</v>
      </c>
      <c r="O409" s="16">
        <v>35</v>
      </c>
      <c r="P409" s="16">
        <v>250</v>
      </c>
      <c r="Q409" s="16">
        <v>250</v>
      </c>
      <c r="R409" s="16">
        <v>0</v>
      </c>
      <c r="S409" s="16">
        <v>105195895</v>
      </c>
      <c r="T409" s="16">
        <v>175000000</v>
      </c>
      <c r="U409" s="16">
        <v>3756996268</v>
      </c>
      <c r="V409" s="16">
        <f t="shared" si="42"/>
        <v>8</v>
      </c>
      <c r="W409" s="19" cm="1">
        <f t="array" ref="W409">SUMPRODUCT((V409=品质升级提升效果!$H$3:$H$102)*(品质升级提升效果!$I$3:$I$102=C409)*(品质升级提升效果!$J$3:$J$102))</f>
        <v>0.70000000000000007</v>
      </c>
      <c r="X409" s="19" cm="1">
        <f t="array" ref="X409">IFERROR(LOOKUP(1,0/((L409=Sheet2!$A$1:$A$90)*(Sheet2!$B$1:$B$90=C409)),Sheet2!$C$1:$C$90),W409)</f>
        <v>0.70000000000000007</v>
      </c>
      <c r="Y409" s="16">
        <f t="shared" si="43"/>
        <v>73637126</v>
      </c>
      <c r="Z409" s="16">
        <f t="shared" si="44"/>
        <v>139650000</v>
      </c>
      <c r="AA409" s="16">
        <f t="shared" si="45"/>
        <v>3038992536</v>
      </c>
    </row>
    <row r="410" spans="1:27" x14ac:dyDescent="0.15">
      <c r="A410" s="16">
        <v>405</v>
      </c>
      <c r="B410" s="16">
        <v>509</v>
      </c>
      <c r="C410" s="16">
        <v>7</v>
      </c>
      <c r="D410" s="16">
        <f t="shared" si="46"/>
        <v>0</v>
      </c>
      <c r="E410" s="16">
        <f t="shared" si="41"/>
        <v>0</v>
      </c>
      <c r="F410" s="16">
        <f t="shared" si="47"/>
        <v>0</v>
      </c>
      <c r="L410" s="16" t="s">
        <v>65</v>
      </c>
      <c r="M410" s="16" t="str" cm="1">
        <f t="array" ref="M410:U410">_xlfn._xlws.FILTER(领地怪物效果!$A$4:$I$64,L410=领地怪物效果!$A$4:$A$64)</f>
        <v>远征PVE-9级普通</v>
      </c>
      <c r="N410" s="16">
        <v>9</v>
      </c>
      <c r="O410" s="16">
        <v>60</v>
      </c>
      <c r="P410" s="16">
        <v>300</v>
      </c>
      <c r="Q410" s="16">
        <v>300</v>
      </c>
      <c r="R410" s="16">
        <v>0</v>
      </c>
      <c r="S410" s="16">
        <v>180335820</v>
      </c>
      <c r="T410" s="16">
        <v>210000000</v>
      </c>
      <c r="U410" s="16">
        <v>4508395522</v>
      </c>
      <c r="V410" s="16">
        <f t="shared" si="42"/>
        <v>9</v>
      </c>
      <c r="W410" s="19" cm="1">
        <f t="array" ref="W410">SUMPRODUCT((V410=品质升级提升效果!$H$3:$H$102)*(品质升级提升效果!$I$3:$I$102=C410)*(品质升级提升效果!$J$3:$J$102))</f>
        <v>0.64</v>
      </c>
      <c r="X410" s="19" cm="1">
        <f t="array" ref="X410">IFERROR(LOOKUP(1,0/((L410=Sheet2!$A$1:$A$90)*(Sheet2!$B$1:$B$90=C410)),Sheet2!$C$1:$C$90),W410)</f>
        <v>0.64</v>
      </c>
      <c r="Y410" s="16">
        <f t="shared" si="43"/>
        <v>115414924</v>
      </c>
      <c r="Z410" s="16">
        <f t="shared" si="44"/>
        <v>153216000</v>
      </c>
      <c r="AA410" s="16">
        <f t="shared" si="45"/>
        <v>3334208954</v>
      </c>
    </row>
    <row r="411" spans="1:27" x14ac:dyDescent="0.15">
      <c r="A411" s="16">
        <v>406</v>
      </c>
      <c r="B411" s="16">
        <v>510</v>
      </c>
      <c r="C411" s="16">
        <v>7</v>
      </c>
      <c r="D411" s="16">
        <f t="shared" si="46"/>
        <v>0</v>
      </c>
      <c r="E411" s="16">
        <f t="shared" si="41"/>
        <v>0</v>
      </c>
      <c r="F411" s="16">
        <f t="shared" si="47"/>
        <v>0</v>
      </c>
      <c r="L411" s="16" t="s">
        <v>66</v>
      </c>
      <c r="M411" s="16" t="str" cm="1">
        <f t="array" ref="M411:U411">_xlfn._xlws.FILTER(领地怪物效果!$A$4:$I$64,L411=领地怪物效果!$A$4:$A$64)</f>
        <v>远征PVE-10级普通</v>
      </c>
      <c r="N411" s="16">
        <v>10</v>
      </c>
      <c r="O411" s="16">
        <v>70</v>
      </c>
      <c r="P411" s="16">
        <v>320</v>
      </c>
      <c r="Q411" s="16">
        <v>320</v>
      </c>
      <c r="R411" s="16">
        <v>0</v>
      </c>
      <c r="S411" s="16">
        <v>210391791</v>
      </c>
      <c r="T411" s="16">
        <v>224000000</v>
      </c>
      <c r="U411" s="16">
        <v>4808955223</v>
      </c>
      <c r="V411" s="16">
        <f t="shared" si="42"/>
        <v>10</v>
      </c>
      <c r="W411" s="19" cm="1">
        <f t="array" ref="W411">SUMPRODUCT((V411=品质升级提升效果!$H$3:$H$102)*(品质升级提升效果!$I$3:$I$102=C411)*(品质升级提升效果!$J$3:$J$102))</f>
        <v>0.57999999999999996</v>
      </c>
      <c r="X411" s="19" cm="1">
        <f t="array" ref="X411">IFERROR(LOOKUP(1,0/((L411=Sheet2!$A$1:$A$90)*(Sheet2!$B$1:$B$90=C411)),Sheet2!$C$1:$C$90),W411)</f>
        <v>0.57999999999999996</v>
      </c>
      <c r="Y411" s="16">
        <f t="shared" si="43"/>
        <v>122027238</v>
      </c>
      <c r="Z411" s="16">
        <f t="shared" si="44"/>
        <v>148108800</v>
      </c>
      <c r="AA411" s="16">
        <f t="shared" si="45"/>
        <v>3223068656</v>
      </c>
    </row>
    <row r="412" spans="1:27" x14ac:dyDescent="0.15">
      <c r="A412" s="16">
        <v>407</v>
      </c>
      <c r="B412" s="16">
        <v>601</v>
      </c>
      <c r="C412" s="16">
        <v>7</v>
      </c>
      <c r="D412" s="16">
        <f t="shared" si="46"/>
        <v>0</v>
      </c>
      <c r="E412" s="16">
        <f t="shared" ref="E412:E475" si="48">IF(AND(B412&gt;300,B412&lt;400),1,0)*100*C412</f>
        <v>0</v>
      </c>
      <c r="F412" s="16">
        <f t="shared" si="47"/>
        <v>700</v>
      </c>
      <c r="L412" s="16" t="s">
        <v>67</v>
      </c>
      <c r="M412" s="16" t="str" cm="1">
        <f t="array" ref="M412:U412">_xlfn._xlws.FILTER(领地怪物效果!$A$4:$I$64,L412=领地怪物效果!$A$4:$A$64)</f>
        <v>远征PVE-1级远古矿井</v>
      </c>
      <c r="N412" s="16">
        <v>1</v>
      </c>
      <c r="O412" s="16">
        <v>1.9</v>
      </c>
      <c r="P412" s="16">
        <v>1.9</v>
      </c>
      <c r="Q412" s="16">
        <v>1.9</v>
      </c>
      <c r="R412" s="16">
        <v>0</v>
      </c>
      <c r="S412" s="16">
        <v>5710634</v>
      </c>
      <c r="T412" s="16">
        <v>1330000</v>
      </c>
      <c r="U412" s="16">
        <v>28553171</v>
      </c>
      <c r="V412" s="16">
        <f t="shared" si="42"/>
        <v>1</v>
      </c>
      <c r="W412" s="19" cm="1">
        <f t="array" ref="W412">SUMPRODUCT((V412=品质升级提升效果!$H$3:$H$102)*(品质升级提升效果!$I$3:$I$102=C412)*(品质升级提升效果!$J$3:$J$102))</f>
        <v>1.2</v>
      </c>
      <c r="X412" s="19" cm="1">
        <f t="array" ref="X412">IFERROR(LOOKUP(1,0/((L412=Sheet2!$A$1:$A$90)*(Sheet2!$B$1:$B$90=C412)),Sheet2!$C$1:$C$90),W412)</f>
        <v>1.2</v>
      </c>
      <c r="Y412" s="16">
        <f t="shared" si="43"/>
        <v>6852760</v>
      </c>
      <c r="Z412" s="16">
        <f t="shared" si="44"/>
        <v>1819440</v>
      </c>
      <c r="AA412" s="16">
        <f t="shared" si="45"/>
        <v>39593730</v>
      </c>
    </row>
    <row r="413" spans="1:27" x14ac:dyDescent="0.15">
      <c r="A413" s="16">
        <v>408</v>
      </c>
      <c r="B413" s="16">
        <v>602</v>
      </c>
      <c r="C413" s="16">
        <v>7</v>
      </c>
      <c r="D413" s="16">
        <f t="shared" si="46"/>
        <v>0</v>
      </c>
      <c r="E413" s="16">
        <f t="shared" si="48"/>
        <v>0</v>
      </c>
      <c r="F413" s="16">
        <f t="shared" si="47"/>
        <v>700</v>
      </c>
      <c r="L413" s="16" t="s">
        <v>68</v>
      </c>
      <c r="M413" s="16" t="str" cm="1">
        <f t="array" ref="M413:U413">_xlfn._xlws.FILTER(领地怪物效果!$A$4:$I$64,L413=领地怪物效果!$A$4:$A$64)</f>
        <v>远征PVE-2级远古矿井</v>
      </c>
      <c r="N413" s="16">
        <v>2</v>
      </c>
      <c r="O413" s="16">
        <v>2.95</v>
      </c>
      <c r="P413" s="16">
        <v>2.25</v>
      </c>
      <c r="Q413" s="16">
        <v>2.25</v>
      </c>
      <c r="R413" s="16">
        <v>0</v>
      </c>
      <c r="S413" s="16">
        <v>8866511</v>
      </c>
      <c r="T413" s="16">
        <v>1575000</v>
      </c>
      <c r="U413" s="16">
        <v>33812966</v>
      </c>
      <c r="V413" s="16">
        <f t="shared" si="42"/>
        <v>2</v>
      </c>
      <c r="W413" s="19" cm="1">
        <f t="array" ref="W413">SUMPRODUCT((V413=品质升级提升效果!$H$3:$H$102)*(品质升级提升效果!$I$3:$I$102=C413)*(品质升级提升效果!$J$3:$J$102))</f>
        <v>0.98</v>
      </c>
      <c r="X413" s="19" cm="1">
        <f t="array" ref="X413">IFERROR(LOOKUP(1,0/((L413=Sheet2!$A$1:$A$90)*(Sheet2!$B$1:$B$90=C413)),Sheet2!$C$1:$C$90),W413)</f>
        <v>0.98</v>
      </c>
      <c r="Y413" s="16">
        <f t="shared" si="43"/>
        <v>8689180</v>
      </c>
      <c r="Z413" s="16">
        <f t="shared" si="44"/>
        <v>1759590</v>
      </c>
      <c r="AA413" s="16">
        <f t="shared" si="45"/>
        <v>38291305</v>
      </c>
    </row>
    <row r="414" spans="1:27" x14ac:dyDescent="0.15">
      <c r="A414" s="16">
        <v>409</v>
      </c>
      <c r="B414" s="16">
        <v>603</v>
      </c>
      <c r="C414" s="16">
        <v>7</v>
      </c>
      <c r="D414" s="16">
        <f t="shared" si="46"/>
        <v>0</v>
      </c>
      <c r="E414" s="16">
        <f t="shared" si="48"/>
        <v>0</v>
      </c>
      <c r="F414" s="16">
        <f t="shared" si="47"/>
        <v>700</v>
      </c>
      <c r="L414" s="16" t="s">
        <v>69</v>
      </c>
      <c r="M414" s="16" t="str" cm="1">
        <f t="array" ref="M414:U414">_xlfn._xlws.FILTER(领地怪物效果!$A$4:$I$64,L414=领地怪物效果!$A$4:$A$64)</f>
        <v>远征PVE-3级远古矿井</v>
      </c>
      <c r="N414" s="16">
        <v>3</v>
      </c>
      <c r="O414" s="16">
        <v>5.9</v>
      </c>
      <c r="P414" s="16">
        <v>3.9</v>
      </c>
      <c r="Q414" s="16">
        <v>3.9</v>
      </c>
      <c r="R414" s="16">
        <v>0</v>
      </c>
      <c r="S414" s="16">
        <v>17733022</v>
      </c>
      <c r="T414" s="16">
        <v>2730000</v>
      </c>
      <c r="U414" s="16">
        <v>58609141</v>
      </c>
      <c r="V414" s="16">
        <f t="shared" si="42"/>
        <v>3</v>
      </c>
      <c r="W414" s="19" cm="1">
        <f t="array" ref="W414">SUMPRODUCT((V414=品质升级提升效果!$H$3:$H$102)*(品质升级提升效果!$I$3:$I$102=C414)*(品质升级提升效果!$J$3:$J$102))</f>
        <v>0.86</v>
      </c>
      <c r="X414" s="19" cm="1">
        <f t="array" ref="X414">IFERROR(LOOKUP(1,0/((L414=Sheet2!$A$1:$A$90)*(Sheet2!$B$1:$B$90=C414)),Sheet2!$C$1:$C$90),W414)</f>
        <v>0.86</v>
      </c>
      <c r="Y414" s="16">
        <f t="shared" si="43"/>
        <v>15250398</v>
      </c>
      <c r="Z414" s="16">
        <f t="shared" si="44"/>
        <v>2676492</v>
      </c>
      <c r="AA414" s="16">
        <f t="shared" si="45"/>
        <v>58244461</v>
      </c>
    </row>
    <row r="415" spans="1:27" x14ac:dyDescent="0.15">
      <c r="A415" s="16">
        <v>410</v>
      </c>
      <c r="B415" s="16">
        <v>604</v>
      </c>
      <c r="C415" s="16">
        <v>7</v>
      </c>
      <c r="D415" s="16">
        <f t="shared" si="46"/>
        <v>0</v>
      </c>
      <c r="E415" s="16">
        <f t="shared" si="48"/>
        <v>0</v>
      </c>
      <c r="F415" s="16">
        <f t="shared" si="47"/>
        <v>700</v>
      </c>
      <c r="L415" s="16" t="s">
        <v>70</v>
      </c>
      <c r="M415" s="16" t="str" cm="1">
        <f t="array" ref="M415:U415">_xlfn._xlws.FILTER(领地怪物效果!$A$4:$I$64,L415=领地怪物效果!$A$4:$A$64)</f>
        <v>远征PVE-4级远古矿井</v>
      </c>
      <c r="N415" s="16">
        <v>4</v>
      </c>
      <c r="O415" s="16">
        <v>8.6999999999999993</v>
      </c>
      <c r="P415" s="16">
        <v>29.7</v>
      </c>
      <c r="Q415" s="16">
        <v>29.7</v>
      </c>
      <c r="R415" s="16">
        <v>0</v>
      </c>
      <c r="S415" s="16">
        <v>26148694</v>
      </c>
      <c r="T415" s="16">
        <v>20790000</v>
      </c>
      <c r="U415" s="16">
        <v>446331156</v>
      </c>
      <c r="V415" s="16">
        <f t="shared" si="42"/>
        <v>4</v>
      </c>
      <c r="W415" s="19" cm="1">
        <f t="array" ref="W415">SUMPRODUCT((V415=品质升级提升效果!$H$3:$H$102)*(品质升级提升效果!$I$3:$I$102=C415)*(品质升级提升效果!$J$3:$J$102))</f>
        <v>0.92</v>
      </c>
      <c r="X415" s="19" cm="1">
        <f t="array" ref="X415">IFERROR(LOOKUP(1,0/((L415=Sheet2!$A$1:$A$90)*(Sheet2!$B$1:$B$90=C415)),Sheet2!$C$1:$C$90),W415)</f>
        <v>0.92</v>
      </c>
      <c r="Y415" s="16">
        <f t="shared" si="43"/>
        <v>24056798</v>
      </c>
      <c r="Z415" s="16">
        <f t="shared" si="44"/>
        <v>21804552</v>
      </c>
      <c r="AA415" s="16">
        <f t="shared" si="45"/>
        <v>474499611</v>
      </c>
    </row>
    <row r="416" spans="1:27" x14ac:dyDescent="0.15">
      <c r="A416" s="16">
        <v>411</v>
      </c>
      <c r="B416" s="16">
        <v>605</v>
      </c>
      <c r="C416" s="16">
        <v>7</v>
      </c>
      <c r="D416" s="16">
        <f t="shared" si="46"/>
        <v>0</v>
      </c>
      <c r="E416" s="16">
        <f t="shared" si="48"/>
        <v>0</v>
      </c>
      <c r="F416" s="16">
        <f t="shared" si="47"/>
        <v>700</v>
      </c>
      <c r="L416" s="16" t="s">
        <v>71</v>
      </c>
      <c r="M416" s="16" t="str" cm="1">
        <f t="array" ref="M416:U416">_xlfn._xlws.FILTER(领地怪物效果!$A$4:$I$64,L416=领地怪物效果!$A$4:$A$64)</f>
        <v>远征PVE-5级远古矿井</v>
      </c>
      <c r="N416" s="16">
        <v>5</v>
      </c>
      <c r="O416" s="16">
        <v>13.2</v>
      </c>
      <c r="P416" s="16">
        <v>35</v>
      </c>
      <c r="Q416" s="16">
        <v>35</v>
      </c>
      <c r="R416" s="16">
        <v>0</v>
      </c>
      <c r="S416" s="16">
        <v>39673880</v>
      </c>
      <c r="T416" s="16">
        <v>24500000</v>
      </c>
      <c r="U416" s="16">
        <v>525979477</v>
      </c>
      <c r="V416" s="16">
        <f t="shared" si="42"/>
        <v>5</v>
      </c>
      <c r="W416" s="19" cm="1">
        <f t="array" ref="W416">SUMPRODUCT((V416=品质升级提升效果!$H$3:$H$102)*(品质升级提升效果!$I$3:$I$102=C416)*(品质升级提升效果!$J$3:$J$102))</f>
        <v>0.9</v>
      </c>
      <c r="X416" s="19" cm="1">
        <f t="array" ref="X416">IFERROR(LOOKUP(1,0/((L416=Sheet2!$A$1:$A$90)*(Sheet2!$B$1:$B$90=C416)),Sheet2!$C$1:$C$90),W416)</f>
        <v>0.9</v>
      </c>
      <c r="Y416" s="16">
        <f t="shared" si="43"/>
        <v>35706492</v>
      </c>
      <c r="Z416" s="16">
        <f t="shared" si="44"/>
        <v>25137000</v>
      </c>
      <c r="AA416" s="16">
        <f t="shared" si="45"/>
        <v>547018656</v>
      </c>
    </row>
    <row r="417" spans="1:27" x14ac:dyDescent="0.15">
      <c r="A417" s="16">
        <v>412</v>
      </c>
      <c r="B417" s="16">
        <v>606</v>
      </c>
      <c r="C417" s="16">
        <v>7</v>
      </c>
      <c r="D417" s="16">
        <f t="shared" si="46"/>
        <v>0</v>
      </c>
      <c r="E417" s="16">
        <f t="shared" si="48"/>
        <v>0</v>
      </c>
      <c r="F417" s="16">
        <f t="shared" si="47"/>
        <v>700</v>
      </c>
      <c r="L417" s="16" t="s">
        <v>72</v>
      </c>
      <c r="M417" s="16" t="str" cm="1">
        <f t="array" ref="M417:U417">_xlfn._xlws.FILTER(领地怪物效果!$A$4:$I$64,L417=领地怪物效果!$A$4:$A$64)</f>
        <v>远征PVE-6级远古矿井</v>
      </c>
      <c r="N417" s="16">
        <v>6</v>
      </c>
      <c r="O417" s="16">
        <v>31.05</v>
      </c>
      <c r="P417" s="16">
        <v>232</v>
      </c>
      <c r="Q417" s="16">
        <v>232</v>
      </c>
      <c r="R417" s="16">
        <v>0</v>
      </c>
      <c r="S417" s="16">
        <v>93323787</v>
      </c>
      <c r="T417" s="16">
        <v>162400000</v>
      </c>
      <c r="U417" s="16">
        <v>3486492537</v>
      </c>
      <c r="V417" s="16">
        <f t="shared" si="42"/>
        <v>6</v>
      </c>
      <c r="W417" s="19" cm="1">
        <f t="array" ref="W417">SUMPRODUCT((V417=品质升级提升效果!$H$3:$H$102)*(品质升级提升效果!$I$3:$I$102=C417)*(品质升级提升效果!$J$3:$J$102))</f>
        <v>0.86</v>
      </c>
      <c r="X417" s="19" cm="1">
        <f t="array" ref="X417">IFERROR(LOOKUP(1,0/((L417=Sheet2!$A$1:$A$90)*(Sheet2!$B$1:$B$90=C417)),Sheet2!$C$1:$C$90),W417)</f>
        <v>0.86</v>
      </c>
      <c r="Y417" s="16">
        <f t="shared" si="43"/>
        <v>80258456</v>
      </c>
      <c r="Z417" s="16">
        <f t="shared" si="44"/>
        <v>159216960</v>
      </c>
      <c r="AA417" s="16">
        <f t="shared" si="45"/>
        <v>3464798805</v>
      </c>
    </row>
    <row r="418" spans="1:27" x14ac:dyDescent="0.15">
      <c r="A418" s="16">
        <v>413</v>
      </c>
      <c r="B418" s="16">
        <v>607</v>
      </c>
      <c r="C418" s="16">
        <v>7</v>
      </c>
      <c r="D418" s="16">
        <f t="shared" si="46"/>
        <v>0</v>
      </c>
      <c r="E418" s="16">
        <f t="shared" si="48"/>
        <v>0</v>
      </c>
      <c r="F418" s="16">
        <f t="shared" si="47"/>
        <v>700</v>
      </c>
      <c r="L418" s="16" t="s">
        <v>73</v>
      </c>
      <c r="M418" s="16" t="str" cm="1">
        <f t="array" ref="M418:U418">_xlfn._xlws.FILTER(领地怪物效果!$A$4:$I$64,L418=领地怪物效果!$A$4:$A$64)</f>
        <v>远征PVE-7级远古矿井</v>
      </c>
      <c r="N418" s="16">
        <v>7</v>
      </c>
      <c r="O418" s="16">
        <v>35.799999999999997</v>
      </c>
      <c r="P418" s="16">
        <v>300</v>
      </c>
      <c r="Q418" s="16">
        <v>300</v>
      </c>
      <c r="R418" s="16">
        <v>0</v>
      </c>
      <c r="S418" s="16">
        <v>107600373</v>
      </c>
      <c r="T418" s="16">
        <v>210000000</v>
      </c>
      <c r="U418" s="16">
        <v>4508395522</v>
      </c>
      <c r="V418" s="16">
        <f t="shared" si="42"/>
        <v>7</v>
      </c>
      <c r="W418" s="19" cm="1">
        <f t="array" ref="W418">SUMPRODUCT((V418=品质升级提升效果!$H$3:$H$102)*(品质升级提升效果!$I$3:$I$102=C418)*(品质升级提升效果!$J$3:$J$102))</f>
        <v>0.78</v>
      </c>
      <c r="X418" s="19" cm="1">
        <f t="array" ref="X418">IFERROR(LOOKUP(1,0/((L418=Sheet2!$A$1:$A$90)*(Sheet2!$B$1:$B$90=C418)),Sheet2!$C$1:$C$90),W418)</f>
        <v>0.78</v>
      </c>
      <c r="Y418" s="16">
        <f t="shared" si="43"/>
        <v>83928290</v>
      </c>
      <c r="Z418" s="16">
        <f t="shared" si="44"/>
        <v>186732000</v>
      </c>
      <c r="AA418" s="16">
        <f t="shared" si="45"/>
        <v>4063567163</v>
      </c>
    </row>
    <row r="419" spans="1:27" x14ac:dyDescent="0.15">
      <c r="A419" s="16">
        <v>414</v>
      </c>
      <c r="B419" s="16">
        <v>608</v>
      </c>
      <c r="C419" s="16">
        <v>7</v>
      </c>
      <c r="D419" s="16">
        <f t="shared" si="46"/>
        <v>0</v>
      </c>
      <c r="E419" s="16">
        <f t="shared" si="48"/>
        <v>0</v>
      </c>
      <c r="F419" s="16">
        <f t="shared" si="47"/>
        <v>700</v>
      </c>
      <c r="L419" s="16" t="s">
        <v>74</v>
      </c>
      <c r="M419" s="16" t="str" cm="1">
        <f t="array" ref="M419:U419">_xlfn._xlws.FILTER(领地怪物效果!$A$4:$I$64,L419=领地怪物效果!$A$4:$A$64)</f>
        <v>远征PVE-8级远古矿井</v>
      </c>
      <c r="N419" s="16">
        <v>8</v>
      </c>
      <c r="O419" s="16">
        <v>39.549999999999997</v>
      </c>
      <c r="P419" s="16">
        <v>387.5</v>
      </c>
      <c r="Q419" s="16">
        <v>387.5</v>
      </c>
      <c r="R419" s="16">
        <v>0</v>
      </c>
      <c r="S419" s="16">
        <v>118871361</v>
      </c>
      <c r="T419" s="16">
        <v>271250000</v>
      </c>
      <c r="U419" s="16">
        <v>5823344216</v>
      </c>
      <c r="V419" s="16">
        <f t="shared" si="42"/>
        <v>8</v>
      </c>
      <c r="W419" s="19" cm="1">
        <f t="array" ref="W419">SUMPRODUCT((V419=品质升级提升效果!$H$3:$H$102)*(品质升级提升效果!$I$3:$I$102=C419)*(品质升级提升效果!$J$3:$J$102))</f>
        <v>0.70000000000000007</v>
      </c>
      <c r="X419" s="19" cm="1">
        <f t="array" ref="X419">IFERROR(LOOKUP(1,0/((L419=Sheet2!$A$1:$A$90)*(Sheet2!$B$1:$B$90=C419)),Sheet2!$C$1:$C$90),W419)</f>
        <v>0.70000000000000007</v>
      </c>
      <c r="Y419" s="16">
        <f t="shared" si="43"/>
        <v>83209952</v>
      </c>
      <c r="Z419" s="16">
        <f t="shared" si="44"/>
        <v>216457500</v>
      </c>
      <c r="AA419" s="16">
        <f t="shared" si="45"/>
        <v>4710438432</v>
      </c>
    </row>
    <row r="420" spans="1:27" x14ac:dyDescent="0.15">
      <c r="A420" s="16">
        <v>415</v>
      </c>
      <c r="B420" s="16">
        <v>609</v>
      </c>
      <c r="C420" s="16">
        <v>7</v>
      </c>
      <c r="D420" s="16">
        <f t="shared" si="46"/>
        <v>0</v>
      </c>
      <c r="E420" s="16">
        <f t="shared" si="48"/>
        <v>0</v>
      </c>
      <c r="F420" s="16">
        <f t="shared" si="47"/>
        <v>700</v>
      </c>
      <c r="L420" s="16" t="s">
        <v>75</v>
      </c>
      <c r="M420" s="16" t="str" cm="1">
        <f t="array" ref="M420:U420">_xlfn._xlws.FILTER(领地怪物效果!$A$4:$I$64,L420=领地怪物效果!$A$4:$A$64)</f>
        <v>远征PVE-9级远古矿井</v>
      </c>
      <c r="N420" s="16">
        <v>9</v>
      </c>
      <c r="O420" s="16">
        <v>68.400000000000006</v>
      </c>
      <c r="P420" s="16">
        <v>480</v>
      </c>
      <c r="Q420" s="16">
        <v>480</v>
      </c>
      <c r="R420" s="16">
        <v>0</v>
      </c>
      <c r="S420" s="16">
        <v>205582835</v>
      </c>
      <c r="T420" s="16">
        <v>336000000</v>
      </c>
      <c r="U420" s="16">
        <v>7213432835</v>
      </c>
      <c r="V420" s="16">
        <f t="shared" si="42"/>
        <v>9</v>
      </c>
      <c r="W420" s="19" cm="1">
        <f t="array" ref="W420">SUMPRODUCT((V420=品质升级提升效果!$H$3:$H$102)*(品质升级提升效果!$I$3:$I$102=C420)*(品质升级提升效果!$J$3:$J$102))</f>
        <v>0.64</v>
      </c>
      <c r="X420" s="19" cm="1">
        <f t="array" ref="X420">IFERROR(LOOKUP(1,0/((L420=Sheet2!$A$1:$A$90)*(Sheet2!$B$1:$B$90=C420)),Sheet2!$C$1:$C$90),W420)</f>
        <v>0.64</v>
      </c>
      <c r="Y420" s="16">
        <f t="shared" si="43"/>
        <v>131573014</v>
      </c>
      <c r="Z420" s="16">
        <f t="shared" si="44"/>
        <v>245145600</v>
      </c>
      <c r="AA420" s="16">
        <f t="shared" si="45"/>
        <v>5334734327</v>
      </c>
    </row>
    <row r="421" spans="1:27" x14ac:dyDescent="0.15">
      <c r="A421" s="16">
        <v>416</v>
      </c>
      <c r="B421" s="16">
        <v>701</v>
      </c>
      <c r="C421" s="16">
        <v>7</v>
      </c>
      <c r="D421" s="16">
        <f t="shared" si="46"/>
        <v>0</v>
      </c>
      <c r="E421" s="16">
        <f t="shared" si="48"/>
        <v>0</v>
      </c>
      <c r="F421" s="16">
        <f t="shared" si="47"/>
        <v>0</v>
      </c>
      <c r="L421" s="16" t="s">
        <v>76</v>
      </c>
      <c r="M421" s="16" t="str" cm="1">
        <f t="array" ref="M421:U421">_xlfn._xlws.FILTER(领地怪物效果!$A$4:$I$64,L421=领地怪物效果!$A$4:$A$64)</f>
        <v>远征PVE-2级BOSS据点</v>
      </c>
      <c r="N421" s="16">
        <v>2</v>
      </c>
      <c r="O421" s="16">
        <v>3.2</v>
      </c>
      <c r="P421" s="16">
        <v>2</v>
      </c>
      <c r="Q421" s="16">
        <v>2</v>
      </c>
      <c r="R421" s="16">
        <v>0</v>
      </c>
      <c r="S421" s="16">
        <v>9617910</v>
      </c>
      <c r="T421" s="16">
        <v>1400000</v>
      </c>
      <c r="U421" s="16">
        <v>30055970</v>
      </c>
      <c r="V421" s="16">
        <f t="shared" si="42"/>
        <v>1</v>
      </c>
      <c r="W421" s="19" cm="1">
        <f t="array" ref="W421">SUMPRODUCT((V421=品质升级提升效果!$H$3:$H$102)*(品质升级提升效果!$I$3:$I$102=C421)*(品质升级提升效果!$J$3:$J$102))</f>
        <v>1.2</v>
      </c>
      <c r="X421" s="19" cm="1">
        <f t="array" ref="X421">IFERROR(LOOKUP(1,0/((L421=Sheet2!$A$1:$A$90)*(Sheet2!$B$1:$B$90=C421)),Sheet2!$C$1:$C$90),W421)</f>
        <v>3.4000000000000002E-2</v>
      </c>
      <c r="Y421" s="16">
        <f t="shared" si="43"/>
        <v>327008</v>
      </c>
      <c r="Z421" s="16">
        <f t="shared" si="44"/>
        <v>54264</v>
      </c>
      <c r="AA421" s="16">
        <f t="shared" si="45"/>
        <v>1180865</v>
      </c>
    </row>
    <row r="422" spans="1:27" x14ac:dyDescent="0.15">
      <c r="A422" s="16">
        <v>417</v>
      </c>
      <c r="B422" s="16">
        <v>702</v>
      </c>
      <c r="C422" s="16">
        <v>7</v>
      </c>
      <c r="D422" s="16">
        <f t="shared" si="46"/>
        <v>0</v>
      </c>
      <c r="E422" s="16">
        <f t="shared" si="48"/>
        <v>0</v>
      </c>
      <c r="F422" s="16">
        <f t="shared" si="47"/>
        <v>0</v>
      </c>
      <c r="L422" s="16" t="s">
        <v>77</v>
      </c>
      <c r="M422" s="16" t="str" cm="1">
        <f t="array" ref="M422:U422">_xlfn._xlws.FILTER(领地怪物效果!$A$4:$I$64,L422=领地怪物效果!$A$4:$A$64)</f>
        <v>远征PVE-7级BOSS据点</v>
      </c>
      <c r="N422" s="16">
        <v>7</v>
      </c>
      <c r="O422" s="16">
        <v>26</v>
      </c>
      <c r="P422" s="16">
        <v>160</v>
      </c>
      <c r="Q422" s="16">
        <v>160</v>
      </c>
      <c r="R422" s="16">
        <v>0</v>
      </c>
      <c r="S422" s="16">
        <v>78145522</v>
      </c>
      <c r="T422" s="16">
        <v>112000000</v>
      </c>
      <c r="U422" s="16">
        <v>2404477611</v>
      </c>
      <c r="V422" s="16">
        <f t="shared" si="42"/>
        <v>2</v>
      </c>
      <c r="W422" s="19" cm="1">
        <f t="array" ref="W422">SUMPRODUCT((V422=品质升级提升效果!$H$3:$H$102)*(品质升级提升效果!$I$3:$I$102=C422)*(品质升级提升效果!$J$3:$J$102))</f>
        <v>0.98</v>
      </c>
      <c r="X422" s="19" cm="1">
        <f t="array" ref="X422">IFERROR(LOOKUP(1,0/((L422=Sheet2!$A$1:$A$90)*(Sheet2!$B$1:$B$90=C422)),Sheet2!$C$1:$C$90),W422)</f>
        <v>3.4000000000000002E-2</v>
      </c>
      <c r="Y422" s="16">
        <f t="shared" si="43"/>
        <v>2656947</v>
      </c>
      <c r="Z422" s="16">
        <f t="shared" si="44"/>
        <v>4341120</v>
      </c>
      <c r="AA422" s="16">
        <f t="shared" si="45"/>
        <v>94469253</v>
      </c>
    </row>
    <row r="423" spans="1:27" x14ac:dyDescent="0.15">
      <c r="A423" s="16">
        <v>418</v>
      </c>
      <c r="B423" s="16">
        <v>703</v>
      </c>
      <c r="C423" s="16">
        <v>7</v>
      </c>
      <c r="D423" s="16">
        <f t="shared" si="46"/>
        <v>0</v>
      </c>
      <c r="E423" s="16">
        <f t="shared" si="48"/>
        <v>0</v>
      </c>
      <c r="F423" s="16">
        <f t="shared" si="47"/>
        <v>0</v>
      </c>
      <c r="L423" s="16" t="s">
        <v>78</v>
      </c>
      <c r="M423" s="16" t="str" cm="1">
        <f t="array" ref="M423:U423">_xlfn._xlws.FILTER(领地怪物效果!$A$4:$I$64,L423=领地怪物效果!$A$4:$A$64)</f>
        <v>远征PVE-8级BOSS据点</v>
      </c>
      <c r="N423" s="16">
        <v>8</v>
      </c>
      <c r="O423" s="16">
        <v>31</v>
      </c>
      <c r="P423" s="16">
        <v>181</v>
      </c>
      <c r="Q423" s="16">
        <v>181</v>
      </c>
      <c r="R423" s="16">
        <v>0</v>
      </c>
      <c r="S423" s="16">
        <v>93173507</v>
      </c>
      <c r="T423" s="16">
        <v>126700000</v>
      </c>
      <c r="U423" s="16">
        <v>2720065298</v>
      </c>
      <c r="V423" s="16">
        <f t="shared" si="42"/>
        <v>3</v>
      </c>
      <c r="W423" s="19" cm="1">
        <f t="array" ref="W423">SUMPRODUCT((V423=品质升级提升效果!$H$3:$H$102)*(品质升级提升效果!$I$3:$I$102=C423)*(品质升级提升效果!$J$3:$J$102))</f>
        <v>0.86</v>
      </c>
      <c r="X423" s="19" cm="1">
        <f t="array" ref="X423">IFERROR(LOOKUP(1,0/((L423=Sheet2!$A$1:$A$90)*(Sheet2!$B$1:$B$90=C423)),Sheet2!$C$1:$C$90),W423)</f>
        <v>3.4000000000000002E-2</v>
      </c>
      <c r="Y423" s="16">
        <f t="shared" si="43"/>
        <v>3167899</v>
      </c>
      <c r="Z423" s="16">
        <f t="shared" si="44"/>
        <v>4910892</v>
      </c>
      <c r="AA423" s="16">
        <f t="shared" si="45"/>
        <v>106868343</v>
      </c>
    </row>
    <row r="424" spans="1:27" x14ac:dyDescent="0.15">
      <c r="A424" s="16">
        <v>419</v>
      </c>
      <c r="B424" s="16">
        <v>704</v>
      </c>
      <c r="C424" s="16">
        <v>7</v>
      </c>
      <c r="D424" s="16">
        <f t="shared" si="46"/>
        <v>0</v>
      </c>
      <c r="E424" s="16">
        <f t="shared" si="48"/>
        <v>0</v>
      </c>
      <c r="F424" s="16">
        <f t="shared" si="47"/>
        <v>0</v>
      </c>
      <c r="L424" s="16" t="s">
        <v>79</v>
      </c>
      <c r="M424" s="16" t="str" cm="1">
        <f t="array" ref="M424:U424">_xlfn._xlws.FILTER(领地怪物效果!$A$4:$I$64,L424=领地怪物效果!$A$4:$A$64)</f>
        <v>远征PVE-9级BOSS据点</v>
      </c>
      <c r="N424" s="16">
        <v>9</v>
      </c>
      <c r="O424" s="16">
        <v>51</v>
      </c>
      <c r="P424" s="16">
        <v>284</v>
      </c>
      <c r="Q424" s="16">
        <v>284</v>
      </c>
      <c r="R424" s="16">
        <v>0</v>
      </c>
      <c r="S424" s="16">
        <v>153285447</v>
      </c>
      <c r="T424" s="16">
        <v>198800000</v>
      </c>
      <c r="U424" s="16">
        <v>4267947761</v>
      </c>
      <c r="V424" s="16">
        <f t="shared" si="42"/>
        <v>4</v>
      </c>
      <c r="W424" s="19" cm="1">
        <f t="array" ref="W424">SUMPRODUCT((V424=品质升级提升效果!$H$3:$H$102)*(品质升级提升效果!$I$3:$I$102=C424)*(品质升级提升效果!$J$3:$J$102))</f>
        <v>0.92</v>
      </c>
      <c r="X424" s="19" cm="1">
        <f t="array" ref="X424">IFERROR(LOOKUP(1,0/((L424=Sheet2!$A$1:$A$90)*(Sheet2!$B$1:$B$90=C424)),Sheet2!$C$1:$C$90),W424)</f>
        <v>3.4000000000000002E-2</v>
      </c>
      <c r="Y424" s="16">
        <f t="shared" si="43"/>
        <v>5211705</v>
      </c>
      <c r="Z424" s="16">
        <f t="shared" si="44"/>
        <v>7705488</v>
      </c>
      <c r="AA424" s="16">
        <f t="shared" si="45"/>
        <v>167682925</v>
      </c>
    </row>
    <row r="425" spans="1:27" x14ac:dyDescent="0.15">
      <c r="A425" s="16">
        <v>420</v>
      </c>
      <c r="B425" s="16">
        <v>705</v>
      </c>
      <c r="C425" s="16">
        <v>7</v>
      </c>
      <c r="D425" s="16">
        <f t="shared" si="46"/>
        <v>0</v>
      </c>
      <c r="E425" s="16">
        <f t="shared" si="48"/>
        <v>0</v>
      </c>
      <c r="F425" s="16">
        <f t="shared" si="47"/>
        <v>0</v>
      </c>
      <c r="L425" s="16" t="s">
        <v>80</v>
      </c>
      <c r="M425" s="16" t="str" cm="1">
        <f t="array" ref="M425:U425">_xlfn._xlws.FILTER(领地怪物效果!$A$4:$I$64,L425=领地怪物效果!$A$4:$A$64)</f>
        <v>远征PVE-10级BOSS据点</v>
      </c>
      <c r="N425" s="16">
        <v>10</v>
      </c>
      <c r="O425" s="16">
        <v>81</v>
      </c>
      <c r="P425" s="16">
        <v>382</v>
      </c>
      <c r="Q425" s="16">
        <v>382</v>
      </c>
      <c r="R425" s="16">
        <v>0</v>
      </c>
      <c r="S425" s="16">
        <v>243453358</v>
      </c>
      <c r="T425" s="16">
        <v>267400000</v>
      </c>
      <c r="U425" s="16">
        <v>5740690298</v>
      </c>
      <c r="V425" s="16">
        <f t="shared" si="42"/>
        <v>5</v>
      </c>
      <c r="W425" s="19" cm="1">
        <f t="array" ref="W425">SUMPRODUCT((V425=品质升级提升效果!$H$3:$H$102)*(品质升级提升效果!$I$3:$I$102=C425)*(品质升级提升效果!$J$3:$J$102))</f>
        <v>0.9</v>
      </c>
      <c r="X425" s="19" cm="1">
        <f t="array" ref="X425">IFERROR(LOOKUP(1,0/((L425=Sheet2!$A$1:$A$90)*(Sheet2!$B$1:$B$90=C425)),Sheet2!$C$1:$C$90),W425)</f>
        <v>3.4000000000000002E-2</v>
      </c>
      <c r="Y425" s="16">
        <f t="shared" si="43"/>
        <v>8277414</v>
      </c>
      <c r="Z425" s="16">
        <f t="shared" si="44"/>
        <v>10364424</v>
      </c>
      <c r="AA425" s="16">
        <f t="shared" si="45"/>
        <v>225545343</v>
      </c>
    </row>
    <row r="426" spans="1:27" x14ac:dyDescent="0.15">
      <c r="A426" s="16">
        <v>421</v>
      </c>
      <c r="B426" s="16">
        <v>100</v>
      </c>
      <c r="C426" s="16">
        <v>8</v>
      </c>
      <c r="D426" s="16">
        <f t="shared" si="46"/>
        <v>0</v>
      </c>
      <c r="E426" s="16">
        <f t="shared" si="48"/>
        <v>0</v>
      </c>
      <c r="F426" s="16">
        <f t="shared" si="47"/>
        <v>0</v>
      </c>
      <c r="L426" s="16" t="s">
        <v>21</v>
      </c>
      <c r="M426" s="16" t="str" cm="1">
        <f t="array" ref="M426:U426">_xlfn._xlws.FILTER(领地怪物效果!$A$4:$I$64,L426=领地怪物效果!$A$4:$A$64)</f>
        <v>远征PVP-出生</v>
      </c>
      <c r="N426" s="16">
        <v>0</v>
      </c>
      <c r="O426" s="16">
        <v>0.5</v>
      </c>
      <c r="P426" s="16">
        <v>0.8</v>
      </c>
      <c r="Q426" s="16">
        <v>0.8</v>
      </c>
      <c r="R426" s="16">
        <v>0</v>
      </c>
      <c r="S426" s="16">
        <v>1502798</v>
      </c>
      <c r="T426" s="16">
        <v>560000</v>
      </c>
      <c r="U426" s="16">
        <v>12022388</v>
      </c>
      <c r="V426" s="16">
        <f t="shared" si="42"/>
        <v>1</v>
      </c>
      <c r="W426" s="19" cm="1">
        <f t="array" ref="W426">SUMPRODUCT((V426=品质升级提升效果!$H$3:$H$102)*(品质升级提升效果!$I$3:$I$102=C426)*(品质升级提升效果!$J$3:$J$102))</f>
        <v>1.6</v>
      </c>
      <c r="X426" s="19" cm="1">
        <f t="array" ref="X426">IFERROR(LOOKUP(1,0/((L426=Sheet2!$A$1:$A$90)*(Sheet2!$B$1:$B$90=C426)),Sheet2!$C$1:$C$90),W426)</f>
        <v>1.6</v>
      </c>
      <c r="Y426" s="16">
        <f t="shared" si="43"/>
        <v>2404476</v>
      </c>
      <c r="Z426" s="16">
        <f t="shared" si="44"/>
        <v>1039360</v>
      </c>
      <c r="AA426" s="16">
        <f t="shared" si="45"/>
        <v>22655522</v>
      </c>
    </row>
    <row r="427" spans="1:27" x14ac:dyDescent="0.15">
      <c r="A427" s="16">
        <v>422</v>
      </c>
      <c r="B427" s="16">
        <v>101</v>
      </c>
      <c r="C427" s="16">
        <v>8</v>
      </c>
      <c r="D427" s="16">
        <f t="shared" si="46"/>
        <v>0</v>
      </c>
      <c r="E427" s="16">
        <f t="shared" si="48"/>
        <v>0</v>
      </c>
      <c r="F427" s="16">
        <f t="shared" si="47"/>
        <v>0</v>
      </c>
      <c r="L427" s="16" t="s">
        <v>22</v>
      </c>
      <c r="M427" s="16" t="str" cm="1">
        <f t="array" ref="M427:U427">_xlfn._xlws.FILTER(领地怪物效果!$A$4:$I$64,L427=领地怪物效果!$A$4:$A$64)</f>
        <v>远征PVP-1级普通</v>
      </c>
      <c r="N427" s="16">
        <v>1</v>
      </c>
      <c r="O427" s="16">
        <v>0.65</v>
      </c>
      <c r="P427" s="16">
        <v>0.8</v>
      </c>
      <c r="Q427" s="16">
        <v>0.8</v>
      </c>
      <c r="R427" s="16">
        <v>0</v>
      </c>
      <c r="S427" s="16">
        <v>1953638</v>
      </c>
      <c r="T427" s="16">
        <v>560000</v>
      </c>
      <c r="U427" s="16">
        <v>12022388</v>
      </c>
      <c r="V427" s="16">
        <f t="shared" si="42"/>
        <v>1</v>
      </c>
      <c r="W427" s="19" cm="1">
        <f t="array" ref="W427">SUMPRODUCT((V427=品质升级提升效果!$H$3:$H$102)*(品质升级提升效果!$I$3:$I$102=C427)*(品质升级提升效果!$J$3:$J$102))</f>
        <v>1.6</v>
      </c>
      <c r="X427" s="19" cm="1">
        <f t="array" ref="X427">IFERROR(LOOKUP(1,0/((L427=Sheet2!$A$1:$A$90)*(Sheet2!$B$1:$B$90=C427)),Sheet2!$C$1:$C$90),W427)</f>
        <v>1.6</v>
      </c>
      <c r="Y427" s="16">
        <f t="shared" si="43"/>
        <v>3125820</v>
      </c>
      <c r="Z427" s="16">
        <f t="shared" si="44"/>
        <v>1039360</v>
      </c>
      <c r="AA427" s="16">
        <f t="shared" si="45"/>
        <v>22655522</v>
      </c>
    </row>
    <row r="428" spans="1:27" x14ac:dyDescent="0.15">
      <c r="A428" s="16">
        <v>423</v>
      </c>
      <c r="B428" s="16">
        <v>102</v>
      </c>
      <c r="C428" s="16">
        <v>8</v>
      </c>
      <c r="D428" s="16">
        <f t="shared" si="46"/>
        <v>0</v>
      </c>
      <c r="E428" s="16">
        <f t="shared" si="48"/>
        <v>0</v>
      </c>
      <c r="F428" s="16">
        <f t="shared" si="47"/>
        <v>0</v>
      </c>
      <c r="L428" s="16" t="s">
        <v>23</v>
      </c>
      <c r="M428" s="16" t="str" cm="1">
        <f t="array" ref="M428:U428">_xlfn._xlws.FILTER(领地怪物效果!$A$4:$I$64,L428=领地怪物效果!$A$4:$A$64)</f>
        <v>远征PVP-2级普通</v>
      </c>
      <c r="N428" s="16">
        <v>2</v>
      </c>
      <c r="O428" s="16">
        <v>2.8</v>
      </c>
      <c r="P428" s="16">
        <v>1.8</v>
      </c>
      <c r="Q428" s="16">
        <v>1.8</v>
      </c>
      <c r="R428" s="16">
        <v>0</v>
      </c>
      <c r="S428" s="16">
        <v>8415671</v>
      </c>
      <c r="T428" s="16">
        <v>1260000</v>
      </c>
      <c r="U428" s="16">
        <v>27050373</v>
      </c>
      <c r="V428" s="16">
        <f t="shared" si="42"/>
        <v>2</v>
      </c>
      <c r="W428" s="19" cm="1">
        <f t="array" ref="W428">SUMPRODUCT((V428=品质升级提升效果!$H$3:$H$102)*(品质升级提升效果!$I$3:$I$102=C428)*(品质升级提升效果!$J$3:$J$102))</f>
        <v>1.28</v>
      </c>
      <c r="X428" s="19" cm="1">
        <f t="array" ref="X428">IFERROR(LOOKUP(1,0/((L428=Sheet2!$A$1:$A$90)*(Sheet2!$B$1:$B$90=C428)),Sheet2!$C$1:$C$90),W428)</f>
        <v>1.28</v>
      </c>
      <c r="Y428" s="16">
        <f t="shared" si="43"/>
        <v>10772058</v>
      </c>
      <c r="Z428" s="16">
        <f t="shared" si="44"/>
        <v>1870848</v>
      </c>
      <c r="AA428" s="16">
        <f t="shared" si="45"/>
        <v>40779940</v>
      </c>
    </row>
    <row r="429" spans="1:27" x14ac:dyDescent="0.15">
      <c r="A429" s="16">
        <v>424</v>
      </c>
      <c r="B429" s="16">
        <v>103</v>
      </c>
      <c r="C429" s="16">
        <v>8</v>
      </c>
      <c r="D429" s="16">
        <f t="shared" si="46"/>
        <v>0</v>
      </c>
      <c r="E429" s="16">
        <f t="shared" si="48"/>
        <v>0</v>
      </c>
      <c r="F429" s="16">
        <f t="shared" si="47"/>
        <v>0</v>
      </c>
      <c r="L429" s="16" t="s">
        <v>24</v>
      </c>
      <c r="M429" s="16" t="str" cm="1">
        <f t="array" ref="M429:U429">_xlfn._xlws.FILTER(领地怪物效果!$A$4:$I$64,L429=领地怪物效果!$A$4:$A$64)</f>
        <v>远征PVP-3级普通</v>
      </c>
      <c r="N429" s="16">
        <v>3</v>
      </c>
      <c r="O429" s="16">
        <v>5.5</v>
      </c>
      <c r="P429" s="16">
        <v>3</v>
      </c>
      <c r="Q429" s="16">
        <v>3</v>
      </c>
      <c r="R429" s="16">
        <v>0</v>
      </c>
      <c r="S429" s="16">
        <v>16530783</v>
      </c>
      <c r="T429" s="16">
        <v>2100000</v>
      </c>
      <c r="U429" s="16">
        <v>45083955</v>
      </c>
      <c r="V429" s="16">
        <f t="shared" si="42"/>
        <v>3</v>
      </c>
      <c r="W429" s="19" cm="1">
        <f t="array" ref="W429">SUMPRODUCT((V429=品质升级提升效果!$H$3:$H$102)*(品质升级提升效果!$I$3:$I$102=C429)*(品质升级提升效果!$J$3:$J$102))</f>
        <v>1.1400000000000001</v>
      </c>
      <c r="X429" s="19" cm="1">
        <f t="array" ref="X429">IFERROR(LOOKUP(1,0/((L429=Sheet2!$A$1:$A$90)*(Sheet2!$B$1:$B$90=C429)),Sheet2!$C$1:$C$90),W429)</f>
        <v>1.1400000000000001</v>
      </c>
      <c r="Y429" s="16">
        <f t="shared" si="43"/>
        <v>18845092</v>
      </c>
      <c r="Z429" s="16">
        <f t="shared" si="44"/>
        <v>2777040</v>
      </c>
      <c r="AA429" s="16">
        <f t="shared" si="45"/>
        <v>60532723</v>
      </c>
    </row>
    <row r="430" spans="1:27" x14ac:dyDescent="0.15">
      <c r="A430" s="16">
        <v>425</v>
      </c>
      <c r="B430" s="16">
        <v>104</v>
      </c>
      <c r="C430" s="16">
        <v>8</v>
      </c>
      <c r="D430" s="16">
        <f t="shared" si="46"/>
        <v>0</v>
      </c>
      <c r="E430" s="16">
        <f t="shared" si="48"/>
        <v>0</v>
      </c>
      <c r="F430" s="16">
        <f t="shared" si="47"/>
        <v>0</v>
      </c>
      <c r="L430" s="16" t="s">
        <v>25</v>
      </c>
      <c r="M430" s="16" t="str" cm="1">
        <f t="array" ref="M430:U430">_xlfn._xlws.FILTER(领地怪物效果!$A$4:$I$64,L430=领地怪物效果!$A$4:$A$64)</f>
        <v>远征PVP-4级普通</v>
      </c>
      <c r="N430" s="16">
        <v>4</v>
      </c>
      <c r="O430" s="16">
        <v>8</v>
      </c>
      <c r="P430" s="16">
        <v>22</v>
      </c>
      <c r="Q430" s="16">
        <v>22</v>
      </c>
      <c r="R430" s="16">
        <v>0</v>
      </c>
      <c r="S430" s="16">
        <v>24044776</v>
      </c>
      <c r="T430" s="16">
        <v>15400000</v>
      </c>
      <c r="U430" s="16">
        <v>330615671</v>
      </c>
      <c r="V430" s="16">
        <f t="shared" si="42"/>
        <v>4</v>
      </c>
      <c r="W430" s="19" cm="1">
        <f t="array" ref="W430">SUMPRODUCT((V430=品质升级提升效果!$H$3:$H$102)*(品质升级提升效果!$I$3:$I$102=C430)*(品质升级提升效果!$J$3:$J$102))</f>
        <v>1.28</v>
      </c>
      <c r="X430" s="19" cm="1">
        <f t="array" ref="X430">IFERROR(LOOKUP(1,0/((L430=Sheet2!$A$1:$A$90)*(Sheet2!$B$1:$B$90=C430)),Sheet2!$C$1:$C$90),W430)</f>
        <v>1.28</v>
      </c>
      <c r="Y430" s="16">
        <f t="shared" si="43"/>
        <v>30777313</v>
      </c>
      <c r="Z430" s="16">
        <f t="shared" si="44"/>
        <v>22865920</v>
      </c>
      <c r="AA430" s="16">
        <f t="shared" si="45"/>
        <v>498421491</v>
      </c>
    </row>
    <row r="431" spans="1:27" x14ac:dyDescent="0.15">
      <c r="A431" s="16">
        <v>426</v>
      </c>
      <c r="B431" s="16">
        <v>105</v>
      </c>
      <c r="C431" s="16">
        <v>8</v>
      </c>
      <c r="D431" s="16">
        <f t="shared" si="46"/>
        <v>0</v>
      </c>
      <c r="E431" s="16">
        <f t="shared" si="48"/>
        <v>0</v>
      </c>
      <c r="F431" s="16">
        <f t="shared" si="47"/>
        <v>0</v>
      </c>
      <c r="L431" s="16" t="s">
        <v>26</v>
      </c>
      <c r="M431" s="16" t="str" cm="1">
        <f t="array" ref="M431:U431">_xlfn._xlws.FILTER(领地怪物效果!$A$4:$I$64,L431=领地怪物效果!$A$4:$A$64)</f>
        <v>远征PVP-5级普通</v>
      </c>
      <c r="N431" s="16">
        <v>5</v>
      </c>
      <c r="O431" s="16">
        <v>12</v>
      </c>
      <c r="P431" s="16">
        <v>25</v>
      </c>
      <c r="Q431" s="16">
        <v>25</v>
      </c>
      <c r="R431" s="16">
        <v>0</v>
      </c>
      <c r="S431" s="16">
        <v>36067164</v>
      </c>
      <c r="T431" s="16">
        <v>17500000</v>
      </c>
      <c r="U431" s="16">
        <v>375699626</v>
      </c>
      <c r="V431" s="16">
        <f t="shared" si="42"/>
        <v>5</v>
      </c>
      <c r="W431" s="19" cm="1">
        <f t="array" ref="W431">SUMPRODUCT((V431=品质升级提升效果!$H$3:$H$102)*(品质升级提升效果!$I$3:$I$102=C431)*(品质升级提升效果!$J$3:$J$102))</f>
        <v>1.1400000000000001</v>
      </c>
      <c r="X431" s="19" cm="1">
        <f t="array" ref="X431">IFERROR(LOOKUP(1,0/((L431=Sheet2!$A$1:$A$90)*(Sheet2!$B$1:$B$90=C431)),Sheet2!$C$1:$C$90),W431)</f>
        <v>1.1400000000000001</v>
      </c>
      <c r="Y431" s="16">
        <f t="shared" si="43"/>
        <v>41116566</v>
      </c>
      <c r="Z431" s="16">
        <f t="shared" si="44"/>
        <v>23142000</v>
      </c>
      <c r="AA431" s="16">
        <f t="shared" si="45"/>
        <v>504439364</v>
      </c>
    </row>
    <row r="432" spans="1:27" x14ac:dyDescent="0.15">
      <c r="A432" s="16">
        <v>427</v>
      </c>
      <c r="B432" s="16">
        <v>106</v>
      </c>
      <c r="C432" s="16">
        <v>8</v>
      </c>
      <c r="D432" s="16">
        <f t="shared" si="46"/>
        <v>0</v>
      </c>
      <c r="E432" s="16">
        <f t="shared" si="48"/>
        <v>0</v>
      </c>
      <c r="F432" s="16">
        <f t="shared" si="47"/>
        <v>0</v>
      </c>
      <c r="L432" s="16" t="s">
        <v>27</v>
      </c>
      <c r="M432" s="16" t="str" cm="1">
        <f t="array" ref="M432:U432">_xlfn._xlws.FILTER(领地怪物效果!$A$4:$I$64,L432=领地怪物效果!$A$4:$A$64)</f>
        <v>远征PVP-6级普通</v>
      </c>
      <c r="N432" s="16">
        <v>6</v>
      </c>
      <c r="O432" s="16">
        <v>28</v>
      </c>
      <c r="P432" s="16">
        <v>160</v>
      </c>
      <c r="Q432" s="16">
        <v>160</v>
      </c>
      <c r="R432" s="16">
        <v>0</v>
      </c>
      <c r="S432" s="16">
        <v>84156716</v>
      </c>
      <c r="T432" s="16">
        <v>112000000</v>
      </c>
      <c r="U432" s="16">
        <v>2404477611</v>
      </c>
      <c r="V432" s="16">
        <f t="shared" si="42"/>
        <v>6</v>
      </c>
      <c r="W432" s="19" cm="1">
        <f t="array" ref="W432">SUMPRODUCT((V432=品质升级提升效果!$H$3:$H$102)*(品质升级提升效果!$I$3:$I$102=C432)*(品质升级提升效果!$J$3:$J$102))</f>
        <v>1.04</v>
      </c>
      <c r="X432" s="19" cm="1">
        <f t="array" ref="X432">IFERROR(LOOKUP(1,0/((L432=Sheet2!$A$1:$A$90)*(Sheet2!$B$1:$B$90=C432)),Sheet2!$C$1:$C$90),W432)</f>
        <v>1.04</v>
      </c>
      <c r="Y432" s="16">
        <f t="shared" si="43"/>
        <v>87522984</v>
      </c>
      <c r="Z432" s="16">
        <f t="shared" si="44"/>
        <v>135116800</v>
      </c>
      <c r="AA432" s="16">
        <f t="shared" si="45"/>
        <v>2945217909</v>
      </c>
    </row>
    <row r="433" spans="1:27" x14ac:dyDescent="0.15">
      <c r="A433" s="16">
        <v>428</v>
      </c>
      <c r="B433" s="16">
        <v>107</v>
      </c>
      <c r="C433" s="16">
        <v>8</v>
      </c>
      <c r="D433" s="16">
        <f t="shared" si="46"/>
        <v>0</v>
      </c>
      <c r="E433" s="16">
        <f t="shared" si="48"/>
        <v>0</v>
      </c>
      <c r="F433" s="16">
        <f t="shared" si="47"/>
        <v>0</v>
      </c>
      <c r="L433" s="16" t="s">
        <v>28</v>
      </c>
      <c r="M433" s="16" t="str" cm="1">
        <f t="array" ref="M433:U433">_xlfn._xlws.FILTER(领地怪物效果!$A$4:$I$64,L433=领地怪物效果!$A$4:$A$64)</f>
        <v>远征PVP-7级普通</v>
      </c>
      <c r="N433" s="16">
        <v>7</v>
      </c>
      <c r="O433" s="16">
        <v>32</v>
      </c>
      <c r="P433" s="16">
        <v>200</v>
      </c>
      <c r="Q433" s="16">
        <v>200</v>
      </c>
      <c r="R433" s="16">
        <v>0</v>
      </c>
      <c r="S433" s="16">
        <v>96179104</v>
      </c>
      <c r="T433" s="16">
        <v>140000000</v>
      </c>
      <c r="U433" s="16">
        <v>3005597014</v>
      </c>
      <c r="V433" s="16">
        <f t="shared" si="42"/>
        <v>7</v>
      </c>
      <c r="W433" s="19" cm="1">
        <f t="array" ref="W433">SUMPRODUCT((V433=品质升级提升效果!$H$3:$H$102)*(品质升级提升效果!$I$3:$I$102=C433)*(品质升级提升效果!$J$3:$J$102))</f>
        <v>0.96</v>
      </c>
      <c r="X433" s="19" cm="1">
        <f t="array" ref="X433">IFERROR(LOOKUP(1,0/((L433=Sheet2!$A$1:$A$90)*(Sheet2!$B$1:$B$90=C433)),Sheet2!$C$1:$C$90),W433)</f>
        <v>0.96</v>
      </c>
      <c r="Y433" s="16">
        <f t="shared" si="43"/>
        <v>92331939</v>
      </c>
      <c r="Z433" s="16">
        <f t="shared" si="44"/>
        <v>155904000</v>
      </c>
      <c r="AA433" s="16">
        <f t="shared" si="45"/>
        <v>3398328357</v>
      </c>
    </row>
    <row r="434" spans="1:27" x14ac:dyDescent="0.15">
      <c r="A434" s="16">
        <v>429</v>
      </c>
      <c r="B434" s="16">
        <v>108</v>
      </c>
      <c r="C434" s="16">
        <v>8</v>
      </c>
      <c r="D434" s="16">
        <f t="shared" si="46"/>
        <v>0</v>
      </c>
      <c r="E434" s="16">
        <f t="shared" si="48"/>
        <v>0</v>
      </c>
      <c r="F434" s="16">
        <f t="shared" si="47"/>
        <v>0</v>
      </c>
      <c r="L434" s="16" t="s">
        <v>29</v>
      </c>
      <c r="M434" s="16" t="str" cm="1">
        <f t="array" ref="M434:U434">_xlfn._xlws.FILTER(领地怪物效果!$A$4:$I$64,L434=领地怪物效果!$A$4:$A$64)</f>
        <v>远征PVP-8级普通</v>
      </c>
      <c r="N434" s="16">
        <v>8</v>
      </c>
      <c r="O434" s="16">
        <v>35</v>
      </c>
      <c r="P434" s="16">
        <v>250</v>
      </c>
      <c r="Q434" s="16">
        <v>250</v>
      </c>
      <c r="R434" s="16">
        <v>0</v>
      </c>
      <c r="S434" s="16">
        <v>105195895</v>
      </c>
      <c r="T434" s="16">
        <v>175000000</v>
      </c>
      <c r="U434" s="16">
        <v>3756996268</v>
      </c>
      <c r="V434" s="16">
        <f t="shared" si="42"/>
        <v>8</v>
      </c>
      <c r="W434" s="19" cm="1">
        <f t="array" ref="W434">SUMPRODUCT((V434=品质升级提升效果!$H$3:$H$102)*(品质升级提升效果!$I$3:$I$102=C434)*(品质升级提升效果!$J$3:$J$102))</f>
        <v>0.86</v>
      </c>
      <c r="X434" s="19" cm="1">
        <f t="array" ref="X434">IFERROR(LOOKUP(1,0/((L434=Sheet2!$A$1:$A$90)*(Sheet2!$B$1:$B$90=C434)),Sheet2!$C$1:$C$90),W434)</f>
        <v>0.86</v>
      </c>
      <c r="Y434" s="16">
        <f t="shared" si="43"/>
        <v>90468469</v>
      </c>
      <c r="Z434" s="16">
        <f t="shared" si="44"/>
        <v>174580000</v>
      </c>
      <c r="AA434" s="16">
        <f t="shared" si="45"/>
        <v>3805419775</v>
      </c>
    </row>
    <row r="435" spans="1:27" x14ac:dyDescent="0.15">
      <c r="A435" s="16">
        <v>430</v>
      </c>
      <c r="B435" s="16">
        <v>109</v>
      </c>
      <c r="C435" s="16">
        <v>8</v>
      </c>
      <c r="D435" s="16">
        <f t="shared" si="46"/>
        <v>0</v>
      </c>
      <c r="E435" s="16">
        <f t="shared" si="48"/>
        <v>0</v>
      </c>
      <c r="F435" s="16">
        <f t="shared" si="47"/>
        <v>0</v>
      </c>
      <c r="L435" s="16" t="s">
        <v>30</v>
      </c>
      <c r="M435" s="16" t="str" cm="1">
        <f t="array" ref="M435:U435">_xlfn._xlws.FILTER(领地怪物效果!$A$4:$I$64,L435=领地怪物效果!$A$4:$A$64)</f>
        <v>远征PVP-9级普通</v>
      </c>
      <c r="N435" s="16">
        <v>9</v>
      </c>
      <c r="O435" s="16">
        <v>60</v>
      </c>
      <c r="P435" s="16">
        <v>300</v>
      </c>
      <c r="Q435" s="16">
        <v>300</v>
      </c>
      <c r="R435" s="16">
        <v>0</v>
      </c>
      <c r="S435" s="16">
        <v>180335820</v>
      </c>
      <c r="T435" s="16">
        <v>210000000</v>
      </c>
      <c r="U435" s="16">
        <v>4508395522</v>
      </c>
      <c r="V435" s="16">
        <f t="shared" si="42"/>
        <v>9</v>
      </c>
      <c r="W435" s="19" cm="1">
        <f t="array" ref="W435">SUMPRODUCT((V435=品质升级提升效果!$H$3:$H$102)*(品质升级提升效果!$I$3:$I$102=C435)*(品质升级提升效果!$J$3:$J$102))</f>
        <v>0.76</v>
      </c>
      <c r="X435" s="19" cm="1">
        <f t="array" ref="X435">IFERROR(LOOKUP(1,0/((L435=Sheet2!$A$1:$A$90)*(Sheet2!$B$1:$B$90=C435)),Sheet2!$C$1:$C$90),W435)</f>
        <v>0.76</v>
      </c>
      <c r="Y435" s="16">
        <f t="shared" si="43"/>
        <v>137055223</v>
      </c>
      <c r="Z435" s="16">
        <f t="shared" si="44"/>
        <v>185136000</v>
      </c>
      <c r="AA435" s="16">
        <f t="shared" si="45"/>
        <v>4035514925</v>
      </c>
    </row>
    <row r="436" spans="1:27" x14ac:dyDescent="0.15">
      <c r="A436" s="16">
        <v>431</v>
      </c>
      <c r="B436" s="16">
        <v>110</v>
      </c>
      <c r="C436" s="16">
        <v>8</v>
      </c>
      <c r="D436" s="16">
        <f t="shared" si="46"/>
        <v>0</v>
      </c>
      <c r="E436" s="16">
        <f t="shared" si="48"/>
        <v>0</v>
      </c>
      <c r="F436" s="16">
        <f t="shared" si="47"/>
        <v>0</v>
      </c>
      <c r="L436" s="16" t="s">
        <v>31</v>
      </c>
      <c r="M436" s="16" t="str" cm="1">
        <f t="array" ref="M436:U436">_xlfn._xlws.FILTER(领地怪物效果!$A$4:$I$64,L436=领地怪物效果!$A$4:$A$64)</f>
        <v>远征PVP-10级普通</v>
      </c>
      <c r="N436" s="16">
        <v>10</v>
      </c>
      <c r="O436" s="16">
        <v>70</v>
      </c>
      <c r="P436" s="16">
        <v>320</v>
      </c>
      <c r="Q436" s="16">
        <v>320</v>
      </c>
      <c r="R436" s="16">
        <v>0</v>
      </c>
      <c r="S436" s="16">
        <v>210391791</v>
      </c>
      <c r="T436" s="16">
        <v>224000000</v>
      </c>
      <c r="U436" s="16">
        <v>4808955223</v>
      </c>
      <c r="V436" s="16">
        <f t="shared" si="42"/>
        <v>10</v>
      </c>
      <c r="W436" s="19" cm="1">
        <f t="array" ref="W436">SUMPRODUCT((V436=品质升级提升效果!$H$3:$H$102)*(品质升级提升效果!$I$3:$I$102=C436)*(品质升级提升效果!$J$3:$J$102))</f>
        <v>0.72</v>
      </c>
      <c r="X436" s="19" cm="1">
        <f t="array" ref="X436">IFERROR(LOOKUP(1,0/((L436=Sheet2!$A$1:$A$90)*(Sheet2!$B$1:$B$90=C436)),Sheet2!$C$1:$C$90),W436)</f>
        <v>0.72</v>
      </c>
      <c r="Y436" s="16">
        <f t="shared" si="43"/>
        <v>151482089</v>
      </c>
      <c r="Z436" s="16">
        <f t="shared" si="44"/>
        <v>187084800</v>
      </c>
      <c r="AA436" s="16">
        <f t="shared" si="45"/>
        <v>4077994029</v>
      </c>
    </row>
    <row r="437" spans="1:27" x14ac:dyDescent="0.15">
      <c r="A437" s="16">
        <v>432</v>
      </c>
      <c r="B437" s="16">
        <v>201</v>
      </c>
      <c r="C437" s="16">
        <v>8</v>
      </c>
      <c r="D437" s="16">
        <f t="shared" si="46"/>
        <v>800</v>
      </c>
      <c r="E437" s="16">
        <f t="shared" si="48"/>
        <v>0</v>
      </c>
      <c r="F437" s="16">
        <f t="shared" si="47"/>
        <v>0</v>
      </c>
      <c r="L437" s="16" t="s">
        <v>32</v>
      </c>
      <c r="M437" s="16" t="str" cm="1">
        <f t="array" ref="M437:U437">_xlfn._xlws.FILTER(领地怪物效果!$A$4:$I$64,L437=领地怪物效果!$A$4:$A$64)</f>
        <v>远征PVP-1级远征币矿井</v>
      </c>
      <c r="N437" s="16">
        <v>1</v>
      </c>
      <c r="O437" s="16">
        <v>1.9</v>
      </c>
      <c r="P437" s="16">
        <v>1.9</v>
      </c>
      <c r="Q437" s="16">
        <v>1.9</v>
      </c>
      <c r="R437" s="16">
        <v>0</v>
      </c>
      <c r="S437" s="16">
        <v>5710634</v>
      </c>
      <c r="T437" s="16">
        <v>1330000</v>
      </c>
      <c r="U437" s="16">
        <v>28553171</v>
      </c>
      <c r="V437" s="16">
        <f t="shared" si="42"/>
        <v>1</v>
      </c>
      <c r="W437" s="19" cm="1">
        <f t="array" ref="W437">SUMPRODUCT((V437=品质升级提升效果!$H$3:$H$102)*(品质升级提升效果!$I$3:$I$102=C437)*(品质升级提升效果!$J$3:$J$102))</f>
        <v>1.6</v>
      </c>
      <c r="X437" s="19" cm="1">
        <f t="array" ref="X437">IFERROR(LOOKUP(1,0/((L437=Sheet2!$A$1:$A$90)*(Sheet2!$B$1:$B$90=C437)),Sheet2!$C$1:$C$90),W437)</f>
        <v>1.6</v>
      </c>
      <c r="Y437" s="16">
        <f t="shared" si="43"/>
        <v>9137014</v>
      </c>
      <c r="Z437" s="16">
        <f t="shared" si="44"/>
        <v>2468480</v>
      </c>
      <c r="AA437" s="16">
        <f t="shared" si="45"/>
        <v>53806864</v>
      </c>
    </row>
    <row r="438" spans="1:27" x14ac:dyDescent="0.15">
      <c r="A438" s="16">
        <v>433</v>
      </c>
      <c r="B438" s="16">
        <v>202</v>
      </c>
      <c r="C438" s="16">
        <v>8</v>
      </c>
      <c r="D438" s="16">
        <f t="shared" si="46"/>
        <v>800</v>
      </c>
      <c r="E438" s="16">
        <f t="shared" si="48"/>
        <v>0</v>
      </c>
      <c r="F438" s="16">
        <f t="shared" si="47"/>
        <v>0</v>
      </c>
      <c r="L438" s="16" t="s">
        <v>33</v>
      </c>
      <c r="M438" s="16" t="str" cm="1">
        <f t="array" ref="M438:U438">_xlfn._xlws.FILTER(领地怪物效果!$A$4:$I$64,L438=领地怪物效果!$A$4:$A$64)</f>
        <v>远征PVP-2级远征币矿井</v>
      </c>
      <c r="N438" s="16">
        <v>2</v>
      </c>
      <c r="O438" s="16">
        <v>2.95</v>
      </c>
      <c r="P438" s="16">
        <v>2.25</v>
      </c>
      <c r="Q438" s="16">
        <v>2.25</v>
      </c>
      <c r="R438" s="16">
        <v>0</v>
      </c>
      <c r="S438" s="16">
        <v>8866511</v>
      </c>
      <c r="T438" s="16">
        <v>1575000</v>
      </c>
      <c r="U438" s="16">
        <v>33812966</v>
      </c>
      <c r="V438" s="16">
        <f t="shared" si="42"/>
        <v>2</v>
      </c>
      <c r="W438" s="19" cm="1">
        <f t="array" ref="W438">SUMPRODUCT((V438=品质升级提升效果!$H$3:$H$102)*(品质升级提升效果!$I$3:$I$102=C438)*(品质升级提升效果!$J$3:$J$102))</f>
        <v>1.28</v>
      </c>
      <c r="X438" s="19" cm="1">
        <f t="array" ref="X438">IFERROR(LOOKUP(1,0/((L438=Sheet2!$A$1:$A$90)*(Sheet2!$B$1:$B$90=C438)),Sheet2!$C$1:$C$90),W438)</f>
        <v>1.28</v>
      </c>
      <c r="Y438" s="16">
        <f t="shared" si="43"/>
        <v>11349134</v>
      </c>
      <c r="Z438" s="16">
        <f t="shared" si="44"/>
        <v>2338560</v>
      </c>
      <c r="AA438" s="16">
        <f t="shared" si="45"/>
        <v>50974924</v>
      </c>
    </row>
    <row r="439" spans="1:27" x14ac:dyDescent="0.15">
      <c r="A439" s="16">
        <v>434</v>
      </c>
      <c r="B439" s="16">
        <v>203</v>
      </c>
      <c r="C439" s="16">
        <v>8</v>
      </c>
      <c r="D439" s="16">
        <f t="shared" si="46"/>
        <v>800</v>
      </c>
      <c r="E439" s="16">
        <f t="shared" si="48"/>
        <v>0</v>
      </c>
      <c r="F439" s="16">
        <f t="shared" si="47"/>
        <v>0</v>
      </c>
      <c r="L439" s="16" t="s">
        <v>34</v>
      </c>
      <c r="M439" s="16" t="str" cm="1">
        <f t="array" ref="M439:U439">_xlfn._xlws.FILTER(领地怪物效果!$A$4:$I$64,L439=领地怪物效果!$A$4:$A$64)</f>
        <v>远征PVP-3级远征币矿井</v>
      </c>
      <c r="N439" s="16">
        <v>3</v>
      </c>
      <c r="O439" s="16">
        <v>5.9</v>
      </c>
      <c r="P439" s="16">
        <v>3.9</v>
      </c>
      <c r="Q439" s="16">
        <v>3.9</v>
      </c>
      <c r="R439" s="16">
        <v>0</v>
      </c>
      <c r="S439" s="16">
        <v>17733022</v>
      </c>
      <c r="T439" s="16">
        <v>2730000</v>
      </c>
      <c r="U439" s="16">
        <v>58609141</v>
      </c>
      <c r="V439" s="16">
        <f t="shared" si="42"/>
        <v>3</v>
      </c>
      <c r="W439" s="19" cm="1">
        <f t="array" ref="W439">SUMPRODUCT((V439=品质升级提升效果!$H$3:$H$102)*(品质升级提升效果!$I$3:$I$102=C439)*(品质升级提升效果!$J$3:$J$102))</f>
        <v>1.1400000000000001</v>
      </c>
      <c r="X439" s="19" cm="1">
        <f t="array" ref="X439">IFERROR(LOOKUP(1,0/((L439=Sheet2!$A$1:$A$90)*(Sheet2!$B$1:$B$90=C439)),Sheet2!$C$1:$C$90),W439)</f>
        <v>1.1400000000000001</v>
      </c>
      <c r="Y439" s="16">
        <f t="shared" si="43"/>
        <v>20215645</v>
      </c>
      <c r="Z439" s="16">
        <f t="shared" si="44"/>
        <v>3610152</v>
      </c>
      <c r="AA439" s="16">
        <f t="shared" si="45"/>
        <v>78692539</v>
      </c>
    </row>
    <row r="440" spans="1:27" x14ac:dyDescent="0.15">
      <c r="A440" s="16">
        <v>435</v>
      </c>
      <c r="B440" s="16">
        <v>204</v>
      </c>
      <c r="C440" s="16">
        <v>8</v>
      </c>
      <c r="D440" s="16">
        <f t="shared" si="46"/>
        <v>800</v>
      </c>
      <c r="E440" s="16">
        <f t="shared" si="48"/>
        <v>0</v>
      </c>
      <c r="F440" s="16">
        <f t="shared" si="47"/>
        <v>0</v>
      </c>
      <c r="L440" s="16" t="s">
        <v>35</v>
      </c>
      <c r="M440" s="16" t="str" cm="1">
        <f t="array" ref="M440:U440">_xlfn._xlws.FILTER(领地怪物效果!$A$4:$I$64,L440=领地怪物效果!$A$4:$A$64)</f>
        <v>远征PVP-4级远征币矿井</v>
      </c>
      <c r="N440" s="16">
        <v>4</v>
      </c>
      <c r="O440" s="16">
        <v>8.6999999999999993</v>
      </c>
      <c r="P440" s="16">
        <v>29.7</v>
      </c>
      <c r="Q440" s="16">
        <v>29.7</v>
      </c>
      <c r="R440" s="16">
        <v>0</v>
      </c>
      <c r="S440" s="16">
        <v>26148694</v>
      </c>
      <c r="T440" s="16">
        <v>20790000</v>
      </c>
      <c r="U440" s="16">
        <v>446331156</v>
      </c>
      <c r="V440" s="16">
        <f t="shared" si="42"/>
        <v>4</v>
      </c>
      <c r="W440" s="19" cm="1">
        <f t="array" ref="W440">SUMPRODUCT((V440=品质升级提升效果!$H$3:$H$102)*(品质升级提升效果!$I$3:$I$102=C440)*(品质升级提升效果!$J$3:$J$102))</f>
        <v>1.28</v>
      </c>
      <c r="X440" s="19" cm="1">
        <f t="array" ref="X440">IFERROR(LOOKUP(1,0/((L440=Sheet2!$A$1:$A$90)*(Sheet2!$B$1:$B$90=C440)),Sheet2!$C$1:$C$90),W440)</f>
        <v>1.28</v>
      </c>
      <c r="Y440" s="16">
        <f t="shared" si="43"/>
        <v>33470328</v>
      </c>
      <c r="Z440" s="16">
        <f t="shared" si="44"/>
        <v>30868992</v>
      </c>
      <c r="AA440" s="16">
        <f t="shared" si="45"/>
        <v>672869013</v>
      </c>
    </row>
    <row r="441" spans="1:27" x14ac:dyDescent="0.15">
      <c r="A441" s="16">
        <v>436</v>
      </c>
      <c r="B441" s="16">
        <v>205</v>
      </c>
      <c r="C441" s="16">
        <v>8</v>
      </c>
      <c r="D441" s="16">
        <f t="shared" si="46"/>
        <v>800</v>
      </c>
      <c r="E441" s="16">
        <f t="shared" si="48"/>
        <v>0</v>
      </c>
      <c r="F441" s="16">
        <f t="shared" si="47"/>
        <v>0</v>
      </c>
      <c r="L441" s="16" t="s">
        <v>36</v>
      </c>
      <c r="M441" s="16" t="str" cm="1">
        <f t="array" ref="M441:U441">_xlfn._xlws.FILTER(领地怪物效果!$A$4:$I$64,L441=领地怪物效果!$A$4:$A$64)</f>
        <v>远征PVP-5级远征币矿井</v>
      </c>
      <c r="N441" s="16">
        <v>5</v>
      </c>
      <c r="O441" s="16">
        <v>13.2</v>
      </c>
      <c r="P441" s="16">
        <v>35</v>
      </c>
      <c r="Q441" s="16">
        <v>35</v>
      </c>
      <c r="R441" s="16">
        <v>0</v>
      </c>
      <c r="S441" s="16">
        <v>39673880</v>
      </c>
      <c r="T441" s="16">
        <v>24500000</v>
      </c>
      <c r="U441" s="16">
        <v>525979477</v>
      </c>
      <c r="V441" s="16">
        <f t="shared" si="42"/>
        <v>5</v>
      </c>
      <c r="W441" s="19" cm="1">
        <f t="array" ref="W441">SUMPRODUCT((V441=品质升级提升效果!$H$3:$H$102)*(品质升级提升效果!$I$3:$I$102=C441)*(品质升级提升效果!$J$3:$J$102))</f>
        <v>1.1400000000000001</v>
      </c>
      <c r="X441" s="19" cm="1">
        <f t="array" ref="X441">IFERROR(LOOKUP(1,0/((L441=Sheet2!$A$1:$A$90)*(Sheet2!$B$1:$B$90=C441)),Sheet2!$C$1:$C$90),W441)</f>
        <v>1.1400000000000001</v>
      </c>
      <c r="Y441" s="16">
        <f t="shared" si="43"/>
        <v>45228223</v>
      </c>
      <c r="Z441" s="16">
        <f t="shared" si="44"/>
        <v>32398800</v>
      </c>
      <c r="AA441" s="16">
        <f t="shared" si="45"/>
        <v>706215111</v>
      </c>
    </row>
    <row r="442" spans="1:27" x14ac:dyDescent="0.15">
      <c r="A442" s="16">
        <v>437</v>
      </c>
      <c r="B442" s="16">
        <v>206</v>
      </c>
      <c r="C442" s="16">
        <v>8</v>
      </c>
      <c r="D442" s="16">
        <f t="shared" si="46"/>
        <v>800</v>
      </c>
      <c r="E442" s="16">
        <f t="shared" si="48"/>
        <v>0</v>
      </c>
      <c r="F442" s="16">
        <f t="shared" si="47"/>
        <v>0</v>
      </c>
      <c r="L442" s="16" t="s">
        <v>37</v>
      </c>
      <c r="M442" s="16" t="str" cm="1">
        <f t="array" ref="M442:U442">_xlfn._xlws.FILTER(领地怪物效果!$A$4:$I$64,L442=领地怪物效果!$A$4:$A$64)</f>
        <v>远征PVP-6级远征币矿井</v>
      </c>
      <c r="N442" s="16">
        <v>6</v>
      </c>
      <c r="O442" s="16">
        <v>31.05</v>
      </c>
      <c r="P442" s="16">
        <v>232</v>
      </c>
      <c r="Q442" s="16">
        <v>232</v>
      </c>
      <c r="R442" s="16">
        <v>0</v>
      </c>
      <c r="S442" s="16">
        <v>93323787</v>
      </c>
      <c r="T442" s="16">
        <v>162400000</v>
      </c>
      <c r="U442" s="16">
        <v>3486492537</v>
      </c>
      <c r="V442" s="16">
        <f t="shared" si="42"/>
        <v>6</v>
      </c>
      <c r="W442" s="19" cm="1">
        <f t="array" ref="W442">SUMPRODUCT((V442=品质升级提升效果!$H$3:$H$102)*(品质升级提升效果!$I$3:$I$102=C442)*(品质升级提升效果!$J$3:$J$102))</f>
        <v>1.04</v>
      </c>
      <c r="X442" s="19" cm="1">
        <f t="array" ref="X442">IFERROR(LOOKUP(1,0/((L442=Sheet2!$A$1:$A$90)*(Sheet2!$B$1:$B$90=C442)),Sheet2!$C$1:$C$90),W442)</f>
        <v>1.04</v>
      </c>
      <c r="Y442" s="16">
        <f t="shared" si="43"/>
        <v>97056738</v>
      </c>
      <c r="Z442" s="16">
        <f t="shared" si="44"/>
        <v>195919360</v>
      </c>
      <c r="AA442" s="16">
        <f t="shared" si="45"/>
        <v>4270565969</v>
      </c>
    </row>
    <row r="443" spans="1:27" x14ac:dyDescent="0.15">
      <c r="A443" s="16">
        <v>438</v>
      </c>
      <c r="B443" s="16">
        <v>207</v>
      </c>
      <c r="C443" s="16">
        <v>8</v>
      </c>
      <c r="D443" s="16">
        <f t="shared" si="46"/>
        <v>800</v>
      </c>
      <c r="E443" s="16">
        <f t="shared" si="48"/>
        <v>0</v>
      </c>
      <c r="F443" s="16">
        <f t="shared" si="47"/>
        <v>0</v>
      </c>
      <c r="L443" s="16" t="s">
        <v>38</v>
      </c>
      <c r="M443" s="16" t="str" cm="1">
        <f t="array" ref="M443:U443">_xlfn._xlws.FILTER(领地怪物效果!$A$4:$I$64,L443=领地怪物效果!$A$4:$A$64)</f>
        <v>远征PVP-7级远征币矿井</v>
      </c>
      <c r="N443" s="16">
        <v>7</v>
      </c>
      <c r="O443" s="16">
        <v>35.799999999999997</v>
      </c>
      <c r="P443" s="16">
        <v>300</v>
      </c>
      <c r="Q443" s="16">
        <v>300</v>
      </c>
      <c r="R443" s="16">
        <v>0</v>
      </c>
      <c r="S443" s="16">
        <v>107600373</v>
      </c>
      <c r="T443" s="16">
        <v>210000000</v>
      </c>
      <c r="U443" s="16">
        <v>4508395522</v>
      </c>
      <c r="V443" s="16">
        <f t="shared" si="42"/>
        <v>7</v>
      </c>
      <c r="W443" s="19" cm="1">
        <f t="array" ref="W443">SUMPRODUCT((V443=品质升级提升效果!$H$3:$H$102)*(品质升级提升效果!$I$3:$I$102=C443)*(品质升级提升效果!$J$3:$J$102))</f>
        <v>0.96</v>
      </c>
      <c r="X443" s="19" cm="1">
        <f t="array" ref="X443">IFERROR(LOOKUP(1,0/((L443=Sheet2!$A$1:$A$90)*(Sheet2!$B$1:$B$90=C443)),Sheet2!$C$1:$C$90),W443)</f>
        <v>0.96</v>
      </c>
      <c r="Y443" s="16">
        <f t="shared" si="43"/>
        <v>103296358</v>
      </c>
      <c r="Z443" s="16">
        <f t="shared" si="44"/>
        <v>233856000</v>
      </c>
      <c r="AA443" s="16">
        <f t="shared" si="45"/>
        <v>5097492536</v>
      </c>
    </row>
    <row r="444" spans="1:27" x14ac:dyDescent="0.15">
      <c r="A444" s="16">
        <v>439</v>
      </c>
      <c r="B444" s="16">
        <v>208</v>
      </c>
      <c r="C444" s="16">
        <v>8</v>
      </c>
      <c r="D444" s="16">
        <f t="shared" si="46"/>
        <v>800</v>
      </c>
      <c r="E444" s="16">
        <f t="shared" si="48"/>
        <v>0</v>
      </c>
      <c r="F444" s="16">
        <f t="shared" si="47"/>
        <v>0</v>
      </c>
      <c r="L444" s="16" t="s">
        <v>39</v>
      </c>
      <c r="M444" s="16" t="str" cm="1">
        <f t="array" ref="M444:U444">_xlfn._xlws.FILTER(领地怪物效果!$A$4:$I$64,L444=领地怪物效果!$A$4:$A$64)</f>
        <v>远征PVP-8级远征币矿井</v>
      </c>
      <c r="N444" s="16">
        <v>8</v>
      </c>
      <c r="O444" s="16">
        <v>39.549999999999997</v>
      </c>
      <c r="P444" s="16">
        <v>387.5</v>
      </c>
      <c r="Q444" s="16">
        <v>387.5</v>
      </c>
      <c r="R444" s="16">
        <v>0</v>
      </c>
      <c r="S444" s="16">
        <v>118871361</v>
      </c>
      <c r="T444" s="16">
        <v>271250000</v>
      </c>
      <c r="U444" s="16">
        <v>5823344216</v>
      </c>
      <c r="V444" s="16">
        <f t="shared" si="42"/>
        <v>8</v>
      </c>
      <c r="W444" s="19" cm="1">
        <f t="array" ref="W444">SUMPRODUCT((V444=品质升级提升效果!$H$3:$H$102)*(品质升级提升效果!$I$3:$I$102=C444)*(品质升级提升效果!$J$3:$J$102))</f>
        <v>0.86</v>
      </c>
      <c r="X444" s="19" cm="1">
        <f t="array" ref="X444">IFERROR(LOOKUP(1,0/((L444=Sheet2!$A$1:$A$90)*(Sheet2!$B$1:$B$90=C444)),Sheet2!$C$1:$C$90),W444)</f>
        <v>0.86</v>
      </c>
      <c r="Y444" s="16">
        <f t="shared" si="43"/>
        <v>102229370</v>
      </c>
      <c r="Z444" s="16">
        <f t="shared" si="44"/>
        <v>270599000</v>
      </c>
      <c r="AA444" s="16">
        <f t="shared" si="45"/>
        <v>5898400652</v>
      </c>
    </row>
    <row r="445" spans="1:27" x14ac:dyDescent="0.15">
      <c r="A445" s="16">
        <v>440</v>
      </c>
      <c r="B445" s="16">
        <v>209</v>
      </c>
      <c r="C445" s="16">
        <v>8</v>
      </c>
      <c r="D445" s="16">
        <f t="shared" si="46"/>
        <v>800</v>
      </c>
      <c r="E445" s="16">
        <f t="shared" si="48"/>
        <v>0</v>
      </c>
      <c r="F445" s="16">
        <f t="shared" si="47"/>
        <v>0</v>
      </c>
      <c r="L445" s="16" t="s">
        <v>40</v>
      </c>
      <c r="M445" s="16" t="str" cm="1">
        <f t="array" ref="M445:U445">_xlfn._xlws.FILTER(领地怪物效果!$A$4:$I$64,L445=领地怪物效果!$A$4:$A$64)</f>
        <v>远征PVP-9级远征币矿井</v>
      </c>
      <c r="N445" s="16">
        <v>9</v>
      </c>
      <c r="O445" s="16">
        <v>68.400000000000006</v>
      </c>
      <c r="P445" s="16">
        <v>480</v>
      </c>
      <c r="Q445" s="16">
        <v>480</v>
      </c>
      <c r="R445" s="16">
        <v>0</v>
      </c>
      <c r="S445" s="16">
        <v>205582835</v>
      </c>
      <c r="T445" s="16">
        <v>336000000</v>
      </c>
      <c r="U445" s="16">
        <v>7213432835</v>
      </c>
      <c r="V445" s="16">
        <f t="shared" si="42"/>
        <v>9</v>
      </c>
      <c r="W445" s="19" cm="1">
        <f t="array" ref="W445">SUMPRODUCT((V445=品质升级提升效果!$H$3:$H$102)*(品质升级提升效果!$I$3:$I$102=C445)*(品质升级提升效果!$J$3:$J$102))</f>
        <v>0.76</v>
      </c>
      <c r="X445" s="19" cm="1">
        <f t="array" ref="X445">IFERROR(LOOKUP(1,0/((L445=Sheet2!$A$1:$A$90)*(Sheet2!$B$1:$B$90=C445)),Sheet2!$C$1:$C$90),W445)</f>
        <v>0.76</v>
      </c>
      <c r="Y445" s="16">
        <f t="shared" si="43"/>
        <v>156242954</v>
      </c>
      <c r="Z445" s="16">
        <f t="shared" si="44"/>
        <v>296217600</v>
      </c>
      <c r="AA445" s="16">
        <f t="shared" si="45"/>
        <v>6456823879</v>
      </c>
    </row>
    <row r="446" spans="1:27" x14ac:dyDescent="0.15">
      <c r="A446" s="16">
        <v>441</v>
      </c>
      <c r="B446" s="16">
        <v>210</v>
      </c>
      <c r="C446" s="16">
        <v>8</v>
      </c>
      <c r="D446" s="16">
        <f t="shared" si="46"/>
        <v>800</v>
      </c>
      <c r="E446" s="16">
        <f t="shared" si="48"/>
        <v>0</v>
      </c>
      <c r="F446" s="16">
        <f t="shared" si="47"/>
        <v>0</v>
      </c>
      <c r="L446" s="16" t="s">
        <v>41</v>
      </c>
      <c r="M446" s="16" t="str" cm="1">
        <f t="array" ref="M446:U446">_xlfn._xlws.FILTER(领地怪物效果!$A$4:$I$64,L446=领地怪物效果!$A$4:$A$64)</f>
        <v>远征PVP-10级远征币矿井</v>
      </c>
      <c r="N446" s="16">
        <v>10</v>
      </c>
      <c r="O446" s="16">
        <v>80.5</v>
      </c>
      <c r="P446" s="16">
        <v>528</v>
      </c>
      <c r="Q446" s="16">
        <v>528</v>
      </c>
      <c r="R446" s="16">
        <v>0</v>
      </c>
      <c r="S446" s="16">
        <v>241950559</v>
      </c>
      <c r="T446" s="16">
        <v>369600000</v>
      </c>
      <c r="U446" s="16">
        <v>7934776119</v>
      </c>
      <c r="V446" s="16">
        <f t="shared" si="42"/>
        <v>10</v>
      </c>
      <c r="W446" s="19" cm="1">
        <f t="array" ref="W446">SUMPRODUCT((V446=品质升级提升效果!$H$3:$H$102)*(品质升级提升效果!$I$3:$I$102=C446)*(品质升级提升效果!$J$3:$J$102))</f>
        <v>0.72</v>
      </c>
      <c r="X446" s="19" cm="1">
        <f t="array" ref="X446">IFERROR(LOOKUP(1,0/((L446=Sheet2!$A$1:$A$90)*(Sheet2!$B$1:$B$90=C446)),Sheet2!$C$1:$C$90),W446)</f>
        <v>0.72</v>
      </c>
      <c r="Y446" s="16">
        <f t="shared" si="43"/>
        <v>174204402</v>
      </c>
      <c r="Z446" s="16">
        <f t="shared" si="44"/>
        <v>308689920</v>
      </c>
      <c r="AA446" s="16">
        <f t="shared" si="45"/>
        <v>6728690148</v>
      </c>
    </row>
    <row r="447" spans="1:27" x14ac:dyDescent="0.15">
      <c r="A447" s="16">
        <v>442</v>
      </c>
      <c r="B447" s="16">
        <v>301</v>
      </c>
      <c r="C447" s="16">
        <v>8</v>
      </c>
      <c r="D447" s="16">
        <f t="shared" si="46"/>
        <v>0</v>
      </c>
      <c r="E447" s="16">
        <f t="shared" si="48"/>
        <v>800</v>
      </c>
      <c r="F447" s="16">
        <f t="shared" si="47"/>
        <v>0</v>
      </c>
      <c r="L447" s="16" t="s">
        <v>42</v>
      </c>
      <c r="M447" s="16" t="str" cm="1">
        <f t="array" ref="M447:U447">_xlfn._xlws.FILTER(领地怪物效果!$A$4:$I$64,L447=领地怪物效果!$A$4:$A$64)</f>
        <v>远征PVP-1级圣水矿井</v>
      </c>
      <c r="N447" s="16">
        <v>1</v>
      </c>
      <c r="O447" s="16">
        <v>2.5499999999999998</v>
      </c>
      <c r="P447" s="16">
        <v>1.4</v>
      </c>
      <c r="Q447" s="16">
        <v>1.4</v>
      </c>
      <c r="R447" s="16">
        <v>0</v>
      </c>
      <c r="S447" s="16">
        <v>7664272</v>
      </c>
      <c r="T447" s="16">
        <v>980000</v>
      </c>
      <c r="U447" s="16">
        <v>21039179</v>
      </c>
      <c r="V447" s="16">
        <f t="shared" si="42"/>
        <v>1</v>
      </c>
      <c r="W447" s="19" cm="1">
        <f t="array" ref="W447">SUMPRODUCT((V447=品质升级提升效果!$H$3:$H$102)*(品质升级提升效果!$I$3:$I$102=C447)*(品质升级提升效果!$J$3:$J$102))</f>
        <v>1.6</v>
      </c>
      <c r="X447" s="19" cm="1">
        <f t="array" ref="X447">IFERROR(LOOKUP(1,0/((L447=Sheet2!$A$1:$A$90)*(Sheet2!$B$1:$B$90=C447)),Sheet2!$C$1:$C$90),W447)</f>
        <v>1.6</v>
      </c>
      <c r="Y447" s="16">
        <f t="shared" si="43"/>
        <v>12262835</v>
      </c>
      <c r="Z447" s="16">
        <f t="shared" si="44"/>
        <v>1818880</v>
      </c>
      <c r="AA447" s="16">
        <f t="shared" si="45"/>
        <v>39647163</v>
      </c>
    </row>
    <row r="448" spans="1:27" x14ac:dyDescent="0.15">
      <c r="A448" s="16">
        <v>443</v>
      </c>
      <c r="B448" s="16">
        <v>302</v>
      </c>
      <c r="C448" s="16">
        <v>8</v>
      </c>
      <c r="D448" s="16">
        <f t="shared" si="46"/>
        <v>0</v>
      </c>
      <c r="E448" s="16">
        <f t="shared" si="48"/>
        <v>800</v>
      </c>
      <c r="F448" s="16">
        <f t="shared" si="47"/>
        <v>0</v>
      </c>
      <c r="L448" s="16" t="s">
        <v>43</v>
      </c>
      <c r="M448" s="16" t="str" cm="1">
        <f t="array" ref="M448:U448">_xlfn._xlws.FILTER(领地怪物效果!$A$4:$I$64,L448=领地怪物效果!$A$4:$A$64)</f>
        <v>远征PVP-2级圣水矿井</v>
      </c>
      <c r="N448" s="16">
        <v>2</v>
      </c>
      <c r="O448" s="16">
        <v>4</v>
      </c>
      <c r="P448" s="16">
        <v>1.65</v>
      </c>
      <c r="Q448" s="16">
        <v>1.65</v>
      </c>
      <c r="R448" s="16">
        <v>0</v>
      </c>
      <c r="S448" s="16">
        <v>12022388</v>
      </c>
      <c r="T448" s="16">
        <v>1155000</v>
      </c>
      <c r="U448" s="16">
        <v>24796175</v>
      </c>
      <c r="V448" s="16">
        <f t="shared" si="42"/>
        <v>2</v>
      </c>
      <c r="W448" s="19" cm="1">
        <f t="array" ref="W448">SUMPRODUCT((V448=品质升级提升效果!$H$3:$H$102)*(品质升级提升效果!$I$3:$I$102=C448)*(品质升级提升效果!$J$3:$J$102))</f>
        <v>1.28</v>
      </c>
      <c r="X448" s="19" cm="1">
        <f t="array" ref="X448">IFERROR(LOOKUP(1,0/((L448=Sheet2!$A$1:$A$90)*(Sheet2!$B$1:$B$90=C448)),Sheet2!$C$1:$C$90),W448)</f>
        <v>1.28</v>
      </c>
      <c r="Y448" s="16">
        <f t="shared" si="43"/>
        <v>15388656</v>
      </c>
      <c r="Z448" s="16">
        <f t="shared" si="44"/>
        <v>1714944</v>
      </c>
      <c r="AA448" s="16">
        <f t="shared" si="45"/>
        <v>37381611</v>
      </c>
    </row>
    <row r="449" spans="1:27" x14ac:dyDescent="0.15">
      <c r="A449" s="16">
        <v>444</v>
      </c>
      <c r="B449" s="16">
        <v>303</v>
      </c>
      <c r="C449" s="16">
        <v>8</v>
      </c>
      <c r="D449" s="16">
        <f t="shared" si="46"/>
        <v>0</v>
      </c>
      <c r="E449" s="16">
        <f t="shared" si="48"/>
        <v>800</v>
      </c>
      <c r="F449" s="16">
        <f t="shared" si="47"/>
        <v>0</v>
      </c>
      <c r="L449" s="16" t="s">
        <v>44</v>
      </c>
      <c r="M449" s="16" t="str" cm="1">
        <f t="array" ref="M449:U449">_xlfn._xlws.FILTER(领地怪物效果!$A$4:$I$64,L449=领地怪物效果!$A$4:$A$64)</f>
        <v>远征PVP-3级圣水矿井</v>
      </c>
      <c r="N449" s="16">
        <v>3</v>
      </c>
      <c r="O449" s="16">
        <v>8</v>
      </c>
      <c r="P449" s="16">
        <v>2.9</v>
      </c>
      <c r="Q449" s="16">
        <v>2.9</v>
      </c>
      <c r="R449" s="16">
        <v>0</v>
      </c>
      <c r="S449" s="16">
        <v>24044776</v>
      </c>
      <c r="T449" s="16">
        <v>2030000</v>
      </c>
      <c r="U449" s="16">
        <v>43581156</v>
      </c>
      <c r="V449" s="16">
        <f t="shared" si="42"/>
        <v>3</v>
      </c>
      <c r="W449" s="19" cm="1">
        <f t="array" ref="W449">SUMPRODUCT((V449=品质升级提升效果!$H$3:$H$102)*(品质升级提升效果!$I$3:$I$102=C449)*(品质升级提升效果!$J$3:$J$102))</f>
        <v>1.1400000000000001</v>
      </c>
      <c r="X449" s="19" cm="1">
        <f t="array" ref="X449">IFERROR(LOOKUP(1,0/((L449=Sheet2!$A$1:$A$90)*(Sheet2!$B$1:$B$90=C449)),Sheet2!$C$1:$C$90),W449)</f>
        <v>1.1400000000000001</v>
      </c>
      <c r="Y449" s="16">
        <f t="shared" si="43"/>
        <v>27411044</v>
      </c>
      <c r="Z449" s="16">
        <f t="shared" si="44"/>
        <v>2684472</v>
      </c>
      <c r="AA449" s="16">
        <f t="shared" si="45"/>
        <v>58514965</v>
      </c>
    </row>
    <row r="450" spans="1:27" x14ac:dyDescent="0.15">
      <c r="A450" s="16">
        <v>445</v>
      </c>
      <c r="B450" s="16">
        <v>304</v>
      </c>
      <c r="C450" s="16">
        <v>8</v>
      </c>
      <c r="D450" s="16">
        <f t="shared" si="46"/>
        <v>0</v>
      </c>
      <c r="E450" s="16">
        <f t="shared" si="48"/>
        <v>800</v>
      </c>
      <c r="F450" s="16">
        <f t="shared" si="47"/>
        <v>0</v>
      </c>
      <c r="L450" s="16" t="s">
        <v>45</v>
      </c>
      <c r="M450" s="16" t="str" cm="1">
        <f t="array" ref="M450:U450">_xlfn._xlws.FILTER(领地怪物效果!$A$4:$I$64,L450=领地怪物效果!$A$4:$A$64)</f>
        <v>远征PVP-4级圣水矿井</v>
      </c>
      <c r="N450" s="16">
        <v>4</v>
      </c>
      <c r="O450" s="16">
        <v>11.75</v>
      </c>
      <c r="P450" s="16">
        <v>22.25</v>
      </c>
      <c r="Q450" s="16">
        <v>22.25</v>
      </c>
      <c r="R450" s="16">
        <v>0</v>
      </c>
      <c r="S450" s="16">
        <v>35315764</v>
      </c>
      <c r="T450" s="16">
        <v>15575000</v>
      </c>
      <c r="U450" s="16">
        <v>334372667</v>
      </c>
      <c r="V450" s="16">
        <f t="shared" si="42"/>
        <v>4</v>
      </c>
      <c r="W450" s="19" cm="1">
        <f t="array" ref="W450">SUMPRODUCT((V450=品质升级提升效果!$H$3:$H$102)*(品质升级提升效果!$I$3:$I$102=C450)*(品质升级提升效果!$J$3:$J$102))</f>
        <v>1.28</v>
      </c>
      <c r="X450" s="19" cm="1">
        <f t="array" ref="X450">IFERROR(LOOKUP(1,0/((L450=Sheet2!$A$1:$A$90)*(Sheet2!$B$1:$B$90=C450)),Sheet2!$C$1:$C$90),W450)</f>
        <v>1.28</v>
      </c>
      <c r="Y450" s="16">
        <f t="shared" si="43"/>
        <v>45204177</v>
      </c>
      <c r="Z450" s="16">
        <f t="shared" si="44"/>
        <v>23125760</v>
      </c>
      <c r="AA450" s="16">
        <f t="shared" si="45"/>
        <v>504085371</v>
      </c>
    </row>
    <row r="451" spans="1:27" x14ac:dyDescent="0.15">
      <c r="A451" s="16">
        <v>446</v>
      </c>
      <c r="B451" s="16">
        <v>305</v>
      </c>
      <c r="C451" s="16">
        <v>8</v>
      </c>
      <c r="D451" s="16">
        <f t="shared" si="46"/>
        <v>0</v>
      </c>
      <c r="E451" s="16">
        <f t="shared" si="48"/>
        <v>800</v>
      </c>
      <c r="F451" s="16">
        <f t="shared" si="47"/>
        <v>0</v>
      </c>
      <c r="L451" s="16" t="s">
        <v>46</v>
      </c>
      <c r="M451" s="16" t="str" cm="1">
        <f t="array" ref="M451:U451">_xlfn._xlws.FILTER(领地怪物效果!$A$4:$I$64,L451=领地怪物效果!$A$4:$A$64)</f>
        <v>远征PVP-5级圣水矿井</v>
      </c>
      <c r="N451" s="16">
        <v>5</v>
      </c>
      <c r="O451" s="16">
        <v>17.8</v>
      </c>
      <c r="P451" s="16">
        <v>26.25</v>
      </c>
      <c r="Q451" s="16">
        <v>26.25</v>
      </c>
      <c r="R451" s="16">
        <v>0</v>
      </c>
      <c r="S451" s="16">
        <v>53499626</v>
      </c>
      <c r="T451" s="16">
        <v>18375000</v>
      </c>
      <c r="U451" s="16">
        <v>394484608</v>
      </c>
      <c r="V451" s="16">
        <f t="shared" si="42"/>
        <v>5</v>
      </c>
      <c r="W451" s="19" cm="1">
        <f t="array" ref="W451">SUMPRODUCT((V451=品质升级提升效果!$H$3:$H$102)*(品质升级提升效果!$I$3:$I$102=C451)*(品质升级提升效果!$J$3:$J$102))</f>
        <v>1.1400000000000001</v>
      </c>
      <c r="X451" s="19" cm="1">
        <f t="array" ref="X451">IFERROR(LOOKUP(1,0/((L451=Sheet2!$A$1:$A$90)*(Sheet2!$B$1:$B$90=C451)),Sheet2!$C$1:$C$90),W451)</f>
        <v>1.1400000000000001</v>
      </c>
      <c r="Y451" s="16">
        <f t="shared" si="43"/>
        <v>60989573</v>
      </c>
      <c r="Z451" s="16">
        <f t="shared" si="44"/>
        <v>24299100</v>
      </c>
      <c r="AA451" s="16">
        <f t="shared" si="45"/>
        <v>529661333</v>
      </c>
    </row>
    <row r="452" spans="1:27" x14ac:dyDescent="0.15">
      <c r="A452" s="16">
        <v>447</v>
      </c>
      <c r="B452" s="16">
        <v>306</v>
      </c>
      <c r="C452" s="16">
        <v>8</v>
      </c>
      <c r="D452" s="16">
        <f t="shared" si="46"/>
        <v>0</v>
      </c>
      <c r="E452" s="16">
        <f t="shared" si="48"/>
        <v>800</v>
      </c>
      <c r="F452" s="16">
        <f t="shared" si="47"/>
        <v>0</v>
      </c>
      <c r="L452" s="16" t="s">
        <v>47</v>
      </c>
      <c r="M452" s="16" t="str" cm="1">
        <f t="array" ref="M452:U452">_xlfn._xlws.FILTER(领地怪物效果!$A$4:$I$64,L452=领地怪物效果!$A$4:$A$64)</f>
        <v>远征PVP-6级圣水矿井</v>
      </c>
      <c r="N452" s="16">
        <v>6</v>
      </c>
      <c r="O452" s="16">
        <v>41.95</v>
      </c>
      <c r="P452" s="16">
        <v>174</v>
      </c>
      <c r="Q452" s="16">
        <v>174</v>
      </c>
      <c r="R452" s="16">
        <v>0</v>
      </c>
      <c r="S452" s="16">
        <v>126084794</v>
      </c>
      <c r="T452" s="16">
        <v>121800000</v>
      </c>
      <c r="U452" s="16">
        <v>2614869402</v>
      </c>
      <c r="V452" s="16">
        <f t="shared" si="42"/>
        <v>6</v>
      </c>
      <c r="W452" s="19" cm="1">
        <f t="array" ref="W452">SUMPRODUCT((V452=品质升级提升效果!$H$3:$H$102)*(品质升级提升效果!$I$3:$I$102=C452)*(品质升级提升效果!$J$3:$J$102))</f>
        <v>1.04</v>
      </c>
      <c r="X452" s="19" cm="1">
        <f t="array" ref="X452">IFERROR(LOOKUP(1,0/((L452=Sheet2!$A$1:$A$90)*(Sheet2!$B$1:$B$90=C452)),Sheet2!$C$1:$C$90),W452)</f>
        <v>1.04</v>
      </c>
      <c r="Y452" s="16">
        <f t="shared" si="43"/>
        <v>131128185</v>
      </c>
      <c r="Z452" s="16">
        <f t="shared" si="44"/>
        <v>146939520</v>
      </c>
      <c r="AA452" s="16">
        <f t="shared" si="45"/>
        <v>3202924476</v>
      </c>
    </row>
    <row r="453" spans="1:27" x14ac:dyDescent="0.15">
      <c r="A453" s="16">
        <v>448</v>
      </c>
      <c r="B453" s="16">
        <v>307</v>
      </c>
      <c r="C453" s="16">
        <v>8</v>
      </c>
      <c r="D453" s="16">
        <f t="shared" si="46"/>
        <v>0</v>
      </c>
      <c r="E453" s="16">
        <f t="shared" si="48"/>
        <v>800</v>
      </c>
      <c r="F453" s="16">
        <f t="shared" si="47"/>
        <v>0</v>
      </c>
      <c r="L453" s="16" t="s">
        <v>48</v>
      </c>
      <c r="M453" s="16" t="str" cm="1">
        <f t="array" ref="M453:U453">_xlfn._xlws.FILTER(领地怪物效果!$A$4:$I$64,L453=领地怪物效果!$A$4:$A$64)</f>
        <v>远征PVP-7级圣水矿井</v>
      </c>
      <c r="N453" s="16">
        <v>7</v>
      </c>
      <c r="O453" s="16">
        <v>48.35</v>
      </c>
      <c r="P453" s="16">
        <v>225</v>
      </c>
      <c r="Q453" s="16">
        <v>225</v>
      </c>
      <c r="R453" s="16">
        <v>0</v>
      </c>
      <c r="S453" s="16">
        <v>145320615</v>
      </c>
      <c r="T453" s="16">
        <v>157500000</v>
      </c>
      <c r="U453" s="16">
        <v>3381296641</v>
      </c>
      <c r="V453" s="16">
        <f t="shared" si="42"/>
        <v>7</v>
      </c>
      <c r="W453" s="19" cm="1">
        <f t="array" ref="W453">SUMPRODUCT((V453=品质升级提升效果!$H$3:$H$102)*(品质升级提升效果!$I$3:$I$102=C453)*(品质升级提升效果!$J$3:$J$102))</f>
        <v>0.96</v>
      </c>
      <c r="X453" s="19" cm="1">
        <f t="array" ref="X453">IFERROR(LOOKUP(1,0/((L453=Sheet2!$A$1:$A$90)*(Sheet2!$B$1:$B$90=C453)),Sheet2!$C$1:$C$90),W453)</f>
        <v>0.96</v>
      </c>
      <c r="Y453" s="16">
        <f t="shared" si="43"/>
        <v>139507790</v>
      </c>
      <c r="Z453" s="16">
        <f t="shared" si="44"/>
        <v>175392000</v>
      </c>
      <c r="AA453" s="16">
        <f t="shared" si="45"/>
        <v>3823119402</v>
      </c>
    </row>
    <row r="454" spans="1:27" x14ac:dyDescent="0.15">
      <c r="A454" s="16">
        <v>449</v>
      </c>
      <c r="B454" s="16">
        <v>308</v>
      </c>
      <c r="C454" s="16">
        <v>8</v>
      </c>
      <c r="D454" s="16">
        <f t="shared" si="46"/>
        <v>0</v>
      </c>
      <c r="E454" s="16">
        <f t="shared" si="48"/>
        <v>800</v>
      </c>
      <c r="F454" s="16">
        <f t="shared" si="47"/>
        <v>0</v>
      </c>
      <c r="L454" s="16" t="s">
        <v>49</v>
      </c>
      <c r="M454" s="16" t="str" cm="1">
        <f t="array" ref="M454:U454">_xlfn._xlws.FILTER(领地怪物效果!$A$4:$I$64,L454=领地怪物效果!$A$4:$A$64)</f>
        <v>远征PVP-8级圣水矿井</v>
      </c>
      <c r="N454" s="16">
        <v>8</v>
      </c>
      <c r="O454" s="16">
        <v>53.35</v>
      </c>
      <c r="P454" s="16">
        <v>290.60000000000002</v>
      </c>
      <c r="Q454" s="16">
        <v>290.60000000000002</v>
      </c>
      <c r="R454" s="16">
        <v>0</v>
      </c>
      <c r="S454" s="16">
        <v>160348600</v>
      </c>
      <c r="T454" s="16">
        <v>203420000</v>
      </c>
      <c r="U454" s="16">
        <v>4367132462</v>
      </c>
      <c r="V454" s="16">
        <f t="shared" si="42"/>
        <v>8</v>
      </c>
      <c r="W454" s="19" cm="1">
        <f t="array" ref="W454">SUMPRODUCT((V454=品质升级提升效果!$H$3:$H$102)*(品质升级提升效果!$I$3:$I$102=C454)*(品质升级提升效果!$J$3:$J$102))</f>
        <v>0.86</v>
      </c>
      <c r="X454" s="19" cm="1">
        <f t="array" ref="X454">IFERROR(LOOKUP(1,0/((L454=Sheet2!$A$1:$A$90)*(Sheet2!$B$1:$B$90=C454)),Sheet2!$C$1:$C$90),W454)</f>
        <v>0.86</v>
      </c>
      <c r="Y454" s="16">
        <f t="shared" si="43"/>
        <v>137899796</v>
      </c>
      <c r="Z454" s="16">
        <f t="shared" si="44"/>
        <v>202931792</v>
      </c>
      <c r="AA454" s="16">
        <f t="shared" si="45"/>
        <v>4423419947</v>
      </c>
    </row>
    <row r="455" spans="1:27" x14ac:dyDescent="0.15">
      <c r="A455" s="16">
        <v>450</v>
      </c>
      <c r="B455" s="16">
        <v>309</v>
      </c>
      <c r="C455" s="16">
        <v>8</v>
      </c>
      <c r="D455" s="16">
        <f t="shared" si="46"/>
        <v>0</v>
      </c>
      <c r="E455" s="16">
        <f t="shared" si="48"/>
        <v>800</v>
      </c>
      <c r="F455" s="16">
        <f t="shared" si="47"/>
        <v>0</v>
      </c>
      <c r="L455" s="16" t="s">
        <v>50</v>
      </c>
      <c r="M455" s="16" t="str" cm="1">
        <f t="array" ref="M455:U455">_xlfn._xlws.FILTER(领地怪物效果!$A$4:$I$64,L455=领地怪物效果!$A$4:$A$64)</f>
        <v>远征PVP-9级圣水矿井</v>
      </c>
      <c r="N455" s="16">
        <v>9</v>
      </c>
      <c r="O455" s="16">
        <v>92.3</v>
      </c>
      <c r="P455" s="16">
        <v>360</v>
      </c>
      <c r="Q455" s="16">
        <v>360</v>
      </c>
      <c r="R455" s="16">
        <v>0</v>
      </c>
      <c r="S455" s="16">
        <v>277416604</v>
      </c>
      <c r="T455" s="16">
        <v>252000000</v>
      </c>
      <c r="U455" s="16">
        <v>5410074626</v>
      </c>
      <c r="V455" s="16">
        <f t="shared" ref="V455:V518" si="49">IF(MID(B455,2,3)+0=0,1,MID(B455,2,3)+0)</f>
        <v>9</v>
      </c>
      <c r="W455" s="19" cm="1">
        <f t="array" ref="W455">SUMPRODUCT((V455=品质升级提升效果!$H$3:$H$102)*(品质升级提升效果!$I$3:$I$102=C455)*(品质升级提升效果!$J$3:$J$102))</f>
        <v>0.76</v>
      </c>
      <c r="X455" s="19" cm="1">
        <f t="array" ref="X455">IFERROR(LOOKUP(1,0/((L455=Sheet2!$A$1:$A$90)*(Sheet2!$B$1:$B$90=C455)),Sheet2!$C$1:$C$90),W455)</f>
        <v>0.76</v>
      </c>
      <c r="Y455" s="16">
        <f t="shared" ref="Y455:Y518" si="50">INT(S455*$X455)</f>
        <v>210836619</v>
      </c>
      <c r="Z455" s="16">
        <f t="shared" ref="Z455:Z518" si="51">INT(T455*$X455*(1+C455/50))</f>
        <v>222163200</v>
      </c>
      <c r="AA455" s="16">
        <f t="shared" ref="AA455:AA518" si="52">INT(U455*$X455*(1+C455/45))</f>
        <v>4842617909</v>
      </c>
    </row>
    <row r="456" spans="1:27" x14ac:dyDescent="0.15">
      <c r="A456" s="16">
        <v>451</v>
      </c>
      <c r="B456" s="16">
        <v>310</v>
      </c>
      <c r="C456" s="16">
        <v>8</v>
      </c>
      <c r="D456" s="16">
        <f t="shared" si="46"/>
        <v>0</v>
      </c>
      <c r="E456" s="16">
        <f t="shared" si="48"/>
        <v>800</v>
      </c>
      <c r="F456" s="16">
        <f t="shared" si="47"/>
        <v>0</v>
      </c>
      <c r="L456" s="16" t="s">
        <v>51</v>
      </c>
      <c r="M456" s="16" t="str" cm="1">
        <f t="array" ref="M456:U456">_xlfn._xlws.FILTER(领地怪物效果!$A$4:$I$64,L456=领地怪物效果!$A$4:$A$64)</f>
        <v>远征PVP-10级圣水矿井</v>
      </c>
      <c r="N456" s="16">
        <v>10</v>
      </c>
      <c r="O456" s="16">
        <v>108.65</v>
      </c>
      <c r="P456" s="16">
        <v>396</v>
      </c>
      <c r="Q456" s="16">
        <v>396</v>
      </c>
      <c r="R456" s="16">
        <v>0</v>
      </c>
      <c r="S456" s="16">
        <v>326558115</v>
      </c>
      <c r="T456" s="16">
        <v>277200000</v>
      </c>
      <c r="U456" s="16">
        <v>5951082089</v>
      </c>
      <c r="V456" s="16">
        <f t="shared" si="49"/>
        <v>10</v>
      </c>
      <c r="W456" s="19" cm="1">
        <f t="array" ref="W456">SUMPRODUCT((V456=品质升级提升效果!$H$3:$H$102)*(品质升级提升效果!$I$3:$I$102=C456)*(品质升级提升效果!$J$3:$J$102))</f>
        <v>0.72</v>
      </c>
      <c r="X456" s="19" cm="1">
        <f t="array" ref="X456">IFERROR(LOOKUP(1,0/((L456=Sheet2!$A$1:$A$90)*(Sheet2!$B$1:$B$90=C456)),Sheet2!$C$1:$C$90),W456)</f>
        <v>0.72</v>
      </c>
      <c r="Y456" s="16">
        <f t="shared" si="50"/>
        <v>235121842</v>
      </c>
      <c r="Z456" s="16">
        <f t="shared" si="51"/>
        <v>231517440</v>
      </c>
      <c r="AA456" s="16">
        <f t="shared" si="52"/>
        <v>5046517611</v>
      </c>
    </row>
    <row r="457" spans="1:27" x14ac:dyDescent="0.15">
      <c r="A457" s="16">
        <v>452</v>
      </c>
      <c r="B457" s="16">
        <v>401</v>
      </c>
      <c r="C457" s="16">
        <v>8</v>
      </c>
      <c r="D457" s="16">
        <f t="shared" si="46"/>
        <v>0</v>
      </c>
      <c r="E457" s="16">
        <f t="shared" si="48"/>
        <v>0</v>
      </c>
      <c r="F457" s="16">
        <f t="shared" si="47"/>
        <v>0</v>
      </c>
      <c r="L457" s="16" t="s">
        <v>52</v>
      </c>
      <c r="M457" s="16" t="str" cm="1">
        <f t="array" ref="M457:U457">_xlfn._xlws.FILTER(领地怪物效果!$A$4:$I$64,L457=领地怪物效果!$A$4:$A$64)</f>
        <v>远征PVP-3级要塞</v>
      </c>
      <c r="N457" s="16">
        <v>3</v>
      </c>
      <c r="O457" s="16">
        <v>5</v>
      </c>
      <c r="P457" s="16">
        <v>2.5</v>
      </c>
      <c r="Q457" s="16">
        <v>2.5</v>
      </c>
      <c r="R457" s="16">
        <v>0</v>
      </c>
      <c r="S457" s="16">
        <v>15027985</v>
      </c>
      <c r="T457" s="16">
        <v>1750000</v>
      </c>
      <c r="U457" s="16">
        <v>37569962</v>
      </c>
      <c r="V457" s="16">
        <f t="shared" si="49"/>
        <v>1</v>
      </c>
      <c r="W457" s="19" cm="1">
        <f t="array" ref="W457">SUMPRODUCT((V457=品质升级提升效果!$H$3:$H$102)*(品质升级提升效果!$I$3:$I$102=C457)*(品质升级提升效果!$J$3:$J$102))</f>
        <v>1.6</v>
      </c>
      <c r="X457" s="19" cm="1">
        <f t="array" ref="X457">IFERROR(LOOKUP(1,0/((L457=Sheet2!$A$1:$A$90)*(Sheet2!$B$1:$B$90=C457)),Sheet2!$C$1:$C$90),W457)</f>
        <v>3.7000000000000005E-2</v>
      </c>
      <c r="Y457" s="16">
        <f t="shared" si="50"/>
        <v>556035</v>
      </c>
      <c r="Z457" s="16">
        <f t="shared" si="51"/>
        <v>75110</v>
      </c>
      <c r="AA457" s="16">
        <f t="shared" si="52"/>
        <v>1637215</v>
      </c>
    </row>
    <row r="458" spans="1:27" x14ac:dyDescent="0.15">
      <c r="A458" s="16">
        <v>453</v>
      </c>
      <c r="B458" s="16">
        <v>402</v>
      </c>
      <c r="C458" s="16">
        <v>8</v>
      </c>
      <c r="D458" s="16">
        <f t="shared" si="46"/>
        <v>0</v>
      </c>
      <c r="E458" s="16">
        <f t="shared" si="48"/>
        <v>0</v>
      </c>
      <c r="F458" s="16">
        <f t="shared" si="47"/>
        <v>0</v>
      </c>
      <c r="L458" s="16" t="s">
        <v>53</v>
      </c>
      <c r="M458" s="16" t="str" cm="1">
        <f t="array" ref="M458:U458">_xlfn._xlws.FILTER(领地怪物效果!$A$4:$I$64,L458=领地怪物效果!$A$4:$A$64)</f>
        <v>远征PVP-6级要塞</v>
      </c>
      <c r="N458" s="16">
        <v>6</v>
      </c>
      <c r="O458" s="16">
        <v>26</v>
      </c>
      <c r="P458" s="16">
        <v>160</v>
      </c>
      <c r="Q458" s="16">
        <v>160</v>
      </c>
      <c r="R458" s="16">
        <v>0</v>
      </c>
      <c r="S458" s="16">
        <v>78145522</v>
      </c>
      <c r="T458" s="16">
        <v>112000000</v>
      </c>
      <c r="U458" s="16">
        <v>2404477611</v>
      </c>
      <c r="V458" s="16">
        <f t="shared" si="49"/>
        <v>2</v>
      </c>
      <c r="W458" s="19" cm="1">
        <f t="array" ref="W458">SUMPRODUCT((V458=品质升级提升效果!$H$3:$H$102)*(品质升级提升效果!$I$3:$I$102=C458)*(品质升级提升效果!$J$3:$J$102))</f>
        <v>1.28</v>
      </c>
      <c r="X458" s="19" cm="1">
        <f t="array" ref="X458">IFERROR(LOOKUP(1,0/((L458=Sheet2!$A$1:$A$90)*(Sheet2!$B$1:$B$90=C458)),Sheet2!$C$1:$C$90),W458)</f>
        <v>3.7000000000000005E-2</v>
      </c>
      <c r="Y458" s="16">
        <f t="shared" si="50"/>
        <v>2891384</v>
      </c>
      <c r="Z458" s="16">
        <f t="shared" si="51"/>
        <v>4807040</v>
      </c>
      <c r="AA458" s="16">
        <f t="shared" si="52"/>
        <v>104781791</v>
      </c>
    </row>
    <row r="459" spans="1:27" x14ac:dyDescent="0.15">
      <c r="A459" s="16">
        <v>454</v>
      </c>
      <c r="B459" s="16">
        <v>403</v>
      </c>
      <c r="C459" s="16">
        <v>8</v>
      </c>
      <c r="D459" s="16">
        <f t="shared" si="46"/>
        <v>0</v>
      </c>
      <c r="E459" s="16">
        <f t="shared" si="48"/>
        <v>0</v>
      </c>
      <c r="F459" s="16">
        <f t="shared" si="47"/>
        <v>0</v>
      </c>
      <c r="L459" s="16" t="s">
        <v>54</v>
      </c>
      <c r="M459" s="16" t="str" cm="1">
        <f t="array" ref="M459:U459">_xlfn._xlws.FILTER(领地怪物效果!$A$4:$I$64,L459=领地怪物效果!$A$4:$A$64)</f>
        <v>远征PVP-9级要塞</v>
      </c>
      <c r="N459" s="16">
        <v>9</v>
      </c>
      <c r="O459" s="16">
        <v>56</v>
      </c>
      <c r="P459" s="16">
        <v>300</v>
      </c>
      <c r="Q459" s="16">
        <v>300</v>
      </c>
      <c r="R459" s="16">
        <v>0</v>
      </c>
      <c r="S459" s="16">
        <v>168313432</v>
      </c>
      <c r="T459" s="16">
        <v>210000000</v>
      </c>
      <c r="U459" s="16">
        <v>4508395522</v>
      </c>
      <c r="V459" s="16">
        <f t="shared" si="49"/>
        <v>3</v>
      </c>
      <c r="W459" s="19" cm="1">
        <f t="array" ref="W459">SUMPRODUCT((V459=品质升级提升效果!$H$3:$H$102)*(品质升级提升效果!$I$3:$I$102=C459)*(品质升级提升效果!$J$3:$J$102))</f>
        <v>1.1400000000000001</v>
      </c>
      <c r="X459" s="19" cm="1">
        <f t="array" ref="X459">IFERROR(LOOKUP(1,0/((L459=Sheet2!$A$1:$A$90)*(Sheet2!$B$1:$B$90=C459)),Sheet2!$C$1:$C$90),W459)</f>
        <v>3.7000000000000005E-2</v>
      </c>
      <c r="Y459" s="16">
        <f t="shared" si="50"/>
        <v>6227596</v>
      </c>
      <c r="Z459" s="16">
        <f t="shared" si="51"/>
        <v>9013200</v>
      </c>
      <c r="AA459" s="16">
        <f t="shared" si="52"/>
        <v>196465858</v>
      </c>
    </row>
    <row r="460" spans="1:27" x14ac:dyDescent="0.15">
      <c r="A460" s="16">
        <v>455</v>
      </c>
      <c r="B460" s="16">
        <v>404</v>
      </c>
      <c r="C460" s="16">
        <v>8</v>
      </c>
      <c r="D460" s="16">
        <f t="shared" si="46"/>
        <v>0</v>
      </c>
      <c r="E460" s="16">
        <f t="shared" si="48"/>
        <v>0</v>
      </c>
      <c r="F460" s="16">
        <f t="shared" si="47"/>
        <v>0</v>
      </c>
      <c r="L460" s="16" t="s">
        <v>55</v>
      </c>
      <c r="M460" s="16" t="str" cm="1">
        <f t="array" ref="M460:U460">_xlfn._xlws.FILTER(领地怪物效果!$A$4:$I$64,L460=领地怪物效果!$A$4:$A$64)</f>
        <v>远征PVP-10级中心城邦</v>
      </c>
      <c r="N460" s="16">
        <v>10</v>
      </c>
      <c r="O460" s="16">
        <v>83</v>
      </c>
      <c r="P460" s="16">
        <v>401</v>
      </c>
      <c r="Q460" s="16">
        <v>401</v>
      </c>
      <c r="R460" s="16">
        <v>0</v>
      </c>
      <c r="S460" s="16">
        <v>249464552</v>
      </c>
      <c r="T460" s="16">
        <v>280700000</v>
      </c>
      <c r="U460" s="16">
        <v>6026222014</v>
      </c>
      <c r="V460" s="16">
        <f t="shared" si="49"/>
        <v>4</v>
      </c>
      <c r="W460" s="19" cm="1">
        <f t="array" ref="W460">SUMPRODUCT((V460=品质升级提升效果!$H$3:$H$102)*(品质升级提升效果!$I$3:$I$102=C460)*(品质升级提升效果!$J$3:$J$102))</f>
        <v>1.28</v>
      </c>
      <c r="X460" s="19" cm="1">
        <f t="array" ref="X460">IFERROR(LOOKUP(1,0/((L460=Sheet2!$A$1:$A$90)*(Sheet2!$B$1:$B$90=C460)),Sheet2!$C$1:$C$90),W460)</f>
        <v>3.7000000000000005E-2</v>
      </c>
      <c r="Y460" s="16">
        <f t="shared" si="50"/>
        <v>9230188</v>
      </c>
      <c r="Z460" s="16">
        <f t="shared" si="51"/>
        <v>12047644</v>
      </c>
      <c r="AA460" s="16">
        <f t="shared" si="52"/>
        <v>262609363</v>
      </c>
    </row>
    <row r="461" spans="1:27" x14ac:dyDescent="0.15">
      <c r="A461" s="16">
        <v>456</v>
      </c>
      <c r="B461" s="16">
        <v>500</v>
      </c>
      <c r="C461" s="16">
        <v>8</v>
      </c>
      <c r="D461" s="16">
        <f t="shared" si="46"/>
        <v>0</v>
      </c>
      <c r="E461" s="16">
        <f t="shared" si="48"/>
        <v>0</v>
      </c>
      <c r="F461" s="16">
        <f t="shared" si="47"/>
        <v>0</v>
      </c>
      <c r="L461" s="16" t="s">
        <v>56</v>
      </c>
      <c r="M461" s="16" t="str" cm="1">
        <f t="array" ref="M461:U461">_xlfn._xlws.FILTER(领地怪物效果!$A$4:$I$64,L461=领地怪物效果!$A$4:$A$64)</f>
        <v>远征PVE-出生</v>
      </c>
      <c r="N461" s="16">
        <v>0</v>
      </c>
      <c r="O461" s="16">
        <v>1.5</v>
      </c>
      <c r="P461" s="16">
        <v>1.2</v>
      </c>
      <c r="Q461" s="16">
        <v>1.2</v>
      </c>
      <c r="R461" s="16">
        <v>0</v>
      </c>
      <c r="S461" s="16">
        <v>4508395</v>
      </c>
      <c r="T461" s="16">
        <v>840000</v>
      </c>
      <c r="U461" s="16">
        <v>18033582</v>
      </c>
      <c r="V461" s="16">
        <f t="shared" si="49"/>
        <v>1</v>
      </c>
      <c r="W461" s="19" cm="1">
        <f t="array" ref="W461">SUMPRODUCT((V461=品质升级提升效果!$H$3:$H$102)*(品质升级提升效果!$I$3:$I$102=C461)*(品质升级提升效果!$J$3:$J$102))</f>
        <v>1.6</v>
      </c>
      <c r="X461" s="19" cm="1">
        <f t="array" ref="X461">IFERROR(LOOKUP(1,0/((L461=Sheet2!$A$1:$A$90)*(Sheet2!$B$1:$B$90=C461)),Sheet2!$C$1:$C$90),W461)</f>
        <v>1.6</v>
      </c>
      <c r="Y461" s="16">
        <f t="shared" si="50"/>
        <v>7213432</v>
      </c>
      <c r="Z461" s="16">
        <f t="shared" si="51"/>
        <v>1559040</v>
      </c>
      <c r="AA461" s="16">
        <f t="shared" si="52"/>
        <v>33983283</v>
      </c>
    </row>
    <row r="462" spans="1:27" x14ac:dyDescent="0.15">
      <c r="A462" s="16">
        <v>457</v>
      </c>
      <c r="B462" s="16">
        <v>501</v>
      </c>
      <c r="C462" s="16">
        <v>8</v>
      </c>
      <c r="D462" s="16">
        <f t="shared" si="46"/>
        <v>0</v>
      </c>
      <c r="E462" s="16">
        <f t="shared" si="48"/>
        <v>0</v>
      </c>
      <c r="F462" s="16">
        <f t="shared" si="47"/>
        <v>0</v>
      </c>
      <c r="L462" s="16" t="s">
        <v>57</v>
      </c>
      <c r="M462" s="16" t="str" cm="1">
        <f t="array" ref="M462:U462">_xlfn._xlws.FILTER(领地怪物效果!$A$4:$I$64,L462=领地怪物效果!$A$4:$A$64)</f>
        <v>远征PVE-1级普通</v>
      </c>
      <c r="N462" s="16">
        <v>1</v>
      </c>
      <c r="O462" s="16">
        <v>1.35</v>
      </c>
      <c r="P462" s="16">
        <v>1.2</v>
      </c>
      <c r="Q462" s="16">
        <v>1.2</v>
      </c>
      <c r="R462" s="16">
        <v>0</v>
      </c>
      <c r="S462" s="16">
        <v>4057555</v>
      </c>
      <c r="T462" s="16">
        <v>840000</v>
      </c>
      <c r="U462" s="16">
        <v>18033582</v>
      </c>
      <c r="V462" s="16">
        <f t="shared" si="49"/>
        <v>1</v>
      </c>
      <c r="W462" s="19" cm="1">
        <f t="array" ref="W462">SUMPRODUCT((V462=品质升级提升效果!$H$3:$H$102)*(品质升级提升效果!$I$3:$I$102=C462)*(品质升级提升效果!$J$3:$J$102))</f>
        <v>1.6</v>
      </c>
      <c r="X462" s="19" cm="1">
        <f t="array" ref="X462">IFERROR(LOOKUP(1,0/((L462=Sheet2!$A$1:$A$90)*(Sheet2!$B$1:$B$90=C462)),Sheet2!$C$1:$C$90),W462)</f>
        <v>1.6</v>
      </c>
      <c r="Y462" s="16">
        <f t="shared" si="50"/>
        <v>6492088</v>
      </c>
      <c r="Z462" s="16">
        <f t="shared" si="51"/>
        <v>1559040</v>
      </c>
      <c r="AA462" s="16">
        <f t="shared" si="52"/>
        <v>33983283</v>
      </c>
    </row>
    <row r="463" spans="1:27" x14ac:dyDescent="0.15">
      <c r="A463" s="16">
        <v>458</v>
      </c>
      <c r="B463" s="16">
        <v>502</v>
      </c>
      <c r="C463" s="16">
        <v>8</v>
      </c>
      <c r="D463" s="16">
        <f t="shared" si="46"/>
        <v>0</v>
      </c>
      <c r="E463" s="16">
        <f t="shared" si="48"/>
        <v>0</v>
      </c>
      <c r="F463" s="16">
        <f t="shared" si="47"/>
        <v>0</v>
      </c>
      <c r="L463" s="16" t="s">
        <v>58</v>
      </c>
      <c r="M463" s="16" t="str" cm="1">
        <f t="array" ref="M463:U463">_xlfn._xlws.FILTER(领地怪物效果!$A$4:$I$64,L463=领地怪物效果!$A$4:$A$64)</f>
        <v>远征PVE-2级普通</v>
      </c>
      <c r="N463" s="16">
        <v>2</v>
      </c>
      <c r="O463" s="16">
        <v>2.8</v>
      </c>
      <c r="P463" s="16">
        <v>1.8</v>
      </c>
      <c r="Q463" s="16">
        <v>1.8</v>
      </c>
      <c r="R463" s="16">
        <v>0</v>
      </c>
      <c r="S463" s="16">
        <v>8415671</v>
      </c>
      <c r="T463" s="16">
        <v>1260000</v>
      </c>
      <c r="U463" s="16">
        <v>27050373</v>
      </c>
      <c r="V463" s="16">
        <f t="shared" si="49"/>
        <v>2</v>
      </c>
      <c r="W463" s="19" cm="1">
        <f t="array" ref="W463">SUMPRODUCT((V463=品质升级提升效果!$H$3:$H$102)*(品质升级提升效果!$I$3:$I$102=C463)*(品质升级提升效果!$J$3:$J$102))</f>
        <v>1.28</v>
      </c>
      <c r="X463" s="19" cm="1">
        <f t="array" ref="X463">IFERROR(LOOKUP(1,0/((L463=Sheet2!$A$1:$A$90)*(Sheet2!$B$1:$B$90=C463)),Sheet2!$C$1:$C$90),W463)</f>
        <v>1.28</v>
      </c>
      <c r="Y463" s="16">
        <f t="shared" si="50"/>
        <v>10772058</v>
      </c>
      <c r="Z463" s="16">
        <f t="shared" si="51"/>
        <v>1870848</v>
      </c>
      <c r="AA463" s="16">
        <f t="shared" si="52"/>
        <v>40779940</v>
      </c>
    </row>
    <row r="464" spans="1:27" x14ac:dyDescent="0.15">
      <c r="A464" s="16">
        <v>459</v>
      </c>
      <c r="B464" s="16">
        <v>503</v>
      </c>
      <c r="C464" s="16">
        <v>8</v>
      </c>
      <c r="D464" s="16">
        <f t="shared" si="46"/>
        <v>0</v>
      </c>
      <c r="E464" s="16">
        <f t="shared" si="48"/>
        <v>0</v>
      </c>
      <c r="F464" s="16">
        <f t="shared" si="47"/>
        <v>0</v>
      </c>
      <c r="L464" s="16" t="s">
        <v>59</v>
      </c>
      <c r="M464" s="16" t="str" cm="1">
        <f t="array" ref="M464:U464">_xlfn._xlws.FILTER(领地怪物效果!$A$4:$I$64,L464=领地怪物效果!$A$4:$A$64)</f>
        <v>远征PVE-3级普通</v>
      </c>
      <c r="N464" s="16">
        <v>3</v>
      </c>
      <c r="O464" s="16">
        <v>5.5</v>
      </c>
      <c r="P464" s="16">
        <v>3</v>
      </c>
      <c r="Q464" s="16">
        <v>3</v>
      </c>
      <c r="R464" s="16">
        <v>0</v>
      </c>
      <c r="S464" s="16">
        <v>16530783</v>
      </c>
      <c r="T464" s="16">
        <v>2100000</v>
      </c>
      <c r="U464" s="16">
        <v>45083955</v>
      </c>
      <c r="V464" s="16">
        <f t="shared" si="49"/>
        <v>3</v>
      </c>
      <c r="W464" s="19" cm="1">
        <f t="array" ref="W464">SUMPRODUCT((V464=品质升级提升效果!$H$3:$H$102)*(品质升级提升效果!$I$3:$I$102=C464)*(品质升级提升效果!$J$3:$J$102))</f>
        <v>1.1400000000000001</v>
      </c>
      <c r="X464" s="19" cm="1">
        <f t="array" ref="X464">IFERROR(LOOKUP(1,0/((L464=Sheet2!$A$1:$A$90)*(Sheet2!$B$1:$B$90=C464)),Sheet2!$C$1:$C$90),W464)</f>
        <v>1.1400000000000001</v>
      </c>
      <c r="Y464" s="16">
        <f t="shared" si="50"/>
        <v>18845092</v>
      </c>
      <c r="Z464" s="16">
        <f t="shared" si="51"/>
        <v>2777040</v>
      </c>
      <c r="AA464" s="16">
        <f t="shared" si="52"/>
        <v>60532723</v>
      </c>
    </row>
    <row r="465" spans="1:27" x14ac:dyDescent="0.15">
      <c r="A465" s="16">
        <v>460</v>
      </c>
      <c r="B465" s="16">
        <v>504</v>
      </c>
      <c r="C465" s="16">
        <v>8</v>
      </c>
      <c r="D465" s="16">
        <f t="shared" si="46"/>
        <v>0</v>
      </c>
      <c r="E465" s="16">
        <f t="shared" si="48"/>
        <v>0</v>
      </c>
      <c r="F465" s="16">
        <f t="shared" si="47"/>
        <v>0</v>
      </c>
      <c r="L465" s="16" t="s">
        <v>60</v>
      </c>
      <c r="M465" s="16" t="str" cm="1">
        <f t="array" ref="M465:U465">_xlfn._xlws.FILTER(领地怪物效果!$A$4:$I$64,L465=领地怪物效果!$A$4:$A$64)</f>
        <v>远征PVE-4级普通</v>
      </c>
      <c r="N465" s="16">
        <v>4</v>
      </c>
      <c r="O465" s="16">
        <v>8</v>
      </c>
      <c r="P465" s="16">
        <v>22</v>
      </c>
      <c r="Q465" s="16">
        <v>22</v>
      </c>
      <c r="R465" s="16">
        <v>0</v>
      </c>
      <c r="S465" s="16">
        <v>24044776</v>
      </c>
      <c r="T465" s="16">
        <v>15400000</v>
      </c>
      <c r="U465" s="16">
        <v>330615671</v>
      </c>
      <c r="V465" s="16">
        <f t="shared" si="49"/>
        <v>4</v>
      </c>
      <c r="W465" s="19" cm="1">
        <f t="array" ref="W465">SUMPRODUCT((V465=品质升级提升效果!$H$3:$H$102)*(品质升级提升效果!$I$3:$I$102=C465)*(品质升级提升效果!$J$3:$J$102))</f>
        <v>1.28</v>
      </c>
      <c r="X465" s="19" cm="1">
        <f t="array" ref="X465">IFERROR(LOOKUP(1,0/((L465=Sheet2!$A$1:$A$90)*(Sheet2!$B$1:$B$90=C465)),Sheet2!$C$1:$C$90),W465)</f>
        <v>1.28</v>
      </c>
      <c r="Y465" s="16">
        <f t="shared" si="50"/>
        <v>30777313</v>
      </c>
      <c r="Z465" s="16">
        <f t="shared" si="51"/>
        <v>22865920</v>
      </c>
      <c r="AA465" s="16">
        <f t="shared" si="52"/>
        <v>498421491</v>
      </c>
    </row>
    <row r="466" spans="1:27" x14ac:dyDescent="0.15">
      <c r="A466" s="16">
        <v>461</v>
      </c>
      <c r="B466" s="16">
        <v>505</v>
      </c>
      <c r="C466" s="16">
        <v>8</v>
      </c>
      <c r="D466" s="16">
        <f t="shared" ref="D466:D529" si="53">IF(AND(B466&gt;200,B466&lt;300),1,0)*100*C466</f>
        <v>0</v>
      </c>
      <c r="E466" s="16">
        <f t="shared" si="48"/>
        <v>0</v>
      </c>
      <c r="F466" s="16">
        <f t="shared" ref="F466:F529" si="54">IF(AND(B466&gt;600,B466&lt;700),1,0)*100*C466</f>
        <v>0</v>
      </c>
      <c r="L466" s="16" t="s">
        <v>61</v>
      </c>
      <c r="M466" s="16" t="str" cm="1">
        <f t="array" ref="M466:U466">_xlfn._xlws.FILTER(领地怪物效果!$A$4:$I$64,L466=领地怪物效果!$A$4:$A$64)</f>
        <v>远征PVE-5级普通</v>
      </c>
      <c r="N466" s="16">
        <v>5</v>
      </c>
      <c r="O466" s="16">
        <v>12</v>
      </c>
      <c r="P466" s="16">
        <v>25</v>
      </c>
      <c r="Q466" s="16">
        <v>25</v>
      </c>
      <c r="R466" s="16">
        <v>0</v>
      </c>
      <c r="S466" s="16">
        <v>36067164</v>
      </c>
      <c r="T466" s="16">
        <v>17500000</v>
      </c>
      <c r="U466" s="16">
        <v>375699626</v>
      </c>
      <c r="V466" s="16">
        <f t="shared" si="49"/>
        <v>5</v>
      </c>
      <c r="W466" s="19" cm="1">
        <f t="array" ref="W466">SUMPRODUCT((V466=品质升级提升效果!$H$3:$H$102)*(品质升级提升效果!$I$3:$I$102=C466)*(品质升级提升效果!$J$3:$J$102))</f>
        <v>1.1400000000000001</v>
      </c>
      <c r="X466" s="19" cm="1">
        <f t="array" ref="X466">IFERROR(LOOKUP(1,0/((L466=Sheet2!$A$1:$A$90)*(Sheet2!$B$1:$B$90=C466)),Sheet2!$C$1:$C$90),W466)</f>
        <v>1.1400000000000001</v>
      </c>
      <c r="Y466" s="16">
        <f t="shared" si="50"/>
        <v>41116566</v>
      </c>
      <c r="Z466" s="16">
        <f t="shared" si="51"/>
        <v>23142000</v>
      </c>
      <c r="AA466" s="16">
        <f t="shared" si="52"/>
        <v>504439364</v>
      </c>
    </row>
    <row r="467" spans="1:27" x14ac:dyDescent="0.15">
      <c r="A467" s="16">
        <v>462</v>
      </c>
      <c r="B467" s="16">
        <v>506</v>
      </c>
      <c r="C467" s="16">
        <v>8</v>
      </c>
      <c r="D467" s="16">
        <f t="shared" si="53"/>
        <v>0</v>
      </c>
      <c r="E467" s="16">
        <f t="shared" si="48"/>
        <v>0</v>
      </c>
      <c r="F467" s="16">
        <f t="shared" si="54"/>
        <v>0</v>
      </c>
      <c r="L467" s="16" t="s">
        <v>62</v>
      </c>
      <c r="M467" s="16" t="str" cm="1">
        <f t="array" ref="M467:U467">_xlfn._xlws.FILTER(领地怪物效果!$A$4:$I$64,L467=领地怪物效果!$A$4:$A$64)</f>
        <v>远征PVE-6级普通</v>
      </c>
      <c r="N467" s="16">
        <v>6</v>
      </c>
      <c r="O467" s="16">
        <v>28</v>
      </c>
      <c r="P467" s="16">
        <v>160</v>
      </c>
      <c r="Q467" s="16">
        <v>160</v>
      </c>
      <c r="R467" s="16">
        <v>0</v>
      </c>
      <c r="S467" s="16">
        <v>84156716</v>
      </c>
      <c r="T467" s="16">
        <v>112000000</v>
      </c>
      <c r="U467" s="16">
        <v>2404477611</v>
      </c>
      <c r="V467" s="16">
        <f t="shared" si="49"/>
        <v>6</v>
      </c>
      <c r="W467" s="19" cm="1">
        <f t="array" ref="W467">SUMPRODUCT((V467=品质升级提升效果!$H$3:$H$102)*(品质升级提升效果!$I$3:$I$102=C467)*(品质升级提升效果!$J$3:$J$102))</f>
        <v>1.04</v>
      </c>
      <c r="X467" s="19" cm="1">
        <f t="array" ref="X467">IFERROR(LOOKUP(1,0/((L467=Sheet2!$A$1:$A$90)*(Sheet2!$B$1:$B$90=C467)),Sheet2!$C$1:$C$90),W467)</f>
        <v>1.04</v>
      </c>
      <c r="Y467" s="16">
        <f t="shared" si="50"/>
        <v>87522984</v>
      </c>
      <c r="Z467" s="16">
        <f t="shared" si="51"/>
        <v>135116800</v>
      </c>
      <c r="AA467" s="16">
        <f t="shared" si="52"/>
        <v>2945217909</v>
      </c>
    </row>
    <row r="468" spans="1:27" x14ac:dyDescent="0.15">
      <c r="A468" s="16">
        <v>463</v>
      </c>
      <c r="B468" s="16">
        <v>507</v>
      </c>
      <c r="C468" s="16">
        <v>8</v>
      </c>
      <c r="D468" s="16">
        <f t="shared" si="53"/>
        <v>0</v>
      </c>
      <c r="E468" s="16">
        <f t="shared" si="48"/>
        <v>0</v>
      </c>
      <c r="F468" s="16">
        <f t="shared" si="54"/>
        <v>0</v>
      </c>
      <c r="L468" s="16" t="s">
        <v>63</v>
      </c>
      <c r="M468" s="16" t="str" cm="1">
        <f t="array" ref="M468:U468">_xlfn._xlws.FILTER(领地怪物效果!$A$4:$I$64,L468=领地怪物效果!$A$4:$A$64)</f>
        <v>远征PVE-7级普通</v>
      </c>
      <c r="N468" s="16">
        <v>7</v>
      </c>
      <c r="O468" s="16">
        <v>32</v>
      </c>
      <c r="P468" s="16">
        <v>200</v>
      </c>
      <c r="Q468" s="16">
        <v>200</v>
      </c>
      <c r="R468" s="16">
        <v>0</v>
      </c>
      <c r="S468" s="16">
        <v>96179104</v>
      </c>
      <c r="T468" s="16">
        <v>140000000</v>
      </c>
      <c r="U468" s="16">
        <v>3005597014</v>
      </c>
      <c r="V468" s="16">
        <f t="shared" si="49"/>
        <v>7</v>
      </c>
      <c r="W468" s="19" cm="1">
        <f t="array" ref="W468">SUMPRODUCT((V468=品质升级提升效果!$H$3:$H$102)*(品质升级提升效果!$I$3:$I$102=C468)*(品质升级提升效果!$J$3:$J$102))</f>
        <v>0.96</v>
      </c>
      <c r="X468" s="19" cm="1">
        <f t="array" ref="X468">IFERROR(LOOKUP(1,0/((L468=Sheet2!$A$1:$A$90)*(Sheet2!$B$1:$B$90=C468)),Sheet2!$C$1:$C$90),W468)</f>
        <v>0.96</v>
      </c>
      <c r="Y468" s="16">
        <f t="shared" si="50"/>
        <v>92331939</v>
      </c>
      <c r="Z468" s="16">
        <f t="shared" si="51"/>
        <v>155904000</v>
      </c>
      <c r="AA468" s="16">
        <f t="shared" si="52"/>
        <v>3398328357</v>
      </c>
    </row>
    <row r="469" spans="1:27" x14ac:dyDescent="0.15">
      <c r="A469" s="16">
        <v>464</v>
      </c>
      <c r="B469" s="16">
        <v>508</v>
      </c>
      <c r="C469" s="16">
        <v>8</v>
      </c>
      <c r="D469" s="16">
        <f t="shared" si="53"/>
        <v>0</v>
      </c>
      <c r="E469" s="16">
        <f t="shared" si="48"/>
        <v>0</v>
      </c>
      <c r="F469" s="16">
        <f t="shared" si="54"/>
        <v>0</v>
      </c>
      <c r="L469" s="16" t="s">
        <v>64</v>
      </c>
      <c r="M469" s="16" t="str" cm="1">
        <f t="array" ref="M469:U469">_xlfn._xlws.FILTER(领地怪物效果!$A$4:$I$64,L469=领地怪物效果!$A$4:$A$64)</f>
        <v>远征PVE-8级普通</v>
      </c>
      <c r="N469" s="16">
        <v>8</v>
      </c>
      <c r="O469" s="16">
        <v>35</v>
      </c>
      <c r="P469" s="16">
        <v>250</v>
      </c>
      <c r="Q469" s="16">
        <v>250</v>
      </c>
      <c r="R469" s="16">
        <v>0</v>
      </c>
      <c r="S469" s="16">
        <v>105195895</v>
      </c>
      <c r="T469" s="16">
        <v>175000000</v>
      </c>
      <c r="U469" s="16">
        <v>3756996268</v>
      </c>
      <c r="V469" s="16">
        <f t="shared" si="49"/>
        <v>8</v>
      </c>
      <c r="W469" s="19" cm="1">
        <f t="array" ref="W469">SUMPRODUCT((V469=品质升级提升效果!$H$3:$H$102)*(品质升级提升效果!$I$3:$I$102=C469)*(品质升级提升效果!$J$3:$J$102))</f>
        <v>0.86</v>
      </c>
      <c r="X469" s="19" cm="1">
        <f t="array" ref="X469">IFERROR(LOOKUP(1,0/((L469=Sheet2!$A$1:$A$90)*(Sheet2!$B$1:$B$90=C469)),Sheet2!$C$1:$C$90),W469)</f>
        <v>0.86</v>
      </c>
      <c r="Y469" s="16">
        <f t="shared" si="50"/>
        <v>90468469</v>
      </c>
      <c r="Z469" s="16">
        <f t="shared" si="51"/>
        <v>174580000</v>
      </c>
      <c r="AA469" s="16">
        <f t="shared" si="52"/>
        <v>3805419775</v>
      </c>
    </row>
    <row r="470" spans="1:27" x14ac:dyDescent="0.15">
      <c r="A470" s="16">
        <v>465</v>
      </c>
      <c r="B470" s="16">
        <v>509</v>
      </c>
      <c r="C470" s="16">
        <v>8</v>
      </c>
      <c r="D470" s="16">
        <f t="shared" si="53"/>
        <v>0</v>
      </c>
      <c r="E470" s="16">
        <f t="shared" si="48"/>
        <v>0</v>
      </c>
      <c r="F470" s="16">
        <f t="shared" si="54"/>
        <v>0</v>
      </c>
      <c r="L470" s="16" t="s">
        <v>65</v>
      </c>
      <c r="M470" s="16" t="str" cm="1">
        <f t="array" ref="M470:U470">_xlfn._xlws.FILTER(领地怪物效果!$A$4:$I$64,L470=领地怪物效果!$A$4:$A$64)</f>
        <v>远征PVE-9级普通</v>
      </c>
      <c r="N470" s="16">
        <v>9</v>
      </c>
      <c r="O470" s="16">
        <v>60</v>
      </c>
      <c r="P470" s="16">
        <v>300</v>
      </c>
      <c r="Q470" s="16">
        <v>300</v>
      </c>
      <c r="R470" s="16">
        <v>0</v>
      </c>
      <c r="S470" s="16">
        <v>180335820</v>
      </c>
      <c r="T470" s="16">
        <v>210000000</v>
      </c>
      <c r="U470" s="16">
        <v>4508395522</v>
      </c>
      <c r="V470" s="16">
        <f t="shared" si="49"/>
        <v>9</v>
      </c>
      <c r="W470" s="19" cm="1">
        <f t="array" ref="W470">SUMPRODUCT((V470=品质升级提升效果!$H$3:$H$102)*(品质升级提升效果!$I$3:$I$102=C470)*(品质升级提升效果!$J$3:$J$102))</f>
        <v>0.76</v>
      </c>
      <c r="X470" s="19" cm="1">
        <f t="array" ref="X470">IFERROR(LOOKUP(1,0/((L470=Sheet2!$A$1:$A$90)*(Sheet2!$B$1:$B$90=C470)),Sheet2!$C$1:$C$90),W470)</f>
        <v>0.76</v>
      </c>
      <c r="Y470" s="16">
        <f t="shared" si="50"/>
        <v>137055223</v>
      </c>
      <c r="Z470" s="16">
        <f t="shared" si="51"/>
        <v>185136000</v>
      </c>
      <c r="AA470" s="16">
        <f t="shared" si="52"/>
        <v>4035514925</v>
      </c>
    </row>
    <row r="471" spans="1:27" x14ac:dyDescent="0.15">
      <c r="A471" s="16">
        <v>466</v>
      </c>
      <c r="B471" s="16">
        <v>510</v>
      </c>
      <c r="C471" s="16">
        <v>8</v>
      </c>
      <c r="D471" s="16">
        <f t="shared" si="53"/>
        <v>0</v>
      </c>
      <c r="E471" s="16">
        <f t="shared" si="48"/>
        <v>0</v>
      </c>
      <c r="F471" s="16">
        <f t="shared" si="54"/>
        <v>0</v>
      </c>
      <c r="L471" s="16" t="s">
        <v>66</v>
      </c>
      <c r="M471" s="16" t="str" cm="1">
        <f t="array" ref="M471:U471">_xlfn._xlws.FILTER(领地怪物效果!$A$4:$I$64,L471=领地怪物效果!$A$4:$A$64)</f>
        <v>远征PVE-10级普通</v>
      </c>
      <c r="N471" s="16">
        <v>10</v>
      </c>
      <c r="O471" s="16">
        <v>70</v>
      </c>
      <c r="P471" s="16">
        <v>320</v>
      </c>
      <c r="Q471" s="16">
        <v>320</v>
      </c>
      <c r="R471" s="16">
        <v>0</v>
      </c>
      <c r="S471" s="16">
        <v>210391791</v>
      </c>
      <c r="T471" s="16">
        <v>224000000</v>
      </c>
      <c r="U471" s="16">
        <v>4808955223</v>
      </c>
      <c r="V471" s="16">
        <f t="shared" si="49"/>
        <v>10</v>
      </c>
      <c r="W471" s="19" cm="1">
        <f t="array" ref="W471">SUMPRODUCT((V471=品质升级提升效果!$H$3:$H$102)*(品质升级提升效果!$I$3:$I$102=C471)*(品质升级提升效果!$J$3:$J$102))</f>
        <v>0.72</v>
      </c>
      <c r="X471" s="19" cm="1">
        <f t="array" ref="X471">IFERROR(LOOKUP(1,0/((L471=Sheet2!$A$1:$A$90)*(Sheet2!$B$1:$B$90=C471)),Sheet2!$C$1:$C$90),W471)</f>
        <v>0.72</v>
      </c>
      <c r="Y471" s="16">
        <f t="shared" si="50"/>
        <v>151482089</v>
      </c>
      <c r="Z471" s="16">
        <f t="shared" si="51"/>
        <v>187084800</v>
      </c>
      <c r="AA471" s="16">
        <f t="shared" si="52"/>
        <v>4077994029</v>
      </c>
    </row>
    <row r="472" spans="1:27" x14ac:dyDescent="0.15">
      <c r="A472" s="16">
        <v>467</v>
      </c>
      <c r="B472" s="16">
        <v>601</v>
      </c>
      <c r="C472" s="16">
        <v>8</v>
      </c>
      <c r="D472" s="16">
        <f t="shared" si="53"/>
        <v>0</v>
      </c>
      <c r="E472" s="16">
        <f t="shared" si="48"/>
        <v>0</v>
      </c>
      <c r="F472" s="16">
        <f t="shared" si="54"/>
        <v>800</v>
      </c>
      <c r="L472" s="16" t="s">
        <v>67</v>
      </c>
      <c r="M472" s="16" t="str" cm="1">
        <f t="array" ref="M472:U472">_xlfn._xlws.FILTER(领地怪物效果!$A$4:$I$64,L472=领地怪物效果!$A$4:$A$64)</f>
        <v>远征PVE-1级远古矿井</v>
      </c>
      <c r="N472" s="16">
        <v>1</v>
      </c>
      <c r="O472" s="16">
        <v>1.9</v>
      </c>
      <c r="P472" s="16">
        <v>1.9</v>
      </c>
      <c r="Q472" s="16">
        <v>1.9</v>
      </c>
      <c r="R472" s="16">
        <v>0</v>
      </c>
      <c r="S472" s="16">
        <v>5710634</v>
      </c>
      <c r="T472" s="16">
        <v>1330000</v>
      </c>
      <c r="U472" s="16">
        <v>28553171</v>
      </c>
      <c r="V472" s="16">
        <f t="shared" si="49"/>
        <v>1</v>
      </c>
      <c r="W472" s="19" cm="1">
        <f t="array" ref="W472">SUMPRODUCT((V472=品质升级提升效果!$H$3:$H$102)*(品质升级提升效果!$I$3:$I$102=C472)*(品质升级提升效果!$J$3:$J$102))</f>
        <v>1.6</v>
      </c>
      <c r="X472" s="19" cm="1">
        <f t="array" ref="X472">IFERROR(LOOKUP(1,0/((L472=Sheet2!$A$1:$A$90)*(Sheet2!$B$1:$B$90=C472)),Sheet2!$C$1:$C$90),W472)</f>
        <v>1.6</v>
      </c>
      <c r="Y472" s="16">
        <f t="shared" si="50"/>
        <v>9137014</v>
      </c>
      <c r="Z472" s="16">
        <f t="shared" si="51"/>
        <v>2468480</v>
      </c>
      <c r="AA472" s="16">
        <f t="shared" si="52"/>
        <v>53806864</v>
      </c>
    </row>
    <row r="473" spans="1:27" x14ac:dyDescent="0.15">
      <c r="A473" s="16">
        <v>468</v>
      </c>
      <c r="B473" s="16">
        <v>602</v>
      </c>
      <c r="C473" s="16">
        <v>8</v>
      </c>
      <c r="D473" s="16">
        <f t="shared" si="53"/>
        <v>0</v>
      </c>
      <c r="E473" s="16">
        <f t="shared" si="48"/>
        <v>0</v>
      </c>
      <c r="F473" s="16">
        <f t="shared" si="54"/>
        <v>800</v>
      </c>
      <c r="L473" s="16" t="s">
        <v>68</v>
      </c>
      <c r="M473" s="16" t="str" cm="1">
        <f t="array" ref="M473:U473">_xlfn._xlws.FILTER(领地怪物效果!$A$4:$I$64,L473=领地怪物效果!$A$4:$A$64)</f>
        <v>远征PVE-2级远古矿井</v>
      </c>
      <c r="N473" s="16">
        <v>2</v>
      </c>
      <c r="O473" s="16">
        <v>2.95</v>
      </c>
      <c r="P473" s="16">
        <v>2.25</v>
      </c>
      <c r="Q473" s="16">
        <v>2.25</v>
      </c>
      <c r="R473" s="16">
        <v>0</v>
      </c>
      <c r="S473" s="16">
        <v>8866511</v>
      </c>
      <c r="T473" s="16">
        <v>1575000</v>
      </c>
      <c r="U473" s="16">
        <v>33812966</v>
      </c>
      <c r="V473" s="16">
        <f t="shared" si="49"/>
        <v>2</v>
      </c>
      <c r="W473" s="19" cm="1">
        <f t="array" ref="W473">SUMPRODUCT((V473=品质升级提升效果!$H$3:$H$102)*(品质升级提升效果!$I$3:$I$102=C473)*(品质升级提升效果!$J$3:$J$102))</f>
        <v>1.28</v>
      </c>
      <c r="X473" s="19" cm="1">
        <f t="array" ref="X473">IFERROR(LOOKUP(1,0/((L473=Sheet2!$A$1:$A$90)*(Sheet2!$B$1:$B$90=C473)),Sheet2!$C$1:$C$90),W473)</f>
        <v>1.28</v>
      </c>
      <c r="Y473" s="16">
        <f t="shared" si="50"/>
        <v>11349134</v>
      </c>
      <c r="Z473" s="16">
        <f t="shared" si="51"/>
        <v>2338560</v>
      </c>
      <c r="AA473" s="16">
        <f t="shared" si="52"/>
        <v>50974924</v>
      </c>
    </row>
    <row r="474" spans="1:27" x14ac:dyDescent="0.15">
      <c r="A474" s="16">
        <v>469</v>
      </c>
      <c r="B474" s="16">
        <v>603</v>
      </c>
      <c r="C474" s="16">
        <v>8</v>
      </c>
      <c r="D474" s="16">
        <f t="shared" si="53"/>
        <v>0</v>
      </c>
      <c r="E474" s="16">
        <f t="shared" si="48"/>
        <v>0</v>
      </c>
      <c r="F474" s="16">
        <f t="shared" si="54"/>
        <v>800</v>
      </c>
      <c r="L474" s="16" t="s">
        <v>69</v>
      </c>
      <c r="M474" s="16" t="str" cm="1">
        <f t="array" ref="M474:U474">_xlfn._xlws.FILTER(领地怪物效果!$A$4:$I$64,L474=领地怪物效果!$A$4:$A$64)</f>
        <v>远征PVE-3级远古矿井</v>
      </c>
      <c r="N474" s="16">
        <v>3</v>
      </c>
      <c r="O474" s="16">
        <v>5.9</v>
      </c>
      <c r="P474" s="16">
        <v>3.9</v>
      </c>
      <c r="Q474" s="16">
        <v>3.9</v>
      </c>
      <c r="R474" s="16">
        <v>0</v>
      </c>
      <c r="S474" s="16">
        <v>17733022</v>
      </c>
      <c r="T474" s="16">
        <v>2730000</v>
      </c>
      <c r="U474" s="16">
        <v>58609141</v>
      </c>
      <c r="V474" s="16">
        <f t="shared" si="49"/>
        <v>3</v>
      </c>
      <c r="W474" s="19" cm="1">
        <f t="array" ref="W474">SUMPRODUCT((V474=品质升级提升效果!$H$3:$H$102)*(品质升级提升效果!$I$3:$I$102=C474)*(品质升级提升效果!$J$3:$J$102))</f>
        <v>1.1400000000000001</v>
      </c>
      <c r="X474" s="19" cm="1">
        <f t="array" ref="X474">IFERROR(LOOKUP(1,0/((L474=Sheet2!$A$1:$A$90)*(Sheet2!$B$1:$B$90=C474)),Sheet2!$C$1:$C$90),W474)</f>
        <v>1.1400000000000001</v>
      </c>
      <c r="Y474" s="16">
        <f t="shared" si="50"/>
        <v>20215645</v>
      </c>
      <c r="Z474" s="16">
        <f t="shared" si="51"/>
        <v>3610152</v>
      </c>
      <c r="AA474" s="16">
        <f t="shared" si="52"/>
        <v>78692539</v>
      </c>
    </row>
    <row r="475" spans="1:27" x14ac:dyDescent="0.15">
      <c r="A475" s="16">
        <v>470</v>
      </c>
      <c r="B475" s="16">
        <v>604</v>
      </c>
      <c r="C475" s="16">
        <v>8</v>
      </c>
      <c r="D475" s="16">
        <f t="shared" si="53"/>
        <v>0</v>
      </c>
      <c r="E475" s="16">
        <f t="shared" si="48"/>
        <v>0</v>
      </c>
      <c r="F475" s="16">
        <f t="shared" si="54"/>
        <v>800</v>
      </c>
      <c r="L475" s="16" t="s">
        <v>70</v>
      </c>
      <c r="M475" s="16" t="str" cm="1">
        <f t="array" ref="M475:U475">_xlfn._xlws.FILTER(领地怪物效果!$A$4:$I$64,L475=领地怪物效果!$A$4:$A$64)</f>
        <v>远征PVE-4级远古矿井</v>
      </c>
      <c r="N475" s="16">
        <v>4</v>
      </c>
      <c r="O475" s="16">
        <v>8.6999999999999993</v>
      </c>
      <c r="P475" s="16">
        <v>29.7</v>
      </c>
      <c r="Q475" s="16">
        <v>29.7</v>
      </c>
      <c r="R475" s="16">
        <v>0</v>
      </c>
      <c r="S475" s="16">
        <v>26148694</v>
      </c>
      <c r="T475" s="16">
        <v>20790000</v>
      </c>
      <c r="U475" s="16">
        <v>446331156</v>
      </c>
      <c r="V475" s="16">
        <f t="shared" si="49"/>
        <v>4</v>
      </c>
      <c r="W475" s="19" cm="1">
        <f t="array" ref="W475">SUMPRODUCT((V475=品质升级提升效果!$H$3:$H$102)*(品质升级提升效果!$I$3:$I$102=C475)*(品质升级提升效果!$J$3:$J$102))</f>
        <v>1.28</v>
      </c>
      <c r="X475" s="19" cm="1">
        <f t="array" ref="X475">IFERROR(LOOKUP(1,0/((L475=Sheet2!$A$1:$A$90)*(Sheet2!$B$1:$B$90=C475)),Sheet2!$C$1:$C$90),W475)</f>
        <v>1.28</v>
      </c>
      <c r="Y475" s="16">
        <f t="shared" si="50"/>
        <v>33470328</v>
      </c>
      <c r="Z475" s="16">
        <f t="shared" si="51"/>
        <v>30868992</v>
      </c>
      <c r="AA475" s="16">
        <f t="shared" si="52"/>
        <v>672869013</v>
      </c>
    </row>
    <row r="476" spans="1:27" x14ac:dyDescent="0.15">
      <c r="A476" s="16">
        <v>471</v>
      </c>
      <c r="B476" s="16">
        <v>605</v>
      </c>
      <c r="C476" s="16">
        <v>8</v>
      </c>
      <c r="D476" s="16">
        <f t="shared" si="53"/>
        <v>0</v>
      </c>
      <c r="E476" s="16">
        <f t="shared" ref="E476:E539" si="55">IF(AND(B476&gt;300,B476&lt;400),1,0)*100*C476</f>
        <v>0</v>
      </c>
      <c r="F476" s="16">
        <f t="shared" si="54"/>
        <v>800</v>
      </c>
      <c r="L476" s="16" t="s">
        <v>71</v>
      </c>
      <c r="M476" s="16" t="str" cm="1">
        <f t="array" ref="M476:U476">_xlfn._xlws.FILTER(领地怪物效果!$A$4:$I$64,L476=领地怪物效果!$A$4:$A$64)</f>
        <v>远征PVE-5级远古矿井</v>
      </c>
      <c r="N476" s="16">
        <v>5</v>
      </c>
      <c r="O476" s="16">
        <v>13.2</v>
      </c>
      <c r="P476" s="16">
        <v>35</v>
      </c>
      <c r="Q476" s="16">
        <v>35</v>
      </c>
      <c r="R476" s="16">
        <v>0</v>
      </c>
      <c r="S476" s="16">
        <v>39673880</v>
      </c>
      <c r="T476" s="16">
        <v>24500000</v>
      </c>
      <c r="U476" s="16">
        <v>525979477</v>
      </c>
      <c r="V476" s="16">
        <f t="shared" si="49"/>
        <v>5</v>
      </c>
      <c r="W476" s="19" cm="1">
        <f t="array" ref="W476">SUMPRODUCT((V476=品质升级提升效果!$H$3:$H$102)*(品质升级提升效果!$I$3:$I$102=C476)*(品质升级提升效果!$J$3:$J$102))</f>
        <v>1.1400000000000001</v>
      </c>
      <c r="X476" s="19" cm="1">
        <f t="array" ref="X476">IFERROR(LOOKUP(1,0/((L476=Sheet2!$A$1:$A$90)*(Sheet2!$B$1:$B$90=C476)),Sheet2!$C$1:$C$90),W476)</f>
        <v>1.1400000000000001</v>
      </c>
      <c r="Y476" s="16">
        <f t="shared" si="50"/>
        <v>45228223</v>
      </c>
      <c r="Z476" s="16">
        <f t="shared" si="51"/>
        <v>32398800</v>
      </c>
      <c r="AA476" s="16">
        <f t="shared" si="52"/>
        <v>706215111</v>
      </c>
    </row>
    <row r="477" spans="1:27" x14ac:dyDescent="0.15">
      <c r="A477" s="16">
        <v>472</v>
      </c>
      <c r="B477" s="16">
        <v>606</v>
      </c>
      <c r="C477" s="16">
        <v>8</v>
      </c>
      <c r="D477" s="16">
        <f t="shared" si="53"/>
        <v>0</v>
      </c>
      <c r="E477" s="16">
        <f t="shared" si="55"/>
        <v>0</v>
      </c>
      <c r="F477" s="16">
        <f t="shared" si="54"/>
        <v>800</v>
      </c>
      <c r="L477" s="16" t="s">
        <v>72</v>
      </c>
      <c r="M477" s="16" t="str" cm="1">
        <f t="array" ref="M477:U477">_xlfn._xlws.FILTER(领地怪物效果!$A$4:$I$64,L477=领地怪物效果!$A$4:$A$64)</f>
        <v>远征PVE-6级远古矿井</v>
      </c>
      <c r="N477" s="16">
        <v>6</v>
      </c>
      <c r="O477" s="16">
        <v>31.05</v>
      </c>
      <c r="P477" s="16">
        <v>232</v>
      </c>
      <c r="Q477" s="16">
        <v>232</v>
      </c>
      <c r="R477" s="16">
        <v>0</v>
      </c>
      <c r="S477" s="16">
        <v>93323787</v>
      </c>
      <c r="T477" s="16">
        <v>162400000</v>
      </c>
      <c r="U477" s="16">
        <v>3486492537</v>
      </c>
      <c r="V477" s="16">
        <f t="shared" si="49"/>
        <v>6</v>
      </c>
      <c r="W477" s="19" cm="1">
        <f t="array" ref="W477">SUMPRODUCT((V477=品质升级提升效果!$H$3:$H$102)*(品质升级提升效果!$I$3:$I$102=C477)*(品质升级提升效果!$J$3:$J$102))</f>
        <v>1.04</v>
      </c>
      <c r="X477" s="19" cm="1">
        <f t="array" ref="X477">IFERROR(LOOKUP(1,0/((L477=Sheet2!$A$1:$A$90)*(Sheet2!$B$1:$B$90=C477)),Sheet2!$C$1:$C$90),W477)</f>
        <v>1.04</v>
      </c>
      <c r="Y477" s="16">
        <f t="shared" si="50"/>
        <v>97056738</v>
      </c>
      <c r="Z477" s="16">
        <f t="shared" si="51"/>
        <v>195919360</v>
      </c>
      <c r="AA477" s="16">
        <f t="shared" si="52"/>
        <v>4270565969</v>
      </c>
    </row>
    <row r="478" spans="1:27" x14ac:dyDescent="0.15">
      <c r="A478" s="16">
        <v>473</v>
      </c>
      <c r="B478" s="16">
        <v>607</v>
      </c>
      <c r="C478" s="16">
        <v>8</v>
      </c>
      <c r="D478" s="16">
        <f t="shared" si="53"/>
        <v>0</v>
      </c>
      <c r="E478" s="16">
        <f t="shared" si="55"/>
        <v>0</v>
      </c>
      <c r="F478" s="16">
        <f t="shared" si="54"/>
        <v>800</v>
      </c>
      <c r="L478" s="16" t="s">
        <v>73</v>
      </c>
      <c r="M478" s="16" t="str" cm="1">
        <f t="array" ref="M478:U478">_xlfn._xlws.FILTER(领地怪物效果!$A$4:$I$64,L478=领地怪物效果!$A$4:$A$64)</f>
        <v>远征PVE-7级远古矿井</v>
      </c>
      <c r="N478" s="16">
        <v>7</v>
      </c>
      <c r="O478" s="16">
        <v>35.799999999999997</v>
      </c>
      <c r="P478" s="16">
        <v>300</v>
      </c>
      <c r="Q478" s="16">
        <v>300</v>
      </c>
      <c r="R478" s="16">
        <v>0</v>
      </c>
      <c r="S478" s="16">
        <v>107600373</v>
      </c>
      <c r="T478" s="16">
        <v>210000000</v>
      </c>
      <c r="U478" s="16">
        <v>4508395522</v>
      </c>
      <c r="V478" s="16">
        <f t="shared" si="49"/>
        <v>7</v>
      </c>
      <c r="W478" s="19" cm="1">
        <f t="array" ref="W478">SUMPRODUCT((V478=品质升级提升效果!$H$3:$H$102)*(品质升级提升效果!$I$3:$I$102=C478)*(品质升级提升效果!$J$3:$J$102))</f>
        <v>0.96</v>
      </c>
      <c r="X478" s="19" cm="1">
        <f t="array" ref="X478">IFERROR(LOOKUP(1,0/((L478=Sheet2!$A$1:$A$90)*(Sheet2!$B$1:$B$90=C478)),Sheet2!$C$1:$C$90),W478)</f>
        <v>0.96</v>
      </c>
      <c r="Y478" s="16">
        <f t="shared" si="50"/>
        <v>103296358</v>
      </c>
      <c r="Z478" s="16">
        <f t="shared" si="51"/>
        <v>233856000</v>
      </c>
      <c r="AA478" s="16">
        <f t="shared" si="52"/>
        <v>5097492536</v>
      </c>
    </row>
    <row r="479" spans="1:27" x14ac:dyDescent="0.15">
      <c r="A479" s="16">
        <v>474</v>
      </c>
      <c r="B479" s="16">
        <v>608</v>
      </c>
      <c r="C479" s="16">
        <v>8</v>
      </c>
      <c r="D479" s="16">
        <f t="shared" si="53"/>
        <v>0</v>
      </c>
      <c r="E479" s="16">
        <f t="shared" si="55"/>
        <v>0</v>
      </c>
      <c r="F479" s="16">
        <f t="shared" si="54"/>
        <v>800</v>
      </c>
      <c r="L479" s="16" t="s">
        <v>74</v>
      </c>
      <c r="M479" s="16" t="str" cm="1">
        <f t="array" ref="M479:U479">_xlfn._xlws.FILTER(领地怪物效果!$A$4:$I$64,L479=领地怪物效果!$A$4:$A$64)</f>
        <v>远征PVE-8级远古矿井</v>
      </c>
      <c r="N479" s="16">
        <v>8</v>
      </c>
      <c r="O479" s="16">
        <v>39.549999999999997</v>
      </c>
      <c r="P479" s="16">
        <v>387.5</v>
      </c>
      <c r="Q479" s="16">
        <v>387.5</v>
      </c>
      <c r="R479" s="16">
        <v>0</v>
      </c>
      <c r="S479" s="16">
        <v>118871361</v>
      </c>
      <c r="T479" s="16">
        <v>271250000</v>
      </c>
      <c r="U479" s="16">
        <v>5823344216</v>
      </c>
      <c r="V479" s="16">
        <f t="shared" si="49"/>
        <v>8</v>
      </c>
      <c r="W479" s="19" cm="1">
        <f t="array" ref="W479">SUMPRODUCT((V479=品质升级提升效果!$H$3:$H$102)*(品质升级提升效果!$I$3:$I$102=C479)*(品质升级提升效果!$J$3:$J$102))</f>
        <v>0.86</v>
      </c>
      <c r="X479" s="19" cm="1">
        <f t="array" ref="X479">IFERROR(LOOKUP(1,0/((L479=Sheet2!$A$1:$A$90)*(Sheet2!$B$1:$B$90=C479)),Sheet2!$C$1:$C$90),W479)</f>
        <v>0.86</v>
      </c>
      <c r="Y479" s="16">
        <f t="shared" si="50"/>
        <v>102229370</v>
      </c>
      <c r="Z479" s="16">
        <f t="shared" si="51"/>
        <v>270599000</v>
      </c>
      <c r="AA479" s="16">
        <f t="shared" si="52"/>
        <v>5898400652</v>
      </c>
    </row>
    <row r="480" spans="1:27" x14ac:dyDescent="0.15">
      <c r="A480" s="16">
        <v>475</v>
      </c>
      <c r="B480" s="16">
        <v>609</v>
      </c>
      <c r="C480" s="16">
        <v>8</v>
      </c>
      <c r="D480" s="16">
        <f t="shared" si="53"/>
        <v>0</v>
      </c>
      <c r="E480" s="16">
        <f t="shared" si="55"/>
        <v>0</v>
      </c>
      <c r="F480" s="16">
        <f t="shared" si="54"/>
        <v>800</v>
      </c>
      <c r="L480" s="16" t="s">
        <v>75</v>
      </c>
      <c r="M480" s="16" t="str" cm="1">
        <f t="array" ref="M480:U480">_xlfn._xlws.FILTER(领地怪物效果!$A$4:$I$64,L480=领地怪物效果!$A$4:$A$64)</f>
        <v>远征PVE-9级远古矿井</v>
      </c>
      <c r="N480" s="16">
        <v>9</v>
      </c>
      <c r="O480" s="16">
        <v>68.400000000000006</v>
      </c>
      <c r="P480" s="16">
        <v>480</v>
      </c>
      <c r="Q480" s="16">
        <v>480</v>
      </c>
      <c r="R480" s="16">
        <v>0</v>
      </c>
      <c r="S480" s="16">
        <v>205582835</v>
      </c>
      <c r="T480" s="16">
        <v>336000000</v>
      </c>
      <c r="U480" s="16">
        <v>7213432835</v>
      </c>
      <c r="V480" s="16">
        <f t="shared" si="49"/>
        <v>9</v>
      </c>
      <c r="W480" s="19" cm="1">
        <f t="array" ref="W480">SUMPRODUCT((V480=品质升级提升效果!$H$3:$H$102)*(品质升级提升效果!$I$3:$I$102=C480)*(品质升级提升效果!$J$3:$J$102))</f>
        <v>0.76</v>
      </c>
      <c r="X480" s="19" cm="1">
        <f t="array" ref="X480">IFERROR(LOOKUP(1,0/((L480=Sheet2!$A$1:$A$90)*(Sheet2!$B$1:$B$90=C480)),Sheet2!$C$1:$C$90),W480)</f>
        <v>0.76</v>
      </c>
      <c r="Y480" s="16">
        <f t="shared" si="50"/>
        <v>156242954</v>
      </c>
      <c r="Z480" s="16">
        <f t="shared" si="51"/>
        <v>296217600</v>
      </c>
      <c r="AA480" s="16">
        <f t="shared" si="52"/>
        <v>6456823879</v>
      </c>
    </row>
    <row r="481" spans="1:27" x14ac:dyDescent="0.15">
      <c r="A481" s="16">
        <v>476</v>
      </c>
      <c r="B481" s="16">
        <v>701</v>
      </c>
      <c r="C481" s="16">
        <v>8</v>
      </c>
      <c r="D481" s="16">
        <f t="shared" si="53"/>
        <v>0</v>
      </c>
      <c r="E481" s="16">
        <f t="shared" si="55"/>
        <v>0</v>
      </c>
      <c r="F481" s="16">
        <f t="shared" si="54"/>
        <v>0</v>
      </c>
      <c r="L481" s="16" t="s">
        <v>76</v>
      </c>
      <c r="M481" s="16" t="str" cm="1">
        <f t="array" ref="M481:U481">_xlfn._xlws.FILTER(领地怪物效果!$A$4:$I$64,L481=领地怪物效果!$A$4:$A$64)</f>
        <v>远征PVE-2级BOSS据点</v>
      </c>
      <c r="N481" s="16">
        <v>2</v>
      </c>
      <c r="O481" s="16">
        <v>3.2</v>
      </c>
      <c r="P481" s="16">
        <v>2</v>
      </c>
      <c r="Q481" s="16">
        <v>2</v>
      </c>
      <c r="R481" s="16">
        <v>0</v>
      </c>
      <c r="S481" s="16">
        <v>9617910</v>
      </c>
      <c r="T481" s="16">
        <v>1400000</v>
      </c>
      <c r="U481" s="16">
        <v>30055970</v>
      </c>
      <c r="V481" s="16">
        <f t="shared" si="49"/>
        <v>1</v>
      </c>
      <c r="W481" s="19" cm="1">
        <f t="array" ref="W481">SUMPRODUCT((V481=品质升级提升效果!$H$3:$H$102)*(品质升级提升效果!$I$3:$I$102=C481)*(品质升级提升效果!$J$3:$J$102))</f>
        <v>1.6</v>
      </c>
      <c r="X481" s="19" cm="1">
        <f t="array" ref="X481">IFERROR(LOOKUP(1,0/((L481=Sheet2!$A$1:$A$90)*(Sheet2!$B$1:$B$90=C481)),Sheet2!$C$1:$C$90),W481)</f>
        <v>3.7000000000000005E-2</v>
      </c>
      <c r="Y481" s="16">
        <f t="shared" si="50"/>
        <v>355862</v>
      </c>
      <c r="Z481" s="16">
        <f t="shared" si="51"/>
        <v>60088</v>
      </c>
      <c r="AA481" s="16">
        <f t="shared" si="52"/>
        <v>1309772</v>
      </c>
    </row>
    <row r="482" spans="1:27" x14ac:dyDescent="0.15">
      <c r="A482" s="16">
        <v>477</v>
      </c>
      <c r="B482" s="16">
        <v>702</v>
      </c>
      <c r="C482" s="16">
        <v>8</v>
      </c>
      <c r="D482" s="16">
        <f t="shared" si="53"/>
        <v>0</v>
      </c>
      <c r="E482" s="16">
        <f t="shared" si="55"/>
        <v>0</v>
      </c>
      <c r="F482" s="16">
        <f t="shared" si="54"/>
        <v>0</v>
      </c>
      <c r="L482" s="16" t="s">
        <v>77</v>
      </c>
      <c r="M482" s="16" t="str" cm="1">
        <f t="array" ref="M482:U482">_xlfn._xlws.FILTER(领地怪物效果!$A$4:$I$64,L482=领地怪物效果!$A$4:$A$64)</f>
        <v>远征PVE-7级BOSS据点</v>
      </c>
      <c r="N482" s="16">
        <v>7</v>
      </c>
      <c r="O482" s="16">
        <v>26</v>
      </c>
      <c r="P482" s="16">
        <v>160</v>
      </c>
      <c r="Q482" s="16">
        <v>160</v>
      </c>
      <c r="R482" s="16">
        <v>0</v>
      </c>
      <c r="S482" s="16">
        <v>78145522</v>
      </c>
      <c r="T482" s="16">
        <v>112000000</v>
      </c>
      <c r="U482" s="16">
        <v>2404477611</v>
      </c>
      <c r="V482" s="16">
        <f t="shared" si="49"/>
        <v>2</v>
      </c>
      <c r="W482" s="19" cm="1">
        <f t="array" ref="W482">SUMPRODUCT((V482=品质升级提升效果!$H$3:$H$102)*(品质升级提升效果!$I$3:$I$102=C482)*(品质升级提升效果!$J$3:$J$102))</f>
        <v>1.28</v>
      </c>
      <c r="X482" s="19" cm="1">
        <f t="array" ref="X482">IFERROR(LOOKUP(1,0/((L482=Sheet2!$A$1:$A$90)*(Sheet2!$B$1:$B$90=C482)),Sheet2!$C$1:$C$90),W482)</f>
        <v>3.7000000000000005E-2</v>
      </c>
      <c r="Y482" s="16">
        <f t="shared" si="50"/>
        <v>2891384</v>
      </c>
      <c r="Z482" s="16">
        <f t="shared" si="51"/>
        <v>4807040</v>
      </c>
      <c r="AA482" s="16">
        <f t="shared" si="52"/>
        <v>104781791</v>
      </c>
    </row>
    <row r="483" spans="1:27" x14ac:dyDescent="0.15">
      <c r="A483" s="16">
        <v>478</v>
      </c>
      <c r="B483" s="16">
        <v>703</v>
      </c>
      <c r="C483" s="16">
        <v>8</v>
      </c>
      <c r="D483" s="16">
        <f t="shared" si="53"/>
        <v>0</v>
      </c>
      <c r="E483" s="16">
        <f t="shared" si="55"/>
        <v>0</v>
      </c>
      <c r="F483" s="16">
        <f t="shared" si="54"/>
        <v>0</v>
      </c>
      <c r="L483" s="16" t="s">
        <v>78</v>
      </c>
      <c r="M483" s="16" t="str" cm="1">
        <f t="array" ref="M483:U483">_xlfn._xlws.FILTER(领地怪物效果!$A$4:$I$64,L483=领地怪物效果!$A$4:$A$64)</f>
        <v>远征PVE-8级BOSS据点</v>
      </c>
      <c r="N483" s="16">
        <v>8</v>
      </c>
      <c r="O483" s="16">
        <v>31</v>
      </c>
      <c r="P483" s="16">
        <v>181</v>
      </c>
      <c r="Q483" s="16">
        <v>181</v>
      </c>
      <c r="R483" s="16">
        <v>0</v>
      </c>
      <c r="S483" s="16">
        <v>93173507</v>
      </c>
      <c r="T483" s="16">
        <v>126700000</v>
      </c>
      <c r="U483" s="16">
        <v>2720065298</v>
      </c>
      <c r="V483" s="16">
        <f t="shared" si="49"/>
        <v>3</v>
      </c>
      <c r="W483" s="19" cm="1">
        <f t="array" ref="W483">SUMPRODUCT((V483=品质升级提升效果!$H$3:$H$102)*(品质升级提升效果!$I$3:$I$102=C483)*(品质升级提升效果!$J$3:$J$102))</f>
        <v>1.1400000000000001</v>
      </c>
      <c r="X483" s="19" cm="1">
        <f t="array" ref="X483">IFERROR(LOOKUP(1,0/((L483=Sheet2!$A$1:$A$90)*(Sheet2!$B$1:$B$90=C483)),Sheet2!$C$1:$C$90),W483)</f>
        <v>3.7000000000000005E-2</v>
      </c>
      <c r="Y483" s="16">
        <f t="shared" si="50"/>
        <v>3447419</v>
      </c>
      <c r="Z483" s="16">
        <f t="shared" si="51"/>
        <v>5437964</v>
      </c>
      <c r="AA483" s="16">
        <f t="shared" si="52"/>
        <v>118534401</v>
      </c>
    </row>
    <row r="484" spans="1:27" x14ac:dyDescent="0.15">
      <c r="A484" s="16">
        <v>479</v>
      </c>
      <c r="B484" s="16">
        <v>704</v>
      </c>
      <c r="C484" s="16">
        <v>8</v>
      </c>
      <c r="D484" s="16">
        <f t="shared" si="53"/>
        <v>0</v>
      </c>
      <c r="E484" s="16">
        <f t="shared" si="55"/>
        <v>0</v>
      </c>
      <c r="F484" s="16">
        <f t="shared" si="54"/>
        <v>0</v>
      </c>
      <c r="L484" s="16" t="s">
        <v>79</v>
      </c>
      <c r="M484" s="16" t="str" cm="1">
        <f t="array" ref="M484:U484">_xlfn._xlws.FILTER(领地怪物效果!$A$4:$I$64,L484=领地怪物效果!$A$4:$A$64)</f>
        <v>远征PVE-9级BOSS据点</v>
      </c>
      <c r="N484" s="16">
        <v>9</v>
      </c>
      <c r="O484" s="16">
        <v>51</v>
      </c>
      <c r="P484" s="16">
        <v>284</v>
      </c>
      <c r="Q484" s="16">
        <v>284</v>
      </c>
      <c r="R484" s="16">
        <v>0</v>
      </c>
      <c r="S484" s="16">
        <v>153285447</v>
      </c>
      <c r="T484" s="16">
        <v>198800000</v>
      </c>
      <c r="U484" s="16">
        <v>4267947761</v>
      </c>
      <c r="V484" s="16">
        <f t="shared" si="49"/>
        <v>4</v>
      </c>
      <c r="W484" s="19" cm="1">
        <f t="array" ref="W484">SUMPRODUCT((V484=品质升级提升效果!$H$3:$H$102)*(品质升级提升效果!$I$3:$I$102=C484)*(品质升级提升效果!$J$3:$J$102))</f>
        <v>1.28</v>
      </c>
      <c r="X484" s="19" cm="1">
        <f t="array" ref="X484">IFERROR(LOOKUP(1,0/((L484=Sheet2!$A$1:$A$90)*(Sheet2!$B$1:$B$90=C484)),Sheet2!$C$1:$C$90),W484)</f>
        <v>3.7000000000000005E-2</v>
      </c>
      <c r="Y484" s="16">
        <f t="shared" si="50"/>
        <v>5671561</v>
      </c>
      <c r="Z484" s="16">
        <f t="shared" si="51"/>
        <v>8532496</v>
      </c>
      <c r="AA484" s="16">
        <f t="shared" si="52"/>
        <v>185987679</v>
      </c>
    </row>
    <row r="485" spans="1:27" x14ac:dyDescent="0.15">
      <c r="A485" s="16">
        <v>480</v>
      </c>
      <c r="B485" s="16">
        <v>705</v>
      </c>
      <c r="C485" s="16">
        <v>8</v>
      </c>
      <c r="D485" s="16">
        <f t="shared" si="53"/>
        <v>0</v>
      </c>
      <c r="E485" s="16">
        <f t="shared" si="55"/>
        <v>0</v>
      </c>
      <c r="F485" s="16">
        <f t="shared" si="54"/>
        <v>0</v>
      </c>
      <c r="L485" s="16" t="s">
        <v>80</v>
      </c>
      <c r="M485" s="16" t="str" cm="1">
        <f t="array" ref="M485:U485">_xlfn._xlws.FILTER(领地怪物效果!$A$4:$I$64,L485=领地怪物效果!$A$4:$A$64)</f>
        <v>远征PVE-10级BOSS据点</v>
      </c>
      <c r="N485" s="16">
        <v>10</v>
      </c>
      <c r="O485" s="16">
        <v>81</v>
      </c>
      <c r="P485" s="16">
        <v>382</v>
      </c>
      <c r="Q485" s="16">
        <v>382</v>
      </c>
      <c r="R485" s="16">
        <v>0</v>
      </c>
      <c r="S485" s="16">
        <v>243453358</v>
      </c>
      <c r="T485" s="16">
        <v>267400000</v>
      </c>
      <c r="U485" s="16">
        <v>5740690298</v>
      </c>
      <c r="V485" s="16">
        <f t="shared" si="49"/>
        <v>5</v>
      </c>
      <c r="W485" s="19" cm="1">
        <f t="array" ref="W485">SUMPRODUCT((V485=品质升级提升效果!$H$3:$H$102)*(品质升级提升效果!$I$3:$I$102=C485)*(品质升级提升效果!$J$3:$J$102))</f>
        <v>1.1400000000000001</v>
      </c>
      <c r="X485" s="19" cm="1">
        <f t="array" ref="X485">IFERROR(LOOKUP(1,0/((L485=Sheet2!$A$1:$A$90)*(Sheet2!$B$1:$B$90=C485)),Sheet2!$C$1:$C$90),W485)</f>
        <v>3.7000000000000005E-2</v>
      </c>
      <c r="Y485" s="16">
        <f t="shared" si="50"/>
        <v>9007774</v>
      </c>
      <c r="Z485" s="16">
        <f t="shared" si="51"/>
        <v>11476808</v>
      </c>
      <c r="AA485" s="16">
        <f t="shared" si="52"/>
        <v>250166526</v>
      </c>
    </row>
    <row r="486" spans="1:27" x14ac:dyDescent="0.15">
      <c r="A486" s="16">
        <v>481</v>
      </c>
      <c r="B486" s="16">
        <v>100</v>
      </c>
      <c r="C486" s="16">
        <v>9</v>
      </c>
      <c r="D486" s="16">
        <f t="shared" si="53"/>
        <v>0</v>
      </c>
      <c r="E486" s="16">
        <f t="shared" si="55"/>
        <v>0</v>
      </c>
      <c r="F486" s="16">
        <f t="shared" si="54"/>
        <v>0</v>
      </c>
      <c r="L486" s="16" t="s">
        <v>21</v>
      </c>
      <c r="M486" s="16" t="str" cm="1">
        <f t="array" ref="M486:U486">_xlfn._xlws.FILTER(领地怪物效果!$A$4:$I$64,L486=领地怪物效果!$A$4:$A$64)</f>
        <v>远征PVP-出生</v>
      </c>
      <c r="N486" s="16">
        <v>0</v>
      </c>
      <c r="O486" s="16">
        <v>0.5</v>
      </c>
      <c r="P486" s="16">
        <v>0.8</v>
      </c>
      <c r="Q486" s="16">
        <v>0.8</v>
      </c>
      <c r="R486" s="16">
        <v>0</v>
      </c>
      <c r="S486" s="16">
        <v>1502798</v>
      </c>
      <c r="T486" s="16">
        <v>560000</v>
      </c>
      <c r="U486" s="16">
        <v>12022388</v>
      </c>
      <c r="V486" s="16">
        <f t="shared" si="49"/>
        <v>1</v>
      </c>
      <c r="W486" s="19" cm="1">
        <f t="array" ref="W486">SUMPRODUCT((V486=品质升级提升效果!$H$3:$H$102)*(品质升级提升效果!$I$3:$I$102=C486)*(品质升级提升效果!$J$3:$J$102))</f>
        <v>2.6</v>
      </c>
      <c r="X486" s="19" cm="1">
        <f t="array" ref="X486">IFERROR(LOOKUP(1,0/((L486=Sheet2!$A$1:$A$90)*(Sheet2!$B$1:$B$90=C486)),Sheet2!$C$1:$C$90),W486)</f>
        <v>2.6</v>
      </c>
      <c r="Y486" s="16">
        <f t="shared" si="50"/>
        <v>3907274</v>
      </c>
      <c r="Z486" s="16">
        <f t="shared" si="51"/>
        <v>1718080</v>
      </c>
      <c r="AA486" s="16">
        <f t="shared" si="52"/>
        <v>37509850</v>
      </c>
    </row>
    <row r="487" spans="1:27" x14ac:dyDescent="0.15">
      <c r="A487" s="16">
        <v>482</v>
      </c>
      <c r="B487" s="16">
        <v>101</v>
      </c>
      <c r="C487" s="16">
        <v>9</v>
      </c>
      <c r="D487" s="16">
        <f t="shared" si="53"/>
        <v>0</v>
      </c>
      <c r="E487" s="16">
        <f t="shared" si="55"/>
        <v>0</v>
      </c>
      <c r="F487" s="16">
        <f t="shared" si="54"/>
        <v>0</v>
      </c>
      <c r="L487" s="16" t="s">
        <v>22</v>
      </c>
      <c r="M487" s="16" t="str" cm="1">
        <f t="array" ref="M487:U487">_xlfn._xlws.FILTER(领地怪物效果!$A$4:$I$64,L487=领地怪物效果!$A$4:$A$64)</f>
        <v>远征PVP-1级普通</v>
      </c>
      <c r="N487" s="16">
        <v>1</v>
      </c>
      <c r="O487" s="16">
        <v>0.65</v>
      </c>
      <c r="P487" s="16">
        <v>0.8</v>
      </c>
      <c r="Q487" s="16">
        <v>0.8</v>
      </c>
      <c r="R487" s="16">
        <v>0</v>
      </c>
      <c r="S487" s="16">
        <v>1953638</v>
      </c>
      <c r="T487" s="16">
        <v>560000</v>
      </c>
      <c r="U487" s="16">
        <v>12022388</v>
      </c>
      <c r="V487" s="16">
        <f t="shared" si="49"/>
        <v>1</v>
      </c>
      <c r="W487" s="19" cm="1">
        <f t="array" ref="W487">SUMPRODUCT((V487=品质升级提升效果!$H$3:$H$102)*(品质升级提升效果!$I$3:$I$102=C487)*(品质升级提升效果!$J$3:$J$102))</f>
        <v>2.6</v>
      </c>
      <c r="X487" s="19" cm="1">
        <f t="array" ref="X487">IFERROR(LOOKUP(1,0/((L487=Sheet2!$A$1:$A$90)*(Sheet2!$B$1:$B$90=C487)),Sheet2!$C$1:$C$90),W487)</f>
        <v>2.6</v>
      </c>
      <c r="Y487" s="16">
        <f t="shared" si="50"/>
        <v>5079458</v>
      </c>
      <c r="Z487" s="16">
        <f t="shared" si="51"/>
        <v>1718080</v>
      </c>
      <c r="AA487" s="16">
        <f t="shared" si="52"/>
        <v>37509850</v>
      </c>
    </row>
    <row r="488" spans="1:27" x14ac:dyDescent="0.15">
      <c r="A488" s="16">
        <v>483</v>
      </c>
      <c r="B488" s="16">
        <v>102</v>
      </c>
      <c r="C488" s="16">
        <v>9</v>
      </c>
      <c r="D488" s="16">
        <f t="shared" si="53"/>
        <v>0</v>
      </c>
      <c r="E488" s="16">
        <f t="shared" si="55"/>
        <v>0</v>
      </c>
      <c r="F488" s="16">
        <f t="shared" si="54"/>
        <v>0</v>
      </c>
      <c r="L488" s="16" t="s">
        <v>23</v>
      </c>
      <c r="M488" s="16" t="str" cm="1">
        <f t="array" ref="M488:U488">_xlfn._xlws.FILTER(领地怪物效果!$A$4:$I$64,L488=领地怪物效果!$A$4:$A$64)</f>
        <v>远征PVP-2级普通</v>
      </c>
      <c r="N488" s="16">
        <v>2</v>
      </c>
      <c r="O488" s="16">
        <v>2.8</v>
      </c>
      <c r="P488" s="16">
        <v>1.8</v>
      </c>
      <c r="Q488" s="16">
        <v>1.8</v>
      </c>
      <c r="R488" s="16">
        <v>0</v>
      </c>
      <c r="S488" s="16">
        <v>8415671</v>
      </c>
      <c r="T488" s="16">
        <v>1260000</v>
      </c>
      <c r="U488" s="16">
        <v>27050373</v>
      </c>
      <c r="V488" s="16">
        <f t="shared" si="49"/>
        <v>2</v>
      </c>
      <c r="W488" s="19" cm="1">
        <f t="array" ref="W488">SUMPRODUCT((V488=品质升级提升效果!$H$3:$H$102)*(品质升级提升效果!$I$3:$I$102=C488)*(品质升级提升效果!$J$3:$J$102))</f>
        <v>2.08</v>
      </c>
      <c r="X488" s="19" cm="1">
        <f t="array" ref="X488">IFERROR(LOOKUP(1,0/((L488=Sheet2!$A$1:$A$90)*(Sheet2!$B$1:$B$90=C488)),Sheet2!$C$1:$C$90),W488)</f>
        <v>2.08</v>
      </c>
      <c r="Y488" s="16">
        <f t="shared" si="50"/>
        <v>17504595</v>
      </c>
      <c r="Z488" s="16">
        <f t="shared" si="51"/>
        <v>3092544</v>
      </c>
      <c r="AA488" s="16">
        <f t="shared" si="52"/>
        <v>67517731</v>
      </c>
    </row>
    <row r="489" spans="1:27" x14ac:dyDescent="0.15">
      <c r="A489" s="16">
        <v>484</v>
      </c>
      <c r="B489" s="16">
        <v>103</v>
      </c>
      <c r="C489" s="16">
        <v>9</v>
      </c>
      <c r="D489" s="16">
        <f t="shared" si="53"/>
        <v>0</v>
      </c>
      <c r="E489" s="16">
        <f t="shared" si="55"/>
        <v>0</v>
      </c>
      <c r="F489" s="16">
        <f t="shared" si="54"/>
        <v>0</v>
      </c>
      <c r="L489" s="16" t="s">
        <v>24</v>
      </c>
      <c r="M489" s="16" t="str" cm="1">
        <f t="array" ref="M489:U489">_xlfn._xlws.FILTER(领地怪物效果!$A$4:$I$64,L489=领地怪物效果!$A$4:$A$64)</f>
        <v>远征PVP-3级普通</v>
      </c>
      <c r="N489" s="16">
        <v>3</v>
      </c>
      <c r="O489" s="16">
        <v>5.5</v>
      </c>
      <c r="P489" s="16">
        <v>3</v>
      </c>
      <c r="Q489" s="16">
        <v>3</v>
      </c>
      <c r="R489" s="16">
        <v>0</v>
      </c>
      <c r="S489" s="16">
        <v>16530783</v>
      </c>
      <c r="T489" s="16">
        <v>2100000</v>
      </c>
      <c r="U489" s="16">
        <v>45083955</v>
      </c>
      <c r="V489" s="16">
        <f t="shared" si="49"/>
        <v>3</v>
      </c>
      <c r="W489" s="19" cm="1">
        <f t="array" ref="W489">SUMPRODUCT((V489=品质升级提升效果!$H$3:$H$102)*(品质升级提升效果!$I$3:$I$102=C489)*(品质升级提升效果!$J$3:$J$102))</f>
        <v>1.72</v>
      </c>
      <c r="X489" s="19" cm="1">
        <f t="array" ref="X489">IFERROR(LOOKUP(1,0/((L489=Sheet2!$A$1:$A$90)*(Sheet2!$B$1:$B$90=C489)),Sheet2!$C$1:$C$90),W489)</f>
        <v>1.72</v>
      </c>
      <c r="Y489" s="16">
        <f t="shared" si="50"/>
        <v>28432946</v>
      </c>
      <c r="Z489" s="16">
        <f t="shared" si="51"/>
        <v>4262160</v>
      </c>
      <c r="AA489" s="16">
        <f t="shared" si="52"/>
        <v>93053283</v>
      </c>
    </row>
    <row r="490" spans="1:27" x14ac:dyDescent="0.15">
      <c r="A490" s="16">
        <v>485</v>
      </c>
      <c r="B490" s="16">
        <v>104</v>
      </c>
      <c r="C490" s="16">
        <v>9</v>
      </c>
      <c r="D490" s="16">
        <f t="shared" si="53"/>
        <v>0</v>
      </c>
      <c r="E490" s="16">
        <f t="shared" si="55"/>
        <v>0</v>
      </c>
      <c r="F490" s="16">
        <f t="shared" si="54"/>
        <v>0</v>
      </c>
      <c r="L490" s="16" t="s">
        <v>25</v>
      </c>
      <c r="M490" s="16" t="str" cm="1">
        <f t="array" ref="M490:U490">_xlfn._xlws.FILTER(领地怪物效果!$A$4:$I$64,L490=领地怪物效果!$A$4:$A$64)</f>
        <v>远征PVP-4级普通</v>
      </c>
      <c r="N490" s="16">
        <v>4</v>
      </c>
      <c r="O490" s="16">
        <v>8</v>
      </c>
      <c r="P490" s="16">
        <v>22</v>
      </c>
      <c r="Q490" s="16">
        <v>22</v>
      </c>
      <c r="R490" s="16">
        <v>0</v>
      </c>
      <c r="S490" s="16">
        <v>24044776</v>
      </c>
      <c r="T490" s="16">
        <v>15400000</v>
      </c>
      <c r="U490" s="16">
        <v>330615671</v>
      </c>
      <c r="V490" s="16">
        <f t="shared" si="49"/>
        <v>4</v>
      </c>
      <c r="W490" s="19" cm="1">
        <f t="array" ref="W490">SUMPRODUCT((V490=品质升级提升效果!$H$3:$H$102)*(品质升级提升效果!$I$3:$I$102=C490)*(品质升级提升效果!$J$3:$J$102))</f>
        <v>1.72</v>
      </c>
      <c r="X490" s="19" cm="1">
        <f t="array" ref="X490">IFERROR(LOOKUP(1,0/((L490=Sheet2!$A$1:$A$90)*(Sheet2!$B$1:$B$90=C490)),Sheet2!$C$1:$C$90),W490)</f>
        <v>1.72</v>
      </c>
      <c r="Y490" s="16">
        <f t="shared" si="50"/>
        <v>41357014</v>
      </c>
      <c r="Z490" s="16">
        <f t="shared" si="51"/>
        <v>31255840</v>
      </c>
      <c r="AA490" s="16">
        <f t="shared" si="52"/>
        <v>682390744</v>
      </c>
    </row>
    <row r="491" spans="1:27" x14ac:dyDescent="0.15">
      <c r="A491" s="16">
        <v>486</v>
      </c>
      <c r="B491" s="16">
        <v>105</v>
      </c>
      <c r="C491" s="16">
        <v>9</v>
      </c>
      <c r="D491" s="16">
        <f t="shared" si="53"/>
        <v>0</v>
      </c>
      <c r="E491" s="16">
        <f t="shared" si="55"/>
        <v>0</v>
      </c>
      <c r="F491" s="16">
        <f t="shared" si="54"/>
        <v>0</v>
      </c>
      <c r="L491" s="16" t="s">
        <v>26</v>
      </c>
      <c r="M491" s="16" t="str" cm="1">
        <f t="array" ref="M491:U491">_xlfn._xlws.FILTER(领地怪物效果!$A$4:$I$64,L491=领地怪物效果!$A$4:$A$64)</f>
        <v>远征PVP-5级普通</v>
      </c>
      <c r="N491" s="16">
        <v>5</v>
      </c>
      <c r="O491" s="16">
        <v>12</v>
      </c>
      <c r="P491" s="16">
        <v>25</v>
      </c>
      <c r="Q491" s="16">
        <v>25</v>
      </c>
      <c r="R491" s="16">
        <v>0</v>
      </c>
      <c r="S491" s="16">
        <v>36067164</v>
      </c>
      <c r="T491" s="16">
        <v>17500000</v>
      </c>
      <c r="U491" s="16">
        <v>375699626</v>
      </c>
      <c r="V491" s="16">
        <f t="shared" si="49"/>
        <v>5</v>
      </c>
      <c r="W491" s="19" cm="1">
        <f t="array" ref="W491">SUMPRODUCT((V491=品质升级提升效果!$H$3:$H$102)*(品质升级提升效果!$I$3:$I$102=C491)*(品质升级提升效果!$J$3:$J$102))</f>
        <v>1.62</v>
      </c>
      <c r="X491" s="19" cm="1">
        <f t="array" ref="X491">IFERROR(LOOKUP(1,0/((L491=Sheet2!$A$1:$A$90)*(Sheet2!$B$1:$B$90=C491)),Sheet2!$C$1:$C$90),W491)</f>
        <v>1.62</v>
      </c>
      <c r="Y491" s="16">
        <f t="shared" si="50"/>
        <v>58428805</v>
      </c>
      <c r="Z491" s="16">
        <f t="shared" si="51"/>
        <v>33453000</v>
      </c>
      <c r="AA491" s="16">
        <f t="shared" si="52"/>
        <v>730360072</v>
      </c>
    </row>
    <row r="492" spans="1:27" x14ac:dyDescent="0.15">
      <c r="A492" s="16">
        <v>487</v>
      </c>
      <c r="B492" s="16">
        <v>106</v>
      </c>
      <c r="C492" s="16">
        <v>9</v>
      </c>
      <c r="D492" s="16">
        <f t="shared" si="53"/>
        <v>0</v>
      </c>
      <c r="E492" s="16">
        <f t="shared" si="55"/>
        <v>0</v>
      </c>
      <c r="F492" s="16">
        <f t="shared" si="54"/>
        <v>0</v>
      </c>
      <c r="L492" s="16" t="s">
        <v>27</v>
      </c>
      <c r="M492" s="16" t="str" cm="1">
        <f t="array" ref="M492:U492">_xlfn._xlws.FILTER(领地怪物效果!$A$4:$I$64,L492=领地怪物效果!$A$4:$A$64)</f>
        <v>远征PVP-6级普通</v>
      </c>
      <c r="N492" s="16">
        <v>6</v>
      </c>
      <c r="O492" s="16">
        <v>28</v>
      </c>
      <c r="P492" s="16">
        <v>160</v>
      </c>
      <c r="Q492" s="16">
        <v>160</v>
      </c>
      <c r="R492" s="16">
        <v>0</v>
      </c>
      <c r="S492" s="16">
        <v>84156716</v>
      </c>
      <c r="T492" s="16">
        <v>112000000</v>
      </c>
      <c r="U492" s="16">
        <v>2404477611</v>
      </c>
      <c r="V492" s="16">
        <f t="shared" si="49"/>
        <v>6</v>
      </c>
      <c r="W492" s="19" cm="1">
        <f t="array" ref="W492">SUMPRODUCT((V492=品质升级提升效果!$H$3:$H$102)*(品质升级提升效果!$I$3:$I$102=C492)*(品质升级提升效果!$J$3:$J$102))</f>
        <v>1.52</v>
      </c>
      <c r="X492" s="19" cm="1">
        <f t="array" ref="X492">IFERROR(LOOKUP(1,0/((L492=Sheet2!$A$1:$A$90)*(Sheet2!$B$1:$B$90=C492)),Sheet2!$C$1:$C$90),W492)</f>
        <v>1.52</v>
      </c>
      <c r="Y492" s="16">
        <f t="shared" si="50"/>
        <v>127918208</v>
      </c>
      <c r="Z492" s="16">
        <f t="shared" si="51"/>
        <v>200883200</v>
      </c>
      <c r="AA492" s="16">
        <f t="shared" si="52"/>
        <v>4385767162</v>
      </c>
    </row>
    <row r="493" spans="1:27" x14ac:dyDescent="0.15">
      <c r="A493" s="16">
        <v>488</v>
      </c>
      <c r="B493" s="16">
        <v>107</v>
      </c>
      <c r="C493" s="16">
        <v>9</v>
      </c>
      <c r="D493" s="16">
        <f t="shared" si="53"/>
        <v>0</v>
      </c>
      <c r="E493" s="16">
        <f t="shared" si="55"/>
        <v>0</v>
      </c>
      <c r="F493" s="16">
        <f t="shared" si="54"/>
        <v>0</v>
      </c>
      <c r="L493" s="16" t="s">
        <v>28</v>
      </c>
      <c r="M493" s="16" t="str" cm="1">
        <f t="array" ref="M493:U493">_xlfn._xlws.FILTER(领地怪物效果!$A$4:$I$64,L493=领地怪物效果!$A$4:$A$64)</f>
        <v>远征PVP-7级普通</v>
      </c>
      <c r="N493" s="16">
        <v>7</v>
      </c>
      <c r="O493" s="16">
        <v>32</v>
      </c>
      <c r="P493" s="16">
        <v>200</v>
      </c>
      <c r="Q493" s="16">
        <v>200</v>
      </c>
      <c r="R493" s="16">
        <v>0</v>
      </c>
      <c r="S493" s="16">
        <v>96179104</v>
      </c>
      <c r="T493" s="16">
        <v>140000000</v>
      </c>
      <c r="U493" s="16">
        <v>3005597014</v>
      </c>
      <c r="V493" s="16">
        <f t="shared" si="49"/>
        <v>7</v>
      </c>
      <c r="W493" s="19" cm="1">
        <f t="array" ref="W493">SUMPRODUCT((V493=品质升级提升效果!$H$3:$H$102)*(品质升级提升效果!$I$3:$I$102=C493)*(品质升级提升效果!$J$3:$J$102))</f>
        <v>1.3800000000000001</v>
      </c>
      <c r="X493" s="19" cm="1">
        <f t="array" ref="X493">IFERROR(LOOKUP(1,0/((L493=Sheet2!$A$1:$A$90)*(Sheet2!$B$1:$B$90=C493)),Sheet2!$C$1:$C$90),W493)</f>
        <v>1.3800000000000001</v>
      </c>
      <c r="Y493" s="16">
        <f t="shared" si="50"/>
        <v>132727163</v>
      </c>
      <c r="Z493" s="16">
        <f t="shared" si="51"/>
        <v>227976000</v>
      </c>
      <c r="AA493" s="16">
        <f t="shared" si="52"/>
        <v>4977268655</v>
      </c>
    </row>
    <row r="494" spans="1:27" x14ac:dyDescent="0.15">
      <c r="A494" s="16">
        <v>489</v>
      </c>
      <c r="B494" s="16">
        <v>108</v>
      </c>
      <c r="C494" s="16">
        <v>9</v>
      </c>
      <c r="D494" s="16">
        <f t="shared" si="53"/>
        <v>0</v>
      </c>
      <c r="E494" s="16">
        <f t="shared" si="55"/>
        <v>0</v>
      </c>
      <c r="F494" s="16">
        <f t="shared" si="54"/>
        <v>0</v>
      </c>
      <c r="L494" s="16" t="s">
        <v>29</v>
      </c>
      <c r="M494" s="16" t="str" cm="1">
        <f t="array" ref="M494:U494">_xlfn._xlws.FILTER(领地怪物效果!$A$4:$I$64,L494=领地怪物效果!$A$4:$A$64)</f>
        <v>远征PVP-8级普通</v>
      </c>
      <c r="N494" s="16">
        <v>8</v>
      </c>
      <c r="O494" s="16">
        <v>35</v>
      </c>
      <c r="P494" s="16">
        <v>250</v>
      </c>
      <c r="Q494" s="16">
        <v>250</v>
      </c>
      <c r="R494" s="16">
        <v>0</v>
      </c>
      <c r="S494" s="16">
        <v>105195895</v>
      </c>
      <c r="T494" s="16">
        <v>175000000</v>
      </c>
      <c r="U494" s="16">
        <v>3756996268</v>
      </c>
      <c r="V494" s="16">
        <f t="shared" si="49"/>
        <v>8</v>
      </c>
      <c r="W494" s="19" cm="1">
        <f t="array" ref="W494">SUMPRODUCT((V494=品质升级提升效果!$H$3:$H$102)*(品质升级提升效果!$I$3:$I$102=C494)*(品质升级提升效果!$J$3:$J$102))</f>
        <v>1.24</v>
      </c>
      <c r="X494" s="19" cm="1">
        <f t="array" ref="X494">IFERROR(LOOKUP(1,0/((L494=Sheet2!$A$1:$A$90)*(Sheet2!$B$1:$B$90=C494)),Sheet2!$C$1:$C$90),W494)</f>
        <v>1.24</v>
      </c>
      <c r="Y494" s="16">
        <f t="shared" si="50"/>
        <v>130442909</v>
      </c>
      <c r="Z494" s="16">
        <f t="shared" si="51"/>
        <v>256060000</v>
      </c>
      <c r="AA494" s="16">
        <f t="shared" si="52"/>
        <v>5590410446</v>
      </c>
    </row>
    <row r="495" spans="1:27" x14ac:dyDescent="0.15">
      <c r="A495" s="16">
        <v>490</v>
      </c>
      <c r="B495" s="16">
        <v>109</v>
      </c>
      <c r="C495" s="16">
        <v>9</v>
      </c>
      <c r="D495" s="16">
        <f t="shared" si="53"/>
        <v>0</v>
      </c>
      <c r="E495" s="16">
        <f t="shared" si="55"/>
        <v>0</v>
      </c>
      <c r="F495" s="16">
        <f t="shared" si="54"/>
        <v>0</v>
      </c>
      <c r="L495" s="16" t="s">
        <v>30</v>
      </c>
      <c r="M495" s="16" t="str" cm="1">
        <f t="array" ref="M495:U495">_xlfn._xlws.FILTER(领地怪物效果!$A$4:$I$64,L495=领地怪物效果!$A$4:$A$64)</f>
        <v>远征PVP-9级普通</v>
      </c>
      <c r="N495" s="16">
        <v>9</v>
      </c>
      <c r="O495" s="16">
        <v>60</v>
      </c>
      <c r="P495" s="16">
        <v>300</v>
      </c>
      <c r="Q495" s="16">
        <v>300</v>
      </c>
      <c r="R495" s="16">
        <v>0</v>
      </c>
      <c r="S495" s="16">
        <v>180335820</v>
      </c>
      <c r="T495" s="16">
        <v>210000000</v>
      </c>
      <c r="U495" s="16">
        <v>4508395522</v>
      </c>
      <c r="V495" s="16">
        <f t="shared" si="49"/>
        <v>9</v>
      </c>
      <c r="W495" s="19" cm="1">
        <f t="array" ref="W495">SUMPRODUCT((V495=品质升级提升效果!$H$3:$H$102)*(品质升级提升效果!$I$3:$I$102=C495)*(品质升级提升效果!$J$3:$J$102))</f>
        <v>1.1000000000000001</v>
      </c>
      <c r="X495" s="19" cm="1">
        <f t="array" ref="X495">IFERROR(LOOKUP(1,0/((L495=Sheet2!$A$1:$A$90)*(Sheet2!$B$1:$B$90=C495)),Sheet2!$C$1:$C$90),W495)</f>
        <v>1.1000000000000001</v>
      </c>
      <c r="Y495" s="16">
        <f t="shared" si="50"/>
        <v>198369402</v>
      </c>
      <c r="Z495" s="16">
        <f t="shared" si="51"/>
        <v>272580000</v>
      </c>
      <c r="AA495" s="16">
        <f t="shared" si="52"/>
        <v>5951082089</v>
      </c>
    </row>
    <row r="496" spans="1:27" x14ac:dyDescent="0.15">
      <c r="A496" s="16">
        <v>491</v>
      </c>
      <c r="B496" s="16">
        <v>110</v>
      </c>
      <c r="C496" s="16">
        <v>9</v>
      </c>
      <c r="D496" s="16">
        <f t="shared" si="53"/>
        <v>0</v>
      </c>
      <c r="E496" s="16">
        <f t="shared" si="55"/>
        <v>0</v>
      </c>
      <c r="F496" s="16">
        <f t="shared" si="54"/>
        <v>0</v>
      </c>
      <c r="L496" s="16" t="s">
        <v>31</v>
      </c>
      <c r="M496" s="16" t="str" cm="1">
        <f t="array" ref="M496:U496">_xlfn._xlws.FILTER(领地怪物效果!$A$4:$I$64,L496=领地怪物效果!$A$4:$A$64)</f>
        <v>远征PVP-10级普通</v>
      </c>
      <c r="N496" s="16">
        <v>10</v>
      </c>
      <c r="O496" s="16">
        <v>70</v>
      </c>
      <c r="P496" s="16">
        <v>320</v>
      </c>
      <c r="Q496" s="16">
        <v>320</v>
      </c>
      <c r="R496" s="16">
        <v>0</v>
      </c>
      <c r="S496" s="16">
        <v>210391791</v>
      </c>
      <c r="T496" s="16">
        <v>224000000</v>
      </c>
      <c r="U496" s="16">
        <v>4808955223</v>
      </c>
      <c r="V496" s="16">
        <f t="shared" si="49"/>
        <v>10</v>
      </c>
      <c r="W496" s="19" cm="1">
        <f t="array" ref="W496">SUMPRODUCT((V496=品质升级提升效果!$H$3:$H$102)*(品质升级提升效果!$I$3:$I$102=C496)*(品质升级提升效果!$J$3:$J$102))</f>
        <v>1</v>
      </c>
      <c r="X496" s="19" cm="1">
        <f t="array" ref="X496">IFERROR(LOOKUP(1,0/((L496=Sheet2!$A$1:$A$90)*(Sheet2!$B$1:$B$90=C496)),Sheet2!$C$1:$C$90),W496)</f>
        <v>1</v>
      </c>
      <c r="Y496" s="16">
        <f t="shared" si="50"/>
        <v>210391791</v>
      </c>
      <c r="Z496" s="16">
        <f t="shared" si="51"/>
        <v>264320000</v>
      </c>
      <c r="AA496" s="16">
        <f t="shared" si="52"/>
        <v>5770746267</v>
      </c>
    </row>
    <row r="497" spans="1:27" x14ac:dyDescent="0.15">
      <c r="A497" s="16">
        <v>492</v>
      </c>
      <c r="B497" s="16">
        <v>201</v>
      </c>
      <c r="C497" s="16">
        <v>9</v>
      </c>
      <c r="D497" s="16">
        <f t="shared" si="53"/>
        <v>900</v>
      </c>
      <c r="E497" s="16">
        <f t="shared" si="55"/>
        <v>0</v>
      </c>
      <c r="F497" s="16">
        <f t="shared" si="54"/>
        <v>0</v>
      </c>
      <c r="L497" s="16" t="s">
        <v>32</v>
      </c>
      <c r="M497" s="16" t="str" cm="1">
        <f t="array" ref="M497:U497">_xlfn._xlws.FILTER(领地怪物效果!$A$4:$I$64,L497=领地怪物效果!$A$4:$A$64)</f>
        <v>远征PVP-1级远征币矿井</v>
      </c>
      <c r="N497" s="16">
        <v>1</v>
      </c>
      <c r="O497" s="16">
        <v>1.9</v>
      </c>
      <c r="P497" s="16">
        <v>1.9</v>
      </c>
      <c r="Q497" s="16">
        <v>1.9</v>
      </c>
      <c r="R497" s="16">
        <v>0</v>
      </c>
      <c r="S497" s="16">
        <v>5710634</v>
      </c>
      <c r="T497" s="16">
        <v>1330000</v>
      </c>
      <c r="U497" s="16">
        <v>28553171</v>
      </c>
      <c r="V497" s="16">
        <f t="shared" si="49"/>
        <v>1</v>
      </c>
      <c r="W497" s="19" cm="1">
        <f t="array" ref="W497">SUMPRODUCT((V497=品质升级提升效果!$H$3:$H$102)*(品质升级提升效果!$I$3:$I$102=C497)*(品质升级提升效果!$J$3:$J$102))</f>
        <v>2.6</v>
      </c>
      <c r="X497" s="19" cm="1">
        <f t="array" ref="X497">IFERROR(LOOKUP(1,0/((L497=Sheet2!$A$1:$A$90)*(Sheet2!$B$1:$B$90=C497)),Sheet2!$C$1:$C$90),W497)</f>
        <v>2.6</v>
      </c>
      <c r="Y497" s="16">
        <f t="shared" si="50"/>
        <v>14847648</v>
      </c>
      <c r="Z497" s="16">
        <f t="shared" si="51"/>
        <v>4080440</v>
      </c>
      <c r="AA497" s="16">
        <f t="shared" si="52"/>
        <v>89085893</v>
      </c>
    </row>
    <row r="498" spans="1:27" x14ac:dyDescent="0.15">
      <c r="A498" s="16">
        <v>493</v>
      </c>
      <c r="B498" s="16">
        <v>202</v>
      </c>
      <c r="C498" s="16">
        <v>9</v>
      </c>
      <c r="D498" s="16">
        <f t="shared" si="53"/>
        <v>900</v>
      </c>
      <c r="E498" s="16">
        <f t="shared" si="55"/>
        <v>0</v>
      </c>
      <c r="F498" s="16">
        <f t="shared" si="54"/>
        <v>0</v>
      </c>
      <c r="L498" s="16" t="s">
        <v>33</v>
      </c>
      <c r="M498" s="16" t="str" cm="1">
        <f t="array" ref="M498:U498">_xlfn._xlws.FILTER(领地怪物效果!$A$4:$I$64,L498=领地怪物效果!$A$4:$A$64)</f>
        <v>远征PVP-2级远征币矿井</v>
      </c>
      <c r="N498" s="16">
        <v>2</v>
      </c>
      <c r="O498" s="16">
        <v>2.95</v>
      </c>
      <c r="P498" s="16">
        <v>2.25</v>
      </c>
      <c r="Q498" s="16">
        <v>2.25</v>
      </c>
      <c r="R498" s="16">
        <v>0</v>
      </c>
      <c r="S498" s="16">
        <v>8866511</v>
      </c>
      <c r="T498" s="16">
        <v>1575000</v>
      </c>
      <c r="U498" s="16">
        <v>33812966</v>
      </c>
      <c r="V498" s="16">
        <f t="shared" si="49"/>
        <v>2</v>
      </c>
      <c r="W498" s="19" cm="1">
        <f t="array" ref="W498">SUMPRODUCT((V498=品质升级提升效果!$H$3:$H$102)*(品质升级提升效果!$I$3:$I$102=C498)*(品质升级提升效果!$J$3:$J$102))</f>
        <v>2.08</v>
      </c>
      <c r="X498" s="19" cm="1">
        <f t="array" ref="X498">IFERROR(LOOKUP(1,0/((L498=Sheet2!$A$1:$A$90)*(Sheet2!$B$1:$B$90=C498)),Sheet2!$C$1:$C$90),W498)</f>
        <v>2.08</v>
      </c>
      <c r="Y498" s="16">
        <f t="shared" si="50"/>
        <v>18442342</v>
      </c>
      <c r="Z498" s="16">
        <f t="shared" si="51"/>
        <v>3865680</v>
      </c>
      <c r="AA498" s="16">
        <f t="shared" si="52"/>
        <v>84397163</v>
      </c>
    </row>
    <row r="499" spans="1:27" x14ac:dyDescent="0.15">
      <c r="A499" s="16">
        <v>494</v>
      </c>
      <c r="B499" s="16">
        <v>203</v>
      </c>
      <c r="C499" s="16">
        <v>9</v>
      </c>
      <c r="D499" s="16">
        <f t="shared" si="53"/>
        <v>900</v>
      </c>
      <c r="E499" s="16">
        <f t="shared" si="55"/>
        <v>0</v>
      </c>
      <c r="F499" s="16">
        <f t="shared" si="54"/>
        <v>0</v>
      </c>
      <c r="L499" s="16" t="s">
        <v>34</v>
      </c>
      <c r="M499" s="16" t="str" cm="1">
        <f t="array" ref="M499:U499">_xlfn._xlws.FILTER(领地怪物效果!$A$4:$I$64,L499=领地怪物效果!$A$4:$A$64)</f>
        <v>远征PVP-3级远征币矿井</v>
      </c>
      <c r="N499" s="16">
        <v>3</v>
      </c>
      <c r="O499" s="16">
        <v>5.9</v>
      </c>
      <c r="P499" s="16">
        <v>3.9</v>
      </c>
      <c r="Q499" s="16">
        <v>3.9</v>
      </c>
      <c r="R499" s="16">
        <v>0</v>
      </c>
      <c r="S499" s="16">
        <v>17733022</v>
      </c>
      <c r="T499" s="16">
        <v>2730000</v>
      </c>
      <c r="U499" s="16">
        <v>58609141</v>
      </c>
      <c r="V499" s="16">
        <f t="shared" si="49"/>
        <v>3</v>
      </c>
      <c r="W499" s="19" cm="1">
        <f t="array" ref="W499">SUMPRODUCT((V499=品质升级提升效果!$H$3:$H$102)*(品质升级提升效果!$I$3:$I$102=C499)*(品质升级提升效果!$J$3:$J$102))</f>
        <v>1.72</v>
      </c>
      <c r="X499" s="19" cm="1">
        <f t="array" ref="X499">IFERROR(LOOKUP(1,0/((L499=Sheet2!$A$1:$A$90)*(Sheet2!$B$1:$B$90=C499)),Sheet2!$C$1:$C$90),W499)</f>
        <v>1.72</v>
      </c>
      <c r="Y499" s="16">
        <f t="shared" si="50"/>
        <v>30500797</v>
      </c>
      <c r="Z499" s="16">
        <f t="shared" si="51"/>
        <v>5540808</v>
      </c>
      <c r="AA499" s="16">
        <f t="shared" si="52"/>
        <v>120969267</v>
      </c>
    </row>
    <row r="500" spans="1:27" x14ac:dyDescent="0.15">
      <c r="A500" s="16">
        <v>495</v>
      </c>
      <c r="B500" s="16">
        <v>204</v>
      </c>
      <c r="C500" s="16">
        <v>9</v>
      </c>
      <c r="D500" s="16">
        <f t="shared" si="53"/>
        <v>900</v>
      </c>
      <c r="E500" s="16">
        <f t="shared" si="55"/>
        <v>0</v>
      </c>
      <c r="F500" s="16">
        <f t="shared" si="54"/>
        <v>0</v>
      </c>
      <c r="L500" s="16" t="s">
        <v>35</v>
      </c>
      <c r="M500" s="16" t="str" cm="1">
        <f t="array" ref="M500:U500">_xlfn._xlws.FILTER(领地怪物效果!$A$4:$I$64,L500=领地怪物效果!$A$4:$A$64)</f>
        <v>远征PVP-4级远征币矿井</v>
      </c>
      <c r="N500" s="16">
        <v>4</v>
      </c>
      <c r="O500" s="16">
        <v>8.6999999999999993</v>
      </c>
      <c r="P500" s="16">
        <v>29.7</v>
      </c>
      <c r="Q500" s="16">
        <v>29.7</v>
      </c>
      <c r="R500" s="16">
        <v>0</v>
      </c>
      <c r="S500" s="16">
        <v>26148694</v>
      </c>
      <c r="T500" s="16">
        <v>20790000</v>
      </c>
      <c r="U500" s="16">
        <v>446331156</v>
      </c>
      <c r="V500" s="16">
        <f t="shared" si="49"/>
        <v>4</v>
      </c>
      <c r="W500" s="19" cm="1">
        <f t="array" ref="W500">SUMPRODUCT((V500=品质升级提升效果!$H$3:$H$102)*(品质升级提升效果!$I$3:$I$102=C500)*(品质升级提升效果!$J$3:$J$102))</f>
        <v>1.72</v>
      </c>
      <c r="X500" s="19" cm="1">
        <f t="array" ref="X500">IFERROR(LOOKUP(1,0/((L500=Sheet2!$A$1:$A$90)*(Sheet2!$B$1:$B$90=C500)),Sheet2!$C$1:$C$90),W500)</f>
        <v>1.72</v>
      </c>
      <c r="Y500" s="16">
        <f t="shared" si="50"/>
        <v>44975753</v>
      </c>
      <c r="Z500" s="16">
        <f t="shared" si="51"/>
        <v>42195384</v>
      </c>
      <c r="AA500" s="16">
        <f t="shared" si="52"/>
        <v>921227505</v>
      </c>
    </row>
    <row r="501" spans="1:27" x14ac:dyDescent="0.15">
      <c r="A501" s="16">
        <v>496</v>
      </c>
      <c r="B501" s="16">
        <v>205</v>
      </c>
      <c r="C501" s="16">
        <v>9</v>
      </c>
      <c r="D501" s="16">
        <f t="shared" si="53"/>
        <v>900</v>
      </c>
      <c r="E501" s="16">
        <f t="shared" si="55"/>
        <v>0</v>
      </c>
      <c r="F501" s="16">
        <f t="shared" si="54"/>
        <v>0</v>
      </c>
      <c r="L501" s="16" t="s">
        <v>36</v>
      </c>
      <c r="M501" s="16" t="str" cm="1">
        <f t="array" ref="M501:U501">_xlfn._xlws.FILTER(领地怪物效果!$A$4:$I$64,L501=领地怪物效果!$A$4:$A$64)</f>
        <v>远征PVP-5级远征币矿井</v>
      </c>
      <c r="N501" s="16">
        <v>5</v>
      </c>
      <c r="O501" s="16">
        <v>13.2</v>
      </c>
      <c r="P501" s="16">
        <v>35</v>
      </c>
      <c r="Q501" s="16">
        <v>35</v>
      </c>
      <c r="R501" s="16">
        <v>0</v>
      </c>
      <c r="S501" s="16">
        <v>39673880</v>
      </c>
      <c r="T501" s="16">
        <v>24500000</v>
      </c>
      <c r="U501" s="16">
        <v>525979477</v>
      </c>
      <c r="V501" s="16">
        <f t="shared" si="49"/>
        <v>5</v>
      </c>
      <c r="W501" s="19" cm="1">
        <f t="array" ref="W501">SUMPRODUCT((V501=品质升级提升效果!$H$3:$H$102)*(品质升级提升效果!$I$3:$I$102=C501)*(品质升级提升效果!$J$3:$J$102))</f>
        <v>1.62</v>
      </c>
      <c r="X501" s="19" cm="1">
        <f t="array" ref="X501">IFERROR(LOOKUP(1,0/((L501=Sheet2!$A$1:$A$90)*(Sheet2!$B$1:$B$90=C501)),Sheet2!$C$1:$C$90),W501)</f>
        <v>1.62</v>
      </c>
      <c r="Y501" s="16">
        <f t="shared" si="50"/>
        <v>64271685</v>
      </c>
      <c r="Z501" s="16">
        <f t="shared" si="51"/>
        <v>46834200</v>
      </c>
      <c r="AA501" s="16">
        <f t="shared" si="52"/>
        <v>1022504103</v>
      </c>
    </row>
    <row r="502" spans="1:27" x14ac:dyDescent="0.15">
      <c r="A502" s="16">
        <v>497</v>
      </c>
      <c r="B502" s="16">
        <v>206</v>
      </c>
      <c r="C502" s="16">
        <v>9</v>
      </c>
      <c r="D502" s="16">
        <f t="shared" si="53"/>
        <v>900</v>
      </c>
      <c r="E502" s="16">
        <f t="shared" si="55"/>
        <v>0</v>
      </c>
      <c r="F502" s="16">
        <f t="shared" si="54"/>
        <v>0</v>
      </c>
      <c r="L502" s="16" t="s">
        <v>37</v>
      </c>
      <c r="M502" s="16" t="str" cm="1">
        <f t="array" ref="M502:U502">_xlfn._xlws.FILTER(领地怪物效果!$A$4:$I$64,L502=领地怪物效果!$A$4:$A$64)</f>
        <v>远征PVP-6级远征币矿井</v>
      </c>
      <c r="N502" s="16">
        <v>6</v>
      </c>
      <c r="O502" s="16">
        <v>31.05</v>
      </c>
      <c r="P502" s="16">
        <v>232</v>
      </c>
      <c r="Q502" s="16">
        <v>232</v>
      </c>
      <c r="R502" s="16">
        <v>0</v>
      </c>
      <c r="S502" s="16">
        <v>93323787</v>
      </c>
      <c r="T502" s="16">
        <v>162400000</v>
      </c>
      <c r="U502" s="16">
        <v>3486492537</v>
      </c>
      <c r="V502" s="16">
        <f t="shared" si="49"/>
        <v>6</v>
      </c>
      <c r="W502" s="19" cm="1">
        <f t="array" ref="W502">SUMPRODUCT((V502=品质升级提升效果!$H$3:$H$102)*(品质升级提升效果!$I$3:$I$102=C502)*(品质升级提升效果!$J$3:$J$102))</f>
        <v>1.52</v>
      </c>
      <c r="X502" s="19" cm="1">
        <f t="array" ref="X502">IFERROR(LOOKUP(1,0/((L502=Sheet2!$A$1:$A$90)*(Sheet2!$B$1:$B$90=C502)),Sheet2!$C$1:$C$90),W502)</f>
        <v>1.52</v>
      </c>
      <c r="Y502" s="16">
        <f t="shared" si="50"/>
        <v>141852156</v>
      </c>
      <c r="Z502" s="16">
        <f t="shared" si="51"/>
        <v>291280640</v>
      </c>
      <c r="AA502" s="16">
        <f t="shared" si="52"/>
        <v>6359362387</v>
      </c>
    </row>
    <row r="503" spans="1:27" x14ac:dyDescent="0.15">
      <c r="A503" s="16">
        <v>498</v>
      </c>
      <c r="B503" s="16">
        <v>207</v>
      </c>
      <c r="C503" s="16">
        <v>9</v>
      </c>
      <c r="D503" s="16">
        <f t="shared" si="53"/>
        <v>900</v>
      </c>
      <c r="E503" s="16">
        <f t="shared" si="55"/>
        <v>0</v>
      </c>
      <c r="F503" s="16">
        <f t="shared" si="54"/>
        <v>0</v>
      </c>
      <c r="L503" s="16" t="s">
        <v>38</v>
      </c>
      <c r="M503" s="16" t="str" cm="1">
        <f t="array" ref="M503:U503">_xlfn._xlws.FILTER(领地怪物效果!$A$4:$I$64,L503=领地怪物效果!$A$4:$A$64)</f>
        <v>远征PVP-7级远征币矿井</v>
      </c>
      <c r="N503" s="16">
        <v>7</v>
      </c>
      <c r="O503" s="16">
        <v>35.799999999999997</v>
      </c>
      <c r="P503" s="16">
        <v>300</v>
      </c>
      <c r="Q503" s="16">
        <v>300</v>
      </c>
      <c r="R503" s="16">
        <v>0</v>
      </c>
      <c r="S503" s="16">
        <v>107600373</v>
      </c>
      <c r="T503" s="16">
        <v>210000000</v>
      </c>
      <c r="U503" s="16">
        <v>4508395522</v>
      </c>
      <c r="V503" s="16">
        <f t="shared" si="49"/>
        <v>7</v>
      </c>
      <c r="W503" s="19" cm="1">
        <f t="array" ref="W503">SUMPRODUCT((V503=品质升级提升效果!$H$3:$H$102)*(品质升级提升效果!$I$3:$I$102=C503)*(品质升级提升效果!$J$3:$J$102))</f>
        <v>1.3800000000000001</v>
      </c>
      <c r="X503" s="19" cm="1">
        <f t="array" ref="X503">IFERROR(LOOKUP(1,0/((L503=Sheet2!$A$1:$A$90)*(Sheet2!$B$1:$B$90=C503)),Sheet2!$C$1:$C$90),W503)</f>
        <v>1.3800000000000001</v>
      </c>
      <c r="Y503" s="16">
        <f t="shared" si="50"/>
        <v>148488514</v>
      </c>
      <c r="Z503" s="16">
        <f t="shared" si="51"/>
        <v>341964000</v>
      </c>
      <c r="AA503" s="16">
        <f t="shared" si="52"/>
        <v>7465902984</v>
      </c>
    </row>
    <row r="504" spans="1:27" x14ac:dyDescent="0.15">
      <c r="A504" s="16">
        <v>499</v>
      </c>
      <c r="B504" s="16">
        <v>208</v>
      </c>
      <c r="C504" s="16">
        <v>9</v>
      </c>
      <c r="D504" s="16">
        <f t="shared" si="53"/>
        <v>900</v>
      </c>
      <c r="E504" s="16">
        <f t="shared" si="55"/>
        <v>0</v>
      </c>
      <c r="F504" s="16">
        <f t="shared" si="54"/>
        <v>0</v>
      </c>
      <c r="L504" s="16" t="s">
        <v>39</v>
      </c>
      <c r="M504" s="16" t="str" cm="1">
        <f t="array" ref="M504:U504">_xlfn._xlws.FILTER(领地怪物效果!$A$4:$I$64,L504=领地怪物效果!$A$4:$A$64)</f>
        <v>远征PVP-8级远征币矿井</v>
      </c>
      <c r="N504" s="16">
        <v>8</v>
      </c>
      <c r="O504" s="16">
        <v>39.549999999999997</v>
      </c>
      <c r="P504" s="16">
        <v>387.5</v>
      </c>
      <c r="Q504" s="16">
        <v>387.5</v>
      </c>
      <c r="R504" s="16">
        <v>0</v>
      </c>
      <c r="S504" s="16">
        <v>118871361</v>
      </c>
      <c r="T504" s="16">
        <v>271250000</v>
      </c>
      <c r="U504" s="16">
        <v>5823344216</v>
      </c>
      <c r="V504" s="16">
        <f t="shared" si="49"/>
        <v>8</v>
      </c>
      <c r="W504" s="19" cm="1">
        <f t="array" ref="W504">SUMPRODUCT((V504=品质升级提升效果!$H$3:$H$102)*(品质升级提升效果!$I$3:$I$102=C504)*(品质升级提升效果!$J$3:$J$102))</f>
        <v>1.24</v>
      </c>
      <c r="X504" s="19" cm="1">
        <f t="array" ref="X504">IFERROR(LOOKUP(1,0/((L504=Sheet2!$A$1:$A$90)*(Sheet2!$B$1:$B$90=C504)),Sheet2!$C$1:$C$90),W504)</f>
        <v>1.24</v>
      </c>
      <c r="Y504" s="16">
        <f t="shared" si="50"/>
        <v>147400487</v>
      </c>
      <c r="Z504" s="16">
        <f t="shared" si="51"/>
        <v>396893000</v>
      </c>
      <c r="AA504" s="16">
        <f t="shared" si="52"/>
        <v>8665136193</v>
      </c>
    </row>
    <row r="505" spans="1:27" x14ac:dyDescent="0.15">
      <c r="A505" s="16">
        <v>500</v>
      </c>
      <c r="B505" s="16">
        <v>209</v>
      </c>
      <c r="C505" s="16">
        <v>9</v>
      </c>
      <c r="D505" s="16">
        <f t="shared" si="53"/>
        <v>900</v>
      </c>
      <c r="E505" s="16">
        <f t="shared" si="55"/>
        <v>0</v>
      </c>
      <c r="F505" s="16">
        <f t="shared" si="54"/>
        <v>0</v>
      </c>
      <c r="L505" s="16" t="s">
        <v>40</v>
      </c>
      <c r="M505" s="16" t="str" cm="1">
        <f t="array" ref="M505:U505">_xlfn._xlws.FILTER(领地怪物效果!$A$4:$I$64,L505=领地怪物效果!$A$4:$A$64)</f>
        <v>远征PVP-9级远征币矿井</v>
      </c>
      <c r="N505" s="16">
        <v>9</v>
      </c>
      <c r="O505" s="16">
        <v>68.400000000000006</v>
      </c>
      <c r="P505" s="16">
        <v>480</v>
      </c>
      <c r="Q505" s="16">
        <v>480</v>
      </c>
      <c r="R505" s="16">
        <v>0</v>
      </c>
      <c r="S505" s="16">
        <v>205582835</v>
      </c>
      <c r="T505" s="16">
        <v>336000000</v>
      </c>
      <c r="U505" s="16">
        <v>7213432835</v>
      </c>
      <c r="V505" s="16">
        <f t="shared" si="49"/>
        <v>9</v>
      </c>
      <c r="W505" s="19" cm="1">
        <f t="array" ref="W505">SUMPRODUCT((V505=品质升级提升效果!$H$3:$H$102)*(品质升级提升效果!$I$3:$I$102=C505)*(品质升级提升效果!$J$3:$J$102))</f>
        <v>1.1000000000000001</v>
      </c>
      <c r="X505" s="19" cm="1">
        <f t="array" ref="X505">IFERROR(LOOKUP(1,0/((L505=Sheet2!$A$1:$A$90)*(Sheet2!$B$1:$B$90=C505)),Sheet2!$C$1:$C$90),W505)</f>
        <v>1.1000000000000001</v>
      </c>
      <c r="Y505" s="16">
        <f t="shared" si="50"/>
        <v>226141118</v>
      </c>
      <c r="Z505" s="16">
        <f t="shared" si="51"/>
        <v>436128000</v>
      </c>
      <c r="AA505" s="16">
        <f t="shared" si="52"/>
        <v>9521731342</v>
      </c>
    </row>
    <row r="506" spans="1:27" x14ac:dyDescent="0.15">
      <c r="A506" s="16">
        <v>501</v>
      </c>
      <c r="B506" s="16">
        <v>210</v>
      </c>
      <c r="C506" s="16">
        <v>9</v>
      </c>
      <c r="D506" s="16">
        <f t="shared" si="53"/>
        <v>900</v>
      </c>
      <c r="E506" s="16">
        <f t="shared" si="55"/>
        <v>0</v>
      </c>
      <c r="F506" s="16">
        <f t="shared" si="54"/>
        <v>0</v>
      </c>
      <c r="L506" s="16" t="s">
        <v>41</v>
      </c>
      <c r="M506" s="16" t="str" cm="1">
        <f t="array" ref="M506:U506">_xlfn._xlws.FILTER(领地怪物效果!$A$4:$I$64,L506=领地怪物效果!$A$4:$A$64)</f>
        <v>远征PVP-10级远征币矿井</v>
      </c>
      <c r="N506" s="16">
        <v>10</v>
      </c>
      <c r="O506" s="16">
        <v>80.5</v>
      </c>
      <c r="P506" s="16">
        <v>528</v>
      </c>
      <c r="Q506" s="16">
        <v>528</v>
      </c>
      <c r="R506" s="16">
        <v>0</v>
      </c>
      <c r="S506" s="16">
        <v>241950559</v>
      </c>
      <c r="T506" s="16">
        <v>369600000</v>
      </c>
      <c r="U506" s="16">
        <v>7934776119</v>
      </c>
      <c r="V506" s="16">
        <f t="shared" si="49"/>
        <v>10</v>
      </c>
      <c r="W506" s="19" cm="1">
        <f t="array" ref="W506">SUMPRODUCT((V506=品质升级提升效果!$H$3:$H$102)*(品质升级提升效果!$I$3:$I$102=C506)*(品质升级提升效果!$J$3:$J$102))</f>
        <v>1</v>
      </c>
      <c r="X506" s="19" cm="1">
        <f t="array" ref="X506">IFERROR(LOOKUP(1,0/((L506=Sheet2!$A$1:$A$90)*(Sheet2!$B$1:$B$90=C506)),Sheet2!$C$1:$C$90),W506)</f>
        <v>1</v>
      </c>
      <c r="Y506" s="16">
        <f t="shared" si="50"/>
        <v>241950559</v>
      </c>
      <c r="Z506" s="16">
        <f t="shared" si="51"/>
        <v>436128000</v>
      </c>
      <c r="AA506" s="16">
        <f t="shared" si="52"/>
        <v>9521731342</v>
      </c>
    </row>
    <row r="507" spans="1:27" x14ac:dyDescent="0.15">
      <c r="A507" s="16">
        <v>502</v>
      </c>
      <c r="B507" s="16">
        <v>301</v>
      </c>
      <c r="C507" s="16">
        <v>9</v>
      </c>
      <c r="D507" s="16">
        <f t="shared" si="53"/>
        <v>0</v>
      </c>
      <c r="E507" s="16">
        <f t="shared" si="55"/>
        <v>900</v>
      </c>
      <c r="F507" s="16">
        <f t="shared" si="54"/>
        <v>0</v>
      </c>
      <c r="L507" s="16" t="s">
        <v>42</v>
      </c>
      <c r="M507" s="16" t="str" cm="1">
        <f t="array" ref="M507:U507">_xlfn._xlws.FILTER(领地怪物效果!$A$4:$I$64,L507=领地怪物效果!$A$4:$A$64)</f>
        <v>远征PVP-1级圣水矿井</v>
      </c>
      <c r="N507" s="16">
        <v>1</v>
      </c>
      <c r="O507" s="16">
        <v>2.5499999999999998</v>
      </c>
      <c r="P507" s="16">
        <v>1.4</v>
      </c>
      <c r="Q507" s="16">
        <v>1.4</v>
      </c>
      <c r="R507" s="16">
        <v>0</v>
      </c>
      <c r="S507" s="16">
        <v>7664272</v>
      </c>
      <c r="T507" s="16">
        <v>980000</v>
      </c>
      <c r="U507" s="16">
        <v>21039179</v>
      </c>
      <c r="V507" s="16">
        <f t="shared" si="49"/>
        <v>1</v>
      </c>
      <c r="W507" s="19" cm="1">
        <f t="array" ref="W507">SUMPRODUCT((V507=品质升级提升效果!$H$3:$H$102)*(品质升级提升效果!$I$3:$I$102=C507)*(品质升级提升效果!$J$3:$J$102))</f>
        <v>2.6</v>
      </c>
      <c r="X507" s="19" cm="1">
        <f t="array" ref="X507">IFERROR(LOOKUP(1,0/((L507=Sheet2!$A$1:$A$90)*(Sheet2!$B$1:$B$90=C507)),Sheet2!$C$1:$C$90),W507)</f>
        <v>2.6</v>
      </c>
      <c r="Y507" s="16">
        <f t="shared" si="50"/>
        <v>19927107</v>
      </c>
      <c r="Z507" s="16">
        <f t="shared" si="51"/>
        <v>3006640</v>
      </c>
      <c r="AA507" s="16">
        <f t="shared" si="52"/>
        <v>65642238</v>
      </c>
    </row>
    <row r="508" spans="1:27" x14ac:dyDescent="0.15">
      <c r="A508" s="16">
        <v>503</v>
      </c>
      <c r="B508" s="16">
        <v>302</v>
      </c>
      <c r="C508" s="16">
        <v>9</v>
      </c>
      <c r="D508" s="16">
        <f t="shared" si="53"/>
        <v>0</v>
      </c>
      <c r="E508" s="16">
        <f t="shared" si="55"/>
        <v>900</v>
      </c>
      <c r="F508" s="16">
        <f t="shared" si="54"/>
        <v>0</v>
      </c>
      <c r="L508" s="16" t="s">
        <v>43</v>
      </c>
      <c r="M508" s="16" t="str" cm="1">
        <f t="array" ref="M508:U508">_xlfn._xlws.FILTER(领地怪物效果!$A$4:$I$64,L508=领地怪物效果!$A$4:$A$64)</f>
        <v>远征PVP-2级圣水矿井</v>
      </c>
      <c r="N508" s="16">
        <v>2</v>
      </c>
      <c r="O508" s="16">
        <v>4</v>
      </c>
      <c r="P508" s="16">
        <v>1.65</v>
      </c>
      <c r="Q508" s="16">
        <v>1.65</v>
      </c>
      <c r="R508" s="16">
        <v>0</v>
      </c>
      <c r="S508" s="16">
        <v>12022388</v>
      </c>
      <c r="T508" s="16">
        <v>1155000</v>
      </c>
      <c r="U508" s="16">
        <v>24796175</v>
      </c>
      <c r="V508" s="16">
        <f t="shared" si="49"/>
        <v>2</v>
      </c>
      <c r="W508" s="19" cm="1">
        <f t="array" ref="W508">SUMPRODUCT((V508=品质升级提升效果!$H$3:$H$102)*(品质升级提升效果!$I$3:$I$102=C508)*(品质升级提升效果!$J$3:$J$102))</f>
        <v>2.08</v>
      </c>
      <c r="X508" s="19" cm="1">
        <f t="array" ref="X508">IFERROR(LOOKUP(1,0/((L508=Sheet2!$A$1:$A$90)*(Sheet2!$B$1:$B$90=C508)),Sheet2!$C$1:$C$90),W508)</f>
        <v>2.08</v>
      </c>
      <c r="Y508" s="16">
        <f t="shared" si="50"/>
        <v>25006567</v>
      </c>
      <c r="Z508" s="16">
        <f t="shared" si="51"/>
        <v>2834832</v>
      </c>
      <c r="AA508" s="16">
        <f t="shared" si="52"/>
        <v>61891252</v>
      </c>
    </row>
    <row r="509" spans="1:27" x14ac:dyDescent="0.15">
      <c r="A509" s="16">
        <v>504</v>
      </c>
      <c r="B509" s="16">
        <v>303</v>
      </c>
      <c r="C509" s="16">
        <v>9</v>
      </c>
      <c r="D509" s="16">
        <f t="shared" si="53"/>
        <v>0</v>
      </c>
      <c r="E509" s="16">
        <f t="shared" si="55"/>
        <v>900</v>
      </c>
      <c r="F509" s="16">
        <f t="shared" si="54"/>
        <v>0</v>
      </c>
      <c r="L509" s="16" t="s">
        <v>44</v>
      </c>
      <c r="M509" s="16" t="str" cm="1">
        <f t="array" ref="M509:U509">_xlfn._xlws.FILTER(领地怪物效果!$A$4:$I$64,L509=领地怪物效果!$A$4:$A$64)</f>
        <v>远征PVP-3级圣水矿井</v>
      </c>
      <c r="N509" s="16">
        <v>3</v>
      </c>
      <c r="O509" s="16">
        <v>8</v>
      </c>
      <c r="P509" s="16">
        <v>2.9</v>
      </c>
      <c r="Q509" s="16">
        <v>2.9</v>
      </c>
      <c r="R509" s="16">
        <v>0</v>
      </c>
      <c r="S509" s="16">
        <v>24044776</v>
      </c>
      <c r="T509" s="16">
        <v>2030000</v>
      </c>
      <c r="U509" s="16">
        <v>43581156</v>
      </c>
      <c r="V509" s="16">
        <f t="shared" si="49"/>
        <v>3</v>
      </c>
      <c r="W509" s="19" cm="1">
        <f t="array" ref="W509">SUMPRODUCT((V509=品质升级提升效果!$H$3:$H$102)*(品质升级提升效果!$I$3:$I$102=C509)*(品质升级提升效果!$J$3:$J$102))</f>
        <v>1.72</v>
      </c>
      <c r="X509" s="19" cm="1">
        <f t="array" ref="X509">IFERROR(LOOKUP(1,0/((L509=Sheet2!$A$1:$A$90)*(Sheet2!$B$1:$B$90=C509)),Sheet2!$C$1:$C$90),W509)</f>
        <v>1.72</v>
      </c>
      <c r="Y509" s="16">
        <f t="shared" si="50"/>
        <v>41357014</v>
      </c>
      <c r="Z509" s="16">
        <f t="shared" si="51"/>
        <v>4120088</v>
      </c>
      <c r="AA509" s="16">
        <f t="shared" si="52"/>
        <v>89951505</v>
      </c>
    </row>
    <row r="510" spans="1:27" x14ac:dyDescent="0.15">
      <c r="A510" s="16">
        <v>505</v>
      </c>
      <c r="B510" s="16">
        <v>304</v>
      </c>
      <c r="C510" s="16">
        <v>9</v>
      </c>
      <c r="D510" s="16">
        <f t="shared" si="53"/>
        <v>0</v>
      </c>
      <c r="E510" s="16">
        <f t="shared" si="55"/>
        <v>900</v>
      </c>
      <c r="F510" s="16">
        <f t="shared" si="54"/>
        <v>0</v>
      </c>
      <c r="L510" s="16" t="s">
        <v>45</v>
      </c>
      <c r="M510" s="16" t="str" cm="1">
        <f t="array" ref="M510:U510">_xlfn._xlws.FILTER(领地怪物效果!$A$4:$I$64,L510=领地怪物效果!$A$4:$A$64)</f>
        <v>远征PVP-4级圣水矿井</v>
      </c>
      <c r="N510" s="16">
        <v>4</v>
      </c>
      <c r="O510" s="16">
        <v>11.75</v>
      </c>
      <c r="P510" s="16">
        <v>22.25</v>
      </c>
      <c r="Q510" s="16">
        <v>22.25</v>
      </c>
      <c r="R510" s="16">
        <v>0</v>
      </c>
      <c r="S510" s="16">
        <v>35315764</v>
      </c>
      <c r="T510" s="16">
        <v>15575000</v>
      </c>
      <c r="U510" s="16">
        <v>334372667</v>
      </c>
      <c r="V510" s="16">
        <f t="shared" si="49"/>
        <v>4</v>
      </c>
      <c r="W510" s="19" cm="1">
        <f t="array" ref="W510">SUMPRODUCT((V510=品质升级提升效果!$H$3:$H$102)*(品质升级提升效果!$I$3:$I$102=C510)*(品质升级提升效果!$J$3:$J$102))</f>
        <v>1.72</v>
      </c>
      <c r="X510" s="19" cm="1">
        <f t="array" ref="X510">IFERROR(LOOKUP(1,0/((L510=Sheet2!$A$1:$A$90)*(Sheet2!$B$1:$B$90=C510)),Sheet2!$C$1:$C$90),W510)</f>
        <v>1.72</v>
      </c>
      <c r="Y510" s="16">
        <f t="shared" si="50"/>
        <v>60743114</v>
      </c>
      <c r="Z510" s="16">
        <f t="shared" si="51"/>
        <v>31611020</v>
      </c>
      <c r="AA510" s="16">
        <f t="shared" si="52"/>
        <v>690145184</v>
      </c>
    </row>
    <row r="511" spans="1:27" x14ac:dyDescent="0.15">
      <c r="A511" s="16">
        <v>506</v>
      </c>
      <c r="B511" s="16">
        <v>305</v>
      </c>
      <c r="C511" s="16">
        <v>9</v>
      </c>
      <c r="D511" s="16">
        <f t="shared" si="53"/>
        <v>0</v>
      </c>
      <c r="E511" s="16">
        <f t="shared" si="55"/>
        <v>900</v>
      </c>
      <c r="F511" s="16">
        <f t="shared" si="54"/>
        <v>0</v>
      </c>
      <c r="L511" s="16" t="s">
        <v>46</v>
      </c>
      <c r="M511" s="16" t="str" cm="1">
        <f t="array" ref="M511:U511">_xlfn._xlws.FILTER(领地怪物效果!$A$4:$I$64,L511=领地怪物效果!$A$4:$A$64)</f>
        <v>远征PVP-5级圣水矿井</v>
      </c>
      <c r="N511" s="16">
        <v>5</v>
      </c>
      <c r="O511" s="16">
        <v>17.8</v>
      </c>
      <c r="P511" s="16">
        <v>26.25</v>
      </c>
      <c r="Q511" s="16">
        <v>26.25</v>
      </c>
      <c r="R511" s="16">
        <v>0</v>
      </c>
      <c r="S511" s="16">
        <v>53499626</v>
      </c>
      <c r="T511" s="16">
        <v>18375000</v>
      </c>
      <c r="U511" s="16">
        <v>394484608</v>
      </c>
      <c r="V511" s="16">
        <f t="shared" si="49"/>
        <v>5</v>
      </c>
      <c r="W511" s="19" cm="1">
        <f t="array" ref="W511">SUMPRODUCT((V511=品质升级提升效果!$H$3:$H$102)*(品质升级提升效果!$I$3:$I$102=C511)*(品质升级提升效果!$J$3:$J$102))</f>
        <v>1.62</v>
      </c>
      <c r="X511" s="19" cm="1">
        <f t="array" ref="X511">IFERROR(LOOKUP(1,0/((L511=Sheet2!$A$1:$A$90)*(Sheet2!$B$1:$B$90=C511)),Sheet2!$C$1:$C$90),W511)</f>
        <v>1.62</v>
      </c>
      <c r="Y511" s="16">
        <f t="shared" si="50"/>
        <v>86669394</v>
      </c>
      <c r="Z511" s="16">
        <f t="shared" si="51"/>
        <v>35125650</v>
      </c>
      <c r="AA511" s="16">
        <f t="shared" si="52"/>
        <v>766878077</v>
      </c>
    </row>
    <row r="512" spans="1:27" x14ac:dyDescent="0.15">
      <c r="A512" s="16">
        <v>507</v>
      </c>
      <c r="B512" s="16">
        <v>306</v>
      </c>
      <c r="C512" s="16">
        <v>9</v>
      </c>
      <c r="D512" s="16">
        <f t="shared" si="53"/>
        <v>0</v>
      </c>
      <c r="E512" s="16">
        <f t="shared" si="55"/>
        <v>900</v>
      </c>
      <c r="F512" s="16">
        <f t="shared" si="54"/>
        <v>0</v>
      </c>
      <c r="L512" s="16" t="s">
        <v>47</v>
      </c>
      <c r="M512" s="16" t="str" cm="1">
        <f t="array" ref="M512:U512">_xlfn._xlws.FILTER(领地怪物效果!$A$4:$I$64,L512=领地怪物效果!$A$4:$A$64)</f>
        <v>远征PVP-6级圣水矿井</v>
      </c>
      <c r="N512" s="16">
        <v>6</v>
      </c>
      <c r="O512" s="16">
        <v>41.95</v>
      </c>
      <c r="P512" s="16">
        <v>174</v>
      </c>
      <c r="Q512" s="16">
        <v>174</v>
      </c>
      <c r="R512" s="16">
        <v>0</v>
      </c>
      <c r="S512" s="16">
        <v>126084794</v>
      </c>
      <c r="T512" s="16">
        <v>121800000</v>
      </c>
      <c r="U512" s="16">
        <v>2614869402</v>
      </c>
      <c r="V512" s="16">
        <f t="shared" si="49"/>
        <v>6</v>
      </c>
      <c r="W512" s="19" cm="1">
        <f t="array" ref="W512">SUMPRODUCT((V512=品质升级提升效果!$H$3:$H$102)*(品质升级提升效果!$I$3:$I$102=C512)*(品质升级提升效果!$J$3:$J$102))</f>
        <v>1.52</v>
      </c>
      <c r="X512" s="19" cm="1">
        <f t="array" ref="X512">IFERROR(LOOKUP(1,0/((L512=Sheet2!$A$1:$A$90)*(Sheet2!$B$1:$B$90=C512)),Sheet2!$C$1:$C$90),W512)</f>
        <v>1.52</v>
      </c>
      <c r="Y512" s="16">
        <f t="shared" si="50"/>
        <v>191648886</v>
      </c>
      <c r="Z512" s="16">
        <f t="shared" si="51"/>
        <v>218460480</v>
      </c>
      <c r="AA512" s="16">
        <f t="shared" si="52"/>
        <v>4769521789</v>
      </c>
    </row>
    <row r="513" spans="1:27" x14ac:dyDescent="0.15">
      <c r="A513" s="16">
        <v>508</v>
      </c>
      <c r="B513" s="16">
        <v>307</v>
      </c>
      <c r="C513" s="16">
        <v>9</v>
      </c>
      <c r="D513" s="16">
        <f t="shared" si="53"/>
        <v>0</v>
      </c>
      <c r="E513" s="16">
        <f t="shared" si="55"/>
        <v>900</v>
      </c>
      <c r="F513" s="16">
        <f t="shared" si="54"/>
        <v>0</v>
      </c>
      <c r="L513" s="16" t="s">
        <v>48</v>
      </c>
      <c r="M513" s="16" t="str" cm="1">
        <f t="array" ref="M513:U513">_xlfn._xlws.FILTER(领地怪物效果!$A$4:$I$64,L513=领地怪物效果!$A$4:$A$64)</f>
        <v>远征PVP-7级圣水矿井</v>
      </c>
      <c r="N513" s="16">
        <v>7</v>
      </c>
      <c r="O513" s="16">
        <v>48.35</v>
      </c>
      <c r="P513" s="16">
        <v>225</v>
      </c>
      <c r="Q513" s="16">
        <v>225</v>
      </c>
      <c r="R513" s="16">
        <v>0</v>
      </c>
      <c r="S513" s="16">
        <v>145320615</v>
      </c>
      <c r="T513" s="16">
        <v>157500000</v>
      </c>
      <c r="U513" s="16">
        <v>3381296641</v>
      </c>
      <c r="V513" s="16">
        <f t="shared" si="49"/>
        <v>7</v>
      </c>
      <c r="W513" s="19" cm="1">
        <f t="array" ref="W513">SUMPRODUCT((V513=品质升级提升效果!$H$3:$H$102)*(品质升级提升效果!$I$3:$I$102=C513)*(品质升级提升效果!$J$3:$J$102))</f>
        <v>1.3800000000000001</v>
      </c>
      <c r="X513" s="19" cm="1">
        <f t="array" ref="X513">IFERROR(LOOKUP(1,0/((L513=Sheet2!$A$1:$A$90)*(Sheet2!$B$1:$B$90=C513)),Sheet2!$C$1:$C$90),W513)</f>
        <v>1.3800000000000001</v>
      </c>
      <c r="Y513" s="16">
        <f t="shared" si="50"/>
        <v>200542448</v>
      </c>
      <c r="Z513" s="16">
        <f t="shared" si="51"/>
        <v>256473000</v>
      </c>
      <c r="AA513" s="16">
        <f t="shared" si="52"/>
        <v>5599427237</v>
      </c>
    </row>
    <row r="514" spans="1:27" x14ac:dyDescent="0.15">
      <c r="A514" s="16">
        <v>509</v>
      </c>
      <c r="B514" s="16">
        <v>308</v>
      </c>
      <c r="C514" s="16">
        <v>9</v>
      </c>
      <c r="D514" s="16">
        <f t="shared" si="53"/>
        <v>0</v>
      </c>
      <c r="E514" s="16">
        <f t="shared" si="55"/>
        <v>900</v>
      </c>
      <c r="F514" s="16">
        <f t="shared" si="54"/>
        <v>0</v>
      </c>
      <c r="L514" s="16" t="s">
        <v>49</v>
      </c>
      <c r="M514" s="16" t="str" cm="1">
        <f t="array" ref="M514:U514">_xlfn._xlws.FILTER(领地怪物效果!$A$4:$I$64,L514=领地怪物效果!$A$4:$A$64)</f>
        <v>远征PVP-8级圣水矿井</v>
      </c>
      <c r="N514" s="16">
        <v>8</v>
      </c>
      <c r="O514" s="16">
        <v>53.35</v>
      </c>
      <c r="P514" s="16">
        <v>290.60000000000002</v>
      </c>
      <c r="Q514" s="16">
        <v>290.60000000000002</v>
      </c>
      <c r="R514" s="16">
        <v>0</v>
      </c>
      <c r="S514" s="16">
        <v>160348600</v>
      </c>
      <c r="T514" s="16">
        <v>203420000</v>
      </c>
      <c r="U514" s="16">
        <v>4367132462</v>
      </c>
      <c r="V514" s="16">
        <f t="shared" si="49"/>
        <v>8</v>
      </c>
      <c r="W514" s="19" cm="1">
        <f t="array" ref="W514">SUMPRODUCT((V514=品质升级提升效果!$H$3:$H$102)*(品质升级提升效果!$I$3:$I$102=C514)*(品质升级提升效果!$J$3:$J$102))</f>
        <v>1.24</v>
      </c>
      <c r="X514" s="19" cm="1">
        <f t="array" ref="X514">IFERROR(LOOKUP(1,0/((L514=Sheet2!$A$1:$A$90)*(Sheet2!$B$1:$B$90=C514)),Sheet2!$C$1:$C$90),W514)</f>
        <v>1.24</v>
      </c>
      <c r="Y514" s="16">
        <f t="shared" si="50"/>
        <v>198832264</v>
      </c>
      <c r="Z514" s="16">
        <f t="shared" si="51"/>
        <v>297644144</v>
      </c>
      <c r="AA514" s="16">
        <f t="shared" si="52"/>
        <v>6498293103</v>
      </c>
    </row>
    <row r="515" spans="1:27" x14ac:dyDescent="0.15">
      <c r="A515" s="16">
        <v>510</v>
      </c>
      <c r="B515" s="16">
        <v>309</v>
      </c>
      <c r="C515" s="16">
        <v>9</v>
      </c>
      <c r="D515" s="16">
        <f t="shared" si="53"/>
        <v>0</v>
      </c>
      <c r="E515" s="16">
        <f t="shared" si="55"/>
        <v>900</v>
      </c>
      <c r="F515" s="16">
        <f t="shared" si="54"/>
        <v>0</v>
      </c>
      <c r="L515" s="16" t="s">
        <v>50</v>
      </c>
      <c r="M515" s="16" t="str" cm="1">
        <f t="array" ref="M515:U515">_xlfn._xlws.FILTER(领地怪物效果!$A$4:$I$64,L515=领地怪物效果!$A$4:$A$64)</f>
        <v>远征PVP-9级圣水矿井</v>
      </c>
      <c r="N515" s="16">
        <v>9</v>
      </c>
      <c r="O515" s="16">
        <v>92.3</v>
      </c>
      <c r="P515" s="16">
        <v>360</v>
      </c>
      <c r="Q515" s="16">
        <v>360</v>
      </c>
      <c r="R515" s="16">
        <v>0</v>
      </c>
      <c r="S515" s="16">
        <v>277416604</v>
      </c>
      <c r="T515" s="16">
        <v>252000000</v>
      </c>
      <c r="U515" s="16">
        <v>5410074626</v>
      </c>
      <c r="V515" s="16">
        <f t="shared" si="49"/>
        <v>9</v>
      </c>
      <c r="W515" s="19" cm="1">
        <f t="array" ref="W515">SUMPRODUCT((V515=品质升级提升效果!$H$3:$H$102)*(品质升级提升效果!$I$3:$I$102=C515)*(品质升级提升效果!$J$3:$J$102))</f>
        <v>1.1000000000000001</v>
      </c>
      <c r="X515" s="19" cm="1">
        <f t="array" ref="X515">IFERROR(LOOKUP(1,0/((L515=Sheet2!$A$1:$A$90)*(Sheet2!$B$1:$B$90=C515)),Sheet2!$C$1:$C$90),W515)</f>
        <v>1.1000000000000001</v>
      </c>
      <c r="Y515" s="16">
        <f t="shared" si="50"/>
        <v>305158264</v>
      </c>
      <c r="Z515" s="16">
        <f t="shared" si="51"/>
        <v>327096000</v>
      </c>
      <c r="AA515" s="16">
        <f t="shared" si="52"/>
        <v>7141298506</v>
      </c>
    </row>
    <row r="516" spans="1:27" x14ac:dyDescent="0.15">
      <c r="A516" s="16">
        <v>511</v>
      </c>
      <c r="B516" s="16">
        <v>310</v>
      </c>
      <c r="C516" s="16">
        <v>9</v>
      </c>
      <c r="D516" s="16">
        <f t="shared" si="53"/>
        <v>0</v>
      </c>
      <c r="E516" s="16">
        <f t="shared" si="55"/>
        <v>900</v>
      </c>
      <c r="F516" s="16">
        <f t="shared" si="54"/>
        <v>0</v>
      </c>
      <c r="L516" s="16" t="s">
        <v>51</v>
      </c>
      <c r="M516" s="16" t="str" cm="1">
        <f t="array" ref="M516:U516">_xlfn._xlws.FILTER(领地怪物效果!$A$4:$I$64,L516=领地怪物效果!$A$4:$A$64)</f>
        <v>远征PVP-10级圣水矿井</v>
      </c>
      <c r="N516" s="16">
        <v>10</v>
      </c>
      <c r="O516" s="16">
        <v>108.65</v>
      </c>
      <c r="P516" s="16">
        <v>396</v>
      </c>
      <c r="Q516" s="16">
        <v>396</v>
      </c>
      <c r="R516" s="16">
        <v>0</v>
      </c>
      <c r="S516" s="16">
        <v>326558115</v>
      </c>
      <c r="T516" s="16">
        <v>277200000</v>
      </c>
      <c r="U516" s="16">
        <v>5951082089</v>
      </c>
      <c r="V516" s="16">
        <f t="shared" si="49"/>
        <v>10</v>
      </c>
      <c r="W516" s="19" cm="1">
        <f t="array" ref="W516">SUMPRODUCT((V516=品质升级提升效果!$H$3:$H$102)*(品质升级提升效果!$I$3:$I$102=C516)*(品质升级提升效果!$J$3:$J$102))</f>
        <v>1</v>
      </c>
      <c r="X516" s="19" cm="1">
        <f t="array" ref="X516">IFERROR(LOOKUP(1,0/((L516=Sheet2!$A$1:$A$90)*(Sheet2!$B$1:$B$90=C516)),Sheet2!$C$1:$C$90),W516)</f>
        <v>1</v>
      </c>
      <c r="Y516" s="16">
        <f t="shared" si="50"/>
        <v>326558115</v>
      </c>
      <c r="Z516" s="16">
        <f t="shared" si="51"/>
        <v>327096000</v>
      </c>
      <c r="AA516" s="16">
        <f t="shared" si="52"/>
        <v>7141298506</v>
      </c>
    </row>
    <row r="517" spans="1:27" x14ac:dyDescent="0.15">
      <c r="A517" s="16">
        <v>512</v>
      </c>
      <c r="B517" s="16">
        <v>401</v>
      </c>
      <c r="C517" s="16">
        <v>9</v>
      </c>
      <c r="D517" s="16">
        <f t="shared" si="53"/>
        <v>0</v>
      </c>
      <c r="E517" s="16">
        <f t="shared" si="55"/>
        <v>0</v>
      </c>
      <c r="F517" s="16">
        <f t="shared" si="54"/>
        <v>0</v>
      </c>
      <c r="L517" s="16" t="s">
        <v>52</v>
      </c>
      <c r="M517" s="16" t="str" cm="1">
        <f t="array" ref="M517:U517">_xlfn._xlws.FILTER(领地怪物效果!$A$4:$I$64,L517=领地怪物效果!$A$4:$A$64)</f>
        <v>远征PVP-3级要塞</v>
      </c>
      <c r="N517" s="16">
        <v>3</v>
      </c>
      <c r="O517" s="16">
        <v>5</v>
      </c>
      <c r="P517" s="16">
        <v>2.5</v>
      </c>
      <c r="Q517" s="16">
        <v>2.5</v>
      </c>
      <c r="R517" s="16">
        <v>0</v>
      </c>
      <c r="S517" s="16">
        <v>15027985</v>
      </c>
      <c r="T517" s="16">
        <v>1750000</v>
      </c>
      <c r="U517" s="16">
        <v>37569962</v>
      </c>
      <c r="V517" s="16">
        <f t="shared" si="49"/>
        <v>1</v>
      </c>
      <c r="W517" s="19" cm="1">
        <f t="array" ref="W517">SUMPRODUCT((V517=品质升级提升效果!$H$3:$H$102)*(品质升级提升效果!$I$3:$I$102=C517)*(品质升级提升效果!$J$3:$J$102))</f>
        <v>2.6</v>
      </c>
      <c r="X517" s="19" cm="1">
        <f t="array" ref="X517">IFERROR(LOOKUP(1,0/((L517=Sheet2!$A$1:$A$90)*(Sheet2!$B$1:$B$90=C517)),Sheet2!$C$1:$C$90),W517)</f>
        <v>4.0000000000000008E-2</v>
      </c>
      <c r="Y517" s="16">
        <f t="shared" si="50"/>
        <v>601119</v>
      </c>
      <c r="Z517" s="16">
        <f t="shared" si="51"/>
        <v>82600</v>
      </c>
      <c r="AA517" s="16">
        <f t="shared" si="52"/>
        <v>1803358</v>
      </c>
    </row>
    <row r="518" spans="1:27" x14ac:dyDescent="0.15">
      <c r="A518" s="16">
        <v>513</v>
      </c>
      <c r="B518" s="16">
        <v>402</v>
      </c>
      <c r="C518" s="16">
        <v>9</v>
      </c>
      <c r="D518" s="16">
        <f t="shared" si="53"/>
        <v>0</v>
      </c>
      <c r="E518" s="16">
        <f t="shared" si="55"/>
        <v>0</v>
      </c>
      <c r="F518" s="16">
        <f t="shared" si="54"/>
        <v>0</v>
      </c>
      <c r="L518" s="16" t="s">
        <v>53</v>
      </c>
      <c r="M518" s="16" t="str" cm="1">
        <f t="array" ref="M518:U518">_xlfn._xlws.FILTER(领地怪物效果!$A$4:$I$64,L518=领地怪物效果!$A$4:$A$64)</f>
        <v>远征PVP-6级要塞</v>
      </c>
      <c r="N518" s="16">
        <v>6</v>
      </c>
      <c r="O518" s="16">
        <v>26</v>
      </c>
      <c r="P518" s="16">
        <v>160</v>
      </c>
      <c r="Q518" s="16">
        <v>160</v>
      </c>
      <c r="R518" s="16">
        <v>0</v>
      </c>
      <c r="S518" s="16">
        <v>78145522</v>
      </c>
      <c r="T518" s="16">
        <v>112000000</v>
      </c>
      <c r="U518" s="16">
        <v>2404477611</v>
      </c>
      <c r="V518" s="16">
        <f t="shared" si="49"/>
        <v>2</v>
      </c>
      <c r="W518" s="19" cm="1">
        <f t="array" ref="W518">SUMPRODUCT((V518=品质升级提升效果!$H$3:$H$102)*(品质升级提升效果!$I$3:$I$102=C518)*(品质升级提升效果!$J$3:$J$102))</f>
        <v>2.08</v>
      </c>
      <c r="X518" s="19" cm="1">
        <f t="array" ref="X518">IFERROR(LOOKUP(1,0/((L518=Sheet2!$A$1:$A$90)*(Sheet2!$B$1:$B$90=C518)),Sheet2!$C$1:$C$90),W518)</f>
        <v>4.0000000000000008E-2</v>
      </c>
      <c r="Y518" s="16">
        <f t="shared" si="50"/>
        <v>3125820</v>
      </c>
      <c r="Z518" s="16">
        <f t="shared" si="51"/>
        <v>5286400</v>
      </c>
      <c r="AA518" s="16">
        <f t="shared" si="52"/>
        <v>115414925</v>
      </c>
    </row>
    <row r="519" spans="1:27" x14ac:dyDescent="0.15">
      <c r="A519" s="16">
        <v>514</v>
      </c>
      <c r="B519" s="16">
        <v>403</v>
      </c>
      <c r="C519" s="16">
        <v>9</v>
      </c>
      <c r="D519" s="16">
        <f t="shared" si="53"/>
        <v>0</v>
      </c>
      <c r="E519" s="16">
        <f t="shared" si="55"/>
        <v>0</v>
      </c>
      <c r="F519" s="16">
        <f t="shared" si="54"/>
        <v>0</v>
      </c>
      <c r="L519" s="16" t="s">
        <v>54</v>
      </c>
      <c r="M519" s="16" t="str" cm="1">
        <f t="array" ref="M519:U519">_xlfn._xlws.FILTER(领地怪物效果!$A$4:$I$64,L519=领地怪物效果!$A$4:$A$64)</f>
        <v>远征PVP-9级要塞</v>
      </c>
      <c r="N519" s="16">
        <v>9</v>
      </c>
      <c r="O519" s="16">
        <v>56</v>
      </c>
      <c r="P519" s="16">
        <v>300</v>
      </c>
      <c r="Q519" s="16">
        <v>300</v>
      </c>
      <c r="R519" s="16">
        <v>0</v>
      </c>
      <c r="S519" s="16">
        <v>168313432</v>
      </c>
      <c r="T519" s="16">
        <v>210000000</v>
      </c>
      <c r="U519" s="16">
        <v>4508395522</v>
      </c>
      <c r="V519" s="16">
        <f t="shared" ref="V519:V582" si="56">IF(MID(B519,2,3)+0=0,1,MID(B519,2,3)+0)</f>
        <v>3</v>
      </c>
      <c r="W519" s="19" cm="1">
        <f t="array" ref="W519">SUMPRODUCT((V519=品质升级提升效果!$H$3:$H$102)*(品质升级提升效果!$I$3:$I$102=C519)*(品质升级提升效果!$J$3:$J$102))</f>
        <v>1.72</v>
      </c>
      <c r="X519" s="19" cm="1">
        <f t="array" ref="X519">IFERROR(LOOKUP(1,0/((L519=Sheet2!$A$1:$A$90)*(Sheet2!$B$1:$B$90=C519)),Sheet2!$C$1:$C$90),W519)</f>
        <v>4.0000000000000008E-2</v>
      </c>
      <c r="Y519" s="16">
        <f t="shared" ref="Y519:Y582" si="57">INT(S519*$X519)</f>
        <v>6732537</v>
      </c>
      <c r="Z519" s="16">
        <f t="shared" ref="Z519:Z582" si="58">INT(T519*$X519*(1+C519/50))</f>
        <v>9912000</v>
      </c>
      <c r="AA519" s="16">
        <f t="shared" ref="AA519:AA582" si="59">INT(U519*$X519*(1+C519/45))</f>
        <v>216402985</v>
      </c>
    </row>
    <row r="520" spans="1:27" x14ac:dyDescent="0.15">
      <c r="A520" s="16">
        <v>515</v>
      </c>
      <c r="B520" s="16">
        <v>404</v>
      </c>
      <c r="C520" s="16">
        <v>9</v>
      </c>
      <c r="D520" s="16">
        <f t="shared" si="53"/>
        <v>0</v>
      </c>
      <c r="E520" s="16">
        <f t="shared" si="55"/>
        <v>0</v>
      </c>
      <c r="F520" s="16">
        <f t="shared" si="54"/>
        <v>0</v>
      </c>
      <c r="L520" s="16" t="s">
        <v>55</v>
      </c>
      <c r="M520" s="16" t="str" cm="1">
        <f t="array" ref="M520:U520">_xlfn._xlws.FILTER(领地怪物效果!$A$4:$I$64,L520=领地怪物效果!$A$4:$A$64)</f>
        <v>远征PVP-10级中心城邦</v>
      </c>
      <c r="N520" s="16">
        <v>10</v>
      </c>
      <c r="O520" s="16">
        <v>83</v>
      </c>
      <c r="P520" s="16">
        <v>401</v>
      </c>
      <c r="Q520" s="16">
        <v>401</v>
      </c>
      <c r="R520" s="16">
        <v>0</v>
      </c>
      <c r="S520" s="16">
        <v>249464552</v>
      </c>
      <c r="T520" s="16">
        <v>280700000</v>
      </c>
      <c r="U520" s="16">
        <v>6026222014</v>
      </c>
      <c r="V520" s="16">
        <f t="shared" si="56"/>
        <v>4</v>
      </c>
      <c r="W520" s="19" cm="1">
        <f t="array" ref="W520">SUMPRODUCT((V520=品质升级提升效果!$H$3:$H$102)*(品质升级提升效果!$I$3:$I$102=C520)*(品质升级提升效果!$J$3:$J$102))</f>
        <v>1.72</v>
      </c>
      <c r="X520" s="19" cm="1">
        <f t="array" ref="X520">IFERROR(LOOKUP(1,0/((L520=Sheet2!$A$1:$A$90)*(Sheet2!$B$1:$B$90=C520)),Sheet2!$C$1:$C$90),W520)</f>
        <v>4.0000000000000008E-2</v>
      </c>
      <c r="Y520" s="16">
        <f t="shared" si="57"/>
        <v>9978582</v>
      </c>
      <c r="Z520" s="16">
        <f t="shared" si="58"/>
        <v>13249040</v>
      </c>
      <c r="AA520" s="16">
        <f t="shared" si="59"/>
        <v>289258656</v>
      </c>
    </row>
    <row r="521" spans="1:27" x14ac:dyDescent="0.15">
      <c r="A521" s="16">
        <v>516</v>
      </c>
      <c r="B521" s="16">
        <v>500</v>
      </c>
      <c r="C521" s="16">
        <v>9</v>
      </c>
      <c r="D521" s="16">
        <f t="shared" si="53"/>
        <v>0</v>
      </c>
      <c r="E521" s="16">
        <f t="shared" si="55"/>
        <v>0</v>
      </c>
      <c r="F521" s="16">
        <f t="shared" si="54"/>
        <v>0</v>
      </c>
      <c r="L521" s="16" t="s">
        <v>56</v>
      </c>
      <c r="M521" s="16" t="str" cm="1">
        <f t="array" ref="M521:U521">_xlfn._xlws.FILTER(领地怪物效果!$A$4:$I$64,L521=领地怪物效果!$A$4:$A$64)</f>
        <v>远征PVE-出生</v>
      </c>
      <c r="N521" s="16">
        <v>0</v>
      </c>
      <c r="O521" s="16">
        <v>1.5</v>
      </c>
      <c r="P521" s="16">
        <v>1.2</v>
      </c>
      <c r="Q521" s="16">
        <v>1.2</v>
      </c>
      <c r="R521" s="16">
        <v>0</v>
      </c>
      <c r="S521" s="16">
        <v>4508395</v>
      </c>
      <c r="T521" s="16">
        <v>840000</v>
      </c>
      <c r="U521" s="16">
        <v>18033582</v>
      </c>
      <c r="V521" s="16">
        <f t="shared" si="56"/>
        <v>1</v>
      </c>
      <c r="W521" s="19" cm="1">
        <f t="array" ref="W521">SUMPRODUCT((V521=品质升级提升效果!$H$3:$H$102)*(品质升级提升效果!$I$3:$I$102=C521)*(品质升级提升效果!$J$3:$J$102))</f>
        <v>2.6</v>
      </c>
      <c r="X521" s="19" cm="1">
        <f t="array" ref="X521">IFERROR(LOOKUP(1,0/((L521=Sheet2!$A$1:$A$90)*(Sheet2!$B$1:$B$90=C521)),Sheet2!$C$1:$C$90),W521)</f>
        <v>2.6</v>
      </c>
      <c r="Y521" s="16">
        <f t="shared" si="57"/>
        <v>11721827</v>
      </c>
      <c r="Z521" s="16">
        <f t="shared" si="58"/>
        <v>2577120</v>
      </c>
      <c r="AA521" s="16">
        <f t="shared" si="59"/>
        <v>56264775</v>
      </c>
    </row>
    <row r="522" spans="1:27" x14ac:dyDescent="0.15">
      <c r="A522" s="16">
        <v>517</v>
      </c>
      <c r="B522" s="16">
        <v>501</v>
      </c>
      <c r="C522" s="16">
        <v>9</v>
      </c>
      <c r="D522" s="16">
        <f t="shared" si="53"/>
        <v>0</v>
      </c>
      <c r="E522" s="16">
        <f t="shared" si="55"/>
        <v>0</v>
      </c>
      <c r="F522" s="16">
        <f t="shared" si="54"/>
        <v>0</v>
      </c>
      <c r="L522" s="16" t="s">
        <v>57</v>
      </c>
      <c r="M522" s="16" t="str" cm="1">
        <f t="array" ref="M522:U522">_xlfn._xlws.FILTER(领地怪物效果!$A$4:$I$64,L522=领地怪物效果!$A$4:$A$64)</f>
        <v>远征PVE-1级普通</v>
      </c>
      <c r="N522" s="16">
        <v>1</v>
      </c>
      <c r="O522" s="16">
        <v>1.35</v>
      </c>
      <c r="P522" s="16">
        <v>1.2</v>
      </c>
      <c r="Q522" s="16">
        <v>1.2</v>
      </c>
      <c r="R522" s="16">
        <v>0</v>
      </c>
      <c r="S522" s="16">
        <v>4057555</v>
      </c>
      <c r="T522" s="16">
        <v>840000</v>
      </c>
      <c r="U522" s="16">
        <v>18033582</v>
      </c>
      <c r="V522" s="16">
        <f t="shared" si="56"/>
        <v>1</v>
      </c>
      <c r="W522" s="19" cm="1">
        <f t="array" ref="W522">SUMPRODUCT((V522=品质升级提升效果!$H$3:$H$102)*(品质升级提升效果!$I$3:$I$102=C522)*(品质升级提升效果!$J$3:$J$102))</f>
        <v>2.6</v>
      </c>
      <c r="X522" s="19" cm="1">
        <f t="array" ref="X522">IFERROR(LOOKUP(1,0/((L522=Sheet2!$A$1:$A$90)*(Sheet2!$B$1:$B$90=C522)),Sheet2!$C$1:$C$90),W522)</f>
        <v>2.6</v>
      </c>
      <c r="Y522" s="16">
        <f t="shared" si="57"/>
        <v>10549643</v>
      </c>
      <c r="Z522" s="16">
        <f t="shared" si="58"/>
        <v>2577120</v>
      </c>
      <c r="AA522" s="16">
        <f t="shared" si="59"/>
        <v>56264775</v>
      </c>
    </row>
    <row r="523" spans="1:27" x14ac:dyDescent="0.15">
      <c r="A523" s="16">
        <v>518</v>
      </c>
      <c r="B523" s="16">
        <v>502</v>
      </c>
      <c r="C523" s="16">
        <v>9</v>
      </c>
      <c r="D523" s="16">
        <f t="shared" si="53"/>
        <v>0</v>
      </c>
      <c r="E523" s="16">
        <f t="shared" si="55"/>
        <v>0</v>
      </c>
      <c r="F523" s="16">
        <f t="shared" si="54"/>
        <v>0</v>
      </c>
      <c r="L523" s="16" t="s">
        <v>58</v>
      </c>
      <c r="M523" s="16" t="str" cm="1">
        <f t="array" ref="M523:U523">_xlfn._xlws.FILTER(领地怪物效果!$A$4:$I$64,L523=领地怪物效果!$A$4:$A$64)</f>
        <v>远征PVE-2级普通</v>
      </c>
      <c r="N523" s="16">
        <v>2</v>
      </c>
      <c r="O523" s="16">
        <v>2.8</v>
      </c>
      <c r="P523" s="16">
        <v>1.8</v>
      </c>
      <c r="Q523" s="16">
        <v>1.8</v>
      </c>
      <c r="R523" s="16">
        <v>0</v>
      </c>
      <c r="S523" s="16">
        <v>8415671</v>
      </c>
      <c r="T523" s="16">
        <v>1260000</v>
      </c>
      <c r="U523" s="16">
        <v>27050373</v>
      </c>
      <c r="V523" s="16">
        <f t="shared" si="56"/>
        <v>2</v>
      </c>
      <c r="W523" s="19" cm="1">
        <f t="array" ref="W523">SUMPRODUCT((V523=品质升级提升效果!$H$3:$H$102)*(品质升级提升效果!$I$3:$I$102=C523)*(品质升级提升效果!$J$3:$J$102))</f>
        <v>2.08</v>
      </c>
      <c r="X523" s="19" cm="1">
        <f t="array" ref="X523">IFERROR(LOOKUP(1,0/((L523=Sheet2!$A$1:$A$90)*(Sheet2!$B$1:$B$90=C523)),Sheet2!$C$1:$C$90),W523)</f>
        <v>2.08</v>
      </c>
      <c r="Y523" s="16">
        <f t="shared" si="57"/>
        <v>17504595</v>
      </c>
      <c r="Z523" s="16">
        <f t="shared" si="58"/>
        <v>3092544</v>
      </c>
      <c r="AA523" s="16">
        <f t="shared" si="59"/>
        <v>67517731</v>
      </c>
    </row>
    <row r="524" spans="1:27" x14ac:dyDescent="0.15">
      <c r="A524" s="16">
        <v>519</v>
      </c>
      <c r="B524" s="16">
        <v>503</v>
      </c>
      <c r="C524" s="16">
        <v>9</v>
      </c>
      <c r="D524" s="16">
        <f t="shared" si="53"/>
        <v>0</v>
      </c>
      <c r="E524" s="16">
        <f t="shared" si="55"/>
        <v>0</v>
      </c>
      <c r="F524" s="16">
        <f t="shared" si="54"/>
        <v>0</v>
      </c>
      <c r="L524" s="16" t="s">
        <v>59</v>
      </c>
      <c r="M524" s="16" t="str" cm="1">
        <f t="array" ref="M524:U524">_xlfn._xlws.FILTER(领地怪物效果!$A$4:$I$64,L524=领地怪物效果!$A$4:$A$64)</f>
        <v>远征PVE-3级普通</v>
      </c>
      <c r="N524" s="16">
        <v>3</v>
      </c>
      <c r="O524" s="16">
        <v>5.5</v>
      </c>
      <c r="P524" s="16">
        <v>3</v>
      </c>
      <c r="Q524" s="16">
        <v>3</v>
      </c>
      <c r="R524" s="16">
        <v>0</v>
      </c>
      <c r="S524" s="16">
        <v>16530783</v>
      </c>
      <c r="T524" s="16">
        <v>2100000</v>
      </c>
      <c r="U524" s="16">
        <v>45083955</v>
      </c>
      <c r="V524" s="16">
        <f t="shared" si="56"/>
        <v>3</v>
      </c>
      <c r="W524" s="19" cm="1">
        <f t="array" ref="W524">SUMPRODUCT((V524=品质升级提升效果!$H$3:$H$102)*(品质升级提升效果!$I$3:$I$102=C524)*(品质升级提升效果!$J$3:$J$102))</f>
        <v>1.72</v>
      </c>
      <c r="X524" s="19" cm="1">
        <f t="array" ref="X524">IFERROR(LOOKUP(1,0/((L524=Sheet2!$A$1:$A$90)*(Sheet2!$B$1:$B$90=C524)),Sheet2!$C$1:$C$90),W524)</f>
        <v>1.72</v>
      </c>
      <c r="Y524" s="16">
        <f t="shared" si="57"/>
        <v>28432946</v>
      </c>
      <c r="Z524" s="16">
        <f t="shared" si="58"/>
        <v>4262160</v>
      </c>
      <c r="AA524" s="16">
        <f t="shared" si="59"/>
        <v>93053283</v>
      </c>
    </row>
    <row r="525" spans="1:27" x14ac:dyDescent="0.15">
      <c r="A525" s="16">
        <v>520</v>
      </c>
      <c r="B525" s="16">
        <v>504</v>
      </c>
      <c r="C525" s="16">
        <v>9</v>
      </c>
      <c r="D525" s="16">
        <f t="shared" si="53"/>
        <v>0</v>
      </c>
      <c r="E525" s="16">
        <f t="shared" si="55"/>
        <v>0</v>
      </c>
      <c r="F525" s="16">
        <f t="shared" si="54"/>
        <v>0</v>
      </c>
      <c r="L525" s="16" t="s">
        <v>60</v>
      </c>
      <c r="M525" s="16" t="str" cm="1">
        <f t="array" ref="M525:U525">_xlfn._xlws.FILTER(领地怪物效果!$A$4:$I$64,L525=领地怪物效果!$A$4:$A$64)</f>
        <v>远征PVE-4级普通</v>
      </c>
      <c r="N525" s="16">
        <v>4</v>
      </c>
      <c r="O525" s="16">
        <v>8</v>
      </c>
      <c r="P525" s="16">
        <v>22</v>
      </c>
      <c r="Q525" s="16">
        <v>22</v>
      </c>
      <c r="R525" s="16">
        <v>0</v>
      </c>
      <c r="S525" s="16">
        <v>24044776</v>
      </c>
      <c r="T525" s="16">
        <v>15400000</v>
      </c>
      <c r="U525" s="16">
        <v>330615671</v>
      </c>
      <c r="V525" s="16">
        <f t="shared" si="56"/>
        <v>4</v>
      </c>
      <c r="W525" s="19" cm="1">
        <f t="array" ref="W525">SUMPRODUCT((V525=品质升级提升效果!$H$3:$H$102)*(品质升级提升效果!$I$3:$I$102=C525)*(品质升级提升效果!$J$3:$J$102))</f>
        <v>1.72</v>
      </c>
      <c r="X525" s="19" cm="1">
        <f t="array" ref="X525">IFERROR(LOOKUP(1,0/((L525=Sheet2!$A$1:$A$90)*(Sheet2!$B$1:$B$90=C525)),Sheet2!$C$1:$C$90),W525)</f>
        <v>1.72</v>
      </c>
      <c r="Y525" s="16">
        <f t="shared" si="57"/>
        <v>41357014</v>
      </c>
      <c r="Z525" s="16">
        <f t="shared" si="58"/>
        <v>31255840</v>
      </c>
      <c r="AA525" s="16">
        <f t="shared" si="59"/>
        <v>682390744</v>
      </c>
    </row>
    <row r="526" spans="1:27" x14ac:dyDescent="0.15">
      <c r="A526" s="16">
        <v>521</v>
      </c>
      <c r="B526" s="16">
        <v>505</v>
      </c>
      <c r="C526" s="16">
        <v>9</v>
      </c>
      <c r="D526" s="16">
        <f t="shared" si="53"/>
        <v>0</v>
      </c>
      <c r="E526" s="16">
        <f t="shared" si="55"/>
        <v>0</v>
      </c>
      <c r="F526" s="16">
        <f t="shared" si="54"/>
        <v>0</v>
      </c>
      <c r="L526" s="16" t="s">
        <v>61</v>
      </c>
      <c r="M526" s="16" t="str" cm="1">
        <f t="array" ref="M526:U526">_xlfn._xlws.FILTER(领地怪物效果!$A$4:$I$64,L526=领地怪物效果!$A$4:$A$64)</f>
        <v>远征PVE-5级普通</v>
      </c>
      <c r="N526" s="16">
        <v>5</v>
      </c>
      <c r="O526" s="16">
        <v>12</v>
      </c>
      <c r="P526" s="16">
        <v>25</v>
      </c>
      <c r="Q526" s="16">
        <v>25</v>
      </c>
      <c r="R526" s="16">
        <v>0</v>
      </c>
      <c r="S526" s="16">
        <v>36067164</v>
      </c>
      <c r="T526" s="16">
        <v>17500000</v>
      </c>
      <c r="U526" s="16">
        <v>375699626</v>
      </c>
      <c r="V526" s="16">
        <f t="shared" si="56"/>
        <v>5</v>
      </c>
      <c r="W526" s="19" cm="1">
        <f t="array" ref="W526">SUMPRODUCT((V526=品质升级提升效果!$H$3:$H$102)*(品质升级提升效果!$I$3:$I$102=C526)*(品质升级提升效果!$J$3:$J$102))</f>
        <v>1.62</v>
      </c>
      <c r="X526" s="19" cm="1">
        <f t="array" ref="X526">IFERROR(LOOKUP(1,0/((L526=Sheet2!$A$1:$A$90)*(Sheet2!$B$1:$B$90=C526)),Sheet2!$C$1:$C$90),W526)</f>
        <v>1.62</v>
      </c>
      <c r="Y526" s="16">
        <f t="shared" si="57"/>
        <v>58428805</v>
      </c>
      <c r="Z526" s="16">
        <f t="shared" si="58"/>
        <v>33453000</v>
      </c>
      <c r="AA526" s="16">
        <f t="shared" si="59"/>
        <v>730360072</v>
      </c>
    </row>
    <row r="527" spans="1:27" x14ac:dyDescent="0.15">
      <c r="A527" s="16">
        <v>522</v>
      </c>
      <c r="B527" s="16">
        <v>506</v>
      </c>
      <c r="C527" s="16">
        <v>9</v>
      </c>
      <c r="D527" s="16">
        <f t="shared" si="53"/>
        <v>0</v>
      </c>
      <c r="E527" s="16">
        <f t="shared" si="55"/>
        <v>0</v>
      </c>
      <c r="F527" s="16">
        <f t="shared" si="54"/>
        <v>0</v>
      </c>
      <c r="L527" s="16" t="s">
        <v>62</v>
      </c>
      <c r="M527" s="16" t="str" cm="1">
        <f t="array" ref="M527:U527">_xlfn._xlws.FILTER(领地怪物效果!$A$4:$I$64,L527=领地怪物效果!$A$4:$A$64)</f>
        <v>远征PVE-6级普通</v>
      </c>
      <c r="N527" s="16">
        <v>6</v>
      </c>
      <c r="O527" s="16">
        <v>28</v>
      </c>
      <c r="P527" s="16">
        <v>160</v>
      </c>
      <c r="Q527" s="16">
        <v>160</v>
      </c>
      <c r="R527" s="16">
        <v>0</v>
      </c>
      <c r="S527" s="16">
        <v>84156716</v>
      </c>
      <c r="T527" s="16">
        <v>112000000</v>
      </c>
      <c r="U527" s="16">
        <v>2404477611</v>
      </c>
      <c r="V527" s="16">
        <f t="shared" si="56"/>
        <v>6</v>
      </c>
      <c r="W527" s="19" cm="1">
        <f t="array" ref="W527">SUMPRODUCT((V527=品质升级提升效果!$H$3:$H$102)*(品质升级提升效果!$I$3:$I$102=C527)*(品质升级提升效果!$J$3:$J$102))</f>
        <v>1.52</v>
      </c>
      <c r="X527" s="19" cm="1">
        <f t="array" ref="X527">IFERROR(LOOKUP(1,0/((L527=Sheet2!$A$1:$A$90)*(Sheet2!$B$1:$B$90=C527)),Sheet2!$C$1:$C$90),W527)</f>
        <v>1.52</v>
      </c>
      <c r="Y527" s="16">
        <f t="shared" si="57"/>
        <v>127918208</v>
      </c>
      <c r="Z527" s="16">
        <f t="shared" si="58"/>
        <v>200883200</v>
      </c>
      <c r="AA527" s="16">
        <f t="shared" si="59"/>
        <v>4385767162</v>
      </c>
    </row>
    <row r="528" spans="1:27" x14ac:dyDescent="0.15">
      <c r="A528" s="16">
        <v>523</v>
      </c>
      <c r="B528" s="16">
        <v>507</v>
      </c>
      <c r="C528" s="16">
        <v>9</v>
      </c>
      <c r="D528" s="16">
        <f t="shared" si="53"/>
        <v>0</v>
      </c>
      <c r="E528" s="16">
        <f t="shared" si="55"/>
        <v>0</v>
      </c>
      <c r="F528" s="16">
        <f t="shared" si="54"/>
        <v>0</v>
      </c>
      <c r="L528" s="16" t="s">
        <v>63</v>
      </c>
      <c r="M528" s="16" t="str" cm="1">
        <f t="array" ref="M528:U528">_xlfn._xlws.FILTER(领地怪物效果!$A$4:$I$64,L528=领地怪物效果!$A$4:$A$64)</f>
        <v>远征PVE-7级普通</v>
      </c>
      <c r="N528" s="16">
        <v>7</v>
      </c>
      <c r="O528" s="16">
        <v>32</v>
      </c>
      <c r="P528" s="16">
        <v>200</v>
      </c>
      <c r="Q528" s="16">
        <v>200</v>
      </c>
      <c r="R528" s="16">
        <v>0</v>
      </c>
      <c r="S528" s="16">
        <v>96179104</v>
      </c>
      <c r="T528" s="16">
        <v>140000000</v>
      </c>
      <c r="U528" s="16">
        <v>3005597014</v>
      </c>
      <c r="V528" s="16">
        <f t="shared" si="56"/>
        <v>7</v>
      </c>
      <c r="W528" s="19" cm="1">
        <f t="array" ref="W528">SUMPRODUCT((V528=品质升级提升效果!$H$3:$H$102)*(品质升级提升效果!$I$3:$I$102=C528)*(品质升级提升效果!$J$3:$J$102))</f>
        <v>1.3800000000000001</v>
      </c>
      <c r="X528" s="19" cm="1">
        <f t="array" ref="X528">IFERROR(LOOKUP(1,0/((L528=Sheet2!$A$1:$A$90)*(Sheet2!$B$1:$B$90=C528)),Sheet2!$C$1:$C$90),W528)</f>
        <v>1.3800000000000001</v>
      </c>
      <c r="Y528" s="16">
        <f t="shared" si="57"/>
        <v>132727163</v>
      </c>
      <c r="Z528" s="16">
        <f t="shared" si="58"/>
        <v>227976000</v>
      </c>
      <c r="AA528" s="16">
        <f t="shared" si="59"/>
        <v>4977268655</v>
      </c>
    </row>
    <row r="529" spans="1:27" x14ac:dyDescent="0.15">
      <c r="A529" s="16">
        <v>524</v>
      </c>
      <c r="B529" s="16">
        <v>508</v>
      </c>
      <c r="C529" s="16">
        <v>9</v>
      </c>
      <c r="D529" s="16">
        <f t="shared" si="53"/>
        <v>0</v>
      </c>
      <c r="E529" s="16">
        <f t="shared" si="55"/>
        <v>0</v>
      </c>
      <c r="F529" s="16">
        <f t="shared" si="54"/>
        <v>0</v>
      </c>
      <c r="L529" s="16" t="s">
        <v>64</v>
      </c>
      <c r="M529" s="16" t="str" cm="1">
        <f t="array" ref="M529:U529">_xlfn._xlws.FILTER(领地怪物效果!$A$4:$I$64,L529=领地怪物效果!$A$4:$A$64)</f>
        <v>远征PVE-8级普通</v>
      </c>
      <c r="N529" s="16">
        <v>8</v>
      </c>
      <c r="O529" s="16">
        <v>35</v>
      </c>
      <c r="P529" s="16">
        <v>250</v>
      </c>
      <c r="Q529" s="16">
        <v>250</v>
      </c>
      <c r="R529" s="16">
        <v>0</v>
      </c>
      <c r="S529" s="16">
        <v>105195895</v>
      </c>
      <c r="T529" s="16">
        <v>175000000</v>
      </c>
      <c r="U529" s="16">
        <v>3756996268</v>
      </c>
      <c r="V529" s="16">
        <f t="shared" si="56"/>
        <v>8</v>
      </c>
      <c r="W529" s="19" cm="1">
        <f t="array" ref="W529">SUMPRODUCT((V529=品质升级提升效果!$H$3:$H$102)*(品质升级提升效果!$I$3:$I$102=C529)*(品质升级提升效果!$J$3:$J$102))</f>
        <v>1.24</v>
      </c>
      <c r="X529" s="19" cm="1">
        <f t="array" ref="X529">IFERROR(LOOKUP(1,0/((L529=Sheet2!$A$1:$A$90)*(Sheet2!$B$1:$B$90=C529)),Sheet2!$C$1:$C$90),W529)</f>
        <v>1.24</v>
      </c>
      <c r="Y529" s="16">
        <f t="shared" si="57"/>
        <v>130442909</v>
      </c>
      <c r="Z529" s="16">
        <f t="shared" si="58"/>
        <v>256060000</v>
      </c>
      <c r="AA529" s="16">
        <f t="shared" si="59"/>
        <v>5590410446</v>
      </c>
    </row>
    <row r="530" spans="1:27" x14ac:dyDescent="0.15">
      <c r="A530" s="16">
        <v>525</v>
      </c>
      <c r="B530" s="16">
        <v>509</v>
      </c>
      <c r="C530" s="16">
        <v>9</v>
      </c>
      <c r="D530" s="16">
        <f t="shared" ref="D530:D593" si="60">IF(AND(B530&gt;200,B530&lt;300),1,0)*100*C530</f>
        <v>0</v>
      </c>
      <c r="E530" s="16">
        <f t="shared" si="55"/>
        <v>0</v>
      </c>
      <c r="F530" s="16">
        <f t="shared" ref="F530:F593" si="61">IF(AND(B530&gt;600,B530&lt;700),1,0)*100*C530</f>
        <v>0</v>
      </c>
      <c r="L530" s="16" t="s">
        <v>65</v>
      </c>
      <c r="M530" s="16" t="str" cm="1">
        <f t="array" ref="M530:U530">_xlfn._xlws.FILTER(领地怪物效果!$A$4:$I$64,L530=领地怪物效果!$A$4:$A$64)</f>
        <v>远征PVE-9级普通</v>
      </c>
      <c r="N530" s="16">
        <v>9</v>
      </c>
      <c r="O530" s="16">
        <v>60</v>
      </c>
      <c r="P530" s="16">
        <v>300</v>
      </c>
      <c r="Q530" s="16">
        <v>300</v>
      </c>
      <c r="R530" s="16">
        <v>0</v>
      </c>
      <c r="S530" s="16">
        <v>180335820</v>
      </c>
      <c r="T530" s="16">
        <v>210000000</v>
      </c>
      <c r="U530" s="16">
        <v>4508395522</v>
      </c>
      <c r="V530" s="16">
        <f t="shared" si="56"/>
        <v>9</v>
      </c>
      <c r="W530" s="19" cm="1">
        <f t="array" ref="W530">SUMPRODUCT((V530=品质升级提升效果!$H$3:$H$102)*(品质升级提升效果!$I$3:$I$102=C530)*(品质升级提升效果!$J$3:$J$102))</f>
        <v>1.1000000000000001</v>
      </c>
      <c r="X530" s="19" cm="1">
        <f t="array" ref="X530">IFERROR(LOOKUP(1,0/((L530=Sheet2!$A$1:$A$90)*(Sheet2!$B$1:$B$90=C530)),Sheet2!$C$1:$C$90),W530)</f>
        <v>1.1000000000000001</v>
      </c>
      <c r="Y530" s="16">
        <f t="shared" si="57"/>
        <v>198369402</v>
      </c>
      <c r="Z530" s="16">
        <f t="shared" si="58"/>
        <v>272580000</v>
      </c>
      <c r="AA530" s="16">
        <f t="shared" si="59"/>
        <v>5951082089</v>
      </c>
    </row>
    <row r="531" spans="1:27" x14ac:dyDescent="0.15">
      <c r="A531" s="16">
        <v>526</v>
      </c>
      <c r="B531" s="16">
        <v>510</v>
      </c>
      <c r="C531" s="16">
        <v>9</v>
      </c>
      <c r="D531" s="16">
        <f t="shared" si="60"/>
        <v>0</v>
      </c>
      <c r="E531" s="16">
        <f t="shared" si="55"/>
        <v>0</v>
      </c>
      <c r="F531" s="16">
        <f t="shared" si="61"/>
        <v>0</v>
      </c>
      <c r="L531" s="16" t="s">
        <v>66</v>
      </c>
      <c r="M531" s="16" t="str" cm="1">
        <f t="array" ref="M531:U531">_xlfn._xlws.FILTER(领地怪物效果!$A$4:$I$64,L531=领地怪物效果!$A$4:$A$64)</f>
        <v>远征PVE-10级普通</v>
      </c>
      <c r="N531" s="16">
        <v>10</v>
      </c>
      <c r="O531" s="16">
        <v>70</v>
      </c>
      <c r="P531" s="16">
        <v>320</v>
      </c>
      <c r="Q531" s="16">
        <v>320</v>
      </c>
      <c r="R531" s="16">
        <v>0</v>
      </c>
      <c r="S531" s="16">
        <v>210391791</v>
      </c>
      <c r="T531" s="16">
        <v>224000000</v>
      </c>
      <c r="U531" s="16">
        <v>4808955223</v>
      </c>
      <c r="V531" s="16">
        <f t="shared" si="56"/>
        <v>10</v>
      </c>
      <c r="W531" s="19" cm="1">
        <f t="array" ref="W531">SUMPRODUCT((V531=品质升级提升效果!$H$3:$H$102)*(品质升级提升效果!$I$3:$I$102=C531)*(品质升级提升效果!$J$3:$J$102))</f>
        <v>1</v>
      </c>
      <c r="X531" s="19" cm="1">
        <f t="array" ref="X531">IFERROR(LOOKUP(1,0/((L531=Sheet2!$A$1:$A$90)*(Sheet2!$B$1:$B$90=C531)),Sheet2!$C$1:$C$90),W531)</f>
        <v>1</v>
      </c>
      <c r="Y531" s="16">
        <f t="shared" si="57"/>
        <v>210391791</v>
      </c>
      <c r="Z531" s="16">
        <f t="shared" si="58"/>
        <v>264320000</v>
      </c>
      <c r="AA531" s="16">
        <f t="shared" si="59"/>
        <v>5770746267</v>
      </c>
    </row>
    <row r="532" spans="1:27" x14ac:dyDescent="0.15">
      <c r="A532" s="16">
        <v>527</v>
      </c>
      <c r="B532" s="16">
        <v>601</v>
      </c>
      <c r="C532" s="16">
        <v>9</v>
      </c>
      <c r="D532" s="16">
        <f t="shared" si="60"/>
        <v>0</v>
      </c>
      <c r="E532" s="16">
        <f t="shared" si="55"/>
        <v>0</v>
      </c>
      <c r="F532" s="16">
        <f t="shared" si="61"/>
        <v>900</v>
      </c>
      <c r="L532" s="16" t="s">
        <v>67</v>
      </c>
      <c r="M532" s="16" t="str" cm="1">
        <f t="array" ref="M532:U532">_xlfn._xlws.FILTER(领地怪物效果!$A$4:$I$64,L532=领地怪物效果!$A$4:$A$64)</f>
        <v>远征PVE-1级远古矿井</v>
      </c>
      <c r="N532" s="16">
        <v>1</v>
      </c>
      <c r="O532" s="16">
        <v>1.9</v>
      </c>
      <c r="P532" s="16">
        <v>1.9</v>
      </c>
      <c r="Q532" s="16">
        <v>1.9</v>
      </c>
      <c r="R532" s="16">
        <v>0</v>
      </c>
      <c r="S532" s="16">
        <v>5710634</v>
      </c>
      <c r="T532" s="16">
        <v>1330000</v>
      </c>
      <c r="U532" s="16">
        <v>28553171</v>
      </c>
      <c r="V532" s="16">
        <f t="shared" si="56"/>
        <v>1</v>
      </c>
      <c r="W532" s="19" cm="1">
        <f t="array" ref="W532">SUMPRODUCT((V532=品质升级提升效果!$H$3:$H$102)*(品质升级提升效果!$I$3:$I$102=C532)*(品质升级提升效果!$J$3:$J$102))</f>
        <v>2.6</v>
      </c>
      <c r="X532" s="19" cm="1">
        <f t="array" ref="X532">IFERROR(LOOKUP(1,0/((L532=Sheet2!$A$1:$A$90)*(Sheet2!$B$1:$B$90=C532)),Sheet2!$C$1:$C$90),W532)</f>
        <v>2.6</v>
      </c>
      <c r="Y532" s="16">
        <f t="shared" si="57"/>
        <v>14847648</v>
      </c>
      <c r="Z532" s="16">
        <f t="shared" si="58"/>
        <v>4080440</v>
      </c>
      <c r="AA532" s="16">
        <f t="shared" si="59"/>
        <v>89085893</v>
      </c>
    </row>
    <row r="533" spans="1:27" x14ac:dyDescent="0.15">
      <c r="A533" s="16">
        <v>528</v>
      </c>
      <c r="B533" s="16">
        <v>602</v>
      </c>
      <c r="C533" s="16">
        <v>9</v>
      </c>
      <c r="D533" s="16">
        <f t="shared" si="60"/>
        <v>0</v>
      </c>
      <c r="E533" s="16">
        <f t="shared" si="55"/>
        <v>0</v>
      </c>
      <c r="F533" s="16">
        <f t="shared" si="61"/>
        <v>900</v>
      </c>
      <c r="L533" s="16" t="s">
        <v>68</v>
      </c>
      <c r="M533" s="16" t="str" cm="1">
        <f t="array" ref="M533:U533">_xlfn._xlws.FILTER(领地怪物效果!$A$4:$I$64,L533=领地怪物效果!$A$4:$A$64)</f>
        <v>远征PVE-2级远古矿井</v>
      </c>
      <c r="N533" s="16">
        <v>2</v>
      </c>
      <c r="O533" s="16">
        <v>2.95</v>
      </c>
      <c r="P533" s="16">
        <v>2.25</v>
      </c>
      <c r="Q533" s="16">
        <v>2.25</v>
      </c>
      <c r="R533" s="16">
        <v>0</v>
      </c>
      <c r="S533" s="16">
        <v>8866511</v>
      </c>
      <c r="T533" s="16">
        <v>1575000</v>
      </c>
      <c r="U533" s="16">
        <v>33812966</v>
      </c>
      <c r="V533" s="16">
        <f t="shared" si="56"/>
        <v>2</v>
      </c>
      <c r="W533" s="19" cm="1">
        <f t="array" ref="W533">SUMPRODUCT((V533=品质升级提升效果!$H$3:$H$102)*(品质升级提升效果!$I$3:$I$102=C533)*(品质升级提升效果!$J$3:$J$102))</f>
        <v>2.08</v>
      </c>
      <c r="X533" s="19" cm="1">
        <f t="array" ref="X533">IFERROR(LOOKUP(1,0/((L533=Sheet2!$A$1:$A$90)*(Sheet2!$B$1:$B$90=C533)),Sheet2!$C$1:$C$90),W533)</f>
        <v>2.08</v>
      </c>
      <c r="Y533" s="16">
        <f t="shared" si="57"/>
        <v>18442342</v>
      </c>
      <c r="Z533" s="16">
        <f t="shared" si="58"/>
        <v>3865680</v>
      </c>
      <c r="AA533" s="16">
        <f t="shared" si="59"/>
        <v>84397163</v>
      </c>
    </row>
    <row r="534" spans="1:27" x14ac:dyDescent="0.15">
      <c r="A534" s="16">
        <v>529</v>
      </c>
      <c r="B534" s="16">
        <v>603</v>
      </c>
      <c r="C534" s="16">
        <v>9</v>
      </c>
      <c r="D534" s="16">
        <f t="shared" si="60"/>
        <v>0</v>
      </c>
      <c r="E534" s="16">
        <f t="shared" si="55"/>
        <v>0</v>
      </c>
      <c r="F534" s="16">
        <f t="shared" si="61"/>
        <v>900</v>
      </c>
      <c r="L534" s="16" t="s">
        <v>69</v>
      </c>
      <c r="M534" s="16" t="str" cm="1">
        <f t="array" ref="M534:U534">_xlfn._xlws.FILTER(领地怪物效果!$A$4:$I$64,L534=领地怪物效果!$A$4:$A$64)</f>
        <v>远征PVE-3级远古矿井</v>
      </c>
      <c r="N534" s="16">
        <v>3</v>
      </c>
      <c r="O534" s="16">
        <v>5.9</v>
      </c>
      <c r="P534" s="16">
        <v>3.9</v>
      </c>
      <c r="Q534" s="16">
        <v>3.9</v>
      </c>
      <c r="R534" s="16">
        <v>0</v>
      </c>
      <c r="S534" s="16">
        <v>17733022</v>
      </c>
      <c r="T534" s="16">
        <v>2730000</v>
      </c>
      <c r="U534" s="16">
        <v>58609141</v>
      </c>
      <c r="V534" s="16">
        <f t="shared" si="56"/>
        <v>3</v>
      </c>
      <c r="W534" s="19" cm="1">
        <f t="array" ref="W534">SUMPRODUCT((V534=品质升级提升效果!$H$3:$H$102)*(品质升级提升效果!$I$3:$I$102=C534)*(品质升级提升效果!$J$3:$J$102))</f>
        <v>1.72</v>
      </c>
      <c r="X534" s="19" cm="1">
        <f t="array" ref="X534">IFERROR(LOOKUP(1,0/((L534=Sheet2!$A$1:$A$90)*(Sheet2!$B$1:$B$90=C534)),Sheet2!$C$1:$C$90),W534)</f>
        <v>1.72</v>
      </c>
      <c r="Y534" s="16">
        <f t="shared" si="57"/>
        <v>30500797</v>
      </c>
      <c r="Z534" s="16">
        <f t="shared" si="58"/>
        <v>5540808</v>
      </c>
      <c r="AA534" s="16">
        <f t="shared" si="59"/>
        <v>120969267</v>
      </c>
    </row>
    <row r="535" spans="1:27" x14ac:dyDescent="0.15">
      <c r="A535" s="16">
        <v>530</v>
      </c>
      <c r="B535" s="16">
        <v>604</v>
      </c>
      <c r="C535" s="16">
        <v>9</v>
      </c>
      <c r="D535" s="16">
        <f t="shared" si="60"/>
        <v>0</v>
      </c>
      <c r="E535" s="16">
        <f t="shared" si="55"/>
        <v>0</v>
      </c>
      <c r="F535" s="16">
        <f t="shared" si="61"/>
        <v>900</v>
      </c>
      <c r="L535" s="16" t="s">
        <v>70</v>
      </c>
      <c r="M535" s="16" t="str" cm="1">
        <f t="array" ref="M535:U535">_xlfn._xlws.FILTER(领地怪物效果!$A$4:$I$64,L535=领地怪物效果!$A$4:$A$64)</f>
        <v>远征PVE-4级远古矿井</v>
      </c>
      <c r="N535" s="16">
        <v>4</v>
      </c>
      <c r="O535" s="16">
        <v>8.6999999999999993</v>
      </c>
      <c r="P535" s="16">
        <v>29.7</v>
      </c>
      <c r="Q535" s="16">
        <v>29.7</v>
      </c>
      <c r="R535" s="16">
        <v>0</v>
      </c>
      <c r="S535" s="16">
        <v>26148694</v>
      </c>
      <c r="T535" s="16">
        <v>20790000</v>
      </c>
      <c r="U535" s="16">
        <v>446331156</v>
      </c>
      <c r="V535" s="16">
        <f t="shared" si="56"/>
        <v>4</v>
      </c>
      <c r="W535" s="19" cm="1">
        <f t="array" ref="W535">SUMPRODUCT((V535=品质升级提升效果!$H$3:$H$102)*(品质升级提升效果!$I$3:$I$102=C535)*(品质升级提升效果!$J$3:$J$102))</f>
        <v>1.72</v>
      </c>
      <c r="X535" s="19" cm="1">
        <f t="array" ref="X535">IFERROR(LOOKUP(1,0/((L535=Sheet2!$A$1:$A$90)*(Sheet2!$B$1:$B$90=C535)),Sheet2!$C$1:$C$90),W535)</f>
        <v>1.72</v>
      </c>
      <c r="Y535" s="16">
        <f t="shared" si="57"/>
        <v>44975753</v>
      </c>
      <c r="Z535" s="16">
        <f t="shared" si="58"/>
        <v>42195384</v>
      </c>
      <c r="AA535" s="16">
        <f t="shared" si="59"/>
        <v>921227505</v>
      </c>
    </row>
    <row r="536" spans="1:27" x14ac:dyDescent="0.15">
      <c r="A536" s="16">
        <v>531</v>
      </c>
      <c r="B536" s="16">
        <v>605</v>
      </c>
      <c r="C536" s="16">
        <v>9</v>
      </c>
      <c r="D536" s="16">
        <f t="shared" si="60"/>
        <v>0</v>
      </c>
      <c r="E536" s="16">
        <f t="shared" si="55"/>
        <v>0</v>
      </c>
      <c r="F536" s="16">
        <f t="shared" si="61"/>
        <v>900</v>
      </c>
      <c r="L536" s="16" t="s">
        <v>71</v>
      </c>
      <c r="M536" s="16" t="str" cm="1">
        <f t="array" ref="M536:U536">_xlfn._xlws.FILTER(领地怪物效果!$A$4:$I$64,L536=领地怪物效果!$A$4:$A$64)</f>
        <v>远征PVE-5级远古矿井</v>
      </c>
      <c r="N536" s="16">
        <v>5</v>
      </c>
      <c r="O536" s="16">
        <v>13.2</v>
      </c>
      <c r="P536" s="16">
        <v>35</v>
      </c>
      <c r="Q536" s="16">
        <v>35</v>
      </c>
      <c r="R536" s="16">
        <v>0</v>
      </c>
      <c r="S536" s="16">
        <v>39673880</v>
      </c>
      <c r="T536" s="16">
        <v>24500000</v>
      </c>
      <c r="U536" s="16">
        <v>525979477</v>
      </c>
      <c r="V536" s="16">
        <f t="shared" si="56"/>
        <v>5</v>
      </c>
      <c r="W536" s="19" cm="1">
        <f t="array" ref="W536">SUMPRODUCT((V536=品质升级提升效果!$H$3:$H$102)*(品质升级提升效果!$I$3:$I$102=C536)*(品质升级提升效果!$J$3:$J$102))</f>
        <v>1.62</v>
      </c>
      <c r="X536" s="19" cm="1">
        <f t="array" ref="X536">IFERROR(LOOKUP(1,0/((L536=Sheet2!$A$1:$A$90)*(Sheet2!$B$1:$B$90=C536)),Sheet2!$C$1:$C$90),W536)</f>
        <v>1.62</v>
      </c>
      <c r="Y536" s="16">
        <f t="shared" si="57"/>
        <v>64271685</v>
      </c>
      <c r="Z536" s="16">
        <f t="shared" si="58"/>
        <v>46834200</v>
      </c>
      <c r="AA536" s="16">
        <f t="shared" si="59"/>
        <v>1022504103</v>
      </c>
    </row>
    <row r="537" spans="1:27" x14ac:dyDescent="0.15">
      <c r="A537" s="16">
        <v>532</v>
      </c>
      <c r="B537" s="16">
        <v>606</v>
      </c>
      <c r="C537" s="16">
        <v>9</v>
      </c>
      <c r="D537" s="16">
        <f t="shared" si="60"/>
        <v>0</v>
      </c>
      <c r="E537" s="16">
        <f t="shared" si="55"/>
        <v>0</v>
      </c>
      <c r="F537" s="16">
        <f t="shared" si="61"/>
        <v>900</v>
      </c>
      <c r="L537" s="16" t="s">
        <v>72</v>
      </c>
      <c r="M537" s="16" t="str" cm="1">
        <f t="array" ref="M537:U537">_xlfn._xlws.FILTER(领地怪物效果!$A$4:$I$64,L537=领地怪物效果!$A$4:$A$64)</f>
        <v>远征PVE-6级远古矿井</v>
      </c>
      <c r="N537" s="16">
        <v>6</v>
      </c>
      <c r="O537" s="16">
        <v>31.05</v>
      </c>
      <c r="P537" s="16">
        <v>232</v>
      </c>
      <c r="Q537" s="16">
        <v>232</v>
      </c>
      <c r="R537" s="16">
        <v>0</v>
      </c>
      <c r="S537" s="16">
        <v>93323787</v>
      </c>
      <c r="T537" s="16">
        <v>162400000</v>
      </c>
      <c r="U537" s="16">
        <v>3486492537</v>
      </c>
      <c r="V537" s="16">
        <f t="shared" si="56"/>
        <v>6</v>
      </c>
      <c r="W537" s="19" cm="1">
        <f t="array" ref="W537">SUMPRODUCT((V537=品质升级提升效果!$H$3:$H$102)*(品质升级提升效果!$I$3:$I$102=C537)*(品质升级提升效果!$J$3:$J$102))</f>
        <v>1.52</v>
      </c>
      <c r="X537" s="19" cm="1">
        <f t="array" ref="X537">IFERROR(LOOKUP(1,0/((L537=Sheet2!$A$1:$A$90)*(Sheet2!$B$1:$B$90=C537)),Sheet2!$C$1:$C$90),W537)</f>
        <v>1.52</v>
      </c>
      <c r="Y537" s="16">
        <f t="shared" si="57"/>
        <v>141852156</v>
      </c>
      <c r="Z537" s="16">
        <f t="shared" si="58"/>
        <v>291280640</v>
      </c>
      <c r="AA537" s="16">
        <f t="shared" si="59"/>
        <v>6359362387</v>
      </c>
    </row>
    <row r="538" spans="1:27" x14ac:dyDescent="0.15">
      <c r="A538" s="16">
        <v>533</v>
      </c>
      <c r="B538" s="16">
        <v>607</v>
      </c>
      <c r="C538" s="16">
        <v>9</v>
      </c>
      <c r="D538" s="16">
        <f t="shared" si="60"/>
        <v>0</v>
      </c>
      <c r="E538" s="16">
        <f t="shared" si="55"/>
        <v>0</v>
      </c>
      <c r="F538" s="16">
        <f t="shared" si="61"/>
        <v>900</v>
      </c>
      <c r="L538" s="16" t="s">
        <v>73</v>
      </c>
      <c r="M538" s="16" t="str" cm="1">
        <f t="array" ref="M538:U538">_xlfn._xlws.FILTER(领地怪物效果!$A$4:$I$64,L538=领地怪物效果!$A$4:$A$64)</f>
        <v>远征PVE-7级远古矿井</v>
      </c>
      <c r="N538" s="16">
        <v>7</v>
      </c>
      <c r="O538" s="16">
        <v>35.799999999999997</v>
      </c>
      <c r="P538" s="16">
        <v>300</v>
      </c>
      <c r="Q538" s="16">
        <v>300</v>
      </c>
      <c r="R538" s="16">
        <v>0</v>
      </c>
      <c r="S538" s="16">
        <v>107600373</v>
      </c>
      <c r="T538" s="16">
        <v>210000000</v>
      </c>
      <c r="U538" s="16">
        <v>4508395522</v>
      </c>
      <c r="V538" s="16">
        <f t="shared" si="56"/>
        <v>7</v>
      </c>
      <c r="W538" s="19" cm="1">
        <f t="array" ref="W538">SUMPRODUCT((V538=品质升级提升效果!$H$3:$H$102)*(品质升级提升效果!$I$3:$I$102=C538)*(品质升级提升效果!$J$3:$J$102))</f>
        <v>1.3800000000000001</v>
      </c>
      <c r="X538" s="19" cm="1">
        <f t="array" ref="X538">IFERROR(LOOKUP(1,0/((L538=Sheet2!$A$1:$A$90)*(Sheet2!$B$1:$B$90=C538)),Sheet2!$C$1:$C$90),W538)</f>
        <v>1.3800000000000001</v>
      </c>
      <c r="Y538" s="16">
        <f t="shared" si="57"/>
        <v>148488514</v>
      </c>
      <c r="Z538" s="16">
        <f t="shared" si="58"/>
        <v>341964000</v>
      </c>
      <c r="AA538" s="16">
        <f t="shared" si="59"/>
        <v>7465902984</v>
      </c>
    </row>
    <row r="539" spans="1:27" x14ac:dyDescent="0.15">
      <c r="A539" s="16">
        <v>534</v>
      </c>
      <c r="B539" s="16">
        <v>608</v>
      </c>
      <c r="C539" s="16">
        <v>9</v>
      </c>
      <c r="D539" s="16">
        <f t="shared" si="60"/>
        <v>0</v>
      </c>
      <c r="E539" s="16">
        <f t="shared" si="55"/>
        <v>0</v>
      </c>
      <c r="F539" s="16">
        <f t="shared" si="61"/>
        <v>900</v>
      </c>
      <c r="L539" s="16" t="s">
        <v>74</v>
      </c>
      <c r="M539" s="16" t="str" cm="1">
        <f t="array" ref="M539:U539">_xlfn._xlws.FILTER(领地怪物效果!$A$4:$I$64,L539=领地怪物效果!$A$4:$A$64)</f>
        <v>远征PVE-8级远古矿井</v>
      </c>
      <c r="N539" s="16">
        <v>8</v>
      </c>
      <c r="O539" s="16">
        <v>39.549999999999997</v>
      </c>
      <c r="P539" s="16">
        <v>387.5</v>
      </c>
      <c r="Q539" s="16">
        <v>387.5</v>
      </c>
      <c r="R539" s="16">
        <v>0</v>
      </c>
      <c r="S539" s="16">
        <v>118871361</v>
      </c>
      <c r="T539" s="16">
        <v>271250000</v>
      </c>
      <c r="U539" s="16">
        <v>5823344216</v>
      </c>
      <c r="V539" s="16">
        <f t="shared" si="56"/>
        <v>8</v>
      </c>
      <c r="W539" s="19" cm="1">
        <f t="array" ref="W539">SUMPRODUCT((V539=品质升级提升效果!$H$3:$H$102)*(品质升级提升效果!$I$3:$I$102=C539)*(品质升级提升效果!$J$3:$J$102))</f>
        <v>1.24</v>
      </c>
      <c r="X539" s="19" cm="1">
        <f t="array" ref="X539">IFERROR(LOOKUP(1,0/((L539=Sheet2!$A$1:$A$90)*(Sheet2!$B$1:$B$90=C539)),Sheet2!$C$1:$C$90),W539)</f>
        <v>1.24</v>
      </c>
      <c r="Y539" s="16">
        <f t="shared" si="57"/>
        <v>147400487</v>
      </c>
      <c r="Z539" s="16">
        <f t="shared" si="58"/>
        <v>396893000</v>
      </c>
      <c r="AA539" s="16">
        <f t="shared" si="59"/>
        <v>8665136193</v>
      </c>
    </row>
    <row r="540" spans="1:27" x14ac:dyDescent="0.15">
      <c r="A540" s="16">
        <v>535</v>
      </c>
      <c r="B540" s="16">
        <v>609</v>
      </c>
      <c r="C540" s="16">
        <v>9</v>
      </c>
      <c r="D540" s="16">
        <f t="shared" si="60"/>
        <v>0</v>
      </c>
      <c r="E540" s="16">
        <f t="shared" ref="E540:E603" si="62">IF(AND(B540&gt;300,B540&lt;400),1,0)*100*C540</f>
        <v>0</v>
      </c>
      <c r="F540" s="16">
        <f t="shared" si="61"/>
        <v>900</v>
      </c>
      <c r="L540" s="16" t="s">
        <v>75</v>
      </c>
      <c r="M540" s="16" t="str" cm="1">
        <f t="array" ref="M540:U540">_xlfn._xlws.FILTER(领地怪物效果!$A$4:$I$64,L540=领地怪物效果!$A$4:$A$64)</f>
        <v>远征PVE-9级远古矿井</v>
      </c>
      <c r="N540" s="16">
        <v>9</v>
      </c>
      <c r="O540" s="16">
        <v>68.400000000000006</v>
      </c>
      <c r="P540" s="16">
        <v>480</v>
      </c>
      <c r="Q540" s="16">
        <v>480</v>
      </c>
      <c r="R540" s="16">
        <v>0</v>
      </c>
      <c r="S540" s="16">
        <v>205582835</v>
      </c>
      <c r="T540" s="16">
        <v>336000000</v>
      </c>
      <c r="U540" s="16">
        <v>7213432835</v>
      </c>
      <c r="V540" s="16">
        <f t="shared" si="56"/>
        <v>9</v>
      </c>
      <c r="W540" s="19" cm="1">
        <f t="array" ref="W540">SUMPRODUCT((V540=品质升级提升效果!$H$3:$H$102)*(品质升级提升效果!$I$3:$I$102=C540)*(品质升级提升效果!$J$3:$J$102))</f>
        <v>1.1000000000000001</v>
      </c>
      <c r="X540" s="19" cm="1">
        <f t="array" ref="X540">IFERROR(LOOKUP(1,0/((L540=Sheet2!$A$1:$A$90)*(Sheet2!$B$1:$B$90=C540)),Sheet2!$C$1:$C$90),W540)</f>
        <v>1.1000000000000001</v>
      </c>
      <c r="Y540" s="16">
        <f t="shared" si="57"/>
        <v>226141118</v>
      </c>
      <c r="Z540" s="16">
        <f t="shared" si="58"/>
        <v>436128000</v>
      </c>
      <c r="AA540" s="16">
        <f t="shared" si="59"/>
        <v>9521731342</v>
      </c>
    </row>
    <row r="541" spans="1:27" x14ac:dyDescent="0.15">
      <c r="A541" s="16">
        <v>536</v>
      </c>
      <c r="B541" s="16">
        <v>701</v>
      </c>
      <c r="C541" s="16">
        <v>9</v>
      </c>
      <c r="D541" s="16">
        <f t="shared" si="60"/>
        <v>0</v>
      </c>
      <c r="E541" s="16">
        <f t="shared" si="62"/>
        <v>0</v>
      </c>
      <c r="F541" s="16">
        <f t="shared" si="61"/>
        <v>0</v>
      </c>
      <c r="L541" s="16" t="s">
        <v>76</v>
      </c>
      <c r="M541" s="16" t="str" cm="1">
        <f t="array" ref="M541:U541">_xlfn._xlws.FILTER(领地怪物效果!$A$4:$I$64,L541=领地怪物效果!$A$4:$A$64)</f>
        <v>远征PVE-2级BOSS据点</v>
      </c>
      <c r="N541" s="16">
        <v>2</v>
      </c>
      <c r="O541" s="16">
        <v>3.2</v>
      </c>
      <c r="P541" s="16">
        <v>2</v>
      </c>
      <c r="Q541" s="16">
        <v>2</v>
      </c>
      <c r="R541" s="16">
        <v>0</v>
      </c>
      <c r="S541" s="16">
        <v>9617910</v>
      </c>
      <c r="T541" s="16">
        <v>1400000</v>
      </c>
      <c r="U541" s="16">
        <v>30055970</v>
      </c>
      <c r="V541" s="16">
        <f t="shared" si="56"/>
        <v>1</v>
      </c>
      <c r="W541" s="19" cm="1">
        <f t="array" ref="W541">SUMPRODUCT((V541=品质升级提升效果!$H$3:$H$102)*(品质升级提升效果!$I$3:$I$102=C541)*(品质升级提升效果!$J$3:$J$102))</f>
        <v>2.6</v>
      </c>
      <c r="X541" s="19" cm="1">
        <f t="array" ref="X541">IFERROR(LOOKUP(1,0/((L541=Sheet2!$A$1:$A$90)*(Sheet2!$B$1:$B$90=C541)),Sheet2!$C$1:$C$90),W541)</f>
        <v>4.0000000000000008E-2</v>
      </c>
      <c r="Y541" s="16">
        <f t="shared" si="57"/>
        <v>384716</v>
      </c>
      <c r="Z541" s="16">
        <f t="shared" si="58"/>
        <v>66080</v>
      </c>
      <c r="AA541" s="16">
        <f t="shared" si="59"/>
        <v>1442686</v>
      </c>
    </row>
    <row r="542" spans="1:27" x14ac:dyDescent="0.15">
      <c r="A542" s="16">
        <v>537</v>
      </c>
      <c r="B542" s="16">
        <v>702</v>
      </c>
      <c r="C542" s="16">
        <v>9</v>
      </c>
      <c r="D542" s="16">
        <f t="shared" si="60"/>
        <v>0</v>
      </c>
      <c r="E542" s="16">
        <f t="shared" si="62"/>
        <v>0</v>
      </c>
      <c r="F542" s="16">
        <f t="shared" si="61"/>
        <v>0</v>
      </c>
      <c r="L542" s="16" t="s">
        <v>77</v>
      </c>
      <c r="M542" s="16" t="str" cm="1">
        <f t="array" ref="M542:U542">_xlfn._xlws.FILTER(领地怪物效果!$A$4:$I$64,L542=领地怪物效果!$A$4:$A$64)</f>
        <v>远征PVE-7级BOSS据点</v>
      </c>
      <c r="N542" s="16">
        <v>7</v>
      </c>
      <c r="O542" s="16">
        <v>26</v>
      </c>
      <c r="P542" s="16">
        <v>160</v>
      </c>
      <c r="Q542" s="16">
        <v>160</v>
      </c>
      <c r="R542" s="16">
        <v>0</v>
      </c>
      <c r="S542" s="16">
        <v>78145522</v>
      </c>
      <c r="T542" s="16">
        <v>112000000</v>
      </c>
      <c r="U542" s="16">
        <v>2404477611</v>
      </c>
      <c r="V542" s="16">
        <f t="shared" si="56"/>
        <v>2</v>
      </c>
      <c r="W542" s="19" cm="1">
        <f t="array" ref="W542">SUMPRODUCT((V542=品质升级提升效果!$H$3:$H$102)*(品质升级提升效果!$I$3:$I$102=C542)*(品质升级提升效果!$J$3:$J$102))</f>
        <v>2.08</v>
      </c>
      <c r="X542" s="19" cm="1">
        <f t="array" ref="X542">IFERROR(LOOKUP(1,0/((L542=Sheet2!$A$1:$A$90)*(Sheet2!$B$1:$B$90=C542)),Sheet2!$C$1:$C$90),W542)</f>
        <v>4.0000000000000008E-2</v>
      </c>
      <c r="Y542" s="16">
        <f t="shared" si="57"/>
        <v>3125820</v>
      </c>
      <c r="Z542" s="16">
        <f t="shared" si="58"/>
        <v>5286400</v>
      </c>
      <c r="AA542" s="16">
        <f t="shared" si="59"/>
        <v>115414925</v>
      </c>
    </row>
    <row r="543" spans="1:27" x14ac:dyDescent="0.15">
      <c r="A543" s="16">
        <v>538</v>
      </c>
      <c r="B543" s="16">
        <v>703</v>
      </c>
      <c r="C543" s="16">
        <v>9</v>
      </c>
      <c r="D543" s="16">
        <f t="shared" si="60"/>
        <v>0</v>
      </c>
      <c r="E543" s="16">
        <f t="shared" si="62"/>
        <v>0</v>
      </c>
      <c r="F543" s="16">
        <f t="shared" si="61"/>
        <v>0</v>
      </c>
      <c r="L543" s="16" t="s">
        <v>78</v>
      </c>
      <c r="M543" s="16" t="str" cm="1">
        <f t="array" ref="M543:U543">_xlfn._xlws.FILTER(领地怪物效果!$A$4:$I$64,L543=领地怪物效果!$A$4:$A$64)</f>
        <v>远征PVE-8级BOSS据点</v>
      </c>
      <c r="N543" s="16">
        <v>8</v>
      </c>
      <c r="O543" s="16">
        <v>31</v>
      </c>
      <c r="P543" s="16">
        <v>181</v>
      </c>
      <c r="Q543" s="16">
        <v>181</v>
      </c>
      <c r="R543" s="16">
        <v>0</v>
      </c>
      <c r="S543" s="16">
        <v>93173507</v>
      </c>
      <c r="T543" s="16">
        <v>126700000</v>
      </c>
      <c r="U543" s="16">
        <v>2720065298</v>
      </c>
      <c r="V543" s="16">
        <f t="shared" si="56"/>
        <v>3</v>
      </c>
      <c r="W543" s="19" cm="1">
        <f t="array" ref="W543">SUMPRODUCT((V543=品质升级提升效果!$H$3:$H$102)*(品质升级提升效果!$I$3:$I$102=C543)*(品质升级提升效果!$J$3:$J$102))</f>
        <v>1.72</v>
      </c>
      <c r="X543" s="19" cm="1">
        <f t="array" ref="X543">IFERROR(LOOKUP(1,0/((L543=Sheet2!$A$1:$A$90)*(Sheet2!$B$1:$B$90=C543)),Sheet2!$C$1:$C$90),W543)</f>
        <v>4.0000000000000008E-2</v>
      </c>
      <c r="Y543" s="16">
        <f t="shared" si="57"/>
        <v>3726940</v>
      </c>
      <c r="Z543" s="16">
        <f t="shared" si="58"/>
        <v>5980240</v>
      </c>
      <c r="AA543" s="16">
        <f t="shared" si="59"/>
        <v>130563134</v>
      </c>
    </row>
    <row r="544" spans="1:27" x14ac:dyDescent="0.15">
      <c r="A544" s="16">
        <v>539</v>
      </c>
      <c r="B544" s="16">
        <v>704</v>
      </c>
      <c r="C544" s="16">
        <v>9</v>
      </c>
      <c r="D544" s="16">
        <f t="shared" si="60"/>
        <v>0</v>
      </c>
      <c r="E544" s="16">
        <f t="shared" si="62"/>
        <v>0</v>
      </c>
      <c r="F544" s="16">
        <f t="shared" si="61"/>
        <v>0</v>
      </c>
      <c r="L544" s="16" t="s">
        <v>79</v>
      </c>
      <c r="M544" s="16" t="str" cm="1">
        <f t="array" ref="M544:U544">_xlfn._xlws.FILTER(领地怪物效果!$A$4:$I$64,L544=领地怪物效果!$A$4:$A$64)</f>
        <v>远征PVE-9级BOSS据点</v>
      </c>
      <c r="N544" s="16">
        <v>9</v>
      </c>
      <c r="O544" s="16">
        <v>51</v>
      </c>
      <c r="P544" s="16">
        <v>284</v>
      </c>
      <c r="Q544" s="16">
        <v>284</v>
      </c>
      <c r="R544" s="16">
        <v>0</v>
      </c>
      <c r="S544" s="16">
        <v>153285447</v>
      </c>
      <c r="T544" s="16">
        <v>198800000</v>
      </c>
      <c r="U544" s="16">
        <v>4267947761</v>
      </c>
      <c r="V544" s="16">
        <f t="shared" si="56"/>
        <v>4</v>
      </c>
      <c r="W544" s="19" cm="1">
        <f t="array" ref="W544">SUMPRODUCT((V544=品质升级提升效果!$H$3:$H$102)*(品质升级提升效果!$I$3:$I$102=C544)*(品质升级提升效果!$J$3:$J$102))</f>
        <v>1.72</v>
      </c>
      <c r="X544" s="19" cm="1">
        <f t="array" ref="X544">IFERROR(LOOKUP(1,0/((L544=Sheet2!$A$1:$A$90)*(Sheet2!$B$1:$B$90=C544)),Sheet2!$C$1:$C$90),W544)</f>
        <v>4.0000000000000008E-2</v>
      </c>
      <c r="Y544" s="16">
        <f t="shared" si="57"/>
        <v>6131417</v>
      </c>
      <c r="Z544" s="16">
        <f t="shared" si="58"/>
        <v>9383360</v>
      </c>
      <c r="AA544" s="16">
        <f t="shared" si="59"/>
        <v>204861492</v>
      </c>
    </row>
    <row r="545" spans="1:27" x14ac:dyDescent="0.15">
      <c r="A545" s="16">
        <v>540</v>
      </c>
      <c r="B545" s="16">
        <v>705</v>
      </c>
      <c r="C545" s="16">
        <v>9</v>
      </c>
      <c r="D545" s="16">
        <f t="shared" si="60"/>
        <v>0</v>
      </c>
      <c r="E545" s="16">
        <f t="shared" si="62"/>
        <v>0</v>
      </c>
      <c r="F545" s="16">
        <f t="shared" si="61"/>
        <v>0</v>
      </c>
      <c r="L545" s="16" t="s">
        <v>80</v>
      </c>
      <c r="M545" s="16" t="str" cm="1">
        <f t="array" ref="M545:U545">_xlfn._xlws.FILTER(领地怪物效果!$A$4:$I$64,L545=领地怪物效果!$A$4:$A$64)</f>
        <v>远征PVE-10级BOSS据点</v>
      </c>
      <c r="N545" s="16">
        <v>10</v>
      </c>
      <c r="O545" s="16">
        <v>81</v>
      </c>
      <c r="P545" s="16">
        <v>382</v>
      </c>
      <c r="Q545" s="16">
        <v>382</v>
      </c>
      <c r="R545" s="16">
        <v>0</v>
      </c>
      <c r="S545" s="16">
        <v>243453358</v>
      </c>
      <c r="T545" s="16">
        <v>267400000</v>
      </c>
      <c r="U545" s="16">
        <v>5740690298</v>
      </c>
      <c r="V545" s="16">
        <f t="shared" si="56"/>
        <v>5</v>
      </c>
      <c r="W545" s="19" cm="1">
        <f t="array" ref="W545">SUMPRODUCT((V545=品质升级提升效果!$H$3:$H$102)*(品质升级提升效果!$I$3:$I$102=C545)*(品质升级提升效果!$J$3:$J$102))</f>
        <v>1.62</v>
      </c>
      <c r="X545" s="19" cm="1">
        <f t="array" ref="X545">IFERROR(LOOKUP(1,0/((L545=Sheet2!$A$1:$A$90)*(Sheet2!$B$1:$B$90=C545)),Sheet2!$C$1:$C$90),W545)</f>
        <v>4.0000000000000008E-2</v>
      </c>
      <c r="Y545" s="16">
        <f t="shared" si="57"/>
        <v>9738134</v>
      </c>
      <c r="Z545" s="16">
        <f t="shared" si="58"/>
        <v>12621280</v>
      </c>
      <c r="AA545" s="16">
        <f t="shared" si="59"/>
        <v>275553134</v>
      </c>
    </row>
    <row r="546" spans="1:27" x14ac:dyDescent="0.15">
      <c r="A546" s="16">
        <v>541</v>
      </c>
      <c r="B546" s="16">
        <v>100</v>
      </c>
      <c r="C546" s="16">
        <v>10</v>
      </c>
      <c r="D546" s="16">
        <f t="shared" si="60"/>
        <v>0</v>
      </c>
      <c r="E546" s="16">
        <f t="shared" si="62"/>
        <v>0</v>
      </c>
      <c r="F546" s="16">
        <f t="shared" si="61"/>
        <v>0</v>
      </c>
      <c r="L546" s="16" t="s">
        <v>21</v>
      </c>
      <c r="M546" s="16" t="str" cm="1">
        <f t="array" ref="M546:U546">_xlfn._xlws.FILTER(领地怪物效果!$A$4:$I$64,L546=领地怪物效果!$A$4:$A$64)</f>
        <v>远征PVP-出生</v>
      </c>
      <c r="N546" s="16">
        <v>0</v>
      </c>
      <c r="O546" s="16">
        <v>0.5</v>
      </c>
      <c r="P546" s="16">
        <v>0.8</v>
      </c>
      <c r="Q546" s="16">
        <v>0.8</v>
      </c>
      <c r="R546" s="16">
        <v>0</v>
      </c>
      <c r="S546" s="16">
        <v>1502798</v>
      </c>
      <c r="T546" s="16">
        <v>560000</v>
      </c>
      <c r="U546" s="16">
        <v>12022388</v>
      </c>
      <c r="V546" s="16">
        <f t="shared" si="56"/>
        <v>1</v>
      </c>
      <c r="W546" s="19" cm="1">
        <f t="array" ref="W546">SUMPRODUCT((V546=品质升级提升效果!$H$3:$H$102)*(品质升级提升效果!$I$3:$I$102=C546)*(品质升级提升效果!$J$3:$J$102))</f>
        <v>4.5</v>
      </c>
      <c r="X546" s="19" cm="1">
        <f t="array" ref="X546">IFERROR(LOOKUP(1,0/((L546=Sheet2!$A$1:$A$90)*(Sheet2!$B$1:$B$90=C546)),Sheet2!$C$1:$C$90),W546)</f>
        <v>4.5</v>
      </c>
      <c r="Y546" s="16">
        <f t="shared" si="57"/>
        <v>6762591</v>
      </c>
      <c r="Z546" s="16">
        <f t="shared" si="58"/>
        <v>3024000</v>
      </c>
      <c r="AA546" s="16">
        <f t="shared" si="59"/>
        <v>66123134</v>
      </c>
    </row>
    <row r="547" spans="1:27" x14ac:dyDescent="0.15">
      <c r="A547" s="16">
        <v>542</v>
      </c>
      <c r="B547" s="16">
        <v>101</v>
      </c>
      <c r="C547" s="16">
        <v>10</v>
      </c>
      <c r="D547" s="16">
        <f t="shared" si="60"/>
        <v>0</v>
      </c>
      <c r="E547" s="16">
        <f t="shared" si="62"/>
        <v>0</v>
      </c>
      <c r="F547" s="16">
        <f t="shared" si="61"/>
        <v>0</v>
      </c>
      <c r="L547" s="16" t="s">
        <v>22</v>
      </c>
      <c r="M547" s="16" t="str" cm="1">
        <f t="array" ref="M547:U547">_xlfn._xlws.FILTER(领地怪物效果!$A$4:$I$64,L547=领地怪物效果!$A$4:$A$64)</f>
        <v>远征PVP-1级普通</v>
      </c>
      <c r="N547" s="16">
        <v>1</v>
      </c>
      <c r="O547" s="16">
        <v>0.65</v>
      </c>
      <c r="P547" s="16">
        <v>0.8</v>
      </c>
      <c r="Q547" s="16">
        <v>0.8</v>
      </c>
      <c r="R547" s="16">
        <v>0</v>
      </c>
      <c r="S547" s="16">
        <v>1953638</v>
      </c>
      <c r="T547" s="16">
        <v>560000</v>
      </c>
      <c r="U547" s="16">
        <v>12022388</v>
      </c>
      <c r="V547" s="16">
        <f t="shared" si="56"/>
        <v>1</v>
      </c>
      <c r="W547" s="19" cm="1">
        <f t="array" ref="W547">SUMPRODUCT((V547=品质升级提升效果!$H$3:$H$102)*(品质升级提升效果!$I$3:$I$102=C547)*(品质升级提升效果!$J$3:$J$102))</f>
        <v>4.5</v>
      </c>
      <c r="X547" s="19" cm="1">
        <f t="array" ref="X547">IFERROR(LOOKUP(1,0/((L547=Sheet2!$A$1:$A$90)*(Sheet2!$B$1:$B$90=C547)),Sheet2!$C$1:$C$90),W547)</f>
        <v>4.5</v>
      </c>
      <c r="Y547" s="16">
        <f t="shared" si="57"/>
        <v>8791371</v>
      </c>
      <c r="Z547" s="16">
        <f t="shared" si="58"/>
        <v>3024000</v>
      </c>
      <c r="AA547" s="16">
        <f t="shared" si="59"/>
        <v>66123134</v>
      </c>
    </row>
    <row r="548" spans="1:27" x14ac:dyDescent="0.15">
      <c r="A548" s="16">
        <v>543</v>
      </c>
      <c r="B548" s="16">
        <v>102</v>
      </c>
      <c r="C548" s="16">
        <v>10</v>
      </c>
      <c r="D548" s="16">
        <f t="shared" si="60"/>
        <v>0</v>
      </c>
      <c r="E548" s="16">
        <f t="shared" si="62"/>
        <v>0</v>
      </c>
      <c r="F548" s="16">
        <f t="shared" si="61"/>
        <v>0</v>
      </c>
      <c r="L548" s="16" t="s">
        <v>23</v>
      </c>
      <c r="M548" s="16" t="str" cm="1">
        <f t="array" ref="M548:U548">_xlfn._xlws.FILTER(领地怪物效果!$A$4:$I$64,L548=领地怪物效果!$A$4:$A$64)</f>
        <v>远征PVP-2级普通</v>
      </c>
      <c r="N548" s="16">
        <v>2</v>
      </c>
      <c r="O548" s="16">
        <v>2.8</v>
      </c>
      <c r="P548" s="16">
        <v>1.8</v>
      </c>
      <c r="Q548" s="16">
        <v>1.8</v>
      </c>
      <c r="R548" s="16">
        <v>0</v>
      </c>
      <c r="S548" s="16">
        <v>8415671</v>
      </c>
      <c r="T548" s="16">
        <v>1260000</v>
      </c>
      <c r="U548" s="16">
        <v>27050373</v>
      </c>
      <c r="V548" s="16">
        <f t="shared" si="56"/>
        <v>2</v>
      </c>
      <c r="W548" s="19" cm="1">
        <f t="array" ref="W548">SUMPRODUCT((V548=品质升级提升效果!$H$3:$H$102)*(品质升级提升效果!$I$3:$I$102=C548)*(品质升级提升效果!$J$3:$J$102))</f>
        <v>3.24</v>
      </c>
      <c r="X548" s="19" cm="1">
        <f t="array" ref="X548">IFERROR(LOOKUP(1,0/((L548=Sheet2!$A$1:$A$90)*(Sheet2!$B$1:$B$90=C548)),Sheet2!$C$1:$C$90),W548)</f>
        <v>3.24</v>
      </c>
      <c r="Y548" s="16">
        <f t="shared" si="57"/>
        <v>27266774</v>
      </c>
      <c r="Z548" s="16">
        <f t="shared" si="58"/>
        <v>4898880</v>
      </c>
      <c r="AA548" s="16">
        <f t="shared" si="59"/>
        <v>107119477</v>
      </c>
    </row>
    <row r="549" spans="1:27" x14ac:dyDescent="0.15">
      <c r="A549" s="16">
        <v>544</v>
      </c>
      <c r="B549" s="16">
        <v>103</v>
      </c>
      <c r="C549" s="16">
        <v>10</v>
      </c>
      <c r="D549" s="16">
        <f t="shared" si="60"/>
        <v>0</v>
      </c>
      <c r="E549" s="16">
        <f t="shared" si="62"/>
        <v>0</v>
      </c>
      <c r="F549" s="16">
        <f t="shared" si="61"/>
        <v>0</v>
      </c>
      <c r="L549" s="16" t="s">
        <v>24</v>
      </c>
      <c r="M549" s="16" t="str" cm="1">
        <f t="array" ref="M549:U549">_xlfn._xlws.FILTER(领地怪物效果!$A$4:$I$64,L549=领地怪物效果!$A$4:$A$64)</f>
        <v>远征PVP-3级普通</v>
      </c>
      <c r="N549" s="16">
        <v>3</v>
      </c>
      <c r="O549" s="16">
        <v>5.5</v>
      </c>
      <c r="P549" s="16">
        <v>3</v>
      </c>
      <c r="Q549" s="16">
        <v>3</v>
      </c>
      <c r="R549" s="16">
        <v>0</v>
      </c>
      <c r="S549" s="16">
        <v>16530783</v>
      </c>
      <c r="T549" s="16">
        <v>2100000</v>
      </c>
      <c r="U549" s="16">
        <v>45083955</v>
      </c>
      <c r="V549" s="16">
        <f t="shared" si="56"/>
        <v>3</v>
      </c>
      <c r="W549" s="19" cm="1">
        <f t="array" ref="W549">SUMPRODUCT((V549=品质升级提升效果!$H$3:$H$102)*(品质升级提升效果!$I$3:$I$102=C549)*(品质升级提升效果!$J$3:$J$102))</f>
        <v>2.64</v>
      </c>
      <c r="X549" s="19" cm="1">
        <f t="array" ref="X549">IFERROR(LOOKUP(1,0/((L549=Sheet2!$A$1:$A$90)*(Sheet2!$B$1:$B$90=C549)),Sheet2!$C$1:$C$90),W549)</f>
        <v>2.64</v>
      </c>
      <c r="Y549" s="16">
        <f t="shared" si="57"/>
        <v>43641267</v>
      </c>
      <c r="Z549" s="16">
        <f t="shared" si="58"/>
        <v>6652800</v>
      </c>
      <c r="AA549" s="16">
        <f t="shared" si="59"/>
        <v>145470894</v>
      </c>
    </row>
    <row r="550" spans="1:27" x14ac:dyDescent="0.15">
      <c r="A550" s="16">
        <v>545</v>
      </c>
      <c r="B550" s="16">
        <v>104</v>
      </c>
      <c r="C550" s="16">
        <v>10</v>
      </c>
      <c r="D550" s="16">
        <f t="shared" si="60"/>
        <v>0</v>
      </c>
      <c r="E550" s="16">
        <f t="shared" si="62"/>
        <v>0</v>
      </c>
      <c r="F550" s="16">
        <f t="shared" si="61"/>
        <v>0</v>
      </c>
      <c r="L550" s="16" t="s">
        <v>25</v>
      </c>
      <c r="M550" s="16" t="str" cm="1">
        <f t="array" ref="M550:U550">_xlfn._xlws.FILTER(领地怪物效果!$A$4:$I$64,L550=领地怪物效果!$A$4:$A$64)</f>
        <v>远征PVP-4级普通</v>
      </c>
      <c r="N550" s="16">
        <v>4</v>
      </c>
      <c r="O550" s="16">
        <v>8</v>
      </c>
      <c r="P550" s="16">
        <v>22</v>
      </c>
      <c r="Q550" s="16">
        <v>22</v>
      </c>
      <c r="R550" s="16">
        <v>0</v>
      </c>
      <c r="S550" s="16">
        <v>24044776</v>
      </c>
      <c r="T550" s="16">
        <v>15400000</v>
      </c>
      <c r="U550" s="16">
        <v>330615671</v>
      </c>
      <c r="V550" s="16">
        <f t="shared" si="56"/>
        <v>4</v>
      </c>
      <c r="W550" s="19" cm="1">
        <f t="array" ref="W550">SUMPRODUCT((V550=品质升级提升效果!$H$3:$H$102)*(品质升级提升效果!$I$3:$I$102=C550)*(品质升级提升效果!$J$3:$J$102))</f>
        <v>2.2400000000000002</v>
      </c>
      <c r="X550" s="19" cm="1">
        <f t="array" ref="X550">IFERROR(LOOKUP(1,0/((L550=Sheet2!$A$1:$A$90)*(Sheet2!$B$1:$B$90=C550)),Sheet2!$C$1:$C$90),W550)</f>
        <v>2.2400000000000002</v>
      </c>
      <c r="Y550" s="16">
        <f t="shared" si="57"/>
        <v>53860298</v>
      </c>
      <c r="Z550" s="16">
        <f t="shared" si="58"/>
        <v>41395200</v>
      </c>
      <c r="AA550" s="16">
        <f t="shared" si="59"/>
        <v>905152237</v>
      </c>
    </row>
    <row r="551" spans="1:27" x14ac:dyDescent="0.15">
      <c r="A551" s="16">
        <v>546</v>
      </c>
      <c r="B551" s="16">
        <v>105</v>
      </c>
      <c r="C551" s="16">
        <v>10</v>
      </c>
      <c r="D551" s="16">
        <f t="shared" si="60"/>
        <v>0</v>
      </c>
      <c r="E551" s="16">
        <f t="shared" si="62"/>
        <v>0</v>
      </c>
      <c r="F551" s="16">
        <f t="shared" si="61"/>
        <v>0</v>
      </c>
      <c r="L551" s="16" t="s">
        <v>26</v>
      </c>
      <c r="M551" s="16" t="str" cm="1">
        <f t="array" ref="M551:U551">_xlfn._xlws.FILTER(领地怪物效果!$A$4:$I$64,L551=领地怪物效果!$A$4:$A$64)</f>
        <v>远征PVP-5级普通</v>
      </c>
      <c r="N551" s="16">
        <v>5</v>
      </c>
      <c r="O551" s="16">
        <v>12</v>
      </c>
      <c r="P551" s="16">
        <v>25</v>
      </c>
      <c r="Q551" s="16">
        <v>25</v>
      </c>
      <c r="R551" s="16">
        <v>0</v>
      </c>
      <c r="S551" s="16">
        <v>36067164</v>
      </c>
      <c r="T551" s="16">
        <v>17500000</v>
      </c>
      <c r="U551" s="16">
        <v>375699626</v>
      </c>
      <c r="V551" s="16">
        <f t="shared" si="56"/>
        <v>5</v>
      </c>
      <c r="W551" s="19" cm="1">
        <f t="array" ref="W551">SUMPRODUCT((V551=品质升级提升效果!$H$3:$H$102)*(品质升级提升效果!$I$3:$I$102=C551)*(品质升级提升效果!$J$3:$J$102))</f>
        <v>2.04</v>
      </c>
      <c r="X551" s="19" cm="1">
        <f t="array" ref="X551">IFERROR(LOOKUP(1,0/((L551=Sheet2!$A$1:$A$90)*(Sheet2!$B$1:$B$90=C551)),Sheet2!$C$1:$C$90),W551)</f>
        <v>2.04</v>
      </c>
      <c r="Y551" s="16">
        <f t="shared" si="57"/>
        <v>73577014</v>
      </c>
      <c r="Z551" s="16">
        <f t="shared" si="58"/>
        <v>42840000</v>
      </c>
      <c r="AA551" s="16">
        <f t="shared" si="59"/>
        <v>936744400</v>
      </c>
    </row>
    <row r="552" spans="1:27" x14ac:dyDescent="0.15">
      <c r="A552" s="16">
        <v>547</v>
      </c>
      <c r="B552" s="16">
        <v>106</v>
      </c>
      <c r="C552" s="16">
        <v>10</v>
      </c>
      <c r="D552" s="16">
        <f t="shared" si="60"/>
        <v>0</v>
      </c>
      <c r="E552" s="16">
        <f t="shared" si="62"/>
        <v>0</v>
      </c>
      <c r="F552" s="16">
        <f t="shared" si="61"/>
        <v>0</v>
      </c>
      <c r="L552" s="16" t="s">
        <v>27</v>
      </c>
      <c r="M552" s="16" t="str" cm="1">
        <f t="array" ref="M552:U552">_xlfn._xlws.FILTER(领地怪物效果!$A$4:$I$64,L552=领地怪物效果!$A$4:$A$64)</f>
        <v>远征PVP-6级普通</v>
      </c>
      <c r="N552" s="16">
        <v>6</v>
      </c>
      <c r="O552" s="16">
        <v>28</v>
      </c>
      <c r="P552" s="16">
        <v>160</v>
      </c>
      <c r="Q552" s="16">
        <v>160</v>
      </c>
      <c r="R552" s="16">
        <v>0</v>
      </c>
      <c r="S552" s="16">
        <v>84156716</v>
      </c>
      <c r="T552" s="16">
        <v>112000000</v>
      </c>
      <c r="U552" s="16">
        <v>2404477611</v>
      </c>
      <c r="V552" s="16">
        <f t="shared" si="56"/>
        <v>6</v>
      </c>
      <c r="W552" s="19" cm="1">
        <f t="array" ref="W552">SUMPRODUCT((V552=品质升级提升效果!$H$3:$H$102)*(品质升级提升效果!$I$3:$I$102=C552)*(品质升级提升效果!$J$3:$J$102))</f>
        <v>1.98</v>
      </c>
      <c r="X552" s="19" cm="1">
        <f t="array" ref="X552">IFERROR(LOOKUP(1,0/((L552=Sheet2!$A$1:$A$90)*(Sheet2!$B$1:$B$90=C552)),Sheet2!$C$1:$C$90),W552)</f>
        <v>1.98</v>
      </c>
      <c r="Y552" s="16">
        <f t="shared" si="57"/>
        <v>166630297</v>
      </c>
      <c r="Z552" s="16">
        <f t="shared" si="58"/>
        <v>266112000</v>
      </c>
      <c r="AA552" s="16">
        <f t="shared" si="59"/>
        <v>5818835818</v>
      </c>
    </row>
    <row r="553" spans="1:27" x14ac:dyDescent="0.15">
      <c r="A553" s="16">
        <v>548</v>
      </c>
      <c r="B553" s="16">
        <v>107</v>
      </c>
      <c r="C553" s="16">
        <v>10</v>
      </c>
      <c r="D553" s="16">
        <f t="shared" si="60"/>
        <v>0</v>
      </c>
      <c r="E553" s="16">
        <f t="shared" si="62"/>
        <v>0</v>
      </c>
      <c r="F553" s="16">
        <f t="shared" si="61"/>
        <v>0</v>
      </c>
      <c r="L553" s="16" t="s">
        <v>28</v>
      </c>
      <c r="M553" s="16" t="str" cm="1">
        <f t="array" ref="M553:U553">_xlfn._xlws.FILTER(领地怪物效果!$A$4:$I$64,L553=领地怪物效果!$A$4:$A$64)</f>
        <v>远征PVP-7级普通</v>
      </c>
      <c r="N553" s="16">
        <v>7</v>
      </c>
      <c r="O553" s="16">
        <v>32</v>
      </c>
      <c r="P553" s="16">
        <v>200</v>
      </c>
      <c r="Q553" s="16">
        <v>200</v>
      </c>
      <c r="R553" s="16">
        <v>0</v>
      </c>
      <c r="S553" s="16">
        <v>96179104</v>
      </c>
      <c r="T553" s="16">
        <v>140000000</v>
      </c>
      <c r="U553" s="16">
        <v>3005597014</v>
      </c>
      <c r="V553" s="16">
        <f t="shared" si="56"/>
        <v>7</v>
      </c>
      <c r="W553" s="19" cm="1">
        <f t="array" ref="W553">SUMPRODUCT((V553=品质升级提升效果!$H$3:$H$102)*(品质升级提升效果!$I$3:$I$102=C553)*(品质升级提升效果!$J$3:$J$102))</f>
        <v>1.78</v>
      </c>
      <c r="X553" s="19" cm="1">
        <f t="array" ref="X553">IFERROR(LOOKUP(1,0/((L553=Sheet2!$A$1:$A$90)*(Sheet2!$B$1:$B$90=C553)),Sheet2!$C$1:$C$90),W553)</f>
        <v>1.78</v>
      </c>
      <c r="Y553" s="16">
        <f t="shared" si="57"/>
        <v>171198805</v>
      </c>
      <c r="Z553" s="16">
        <f t="shared" si="58"/>
        <v>299040000</v>
      </c>
      <c r="AA553" s="16">
        <f t="shared" si="59"/>
        <v>6538843281</v>
      </c>
    </row>
    <row r="554" spans="1:27" x14ac:dyDescent="0.15">
      <c r="A554" s="16">
        <v>549</v>
      </c>
      <c r="B554" s="16">
        <v>108</v>
      </c>
      <c r="C554" s="16">
        <v>10</v>
      </c>
      <c r="D554" s="16">
        <f t="shared" si="60"/>
        <v>0</v>
      </c>
      <c r="E554" s="16">
        <f t="shared" si="62"/>
        <v>0</v>
      </c>
      <c r="F554" s="16">
        <f t="shared" si="61"/>
        <v>0</v>
      </c>
      <c r="L554" s="16" t="s">
        <v>29</v>
      </c>
      <c r="M554" s="16" t="str" cm="1">
        <f t="array" ref="M554:U554">_xlfn._xlws.FILTER(领地怪物效果!$A$4:$I$64,L554=领地怪物效果!$A$4:$A$64)</f>
        <v>远征PVP-8级普通</v>
      </c>
      <c r="N554" s="16">
        <v>8</v>
      </c>
      <c r="O554" s="16">
        <v>35</v>
      </c>
      <c r="P554" s="16">
        <v>250</v>
      </c>
      <c r="Q554" s="16">
        <v>250</v>
      </c>
      <c r="R554" s="16">
        <v>0</v>
      </c>
      <c r="S554" s="16">
        <v>105195895</v>
      </c>
      <c r="T554" s="16">
        <v>175000000</v>
      </c>
      <c r="U554" s="16">
        <v>3756996268</v>
      </c>
      <c r="V554" s="16">
        <f t="shared" si="56"/>
        <v>8</v>
      </c>
      <c r="W554" s="19" cm="1">
        <f t="array" ref="W554">SUMPRODUCT((V554=品质升级提升效果!$H$3:$H$102)*(品质升级提升效果!$I$3:$I$102=C554)*(品质升级提升效果!$J$3:$J$102))</f>
        <v>1.58</v>
      </c>
      <c r="X554" s="19" cm="1">
        <f t="array" ref="X554">IFERROR(LOOKUP(1,0/((L554=Sheet2!$A$1:$A$90)*(Sheet2!$B$1:$B$90=C554)),Sheet2!$C$1:$C$90),W554)</f>
        <v>1.58</v>
      </c>
      <c r="Y554" s="16">
        <f t="shared" si="57"/>
        <v>166209514</v>
      </c>
      <c r="Z554" s="16">
        <f t="shared" si="58"/>
        <v>331800000</v>
      </c>
      <c r="AA554" s="16">
        <f t="shared" si="59"/>
        <v>7255177237</v>
      </c>
    </row>
    <row r="555" spans="1:27" x14ac:dyDescent="0.15">
      <c r="A555" s="16">
        <v>550</v>
      </c>
      <c r="B555" s="16">
        <v>109</v>
      </c>
      <c r="C555" s="16">
        <v>10</v>
      </c>
      <c r="D555" s="16">
        <f t="shared" si="60"/>
        <v>0</v>
      </c>
      <c r="E555" s="16">
        <f t="shared" si="62"/>
        <v>0</v>
      </c>
      <c r="F555" s="16">
        <f t="shared" si="61"/>
        <v>0</v>
      </c>
      <c r="L555" s="16" t="s">
        <v>30</v>
      </c>
      <c r="M555" s="16" t="str" cm="1">
        <f t="array" ref="M555:U555">_xlfn._xlws.FILTER(领地怪物效果!$A$4:$I$64,L555=领地怪物效果!$A$4:$A$64)</f>
        <v>远征PVP-9级普通</v>
      </c>
      <c r="N555" s="16">
        <v>9</v>
      </c>
      <c r="O555" s="16">
        <v>60</v>
      </c>
      <c r="P555" s="16">
        <v>300</v>
      </c>
      <c r="Q555" s="16">
        <v>300</v>
      </c>
      <c r="R555" s="16">
        <v>0</v>
      </c>
      <c r="S555" s="16">
        <v>180335820</v>
      </c>
      <c r="T555" s="16">
        <v>210000000</v>
      </c>
      <c r="U555" s="16">
        <v>4508395522</v>
      </c>
      <c r="V555" s="16">
        <f t="shared" si="56"/>
        <v>9</v>
      </c>
      <c r="W555" s="19" cm="1">
        <f t="array" ref="W555">SUMPRODUCT((V555=品质升级提升效果!$H$3:$H$102)*(品质升级提升效果!$I$3:$I$102=C555)*(品质升级提升效果!$J$3:$J$102))</f>
        <v>1.48</v>
      </c>
      <c r="X555" s="19" cm="1">
        <f t="array" ref="X555">IFERROR(LOOKUP(1,0/((L555=Sheet2!$A$1:$A$90)*(Sheet2!$B$1:$B$90=C555)),Sheet2!$C$1:$C$90),W555)</f>
        <v>1.48</v>
      </c>
      <c r="Y555" s="16">
        <f t="shared" si="57"/>
        <v>266897013</v>
      </c>
      <c r="Z555" s="16">
        <f t="shared" si="58"/>
        <v>372960000</v>
      </c>
      <c r="AA555" s="16">
        <f t="shared" si="59"/>
        <v>8155186566</v>
      </c>
    </row>
    <row r="556" spans="1:27" x14ac:dyDescent="0.15">
      <c r="A556" s="16">
        <v>551</v>
      </c>
      <c r="B556" s="16">
        <v>110</v>
      </c>
      <c r="C556" s="16">
        <v>10</v>
      </c>
      <c r="D556" s="16">
        <f t="shared" si="60"/>
        <v>0</v>
      </c>
      <c r="E556" s="16">
        <f t="shared" si="62"/>
        <v>0</v>
      </c>
      <c r="F556" s="16">
        <f t="shared" si="61"/>
        <v>0</v>
      </c>
      <c r="L556" s="16" t="s">
        <v>31</v>
      </c>
      <c r="M556" s="16" t="str" cm="1">
        <f t="array" ref="M556:U556">_xlfn._xlws.FILTER(领地怪物效果!$A$4:$I$64,L556=领地怪物效果!$A$4:$A$64)</f>
        <v>远征PVP-10级普通</v>
      </c>
      <c r="N556" s="16">
        <v>10</v>
      </c>
      <c r="O556" s="16">
        <v>70</v>
      </c>
      <c r="P556" s="16">
        <v>320</v>
      </c>
      <c r="Q556" s="16">
        <v>320</v>
      </c>
      <c r="R556" s="16">
        <v>0</v>
      </c>
      <c r="S556" s="16">
        <v>210391791</v>
      </c>
      <c r="T556" s="16">
        <v>224000000</v>
      </c>
      <c r="U556" s="16">
        <v>4808955223</v>
      </c>
      <c r="V556" s="16">
        <f t="shared" si="56"/>
        <v>10</v>
      </c>
      <c r="W556" s="19" cm="1">
        <f t="array" ref="W556">SUMPRODUCT((V556=品质升级提升效果!$H$3:$H$102)*(品质升级提升效果!$I$3:$I$102=C556)*(品质升级提升效果!$J$3:$J$102))</f>
        <v>1.32</v>
      </c>
      <c r="X556" s="19" cm="1">
        <f t="array" ref="X556">IFERROR(LOOKUP(1,0/((L556=Sheet2!$A$1:$A$90)*(Sheet2!$B$1:$B$90=C556)),Sheet2!$C$1:$C$90),W556)</f>
        <v>1.32</v>
      </c>
      <c r="Y556" s="16">
        <f t="shared" si="57"/>
        <v>277717164</v>
      </c>
      <c r="Z556" s="16">
        <f t="shared" si="58"/>
        <v>354816000</v>
      </c>
      <c r="AA556" s="16">
        <f t="shared" si="59"/>
        <v>7758447759</v>
      </c>
    </row>
    <row r="557" spans="1:27" x14ac:dyDescent="0.15">
      <c r="A557" s="16">
        <v>552</v>
      </c>
      <c r="B557" s="16">
        <v>201</v>
      </c>
      <c r="C557" s="16">
        <v>10</v>
      </c>
      <c r="D557" s="16">
        <f t="shared" si="60"/>
        <v>1000</v>
      </c>
      <c r="E557" s="16">
        <f t="shared" si="62"/>
        <v>0</v>
      </c>
      <c r="F557" s="16">
        <f t="shared" si="61"/>
        <v>0</v>
      </c>
      <c r="L557" s="16" t="s">
        <v>32</v>
      </c>
      <c r="M557" s="16" t="str" cm="1">
        <f t="array" ref="M557:U557">_xlfn._xlws.FILTER(领地怪物效果!$A$4:$I$64,L557=领地怪物效果!$A$4:$A$64)</f>
        <v>远征PVP-1级远征币矿井</v>
      </c>
      <c r="N557" s="16">
        <v>1</v>
      </c>
      <c r="O557" s="16">
        <v>1.9</v>
      </c>
      <c r="P557" s="16">
        <v>1.9</v>
      </c>
      <c r="Q557" s="16">
        <v>1.9</v>
      </c>
      <c r="R557" s="16">
        <v>0</v>
      </c>
      <c r="S557" s="16">
        <v>5710634</v>
      </c>
      <c r="T557" s="16">
        <v>1330000</v>
      </c>
      <c r="U557" s="16">
        <v>28553171</v>
      </c>
      <c r="V557" s="16">
        <f t="shared" si="56"/>
        <v>1</v>
      </c>
      <c r="W557" s="19" cm="1">
        <f t="array" ref="W557">SUMPRODUCT((V557=品质升级提升效果!$H$3:$H$102)*(品质升级提升效果!$I$3:$I$102=C557)*(品质升级提升效果!$J$3:$J$102))</f>
        <v>4.5</v>
      </c>
      <c r="X557" s="19" cm="1">
        <f t="array" ref="X557">IFERROR(LOOKUP(1,0/((L557=Sheet2!$A$1:$A$90)*(Sheet2!$B$1:$B$90=C557)),Sheet2!$C$1:$C$90),W557)</f>
        <v>4.5</v>
      </c>
      <c r="Y557" s="16">
        <f t="shared" si="57"/>
        <v>25697853</v>
      </c>
      <c r="Z557" s="16">
        <f t="shared" si="58"/>
        <v>7182000</v>
      </c>
      <c r="AA557" s="16">
        <f t="shared" si="59"/>
        <v>157042440</v>
      </c>
    </row>
    <row r="558" spans="1:27" x14ac:dyDescent="0.15">
      <c r="A558" s="16">
        <v>553</v>
      </c>
      <c r="B558" s="16">
        <v>202</v>
      </c>
      <c r="C558" s="16">
        <v>10</v>
      </c>
      <c r="D558" s="16">
        <f t="shared" si="60"/>
        <v>1000</v>
      </c>
      <c r="E558" s="16">
        <f t="shared" si="62"/>
        <v>0</v>
      </c>
      <c r="F558" s="16">
        <f t="shared" si="61"/>
        <v>0</v>
      </c>
      <c r="L558" s="16" t="s">
        <v>33</v>
      </c>
      <c r="M558" s="16" t="str" cm="1">
        <f t="array" ref="M558:U558">_xlfn._xlws.FILTER(领地怪物效果!$A$4:$I$64,L558=领地怪物效果!$A$4:$A$64)</f>
        <v>远征PVP-2级远征币矿井</v>
      </c>
      <c r="N558" s="16">
        <v>2</v>
      </c>
      <c r="O558" s="16">
        <v>2.95</v>
      </c>
      <c r="P558" s="16">
        <v>2.25</v>
      </c>
      <c r="Q558" s="16">
        <v>2.25</v>
      </c>
      <c r="R558" s="16">
        <v>0</v>
      </c>
      <c r="S558" s="16">
        <v>8866511</v>
      </c>
      <c r="T558" s="16">
        <v>1575000</v>
      </c>
      <c r="U558" s="16">
        <v>33812966</v>
      </c>
      <c r="V558" s="16">
        <f t="shared" si="56"/>
        <v>2</v>
      </c>
      <c r="W558" s="19" cm="1">
        <f t="array" ref="W558">SUMPRODUCT((V558=品质升级提升效果!$H$3:$H$102)*(品质升级提升效果!$I$3:$I$102=C558)*(品质升级提升效果!$J$3:$J$102))</f>
        <v>3.24</v>
      </c>
      <c r="X558" s="19" cm="1">
        <f t="array" ref="X558">IFERROR(LOOKUP(1,0/((L558=Sheet2!$A$1:$A$90)*(Sheet2!$B$1:$B$90=C558)),Sheet2!$C$1:$C$90),W558)</f>
        <v>3.24</v>
      </c>
      <c r="Y558" s="16">
        <f t="shared" si="57"/>
        <v>28727495</v>
      </c>
      <c r="Z558" s="16">
        <f t="shared" si="58"/>
        <v>6123600</v>
      </c>
      <c r="AA558" s="16">
        <f t="shared" si="59"/>
        <v>133899345</v>
      </c>
    </row>
    <row r="559" spans="1:27" x14ac:dyDescent="0.15">
      <c r="A559" s="16">
        <v>554</v>
      </c>
      <c r="B559" s="16">
        <v>203</v>
      </c>
      <c r="C559" s="16">
        <v>10</v>
      </c>
      <c r="D559" s="16">
        <f t="shared" si="60"/>
        <v>1000</v>
      </c>
      <c r="E559" s="16">
        <f t="shared" si="62"/>
        <v>0</v>
      </c>
      <c r="F559" s="16">
        <f t="shared" si="61"/>
        <v>0</v>
      </c>
      <c r="L559" s="16" t="s">
        <v>34</v>
      </c>
      <c r="M559" s="16" t="str" cm="1">
        <f t="array" ref="M559:U559">_xlfn._xlws.FILTER(领地怪物效果!$A$4:$I$64,L559=领地怪物效果!$A$4:$A$64)</f>
        <v>远征PVP-3级远征币矿井</v>
      </c>
      <c r="N559" s="16">
        <v>3</v>
      </c>
      <c r="O559" s="16">
        <v>5.9</v>
      </c>
      <c r="P559" s="16">
        <v>3.9</v>
      </c>
      <c r="Q559" s="16">
        <v>3.9</v>
      </c>
      <c r="R559" s="16">
        <v>0</v>
      </c>
      <c r="S559" s="16">
        <v>17733022</v>
      </c>
      <c r="T559" s="16">
        <v>2730000</v>
      </c>
      <c r="U559" s="16">
        <v>58609141</v>
      </c>
      <c r="V559" s="16">
        <f t="shared" si="56"/>
        <v>3</v>
      </c>
      <c r="W559" s="19" cm="1">
        <f t="array" ref="W559">SUMPRODUCT((V559=品质升级提升效果!$H$3:$H$102)*(品质升级提升效果!$I$3:$I$102=C559)*(品质升级提升效果!$J$3:$J$102))</f>
        <v>2.64</v>
      </c>
      <c r="X559" s="19" cm="1">
        <f t="array" ref="X559">IFERROR(LOOKUP(1,0/((L559=Sheet2!$A$1:$A$90)*(Sheet2!$B$1:$B$90=C559)),Sheet2!$C$1:$C$90),W559)</f>
        <v>2.64</v>
      </c>
      <c r="Y559" s="16">
        <f t="shared" si="57"/>
        <v>46815178</v>
      </c>
      <c r="Z559" s="16">
        <f t="shared" si="58"/>
        <v>8648640</v>
      </c>
      <c r="AA559" s="16">
        <f t="shared" si="59"/>
        <v>189112161</v>
      </c>
    </row>
    <row r="560" spans="1:27" x14ac:dyDescent="0.15">
      <c r="A560" s="16">
        <v>555</v>
      </c>
      <c r="B560" s="16">
        <v>204</v>
      </c>
      <c r="C560" s="16">
        <v>10</v>
      </c>
      <c r="D560" s="16">
        <f t="shared" si="60"/>
        <v>1000</v>
      </c>
      <c r="E560" s="16">
        <f t="shared" si="62"/>
        <v>0</v>
      </c>
      <c r="F560" s="16">
        <f t="shared" si="61"/>
        <v>0</v>
      </c>
      <c r="L560" s="16" t="s">
        <v>35</v>
      </c>
      <c r="M560" s="16" t="str" cm="1">
        <f t="array" ref="M560:U560">_xlfn._xlws.FILTER(领地怪物效果!$A$4:$I$64,L560=领地怪物效果!$A$4:$A$64)</f>
        <v>远征PVP-4级远征币矿井</v>
      </c>
      <c r="N560" s="16">
        <v>4</v>
      </c>
      <c r="O560" s="16">
        <v>8.6999999999999993</v>
      </c>
      <c r="P560" s="16">
        <v>29.7</v>
      </c>
      <c r="Q560" s="16">
        <v>29.7</v>
      </c>
      <c r="R560" s="16">
        <v>0</v>
      </c>
      <c r="S560" s="16">
        <v>26148694</v>
      </c>
      <c r="T560" s="16">
        <v>20790000</v>
      </c>
      <c r="U560" s="16">
        <v>446331156</v>
      </c>
      <c r="V560" s="16">
        <f t="shared" si="56"/>
        <v>4</v>
      </c>
      <c r="W560" s="19" cm="1">
        <f t="array" ref="W560">SUMPRODUCT((V560=品质升级提升效果!$H$3:$H$102)*(品质升级提升效果!$I$3:$I$102=C560)*(品质升级提升效果!$J$3:$J$102))</f>
        <v>2.2400000000000002</v>
      </c>
      <c r="X560" s="19" cm="1">
        <f t="array" ref="X560">IFERROR(LOOKUP(1,0/((L560=Sheet2!$A$1:$A$90)*(Sheet2!$B$1:$B$90=C560)),Sheet2!$C$1:$C$90),W560)</f>
        <v>2.2400000000000002</v>
      </c>
      <c r="Y560" s="16">
        <f t="shared" si="57"/>
        <v>58573074</v>
      </c>
      <c r="Z560" s="16">
        <f t="shared" si="58"/>
        <v>55883520</v>
      </c>
      <c r="AA560" s="16">
        <f t="shared" si="59"/>
        <v>1221955520</v>
      </c>
    </row>
    <row r="561" spans="1:27" x14ac:dyDescent="0.15">
      <c r="A561" s="16">
        <v>556</v>
      </c>
      <c r="B561" s="16">
        <v>205</v>
      </c>
      <c r="C561" s="16">
        <v>10</v>
      </c>
      <c r="D561" s="16">
        <f t="shared" si="60"/>
        <v>1000</v>
      </c>
      <c r="E561" s="16">
        <f t="shared" si="62"/>
        <v>0</v>
      </c>
      <c r="F561" s="16">
        <f t="shared" si="61"/>
        <v>0</v>
      </c>
      <c r="L561" s="16" t="s">
        <v>36</v>
      </c>
      <c r="M561" s="16" t="str" cm="1">
        <f t="array" ref="M561:U561">_xlfn._xlws.FILTER(领地怪物效果!$A$4:$I$64,L561=领地怪物效果!$A$4:$A$64)</f>
        <v>远征PVP-5级远征币矿井</v>
      </c>
      <c r="N561" s="16">
        <v>5</v>
      </c>
      <c r="O561" s="16">
        <v>13.2</v>
      </c>
      <c r="P561" s="16">
        <v>35</v>
      </c>
      <c r="Q561" s="16">
        <v>35</v>
      </c>
      <c r="R561" s="16">
        <v>0</v>
      </c>
      <c r="S561" s="16">
        <v>39673880</v>
      </c>
      <c r="T561" s="16">
        <v>24500000</v>
      </c>
      <c r="U561" s="16">
        <v>525979477</v>
      </c>
      <c r="V561" s="16">
        <f t="shared" si="56"/>
        <v>5</v>
      </c>
      <c r="W561" s="19" cm="1">
        <f t="array" ref="W561">SUMPRODUCT((V561=品质升级提升效果!$H$3:$H$102)*(品质升级提升效果!$I$3:$I$102=C561)*(品质升级提升效果!$J$3:$J$102))</f>
        <v>2.04</v>
      </c>
      <c r="X561" s="19" cm="1">
        <f t="array" ref="X561">IFERROR(LOOKUP(1,0/((L561=Sheet2!$A$1:$A$90)*(Sheet2!$B$1:$B$90=C561)),Sheet2!$C$1:$C$90),W561)</f>
        <v>2.04</v>
      </c>
      <c r="Y561" s="16">
        <f t="shared" si="57"/>
        <v>80934715</v>
      </c>
      <c r="Z561" s="16">
        <f t="shared" si="58"/>
        <v>59976000</v>
      </c>
      <c r="AA561" s="16">
        <f t="shared" si="59"/>
        <v>1311442162</v>
      </c>
    </row>
    <row r="562" spans="1:27" x14ac:dyDescent="0.15">
      <c r="A562" s="16">
        <v>557</v>
      </c>
      <c r="B562" s="16">
        <v>206</v>
      </c>
      <c r="C562" s="16">
        <v>10</v>
      </c>
      <c r="D562" s="16">
        <f t="shared" si="60"/>
        <v>1000</v>
      </c>
      <c r="E562" s="16">
        <f t="shared" si="62"/>
        <v>0</v>
      </c>
      <c r="F562" s="16">
        <f t="shared" si="61"/>
        <v>0</v>
      </c>
      <c r="L562" s="16" t="s">
        <v>37</v>
      </c>
      <c r="M562" s="16" t="str" cm="1">
        <f t="array" ref="M562:U562">_xlfn._xlws.FILTER(领地怪物效果!$A$4:$I$64,L562=领地怪物效果!$A$4:$A$64)</f>
        <v>远征PVP-6级远征币矿井</v>
      </c>
      <c r="N562" s="16">
        <v>6</v>
      </c>
      <c r="O562" s="16">
        <v>31.05</v>
      </c>
      <c r="P562" s="16">
        <v>232</v>
      </c>
      <c r="Q562" s="16">
        <v>232</v>
      </c>
      <c r="R562" s="16">
        <v>0</v>
      </c>
      <c r="S562" s="16">
        <v>93323787</v>
      </c>
      <c r="T562" s="16">
        <v>162400000</v>
      </c>
      <c r="U562" s="16">
        <v>3486492537</v>
      </c>
      <c r="V562" s="16">
        <f t="shared" si="56"/>
        <v>6</v>
      </c>
      <c r="W562" s="19" cm="1">
        <f t="array" ref="W562">SUMPRODUCT((V562=品质升级提升效果!$H$3:$H$102)*(品质升级提升效果!$I$3:$I$102=C562)*(品质升级提升效果!$J$3:$J$102))</f>
        <v>1.98</v>
      </c>
      <c r="X562" s="19" cm="1">
        <f t="array" ref="X562">IFERROR(LOOKUP(1,0/((L562=Sheet2!$A$1:$A$90)*(Sheet2!$B$1:$B$90=C562)),Sheet2!$C$1:$C$90),W562)</f>
        <v>1.98</v>
      </c>
      <c r="Y562" s="16">
        <f t="shared" si="57"/>
        <v>184781098</v>
      </c>
      <c r="Z562" s="16">
        <f t="shared" si="58"/>
        <v>385862400</v>
      </c>
      <c r="AA562" s="16">
        <f t="shared" si="59"/>
        <v>8437311939</v>
      </c>
    </row>
    <row r="563" spans="1:27" x14ac:dyDescent="0.15">
      <c r="A563" s="16">
        <v>558</v>
      </c>
      <c r="B563" s="16">
        <v>207</v>
      </c>
      <c r="C563" s="16">
        <v>10</v>
      </c>
      <c r="D563" s="16">
        <f t="shared" si="60"/>
        <v>1000</v>
      </c>
      <c r="E563" s="16">
        <f t="shared" si="62"/>
        <v>0</v>
      </c>
      <c r="F563" s="16">
        <f t="shared" si="61"/>
        <v>0</v>
      </c>
      <c r="L563" s="16" t="s">
        <v>38</v>
      </c>
      <c r="M563" s="16" t="str" cm="1">
        <f t="array" ref="M563:U563">_xlfn._xlws.FILTER(领地怪物效果!$A$4:$I$64,L563=领地怪物效果!$A$4:$A$64)</f>
        <v>远征PVP-7级远征币矿井</v>
      </c>
      <c r="N563" s="16">
        <v>7</v>
      </c>
      <c r="O563" s="16">
        <v>35.799999999999997</v>
      </c>
      <c r="P563" s="16">
        <v>300</v>
      </c>
      <c r="Q563" s="16">
        <v>300</v>
      </c>
      <c r="R563" s="16">
        <v>0</v>
      </c>
      <c r="S563" s="16">
        <v>107600373</v>
      </c>
      <c r="T563" s="16">
        <v>210000000</v>
      </c>
      <c r="U563" s="16">
        <v>4508395522</v>
      </c>
      <c r="V563" s="16">
        <f t="shared" si="56"/>
        <v>7</v>
      </c>
      <c r="W563" s="19" cm="1">
        <f t="array" ref="W563">SUMPRODUCT((V563=品质升级提升效果!$H$3:$H$102)*(品质升级提升效果!$I$3:$I$102=C563)*(品质升级提升效果!$J$3:$J$102))</f>
        <v>1.78</v>
      </c>
      <c r="X563" s="19" cm="1">
        <f t="array" ref="X563">IFERROR(LOOKUP(1,0/((L563=Sheet2!$A$1:$A$90)*(Sheet2!$B$1:$B$90=C563)),Sheet2!$C$1:$C$90),W563)</f>
        <v>1.78</v>
      </c>
      <c r="Y563" s="16">
        <f t="shared" si="57"/>
        <v>191528663</v>
      </c>
      <c r="Z563" s="16">
        <f t="shared" si="58"/>
        <v>448560000</v>
      </c>
      <c r="AA563" s="16">
        <f t="shared" si="59"/>
        <v>9808264924</v>
      </c>
    </row>
    <row r="564" spans="1:27" x14ac:dyDescent="0.15">
      <c r="A564" s="16">
        <v>559</v>
      </c>
      <c r="B564" s="16">
        <v>208</v>
      </c>
      <c r="C564" s="16">
        <v>10</v>
      </c>
      <c r="D564" s="16">
        <f t="shared" si="60"/>
        <v>1000</v>
      </c>
      <c r="E564" s="16">
        <f t="shared" si="62"/>
        <v>0</v>
      </c>
      <c r="F564" s="16">
        <f t="shared" si="61"/>
        <v>0</v>
      </c>
      <c r="L564" s="16" t="s">
        <v>39</v>
      </c>
      <c r="M564" s="16" t="str" cm="1">
        <f t="array" ref="M564:U564">_xlfn._xlws.FILTER(领地怪物效果!$A$4:$I$64,L564=领地怪物效果!$A$4:$A$64)</f>
        <v>远征PVP-8级远征币矿井</v>
      </c>
      <c r="N564" s="16">
        <v>8</v>
      </c>
      <c r="O564" s="16">
        <v>39.549999999999997</v>
      </c>
      <c r="P564" s="16">
        <v>387.5</v>
      </c>
      <c r="Q564" s="16">
        <v>387.5</v>
      </c>
      <c r="R564" s="16">
        <v>0</v>
      </c>
      <c r="S564" s="16">
        <v>118871361</v>
      </c>
      <c r="T564" s="16">
        <v>271250000</v>
      </c>
      <c r="U564" s="16">
        <v>5823344216</v>
      </c>
      <c r="V564" s="16">
        <f t="shared" si="56"/>
        <v>8</v>
      </c>
      <c r="W564" s="19" cm="1">
        <f t="array" ref="W564">SUMPRODUCT((V564=品质升级提升效果!$H$3:$H$102)*(品质升级提升效果!$I$3:$I$102=C564)*(品质升级提升效果!$J$3:$J$102))</f>
        <v>1.58</v>
      </c>
      <c r="X564" s="19" cm="1">
        <f t="array" ref="X564">IFERROR(LOOKUP(1,0/((L564=Sheet2!$A$1:$A$90)*(Sheet2!$B$1:$B$90=C564)),Sheet2!$C$1:$C$90),W564)</f>
        <v>1.58</v>
      </c>
      <c r="Y564" s="16">
        <f t="shared" si="57"/>
        <v>187816750</v>
      </c>
      <c r="Z564" s="16">
        <f t="shared" si="58"/>
        <v>514290000</v>
      </c>
      <c r="AA564" s="16">
        <f t="shared" si="59"/>
        <v>11245524719</v>
      </c>
    </row>
    <row r="565" spans="1:27" x14ac:dyDescent="0.15">
      <c r="A565" s="16">
        <v>560</v>
      </c>
      <c r="B565" s="16">
        <v>209</v>
      </c>
      <c r="C565" s="16">
        <v>10</v>
      </c>
      <c r="D565" s="16">
        <f t="shared" si="60"/>
        <v>1000</v>
      </c>
      <c r="E565" s="16">
        <f t="shared" si="62"/>
        <v>0</v>
      </c>
      <c r="F565" s="16">
        <f t="shared" si="61"/>
        <v>0</v>
      </c>
      <c r="L565" s="16" t="s">
        <v>40</v>
      </c>
      <c r="M565" s="16" t="str" cm="1">
        <f t="array" ref="M565:U565">_xlfn._xlws.FILTER(领地怪物效果!$A$4:$I$64,L565=领地怪物效果!$A$4:$A$64)</f>
        <v>远征PVP-9级远征币矿井</v>
      </c>
      <c r="N565" s="16">
        <v>9</v>
      </c>
      <c r="O565" s="16">
        <v>68.400000000000006</v>
      </c>
      <c r="P565" s="16">
        <v>480</v>
      </c>
      <c r="Q565" s="16">
        <v>480</v>
      </c>
      <c r="R565" s="16">
        <v>0</v>
      </c>
      <c r="S565" s="16">
        <v>205582835</v>
      </c>
      <c r="T565" s="16">
        <v>336000000</v>
      </c>
      <c r="U565" s="16">
        <v>7213432835</v>
      </c>
      <c r="V565" s="16">
        <f t="shared" si="56"/>
        <v>9</v>
      </c>
      <c r="W565" s="19" cm="1">
        <f t="array" ref="W565">SUMPRODUCT((V565=品质升级提升效果!$H$3:$H$102)*(品质升级提升效果!$I$3:$I$102=C565)*(品质升级提升效果!$J$3:$J$102))</f>
        <v>1.48</v>
      </c>
      <c r="X565" s="19" cm="1">
        <f t="array" ref="X565">IFERROR(LOOKUP(1,0/((L565=Sheet2!$A$1:$A$90)*(Sheet2!$B$1:$B$90=C565)),Sheet2!$C$1:$C$90),W565)</f>
        <v>1.48</v>
      </c>
      <c r="Y565" s="16">
        <f t="shared" si="57"/>
        <v>304262595</v>
      </c>
      <c r="Z565" s="16">
        <f t="shared" si="58"/>
        <v>596736000</v>
      </c>
      <c r="AA565" s="16">
        <f t="shared" si="59"/>
        <v>13048298505</v>
      </c>
    </row>
    <row r="566" spans="1:27" x14ac:dyDescent="0.15">
      <c r="A566" s="16">
        <v>561</v>
      </c>
      <c r="B566" s="16">
        <v>210</v>
      </c>
      <c r="C566" s="16">
        <v>10</v>
      </c>
      <c r="D566" s="16">
        <f t="shared" si="60"/>
        <v>1000</v>
      </c>
      <c r="E566" s="16">
        <f t="shared" si="62"/>
        <v>0</v>
      </c>
      <c r="F566" s="16">
        <f t="shared" si="61"/>
        <v>0</v>
      </c>
      <c r="L566" s="16" t="s">
        <v>41</v>
      </c>
      <c r="M566" s="16" t="str" cm="1">
        <f t="array" ref="M566:U566">_xlfn._xlws.FILTER(领地怪物效果!$A$4:$I$64,L566=领地怪物效果!$A$4:$A$64)</f>
        <v>远征PVP-10级远征币矿井</v>
      </c>
      <c r="N566" s="16">
        <v>10</v>
      </c>
      <c r="O566" s="16">
        <v>80.5</v>
      </c>
      <c r="P566" s="16">
        <v>528</v>
      </c>
      <c r="Q566" s="16">
        <v>528</v>
      </c>
      <c r="R566" s="16">
        <v>0</v>
      </c>
      <c r="S566" s="16">
        <v>241950559</v>
      </c>
      <c r="T566" s="16">
        <v>369600000</v>
      </c>
      <c r="U566" s="16">
        <v>7934776119</v>
      </c>
      <c r="V566" s="16">
        <f t="shared" si="56"/>
        <v>10</v>
      </c>
      <c r="W566" s="19" cm="1">
        <f t="array" ref="W566">SUMPRODUCT((V566=品质升级提升效果!$H$3:$H$102)*(品质升级提升效果!$I$3:$I$102=C566)*(品质升级提升效果!$J$3:$J$102))</f>
        <v>1.32</v>
      </c>
      <c r="X566" s="19" cm="1">
        <f t="array" ref="X566">IFERROR(LOOKUP(1,0/((L566=Sheet2!$A$1:$A$90)*(Sheet2!$B$1:$B$90=C566)),Sheet2!$C$1:$C$90),W566)</f>
        <v>1.32</v>
      </c>
      <c r="Y566" s="16">
        <f t="shared" si="57"/>
        <v>319374737</v>
      </c>
      <c r="Z566" s="16">
        <f t="shared" si="58"/>
        <v>585446400</v>
      </c>
      <c r="AA566" s="16">
        <f t="shared" si="59"/>
        <v>12801438805</v>
      </c>
    </row>
    <row r="567" spans="1:27" x14ac:dyDescent="0.15">
      <c r="A567" s="16">
        <v>562</v>
      </c>
      <c r="B567" s="16">
        <v>301</v>
      </c>
      <c r="C567" s="16">
        <v>10</v>
      </c>
      <c r="D567" s="16">
        <f t="shared" si="60"/>
        <v>0</v>
      </c>
      <c r="E567" s="16">
        <f t="shared" si="62"/>
        <v>1000</v>
      </c>
      <c r="F567" s="16">
        <f t="shared" si="61"/>
        <v>0</v>
      </c>
      <c r="L567" s="16" t="s">
        <v>42</v>
      </c>
      <c r="M567" s="16" t="str" cm="1">
        <f t="array" ref="M567:U567">_xlfn._xlws.FILTER(领地怪物效果!$A$4:$I$64,L567=领地怪物效果!$A$4:$A$64)</f>
        <v>远征PVP-1级圣水矿井</v>
      </c>
      <c r="N567" s="16">
        <v>1</v>
      </c>
      <c r="O567" s="16">
        <v>2.5499999999999998</v>
      </c>
      <c r="P567" s="16">
        <v>1.4</v>
      </c>
      <c r="Q567" s="16">
        <v>1.4</v>
      </c>
      <c r="R567" s="16">
        <v>0</v>
      </c>
      <c r="S567" s="16">
        <v>7664272</v>
      </c>
      <c r="T567" s="16">
        <v>980000</v>
      </c>
      <c r="U567" s="16">
        <v>21039179</v>
      </c>
      <c r="V567" s="16">
        <f t="shared" si="56"/>
        <v>1</v>
      </c>
      <c r="W567" s="19" cm="1">
        <f t="array" ref="W567">SUMPRODUCT((V567=品质升级提升效果!$H$3:$H$102)*(品质升级提升效果!$I$3:$I$102=C567)*(品质升级提升效果!$J$3:$J$102))</f>
        <v>4.5</v>
      </c>
      <c r="X567" s="19" cm="1">
        <f t="array" ref="X567">IFERROR(LOOKUP(1,0/((L567=Sheet2!$A$1:$A$90)*(Sheet2!$B$1:$B$90=C567)),Sheet2!$C$1:$C$90),W567)</f>
        <v>4.5</v>
      </c>
      <c r="Y567" s="16">
        <f t="shared" si="57"/>
        <v>34489224</v>
      </c>
      <c r="Z567" s="16">
        <f t="shared" si="58"/>
        <v>5292000</v>
      </c>
      <c r="AA567" s="16">
        <f t="shared" si="59"/>
        <v>115715484</v>
      </c>
    </row>
    <row r="568" spans="1:27" x14ac:dyDescent="0.15">
      <c r="A568" s="16">
        <v>563</v>
      </c>
      <c r="B568" s="16">
        <v>302</v>
      </c>
      <c r="C568" s="16">
        <v>10</v>
      </c>
      <c r="D568" s="16">
        <f t="shared" si="60"/>
        <v>0</v>
      </c>
      <c r="E568" s="16">
        <f t="shared" si="62"/>
        <v>1000</v>
      </c>
      <c r="F568" s="16">
        <f t="shared" si="61"/>
        <v>0</v>
      </c>
      <c r="L568" s="16" t="s">
        <v>43</v>
      </c>
      <c r="M568" s="16" t="str" cm="1">
        <f t="array" ref="M568:U568">_xlfn._xlws.FILTER(领地怪物效果!$A$4:$I$64,L568=领地怪物效果!$A$4:$A$64)</f>
        <v>远征PVP-2级圣水矿井</v>
      </c>
      <c r="N568" s="16">
        <v>2</v>
      </c>
      <c r="O568" s="16">
        <v>4</v>
      </c>
      <c r="P568" s="16">
        <v>1.65</v>
      </c>
      <c r="Q568" s="16">
        <v>1.65</v>
      </c>
      <c r="R568" s="16">
        <v>0</v>
      </c>
      <c r="S568" s="16">
        <v>12022388</v>
      </c>
      <c r="T568" s="16">
        <v>1155000</v>
      </c>
      <c r="U568" s="16">
        <v>24796175</v>
      </c>
      <c r="V568" s="16">
        <f t="shared" si="56"/>
        <v>2</v>
      </c>
      <c r="W568" s="19" cm="1">
        <f t="array" ref="W568">SUMPRODUCT((V568=品质升级提升效果!$H$3:$H$102)*(品质升级提升效果!$I$3:$I$102=C568)*(品质升级提升效果!$J$3:$J$102))</f>
        <v>3.24</v>
      </c>
      <c r="X568" s="19" cm="1">
        <f t="array" ref="X568">IFERROR(LOOKUP(1,0/((L568=Sheet2!$A$1:$A$90)*(Sheet2!$B$1:$B$90=C568)),Sheet2!$C$1:$C$90),W568)</f>
        <v>3.24</v>
      </c>
      <c r="Y568" s="16">
        <f t="shared" si="57"/>
        <v>38952537</v>
      </c>
      <c r="Z568" s="16">
        <f t="shared" si="58"/>
        <v>4490640</v>
      </c>
      <c r="AA568" s="16">
        <f t="shared" si="59"/>
        <v>98192853</v>
      </c>
    </row>
    <row r="569" spans="1:27" x14ac:dyDescent="0.15">
      <c r="A569" s="16">
        <v>564</v>
      </c>
      <c r="B569" s="16">
        <v>303</v>
      </c>
      <c r="C569" s="16">
        <v>10</v>
      </c>
      <c r="D569" s="16">
        <f t="shared" si="60"/>
        <v>0</v>
      </c>
      <c r="E569" s="16">
        <f t="shared" si="62"/>
        <v>1000</v>
      </c>
      <c r="F569" s="16">
        <f t="shared" si="61"/>
        <v>0</v>
      </c>
      <c r="L569" s="16" t="s">
        <v>44</v>
      </c>
      <c r="M569" s="16" t="str" cm="1">
        <f t="array" ref="M569:U569">_xlfn._xlws.FILTER(领地怪物效果!$A$4:$I$64,L569=领地怪物效果!$A$4:$A$64)</f>
        <v>远征PVP-3级圣水矿井</v>
      </c>
      <c r="N569" s="16">
        <v>3</v>
      </c>
      <c r="O569" s="16">
        <v>8</v>
      </c>
      <c r="P569" s="16">
        <v>2.9</v>
      </c>
      <c r="Q569" s="16">
        <v>2.9</v>
      </c>
      <c r="R569" s="16">
        <v>0</v>
      </c>
      <c r="S569" s="16">
        <v>24044776</v>
      </c>
      <c r="T569" s="16">
        <v>2030000</v>
      </c>
      <c r="U569" s="16">
        <v>43581156</v>
      </c>
      <c r="V569" s="16">
        <f t="shared" si="56"/>
        <v>3</v>
      </c>
      <c r="W569" s="19" cm="1">
        <f t="array" ref="W569">SUMPRODUCT((V569=品质升级提升效果!$H$3:$H$102)*(品质升级提升效果!$I$3:$I$102=C569)*(品质升级提升效果!$J$3:$J$102))</f>
        <v>2.64</v>
      </c>
      <c r="X569" s="19" cm="1">
        <f t="array" ref="X569">IFERROR(LOOKUP(1,0/((L569=Sheet2!$A$1:$A$90)*(Sheet2!$B$1:$B$90=C569)),Sheet2!$C$1:$C$90),W569)</f>
        <v>2.64</v>
      </c>
      <c r="Y569" s="16">
        <f t="shared" si="57"/>
        <v>63478208</v>
      </c>
      <c r="Z569" s="16">
        <f t="shared" si="58"/>
        <v>6431040</v>
      </c>
      <c r="AA569" s="16">
        <f t="shared" si="59"/>
        <v>140621863</v>
      </c>
    </row>
    <row r="570" spans="1:27" x14ac:dyDescent="0.15">
      <c r="A570" s="16">
        <v>565</v>
      </c>
      <c r="B570" s="16">
        <v>304</v>
      </c>
      <c r="C570" s="16">
        <v>10</v>
      </c>
      <c r="D570" s="16">
        <f t="shared" si="60"/>
        <v>0</v>
      </c>
      <c r="E570" s="16">
        <f t="shared" si="62"/>
        <v>1000</v>
      </c>
      <c r="F570" s="16">
        <f t="shared" si="61"/>
        <v>0</v>
      </c>
      <c r="L570" s="16" t="s">
        <v>45</v>
      </c>
      <c r="M570" s="16" t="str" cm="1">
        <f t="array" ref="M570:U570">_xlfn._xlws.FILTER(领地怪物效果!$A$4:$I$64,L570=领地怪物效果!$A$4:$A$64)</f>
        <v>远征PVP-4级圣水矿井</v>
      </c>
      <c r="N570" s="16">
        <v>4</v>
      </c>
      <c r="O570" s="16">
        <v>11.75</v>
      </c>
      <c r="P570" s="16">
        <v>22.25</v>
      </c>
      <c r="Q570" s="16">
        <v>22.25</v>
      </c>
      <c r="R570" s="16">
        <v>0</v>
      </c>
      <c r="S570" s="16">
        <v>35315764</v>
      </c>
      <c r="T570" s="16">
        <v>15575000</v>
      </c>
      <c r="U570" s="16">
        <v>334372667</v>
      </c>
      <c r="V570" s="16">
        <f t="shared" si="56"/>
        <v>4</v>
      </c>
      <c r="W570" s="19" cm="1">
        <f t="array" ref="W570">SUMPRODUCT((V570=品质升级提升效果!$H$3:$H$102)*(品质升级提升效果!$I$3:$I$102=C570)*(品质升级提升效果!$J$3:$J$102))</f>
        <v>2.2400000000000002</v>
      </c>
      <c r="X570" s="19" cm="1">
        <f t="array" ref="X570">IFERROR(LOOKUP(1,0/((L570=Sheet2!$A$1:$A$90)*(Sheet2!$B$1:$B$90=C570)),Sheet2!$C$1:$C$90),W570)</f>
        <v>2.2400000000000002</v>
      </c>
      <c r="Y570" s="16">
        <f t="shared" si="57"/>
        <v>79107311</v>
      </c>
      <c r="Z570" s="16">
        <f t="shared" si="58"/>
        <v>41865600</v>
      </c>
      <c r="AA570" s="16">
        <f t="shared" si="59"/>
        <v>915438057</v>
      </c>
    </row>
    <row r="571" spans="1:27" x14ac:dyDescent="0.15">
      <c r="A571" s="16">
        <v>566</v>
      </c>
      <c r="B571" s="16">
        <v>305</v>
      </c>
      <c r="C571" s="16">
        <v>10</v>
      </c>
      <c r="D571" s="16">
        <f t="shared" si="60"/>
        <v>0</v>
      </c>
      <c r="E571" s="16">
        <f t="shared" si="62"/>
        <v>1000</v>
      </c>
      <c r="F571" s="16">
        <f t="shared" si="61"/>
        <v>0</v>
      </c>
      <c r="L571" s="16" t="s">
        <v>46</v>
      </c>
      <c r="M571" s="16" t="str" cm="1">
        <f t="array" ref="M571:U571">_xlfn._xlws.FILTER(领地怪物效果!$A$4:$I$64,L571=领地怪物效果!$A$4:$A$64)</f>
        <v>远征PVP-5级圣水矿井</v>
      </c>
      <c r="N571" s="16">
        <v>5</v>
      </c>
      <c r="O571" s="16">
        <v>17.8</v>
      </c>
      <c r="P571" s="16">
        <v>26.25</v>
      </c>
      <c r="Q571" s="16">
        <v>26.25</v>
      </c>
      <c r="R571" s="16">
        <v>0</v>
      </c>
      <c r="S571" s="16">
        <v>53499626</v>
      </c>
      <c r="T571" s="16">
        <v>18375000</v>
      </c>
      <c r="U571" s="16">
        <v>394484608</v>
      </c>
      <c r="V571" s="16">
        <f t="shared" si="56"/>
        <v>5</v>
      </c>
      <c r="W571" s="19" cm="1">
        <f t="array" ref="W571">SUMPRODUCT((V571=品质升级提升效果!$H$3:$H$102)*(品质升级提升效果!$I$3:$I$102=C571)*(品质升级提升效果!$J$3:$J$102))</f>
        <v>2.04</v>
      </c>
      <c r="X571" s="19" cm="1">
        <f t="array" ref="X571">IFERROR(LOOKUP(1,0/((L571=Sheet2!$A$1:$A$90)*(Sheet2!$B$1:$B$90=C571)),Sheet2!$C$1:$C$90),W571)</f>
        <v>2.04</v>
      </c>
      <c r="Y571" s="16">
        <f t="shared" si="57"/>
        <v>109139237</v>
      </c>
      <c r="Z571" s="16">
        <f t="shared" si="58"/>
        <v>44982000</v>
      </c>
      <c r="AA571" s="16">
        <f t="shared" si="59"/>
        <v>983581622</v>
      </c>
    </row>
    <row r="572" spans="1:27" x14ac:dyDescent="0.15">
      <c r="A572" s="16">
        <v>567</v>
      </c>
      <c r="B572" s="16">
        <v>306</v>
      </c>
      <c r="C572" s="16">
        <v>10</v>
      </c>
      <c r="D572" s="16">
        <f t="shared" si="60"/>
        <v>0</v>
      </c>
      <c r="E572" s="16">
        <f t="shared" si="62"/>
        <v>1000</v>
      </c>
      <c r="F572" s="16">
        <f t="shared" si="61"/>
        <v>0</v>
      </c>
      <c r="L572" s="16" t="s">
        <v>47</v>
      </c>
      <c r="M572" s="16" t="str" cm="1">
        <f t="array" ref="M572:U572">_xlfn._xlws.FILTER(领地怪物效果!$A$4:$I$64,L572=领地怪物效果!$A$4:$A$64)</f>
        <v>远征PVP-6级圣水矿井</v>
      </c>
      <c r="N572" s="16">
        <v>6</v>
      </c>
      <c r="O572" s="16">
        <v>41.95</v>
      </c>
      <c r="P572" s="16">
        <v>174</v>
      </c>
      <c r="Q572" s="16">
        <v>174</v>
      </c>
      <c r="R572" s="16">
        <v>0</v>
      </c>
      <c r="S572" s="16">
        <v>126084794</v>
      </c>
      <c r="T572" s="16">
        <v>121800000</v>
      </c>
      <c r="U572" s="16">
        <v>2614869402</v>
      </c>
      <c r="V572" s="16">
        <f t="shared" si="56"/>
        <v>6</v>
      </c>
      <c r="W572" s="19" cm="1">
        <f t="array" ref="W572">SUMPRODUCT((V572=品质升级提升效果!$H$3:$H$102)*(品质升级提升效果!$I$3:$I$102=C572)*(品质升级提升效果!$J$3:$J$102))</f>
        <v>1.98</v>
      </c>
      <c r="X572" s="19" cm="1">
        <f t="array" ref="X572">IFERROR(LOOKUP(1,0/((L572=Sheet2!$A$1:$A$90)*(Sheet2!$B$1:$B$90=C572)),Sheet2!$C$1:$C$90),W572)</f>
        <v>1.98</v>
      </c>
      <c r="Y572" s="16">
        <f t="shared" si="57"/>
        <v>249647892</v>
      </c>
      <c r="Z572" s="16">
        <f t="shared" si="58"/>
        <v>289396800</v>
      </c>
      <c r="AA572" s="16">
        <f t="shared" si="59"/>
        <v>6327983952</v>
      </c>
    </row>
    <row r="573" spans="1:27" x14ac:dyDescent="0.15">
      <c r="A573" s="16">
        <v>568</v>
      </c>
      <c r="B573" s="16">
        <v>307</v>
      </c>
      <c r="C573" s="16">
        <v>10</v>
      </c>
      <c r="D573" s="16">
        <f t="shared" si="60"/>
        <v>0</v>
      </c>
      <c r="E573" s="16">
        <f t="shared" si="62"/>
        <v>1000</v>
      </c>
      <c r="F573" s="16">
        <f t="shared" si="61"/>
        <v>0</v>
      </c>
      <c r="L573" s="16" t="s">
        <v>48</v>
      </c>
      <c r="M573" s="16" t="str" cm="1">
        <f t="array" ref="M573:U573">_xlfn._xlws.FILTER(领地怪物效果!$A$4:$I$64,L573=领地怪物效果!$A$4:$A$64)</f>
        <v>远征PVP-7级圣水矿井</v>
      </c>
      <c r="N573" s="16">
        <v>7</v>
      </c>
      <c r="O573" s="16">
        <v>48.35</v>
      </c>
      <c r="P573" s="16">
        <v>225</v>
      </c>
      <c r="Q573" s="16">
        <v>225</v>
      </c>
      <c r="R573" s="16">
        <v>0</v>
      </c>
      <c r="S573" s="16">
        <v>145320615</v>
      </c>
      <c r="T573" s="16">
        <v>157500000</v>
      </c>
      <c r="U573" s="16">
        <v>3381296641</v>
      </c>
      <c r="V573" s="16">
        <f t="shared" si="56"/>
        <v>7</v>
      </c>
      <c r="W573" s="19" cm="1">
        <f t="array" ref="W573">SUMPRODUCT((V573=品质升级提升效果!$H$3:$H$102)*(品质升级提升效果!$I$3:$I$102=C573)*(品质升级提升效果!$J$3:$J$102))</f>
        <v>1.78</v>
      </c>
      <c r="X573" s="19" cm="1">
        <f t="array" ref="X573">IFERROR(LOOKUP(1,0/((L573=Sheet2!$A$1:$A$90)*(Sheet2!$B$1:$B$90=C573)),Sheet2!$C$1:$C$90),W573)</f>
        <v>1.78</v>
      </c>
      <c r="Y573" s="16">
        <f t="shared" si="57"/>
        <v>258670694</v>
      </c>
      <c r="Z573" s="16">
        <f t="shared" si="58"/>
        <v>336420000</v>
      </c>
      <c r="AA573" s="16">
        <f t="shared" si="59"/>
        <v>7356198692</v>
      </c>
    </row>
    <row r="574" spans="1:27" x14ac:dyDescent="0.15">
      <c r="A574" s="16">
        <v>569</v>
      </c>
      <c r="B574" s="16">
        <v>308</v>
      </c>
      <c r="C574" s="16">
        <v>10</v>
      </c>
      <c r="D574" s="16">
        <f t="shared" si="60"/>
        <v>0</v>
      </c>
      <c r="E574" s="16">
        <f t="shared" si="62"/>
        <v>1000</v>
      </c>
      <c r="F574" s="16">
        <f t="shared" si="61"/>
        <v>0</v>
      </c>
      <c r="L574" s="16" t="s">
        <v>49</v>
      </c>
      <c r="M574" s="16" t="str" cm="1">
        <f t="array" ref="M574:U574">_xlfn._xlws.FILTER(领地怪物效果!$A$4:$I$64,L574=领地怪物效果!$A$4:$A$64)</f>
        <v>远征PVP-8级圣水矿井</v>
      </c>
      <c r="N574" s="16">
        <v>8</v>
      </c>
      <c r="O574" s="16">
        <v>53.35</v>
      </c>
      <c r="P574" s="16">
        <v>290.60000000000002</v>
      </c>
      <c r="Q574" s="16">
        <v>290.60000000000002</v>
      </c>
      <c r="R574" s="16">
        <v>0</v>
      </c>
      <c r="S574" s="16">
        <v>160348600</v>
      </c>
      <c r="T574" s="16">
        <v>203420000</v>
      </c>
      <c r="U574" s="16">
        <v>4367132462</v>
      </c>
      <c r="V574" s="16">
        <f t="shared" si="56"/>
        <v>8</v>
      </c>
      <c r="W574" s="19" cm="1">
        <f t="array" ref="W574">SUMPRODUCT((V574=品质升级提升效果!$H$3:$H$102)*(品质升级提升效果!$I$3:$I$102=C574)*(品质升级提升效果!$J$3:$J$102))</f>
        <v>1.58</v>
      </c>
      <c r="X574" s="19" cm="1">
        <f t="array" ref="X574">IFERROR(LOOKUP(1,0/((L574=Sheet2!$A$1:$A$90)*(Sheet2!$B$1:$B$90=C574)),Sheet2!$C$1:$C$90),W574)</f>
        <v>1.58</v>
      </c>
      <c r="Y574" s="16">
        <f t="shared" si="57"/>
        <v>253350788</v>
      </c>
      <c r="Z574" s="16">
        <f t="shared" si="58"/>
        <v>385684320</v>
      </c>
      <c r="AA574" s="16">
        <f t="shared" si="59"/>
        <v>8433418021</v>
      </c>
    </row>
    <row r="575" spans="1:27" x14ac:dyDescent="0.15">
      <c r="A575" s="16">
        <v>570</v>
      </c>
      <c r="B575" s="16">
        <v>309</v>
      </c>
      <c r="C575" s="16">
        <v>10</v>
      </c>
      <c r="D575" s="16">
        <f t="shared" si="60"/>
        <v>0</v>
      </c>
      <c r="E575" s="16">
        <f t="shared" si="62"/>
        <v>1000</v>
      </c>
      <c r="F575" s="16">
        <f t="shared" si="61"/>
        <v>0</v>
      </c>
      <c r="L575" s="16" t="s">
        <v>50</v>
      </c>
      <c r="M575" s="16" t="str" cm="1">
        <f t="array" ref="M575:U575">_xlfn._xlws.FILTER(领地怪物效果!$A$4:$I$64,L575=领地怪物效果!$A$4:$A$64)</f>
        <v>远征PVP-9级圣水矿井</v>
      </c>
      <c r="N575" s="16">
        <v>9</v>
      </c>
      <c r="O575" s="16">
        <v>92.3</v>
      </c>
      <c r="P575" s="16">
        <v>360</v>
      </c>
      <c r="Q575" s="16">
        <v>360</v>
      </c>
      <c r="R575" s="16">
        <v>0</v>
      </c>
      <c r="S575" s="16">
        <v>277416604</v>
      </c>
      <c r="T575" s="16">
        <v>252000000</v>
      </c>
      <c r="U575" s="16">
        <v>5410074626</v>
      </c>
      <c r="V575" s="16">
        <f t="shared" si="56"/>
        <v>9</v>
      </c>
      <c r="W575" s="19" cm="1">
        <f t="array" ref="W575">SUMPRODUCT((V575=品质升级提升效果!$H$3:$H$102)*(品质升级提升效果!$I$3:$I$102=C575)*(品质升级提升效果!$J$3:$J$102))</f>
        <v>1.48</v>
      </c>
      <c r="X575" s="19" cm="1">
        <f t="array" ref="X575">IFERROR(LOOKUP(1,0/((L575=Sheet2!$A$1:$A$90)*(Sheet2!$B$1:$B$90=C575)),Sheet2!$C$1:$C$90),W575)</f>
        <v>1.48</v>
      </c>
      <c r="Y575" s="16">
        <f t="shared" si="57"/>
        <v>410576573</v>
      </c>
      <c r="Z575" s="16">
        <f t="shared" si="58"/>
        <v>447552000</v>
      </c>
      <c r="AA575" s="16">
        <f t="shared" si="59"/>
        <v>9786223879</v>
      </c>
    </row>
    <row r="576" spans="1:27" x14ac:dyDescent="0.15">
      <c r="A576" s="16">
        <v>571</v>
      </c>
      <c r="B576" s="16">
        <v>310</v>
      </c>
      <c r="C576" s="16">
        <v>10</v>
      </c>
      <c r="D576" s="16">
        <f t="shared" si="60"/>
        <v>0</v>
      </c>
      <c r="E576" s="16">
        <f t="shared" si="62"/>
        <v>1000</v>
      </c>
      <c r="F576" s="16">
        <f t="shared" si="61"/>
        <v>0</v>
      </c>
      <c r="L576" s="16" t="s">
        <v>51</v>
      </c>
      <c r="M576" s="16" t="str" cm="1">
        <f t="array" ref="M576:U576">_xlfn._xlws.FILTER(领地怪物效果!$A$4:$I$64,L576=领地怪物效果!$A$4:$A$64)</f>
        <v>远征PVP-10级圣水矿井</v>
      </c>
      <c r="N576" s="16">
        <v>10</v>
      </c>
      <c r="O576" s="16">
        <v>108.65</v>
      </c>
      <c r="P576" s="16">
        <v>396</v>
      </c>
      <c r="Q576" s="16">
        <v>396</v>
      </c>
      <c r="R576" s="16">
        <v>0</v>
      </c>
      <c r="S576" s="16">
        <v>326558115</v>
      </c>
      <c r="T576" s="16">
        <v>277200000</v>
      </c>
      <c r="U576" s="16">
        <v>5951082089</v>
      </c>
      <c r="V576" s="16">
        <f t="shared" si="56"/>
        <v>10</v>
      </c>
      <c r="W576" s="19" cm="1">
        <f t="array" ref="W576">SUMPRODUCT((V576=品质升级提升效果!$H$3:$H$102)*(品质升级提升效果!$I$3:$I$102=C576)*(品质升级提升效果!$J$3:$J$102))</f>
        <v>1.32</v>
      </c>
      <c r="X576" s="19" cm="1">
        <f t="array" ref="X576">IFERROR(LOOKUP(1,0/((L576=Sheet2!$A$1:$A$90)*(Sheet2!$B$1:$B$90=C576)),Sheet2!$C$1:$C$90),W576)</f>
        <v>1.32</v>
      </c>
      <c r="Y576" s="16">
        <f t="shared" si="57"/>
        <v>431056711</v>
      </c>
      <c r="Z576" s="16">
        <f t="shared" si="58"/>
        <v>439084800</v>
      </c>
      <c r="AA576" s="16">
        <f t="shared" si="59"/>
        <v>9601079103</v>
      </c>
    </row>
    <row r="577" spans="1:27" x14ac:dyDescent="0.15">
      <c r="A577" s="16">
        <v>572</v>
      </c>
      <c r="B577" s="16">
        <v>401</v>
      </c>
      <c r="C577" s="16">
        <v>10</v>
      </c>
      <c r="D577" s="16">
        <f t="shared" si="60"/>
        <v>0</v>
      </c>
      <c r="E577" s="16">
        <f t="shared" si="62"/>
        <v>0</v>
      </c>
      <c r="F577" s="16">
        <f t="shared" si="61"/>
        <v>0</v>
      </c>
      <c r="L577" s="16" t="s">
        <v>52</v>
      </c>
      <c r="M577" s="16" t="str" cm="1">
        <f t="array" ref="M577:U577">_xlfn._xlws.FILTER(领地怪物效果!$A$4:$I$64,L577=领地怪物效果!$A$4:$A$64)</f>
        <v>远征PVP-3级要塞</v>
      </c>
      <c r="N577" s="16">
        <v>3</v>
      </c>
      <c r="O577" s="16">
        <v>5</v>
      </c>
      <c r="P577" s="16">
        <v>2.5</v>
      </c>
      <c r="Q577" s="16">
        <v>2.5</v>
      </c>
      <c r="R577" s="16">
        <v>0</v>
      </c>
      <c r="S577" s="16">
        <v>15027985</v>
      </c>
      <c r="T577" s="16">
        <v>1750000</v>
      </c>
      <c r="U577" s="16">
        <v>37569962</v>
      </c>
      <c r="V577" s="16">
        <f t="shared" si="56"/>
        <v>1</v>
      </c>
      <c r="W577" s="19" cm="1">
        <f t="array" ref="W577">SUMPRODUCT((V577=品质升级提升效果!$H$3:$H$102)*(品质升级提升效果!$I$3:$I$102=C577)*(品质升级提升效果!$J$3:$J$102))</f>
        <v>4.5</v>
      </c>
      <c r="X577" s="19" cm="1">
        <f t="array" ref="X577">IFERROR(LOOKUP(1,0/((L577=Sheet2!$A$1:$A$90)*(Sheet2!$B$1:$B$90=C577)),Sheet2!$C$1:$C$90),W577)</f>
        <v>4.300000000000001E-2</v>
      </c>
      <c r="Y577" s="16">
        <f t="shared" si="57"/>
        <v>646203</v>
      </c>
      <c r="Z577" s="16">
        <f t="shared" si="58"/>
        <v>90300</v>
      </c>
      <c r="AA577" s="16">
        <f t="shared" si="59"/>
        <v>1974510</v>
      </c>
    </row>
    <row r="578" spans="1:27" x14ac:dyDescent="0.15">
      <c r="A578" s="16">
        <v>573</v>
      </c>
      <c r="B578" s="16">
        <v>402</v>
      </c>
      <c r="C578" s="16">
        <v>10</v>
      </c>
      <c r="D578" s="16">
        <f t="shared" si="60"/>
        <v>0</v>
      </c>
      <c r="E578" s="16">
        <f t="shared" si="62"/>
        <v>0</v>
      </c>
      <c r="F578" s="16">
        <f t="shared" si="61"/>
        <v>0</v>
      </c>
      <c r="L578" s="16" t="s">
        <v>53</v>
      </c>
      <c r="M578" s="16" t="str" cm="1">
        <f t="array" ref="M578:U578">_xlfn._xlws.FILTER(领地怪物效果!$A$4:$I$64,L578=领地怪物效果!$A$4:$A$64)</f>
        <v>远征PVP-6级要塞</v>
      </c>
      <c r="N578" s="16">
        <v>6</v>
      </c>
      <c r="O578" s="16">
        <v>26</v>
      </c>
      <c r="P578" s="16">
        <v>160</v>
      </c>
      <c r="Q578" s="16">
        <v>160</v>
      </c>
      <c r="R578" s="16">
        <v>0</v>
      </c>
      <c r="S578" s="16">
        <v>78145522</v>
      </c>
      <c r="T578" s="16">
        <v>112000000</v>
      </c>
      <c r="U578" s="16">
        <v>2404477611</v>
      </c>
      <c r="V578" s="16">
        <f t="shared" si="56"/>
        <v>2</v>
      </c>
      <c r="W578" s="19" cm="1">
        <f t="array" ref="W578">SUMPRODUCT((V578=品质升级提升效果!$H$3:$H$102)*(品质升级提升效果!$I$3:$I$102=C578)*(品质升级提升效果!$J$3:$J$102))</f>
        <v>3.24</v>
      </c>
      <c r="X578" s="19" cm="1">
        <f t="array" ref="X578">IFERROR(LOOKUP(1,0/((L578=Sheet2!$A$1:$A$90)*(Sheet2!$B$1:$B$90=C578)),Sheet2!$C$1:$C$90),W578)</f>
        <v>4.300000000000001E-2</v>
      </c>
      <c r="Y578" s="16">
        <f t="shared" si="57"/>
        <v>3360257</v>
      </c>
      <c r="Z578" s="16">
        <f t="shared" si="58"/>
        <v>5779200</v>
      </c>
      <c r="AA578" s="16">
        <f t="shared" si="59"/>
        <v>126368656</v>
      </c>
    </row>
    <row r="579" spans="1:27" x14ac:dyDescent="0.15">
      <c r="A579" s="16">
        <v>574</v>
      </c>
      <c r="B579" s="16">
        <v>403</v>
      </c>
      <c r="C579" s="16">
        <v>10</v>
      </c>
      <c r="D579" s="16">
        <f t="shared" si="60"/>
        <v>0</v>
      </c>
      <c r="E579" s="16">
        <f t="shared" si="62"/>
        <v>0</v>
      </c>
      <c r="F579" s="16">
        <f t="shared" si="61"/>
        <v>0</v>
      </c>
      <c r="L579" s="16" t="s">
        <v>54</v>
      </c>
      <c r="M579" s="16" t="str" cm="1">
        <f t="array" ref="M579:U579">_xlfn._xlws.FILTER(领地怪物效果!$A$4:$I$64,L579=领地怪物效果!$A$4:$A$64)</f>
        <v>远征PVP-9级要塞</v>
      </c>
      <c r="N579" s="16">
        <v>9</v>
      </c>
      <c r="O579" s="16">
        <v>56</v>
      </c>
      <c r="P579" s="16">
        <v>300</v>
      </c>
      <c r="Q579" s="16">
        <v>300</v>
      </c>
      <c r="R579" s="16">
        <v>0</v>
      </c>
      <c r="S579" s="16">
        <v>168313432</v>
      </c>
      <c r="T579" s="16">
        <v>210000000</v>
      </c>
      <c r="U579" s="16">
        <v>4508395522</v>
      </c>
      <c r="V579" s="16">
        <f t="shared" si="56"/>
        <v>3</v>
      </c>
      <c r="W579" s="19" cm="1">
        <f t="array" ref="W579">SUMPRODUCT((V579=品质升级提升效果!$H$3:$H$102)*(品质升级提升效果!$I$3:$I$102=C579)*(品质升级提升效果!$J$3:$J$102))</f>
        <v>2.64</v>
      </c>
      <c r="X579" s="19" cm="1">
        <f t="array" ref="X579">IFERROR(LOOKUP(1,0/((L579=Sheet2!$A$1:$A$90)*(Sheet2!$B$1:$B$90=C579)),Sheet2!$C$1:$C$90),W579)</f>
        <v>4.300000000000001E-2</v>
      </c>
      <c r="Y579" s="16">
        <f t="shared" si="57"/>
        <v>7237477</v>
      </c>
      <c r="Z579" s="16">
        <f t="shared" si="58"/>
        <v>10836000</v>
      </c>
      <c r="AA579" s="16">
        <f t="shared" si="59"/>
        <v>236941231</v>
      </c>
    </row>
    <row r="580" spans="1:27" x14ac:dyDescent="0.15">
      <c r="A580" s="16">
        <v>575</v>
      </c>
      <c r="B580" s="16">
        <v>404</v>
      </c>
      <c r="C580" s="16">
        <v>10</v>
      </c>
      <c r="D580" s="16">
        <f t="shared" si="60"/>
        <v>0</v>
      </c>
      <c r="E580" s="16">
        <f t="shared" si="62"/>
        <v>0</v>
      </c>
      <c r="F580" s="16">
        <f t="shared" si="61"/>
        <v>0</v>
      </c>
      <c r="L580" s="16" t="s">
        <v>55</v>
      </c>
      <c r="M580" s="16" t="str" cm="1">
        <f t="array" ref="M580:U580">_xlfn._xlws.FILTER(领地怪物效果!$A$4:$I$64,L580=领地怪物效果!$A$4:$A$64)</f>
        <v>远征PVP-10级中心城邦</v>
      </c>
      <c r="N580" s="16">
        <v>10</v>
      </c>
      <c r="O580" s="16">
        <v>83</v>
      </c>
      <c r="P580" s="16">
        <v>401</v>
      </c>
      <c r="Q580" s="16">
        <v>401</v>
      </c>
      <c r="R580" s="16">
        <v>0</v>
      </c>
      <c r="S580" s="16">
        <v>249464552</v>
      </c>
      <c r="T580" s="16">
        <v>280700000</v>
      </c>
      <c r="U580" s="16">
        <v>6026222014</v>
      </c>
      <c r="V580" s="16">
        <f t="shared" si="56"/>
        <v>4</v>
      </c>
      <c r="W580" s="19" cm="1">
        <f t="array" ref="W580">SUMPRODUCT((V580=品质升级提升效果!$H$3:$H$102)*(品质升级提升效果!$I$3:$I$102=C580)*(品质升级提升效果!$J$3:$J$102))</f>
        <v>2.2400000000000002</v>
      </c>
      <c r="X580" s="19" cm="1">
        <f t="array" ref="X580">IFERROR(LOOKUP(1,0/((L580=Sheet2!$A$1:$A$90)*(Sheet2!$B$1:$B$90=C580)),Sheet2!$C$1:$C$90),W580)</f>
        <v>4.300000000000001E-2</v>
      </c>
      <c r="Y580" s="16">
        <f t="shared" si="57"/>
        <v>10726975</v>
      </c>
      <c r="Z580" s="16">
        <f t="shared" si="58"/>
        <v>14484120</v>
      </c>
      <c r="AA580" s="16">
        <f t="shared" si="59"/>
        <v>316711445</v>
      </c>
    </row>
    <row r="581" spans="1:27" x14ac:dyDescent="0.15">
      <c r="A581" s="16">
        <v>576</v>
      </c>
      <c r="B581" s="16">
        <v>500</v>
      </c>
      <c r="C581" s="16">
        <v>10</v>
      </c>
      <c r="D581" s="16">
        <f t="shared" si="60"/>
        <v>0</v>
      </c>
      <c r="E581" s="16">
        <f t="shared" si="62"/>
        <v>0</v>
      </c>
      <c r="F581" s="16">
        <f t="shared" si="61"/>
        <v>0</v>
      </c>
      <c r="L581" s="16" t="s">
        <v>56</v>
      </c>
      <c r="M581" s="16" t="str" cm="1">
        <f t="array" ref="M581:U581">_xlfn._xlws.FILTER(领地怪物效果!$A$4:$I$64,L581=领地怪物效果!$A$4:$A$64)</f>
        <v>远征PVE-出生</v>
      </c>
      <c r="N581" s="16">
        <v>0</v>
      </c>
      <c r="O581" s="16">
        <v>1.5</v>
      </c>
      <c r="P581" s="16">
        <v>1.2</v>
      </c>
      <c r="Q581" s="16">
        <v>1.2</v>
      </c>
      <c r="R581" s="16">
        <v>0</v>
      </c>
      <c r="S581" s="16">
        <v>4508395</v>
      </c>
      <c r="T581" s="16">
        <v>840000</v>
      </c>
      <c r="U581" s="16">
        <v>18033582</v>
      </c>
      <c r="V581" s="16">
        <f t="shared" si="56"/>
        <v>1</v>
      </c>
      <c r="W581" s="19" cm="1">
        <f t="array" ref="W581">SUMPRODUCT((V581=品质升级提升效果!$H$3:$H$102)*(品质升级提升效果!$I$3:$I$102=C581)*(品质升级提升效果!$J$3:$J$102))</f>
        <v>4.5</v>
      </c>
      <c r="X581" s="19" cm="1">
        <f t="array" ref="X581">IFERROR(LOOKUP(1,0/((L581=Sheet2!$A$1:$A$90)*(Sheet2!$B$1:$B$90=C581)),Sheet2!$C$1:$C$90),W581)</f>
        <v>4.5</v>
      </c>
      <c r="Y581" s="16">
        <f t="shared" si="57"/>
        <v>20287777</v>
      </c>
      <c r="Z581" s="16">
        <f t="shared" si="58"/>
        <v>4536000</v>
      </c>
      <c r="AA581" s="16">
        <f t="shared" si="59"/>
        <v>99184701</v>
      </c>
    </row>
    <row r="582" spans="1:27" x14ac:dyDescent="0.15">
      <c r="A582" s="16">
        <v>577</v>
      </c>
      <c r="B582" s="16">
        <v>501</v>
      </c>
      <c r="C582" s="16">
        <v>10</v>
      </c>
      <c r="D582" s="16">
        <f t="shared" si="60"/>
        <v>0</v>
      </c>
      <c r="E582" s="16">
        <f t="shared" si="62"/>
        <v>0</v>
      </c>
      <c r="F582" s="16">
        <f t="shared" si="61"/>
        <v>0</v>
      </c>
      <c r="L582" s="16" t="s">
        <v>57</v>
      </c>
      <c r="M582" s="16" t="str" cm="1">
        <f t="array" ref="M582:U582">_xlfn._xlws.FILTER(领地怪物效果!$A$4:$I$64,L582=领地怪物效果!$A$4:$A$64)</f>
        <v>远征PVE-1级普通</v>
      </c>
      <c r="N582" s="16">
        <v>1</v>
      </c>
      <c r="O582" s="16">
        <v>1.35</v>
      </c>
      <c r="P582" s="16">
        <v>1.2</v>
      </c>
      <c r="Q582" s="16">
        <v>1.2</v>
      </c>
      <c r="R582" s="16">
        <v>0</v>
      </c>
      <c r="S582" s="16">
        <v>4057555</v>
      </c>
      <c r="T582" s="16">
        <v>840000</v>
      </c>
      <c r="U582" s="16">
        <v>18033582</v>
      </c>
      <c r="V582" s="16">
        <f t="shared" si="56"/>
        <v>1</v>
      </c>
      <c r="W582" s="19" cm="1">
        <f t="array" ref="W582">SUMPRODUCT((V582=品质升级提升效果!$H$3:$H$102)*(品质升级提升效果!$I$3:$I$102=C582)*(品质升级提升效果!$J$3:$J$102))</f>
        <v>4.5</v>
      </c>
      <c r="X582" s="19" cm="1">
        <f t="array" ref="X582">IFERROR(LOOKUP(1,0/((L582=Sheet2!$A$1:$A$90)*(Sheet2!$B$1:$B$90=C582)),Sheet2!$C$1:$C$90),W582)</f>
        <v>4.5</v>
      </c>
      <c r="Y582" s="16">
        <f t="shared" si="57"/>
        <v>18258997</v>
      </c>
      <c r="Z582" s="16">
        <f t="shared" si="58"/>
        <v>4536000</v>
      </c>
      <c r="AA582" s="16">
        <f t="shared" si="59"/>
        <v>99184701</v>
      </c>
    </row>
    <row r="583" spans="1:27" x14ac:dyDescent="0.15">
      <c r="A583" s="16">
        <v>578</v>
      </c>
      <c r="B583" s="16">
        <v>502</v>
      </c>
      <c r="C583" s="16">
        <v>10</v>
      </c>
      <c r="D583" s="16">
        <f t="shared" si="60"/>
        <v>0</v>
      </c>
      <c r="E583" s="16">
        <f t="shared" si="62"/>
        <v>0</v>
      </c>
      <c r="F583" s="16">
        <f t="shared" si="61"/>
        <v>0</v>
      </c>
      <c r="L583" s="16" t="s">
        <v>58</v>
      </c>
      <c r="M583" s="16" t="str" cm="1">
        <f t="array" ref="M583:U583">_xlfn._xlws.FILTER(领地怪物效果!$A$4:$I$64,L583=领地怪物效果!$A$4:$A$64)</f>
        <v>远征PVE-2级普通</v>
      </c>
      <c r="N583" s="16">
        <v>2</v>
      </c>
      <c r="O583" s="16">
        <v>2.8</v>
      </c>
      <c r="P583" s="16">
        <v>1.8</v>
      </c>
      <c r="Q583" s="16">
        <v>1.8</v>
      </c>
      <c r="R583" s="16">
        <v>0</v>
      </c>
      <c r="S583" s="16">
        <v>8415671</v>
      </c>
      <c r="T583" s="16">
        <v>1260000</v>
      </c>
      <c r="U583" s="16">
        <v>27050373</v>
      </c>
      <c r="V583" s="16">
        <f t="shared" ref="V583:V605" si="63">IF(MID(B583,2,3)+0=0,1,MID(B583,2,3)+0)</f>
        <v>2</v>
      </c>
      <c r="W583" s="19" cm="1">
        <f t="array" ref="W583">SUMPRODUCT((V583=品质升级提升效果!$H$3:$H$102)*(品质升级提升效果!$I$3:$I$102=C583)*(品质升级提升效果!$J$3:$J$102))</f>
        <v>3.24</v>
      </c>
      <c r="X583" s="19" cm="1">
        <f t="array" ref="X583">IFERROR(LOOKUP(1,0/((L583=Sheet2!$A$1:$A$90)*(Sheet2!$B$1:$B$90=C583)),Sheet2!$C$1:$C$90),W583)</f>
        <v>3.24</v>
      </c>
      <c r="Y583" s="16">
        <f t="shared" ref="Y583:Y605" si="64">INT(S583*$X583)</f>
        <v>27266774</v>
      </c>
      <c r="Z583" s="16">
        <f t="shared" ref="Z583:Z605" si="65">INT(T583*$X583*(1+C583/50))</f>
        <v>4898880</v>
      </c>
      <c r="AA583" s="16">
        <f t="shared" ref="AA583:AA605" si="66">INT(U583*$X583*(1+C583/45))</f>
        <v>107119477</v>
      </c>
    </row>
    <row r="584" spans="1:27" x14ac:dyDescent="0.15">
      <c r="A584" s="16">
        <v>579</v>
      </c>
      <c r="B584" s="16">
        <v>503</v>
      </c>
      <c r="C584" s="16">
        <v>10</v>
      </c>
      <c r="D584" s="16">
        <f t="shared" si="60"/>
        <v>0</v>
      </c>
      <c r="E584" s="16">
        <f t="shared" si="62"/>
        <v>0</v>
      </c>
      <c r="F584" s="16">
        <f t="shared" si="61"/>
        <v>0</v>
      </c>
      <c r="L584" s="16" t="s">
        <v>59</v>
      </c>
      <c r="M584" s="16" t="str" cm="1">
        <f t="array" ref="M584:U584">_xlfn._xlws.FILTER(领地怪物效果!$A$4:$I$64,L584=领地怪物效果!$A$4:$A$64)</f>
        <v>远征PVE-3级普通</v>
      </c>
      <c r="N584" s="16">
        <v>3</v>
      </c>
      <c r="O584" s="16">
        <v>5.5</v>
      </c>
      <c r="P584" s="16">
        <v>3</v>
      </c>
      <c r="Q584" s="16">
        <v>3</v>
      </c>
      <c r="R584" s="16">
        <v>0</v>
      </c>
      <c r="S584" s="16">
        <v>16530783</v>
      </c>
      <c r="T584" s="16">
        <v>2100000</v>
      </c>
      <c r="U584" s="16">
        <v>45083955</v>
      </c>
      <c r="V584" s="16">
        <f t="shared" si="63"/>
        <v>3</v>
      </c>
      <c r="W584" s="19" cm="1">
        <f t="array" ref="W584">SUMPRODUCT((V584=品质升级提升效果!$H$3:$H$102)*(品质升级提升效果!$I$3:$I$102=C584)*(品质升级提升效果!$J$3:$J$102))</f>
        <v>2.64</v>
      </c>
      <c r="X584" s="19" cm="1">
        <f t="array" ref="X584">IFERROR(LOOKUP(1,0/((L584=Sheet2!$A$1:$A$90)*(Sheet2!$B$1:$B$90=C584)),Sheet2!$C$1:$C$90),W584)</f>
        <v>2.64</v>
      </c>
      <c r="Y584" s="16">
        <f t="shared" si="64"/>
        <v>43641267</v>
      </c>
      <c r="Z584" s="16">
        <f t="shared" si="65"/>
        <v>6652800</v>
      </c>
      <c r="AA584" s="16">
        <f t="shared" si="66"/>
        <v>145470894</v>
      </c>
    </row>
    <row r="585" spans="1:27" x14ac:dyDescent="0.15">
      <c r="A585" s="16">
        <v>580</v>
      </c>
      <c r="B585" s="16">
        <v>504</v>
      </c>
      <c r="C585" s="16">
        <v>10</v>
      </c>
      <c r="D585" s="16">
        <f t="shared" si="60"/>
        <v>0</v>
      </c>
      <c r="E585" s="16">
        <f t="shared" si="62"/>
        <v>0</v>
      </c>
      <c r="F585" s="16">
        <f t="shared" si="61"/>
        <v>0</v>
      </c>
      <c r="L585" s="16" t="s">
        <v>60</v>
      </c>
      <c r="M585" s="16" t="str" cm="1">
        <f t="array" ref="M585:U585">_xlfn._xlws.FILTER(领地怪物效果!$A$4:$I$64,L585=领地怪物效果!$A$4:$A$64)</f>
        <v>远征PVE-4级普通</v>
      </c>
      <c r="N585" s="16">
        <v>4</v>
      </c>
      <c r="O585" s="16">
        <v>8</v>
      </c>
      <c r="P585" s="16">
        <v>22</v>
      </c>
      <c r="Q585" s="16">
        <v>22</v>
      </c>
      <c r="R585" s="16">
        <v>0</v>
      </c>
      <c r="S585" s="16">
        <v>24044776</v>
      </c>
      <c r="T585" s="16">
        <v>15400000</v>
      </c>
      <c r="U585" s="16">
        <v>330615671</v>
      </c>
      <c r="V585" s="16">
        <f t="shared" si="63"/>
        <v>4</v>
      </c>
      <c r="W585" s="19" cm="1">
        <f t="array" ref="W585">SUMPRODUCT((V585=品质升级提升效果!$H$3:$H$102)*(品质升级提升效果!$I$3:$I$102=C585)*(品质升级提升效果!$J$3:$J$102))</f>
        <v>2.2400000000000002</v>
      </c>
      <c r="X585" s="19" cm="1">
        <f t="array" ref="X585">IFERROR(LOOKUP(1,0/((L585=Sheet2!$A$1:$A$90)*(Sheet2!$B$1:$B$90=C585)),Sheet2!$C$1:$C$90),W585)</f>
        <v>2.2400000000000002</v>
      </c>
      <c r="Y585" s="16">
        <f t="shared" si="64"/>
        <v>53860298</v>
      </c>
      <c r="Z585" s="16">
        <f t="shared" si="65"/>
        <v>41395200</v>
      </c>
      <c r="AA585" s="16">
        <f t="shared" si="66"/>
        <v>905152237</v>
      </c>
    </row>
    <row r="586" spans="1:27" x14ac:dyDescent="0.15">
      <c r="A586" s="16">
        <v>581</v>
      </c>
      <c r="B586" s="16">
        <v>505</v>
      </c>
      <c r="C586" s="16">
        <v>10</v>
      </c>
      <c r="D586" s="16">
        <f t="shared" si="60"/>
        <v>0</v>
      </c>
      <c r="E586" s="16">
        <f t="shared" si="62"/>
        <v>0</v>
      </c>
      <c r="F586" s="16">
        <f t="shared" si="61"/>
        <v>0</v>
      </c>
      <c r="L586" s="16" t="s">
        <v>61</v>
      </c>
      <c r="M586" s="16" t="str" cm="1">
        <f t="array" ref="M586:U586">_xlfn._xlws.FILTER(领地怪物效果!$A$4:$I$64,L586=领地怪物效果!$A$4:$A$64)</f>
        <v>远征PVE-5级普通</v>
      </c>
      <c r="N586" s="16">
        <v>5</v>
      </c>
      <c r="O586" s="16">
        <v>12</v>
      </c>
      <c r="P586" s="16">
        <v>25</v>
      </c>
      <c r="Q586" s="16">
        <v>25</v>
      </c>
      <c r="R586" s="16">
        <v>0</v>
      </c>
      <c r="S586" s="16">
        <v>36067164</v>
      </c>
      <c r="T586" s="16">
        <v>17500000</v>
      </c>
      <c r="U586" s="16">
        <v>375699626</v>
      </c>
      <c r="V586" s="16">
        <f t="shared" si="63"/>
        <v>5</v>
      </c>
      <c r="W586" s="19" cm="1">
        <f t="array" ref="W586">SUMPRODUCT((V586=品质升级提升效果!$H$3:$H$102)*(品质升级提升效果!$I$3:$I$102=C586)*(品质升级提升效果!$J$3:$J$102))</f>
        <v>2.04</v>
      </c>
      <c r="X586" s="19" cm="1">
        <f t="array" ref="X586">IFERROR(LOOKUP(1,0/((L586=Sheet2!$A$1:$A$90)*(Sheet2!$B$1:$B$90=C586)),Sheet2!$C$1:$C$90),W586)</f>
        <v>2.04</v>
      </c>
      <c r="Y586" s="16">
        <f t="shared" si="64"/>
        <v>73577014</v>
      </c>
      <c r="Z586" s="16">
        <f t="shared" si="65"/>
        <v>42840000</v>
      </c>
      <c r="AA586" s="16">
        <f t="shared" si="66"/>
        <v>936744400</v>
      </c>
    </row>
    <row r="587" spans="1:27" x14ac:dyDescent="0.15">
      <c r="A587" s="16">
        <v>582</v>
      </c>
      <c r="B587" s="16">
        <v>506</v>
      </c>
      <c r="C587" s="16">
        <v>10</v>
      </c>
      <c r="D587" s="16">
        <f t="shared" si="60"/>
        <v>0</v>
      </c>
      <c r="E587" s="16">
        <f t="shared" si="62"/>
        <v>0</v>
      </c>
      <c r="F587" s="16">
        <f t="shared" si="61"/>
        <v>0</v>
      </c>
      <c r="L587" s="16" t="s">
        <v>62</v>
      </c>
      <c r="M587" s="16" t="str" cm="1">
        <f t="array" ref="M587:U587">_xlfn._xlws.FILTER(领地怪物效果!$A$4:$I$64,L587=领地怪物效果!$A$4:$A$64)</f>
        <v>远征PVE-6级普通</v>
      </c>
      <c r="N587" s="16">
        <v>6</v>
      </c>
      <c r="O587" s="16">
        <v>28</v>
      </c>
      <c r="P587" s="16">
        <v>160</v>
      </c>
      <c r="Q587" s="16">
        <v>160</v>
      </c>
      <c r="R587" s="16">
        <v>0</v>
      </c>
      <c r="S587" s="16">
        <v>84156716</v>
      </c>
      <c r="T587" s="16">
        <v>112000000</v>
      </c>
      <c r="U587" s="16">
        <v>2404477611</v>
      </c>
      <c r="V587" s="16">
        <f t="shared" si="63"/>
        <v>6</v>
      </c>
      <c r="W587" s="19" cm="1">
        <f t="array" ref="W587">SUMPRODUCT((V587=品质升级提升效果!$H$3:$H$102)*(品质升级提升效果!$I$3:$I$102=C587)*(品质升级提升效果!$J$3:$J$102))</f>
        <v>1.98</v>
      </c>
      <c r="X587" s="19" cm="1">
        <f t="array" ref="X587">IFERROR(LOOKUP(1,0/((L587=Sheet2!$A$1:$A$90)*(Sheet2!$B$1:$B$90=C587)),Sheet2!$C$1:$C$90),W587)</f>
        <v>1.98</v>
      </c>
      <c r="Y587" s="16">
        <f t="shared" si="64"/>
        <v>166630297</v>
      </c>
      <c r="Z587" s="16">
        <f t="shared" si="65"/>
        <v>266112000</v>
      </c>
      <c r="AA587" s="16">
        <f t="shared" si="66"/>
        <v>5818835818</v>
      </c>
    </row>
    <row r="588" spans="1:27" x14ac:dyDescent="0.15">
      <c r="A588" s="16">
        <v>583</v>
      </c>
      <c r="B588" s="16">
        <v>507</v>
      </c>
      <c r="C588" s="16">
        <v>10</v>
      </c>
      <c r="D588" s="16">
        <f t="shared" si="60"/>
        <v>0</v>
      </c>
      <c r="E588" s="16">
        <f t="shared" si="62"/>
        <v>0</v>
      </c>
      <c r="F588" s="16">
        <f t="shared" si="61"/>
        <v>0</v>
      </c>
      <c r="L588" s="16" t="s">
        <v>63</v>
      </c>
      <c r="M588" s="16" t="str" cm="1">
        <f t="array" ref="M588:U588">_xlfn._xlws.FILTER(领地怪物效果!$A$4:$I$64,L588=领地怪物效果!$A$4:$A$64)</f>
        <v>远征PVE-7级普通</v>
      </c>
      <c r="N588" s="16">
        <v>7</v>
      </c>
      <c r="O588" s="16">
        <v>32</v>
      </c>
      <c r="P588" s="16">
        <v>200</v>
      </c>
      <c r="Q588" s="16">
        <v>200</v>
      </c>
      <c r="R588" s="16">
        <v>0</v>
      </c>
      <c r="S588" s="16">
        <v>96179104</v>
      </c>
      <c r="T588" s="16">
        <v>140000000</v>
      </c>
      <c r="U588" s="16">
        <v>3005597014</v>
      </c>
      <c r="V588" s="16">
        <f t="shared" si="63"/>
        <v>7</v>
      </c>
      <c r="W588" s="19" cm="1">
        <f t="array" ref="W588">SUMPRODUCT((V588=品质升级提升效果!$H$3:$H$102)*(品质升级提升效果!$I$3:$I$102=C588)*(品质升级提升效果!$J$3:$J$102))</f>
        <v>1.78</v>
      </c>
      <c r="X588" s="19" cm="1">
        <f t="array" ref="X588">IFERROR(LOOKUP(1,0/((L588=Sheet2!$A$1:$A$90)*(Sheet2!$B$1:$B$90=C588)),Sheet2!$C$1:$C$90),W588)</f>
        <v>1.78</v>
      </c>
      <c r="Y588" s="16">
        <f t="shared" si="64"/>
        <v>171198805</v>
      </c>
      <c r="Z588" s="16">
        <f t="shared" si="65"/>
        <v>299040000</v>
      </c>
      <c r="AA588" s="16">
        <f t="shared" si="66"/>
        <v>6538843281</v>
      </c>
    </row>
    <row r="589" spans="1:27" x14ac:dyDescent="0.15">
      <c r="A589" s="16">
        <v>584</v>
      </c>
      <c r="B589" s="16">
        <v>508</v>
      </c>
      <c r="C589" s="16">
        <v>10</v>
      </c>
      <c r="D589" s="16">
        <f t="shared" si="60"/>
        <v>0</v>
      </c>
      <c r="E589" s="16">
        <f t="shared" si="62"/>
        <v>0</v>
      </c>
      <c r="F589" s="16">
        <f t="shared" si="61"/>
        <v>0</v>
      </c>
      <c r="L589" s="16" t="s">
        <v>64</v>
      </c>
      <c r="M589" s="16" t="str" cm="1">
        <f t="array" ref="M589:U589">_xlfn._xlws.FILTER(领地怪物效果!$A$4:$I$64,L589=领地怪物效果!$A$4:$A$64)</f>
        <v>远征PVE-8级普通</v>
      </c>
      <c r="N589" s="16">
        <v>8</v>
      </c>
      <c r="O589" s="16">
        <v>35</v>
      </c>
      <c r="P589" s="16">
        <v>250</v>
      </c>
      <c r="Q589" s="16">
        <v>250</v>
      </c>
      <c r="R589" s="16">
        <v>0</v>
      </c>
      <c r="S589" s="16">
        <v>105195895</v>
      </c>
      <c r="T589" s="16">
        <v>175000000</v>
      </c>
      <c r="U589" s="16">
        <v>3756996268</v>
      </c>
      <c r="V589" s="16">
        <f t="shared" si="63"/>
        <v>8</v>
      </c>
      <c r="W589" s="19" cm="1">
        <f t="array" ref="W589">SUMPRODUCT((V589=品质升级提升效果!$H$3:$H$102)*(品质升级提升效果!$I$3:$I$102=C589)*(品质升级提升效果!$J$3:$J$102))</f>
        <v>1.58</v>
      </c>
      <c r="X589" s="19" cm="1">
        <f t="array" ref="X589">IFERROR(LOOKUP(1,0/((L589=Sheet2!$A$1:$A$90)*(Sheet2!$B$1:$B$90=C589)),Sheet2!$C$1:$C$90),W589)</f>
        <v>1.58</v>
      </c>
      <c r="Y589" s="16">
        <f t="shared" si="64"/>
        <v>166209514</v>
      </c>
      <c r="Z589" s="16">
        <f t="shared" si="65"/>
        <v>331800000</v>
      </c>
      <c r="AA589" s="16">
        <f t="shared" si="66"/>
        <v>7255177237</v>
      </c>
    </row>
    <row r="590" spans="1:27" x14ac:dyDescent="0.15">
      <c r="A590" s="16">
        <v>585</v>
      </c>
      <c r="B590" s="16">
        <v>509</v>
      </c>
      <c r="C590" s="16">
        <v>10</v>
      </c>
      <c r="D590" s="16">
        <f t="shared" si="60"/>
        <v>0</v>
      </c>
      <c r="E590" s="16">
        <f t="shared" si="62"/>
        <v>0</v>
      </c>
      <c r="F590" s="16">
        <f t="shared" si="61"/>
        <v>0</v>
      </c>
      <c r="L590" s="16" t="s">
        <v>65</v>
      </c>
      <c r="M590" s="16" t="str" cm="1">
        <f t="array" ref="M590:U590">_xlfn._xlws.FILTER(领地怪物效果!$A$4:$I$64,L590=领地怪物效果!$A$4:$A$64)</f>
        <v>远征PVE-9级普通</v>
      </c>
      <c r="N590" s="16">
        <v>9</v>
      </c>
      <c r="O590" s="16">
        <v>60</v>
      </c>
      <c r="P590" s="16">
        <v>300</v>
      </c>
      <c r="Q590" s="16">
        <v>300</v>
      </c>
      <c r="R590" s="16">
        <v>0</v>
      </c>
      <c r="S590" s="16">
        <v>180335820</v>
      </c>
      <c r="T590" s="16">
        <v>210000000</v>
      </c>
      <c r="U590" s="16">
        <v>4508395522</v>
      </c>
      <c r="V590" s="16">
        <f t="shared" si="63"/>
        <v>9</v>
      </c>
      <c r="W590" s="19" cm="1">
        <f t="array" ref="W590">SUMPRODUCT((V590=品质升级提升效果!$H$3:$H$102)*(品质升级提升效果!$I$3:$I$102=C590)*(品质升级提升效果!$J$3:$J$102))</f>
        <v>1.48</v>
      </c>
      <c r="X590" s="19" cm="1">
        <f t="array" ref="X590">IFERROR(LOOKUP(1,0/((L590=Sheet2!$A$1:$A$90)*(Sheet2!$B$1:$B$90=C590)),Sheet2!$C$1:$C$90),W590)</f>
        <v>1.48</v>
      </c>
      <c r="Y590" s="16">
        <f t="shared" si="64"/>
        <v>266897013</v>
      </c>
      <c r="Z590" s="16">
        <f t="shared" si="65"/>
        <v>372960000</v>
      </c>
      <c r="AA590" s="16">
        <f t="shared" si="66"/>
        <v>8155186566</v>
      </c>
    </row>
    <row r="591" spans="1:27" x14ac:dyDescent="0.15">
      <c r="A591" s="16">
        <v>586</v>
      </c>
      <c r="B591" s="16">
        <v>510</v>
      </c>
      <c r="C591" s="16">
        <v>10</v>
      </c>
      <c r="D591" s="16">
        <f t="shared" si="60"/>
        <v>0</v>
      </c>
      <c r="E591" s="16">
        <f t="shared" si="62"/>
        <v>0</v>
      </c>
      <c r="F591" s="16">
        <f t="shared" si="61"/>
        <v>0</v>
      </c>
      <c r="L591" s="16" t="s">
        <v>66</v>
      </c>
      <c r="M591" s="16" t="str" cm="1">
        <f t="array" ref="M591:U591">_xlfn._xlws.FILTER(领地怪物效果!$A$4:$I$64,L591=领地怪物效果!$A$4:$A$64)</f>
        <v>远征PVE-10级普通</v>
      </c>
      <c r="N591" s="16">
        <v>10</v>
      </c>
      <c r="O591" s="16">
        <v>70</v>
      </c>
      <c r="P591" s="16">
        <v>320</v>
      </c>
      <c r="Q591" s="16">
        <v>320</v>
      </c>
      <c r="R591" s="16">
        <v>0</v>
      </c>
      <c r="S591" s="16">
        <v>210391791</v>
      </c>
      <c r="T591" s="16">
        <v>224000000</v>
      </c>
      <c r="U591" s="16">
        <v>4808955223</v>
      </c>
      <c r="V591" s="16">
        <f t="shared" si="63"/>
        <v>10</v>
      </c>
      <c r="W591" s="19" cm="1">
        <f t="array" ref="W591">SUMPRODUCT((V591=品质升级提升效果!$H$3:$H$102)*(品质升级提升效果!$I$3:$I$102=C591)*(品质升级提升效果!$J$3:$J$102))</f>
        <v>1.32</v>
      </c>
      <c r="X591" s="19" cm="1">
        <f t="array" ref="X591">IFERROR(LOOKUP(1,0/((L591=Sheet2!$A$1:$A$90)*(Sheet2!$B$1:$B$90=C591)),Sheet2!$C$1:$C$90),W591)</f>
        <v>1.32</v>
      </c>
      <c r="Y591" s="16">
        <f t="shared" si="64"/>
        <v>277717164</v>
      </c>
      <c r="Z591" s="16">
        <f t="shared" si="65"/>
        <v>354816000</v>
      </c>
      <c r="AA591" s="16">
        <f t="shared" si="66"/>
        <v>7758447759</v>
      </c>
    </row>
    <row r="592" spans="1:27" x14ac:dyDescent="0.15">
      <c r="A592" s="16">
        <v>587</v>
      </c>
      <c r="B592" s="16">
        <v>601</v>
      </c>
      <c r="C592" s="16">
        <v>10</v>
      </c>
      <c r="D592" s="16">
        <f t="shared" si="60"/>
        <v>0</v>
      </c>
      <c r="E592" s="16">
        <f t="shared" si="62"/>
        <v>0</v>
      </c>
      <c r="F592" s="16">
        <f t="shared" si="61"/>
        <v>1000</v>
      </c>
      <c r="L592" s="16" t="s">
        <v>67</v>
      </c>
      <c r="M592" s="16" t="str" cm="1">
        <f t="array" ref="M592:U592">_xlfn._xlws.FILTER(领地怪物效果!$A$4:$I$64,L592=领地怪物效果!$A$4:$A$64)</f>
        <v>远征PVE-1级远古矿井</v>
      </c>
      <c r="N592" s="16">
        <v>1</v>
      </c>
      <c r="O592" s="16">
        <v>1.9</v>
      </c>
      <c r="P592" s="16">
        <v>1.9</v>
      </c>
      <c r="Q592" s="16">
        <v>1.9</v>
      </c>
      <c r="R592" s="16">
        <v>0</v>
      </c>
      <c r="S592" s="16">
        <v>5710634</v>
      </c>
      <c r="T592" s="16">
        <v>1330000</v>
      </c>
      <c r="U592" s="16">
        <v>28553171</v>
      </c>
      <c r="V592" s="16">
        <f t="shared" si="63"/>
        <v>1</v>
      </c>
      <c r="W592" s="19" cm="1">
        <f t="array" ref="W592">SUMPRODUCT((V592=品质升级提升效果!$H$3:$H$102)*(品质升级提升效果!$I$3:$I$102=C592)*(品质升级提升效果!$J$3:$J$102))</f>
        <v>4.5</v>
      </c>
      <c r="X592" s="19" cm="1">
        <f t="array" ref="X592">IFERROR(LOOKUP(1,0/((L592=Sheet2!$A$1:$A$90)*(Sheet2!$B$1:$B$90=C592)),Sheet2!$C$1:$C$90),W592)</f>
        <v>4.5</v>
      </c>
      <c r="Y592" s="16">
        <f t="shared" si="64"/>
        <v>25697853</v>
      </c>
      <c r="Z592" s="16">
        <f t="shared" si="65"/>
        <v>7182000</v>
      </c>
      <c r="AA592" s="16">
        <f t="shared" si="66"/>
        <v>157042440</v>
      </c>
    </row>
    <row r="593" spans="1:27" x14ac:dyDescent="0.15">
      <c r="A593" s="16">
        <v>588</v>
      </c>
      <c r="B593" s="16">
        <v>602</v>
      </c>
      <c r="C593" s="16">
        <v>10</v>
      </c>
      <c r="D593" s="16">
        <f t="shared" si="60"/>
        <v>0</v>
      </c>
      <c r="E593" s="16">
        <f t="shared" si="62"/>
        <v>0</v>
      </c>
      <c r="F593" s="16">
        <f t="shared" si="61"/>
        <v>1000</v>
      </c>
      <c r="L593" s="16" t="s">
        <v>68</v>
      </c>
      <c r="M593" s="16" t="str" cm="1">
        <f t="array" ref="M593:U593">_xlfn._xlws.FILTER(领地怪物效果!$A$4:$I$64,L593=领地怪物效果!$A$4:$A$64)</f>
        <v>远征PVE-2级远古矿井</v>
      </c>
      <c r="N593" s="16">
        <v>2</v>
      </c>
      <c r="O593" s="16">
        <v>2.95</v>
      </c>
      <c r="P593" s="16">
        <v>2.25</v>
      </c>
      <c r="Q593" s="16">
        <v>2.25</v>
      </c>
      <c r="R593" s="16">
        <v>0</v>
      </c>
      <c r="S593" s="16">
        <v>8866511</v>
      </c>
      <c r="T593" s="16">
        <v>1575000</v>
      </c>
      <c r="U593" s="16">
        <v>33812966</v>
      </c>
      <c r="V593" s="16">
        <f t="shared" si="63"/>
        <v>2</v>
      </c>
      <c r="W593" s="19" cm="1">
        <f t="array" ref="W593">SUMPRODUCT((V593=品质升级提升效果!$H$3:$H$102)*(品质升级提升效果!$I$3:$I$102=C593)*(品质升级提升效果!$J$3:$J$102))</f>
        <v>3.24</v>
      </c>
      <c r="X593" s="19" cm="1">
        <f t="array" ref="X593">IFERROR(LOOKUP(1,0/((L593=Sheet2!$A$1:$A$90)*(Sheet2!$B$1:$B$90=C593)),Sheet2!$C$1:$C$90),W593)</f>
        <v>3.24</v>
      </c>
      <c r="Y593" s="16">
        <f t="shared" si="64"/>
        <v>28727495</v>
      </c>
      <c r="Z593" s="16">
        <f t="shared" si="65"/>
        <v>6123600</v>
      </c>
      <c r="AA593" s="16">
        <f t="shared" si="66"/>
        <v>133899345</v>
      </c>
    </row>
    <row r="594" spans="1:27" x14ac:dyDescent="0.15">
      <c r="A594" s="16">
        <v>589</v>
      </c>
      <c r="B594" s="16">
        <v>603</v>
      </c>
      <c r="C594" s="16">
        <v>10</v>
      </c>
      <c r="D594" s="16">
        <f t="shared" ref="D594:D605" si="67">IF(AND(B594&gt;200,B594&lt;300),1,0)*100*C594</f>
        <v>0</v>
      </c>
      <c r="E594" s="16">
        <f t="shared" si="62"/>
        <v>0</v>
      </c>
      <c r="F594" s="16">
        <f t="shared" ref="F594:F605" si="68">IF(AND(B594&gt;600,B594&lt;700),1,0)*100*C594</f>
        <v>1000</v>
      </c>
      <c r="L594" s="16" t="s">
        <v>69</v>
      </c>
      <c r="M594" s="16" t="str" cm="1">
        <f t="array" ref="M594:U594">_xlfn._xlws.FILTER(领地怪物效果!$A$4:$I$64,L594=领地怪物效果!$A$4:$A$64)</f>
        <v>远征PVE-3级远古矿井</v>
      </c>
      <c r="N594" s="16">
        <v>3</v>
      </c>
      <c r="O594" s="16">
        <v>5.9</v>
      </c>
      <c r="P594" s="16">
        <v>3.9</v>
      </c>
      <c r="Q594" s="16">
        <v>3.9</v>
      </c>
      <c r="R594" s="16">
        <v>0</v>
      </c>
      <c r="S594" s="16">
        <v>17733022</v>
      </c>
      <c r="T594" s="16">
        <v>2730000</v>
      </c>
      <c r="U594" s="16">
        <v>58609141</v>
      </c>
      <c r="V594" s="16">
        <f t="shared" si="63"/>
        <v>3</v>
      </c>
      <c r="W594" s="19" cm="1">
        <f t="array" ref="W594">SUMPRODUCT((V594=品质升级提升效果!$H$3:$H$102)*(品质升级提升效果!$I$3:$I$102=C594)*(品质升级提升效果!$J$3:$J$102))</f>
        <v>2.64</v>
      </c>
      <c r="X594" s="19" cm="1">
        <f t="array" ref="X594">IFERROR(LOOKUP(1,0/((L594=Sheet2!$A$1:$A$90)*(Sheet2!$B$1:$B$90=C594)),Sheet2!$C$1:$C$90),W594)</f>
        <v>2.64</v>
      </c>
      <c r="Y594" s="16">
        <f t="shared" si="64"/>
        <v>46815178</v>
      </c>
      <c r="Z594" s="16">
        <f t="shared" si="65"/>
        <v>8648640</v>
      </c>
      <c r="AA594" s="16">
        <f t="shared" si="66"/>
        <v>189112161</v>
      </c>
    </row>
    <row r="595" spans="1:27" x14ac:dyDescent="0.15">
      <c r="A595" s="16">
        <v>590</v>
      </c>
      <c r="B595" s="16">
        <v>604</v>
      </c>
      <c r="C595" s="16">
        <v>10</v>
      </c>
      <c r="D595" s="16">
        <f t="shared" si="67"/>
        <v>0</v>
      </c>
      <c r="E595" s="16">
        <f t="shared" si="62"/>
        <v>0</v>
      </c>
      <c r="F595" s="16">
        <f t="shared" si="68"/>
        <v>1000</v>
      </c>
      <c r="L595" s="16" t="s">
        <v>70</v>
      </c>
      <c r="M595" s="16" t="str" cm="1">
        <f t="array" ref="M595:U595">_xlfn._xlws.FILTER(领地怪物效果!$A$4:$I$64,L595=领地怪物效果!$A$4:$A$64)</f>
        <v>远征PVE-4级远古矿井</v>
      </c>
      <c r="N595" s="16">
        <v>4</v>
      </c>
      <c r="O595" s="16">
        <v>8.6999999999999993</v>
      </c>
      <c r="P595" s="16">
        <v>29.7</v>
      </c>
      <c r="Q595" s="16">
        <v>29.7</v>
      </c>
      <c r="R595" s="16">
        <v>0</v>
      </c>
      <c r="S595" s="16">
        <v>26148694</v>
      </c>
      <c r="T595" s="16">
        <v>20790000</v>
      </c>
      <c r="U595" s="16">
        <v>446331156</v>
      </c>
      <c r="V595" s="16">
        <f t="shared" si="63"/>
        <v>4</v>
      </c>
      <c r="W595" s="19" cm="1">
        <f t="array" ref="W595">SUMPRODUCT((V595=品质升级提升效果!$H$3:$H$102)*(品质升级提升效果!$I$3:$I$102=C595)*(品质升级提升效果!$J$3:$J$102))</f>
        <v>2.2400000000000002</v>
      </c>
      <c r="X595" s="19" cm="1">
        <f t="array" ref="X595">IFERROR(LOOKUP(1,0/((L595=Sheet2!$A$1:$A$90)*(Sheet2!$B$1:$B$90=C595)),Sheet2!$C$1:$C$90),W595)</f>
        <v>2.2400000000000002</v>
      </c>
      <c r="Y595" s="16">
        <f t="shared" si="64"/>
        <v>58573074</v>
      </c>
      <c r="Z595" s="16">
        <f t="shared" si="65"/>
        <v>55883520</v>
      </c>
      <c r="AA595" s="16">
        <f t="shared" si="66"/>
        <v>1221955520</v>
      </c>
    </row>
    <row r="596" spans="1:27" x14ac:dyDescent="0.15">
      <c r="A596" s="16">
        <v>591</v>
      </c>
      <c r="B596" s="16">
        <v>605</v>
      </c>
      <c r="C596" s="16">
        <v>10</v>
      </c>
      <c r="D596" s="16">
        <f t="shared" si="67"/>
        <v>0</v>
      </c>
      <c r="E596" s="16">
        <f t="shared" si="62"/>
        <v>0</v>
      </c>
      <c r="F596" s="16">
        <f t="shared" si="68"/>
        <v>1000</v>
      </c>
      <c r="L596" s="16" t="s">
        <v>71</v>
      </c>
      <c r="M596" s="16" t="str" cm="1">
        <f t="array" ref="M596:U596">_xlfn._xlws.FILTER(领地怪物效果!$A$4:$I$64,L596=领地怪物效果!$A$4:$A$64)</f>
        <v>远征PVE-5级远古矿井</v>
      </c>
      <c r="N596" s="16">
        <v>5</v>
      </c>
      <c r="O596" s="16">
        <v>13.2</v>
      </c>
      <c r="P596" s="16">
        <v>35</v>
      </c>
      <c r="Q596" s="16">
        <v>35</v>
      </c>
      <c r="R596" s="16">
        <v>0</v>
      </c>
      <c r="S596" s="16">
        <v>39673880</v>
      </c>
      <c r="T596" s="16">
        <v>24500000</v>
      </c>
      <c r="U596" s="16">
        <v>525979477</v>
      </c>
      <c r="V596" s="16">
        <f t="shared" si="63"/>
        <v>5</v>
      </c>
      <c r="W596" s="19" cm="1">
        <f t="array" ref="W596">SUMPRODUCT((V596=品质升级提升效果!$H$3:$H$102)*(品质升级提升效果!$I$3:$I$102=C596)*(品质升级提升效果!$J$3:$J$102))</f>
        <v>2.04</v>
      </c>
      <c r="X596" s="19" cm="1">
        <f t="array" ref="X596">IFERROR(LOOKUP(1,0/((L596=Sheet2!$A$1:$A$90)*(Sheet2!$B$1:$B$90=C596)),Sheet2!$C$1:$C$90),W596)</f>
        <v>2.04</v>
      </c>
      <c r="Y596" s="16">
        <f t="shared" si="64"/>
        <v>80934715</v>
      </c>
      <c r="Z596" s="16">
        <f t="shared" si="65"/>
        <v>59976000</v>
      </c>
      <c r="AA596" s="16">
        <f t="shared" si="66"/>
        <v>1311442162</v>
      </c>
    </row>
    <row r="597" spans="1:27" x14ac:dyDescent="0.15">
      <c r="A597" s="16">
        <v>592</v>
      </c>
      <c r="B597" s="16">
        <v>606</v>
      </c>
      <c r="C597" s="16">
        <v>10</v>
      </c>
      <c r="D597" s="16">
        <f t="shared" si="67"/>
        <v>0</v>
      </c>
      <c r="E597" s="16">
        <f t="shared" si="62"/>
        <v>0</v>
      </c>
      <c r="F597" s="16">
        <f t="shared" si="68"/>
        <v>1000</v>
      </c>
      <c r="L597" s="16" t="s">
        <v>72</v>
      </c>
      <c r="M597" s="16" t="str" cm="1">
        <f t="array" ref="M597:U597">_xlfn._xlws.FILTER(领地怪物效果!$A$4:$I$64,L597=领地怪物效果!$A$4:$A$64)</f>
        <v>远征PVE-6级远古矿井</v>
      </c>
      <c r="N597" s="16">
        <v>6</v>
      </c>
      <c r="O597" s="16">
        <v>31.05</v>
      </c>
      <c r="P597" s="16">
        <v>232</v>
      </c>
      <c r="Q597" s="16">
        <v>232</v>
      </c>
      <c r="R597" s="16">
        <v>0</v>
      </c>
      <c r="S597" s="16">
        <v>93323787</v>
      </c>
      <c r="T597" s="16">
        <v>162400000</v>
      </c>
      <c r="U597" s="16">
        <v>3486492537</v>
      </c>
      <c r="V597" s="16">
        <f t="shared" si="63"/>
        <v>6</v>
      </c>
      <c r="W597" s="19" cm="1">
        <f t="array" ref="W597">SUMPRODUCT((V597=品质升级提升效果!$H$3:$H$102)*(品质升级提升效果!$I$3:$I$102=C597)*(品质升级提升效果!$J$3:$J$102))</f>
        <v>1.98</v>
      </c>
      <c r="X597" s="19" cm="1">
        <f t="array" ref="X597">IFERROR(LOOKUP(1,0/((L597=Sheet2!$A$1:$A$90)*(Sheet2!$B$1:$B$90=C597)),Sheet2!$C$1:$C$90),W597)</f>
        <v>1.98</v>
      </c>
      <c r="Y597" s="16">
        <f t="shared" si="64"/>
        <v>184781098</v>
      </c>
      <c r="Z597" s="16">
        <f t="shared" si="65"/>
        <v>385862400</v>
      </c>
      <c r="AA597" s="16">
        <f t="shared" si="66"/>
        <v>8437311939</v>
      </c>
    </row>
    <row r="598" spans="1:27" x14ac:dyDescent="0.15">
      <c r="A598" s="16">
        <v>593</v>
      </c>
      <c r="B598" s="16">
        <v>607</v>
      </c>
      <c r="C598" s="16">
        <v>10</v>
      </c>
      <c r="D598" s="16">
        <f t="shared" si="67"/>
        <v>0</v>
      </c>
      <c r="E598" s="16">
        <f t="shared" si="62"/>
        <v>0</v>
      </c>
      <c r="F598" s="16">
        <f t="shared" si="68"/>
        <v>1000</v>
      </c>
      <c r="L598" s="16" t="s">
        <v>73</v>
      </c>
      <c r="M598" s="16" t="str" cm="1">
        <f t="array" ref="M598:U598">_xlfn._xlws.FILTER(领地怪物效果!$A$4:$I$64,L598=领地怪物效果!$A$4:$A$64)</f>
        <v>远征PVE-7级远古矿井</v>
      </c>
      <c r="N598" s="16">
        <v>7</v>
      </c>
      <c r="O598" s="16">
        <v>35.799999999999997</v>
      </c>
      <c r="P598" s="16">
        <v>300</v>
      </c>
      <c r="Q598" s="16">
        <v>300</v>
      </c>
      <c r="R598" s="16">
        <v>0</v>
      </c>
      <c r="S598" s="16">
        <v>107600373</v>
      </c>
      <c r="T598" s="16">
        <v>210000000</v>
      </c>
      <c r="U598" s="16">
        <v>4508395522</v>
      </c>
      <c r="V598" s="16">
        <f t="shared" si="63"/>
        <v>7</v>
      </c>
      <c r="W598" s="19" cm="1">
        <f t="array" ref="W598">SUMPRODUCT((V598=品质升级提升效果!$H$3:$H$102)*(品质升级提升效果!$I$3:$I$102=C598)*(品质升级提升效果!$J$3:$J$102))</f>
        <v>1.78</v>
      </c>
      <c r="X598" s="19" cm="1">
        <f t="array" ref="X598">IFERROR(LOOKUP(1,0/((L598=Sheet2!$A$1:$A$90)*(Sheet2!$B$1:$B$90=C598)),Sheet2!$C$1:$C$90),W598)</f>
        <v>1.78</v>
      </c>
      <c r="Y598" s="16">
        <f t="shared" si="64"/>
        <v>191528663</v>
      </c>
      <c r="Z598" s="16">
        <f t="shared" si="65"/>
        <v>448560000</v>
      </c>
      <c r="AA598" s="16">
        <f t="shared" si="66"/>
        <v>9808264924</v>
      </c>
    </row>
    <row r="599" spans="1:27" x14ac:dyDescent="0.15">
      <c r="A599" s="16">
        <v>594</v>
      </c>
      <c r="B599" s="16">
        <v>608</v>
      </c>
      <c r="C599" s="16">
        <v>10</v>
      </c>
      <c r="D599" s="16">
        <f t="shared" si="67"/>
        <v>0</v>
      </c>
      <c r="E599" s="16">
        <f t="shared" si="62"/>
        <v>0</v>
      </c>
      <c r="F599" s="16">
        <f t="shared" si="68"/>
        <v>1000</v>
      </c>
      <c r="L599" s="16" t="s">
        <v>74</v>
      </c>
      <c r="M599" s="16" t="str" cm="1">
        <f t="array" ref="M599:U599">_xlfn._xlws.FILTER(领地怪物效果!$A$4:$I$64,L599=领地怪物效果!$A$4:$A$64)</f>
        <v>远征PVE-8级远古矿井</v>
      </c>
      <c r="N599" s="16">
        <v>8</v>
      </c>
      <c r="O599" s="16">
        <v>39.549999999999997</v>
      </c>
      <c r="P599" s="16">
        <v>387.5</v>
      </c>
      <c r="Q599" s="16">
        <v>387.5</v>
      </c>
      <c r="R599" s="16">
        <v>0</v>
      </c>
      <c r="S599" s="16">
        <v>118871361</v>
      </c>
      <c r="T599" s="16">
        <v>271250000</v>
      </c>
      <c r="U599" s="16">
        <v>5823344216</v>
      </c>
      <c r="V599" s="16">
        <f t="shared" si="63"/>
        <v>8</v>
      </c>
      <c r="W599" s="19" cm="1">
        <f t="array" ref="W599">SUMPRODUCT((V599=品质升级提升效果!$H$3:$H$102)*(品质升级提升效果!$I$3:$I$102=C599)*(品质升级提升效果!$J$3:$J$102))</f>
        <v>1.58</v>
      </c>
      <c r="X599" s="19" cm="1">
        <f t="array" ref="X599">IFERROR(LOOKUP(1,0/((L599=Sheet2!$A$1:$A$90)*(Sheet2!$B$1:$B$90=C599)),Sheet2!$C$1:$C$90),W599)</f>
        <v>1.58</v>
      </c>
      <c r="Y599" s="16">
        <f t="shared" si="64"/>
        <v>187816750</v>
      </c>
      <c r="Z599" s="16">
        <f t="shared" si="65"/>
        <v>514290000</v>
      </c>
      <c r="AA599" s="16">
        <f t="shared" si="66"/>
        <v>11245524719</v>
      </c>
    </row>
    <row r="600" spans="1:27" x14ac:dyDescent="0.15">
      <c r="A600" s="16">
        <v>595</v>
      </c>
      <c r="B600" s="16">
        <v>609</v>
      </c>
      <c r="C600" s="16">
        <v>10</v>
      </c>
      <c r="D600" s="16">
        <f t="shared" si="67"/>
        <v>0</v>
      </c>
      <c r="E600" s="16">
        <f t="shared" si="62"/>
        <v>0</v>
      </c>
      <c r="F600" s="16">
        <f t="shared" si="68"/>
        <v>1000</v>
      </c>
      <c r="L600" s="16" t="s">
        <v>75</v>
      </c>
      <c r="M600" s="16" t="str" cm="1">
        <f t="array" ref="M600:U600">_xlfn._xlws.FILTER(领地怪物效果!$A$4:$I$64,L600=领地怪物效果!$A$4:$A$64)</f>
        <v>远征PVE-9级远古矿井</v>
      </c>
      <c r="N600" s="16">
        <v>9</v>
      </c>
      <c r="O600" s="16">
        <v>68.400000000000006</v>
      </c>
      <c r="P600" s="16">
        <v>480</v>
      </c>
      <c r="Q600" s="16">
        <v>480</v>
      </c>
      <c r="R600" s="16">
        <v>0</v>
      </c>
      <c r="S600" s="16">
        <v>205582835</v>
      </c>
      <c r="T600" s="16">
        <v>336000000</v>
      </c>
      <c r="U600" s="16">
        <v>7213432835</v>
      </c>
      <c r="V600" s="16">
        <f t="shared" si="63"/>
        <v>9</v>
      </c>
      <c r="W600" s="19" cm="1">
        <f t="array" ref="W600">SUMPRODUCT((V600=品质升级提升效果!$H$3:$H$102)*(品质升级提升效果!$I$3:$I$102=C600)*(品质升级提升效果!$J$3:$J$102))</f>
        <v>1.48</v>
      </c>
      <c r="X600" s="19" cm="1">
        <f t="array" ref="X600">IFERROR(LOOKUP(1,0/((L600=Sheet2!$A$1:$A$90)*(Sheet2!$B$1:$B$90=C600)),Sheet2!$C$1:$C$90),W600)</f>
        <v>1.48</v>
      </c>
      <c r="Y600" s="16">
        <f t="shared" si="64"/>
        <v>304262595</v>
      </c>
      <c r="Z600" s="16">
        <f t="shared" si="65"/>
        <v>596736000</v>
      </c>
      <c r="AA600" s="16">
        <f t="shared" si="66"/>
        <v>13048298505</v>
      </c>
    </row>
    <row r="601" spans="1:27" x14ac:dyDescent="0.15">
      <c r="A601" s="16">
        <v>596</v>
      </c>
      <c r="B601" s="16">
        <v>701</v>
      </c>
      <c r="C601" s="16">
        <v>10</v>
      </c>
      <c r="D601" s="16">
        <f t="shared" si="67"/>
        <v>0</v>
      </c>
      <c r="E601" s="16">
        <f t="shared" si="62"/>
        <v>0</v>
      </c>
      <c r="F601" s="16">
        <f t="shared" si="68"/>
        <v>0</v>
      </c>
      <c r="L601" s="16" t="s">
        <v>76</v>
      </c>
      <c r="M601" s="16" t="str" cm="1">
        <f t="array" ref="M601:U601">_xlfn._xlws.FILTER(领地怪物效果!$A$4:$I$64,L601=领地怪物效果!$A$4:$A$64)</f>
        <v>远征PVE-2级BOSS据点</v>
      </c>
      <c r="N601" s="16">
        <v>2</v>
      </c>
      <c r="O601" s="16">
        <v>3.2</v>
      </c>
      <c r="P601" s="16">
        <v>2</v>
      </c>
      <c r="Q601" s="16">
        <v>2</v>
      </c>
      <c r="R601" s="16">
        <v>0</v>
      </c>
      <c r="S601" s="16">
        <v>9617910</v>
      </c>
      <c r="T601" s="16">
        <v>1400000</v>
      </c>
      <c r="U601" s="16">
        <v>30055970</v>
      </c>
      <c r="V601" s="16">
        <f t="shared" si="63"/>
        <v>1</v>
      </c>
      <c r="W601" s="19" cm="1">
        <f t="array" ref="W601">SUMPRODUCT((V601=品质升级提升效果!$H$3:$H$102)*(品质升级提升效果!$I$3:$I$102=C601)*(品质升级提升效果!$J$3:$J$102))</f>
        <v>4.5</v>
      </c>
      <c r="X601" s="22" cm="1">
        <f t="array" ref="X601">IFERROR(LOOKUP(1,0/((L601=Sheet2!$A$1:$A$90)*(Sheet2!$B$1:$B$90=C601)),Sheet2!$C$1:$C$90),W601)</f>
        <v>4.300000000000001E-2</v>
      </c>
      <c r="Y601" s="16">
        <f t="shared" si="64"/>
        <v>413570</v>
      </c>
      <c r="Z601" s="16">
        <f t="shared" si="65"/>
        <v>72240</v>
      </c>
      <c r="AA601" s="16">
        <f t="shared" si="66"/>
        <v>1579608</v>
      </c>
    </row>
    <row r="602" spans="1:27" x14ac:dyDescent="0.15">
      <c r="A602" s="16">
        <v>597</v>
      </c>
      <c r="B602" s="16">
        <v>702</v>
      </c>
      <c r="C602" s="16">
        <v>10</v>
      </c>
      <c r="D602" s="16">
        <f t="shared" si="67"/>
        <v>0</v>
      </c>
      <c r="E602" s="16">
        <f t="shared" si="62"/>
        <v>0</v>
      </c>
      <c r="F602" s="16">
        <f t="shared" si="68"/>
        <v>0</v>
      </c>
      <c r="L602" s="16" t="s">
        <v>77</v>
      </c>
      <c r="M602" s="16" t="str" cm="1">
        <f t="array" ref="M602:U602">_xlfn._xlws.FILTER(领地怪物效果!$A$4:$I$64,L602=领地怪物效果!$A$4:$A$64)</f>
        <v>远征PVE-7级BOSS据点</v>
      </c>
      <c r="N602" s="16">
        <v>7</v>
      </c>
      <c r="O602" s="16">
        <v>26</v>
      </c>
      <c r="P602" s="16">
        <v>160</v>
      </c>
      <c r="Q602" s="16">
        <v>160</v>
      </c>
      <c r="R602" s="16">
        <v>0</v>
      </c>
      <c r="S602" s="16">
        <v>78145522</v>
      </c>
      <c r="T602" s="16">
        <v>112000000</v>
      </c>
      <c r="U602" s="16">
        <v>2404477611</v>
      </c>
      <c r="V602" s="16">
        <f t="shared" si="63"/>
        <v>2</v>
      </c>
      <c r="W602" s="19" cm="1">
        <f t="array" ref="W602">SUMPRODUCT((V602=品质升级提升效果!$H$3:$H$102)*(品质升级提升效果!$I$3:$I$102=C602)*(品质升级提升效果!$J$3:$J$102))</f>
        <v>3.24</v>
      </c>
      <c r="X602" s="22" cm="1">
        <f t="array" ref="X602">IFERROR(LOOKUP(1,0/((L602=Sheet2!$A$1:$A$90)*(Sheet2!$B$1:$B$90=C602)),Sheet2!$C$1:$C$90),W602)</f>
        <v>4.300000000000001E-2</v>
      </c>
      <c r="Y602" s="16">
        <f t="shared" si="64"/>
        <v>3360257</v>
      </c>
      <c r="Z602" s="16">
        <f t="shared" si="65"/>
        <v>5779200</v>
      </c>
      <c r="AA602" s="16">
        <f t="shared" si="66"/>
        <v>126368656</v>
      </c>
    </row>
    <row r="603" spans="1:27" x14ac:dyDescent="0.15">
      <c r="A603" s="16">
        <v>598</v>
      </c>
      <c r="B603" s="16">
        <v>703</v>
      </c>
      <c r="C603" s="16">
        <v>10</v>
      </c>
      <c r="D603" s="16">
        <f t="shared" si="67"/>
        <v>0</v>
      </c>
      <c r="E603" s="16">
        <f t="shared" si="62"/>
        <v>0</v>
      </c>
      <c r="F603" s="16">
        <f t="shared" si="68"/>
        <v>0</v>
      </c>
      <c r="L603" s="16" t="s">
        <v>78</v>
      </c>
      <c r="M603" s="16" t="str" cm="1">
        <f t="array" ref="M603:U603">_xlfn._xlws.FILTER(领地怪物效果!$A$4:$I$64,L603=领地怪物效果!$A$4:$A$64)</f>
        <v>远征PVE-8级BOSS据点</v>
      </c>
      <c r="N603" s="16">
        <v>8</v>
      </c>
      <c r="O603" s="16">
        <v>31</v>
      </c>
      <c r="P603" s="16">
        <v>181</v>
      </c>
      <c r="Q603" s="16">
        <v>181</v>
      </c>
      <c r="R603" s="16">
        <v>0</v>
      </c>
      <c r="S603" s="16">
        <v>93173507</v>
      </c>
      <c r="T603" s="16">
        <v>126700000</v>
      </c>
      <c r="U603" s="16">
        <v>2720065298</v>
      </c>
      <c r="V603" s="16">
        <f t="shared" si="63"/>
        <v>3</v>
      </c>
      <c r="W603" s="19" cm="1">
        <f t="array" ref="W603">SUMPRODUCT((V603=品质升级提升效果!$H$3:$H$102)*(品质升级提升效果!$I$3:$I$102=C603)*(品质升级提升效果!$J$3:$J$102))</f>
        <v>2.64</v>
      </c>
      <c r="X603" s="22" cm="1">
        <f t="array" ref="X603">IFERROR(LOOKUP(1,0/((L603=Sheet2!$A$1:$A$90)*(Sheet2!$B$1:$B$90=C603)),Sheet2!$C$1:$C$90),W603)</f>
        <v>4.300000000000001E-2</v>
      </c>
      <c r="Y603" s="16">
        <f t="shared" si="64"/>
        <v>4006460</v>
      </c>
      <c r="Z603" s="16">
        <f t="shared" si="65"/>
        <v>6537720</v>
      </c>
      <c r="AA603" s="16">
        <f t="shared" si="66"/>
        <v>142954542</v>
      </c>
    </row>
    <row r="604" spans="1:27" x14ac:dyDescent="0.15">
      <c r="A604" s="16">
        <v>599</v>
      </c>
      <c r="B604" s="16">
        <v>704</v>
      </c>
      <c r="C604" s="16">
        <v>10</v>
      </c>
      <c r="D604" s="16">
        <f t="shared" si="67"/>
        <v>0</v>
      </c>
      <c r="E604" s="16">
        <f t="shared" ref="E604:E605" si="69">IF(AND(B604&gt;300,B604&lt;400),1,0)*100*C604</f>
        <v>0</v>
      </c>
      <c r="F604" s="16">
        <f t="shared" si="68"/>
        <v>0</v>
      </c>
      <c r="L604" s="16" t="s">
        <v>79</v>
      </c>
      <c r="M604" s="16" t="str" cm="1">
        <f t="array" ref="M604:U604">_xlfn._xlws.FILTER(领地怪物效果!$A$4:$I$64,L604=领地怪物效果!$A$4:$A$64)</f>
        <v>远征PVE-9级BOSS据点</v>
      </c>
      <c r="N604" s="16">
        <v>9</v>
      </c>
      <c r="O604" s="16">
        <v>51</v>
      </c>
      <c r="P604" s="16">
        <v>284</v>
      </c>
      <c r="Q604" s="16">
        <v>284</v>
      </c>
      <c r="R604" s="16">
        <v>0</v>
      </c>
      <c r="S604" s="16">
        <v>153285447</v>
      </c>
      <c r="T604" s="16">
        <v>198800000</v>
      </c>
      <c r="U604" s="16">
        <v>4267947761</v>
      </c>
      <c r="V604" s="16">
        <f t="shared" si="63"/>
        <v>4</v>
      </c>
      <c r="W604" s="19" cm="1">
        <f t="array" ref="W604">SUMPRODUCT((V604=品质升级提升效果!$H$3:$H$102)*(品质升级提升效果!$I$3:$I$102=C604)*(品质升级提升效果!$J$3:$J$102))</f>
        <v>2.2400000000000002</v>
      </c>
      <c r="X604" s="22" cm="1">
        <f t="array" ref="X604">IFERROR(LOOKUP(1,0/((L604=Sheet2!$A$1:$A$90)*(Sheet2!$B$1:$B$90=C604)),Sheet2!$C$1:$C$90),W604)</f>
        <v>4.300000000000001E-2</v>
      </c>
      <c r="Y604" s="16">
        <f t="shared" si="64"/>
        <v>6591274</v>
      </c>
      <c r="Z604" s="16">
        <f t="shared" si="65"/>
        <v>10258080</v>
      </c>
      <c r="AA604" s="16">
        <f t="shared" si="66"/>
        <v>224304365</v>
      </c>
    </row>
    <row r="605" spans="1:27" x14ac:dyDescent="0.15">
      <c r="A605" s="16">
        <v>600</v>
      </c>
      <c r="B605" s="16">
        <v>705</v>
      </c>
      <c r="C605" s="16">
        <v>10</v>
      </c>
      <c r="D605" s="16">
        <f t="shared" si="67"/>
        <v>0</v>
      </c>
      <c r="E605" s="16">
        <f t="shared" si="69"/>
        <v>0</v>
      </c>
      <c r="F605" s="16">
        <f t="shared" si="68"/>
        <v>0</v>
      </c>
      <c r="L605" s="16" t="s">
        <v>80</v>
      </c>
      <c r="M605" s="16" t="str" cm="1">
        <f t="array" ref="M605:U605">_xlfn._xlws.FILTER(领地怪物效果!$A$4:$I$64,L605=领地怪物效果!$A$4:$A$64)</f>
        <v>远征PVE-10级BOSS据点</v>
      </c>
      <c r="N605" s="16">
        <v>10</v>
      </c>
      <c r="O605" s="16">
        <v>81</v>
      </c>
      <c r="P605" s="16">
        <v>382</v>
      </c>
      <c r="Q605" s="16">
        <v>382</v>
      </c>
      <c r="R605" s="16">
        <v>0</v>
      </c>
      <c r="S605" s="16">
        <v>243453358</v>
      </c>
      <c r="T605" s="16">
        <v>267400000</v>
      </c>
      <c r="U605" s="16">
        <v>5740690298</v>
      </c>
      <c r="V605" s="16">
        <f t="shared" si="63"/>
        <v>5</v>
      </c>
      <c r="W605" s="19" cm="1">
        <f t="array" ref="W605">SUMPRODUCT((V605=品质升级提升效果!$H$3:$H$102)*(品质升级提升效果!$I$3:$I$102=C605)*(品质升级提升效果!$J$3:$J$102))</f>
        <v>2.04</v>
      </c>
      <c r="X605" s="22" cm="1">
        <f t="array" ref="X605">IFERROR(LOOKUP(1,0/((L605=Sheet2!$A$1:$A$90)*(Sheet2!$B$1:$B$90=C605)),Sheet2!$C$1:$C$90),W605)</f>
        <v>4.300000000000001E-2</v>
      </c>
      <c r="Y605" s="16">
        <f t="shared" si="64"/>
        <v>10468494</v>
      </c>
      <c r="Z605" s="16">
        <f t="shared" si="65"/>
        <v>13797840</v>
      </c>
      <c r="AA605" s="16">
        <f t="shared" si="66"/>
        <v>301705167</v>
      </c>
    </row>
  </sheetData>
  <mergeCells count="3">
    <mergeCell ref="S3:U3"/>
    <mergeCell ref="W3:X3"/>
    <mergeCell ref="AB3:AC3"/>
  </mergeCells>
  <phoneticPr fontId="2" type="noConversion"/>
  <pageMargins left="0.7" right="0.7" top="0.75" bottom="0.75" header="0.3" footer="0.3"/>
  <pageSetup paperSize="9"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Sheet4"/>
  <dimension ref="A1:G90"/>
  <sheetViews>
    <sheetView workbookViewId="0">
      <selection activeCell="G30" sqref="G30"/>
    </sheetView>
  </sheetViews>
  <sheetFormatPr defaultColWidth="9" defaultRowHeight="13.5" x14ac:dyDescent="0.15"/>
  <cols>
    <col min="1" max="1" width="22" bestFit="1" customWidth="1"/>
    <col min="7" max="7" width="22" bestFit="1" customWidth="1"/>
  </cols>
  <sheetData>
    <row r="1" spans="1:7" x14ac:dyDescent="0.15">
      <c r="A1" t="s">
        <v>52</v>
      </c>
      <c r="B1">
        <v>1</v>
      </c>
      <c r="C1" s="6">
        <f t="shared" ref="C1:C32" si="0">VLOOKUP(B1,$F$1:$G$10,2,0)</f>
        <v>0.01</v>
      </c>
      <c r="F1" s="1">
        <v>1</v>
      </c>
      <c r="G1" s="3">
        <v>0.01</v>
      </c>
    </row>
    <row r="2" spans="1:7" x14ac:dyDescent="0.15">
      <c r="A2" t="s">
        <v>53</v>
      </c>
      <c r="B2">
        <v>1</v>
      </c>
      <c r="C2" s="6">
        <f t="shared" si="0"/>
        <v>0.01</v>
      </c>
      <c r="F2" s="1">
        <v>2</v>
      </c>
      <c r="G2" s="3">
        <v>1.4999999999999999E-2</v>
      </c>
    </row>
    <row r="3" spans="1:7" x14ac:dyDescent="0.15">
      <c r="A3" t="s">
        <v>54</v>
      </c>
      <c r="B3">
        <v>1</v>
      </c>
      <c r="C3" s="6">
        <f t="shared" si="0"/>
        <v>0.01</v>
      </c>
      <c r="F3">
        <v>3</v>
      </c>
      <c r="G3" s="3">
        <v>0.02</v>
      </c>
    </row>
    <row r="4" spans="1:7" x14ac:dyDescent="0.15">
      <c r="A4" t="s">
        <v>55</v>
      </c>
      <c r="B4">
        <v>1</v>
      </c>
      <c r="C4" s="6">
        <f t="shared" si="0"/>
        <v>0.01</v>
      </c>
      <c r="F4" s="1">
        <v>4</v>
      </c>
      <c r="G4" s="3">
        <v>2.4E-2</v>
      </c>
    </row>
    <row r="5" spans="1:7" x14ac:dyDescent="0.15">
      <c r="A5" t="s">
        <v>76</v>
      </c>
      <c r="B5">
        <v>1</v>
      </c>
      <c r="C5" s="6">
        <f t="shared" si="0"/>
        <v>0.01</v>
      </c>
      <c r="F5" s="1">
        <v>5</v>
      </c>
      <c r="G5" s="3">
        <v>2.8000000000000001E-2</v>
      </c>
    </row>
    <row r="6" spans="1:7" x14ac:dyDescent="0.15">
      <c r="A6" t="s">
        <v>77</v>
      </c>
      <c r="B6">
        <v>1</v>
      </c>
      <c r="C6" s="6">
        <f t="shared" si="0"/>
        <v>0.01</v>
      </c>
      <c r="F6">
        <v>6</v>
      </c>
      <c r="G6" s="3">
        <f>G5+0.003</f>
        <v>3.1E-2</v>
      </c>
    </row>
    <row r="7" spans="1:7" x14ac:dyDescent="0.15">
      <c r="A7" t="s">
        <v>78</v>
      </c>
      <c r="B7">
        <v>1</v>
      </c>
      <c r="C7" s="6">
        <f t="shared" si="0"/>
        <v>0.01</v>
      </c>
      <c r="F7" s="1">
        <v>7</v>
      </c>
      <c r="G7" s="3">
        <f t="shared" ref="G7:G10" si="1">G6+0.003</f>
        <v>3.4000000000000002E-2</v>
      </c>
    </row>
    <row r="8" spans="1:7" x14ac:dyDescent="0.15">
      <c r="A8" t="s">
        <v>79</v>
      </c>
      <c r="B8">
        <v>1</v>
      </c>
      <c r="C8" s="6">
        <f t="shared" si="0"/>
        <v>0.01</v>
      </c>
      <c r="F8" s="1">
        <v>8</v>
      </c>
      <c r="G8" s="3">
        <f t="shared" si="1"/>
        <v>3.7000000000000005E-2</v>
      </c>
    </row>
    <row r="9" spans="1:7" x14ac:dyDescent="0.15">
      <c r="A9" t="s">
        <v>80</v>
      </c>
      <c r="B9">
        <v>1</v>
      </c>
      <c r="C9" s="6">
        <f t="shared" si="0"/>
        <v>0.01</v>
      </c>
      <c r="F9">
        <v>9</v>
      </c>
      <c r="G9" s="3">
        <f t="shared" si="1"/>
        <v>4.0000000000000008E-2</v>
      </c>
    </row>
    <row r="10" spans="1:7" x14ac:dyDescent="0.15">
      <c r="A10" t="s">
        <v>52</v>
      </c>
      <c r="B10">
        <f>B1+1</f>
        <v>2</v>
      </c>
      <c r="C10" s="6">
        <f t="shared" si="0"/>
        <v>1.4999999999999999E-2</v>
      </c>
      <c r="F10" s="1">
        <v>10</v>
      </c>
      <c r="G10" s="3">
        <f t="shared" si="1"/>
        <v>4.300000000000001E-2</v>
      </c>
    </row>
    <row r="11" spans="1:7" x14ac:dyDescent="0.15">
      <c r="A11" t="s">
        <v>53</v>
      </c>
      <c r="B11">
        <f t="shared" ref="B11:B74" si="2">B2+1</f>
        <v>2</v>
      </c>
      <c r="C11" s="6">
        <f t="shared" si="0"/>
        <v>1.4999999999999999E-2</v>
      </c>
    </row>
    <row r="12" spans="1:7" x14ac:dyDescent="0.15">
      <c r="A12" t="s">
        <v>54</v>
      </c>
      <c r="B12">
        <f t="shared" si="2"/>
        <v>2</v>
      </c>
      <c r="C12" s="6">
        <f t="shared" si="0"/>
        <v>1.4999999999999999E-2</v>
      </c>
    </row>
    <row r="13" spans="1:7" x14ac:dyDescent="0.15">
      <c r="A13" t="s">
        <v>55</v>
      </c>
      <c r="B13">
        <f t="shared" si="2"/>
        <v>2</v>
      </c>
      <c r="C13" s="6">
        <f t="shared" si="0"/>
        <v>1.4999999999999999E-2</v>
      </c>
    </row>
    <row r="14" spans="1:7" x14ac:dyDescent="0.15">
      <c r="A14" t="s">
        <v>76</v>
      </c>
      <c r="B14">
        <f t="shared" si="2"/>
        <v>2</v>
      </c>
      <c r="C14" s="6">
        <f t="shared" si="0"/>
        <v>1.4999999999999999E-2</v>
      </c>
    </row>
    <row r="15" spans="1:7" x14ac:dyDescent="0.15">
      <c r="A15" t="s">
        <v>77</v>
      </c>
      <c r="B15">
        <f t="shared" si="2"/>
        <v>2</v>
      </c>
      <c r="C15" s="6">
        <f t="shared" si="0"/>
        <v>1.4999999999999999E-2</v>
      </c>
    </row>
    <row r="16" spans="1:7" x14ac:dyDescent="0.15">
      <c r="A16" t="s">
        <v>78</v>
      </c>
      <c r="B16">
        <f t="shared" si="2"/>
        <v>2</v>
      </c>
      <c r="C16" s="6">
        <f t="shared" si="0"/>
        <v>1.4999999999999999E-2</v>
      </c>
    </row>
    <row r="17" spans="1:3" x14ac:dyDescent="0.15">
      <c r="A17" t="s">
        <v>79</v>
      </c>
      <c r="B17">
        <f t="shared" si="2"/>
        <v>2</v>
      </c>
      <c r="C17" s="6">
        <f t="shared" si="0"/>
        <v>1.4999999999999999E-2</v>
      </c>
    </row>
    <row r="18" spans="1:3" x14ac:dyDescent="0.15">
      <c r="A18" t="s">
        <v>80</v>
      </c>
      <c r="B18">
        <f t="shared" si="2"/>
        <v>2</v>
      </c>
      <c r="C18" s="6">
        <f t="shared" si="0"/>
        <v>1.4999999999999999E-2</v>
      </c>
    </row>
    <row r="19" spans="1:3" x14ac:dyDescent="0.15">
      <c r="A19" t="s">
        <v>52</v>
      </c>
      <c r="B19">
        <f t="shared" si="2"/>
        <v>3</v>
      </c>
      <c r="C19" s="6">
        <f t="shared" si="0"/>
        <v>0.02</v>
      </c>
    </row>
    <row r="20" spans="1:3" x14ac:dyDescent="0.15">
      <c r="A20" t="s">
        <v>53</v>
      </c>
      <c r="B20">
        <f t="shared" si="2"/>
        <v>3</v>
      </c>
      <c r="C20" s="6">
        <f t="shared" si="0"/>
        <v>0.02</v>
      </c>
    </row>
    <row r="21" spans="1:3" x14ac:dyDescent="0.15">
      <c r="A21" t="s">
        <v>54</v>
      </c>
      <c r="B21">
        <f t="shared" si="2"/>
        <v>3</v>
      </c>
      <c r="C21" s="6">
        <f t="shared" si="0"/>
        <v>0.02</v>
      </c>
    </row>
    <row r="22" spans="1:3" x14ac:dyDescent="0.15">
      <c r="A22" t="s">
        <v>55</v>
      </c>
      <c r="B22">
        <f t="shared" si="2"/>
        <v>3</v>
      </c>
      <c r="C22" s="6">
        <f t="shared" si="0"/>
        <v>0.02</v>
      </c>
    </row>
    <row r="23" spans="1:3" x14ac:dyDescent="0.15">
      <c r="A23" t="s">
        <v>76</v>
      </c>
      <c r="B23">
        <f t="shared" si="2"/>
        <v>3</v>
      </c>
      <c r="C23" s="6">
        <f t="shared" si="0"/>
        <v>0.02</v>
      </c>
    </row>
    <row r="24" spans="1:3" x14ac:dyDescent="0.15">
      <c r="A24" t="s">
        <v>77</v>
      </c>
      <c r="B24">
        <f t="shared" si="2"/>
        <v>3</v>
      </c>
      <c r="C24" s="6">
        <f t="shared" si="0"/>
        <v>0.02</v>
      </c>
    </row>
    <row r="25" spans="1:3" x14ac:dyDescent="0.15">
      <c r="A25" t="s">
        <v>78</v>
      </c>
      <c r="B25">
        <f t="shared" si="2"/>
        <v>3</v>
      </c>
      <c r="C25" s="6">
        <f t="shared" si="0"/>
        <v>0.02</v>
      </c>
    </row>
    <row r="26" spans="1:3" x14ac:dyDescent="0.15">
      <c r="A26" t="s">
        <v>79</v>
      </c>
      <c r="B26">
        <f t="shared" si="2"/>
        <v>3</v>
      </c>
      <c r="C26" s="6">
        <f t="shared" si="0"/>
        <v>0.02</v>
      </c>
    </row>
    <row r="27" spans="1:3" x14ac:dyDescent="0.15">
      <c r="A27" t="s">
        <v>80</v>
      </c>
      <c r="B27">
        <f t="shared" si="2"/>
        <v>3</v>
      </c>
      <c r="C27" s="6">
        <f t="shared" si="0"/>
        <v>0.02</v>
      </c>
    </row>
    <row r="28" spans="1:3" x14ac:dyDescent="0.15">
      <c r="A28" t="s">
        <v>52</v>
      </c>
      <c r="B28">
        <f t="shared" si="2"/>
        <v>4</v>
      </c>
      <c r="C28" s="6">
        <f t="shared" si="0"/>
        <v>2.4E-2</v>
      </c>
    </row>
    <row r="29" spans="1:3" x14ac:dyDescent="0.15">
      <c r="A29" t="s">
        <v>53</v>
      </c>
      <c r="B29">
        <f t="shared" si="2"/>
        <v>4</v>
      </c>
      <c r="C29" s="6">
        <f t="shared" si="0"/>
        <v>2.4E-2</v>
      </c>
    </row>
    <row r="30" spans="1:3" x14ac:dyDescent="0.15">
      <c r="A30" t="s">
        <v>54</v>
      </c>
      <c r="B30">
        <f t="shared" si="2"/>
        <v>4</v>
      </c>
      <c r="C30" s="6">
        <f t="shared" si="0"/>
        <v>2.4E-2</v>
      </c>
    </row>
    <row r="31" spans="1:3" x14ac:dyDescent="0.15">
      <c r="A31" t="s">
        <v>55</v>
      </c>
      <c r="B31">
        <f t="shared" si="2"/>
        <v>4</v>
      </c>
      <c r="C31" s="6">
        <f t="shared" si="0"/>
        <v>2.4E-2</v>
      </c>
    </row>
    <row r="32" spans="1:3" x14ac:dyDescent="0.15">
      <c r="A32" t="s">
        <v>76</v>
      </c>
      <c r="B32">
        <f t="shared" si="2"/>
        <v>4</v>
      </c>
      <c r="C32" s="6">
        <f t="shared" si="0"/>
        <v>2.4E-2</v>
      </c>
    </row>
    <row r="33" spans="1:3" x14ac:dyDescent="0.15">
      <c r="A33" t="s">
        <v>77</v>
      </c>
      <c r="B33">
        <f t="shared" si="2"/>
        <v>4</v>
      </c>
      <c r="C33" s="6">
        <f t="shared" ref="C33:C64" si="3">VLOOKUP(B33,$F$1:$G$10,2,0)</f>
        <v>2.4E-2</v>
      </c>
    </row>
    <row r="34" spans="1:3" x14ac:dyDescent="0.15">
      <c r="A34" t="s">
        <v>78</v>
      </c>
      <c r="B34">
        <f t="shared" si="2"/>
        <v>4</v>
      </c>
      <c r="C34" s="6">
        <f t="shared" si="3"/>
        <v>2.4E-2</v>
      </c>
    </row>
    <row r="35" spans="1:3" x14ac:dyDescent="0.15">
      <c r="A35" t="s">
        <v>79</v>
      </c>
      <c r="B35">
        <f t="shared" si="2"/>
        <v>4</v>
      </c>
      <c r="C35" s="6">
        <f t="shared" si="3"/>
        <v>2.4E-2</v>
      </c>
    </row>
    <row r="36" spans="1:3" x14ac:dyDescent="0.15">
      <c r="A36" t="s">
        <v>80</v>
      </c>
      <c r="B36">
        <f t="shared" si="2"/>
        <v>4</v>
      </c>
      <c r="C36" s="6">
        <f t="shared" si="3"/>
        <v>2.4E-2</v>
      </c>
    </row>
    <row r="37" spans="1:3" x14ac:dyDescent="0.15">
      <c r="A37" t="s">
        <v>52</v>
      </c>
      <c r="B37">
        <f t="shared" si="2"/>
        <v>5</v>
      </c>
      <c r="C37" s="6">
        <f t="shared" si="3"/>
        <v>2.8000000000000001E-2</v>
      </c>
    </row>
    <row r="38" spans="1:3" x14ac:dyDescent="0.15">
      <c r="A38" t="s">
        <v>53</v>
      </c>
      <c r="B38">
        <f t="shared" si="2"/>
        <v>5</v>
      </c>
      <c r="C38" s="6">
        <f t="shared" si="3"/>
        <v>2.8000000000000001E-2</v>
      </c>
    </row>
    <row r="39" spans="1:3" x14ac:dyDescent="0.15">
      <c r="A39" t="s">
        <v>54</v>
      </c>
      <c r="B39">
        <f t="shared" si="2"/>
        <v>5</v>
      </c>
      <c r="C39" s="6">
        <f t="shared" si="3"/>
        <v>2.8000000000000001E-2</v>
      </c>
    </row>
    <row r="40" spans="1:3" x14ac:dyDescent="0.15">
      <c r="A40" t="s">
        <v>55</v>
      </c>
      <c r="B40">
        <f t="shared" si="2"/>
        <v>5</v>
      </c>
      <c r="C40" s="6">
        <f t="shared" si="3"/>
        <v>2.8000000000000001E-2</v>
      </c>
    </row>
    <row r="41" spans="1:3" x14ac:dyDescent="0.15">
      <c r="A41" t="s">
        <v>76</v>
      </c>
      <c r="B41">
        <f t="shared" si="2"/>
        <v>5</v>
      </c>
      <c r="C41" s="6">
        <f t="shared" si="3"/>
        <v>2.8000000000000001E-2</v>
      </c>
    </row>
    <row r="42" spans="1:3" x14ac:dyDescent="0.15">
      <c r="A42" t="s">
        <v>77</v>
      </c>
      <c r="B42">
        <f t="shared" si="2"/>
        <v>5</v>
      </c>
      <c r="C42" s="6">
        <f t="shared" si="3"/>
        <v>2.8000000000000001E-2</v>
      </c>
    </row>
    <row r="43" spans="1:3" x14ac:dyDescent="0.15">
      <c r="A43" t="s">
        <v>78</v>
      </c>
      <c r="B43">
        <f t="shared" si="2"/>
        <v>5</v>
      </c>
      <c r="C43" s="6">
        <f t="shared" si="3"/>
        <v>2.8000000000000001E-2</v>
      </c>
    </row>
    <row r="44" spans="1:3" x14ac:dyDescent="0.15">
      <c r="A44" t="s">
        <v>79</v>
      </c>
      <c r="B44">
        <f t="shared" si="2"/>
        <v>5</v>
      </c>
      <c r="C44" s="6">
        <f t="shared" si="3"/>
        <v>2.8000000000000001E-2</v>
      </c>
    </row>
    <row r="45" spans="1:3" x14ac:dyDescent="0.15">
      <c r="A45" t="s">
        <v>80</v>
      </c>
      <c r="B45">
        <f t="shared" si="2"/>
        <v>5</v>
      </c>
      <c r="C45" s="6">
        <f t="shared" si="3"/>
        <v>2.8000000000000001E-2</v>
      </c>
    </row>
    <row r="46" spans="1:3" x14ac:dyDescent="0.15">
      <c r="A46" t="s">
        <v>52</v>
      </c>
      <c r="B46">
        <f t="shared" si="2"/>
        <v>6</v>
      </c>
      <c r="C46" s="6">
        <f t="shared" si="3"/>
        <v>3.1E-2</v>
      </c>
    </row>
    <row r="47" spans="1:3" x14ac:dyDescent="0.15">
      <c r="A47" t="s">
        <v>53</v>
      </c>
      <c r="B47">
        <f t="shared" si="2"/>
        <v>6</v>
      </c>
      <c r="C47" s="6">
        <f t="shared" si="3"/>
        <v>3.1E-2</v>
      </c>
    </row>
    <row r="48" spans="1:3" x14ac:dyDescent="0.15">
      <c r="A48" t="s">
        <v>54</v>
      </c>
      <c r="B48">
        <f t="shared" si="2"/>
        <v>6</v>
      </c>
      <c r="C48" s="6">
        <f t="shared" si="3"/>
        <v>3.1E-2</v>
      </c>
    </row>
    <row r="49" spans="1:3" x14ac:dyDescent="0.15">
      <c r="A49" t="s">
        <v>55</v>
      </c>
      <c r="B49">
        <f t="shared" si="2"/>
        <v>6</v>
      </c>
      <c r="C49" s="6">
        <f t="shared" si="3"/>
        <v>3.1E-2</v>
      </c>
    </row>
    <row r="50" spans="1:3" x14ac:dyDescent="0.15">
      <c r="A50" t="s">
        <v>76</v>
      </c>
      <c r="B50">
        <f t="shared" si="2"/>
        <v>6</v>
      </c>
      <c r="C50" s="6">
        <f t="shared" si="3"/>
        <v>3.1E-2</v>
      </c>
    </row>
    <row r="51" spans="1:3" x14ac:dyDescent="0.15">
      <c r="A51" t="s">
        <v>77</v>
      </c>
      <c r="B51">
        <f t="shared" si="2"/>
        <v>6</v>
      </c>
      <c r="C51" s="6">
        <f t="shared" si="3"/>
        <v>3.1E-2</v>
      </c>
    </row>
    <row r="52" spans="1:3" x14ac:dyDescent="0.15">
      <c r="A52" t="s">
        <v>78</v>
      </c>
      <c r="B52">
        <f t="shared" si="2"/>
        <v>6</v>
      </c>
      <c r="C52" s="6">
        <f t="shared" si="3"/>
        <v>3.1E-2</v>
      </c>
    </row>
    <row r="53" spans="1:3" x14ac:dyDescent="0.15">
      <c r="A53" t="s">
        <v>79</v>
      </c>
      <c r="B53">
        <f t="shared" si="2"/>
        <v>6</v>
      </c>
      <c r="C53" s="6">
        <f t="shared" si="3"/>
        <v>3.1E-2</v>
      </c>
    </row>
    <row r="54" spans="1:3" x14ac:dyDescent="0.15">
      <c r="A54" t="s">
        <v>80</v>
      </c>
      <c r="B54">
        <f t="shared" si="2"/>
        <v>6</v>
      </c>
      <c r="C54" s="6">
        <f t="shared" si="3"/>
        <v>3.1E-2</v>
      </c>
    </row>
    <row r="55" spans="1:3" x14ac:dyDescent="0.15">
      <c r="A55" t="s">
        <v>52</v>
      </c>
      <c r="B55">
        <f t="shared" si="2"/>
        <v>7</v>
      </c>
      <c r="C55" s="6">
        <f t="shared" si="3"/>
        <v>3.4000000000000002E-2</v>
      </c>
    </row>
    <row r="56" spans="1:3" x14ac:dyDescent="0.15">
      <c r="A56" t="s">
        <v>53</v>
      </c>
      <c r="B56">
        <f t="shared" si="2"/>
        <v>7</v>
      </c>
      <c r="C56" s="6">
        <f t="shared" si="3"/>
        <v>3.4000000000000002E-2</v>
      </c>
    </row>
    <row r="57" spans="1:3" x14ac:dyDescent="0.15">
      <c r="A57" t="s">
        <v>54</v>
      </c>
      <c r="B57">
        <f t="shared" si="2"/>
        <v>7</v>
      </c>
      <c r="C57" s="6">
        <f t="shared" si="3"/>
        <v>3.4000000000000002E-2</v>
      </c>
    </row>
    <row r="58" spans="1:3" x14ac:dyDescent="0.15">
      <c r="A58" t="s">
        <v>55</v>
      </c>
      <c r="B58">
        <f t="shared" si="2"/>
        <v>7</v>
      </c>
      <c r="C58" s="6">
        <f t="shared" si="3"/>
        <v>3.4000000000000002E-2</v>
      </c>
    </row>
    <row r="59" spans="1:3" x14ac:dyDescent="0.15">
      <c r="A59" t="s">
        <v>76</v>
      </c>
      <c r="B59">
        <f t="shared" si="2"/>
        <v>7</v>
      </c>
      <c r="C59" s="6">
        <f t="shared" si="3"/>
        <v>3.4000000000000002E-2</v>
      </c>
    </row>
    <row r="60" spans="1:3" x14ac:dyDescent="0.15">
      <c r="A60" t="s">
        <v>77</v>
      </c>
      <c r="B60">
        <f t="shared" si="2"/>
        <v>7</v>
      </c>
      <c r="C60" s="6">
        <f t="shared" si="3"/>
        <v>3.4000000000000002E-2</v>
      </c>
    </row>
    <row r="61" spans="1:3" x14ac:dyDescent="0.15">
      <c r="A61" t="s">
        <v>78</v>
      </c>
      <c r="B61">
        <f t="shared" si="2"/>
        <v>7</v>
      </c>
      <c r="C61" s="6">
        <f t="shared" si="3"/>
        <v>3.4000000000000002E-2</v>
      </c>
    </row>
    <row r="62" spans="1:3" x14ac:dyDescent="0.15">
      <c r="A62" t="s">
        <v>79</v>
      </c>
      <c r="B62">
        <f t="shared" si="2"/>
        <v>7</v>
      </c>
      <c r="C62" s="6">
        <f t="shared" si="3"/>
        <v>3.4000000000000002E-2</v>
      </c>
    </row>
    <row r="63" spans="1:3" x14ac:dyDescent="0.15">
      <c r="A63" t="s">
        <v>80</v>
      </c>
      <c r="B63">
        <f t="shared" si="2"/>
        <v>7</v>
      </c>
      <c r="C63" s="6">
        <f t="shared" si="3"/>
        <v>3.4000000000000002E-2</v>
      </c>
    </row>
    <row r="64" spans="1:3" x14ac:dyDescent="0.15">
      <c r="A64" t="s">
        <v>52</v>
      </c>
      <c r="B64">
        <f t="shared" si="2"/>
        <v>8</v>
      </c>
      <c r="C64" s="6">
        <f t="shared" si="3"/>
        <v>3.7000000000000005E-2</v>
      </c>
    </row>
    <row r="65" spans="1:3" x14ac:dyDescent="0.15">
      <c r="A65" t="s">
        <v>53</v>
      </c>
      <c r="B65">
        <f t="shared" si="2"/>
        <v>8</v>
      </c>
      <c r="C65" s="6">
        <f t="shared" ref="C65:C90" si="4">VLOOKUP(B65,$F$1:$G$10,2,0)</f>
        <v>3.7000000000000005E-2</v>
      </c>
    </row>
    <row r="66" spans="1:3" x14ac:dyDescent="0.15">
      <c r="A66" t="s">
        <v>54</v>
      </c>
      <c r="B66">
        <f t="shared" si="2"/>
        <v>8</v>
      </c>
      <c r="C66" s="6">
        <f t="shared" si="4"/>
        <v>3.7000000000000005E-2</v>
      </c>
    </row>
    <row r="67" spans="1:3" x14ac:dyDescent="0.15">
      <c r="A67" t="s">
        <v>55</v>
      </c>
      <c r="B67">
        <f t="shared" si="2"/>
        <v>8</v>
      </c>
      <c r="C67" s="6">
        <f t="shared" si="4"/>
        <v>3.7000000000000005E-2</v>
      </c>
    </row>
    <row r="68" spans="1:3" x14ac:dyDescent="0.15">
      <c r="A68" t="s">
        <v>76</v>
      </c>
      <c r="B68">
        <f t="shared" si="2"/>
        <v>8</v>
      </c>
      <c r="C68" s="6">
        <f t="shared" si="4"/>
        <v>3.7000000000000005E-2</v>
      </c>
    </row>
    <row r="69" spans="1:3" x14ac:dyDescent="0.15">
      <c r="A69" t="s">
        <v>77</v>
      </c>
      <c r="B69">
        <f t="shared" si="2"/>
        <v>8</v>
      </c>
      <c r="C69" s="6">
        <f t="shared" si="4"/>
        <v>3.7000000000000005E-2</v>
      </c>
    </row>
    <row r="70" spans="1:3" x14ac:dyDescent="0.15">
      <c r="A70" t="s">
        <v>78</v>
      </c>
      <c r="B70">
        <f t="shared" si="2"/>
        <v>8</v>
      </c>
      <c r="C70" s="6">
        <f t="shared" si="4"/>
        <v>3.7000000000000005E-2</v>
      </c>
    </row>
    <row r="71" spans="1:3" x14ac:dyDescent="0.15">
      <c r="A71" t="s">
        <v>79</v>
      </c>
      <c r="B71">
        <f t="shared" si="2"/>
        <v>8</v>
      </c>
      <c r="C71" s="6">
        <f t="shared" si="4"/>
        <v>3.7000000000000005E-2</v>
      </c>
    </row>
    <row r="72" spans="1:3" x14ac:dyDescent="0.15">
      <c r="A72" t="s">
        <v>80</v>
      </c>
      <c r="B72">
        <f t="shared" si="2"/>
        <v>8</v>
      </c>
      <c r="C72" s="6">
        <f t="shared" si="4"/>
        <v>3.7000000000000005E-2</v>
      </c>
    </row>
    <row r="73" spans="1:3" x14ac:dyDescent="0.15">
      <c r="A73" t="s">
        <v>52</v>
      </c>
      <c r="B73">
        <f t="shared" si="2"/>
        <v>9</v>
      </c>
      <c r="C73" s="6">
        <f t="shared" si="4"/>
        <v>4.0000000000000008E-2</v>
      </c>
    </row>
    <row r="74" spans="1:3" x14ac:dyDescent="0.15">
      <c r="A74" t="s">
        <v>53</v>
      </c>
      <c r="B74">
        <f t="shared" si="2"/>
        <v>9</v>
      </c>
      <c r="C74" s="6">
        <f t="shared" si="4"/>
        <v>4.0000000000000008E-2</v>
      </c>
    </row>
    <row r="75" spans="1:3" x14ac:dyDescent="0.15">
      <c r="A75" t="s">
        <v>54</v>
      </c>
      <c r="B75">
        <f t="shared" ref="B75:B90" si="5">B66+1</f>
        <v>9</v>
      </c>
      <c r="C75" s="6">
        <f t="shared" si="4"/>
        <v>4.0000000000000008E-2</v>
      </c>
    </row>
    <row r="76" spans="1:3" x14ac:dyDescent="0.15">
      <c r="A76" t="s">
        <v>55</v>
      </c>
      <c r="B76">
        <f t="shared" si="5"/>
        <v>9</v>
      </c>
      <c r="C76" s="6">
        <f t="shared" si="4"/>
        <v>4.0000000000000008E-2</v>
      </c>
    </row>
    <row r="77" spans="1:3" x14ac:dyDescent="0.15">
      <c r="A77" t="s">
        <v>76</v>
      </c>
      <c r="B77">
        <f t="shared" si="5"/>
        <v>9</v>
      </c>
      <c r="C77" s="6">
        <f t="shared" si="4"/>
        <v>4.0000000000000008E-2</v>
      </c>
    </row>
    <row r="78" spans="1:3" x14ac:dyDescent="0.15">
      <c r="A78" t="s">
        <v>77</v>
      </c>
      <c r="B78">
        <f t="shared" si="5"/>
        <v>9</v>
      </c>
      <c r="C78" s="6">
        <f t="shared" si="4"/>
        <v>4.0000000000000008E-2</v>
      </c>
    </row>
    <row r="79" spans="1:3" x14ac:dyDescent="0.15">
      <c r="A79" t="s">
        <v>78</v>
      </c>
      <c r="B79">
        <f t="shared" si="5"/>
        <v>9</v>
      </c>
      <c r="C79" s="6">
        <f t="shared" si="4"/>
        <v>4.0000000000000008E-2</v>
      </c>
    </row>
    <row r="80" spans="1:3" x14ac:dyDescent="0.15">
      <c r="A80" t="s">
        <v>79</v>
      </c>
      <c r="B80">
        <f t="shared" si="5"/>
        <v>9</v>
      </c>
      <c r="C80" s="6">
        <f t="shared" si="4"/>
        <v>4.0000000000000008E-2</v>
      </c>
    </row>
    <row r="81" spans="1:3" x14ac:dyDescent="0.15">
      <c r="A81" t="s">
        <v>80</v>
      </c>
      <c r="B81">
        <f t="shared" si="5"/>
        <v>9</v>
      </c>
      <c r="C81" s="6">
        <f t="shared" si="4"/>
        <v>4.0000000000000008E-2</v>
      </c>
    </row>
    <row r="82" spans="1:3" x14ac:dyDescent="0.15">
      <c r="A82" t="s">
        <v>52</v>
      </c>
      <c r="B82">
        <f t="shared" si="5"/>
        <v>10</v>
      </c>
      <c r="C82" s="6">
        <f t="shared" si="4"/>
        <v>4.300000000000001E-2</v>
      </c>
    </row>
    <row r="83" spans="1:3" x14ac:dyDescent="0.15">
      <c r="A83" t="s">
        <v>53</v>
      </c>
      <c r="B83">
        <f t="shared" si="5"/>
        <v>10</v>
      </c>
      <c r="C83" s="6">
        <f t="shared" si="4"/>
        <v>4.300000000000001E-2</v>
      </c>
    </row>
    <row r="84" spans="1:3" x14ac:dyDescent="0.15">
      <c r="A84" t="s">
        <v>54</v>
      </c>
      <c r="B84">
        <f t="shared" si="5"/>
        <v>10</v>
      </c>
      <c r="C84" s="6">
        <f t="shared" si="4"/>
        <v>4.300000000000001E-2</v>
      </c>
    </row>
    <row r="85" spans="1:3" x14ac:dyDescent="0.15">
      <c r="A85" t="s">
        <v>55</v>
      </c>
      <c r="B85">
        <f t="shared" si="5"/>
        <v>10</v>
      </c>
      <c r="C85" s="6">
        <f t="shared" si="4"/>
        <v>4.300000000000001E-2</v>
      </c>
    </row>
    <row r="86" spans="1:3" x14ac:dyDescent="0.15">
      <c r="A86" t="s">
        <v>76</v>
      </c>
      <c r="B86">
        <f t="shared" si="5"/>
        <v>10</v>
      </c>
      <c r="C86" s="6">
        <f t="shared" si="4"/>
        <v>4.300000000000001E-2</v>
      </c>
    </row>
    <row r="87" spans="1:3" x14ac:dyDescent="0.15">
      <c r="A87" t="s">
        <v>77</v>
      </c>
      <c r="B87">
        <f t="shared" si="5"/>
        <v>10</v>
      </c>
      <c r="C87" s="6">
        <f t="shared" si="4"/>
        <v>4.300000000000001E-2</v>
      </c>
    </row>
    <row r="88" spans="1:3" x14ac:dyDescent="0.15">
      <c r="A88" t="s">
        <v>78</v>
      </c>
      <c r="B88">
        <f t="shared" si="5"/>
        <v>10</v>
      </c>
      <c r="C88" s="6">
        <f t="shared" si="4"/>
        <v>4.300000000000001E-2</v>
      </c>
    </row>
    <row r="89" spans="1:3" x14ac:dyDescent="0.15">
      <c r="A89" t="s">
        <v>79</v>
      </c>
      <c r="B89">
        <f t="shared" si="5"/>
        <v>10</v>
      </c>
      <c r="C89" s="6">
        <f t="shared" si="4"/>
        <v>4.300000000000001E-2</v>
      </c>
    </row>
    <row r="90" spans="1:3" x14ac:dyDescent="0.15">
      <c r="A90" t="s">
        <v>80</v>
      </c>
      <c r="B90">
        <f t="shared" si="5"/>
        <v>10</v>
      </c>
      <c r="C90" s="6">
        <f t="shared" si="4"/>
        <v>4.300000000000001E-2</v>
      </c>
    </row>
  </sheetData>
  <phoneticPr fontId="2" type="noConversion"/>
  <pageMargins left="0.7" right="0.7" top="0.75" bottom="0.75" header="0.3" footer="0.3"/>
  <pageSetup paperSize="9" orientation="portrait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Sheet5"/>
  <dimension ref="A1:L102"/>
  <sheetViews>
    <sheetView workbookViewId="0">
      <selection activeCell="H3" sqref="H3"/>
    </sheetView>
  </sheetViews>
  <sheetFormatPr defaultColWidth="9" defaultRowHeight="13.5" x14ac:dyDescent="0.15"/>
  <cols>
    <col min="3" max="5" width="10.5" bestFit="1" customWidth="1"/>
    <col min="8" max="8" width="11" bestFit="1" customWidth="1"/>
    <col min="9" max="10" width="13" bestFit="1" customWidth="1"/>
  </cols>
  <sheetData>
    <row r="1" spans="1:12" x14ac:dyDescent="0.15">
      <c r="C1" s="63" t="s">
        <v>236</v>
      </c>
      <c r="D1" s="64"/>
      <c r="E1" s="64"/>
    </row>
    <row r="2" spans="1:12" x14ac:dyDescent="0.15">
      <c r="A2" s="1" t="s">
        <v>235</v>
      </c>
      <c r="B2" s="1" t="s">
        <v>240</v>
      </c>
      <c r="C2" s="1" t="s">
        <v>237</v>
      </c>
      <c r="D2" s="1" t="s">
        <v>238</v>
      </c>
      <c r="E2" s="1" t="s">
        <v>239</v>
      </c>
      <c r="H2" s="1" t="s">
        <v>242</v>
      </c>
      <c r="I2" s="1" t="s">
        <v>243</v>
      </c>
      <c r="J2" s="1" t="s">
        <v>244</v>
      </c>
    </row>
    <row r="3" spans="1:12" x14ac:dyDescent="0.15">
      <c r="A3">
        <v>1</v>
      </c>
      <c r="B3" s="1">
        <v>2</v>
      </c>
      <c r="C3">
        <v>18000000</v>
      </c>
      <c r="D3">
        <v>25875000</v>
      </c>
      <c r="E3">
        <v>29461898</v>
      </c>
      <c r="H3">
        <v>1</v>
      </c>
      <c r="I3">
        <v>1</v>
      </c>
      <c r="J3" s="2">
        <v>0.05</v>
      </c>
      <c r="K3">
        <v>1</v>
      </c>
      <c r="L3" s="1" t="s">
        <v>245</v>
      </c>
    </row>
    <row r="4" spans="1:12" x14ac:dyDescent="0.15">
      <c r="A4">
        <v>1</v>
      </c>
      <c r="B4">
        <v>3</v>
      </c>
      <c r="C4">
        <v>43200000</v>
      </c>
      <c r="D4">
        <v>62100000</v>
      </c>
      <c r="E4">
        <v>70708556</v>
      </c>
      <c r="H4">
        <v>1</v>
      </c>
      <c r="I4">
        <v>2</v>
      </c>
      <c r="J4" s="2">
        <v>0.1</v>
      </c>
      <c r="K4">
        <v>1</v>
      </c>
      <c r="L4" s="1" t="s">
        <v>246</v>
      </c>
    </row>
    <row r="5" spans="1:12" x14ac:dyDescent="0.15">
      <c r="A5">
        <v>1</v>
      </c>
      <c r="B5" s="1">
        <v>4</v>
      </c>
      <c r="C5">
        <v>90720000</v>
      </c>
      <c r="D5">
        <v>130410000</v>
      </c>
      <c r="E5">
        <v>148487967</v>
      </c>
      <c r="H5">
        <v>1</v>
      </c>
      <c r="I5">
        <v>3</v>
      </c>
      <c r="J5" s="2">
        <v>0.2</v>
      </c>
      <c r="K5">
        <v>1</v>
      </c>
      <c r="L5" s="1" t="s">
        <v>247</v>
      </c>
    </row>
    <row r="6" spans="1:12" x14ac:dyDescent="0.15">
      <c r="A6">
        <v>1</v>
      </c>
      <c r="B6">
        <v>5</v>
      </c>
      <c r="C6">
        <v>154224000</v>
      </c>
      <c r="D6">
        <v>221697000</v>
      </c>
      <c r="E6">
        <v>252429545</v>
      </c>
      <c r="H6">
        <v>1</v>
      </c>
      <c r="I6">
        <v>4</v>
      </c>
      <c r="J6" s="2">
        <v>0.35</v>
      </c>
      <c r="K6">
        <v>1</v>
      </c>
      <c r="L6" s="1" t="s">
        <v>248</v>
      </c>
    </row>
    <row r="7" spans="1:12" x14ac:dyDescent="0.15">
      <c r="A7">
        <f>A3+1</f>
        <v>2</v>
      </c>
      <c r="B7">
        <f>B3</f>
        <v>2</v>
      </c>
      <c r="C7">
        <v>16200000</v>
      </c>
      <c r="D7">
        <v>28125000</v>
      </c>
      <c r="E7">
        <v>33179012</v>
      </c>
      <c r="H7">
        <v>1</v>
      </c>
      <c r="I7">
        <v>5</v>
      </c>
      <c r="J7" s="2">
        <v>0.5</v>
      </c>
      <c r="K7">
        <v>1</v>
      </c>
      <c r="L7" s="1" t="s">
        <v>249</v>
      </c>
    </row>
    <row r="8" spans="1:12" x14ac:dyDescent="0.15">
      <c r="A8">
        <f t="shared" ref="A8:A18" si="0">A4+1</f>
        <v>2</v>
      </c>
      <c r="B8">
        <f t="shared" ref="B8:B18" si="1">B4</f>
        <v>3</v>
      </c>
      <c r="C8">
        <v>38880000</v>
      </c>
      <c r="D8">
        <v>67500000</v>
      </c>
      <c r="E8">
        <v>79629629</v>
      </c>
      <c r="H8">
        <v>1</v>
      </c>
      <c r="I8">
        <v>6</v>
      </c>
      <c r="J8" s="2">
        <v>0.8</v>
      </c>
      <c r="K8">
        <v>1</v>
      </c>
      <c r="L8" s="1" t="s">
        <v>250</v>
      </c>
    </row>
    <row r="9" spans="1:12" x14ac:dyDescent="0.15">
      <c r="A9">
        <f t="shared" si="0"/>
        <v>2</v>
      </c>
      <c r="B9">
        <f t="shared" si="1"/>
        <v>4</v>
      </c>
      <c r="C9">
        <v>81648000</v>
      </c>
      <c r="D9">
        <v>141750000</v>
      </c>
      <c r="E9">
        <v>167222222</v>
      </c>
      <c r="H9">
        <v>1</v>
      </c>
      <c r="I9">
        <v>7</v>
      </c>
      <c r="J9" s="2">
        <v>1.2</v>
      </c>
      <c r="K9">
        <v>1</v>
      </c>
      <c r="L9" s="1" t="s">
        <v>251</v>
      </c>
    </row>
    <row r="10" spans="1:12" x14ac:dyDescent="0.15">
      <c r="A10">
        <f t="shared" si="0"/>
        <v>2</v>
      </c>
      <c r="B10">
        <f t="shared" si="1"/>
        <v>5</v>
      </c>
      <c r="C10">
        <v>138801600</v>
      </c>
      <c r="D10">
        <v>240975000</v>
      </c>
      <c r="E10">
        <v>284277777</v>
      </c>
      <c r="H10">
        <v>1</v>
      </c>
      <c r="I10">
        <v>8</v>
      </c>
      <c r="J10" s="2">
        <v>1.6</v>
      </c>
      <c r="K10">
        <v>1</v>
      </c>
      <c r="L10" s="1" t="s">
        <v>252</v>
      </c>
    </row>
    <row r="11" spans="1:12" x14ac:dyDescent="0.15">
      <c r="A11">
        <f t="shared" si="0"/>
        <v>3</v>
      </c>
      <c r="B11">
        <f t="shared" si="1"/>
        <v>2</v>
      </c>
      <c r="C11">
        <v>20250000</v>
      </c>
      <c r="D11">
        <v>20250000</v>
      </c>
      <c r="E11">
        <v>28181679</v>
      </c>
      <c r="H11">
        <v>1</v>
      </c>
      <c r="I11">
        <v>9</v>
      </c>
      <c r="J11" s="2">
        <v>2.6</v>
      </c>
      <c r="K11">
        <v>1</v>
      </c>
      <c r="L11" s="1" t="s">
        <v>253</v>
      </c>
    </row>
    <row r="12" spans="1:12" x14ac:dyDescent="0.15">
      <c r="A12">
        <f t="shared" si="0"/>
        <v>3</v>
      </c>
      <c r="B12">
        <f t="shared" si="1"/>
        <v>3</v>
      </c>
      <c r="C12">
        <v>48600000</v>
      </c>
      <c r="D12">
        <v>48600000</v>
      </c>
      <c r="E12">
        <v>67636031</v>
      </c>
      <c r="H12">
        <v>1</v>
      </c>
      <c r="I12">
        <v>10</v>
      </c>
      <c r="J12" s="2">
        <v>4.5</v>
      </c>
      <c r="K12">
        <v>1</v>
      </c>
      <c r="L12" s="1" t="s">
        <v>254</v>
      </c>
    </row>
    <row r="13" spans="1:12" x14ac:dyDescent="0.15">
      <c r="A13">
        <f t="shared" si="0"/>
        <v>3</v>
      </c>
      <c r="B13">
        <f t="shared" si="1"/>
        <v>4</v>
      </c>
      <c r="C13">
        <v>102060000</v>
      </c>
      <c r="D13">
        <v>102060000</v>
      </c>
      <c r="E13">
        <v>142035665</v>
      </c>
      <c r="H13">
        <f>H3+1</f>
        <v>2</v>
      </c>
      <c r="I13">
        <v>1</v>
      </c>
      <c r="J13" s="2">
        <v>0.05</v>
      </c>
      <c r="K13">
        <v>1</v>
      </c>
    </row>
    <row r="14" spans="1:12" x14ac:dyDescent="0.15">
      <c r="A14">
        <f t="shared" si="0"/>
        <v>3</v>
      </c>
      <c r="B14">
        <f t="shared" si="1"/>
        <v>5</v>
      </c>
      <c r="C14">
        <v>173502000</v>
      </c>
      <c r="D14">
        <v>173502000</v>
      </c>
      <c r="E14">
        <v>241460631</v>
      </c>
      <c r="H14">
        <f t="shared" ref="H14:H77" si="2">H4+1</f>
        <v>2</v>
      </c>
      <c r="I14">
        <v>2</v>
      </c>
      <c r="J14" s="2">
        <f t="shared" ref="J14:J77" si="3">_xlfn.CEILING.MATH(VLOOKUP(I14,$I$3:$J$12,2,0)*K14,0.02)</f>
        <v>0.1</v>
      </c>
      <c r="K14">
        <v>1</v>
      </c>
    </row>
    <row r="15" spans="1:12" x14ac:dyDescent="0.15">
      <c r="A15">
        <f t="shared" si="0"/>
        <v>4</v>
      </c>
      <c r="B15">
        <f t="shared" si="1"/>
        <v>2</v>
      </c>
      <c r="C15">
        <v>26100000</v>
      </c>
      <c r="D15">
        <v>18000000</v>
      </c>
      <c r="E15">
        <v>20266834</v>
      </c>
      <c r="H15">
        <f t="shared" si="2"/>
        <v>2</v>
      </c>
      <c r="I15">
        <v>3</v>
      </c>
      <c r="J15" s="2">
        <f t="shared" si="3"/>
        <v>0.2</v>
      </c>
      <c r="K15">
        <v>0.99999999999999978</v>
      </c>
    </row>
    <row r="16" spans="1:12" x14ac:dyDescent="0.15">
      <c r="A16">
        <f t="shared" si="0"/>
        <v>4</v>
      </c>
      <c r="B16">
        <f t="shared" si="1"/>
        <v>3</v>
      </c>
      <c r="C16">
        <v>62640000</v>
      </c>
      <c r="D16">
        <v>43200000</v>
      </c>
      <c r="E16">
        <v>48640403</v>
      </c>
      <c r="H16">
        <f t="shared" si="2"/>
        <v>2</v>
      </c>
      <c r="I16">
        <v>4</v>
      </c>
      <c r="J16" s="2">
        <f t="shared" si="3"/>
        <v>0.36</v>
      </c>
      <c r="K16">
        <v>1</v>
      </c>
    </row>
    <row r="17" spans="1:11" x14ac:dyDescent="0.15">
      <c r="A17">
        <f t="shared" si="0"/>
        <v>4</v>
      </c>
      <c r="B17">
        <f t="shared" si="1"/>
        <v>4</v>
      </c>
      <c r="C17">
        <v>131544000</v>
      </c>
      <c r="D17">
        <v>90720000</v>
      </c>
      <c r="E17">
        <v>102144846</v>
      </c>
      <c r="H17">
        <f t="shared" si="2"/>
        <v>2</v>
      </c>
      <c r="I17">
        <v>5</v>
      </c>
      <c r="J17" s="2">
        <f t="shared" si="3"/>
        <v>0.44</v>
      </c>
      <c r="K17">
        <v>0.87499999999999989</v>
      </c>
    </row>
    <row r="18" spans="1:11" x14ac:dyDescent="0.15">
      <c r="A18">
        <f t="shared" si="0"/>
        <v>4</v>
      </c>
      <c r="B18">
        <f t="shared" si="1"/>
        <v>5</v>
      </c>
      <c r="C18">
        <v>223624800</v>
      </c>
      <c r="D18">
        <v>154224000</v>
      </c>
      <c r="E18">
        <v>173646238</v>
      </c>
      <c r="H18">
        <f t="shared" si="2"/>
        <v>2</v>
      </c>
      <c r="I18">
        <v>6</v>
      </c>
      <c r="J18" s="2">
        <f t="shared" si="3"/>
        <v>0.62</v>
      </c>
      <c r="K18">
        <v>0.76923076923076916</v>
      </c>
    </row>
    <row r="19" spans="1:11" x14ac:dyDescent="0.15">
      <c r="H19">
        <f t="shared" si="2"/>
        <v>2</v>
      </c>
      <c r="I19">
        <v>7</v>
      </c>
      <c r="J19" s="2">
        <f t="shared" si="3"/>
        <v>0.98</v>
      </c>
      <c r="K19">
        <v>0.80952380952380942</v>
      </c>
    </row>
    <row r="20" spans="1:11" x14ac:dyDescent="0.15">
      <c r="H20">
        <f t="shared" si="2"/>
        <v>2</v>
      </c>
      <c r="I20">
        <v>8</v>
      </c>
      <c r="J20" s="2">
        <f t="shared" si="3"/>
        <v>1.28</v>
      </c>
      <c r="K20">
        <v>0.79411764705882348</v>
      </c>
    </row>
    <row r="21" spans="1:11" x14ac:dyDescent="0.15">
      <c r="H21">
        <f t="shared" si="2"/>
        <v>2</v>
      </c>
      <c r="I21">
        <v>9</v>
      </c>
      <c r="J21" s="2">
        <f t="shared" si="3"/>
        <v>2.08</v>
      </c>
      <c r="K21">
        <v>0.8</v>
      </c>
    </row>
    <row r="22" spans="1:11" x14ac:dyDescent="0.15">
      <c r="H22">
        <f t="shared" si="2"/>
        <v>2</v>
      </c>
      <c r="I22">
        <v>10</v>
      </c>
      <c r="J22" s="2">
        <f t="shared" si="3"/>
        <v>3.24</v>
      </c>
      <c r="K22">
        <v>0.7191011235955056</v>
      </c>
    </row>
    <row r="23" spans="1:11" x14ac:dyDescent="0.15">
      <c r="H23">
        <f t="shared" si="2"/>
        <v>3</v>
      </c>
      <c r="I23">
        <v>1</v>
      </c>
      <c r="J23" s="2">
        <v>0.05</v>
      </c>
      <c r="K23">
        <v>1</v>
      </c>
    </row>
    <row r="24" spans="1:11" ht="14.25" thickBot="1" x14ac:dyDescent="0.2">
      <c r="H24">
        <f t="shared" si="2"/>
        <v>3</v>
      </c>
      <c r="I24">
        <v>2</v>
      </c>
      <c r="J24" s="2">
        <f t="shared" si="3"/>
        <v>0.1</v>
      </c>
      <c r="K24">
        <v>1</v>
      </c>
    </row>
    <row r="25" spans="1:11" x14ac:dyDescent="0.15">
      <c r="B25" s="8" t="s">
        <v>85</v>
      </c>
      <c r="C25" s="65" t="s">
        <v>241</v>
      </c>
      <c r="D25" s="66"/>
      <c r="E25" s="67"/>
      <c r="H25">
        <f t="shared" si="2"/>
        <v>3</v>
      </c>
      <c r="I25">
        <v>3</v>
      </c>
      <c r="J25" s="2">
        <f t="shared" si="3"/>
        <v>0.2</v>
      </c>
      <c r="K25">
        <v>0.99999999999999978</v>
      </c>
    </row>
    <row r="26" spans="1:11" x14ac:dyDescent="0.15">
      <c r="B26" s="9">
        <v>1</v>
      </c>
      <c r="C26" s="10">
        <v>3005597.0149253733</v>
      </c>
      <c r="D26" s="10">
        <v>700000</v>
      </c>
      <c r="E26" s="11">
        <v>15027985.074626867</v>
      </c>
      <c r="H26">
        <f t="shared" si="2"/>
        <v>3</v>
      </c>
      <c r="I26">
        <v>4</v>
      </c>
      <c r="J26" s="2">
        <f t="shared" si="3"/>
        <v>0.28000000000000003</v>
      </c>
      <c r="K26">
        <v>0.8</v>
      </c>
    </row>
    <row r="27" spans="1:11" x14ac:dyDescent="0.15">
      <c r="B27" s="9">
        <v>2</v>
      </c>
      <c r="C27" s="10">
        <f t="shared" ref="C27:E30" si="4">AVERAGEIFS(C$3:C$18,$B$3:$B$18,$B27)</f>
        <v>20137500</v>
      </c>
      <c r="D27" s="10">
        <f t="shared" si="4"/>
        <v>23062500</v>
      </c>
      <c r="E27" s="11">
        <f t="shared" si="4"/>
        <v>27772355.75</v>
      </c>
      <c r="H27">
        <f t="shared" si="2"/>
        <v>3</v>
      </c>
      <c r="I27">
        <v>5</v>
      </c>
      <c r="J27" s="2">
        <f t="shared" si="3"/>
        <v>0.38</v>
      </c>
      <c r="K27">
        <v>0.74999999999999989</v>
      </c>
    </row>
    <row r="28" spans="1:11" x14ac:dyDescent="0.15">
      <c r="B28" s="9">
        <v>3</v>
      </c>
      <c r="C28" s="10">
        <f t="shared" si="4"/>
        <v>48330000</v>
      </c>
      <c r="D28" s="10">
        <f t="shared" si="4"/>
        <v>55350000</v>
      </c>
      <c r="E28" s="11">
        <f t="shared" si="4"/>
        <v>66653654.75</v>
      </c>
      <c r="H28">
        <f t="shared" si="2"/>
        <v>3</v>
      </c>
      <c r="I28">
        <v>6</v>
      </c>
      <c r="J28" s="2">
        <f t="shared" si="3"/>
        <v>0.56000000000000005</v>
      </c>
      <c r="K28">
        <v>0.69230769230769229</v>
      </c>
    </row>
    <row r="29" spans="1:11" x14ac:dyDescent="0.15">
      <c r="B29" s="9">
        <v>4</v>
      </c>
      <c r="C29" s="10">
        <f t="shared" si="4"/>
        <v>101493000</v>
      </c>
      <c r="D29" s="10">
        <f t="shared" si="4"/>
        <v>116235000</v>
      </c>
      <c r="E29" s="11">
        <f t="shared" si="4"/>
        <v>139972675</v>
      </c>
      <c r="H29">
        <f t="shared" si="2"/>
        <v>3</v>
      </c>
      <c r="I29">
        <v>7</v>
      </c>
      <c r="J29" s="2">
        <f t="shared" si="3"/>
        <v>0.86</v>
      </c>
      <c r="K29">
        <v>0.7142857142857143</v>
      </c>
    </row>
    <row r="30" spans="1:11" ht="14.25" thickBot="1" x14ac:dyDescent="0.2">
      <c r="B30" s="12">
        <v>5</v>
      </c>
      <c r="C30" s="13">
        <f t="shared" si="4"/>
        <v>172538100</v>
      </c>
      <c r="D30" s="13">
        <f t="shared" si="4"/>
        <v>197599500</v>
      </c>
      <c r="E30" s="14">
        <f t="shared" si="4"/>
        <v>237953547.75</v>
      </c>
      <c r="H30">
        <f t="shared" si="2"/>
        <v>3</v>
      </c>
      <c r="I30">
        <v>8</v>
      </c>
      <c r="J30" s="2">
        <f t="shared" si="3"/>
        <v>1.1400000000000001</v>
      </c>
      <c r="K30">
        <v>0.70588235294117641</v>
      </c>
    </row>
    <row r="31" spans="1:11" x14ac:dyDescent="0.15">
      <c r="H31">
        <f t="shared" si="2"/>
        <v>3</v>
      </c>
      <c r="I31">
        <v>9</v>
      </c>
      <c r="J31" s="2">
        <f t="shared" si="3"/>
        <v>1.72</v>
      </c>
      <c r="K31">
        <v>0.65454545454545454</v>
      </c>
    </row>
    <row r="32" spans="1:11" x14ac:dyDescent="0.15">
      <c r="H32">
        <f t="shared" si="2"/>
        <v>3</v>
      </c>
      <c r="I32">
        <v>10</v>
      </c>
      <c r="J32" s="2">
        <f t="shared" si="3"/>
        <v>2.64</v>
      </c>
      <c r="K32">
        <v>0.5842696629213483</v>
      </c>
    </row>
    <row r="33" spans="8:11" x14ac:dyDescent="0.15">
      <c r="H33">
        <f t="shared" si="2"/>
        <v>4</v>
      </c>
      <c r="I33">
        <v>1</v>
      </c>
      <c r="J33" s="2">
        <f t="shared" si="3"/>
        <v>0.04</v>
      </c>
      <c r="K33">
        <v>0.80000000000000016</v>
      </c>
    </row>
    <row r="34" spans="8:11" x14ac:dyDescent="0.15">
      <c r="H34">
        <f t="shared" si="2"/>
        <v>4</v>
      </c>
      <c r="I34">
        <v>2</v>
      </c>
      <c r="J34" s="2">
        <f t="shared" si="3"/>
        <v>0.08</v>
      </c>
      <c r="K34">
        <v>0.80000000000000016</v>
      </c>
    </row>
    <row r="35" spans="8:11" x14ac:dyDescent="0.15">
      <c r="H35">
        <f t="shared" si="2"/>
        <v>4</v>
      </c>
      <c r="I35">
        <v>3</v>
      </c>
      <c r="J35" s="2">
        <f t="shared" si="3"/>
        <v>0.16</v>
      </c>
      <c r="K35">
        <v>0.8</v>
      </c>
    </row>
    <row r="36" spans="8:11" x14ac:dyDescent="0.15">
      <c r="H36">
        <f t="shared" si="2"/>
        <v>4</v>
      </c>
      <c r="I36">
        <v>4</v>
      </c>
      <c r="J36" s="2">
        <f t="shared" si="3"/>
        <v>0.28000000000000003</v>
      </c>
      <c r="K36">
        <v>0.8</v>
      </c>
    </row>
    <row r="37" spans="8:11" x14ac:dyDescent="0.15">
      <c r="H37">
        <f t="shared" si="2"/>
        <v>4</v>
      </c>
      <c r="I37">
        <v>5</v>
      </c>
      <c r="J37" s="2">
        <f t="shared" si="3"/>
        <v>0.38</v>
      </c>
      <c r="K37">
        <v>0.74999999999999989</v>
      </c>
    </row>
    <row r="38" spans="8:11" x14ac:dyDescent="0.15">
      <c r="H38">
        <f t="shared" si="2"/>
        <v>4</v>
      </c>
      <c r="I38">
        <v>6</v>
      </c>
      <c r="J38" s="2">
        <f t="shared" si="3"/>
        <v>0.62</v>
      </c>
      <c r="K38">
        <v>0.76923076923076916</v>
      </c>
    </row>
    <row r="39" spans="8:11" x14ac:dyDescent="0.15">
      <c r="H39">
        <f t="shared" si="2"/>
        <v>4</v>
      </c>
      <c r="I39">
        <v>7</v>
      </c>
      <c r="J39" s="2">
        <f t="shared" si="3"/>
        <v>0.92</v>
      </c>
      <c r="K39">
        <v>0.76190476190476186</v>
      </c>
    </row>
    <row r="40" spans="8:11" x14ac:dyDescent="0.15">
      <c r="H40">
        <f t="shared" si="2"/>
        <v>4</v>
      </c>
      <c r="I40">
        <v>8</v>
      </c>
      <c r="J40" s="2">
        <f t="shared" si="3"/>
        <v>1.28</v>
      </c>
      <c r="K40">
        <v>0.79411764705882348</v>
      </c>
    </row>
    <row r="41" spans="8:11" x14ac:dyDescent="0.15">
      <c r="H41">
        <f t="shared" si="2"/>
        <v>4</v>
      </c>
      <c r="I41">
        <v>9</v>
      </c>
      <c r="J41" s="2">
        <f t="shared" si="3"/>
        <v>1.72</v>
      </c>
      <c r="K41">
        <v>0.65454545454545454</v>
      </c>
    </row>
    <row r="42" spans="8:11" x14ac:dyDescent="0.15">
      <c r="H42">
        <f t="shared" si="2"/>
        <v>4</v>
      </c>
      <c r="I42">
        <v>10</v>
      </c>
      <c r="J42" s="2">
        <f t="shared" si="3"/>
        <v>2.2400000000000002</v>
      </c>
      <c r="K42">
        <v>0.49438202247191015</v>
      </c>
    </row>
    <row r="43" spans="8:11" x14ac:dyDescent="0.15">
      <c r="H43">
        <f t="shared" si="2"/>
        <v>5</v>
      </c>
      <c r="I43">
        <v>1</v>
      </c>
      <c r="J43" s="2">
        <f t="shared" si="3"/>
        <v>0.04</v>
      </c>
      <c r="K43">
        <v>0.80000000000000016</v>
      </c>
    </row>
    <row r="44" spans="8:11" x14ac:dyDescent="0.15">
      <c r="H44">
        <f t="shared" si="2"/>
        <v>5</v>
      </c>
      <c r="I44">
        <v>2</v>
      </c>
      <c r="J44" s="2">
        <f t="shared" si="3"/>
        <v>0.08</v>
      </c>
      <c r="K44">
        <v>0.80000000000000016</v>
      </c>
    </row>
    <row r="45" spans="8:11" x14ac:dyDescent="0.15">
      <c r="H45">
        <f t="shared" si="2"/>
        <v>5</v>
      </c>
      <c r="I45">
        <v>3</v>
      </c>
      <c r="J45" s="2">
        <f t="shared" si="3"/>
        <v>0.16</v>
      </c>
      <c r="K45">
        <v>0.8</v>
      </c>
    </row>
    <row r="46" spans="8:11" x14ac:dyDescent="0.15">
      <c r="H46">
        <f t="shared" si="2"/>
        <v>5</v>
      </c>
      <c r="I46">
        <v>4</v>
      </c>
      <c r="J46" s="2">
        <f t="shared" si="3"/>
        <v>0.28000000000000003</v>
      </c>
      <c r="K46">
        <v>0.8</v>
      </c>
    </row>
    <row r="47" spans="8:11" x14ac:dyDescent="0.15">
      <c r="H47">
        <f t="shared" si="2"/>
        <v>5</v>
      </c>
      <c r="I47">
        <v>5</v>
      </c>
      <c r="J47" s="2">
        <f t="shared" si="3"/>
        <v>0.4</v>
      </c>
      <c r="K47">
        <v>0.79999999999999993</v>
      </c>
    </row>
    <row r="48" spans="8:11" x14ac:dyDescent="0.15">
      <c r="H48">
        <f t="shared" si="2"/>
        <v>5</v>
      </c>
      <c r="I48">
        <v>6</v>
      </c>
      <c r="J48" s="2">
        <f t="shared" si="3"/>
        <v>0.64</v>
      </c>
      <c r="K48">
        <v>0.8</v>
      </c>
    </row>
    <row r="49" spans="8:11" x14ac:dyDescent="0.15">
      <c r="H49">
        <f t="shared" si="2"/>
        <v>5</v>
      </c>
      <c r="I49">
        <v>7</v>
      </c>
      <c r="J49" s="2">
        <f t="shared" si="3"/>
        <v>0.9</v>
      </c>
      <c r="K49">
        <v>0.74285714285714288</v>
      </c>
    </row>
    <row r="50" spans="8:11" x14ac:dyDescent="0.15">
      <c r="H50">
        <f t="shared" si="2"/>
        <v>5</v>
      </c>
      <c r="I50">
        <v>8</v>
      </c>
      <c r="J50" s="2">
        <f t="shared" si="3"/>
        <v>1.1400000000000001</v>
      </c>
      <c r="K50">
        <v>0.70588235294117641</v>
      </c>
    </row>
    <row r="51" spans="8:11" x14ac:dyDescent="0.15">
      <c r="H51">
        <f t="shared" si="2"/>
        <v>5</v>
      </c>
      <c r="I51">
        <v>9</v>
      </c>
      <c r="J51" s="2">
        <f t="shared" si="3"/>
        <v>1.62</v>
      </c>
      <c r="K51">
        <v>0.61818181818181817</v>
      </c>
    </row>
    <row r="52" spans="8:11" x14ac:dyDescent="0.15">
      <c r="H52">
        <f t="shared" si="2"/>
        <v>5</v>
      </c>
      <c r="I52">
        <v>10</v>
      </c>
      <c r="J52" s="2">
        <f t="shared" si="3"/>
        <v>2.04</v>
      </c>
      <c r="K52">
        <v>0.449438202247191</v>
      </c>
    </row>
    <row r="53" spans="8:11" x14ac:dyDescent="0.15">
      <c r="H53">
        <f t="shared" si="2"/>
        <v>6</v>
      </c>
      <c r="I53">
        <v>1</v>
      </c>
      <c r="J53" s="2">
        <f t="shared" si="3"/>
        <v>0.04</v>
      </c>
      <c r="K53">
        <v>0.80000000000000016</v>
      </c>
    </row>
    <row r="54" spans="8:11" x14ac:dyDescent="0.15">
      <c r="H54">
        <f t="shared" si="2"/>
        <v>6</v>
      </c>
      <c r="I54">
        <v>2</v>
      </c>
      <c r="J54" s="2">
        <f t="shared" si="3"/>
        <v>0.08</v>
      </c>
      <c r="K54">
        <v>0.80000000000000016</v>
      </c>
    </row>
    <row r="55" spans="8:11" x14ac:dyDescent="0.15">
      <c r="H55">
        <f t="shared" si="2"/>
        <v>6</v>
      </c>
      <c r="I55">
        <v>3</v>
      </c>
      <c r="J55" s="2">
        <f t="shared" si="3"/>
        <v>0.16</v>
      </c>
      <c r="K55">
        <v>0.8</v>
      </c>
    </row>
    <row r="56" spans="8:11" x14ac:dyDescent="0.15">
      <c r="H56">
        <f t="shared" si="2"/>
        <v>6</v>
      </c>
      <c r="I56">
        <v>4</v>
      </c>
      <c r="J56" s="2">
        <f t="shared" si="3"/>
        <v>0.28000000000000003</v>
      </c>
      <c r="K56">
        <v>0.8</v>
      </c>
    </row>
    <row r="57" spans="8:11" x14ac:dyDescent="0.15">
      <c r="H57">
        <f t="shared" si="2"/>
        <v>6</v>
      </c>
      <c r="I57">
        <v>5</v>
      </c>
      <c r="J57" s="2">
        <f t="shared" si="3"/>
        <v>0.38</v>
      </c>
      <c r="K57">
        <v>0.74999999999999989</v>
      </c>
    </row>
    <row r="58" spans="8:11" x14ac:dyDescent="0.15">
      <c r="H58">
        <f t="shared" si="2"/>
        <v>6</v>
      </c>
      <c r="I58">
        <v>6</v>
      </c>
      <c r="J58" s="2">
        <f t="shared" si="3"/>
        <v>0.62</v>
      </c>
      <c r="K58">
        <v>0.76923076923076916</v>
      </c>
    </row>
    <row r="59" spans="8:11" x14ac:dyDescent="0.15">
      <c r="H59">
        <f t="shared" si="2"/>
        <v>6</v>
      </c>
      <c r="I59">
        <v>7</v>
      </c>
      <c r="J59" s="2">
        <f t="shared" si="3"/>
        <v>0.86</v>
      </c>
      <c r="K59">
        <v>0.7142857142857143</v>
      </c>
    </row>
    <row r="60" spans="8:11" x14ac:dyDescent="0.15">
      <c r="H60">
        <f t="shared" si="2"/>
        <v>6</v>
      </c>
      <c r="I60">
        <v>8</v>
      </c>
      <c r="J60" s="2">
        <f t="shared" si="3"/>
        <v>1.04</v>
      </c>
      <c r="K60">
        <v>0.6470588235294118</v>
      </c>
    </row>
    <row r="61" spans="8:11" x14ac:dyDescent="0.15">
      <c r="H61">
        <f t="shared" si="2"/>
        <v>6</v>
      </c>
      <c r="I61">
        <v>9</v>
      </c>
      <c r="J61" s="2">
        <f t="shared" si="3"/>
        <v>1.52</v>
      </c>
      <c r="K61">
        <v>0.5818181818181819</v>
      </c>
    </row>
    <row r="62" spans="8:11" x14ac:dyDescent="0.15">
      <c r="H62">
        <f t="shared" si="2"/>
        <v>6</v>
      </c>
      <c r="I62">
        <v>10</v>
      </c>
      <c r="J62" s="2">
        <f t="shared" si="3"/>
        <v>1.98</v>
      </c>
      <c r="K62">
        <v>0.4382022471910112</v>
      </c>
    </row>
    <row r="63" spans="8:11" x14ac:dyDescent="0.15">
      <c r="H63">
        <f t="shared" si="2"/>
        <v>7</v>
      </c>
      <c r="I63">
        <v>1</v>
      </c>
      <c r="J63" s="2">
        <f t="shared" si="3"/>
        <v>0.04</v>
      </c>
      <c r="K63">
        <v>0.7200000000000002</v>
      </c>
    </row>
    <row r="64" spans="8:11" x14ac:dyDescent="0.15">
      <c r="H64">
        <f t="shared" si="2"/>
        <v>7</v>
      </c>
      <c r="I64">
        <v>2</v>
      </c>
      <c r="J64" s="2">
        <f t="shared" si="3"/>
        <v>0.08</v>
      </c>
      <c r="K64">
        <v>0.79999999999999993</v>
      </c>
    </row>
    <row r="65" spans="8:11" x14ac:dyDescent="0.15">
      <c r="H65">
        <f t="shared" si="2"/>
        <v>7</v>
      </c>
      <c r="I65">
        <v>3</v>
      </c>
      <c r="J65" s="2">
        <f t="shared" si="3"/>
        <v>0.16</v>
      </c>
      <c r="K65">
        <v>0.73333333333333328</v>
      </c>
    </row>
    <row r="66" spans="8:11" x14ac:dyDescent="0.15">
      <c r="H66">
        <f t="shared" si="2"/>
        <v>7</v>
      </c>
      <c r="I66">
        <v>4</v>
      </c>
      <c r="J66" s="2">
        <f t="shared" si="3"/>
        <v>0.26</v>
      </c>
      <c r="K66">
        <v>0.72</v>
      </c>
    </row>
    <row r="67" spans="8:11" x14ac:dyDescent="0.15">
      <c r="H67">
        <f t="shared" si="2"/>
        <v>7</v>
      </c>
      <c r="I67">
        <v>5</v>
      </c>
      <c r="J67" s="2">
        <f t="shared" si="3"/>
        <v>0.36</v>
      </c>
      <c r="K67">
        <v>0.70000000000000007</v>
      </c>
    </row>
    <row r="68" spans="8:11" x14ac:dyDescent="0.15">
      <c r="H68">
        <f t="shared" si="2"/>
        <v>7</v>
      </c>
      <c r="I68">
        <v>6</v>
      </c>
      <c r="J68" s="2">
        <f t="shared" si="3"/>
        <v>0.56000000000000005</v>
      </c>
      <c r="K68">
        <v>0.69230769230769229</v>
      </c>
    </row>
    <row r="69" spans="8:11" x14ac:dyDescent="0.15">
      <c r="H69">
        <f t="shared" si="2"/>
        <v>7</v>
      </c>
      <c r="I69">
        <v>7</v>
      </c>
      <c r="J69" s="2">
        <f t="shared" si="3"/>
        <v>0.78</v>
      </c>
      <c r="K69">
        <v>0.64761904761904765</v>
      </c>
    </row>
    <row r="70" spans="8:11" x14ac:dyDescent="0.15">
      <c r="H70">
        <f t="shared" si="2"/>
        <v>7</v>
      </c>
      <c r="I70">
        <v>8</v>
      </c>
      <c r="J70" s="2">
        <f t="shared" si="3"/>
        <v>0.96</v>
      </c>
      <c r="K70">
        <v>0.58823529411764697</v>
      </c>
    </row>
    <row r="71" spans="8:11" x14ac:dyDescent="0.15">
      <c r="H71">
        <f t="shared" si="2"/>
        <v>7</v>
      </c>
      <c r="I71">
        <v>9</v>
      </c>
      <c r="J71" s="2">
        <f t="shared" si="3"/>
        <v>1.3800000000000001</v>
      </c>
      <c r="K71">
        <v>0.52727272727272723</v>
      </c>
    </row>
    <row r="72" spans="8:11" x14ac:dyDescent="0.15">
      <c r="H72">
        <f t="shared" si="2"/>
        <v>7</v>
      </c>
      <c r="I72">
        <v>10</v>
      </c>
      <c r="J72" s="2">
        <f t="shared" si="3"/>
        <v>1.78</v>
      </c>
      <c r="K72">
        <v>0.3932584269662921</v>
      </c>
    </row>
    <row r="73" spans="8:11" x14ac:dyDescent="0.15">
      <c r="H73">
        <f t="shared" si="2"/>
        <v>8</v>
      </c>
      <c r="I73">
        <v>1</v>
      </c>
      <c r="J73" s="2">
        <f t="shared" si="3"/>
        <v>0.04</v>
      </c>
      <c r="K73">
        <v>0.6</v>
      </c>
    </row>
    <row r="74" spans="8:11" x14ac:dyDescent="0.15">
      <c r="H74">
        <f t="shared" si="2"/>
        <v>8</v>
      </c>
      <c r="I74">
        <v>2</v>
      </c>
      <c r="J74" s="2">
        <f t="shared" si="3"/>
        <v>0.06</v>
      </c>
      <c r="K74">
        <v>0.6</v>
      </c>
    </row>
    <row r="75" spans="8:11" x14ac:dyDescent="0.15">
      <c r="H75">
        <f t="shared" si="2"/>
        <v>8</v>
      </c>
      <c r="I75">
        <v>3</v>
      </c>
      <c r="J75" s="2">
        <f t="shared" si="3"/>
        <v>0.14000000000000001</v>
      </c>
      <c r="K75">
        <v>0.66666666666666663</v>
      </c>
    </row>
    <row r="76" spans="8:11" x14ac:dyDescent="0.15">
      <c r="H76">
        <f t="shared" si="2"/>
        <v>8</v>
      </c>
      <c r="I76">
        <v>4</v>
      </c>
      <c r="J76" s="2">
        <f t="shared" si="3"/>
        <v>0.22</v>
      </c>
      <c r="K76">
        <v>0.6</v>
      </c>
    </row>
    <row r="77" spans="8:11" x14ac:dyDescent="0.15">
      <c r="H77">
        <f t="shared" si="2"/>
        <v>8</v>
      </c>
      <c r="I77">
        <v>5</v>
      </c>
      <c r="J77" s="2">
        <f t="shared" si="3"/>
        <v>0.32</v>
      </c>
      <c r="K77">
        <v>0.625</v>
      </c>
    </row>
    <row r="78" spans="8:11" x14ac:dyDescent="0.15">
      <c r="H78">
        <f t="shared" ref="H78:H102" si="5">H68+1</f>
        <v>8</v>
      </c>
      <c r="I78">
        <v>6</v>
      </c>
      <c r="J78" s="2">
        <f t="shared" ref="J78:J102" si="6">_xlfn.CEILING.MATH(VLOOKUP(I78,$I$3:$J$12,2,0)*K78,0.02)</f>
        <v>0.5</v>
      </c>
      <c r="K78">
        <v>0.61538461538461542</v>
      </c>
    </row>
    <row r="79" spans="8:11" x14ac:dyDescent="0.15">
      <c r="H79">
        <f t="shared" si="5"/>
        <v>8</v>
      </c>
      <c r="I79">
        <v>7</v>
      </c>
      <c r="J79" s="2">
        <f t="shared" si="6"/>
        <v>0.70000000000000007</v>
      </c>
      <c r="K79">
        <v>0.5714285714285714</v>
      </c>
    </row>
    <row r="80" spans="8:11" x14ac:dyDescent="0.15">
      <c r="H80">
        <f t="shared" si="5"/>
        <v>8</v>
      </c>
      <c r="I80">
        <v>8</v>
      </c>
      <c r="J80" s="2">
        <f t="shared" si="6"/>
        <v>0.86</v>
      </c>
      <c r="K80">
        <v>0.52941176470588236</v>
      </c>
    </row>
    <row r="81" spans="8:11" x14ac:dyDescent="0.15">
      <c r="H81">
        <f t="shared" si="5"/>
        <v>8</v>
      </c>
      <c r="I81">
        <v>9</v>
      </c>
      <c r="J81" s="2">
        <f t="shared" si="6"/>
        <v>1.24</v>
      </c>
      <c r="K81">
        <v>0.47272727272727272</v>
      </c>
    </row>
    <row r="82" spans="8:11" x14ac:dyDescent="0.15">
      <c r="H82">
        <f t="shared" si="5"/>
        <v>8</v>
      </c>
      <c r="I82">
        <v>10</v>
      </c>
      <c r="J82" s="2">
        <f t="shared" si="6"/>
        <v>1.58</v>
      </c>
      <c r="K82">
        <v>0.34831460674157305</v>
      </c>
    </row>
    <row r="83" spans="8:11" x14ac:dyDescent="0.15">
      <c r="H83">
        <f t="shared" si="5"/>
        <v>9</v>
      </c>
      <c r="I83">
        <v>1</v>
      </c>
      <c r="J83" s="2">
        <f t="shared" si="6"/>
        <v>0.04</v>
      </c>
      <c r="K83">
        <v>0.6</v>
      </c>
    </row>
    <row r="84" spans="8:11" x14ac:dyDescent="0.15">
      <c r="H84">
        <f t="shared" si="5"/>
        <v>9</v>
      </c>
      <c r="I84">
        <v>2</v>
      </c>
      <c r="J84" s="2">
        <f t="shared" si="6"/>
        <v>0.06</v>
      </c>
      <c r="K84">
        <v>0.6</v>
      </c>
    </row>
    <row r="85" spans="8:11" x14ac:dyDescent="0.15">
      <c r="H85">
        <f t="shared" si="5"/>
        <v>9</v>
      </c>
      <c r="I85">
        <v>3</v>
      </c>
      <c r="J85" s="2">
        <f t="shared" si="6"/>
        <v>0.12</v>
      </c>
      <c r="K85">
        <v>0.59999999999999987</v>
      </c>
    </row>
    <row r="86" spans="8:11" x14ac:dyDescent="0.15">
      <c r="H86">
        <f t="shared" si="5"/>
        <v>9</v>
      </c>
      <c r="I86">
        <v>4</v>
      </c>
      <c r="J86" s="2">
        <f t="shared" si="6"/>
        <v>0.22</v>
      </c>
      <c r="K86">
        <v>0.6</v>
      </c>
    </row>
    <row r="87" spans="8:11" x14ac:dyDescent="0.15">
      <c r="H87">
        <f t="shared" si="5"/>
        <v>9</v>
      </c>
      <c r="I87">
        <v>5</v>
      </c>
      <c r="J87" s="2">
        <f t="shared" si="6"/>
        <v>0.28000000000000003</v>
      </c>
      <c r="K87">
        <v>0.54999999999999993</v>
      </c>
    </row>
    <row r="88" spans="8:11" x14ac:dyDescent="0.15">
      <c r="H88">
        <f t="shared" si="5"/>
        <v>9</v>
      </c>
      <c r="I88">
        <v>6</v>
      </c>
      <c r="J88" s="2">
        <f t="shared" si="6"/>
        <v>0.46</v>
      </c>
      <c r="K88">
        <v>0.55384615384615377</v>
      </c>
    </row>
    <row r="89" spans="8:11" x14ac:dyDescent="0.15">
      <c r="H89">
        <f t="shared" si="5"/>
        <v>9</v>
      </c>
      <c r="I89">
        <v>7</v>
      </c>
      <c r="J89" s="2">
        <f t="shared" si="6"/>
        <v>0.64</v>
      </c>
      <c r="K89">
        <v>0.52380952380952384</v>
      </c>
    </row>
    <row r="90" spans="8:11" x14ac:dyDescent="0.15">
      <c r="H90">
        <f t="shared" si="5"/>
        <v>9</v>
      </c>
      <c r="I90">
        <v>8</v>
      </c>
      <c r="J90" s="2">
        <f t="shared" si="6"/>
        <v>0.76</v>
      </c>
      <c r="K90">
        <v>0.47058823529411764</v>
      </c>
    </row>
    <row r="91" spans="8:11" x14ac:dyDescent="0.15">
      <c r="H91">
        <f t="shared" si="5"/>
        <v>9</v>
      </c>
      <c r="I91">
        <v>9</v>
      </c>
      <c r="J91" s="2">
        <f t="shared" si="6"/>
        <v>1.1000000000000001</v>
      </c>
      <c r="K91">
        <v>0.41818181818181815</v>
      </c>
    </row>
    <row r="92" spans="8:11" x14ac:dyDescent="0.15">
      <c r="H92">
        <f t="shared" si="5"/>
        <v>9</v>
      </c>
      <c r="I92">
        <v>10</v>
      </c>
      <c r="J92" s="2">
        <f t="shared" si="6"/>
        <v>1.48</v>
      </c>
      <c r="K92">
        <v>0.32584269662921345</v>
      </c>
    </row>
    <row r="93" spans="8:11" x14ac:dyDescent="0.15">
      <c r="H93">
        <f t="shared" si="5"/>
        <v>10</v>
      </c>
      <c r="I93">
        <v>1</v>
      </c>
      <c r="J93" s="2">
        <f t="shared" si="6"/>
        <v>0.04</v>
      </c>
      <c r="K93">
        <v>0.6</v>
      </c>
    </row>
    <row r="94" spans="8:11" x14ac:dyDescent="0.15">
      <c r="H94">
        <f t="shared" si="5"/>
        <v>10</v>
      </c>
      <c r="I94">
        <v>2</v>
      </c>
      <c r="J94" s="2">
        <f t="shared" si="6"/>
        <v>0.06</v>
      </c>
      <c r="K94">
        <v>0.5</v>
      </c>
    </row>
    <row r="95" spans="8:11" x14ac:dyDescent="0.15">
      <c r="H95">
        <f t="shared" si="5"/>
        <v>10</v>
      </c>
      <c r="I95">
        <v>3</v>
      </c>
      <c r="J95" s="2">
        <f t="shared" si="6"/>
        <v>0.12</v>
      </c>
      <c r="K95">
        <v>0.53333333333333321</v>
      </c>
    </row>
    <row r="96" spans="8:11" x14ac:dyDescent="0.15">
      <c r="H96">
        <f t="shared" si="5"/>
        <v>10</v>
      </c>
      <c r="I96">
        <v>4</v>
      </c>
      <c r="J96" s="2">
        <f t="shared" si="6"/>
        <v>0.18</v>
      </c>
      <c r="K96">
        <v>0.48</v>
      </c>
    </row>
    <row r="97" spans="8:11" x14ac:dyDescent="0.15">
      <c r="H97">
        <f t="shared" si="5"/>
        <v>10</v>
      </c>
      <c r="I97">
        <v>5</v>
      </c>
      <c r="J97" s="2">
        <f t="shared" si="6"/>
        <v>0.16</v>
      </c>
      <c r="K97">
        <v>0.3</v>
      </c>
    </row>
    <row r="98" spans="8:11" x14ac:dyDescent="0.15">
      <c r="H98">
        <f t="shared" si="5"/>
        <v>10</v>
      </c>
      <c r="I98">
        <v>6</v>
      </c>
      <c r="J98" s="2">
        <f t="shared" si="6"/>
        <v>0.44</v>
      </c>
      <c r="K98">
        <v>0.53846153846153844</v>
      </c>
    </row>
    <row r="99" spans="8:11" x14ac:dyDescent="0.15">
      <c r="H99">
        <f t="shared" si="5"/>
        <v>10</v>
      </c>
      <c r="I99">
        <v>7</v>
      </c>
      <c r="J99" s="2">
        <f t="shared" si="6"/>
        <v>0.57999999999999996</v>
      </c>
      <c r="K99">
        <v>0.47619047619047616</v>
      </c>
    </row>
    <row r="100" spans="8:11" x14ac:dyDescent="0.15">
      <c r="H100">
        <f t="shared" si="5"/>
        <v>10</v>
      </c>
      <c r="I100">
        <v>8</v>
      </c>
      <c r="J100" s="2">
        <f t="shared" si="6"/>
        <v>0.72</v>
      </c>
      <c r="K100">
        <v>0.44117647058823523</v>
      </c>
    </row>
    <row r="101" spans="8:11" x14ac:dyDescent="0.15">
      <c r="H101">
        <f t="shared" si="5"/>
        <v>10</v>
      </c>
      <c r="I101">
        <v>9</v>
      </c>
      <c r="J101" s="2">
        <f t="shared" si="6"/>
        <v>1</v>
      </c>
      <c r="K101">
        <v>0.38181818181818183</v>
      </c>
    </row>
    <row r="102" spans="8:11" x14ac:dyDescent="0.15">
      <c r="H102">
        <f t="shared" si="5"/>
        <v>10</v>
      </c>
      <c r="I102">
        <v>10</v>
      </c>
      <c r="J102" s="2">
        <f t="shared" si="6"/>
        <v>1.32</v>
      </c>
      <c r="K102">
        <v>0.29213483146067415</v>
      </c>
    </row>
  </sheetData>
  <mergeCells count="2">
    <mergeCell ref="C1:E1"/>
    <mergeCell ref="C25:E25"/>
  </mergeCells>
  <phoneticPr fontId="2" type="noConversion"/>
  <pageMargins left="0.7" right="0.7" top="0.75" bottom="0.75" header="0.3" footer="0.3"/>
  <pageSetup paperSize="9" orientation="portrait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F0FAD9B-D6F3-4181-BE17-DD6236A9D95C}">
  <sheetPr codeName="Sheet6"/>
  <dimension ref="A3:I64"/>
  <sheetViews>
    <sheetView workbookViewId="0">
      <selection activeCell="G16" sqref="G16:I25"/>
    </sheetView>
  </sheetViews>
  <sheetFormatPr defaultRowHeight="13.5" x14ac:dyDescent="0.15"/>
  <cols>
    <col min="1" max="1" width="23.875" bestFit="1" customWidth="1"/>
    <col min="7" max="7" width="12.75" bestFit="1" customWidth="1"/>
    <col min="8" max="8" width="12" bestFit="1" customWidth="1"/>
    <col min="9" max="9" width="13.25" bestFit="1" customWidth="1"/>
  </cols>
  <sheetData>
    <row r="3" spans="1:9" x14ac:dyDescent="0.15">
      <c r="C3" s="1" t="s">
        <v>81</v>
      </c>
      <c r="D3" s="1" t="s">
        <v>82</v>
      </c>
      <c r="E3" s="1" t="s">
        <v>83</v>
      </c>
      <c r="F3" s="1"/>
      <c r="G3">
        <v>3005597.0149253733</v>
      </c>
      <c r="H3">
        <v>700000</v>
      </c>
      <c r="I3">
        <v>15027985.074626867</v>
      </c>
    </row>
    <row r="4" spans="1:9" x14ac:dyDescent="0.15">
      <c r="A4" t="s">
        <v>20</v>
      </c>
      <c r="C4">
        <v>0.5</v>
      </c>
      <c r="D4">
        <v>0.8</v>
      </c>
      <c r="E4">
        <v>0.8</v>
      </c>
      <c r="G4" s="5">
        <f>INT(C4*G$3)</f>
        <v>1502798</v>
      </c>
      <c r="H4" s="5">
        <f>INT(D4*H$3)</f>
        <v>560000</v>
      </c>
      <c r="I4" s="5">
        <f>INT(E4*I$3)</f>
        <v>12022388</v>
      </c>
    </row>
    <row r="5" spans="1:9" x14ac:dyDescent="0.15">
      <c r="A5" t="s">
        <v>21</v>
      </c>
      <c r="C5">
        <v>0.5</v>
      </c>
      <c r="D5">
        <v>0.8</v>
      </c>
      <c r="E5">
        <v>0.8</v>
      </c>
      <c r="G5" s="5">
        <f t="shared" ref="G5:G64" si="0">INT(C5*G$3)</f>
        <v>1502798</v>
      </c>
      <c r="H5" s="5">
        <f t="shared" ref="H5:H64" si="1">INT(D5*H$3)</f>
        <v>560000</v>
      </c>
      <c r="I5" s="5">
        <f t="shared" ref="I5:I64" si="2">INT(E5*I$3)</f>
        <v>12022388</v>
      </c>
    </row>
    <row r="6" spans="1:9" x14ac:dyDescent="0.15">
      <c r="A6" t="s">
        <v>22</v>
      </c>
      <c r="B6">
        <v>1</v>
      </c>
      <c r="C6">
        <v>0.65</v>
      </c>
      <c r="D6">
        <v>0.8</v>
      </c>
      <c r="E6">
        <v>0.8</v>
      </c>
      <c r="G6" s="5">
        <f t="shared" si="0"/>
        <v>1953638</v>
      </c>
      <c r="H6" s="5">
        <f t="shared" si="1"/>
        <v>560000</v>
      </c>
      <c r="I6" s="5">
        <f t="shared" si="2"/>
        <v>12022388</v>
      </c>
    </row>
    <row r="7" spans="1:9" x14ac:dyDescent="0.15">
      <c r="A7" t="s">
        <v>23</v>
      </c>
      <c r="B7">
        <v>2</v>
      </c>
      <c r="C7">
        <v>2.8</v>
      </c>
      <c r="D7">
        <v>1.8</v>
      </c>
      <c r="E7">
        <v>1.8</v>
      </c>
      <c r="G7" s="5">
        <f t="shared" si="0"/>
        <v>8415671</v>
      </c>
      <c r="H7" s="5">
        <f t="shared" si="1"/>
        <v>1260000</v>
      </c>
      <c r="I7" s="5">
        <f t="shared" si="2"/>
        <v>27050373</v>
      </c>
    </row>
    <row r="8" spans="1:9" x14ac:dyDescent="0.15">
      <c r="A8" t="s">
        <v>24</v>
      </c>
      <c r="B8">
        <v>3</v>
      </c>
      <c r="C8">
        <v>5.5</v>
      </c>
      <c r="D8">
        <v>3</v>
      </c>
      <c r="E8">
        <v>3</v>
      </c>
      <c r="G8" s="5">
        <f t="shared" si="0"/>
        <v>16530783</v>
      </c>
      <c r="H8" s="5">
        <f t="shared" si="1"/>
        <v>2100000</v>
      </c>
      <c r="I8" s="5">
        <f t="shared" si="2"/>
        <v>45083955</v>
      </c>
    </row>
    <row r="9" spans="1:9" x14ac:dyDescent="0.15">
      <c r="A9" t="s">
        <v>25</v>
      </c>
      <c r="B9">
        <v>4</v>
      </c>
      <c r="C9">
        <v>8</v>
      </c>
      <c r="D9">
        <v>22</v>
      </c>
      <c r="E9">
        <v>22</v>
      </c>
      <c r="G9" s="5">
        <f t="shared" si="0"/>
        <v>24044776</v>
      </c>
      <c r="H9" s="5">
        <f t="shared" si="1"/>
        <v>15400000</v>
      </c>
      <c r="I9" s="5">
        <f t="shared" si="2"/>
        <v>330615671</v>
      </c>
    </row>
    <row r="10" spans="1:9" x14ac:dyDescent="0.15">
      <c r="A10" t="s">
        <v>26</v>
      </c>
      <c r="B10">
        <v>5</v>
      </c>
      <c r="C10">
        <v>12</v>
      </c>
      <c r="D10">
        <v>25</v>
      </c>
      <c r="E10">
        <v>25</v>
      </c>
      <c r="G10" s="5">
        <f t="shared" si="0"/>
        <v>36067164</v>
      </c>
      <c r="H10" s="5">
        <f t="shared" si="1"/>
        <v>17500000</v>
      </c>
      <c r="I10" s="5">
        <f t="shared" si="2"/>
        <v>375699626</v>
      </c>
    </row>
    <row r="11" spans="1:9" x14ac:dyDescent="0.15">
      <c r="A11" t="s">
        <v>27</v>
      </c>
      <c r="B11">
        <v>6</v>
      </c>
      <c r="C11">
        <v>28</v>
      </c>
      <c r="D11">
        <v>160</v>
      </c>
      <c r="E11">
        <v>160</v>
      </c>
      <c r="G11" s="5">
        <f t="shared" si="0"/>
        <v>84156716</v>
      </c>
      <c r="H11" s="5">
        <f t="shared" si="1"/>
        <v>112000000</v>
      </c>
      <c r="I11" s="5">
        <f t="shared" si="2"/>
        <v>2404477611</v>
      </c>
    </row>
    <row r="12" spans="1:9" x14ac:dyDescent="0.15">
      <c r="A12" t="s">
        <v>28</v>
      </c>
      <c r="B12">
        <v>7</v>
      </c>
      <c r="C12">
        <v>32</v>
      </c>
      <c r="D12">
        <v>200</v>
      </c>
      <c r="E12">
        <v>200</v>
      </c>
      <c r="G12" s="5">
        <f t="shared" si="0"/>
        <v>96179104</v>
      </c>
      <c r="H12" s="5">
        <f t="shared" si="1"/>
        <v>140000000</v>
      </c>
      <c r="I12" s="5">
        <f t="shared" si="2"/>
        <v>3005597014</v>
      </c>
    </row>
    <row r="13" spans="1:9" x14ac:dyDescent="0.15">
      <c r="A13" t="s">
        <v>29</v>
      </c>
      <c r="B13">
        <v>8</v>
      </c>
      <c r="C13">
        <v>35</v>
      </c>
      <c r="D13">
        <v>250</v>
      </c>
      <c r="E13">
        <v>250</v>
      </c>
      <c r="G13" s="5">
        <f t="shared" si="0"/>
        <v>105195895</v>
      </c>
      <c r="H13" s="5">
        <f t="shared" si="1"/>
        <v>175000000</v>
      </c>
      <c r="I13" s="5">
        <f t="shared" si="2"/>
        <v>3756996268</v>
      </c>
    </row>
    <row r="14" spans="1:9" x14ac:dyDescent="0.15">
      <c r="A14" t="s">
        <v>30</v>
      </c>
      <c r="B14">
        <v>9</v>
      </c>
      <c r="C14">
        <v>60</v>
      </c>
      <c r="D14">
        <v>300</v>
      </c>
      <c r="E14">
        <v>300</v>
      </c>
      <c r="G14" s="5">
        <f t="shared" si="0"/>
        <v>180335820</v>
      </c>
      <c r="H14" s="5">
        <f t="shared" si="1"/>
        <v>210000000</v>
      </c>
      <c r="I14" s="5">
        <f t="shared" si="2"/>
        <v>4508395522</v>
      </c>
    </row>
    <row r="15" spans="1:9" x14ac:dyDescent="0.15">
      <c r="A15" t="s">
        <v>31</v>
      </c>
      <c r="B15">
        <v>10</v>
      </c>
      <c r="C15">
        <v>70</v>
      </c>
      <c r="D15">
        <v>320</v>
      </c>
      <c r="E15">
        <v>320</v>
      </c>
      <c r="G15" s="5">
        <f t="shared" si="0"/>
        <v>210391791</v>
      </c>
      <c r="H15" s="5">
        <f t="shared" si="1"/>
        <v>224000000</v>
      </c>
      <c r="I15" s="5">
        <f t="shared" si="2"/>
        <v>4808955223</v>
      </c>
    </row>
    <row r="16" spans="1:9" x14ac:dyDescent="0.15">
      <c r="A16" t="s">
        <v>32</v>
      </c>
      <c r="B16">
        <v>1</v>
      </c>
      <c r="C16">
        <v>1.9</v>
      </c>
      <c r="D16">
        <v>1.9</v>
      </c>
      <c r="E16">
        <v>1.9</v>
      </c>
      <c r="G16">
        <f t="shared" si="0"/>
        <v>5710634</v>
      </c>
      <c r="H16">
        <f t="shared" si="1"/>
        <v>1330000</v>
      </c>
      <c r="I16">
        <f t="shared" si="2"/>
        <v>28553171</v>
      </c>
    </row>
    <row r="17" spans="1:9" x14ac:dyDescent="0.15">
      <c r="A17" t="s">
        <v>33</v>
      </c>
      <c r="B17">
        <v>2</v>
      </c>
      <c r="C17">
        <v>2.95</v>
      </c>
      <c r="D17">
        <v>2.25</v>
      </c>
      <c r="E17">
        <v>2.25</v>
      </c>
      <c r="G17">
        <f t="shared" si="0"/>
        <v>8866511</v>
      </c>
      <c r="H17">
        <f t="shared" si="1"/>
        <v>1575000</v>
      </c>
      <c r="I17">
        <f t="shared" si="2"/>
        <v>33812966</v>
      </c>
    </row>
    <row r="18" spans="1:9" x14ac:dyDescent="0.15">
      <c r="A18" t="s">
        <v>34</v>
      </c>
      <c r="B18">
        <v>3</v>
      </c>
      <c r="C18">
        <v>5.9</v>
      </c>
      <c r="D18">
        <v>3.9</v>
      </c>
      <c r="E18">
        <v>3.9</v>
      </c>
      <c r="G18">
        <f t="shared" si="0"/>
        <v>17733022</v>
      </c>
      <c r="H18">
        <f t="shared" si="1"/>
        <v>2730000</v>
      </c>
      <c r="I18">
        <f t="shared" si="2"/>
        <v>58609141</v>
      </c>
    </row>
    <row r="19" spans="1:9" x14ac:dyDescent="0.15">
      <c r="A19" t="s">
        <v>35</v>
      </c>
      <c r="B19">
        <v>4</v>
      </c>
      <c r="C19">
        <v>8.6999999999999993</v>
      </c>
      <c r="D19">
        <v>29.7</v>
      </c>
      <c r="E19">
        <v>29.7</v>
      </c>
      <c r="G19">
        <f t="shared" si="0"/>
        <v>26148694</v>
      </c>
      <c r="H19">
        <f t="shared" si="1"/>
        <v>20790000</v>
      </c>
      <c r="I19">
        <f t="shared" si="2"/>
        <v>446331156</v>
      </c>
    </row>
    <row r="20" spans="1:9" x14ac:dyDescent="0.15">
      <c r="A20" t="s">
        <v>36</v>
      </c>
      <c r="B20">
        <v>5</v>
      </c>
      <c r="C20">
        <v>13.2</v>
      </c>
      <c r="D20">
        <v>35</v>
      </c>
      <c r="E20">
        <v>35</v>
      </c>
      <c r="G20">
        <f t="shared" si="0"/>
        <v>39673880</v>
      </c>
      <c r="H20">
        <f t="shared" si="1"/>
        <v>24500000</v>
      </c>
      <c r="I20">
        <f t="shared" si="2"/>
        <v>525979477</v>
      </c>
    </row>
    <row r="21" spans="1:9" x14ac:dyDescent="0.15">
      <c r="A21" t="s">
        <v>37</v>
      </c>
      <c r="B21">
        <v>6</v>
      </c>
      <c r="C21">
        <v>31.05</v>
      </c>
      <c r="D21">
        <v>232</v>
      </c>
      <c r="E21">
        <v>232</v>
      </c>
      <c r="G21">
        <f t="shared" si="0"/>
        <v>93323787</v>
      </c>
      <c r="H21">
        <f t="shared" si="1"/>
        <v>162400000</v>
      </c>
      <c r="I21">
        <f t="shared" si="2"/>
        <v>3486492537</v>
      </c>
    </row>
    <row r="22" spans="1:9" x14ac:dyDescent="0.15">
      <c r="A22" t="s">
        <v>38</v>
      </c>
      <c r="B22">
        <v>7</v>
      </c>
      <c r="C22">
        <v>35.799999999999997</v>
      </c>
      <c r="D22">
        <v>300</v>
      </c>
      <c r="E22">
        <v>300</v>
      </c>
      <c r="G22">
        <f t="shared" si="0"/>
        <v>107600373</v>
      </c>
      <c r="H22">
        <f t="shared" si="1"/>
        <v>210000000</v>
      </c>
      <c r="I22">
        <f t="shared" si="2"/>
        <v>4508395522</v>
      </c>
    </row>
    <row r="23" spans="1:9" x14ac:dyDescent="0.15">
      <c r="A23" t="s">
        <v>39</v>
      </c>
      <c r="B23">
        <v>8</v>
      </c>
      <c r="C23">
        <v>39.549999999999997</v>
      </c>
      <c r="D23">
        <v>387.5</v>
      </c>
      <c r="E23">
        <v>387.5</v>
      </c>
      <c r="G23">
        <f t="shared" si="0"/>
        <v>118871361</v>
      </c>
      <c r="H23">
        <f t="shared" si="1"/>
        <v>271250000</v>
      </c>
      <c r="I23">
        <f t="shared" si="2"/>
        <v>5823344216</v>
      </c>
    </row>
    <row r="24" spans="1:9" x14ac:dyDescent="0.15">
      <c r="A24" t="s">
        <v>40</v>
      </c>
      <c r="B24">
        <v>9</v>
      </c>
      <c r="C24">
        <v>68.400000000000006</v>
      </c>
      <c r="D24">
        <v>480</v>
      </c>
      <c r="E24">
        <v>480</v>
      </c>
      <c r="G24">
        <f t="shared" si="0"/>
        <v>205582835</v>
      </c>
      <c r="H24">
        <f t="shared" si="1"/>
        <v>336000000</v>
      </c>
      <c r="I24">
        <f t="shared" si="2"/>
        <v>7213432835</v>
      </c>
    </row>
    <row r="25" spans="1:9" x14ac:dyDescent="0.15">
      <c r="A25" t="s">
        <v>41</v>
      </c>
      <c r="B25">
        <v>10</v>
      </c>
      <c r="C25">
        <v>80.5</v>
      </c>
      <c r="D25">
        <v>528</v>
      </c>
      <c r="E25">
        <v>528</v>
      </c>
      <c r="G25">
        <f t="shared" si="0"/>
        <v>241950559</v>
      </c>
      <c r="H25">
        <f t="shared" si="1"/>
        <v>369600000</v>
      </c>
      <c r="I25">
        <f t="shared" si="2"/>
        <v>7934776119</v>
      </c>
    </row>
    <row r="26" spans="1:9" x14ac:dyDescent="0.15">
      <c r="A26" t="s">
        <v>42</v>
      </c>
      <c r="B26">
        <v>1</v>
      </c>
      <c r="C26">
        <v>2.5499999999999998</v>
      </c>
      <c r="D26">
        <v>1.4</v>
      </c>
      <c r="E26">
        <v>1.4</v>
      </c>
      <c r="G26">
        <f t="shared" si="0"/>
        <v>7664272</v>
      </c>
      <c r="H26">
        <f t="shared" si="1"/>
        <v>980000</v>
      </c>
      <c r="I26">
        <f t="shared" si="2"/>
        <v>21039179</v>
      </c>
    </row>
    <row r="27" spans="1:9" x14ac:dyDescent="0.15">
      <c r="A27" t="s">
        <v>43</v>
      </c>
      <c r="B27">
        <v>2</v>
      </c>
      <c r="C27">
        <v>4</v>
      </c>
      <c r="D27">
        <v>1.65</v>
      </c>
      <c r="E27">
        <v>1.65</v>
      </c>
      <c r="G27">
        <f t="shared" si="0"/>
        <v>12022388</v>
      </c>
      <c r="H27">
        <f t="shared" si="1"/>
        <v>1155000</v>
      </c>
      <c r="I27">
        <f t="shared" si="2"/>
        <v>24796175</v>
      </c>
    </row>
    <row r="28" spans="1:9" x14ac:dyDescent="0.15">
      <c r="A28" t="s">
        <v>44</v>
      </c>
      <c r="B28">
        <v>3</v>
      </c>
      <c r="C28">
        <v>8</v>
      </c>
      <c r="D28">
        <v>2.9</v>
      </c>
      <c r="E28">
        <v>2.9</v>
      </c>
      <c r="G28">
        <f t="shared" si="0"/>
        <v>24044776</v>
      </c>
      <c r="H28">
        <f t="shared" si="1"/>
        <v>2030000</v>
      </c>
      <c r="I28">
        <f t="shared" si="2"/>
        <v>43581156</v>
      </c>
    </row>
    <row r="29" spans="1:9" x14ac:dyDescent="0.15">
      <c r="A29" t="s">
        <v>45</v>
      </c>
      <c r="B29">
        <v>4</v>
      </c>
      <c r="C29">
        <v>11.75</v>
      </c>
      <c r="D29">
        <v>22.25</v>
      </c>
      <c r="E29">
        <v>22.25</v>
      </c>
      <c r="G29">
        <f t="shared" si="0"/>
        <v>35315764</v>
      </c>
      <c r="H29">
        <f t="shared" si="1"/>
        <v>15575000</v>
      </c>
      <c r="I29">
        <f t="shared" si="2"/>
        <v>334372667</v>
      </c>
    </row>
    <row r="30" spans="1:9" x14ac:dyDescent="0.15">
      <c r="A30" t="s">
        <v>46</v>
      </c>
      <c r="B30">
        <v>5</v>
      </c>
      <c r="C30">
        <v>17.8</v>
      </c>
      <c r="D30">
        <v>26.25</v>
      </c>
      <c r="E30">
        <v>26.25</v>
      </c>
      <c r="G30">
        <f t="shared" si="0"/>
        <v>53499626</v>
      </c>
      <c r="H30">
        <f t="shared" si="1"/>
        <v>18375000</v>
      </c>
      <c r="I30">
        <f t="shared" si="2"/>
        <v>394484608</v>
      </c>
    </row>
    <row r="31" spans="1:9" x14ac:dyDescent="0.15">
      <c r="A31" t="s">
        <v>47</v>
      </c>
      <c r="B31">
        <v>6</v>
      </c>
      <c r="C31">
        <v>41.95</v>
      </c>
      <c r="D31">
        <v>174</v>
      </c>
      <c r="E31">
        <v>174</v>
      </c>
      <c r="G31">
        <f t="shared" si="0"/>
        <v>126084794</v>
      </c>
      <c r="H31">
        <f t="shared" si="1"/>
        <v>121800000</v>
      </c>
      <c r="I31">
        <f t="shared" si="2"/>
        <v>2614869402</v>
      </c>
    </row>
    <row r="32" spans="1:9" x14ac:dyDescent="0.15">
      <c r="A32" t="s">
        <v>48</v>
      </c>
      <c r="B32">
        <v>7</v>
      </c>
      <c r="C32">
        <v>48.35</v>
      </c>
      <c r="D32">
        <v>225</v>
      </c>
      <c r="E32">
        <v>225</v>
      </c>
      <c r="G32">
        <f t="shared" si="0"/>
        <v>145320615</v>
      </c>
      <c r="H32">
        <f t="shared" si="1"/>
        <v>157500000</v>
      </c>
      <c r="I32">
        <f t="shared" si="2"/>
        <v>3381296641</v>
      </c>
    </row>
    <row r="33" spans="1:9" x14ac:dyDescent="0.15">
      <c r="A33" t="s">
        <v>49</v>
      </c>
      <c r="B33">
        <v>8</v>
      </c>
      <c r="C33">
        <v>53.35</v>
      </c>
      <c r="D33">
        <v>290.60000000000002</v>
      </c>
      <c r="E33">
        <v>290.60000000000002</v>
      </c>
      <c r="G33">
        <f t="shared" si="0"/>
        <v>160348600</v>
      </c>
      <c r="H33">
        <f t="shared" si="1"/>
        <v>203420000</v>
      </c>
      <c r="I33">
        <f t="shared" si="2"/>
        <v>4367132462</v>
      </c>
    </row>
    <row r="34" spans="1:9" x14ac:dyDescent="0.15">
      <c r="A34" t="s">
        <v>50</v>
      </c>
      <c r="B34">
        <v>9</v>
      </c>
      <c r="C34">
        <v>92.3</v>
      </c>
      <c r="D34">
        <v>360</v>
      </c>
      <c r="E34">
        <v>360</v>
      </c>
      <c r="G34">
        <f t="shared" si="0"/>
        <v>277416604</v>
      </c>
      <c r="H34">
        <f t="shared" si="1"/>
        <v>252000000</v>
      </c>
      <c r="I34">
        <f t="shared" si="2"/>
        <v>5410074626</v>
      </c>
    </row>
    <row r="35" spans="1:9" x14ac:dyDescent="0.15">
      <c r="A35" t="s">
        <v>51</v>
      </c>
      <c r="B35">
        <v>10</v>
      </c>
      <c r="C35">
        <v>108.65</v>
      </c>
      <c r="D35">
        <v>396</v>
      </c>
      <c r="E35">
        <v>396</v>
      </c>
      <c r="G35">
        <f t="shared" si="0"/>
        <v>326558115</v>
      </c>
      <c r="H35">
        <f t="shared" si="1"/>
        <v>277200000</v>
      </c>
      <c r="I35">
        <f t="shared" si="2"/>
        <v>5951082089</v>
      </c>
    </row>
    <row r="36" spans="1:9" x14ac:dyDescent="0.15">
      <c r="A36" t="s">
        <v>52</v>
      </c>
      <c r="B36" s="4">
        <v>3</v>
      </c>
      <c r="C36">
        <v>5</v>
      </c>
      <c r="D36">
        <v>2.5</v>
      </c>
      <c r="E36">
        <v>2.5</v>
      </c>
      <c r="G36">
        <f t="shared" si="0"/>
        <v>15027985</v>
      </c>
      <c r="H36">
        <f t="shared" si="1"/>
        <v>1750000</v>
      </c>
      <c r="I36">
        <f t="shared" si="2"/>
        <v>37569962</v>
      </c>
    </row>
    <row r="37" spans="1:9" x14ac:dyDescent="0.15">
      <c r="A37" t="s">
        <v>53</v>
      </c>
      <c r="B37" s="4">
        <v>6</v>
      </c>
      <c r="C37">
        <v>26</v>
      </c>
      <c r="D37">
        <v>160</v>
      </c>
      <c r="E37">
        <v>160</v>
      </c>
      <c r="G37">
        <f t="shared" si="0"/>
        <v>78145522</v>
      </c>
      <c r="H37">
        <f t="shared" si="1"/>
        <v>112000000</v>
      </c>
      <c r="I37">
        <f t="shared" si="2"/>
        <v>2404477611</v>
      </c>
    </row>
    <row r="38" spans="1:9" x14ac:dyDescent="0.15">
      <c r="A38" t="s">
        <v>54</v>
      </c>
      <c r="B38" s="4">
        <v>9</v>
      </c>
      <c r="C38">
        <v>56</v>
      </c>
      <c r="D38">
        <v>300</v>
      </c>
      <c r="E38">
        <v>300</v>
      </c>
      <c r="G38">
        <f t="shared" si="0"/>
        <v>168313432</v>
      </c>
      <c r="H38">
        <f t="shared" si="1"/>
        <v>210000000</v>
      </c>
      <c r="I38">
        <f t="shared" si="2"/>
        <v>4508395522</v>
      </c>
    </row>
    <row r="39" spans="1:9" x14ac:dyDescent="0.15">
      <c r="A39" t="s">
        <v>55</v>
      </c>
      <c r="B39">
        <v>10</v>
      </c>
      <c r="C39">
        <v>83</v>
      </c>
      <c r="D39">
        <v>401</v>
      </c>
      <c r="E39">
        <v>401</v>
      </c>
      <c r="G39">
        <f t="shared" si="0"/>
        <v>249464552</v>
      </c>
      <c r="H39">
        <f t="shared" si="1"/>
        <v>280700000</v>
      </c>
      <c r="I39">
        <f t="shared" si="2"/>
        <v>6026222014</v>
      </c>
    </row>
    <row r="40" spans="1:9" x14ac:dyDescent="0.15">
      <c r="A40" t="s">
        <v>56</v>
      </c>
      <c r="C40">
        <v>1.5</v>
      </c>
      <c r="D40">
        <v>1.2</v>
      </c>
      <c r="E40">
        <v>1.2</v>
      </c>
      <c r="G40">
        <f t="shared" si="0"/>
        <v>4508395</v>
      </c>
      <c r="H40">
        <f t="shared" si="1"/>
        <v>840000</v>
      </c>
      <c r="I40">
        <f t="shared" si="2"/>
        <v>18033582</v>
      </c>
    </row>
    <row r="41" spans="1:9" x14ac:dyDescent="0.15">
      <c r="A41" t="s">
        <v>57</v>
      </c>
      <c r="B41">
        <v>1</v>
      </c>
      <c r="C41">
        <v>1.35</v>
      </c>
      <c r="D41">
        <v>1.2</v>
      </c>
      <c r="E41">
        <v>1.2</v>
      </c>
      <c r="G41">
        <f t="shared" si="0"/>
        <v>4057555</v>
      </c>
      <c r="H41">
        <f t="shared" si="1"/>
        <v>840000</v>
      </c>
      <c r="I41">
        <f t="shared" si="2"/>
        <v>18033582</v>
      </c>
    </row>
    <row r="42" spans="1:9" x14ac:dyDescent="0.15">
      <c r="A42" t="s">
        <v>58</v>
      </c>
      <c r="B42">
        <v>2</v>
      </c>
      <c r="C42">
        <v>2.8</v>
      </c>
      <c r="D42">
        <v>1.8</v>
      </c>
      <c r="E42">
        <v>1.8</v>
      </c>
      <c r="G42">
        <f t="shared" si="0"/>
        <v>8415671</v>
      </c>
      <c r="H42">
        <f t="shared" si="1"/>
        <v>1260000</v>
      </c>
      <c r="I42">
        <f t="shared" si="2"/>
        <v>27050373</v>
      </c>
    </row>
    <row r="43" spans="1:9" x14ac:dyDescent="0.15">
      <c r="A43" t="s">
        <v>59</v>
      </c>
      <c r="B43">
        <v>3</v>
      </c>
      <c r="C43">
        <v>5.5</v>
      </c>
      <c r="D43">
        <v>3</v>
      </c>
      <c r="E43">
        <v>3</v>
      </c>
      <c r="G43">
        <f t="shared" si="0"/>
        <v>16530783</v>
      </c>
      <c r="H43">
        <f t="shared" si="1"/>
        <v>2100000</v>
      </c>
      <c r="I43">
        <f t="shared" si="2"/>
        <v>45083955</v>
      </c>
    </row>
    <row r="44" spans="1:9" x14ac:dyDescent="0.15">
      <c r="A44" t="s">
        <v>60</v>
      </c>
      <c r="B44">
        <v>4</v>
      </c>
      <c r="C44">
        <v>8</v>
      </c>
      <c r="D44">
        <v>22</v>
      </c>
      <c r="E44">
        <v>22</v>
      </c>
      <c r="G44">
        <f t="shared" si="0"/>
        <v>24044776</v>
      </c>
      <c r="H44">
        <f t="shared" si="1"/>
        <v>15400000</v>
      </c>
      <c r="I44">
        <f t="shared" si="2"/>
        <v>330615671</v>
      </c>
    </row>
    <row r="45" spans="1:9" x14ac:dyDescent="0.15">
      <c r="A45" t="s">
        <v>61</v>
      </c>
      <c r="B45">
        <v>5</v>
      </c>
      <c r="C45">
        <v>12</v>
      </c>
      <c r="D45">
        <v>25</v>
      </c>
      <c r="E45">
        <v>25</v>
      </c>
      <c r="G45">
        <f t="shared" si="0"/>
        <v>36067164</v>
      </c>
      <c r="H45">
        <f t="shared" si="1"/>
        <v>17500000</v>
      </c>
      <c r="I45">
        <f t="shared" si="2"/>
        <v>375699626</v>
      </c>
    </row>
    <row r="46" spans="1:9" x14ac:dyDescent="0.15">
      <c r="A46" t="s">
        <v>62</v>
      </c>
      <c r="B46">
        <v>6</v>
      </c>
      <c r="C46">
        <v>28</v>
      </c>
      <c r="D46">
        <v>160</v>
      </c>
      <c r="E46">
        <v>160</v>
      </c>
      <c r="G46">
        <f t="shared" si="0"/>
        <v>84156716</v>
      </c>
      <c r="H46">
        <f t="shared" si="1"/>
        <v>112000000</v>
      </c>
      <c r="I46">
        <f t="shared" si="2"/>
        <v>2404477611</v>
      </c>
    </row>
    <row r="47" spans="1:9" x14ac:dyDescent="0.15">
      <c r="A47" t="s">
        <v>63</v>
      </c>
      <c r="B47">
        <v>7</v>
      </c>
      <c r="C47">
        <v>32</v>
      </c>
      <c r="D47">
        <v>200</v>
      </c>
      <c r="E47">
        <v>200</v>
      </c>
      <c r="G47">
        <f t="shared" si="0"/>
        <v>96179104</v>
      </c>
      <c r="H47">
        <f t="shared" si="1"/>
        <v>140000000</v>
      </c>
      <c r="I47">
        <f t="shared" si="2"/>
        <v>3005597014</v>
      </c>
    </row>
    <row r="48" spans="1:9" x14ac:dyDescent="0.15">
      <c r="A48" t="s">
        <v>64</v>
      </c>
      <c r="B48">
        <v>8</v>
      </c>
      <c r="C48">
        <v>35</v>
      </c>
      <c r="D48">
        <v>250</v>
      </c>
      <c r="E48">
        <v>250</v>
      </c>
      <c r="G48">
        <f t="shared" si="0"/>
        <v>105195895</v>
      </c>
      <c r="H48">
        <f t="shared" si="1"/>
        <v>175000000</v>
      </c>
      <c r="I48">
        <f t="shared" si="2"/>
        <v>3756996268</v>
      </c>
    </row>
    <row r="49" spans="1:9" x14ac:dyDescent="0.15">
      <c r="A49" t="s">
        <v>65</v>
      </c>
      <c r="B49">
        <v>9</v>
      </c>
      <c r="C49">
        <v>60</v>
      </c>
      <c r="D49">
        <v>300</v>
      </c>
      <c r="E49">
        <v>300</v>
      </c>
      <c r="G49">
        <f t="shared" si="0"/>
        <v>180335820</v>
      </c>
      <c r="H49">
        <f t="shared" si="1"/>
        <v>210000000</v>
      </c>
      <c r="I49">
        <f t="shared" si="2"/>
        <v>4508395522</v>
      </c>
    </row>
    <row r="50" spans="1:9" x14ac:dyDescent="0.15">
      <c r="A50" t="s">
        <v>66</v>
      </c>
      <c r="B50">
        <v>10</v>
      </c>
      <c r="C50">
        <v>70</v>
      </c>
      <c r="D50">
        <v>320</v>
      </c>
      <c r="E50">
        <v>320</v>
      </c>
      <c r="G50">
        <f t="shared" si="0"/>
        <v>210391791</v>
      </c>
      <c r="H50">
        <f t="shared" si="1"/>
        <v>224000000</v>
      </c>
      <c r="I50">
        <f t="shared" si="2"/>
        <v>4808955223</v>
      </c>
    </row>
    <row r="51" spans="1:9" x14ac:dyDescent="0.15">
      <c r="A51" t="s">
        <v>67</v>
      </c>
      <c r="B51">
        <v>1</v>
      </c>
      <c r="C51">
        <v>1.9</v>
      </c>
      <c r="D51">
        <v>1.9</v>
      </c>
      <c r="E51">
        <v>1.9</v>
      </c>
      <c r="G51">
        <f t="shared" si="0"/>
        <v>5710634</v>
      </c>
      <c r="H51">
        <f t="shared" si="1"/>
        <v>1330000</v>
      </c>
      <c r="I51">
        <f t="shared" si="2"/>
        <v>28553171</v>
      </c>
    </row>
    <row r="52" spans="1:9" x14ac:dyDescent="0.15">
      <c r="A52" t="s">
        <v>68</v>
      </c>
      <c r="B52">
        <v>2</v>
      </c>
      <c r="C52">
        <v>2.95</v>
      </c>
      <c r="D52">
        <v>2.25</v>
      </c>
      <c r="E52">
        <v>2.25</v>
      </c>
      <c r="G52">
        <f t="shared" si="0"/>
        <v>8866511</v>
      </c>
      <c r="H52">
        <f t="shared" si="1"/>
        <v>1575000</v>
      </c>
      <c r="I52">
        <f t="shared" si="2"/>
        <v>33812966</v>
      </c>
    </row>
    <row r="53" spans="1:9" x14ac:dyDescent="0.15">
      <c r="A53" t="s">
        <v>69</v>
      </c>
      <c r="B53">
        <v>3</v>
      </c>
      <c r="C53">
        <v>5.9</v>
      </c>
      <c r="D53">
        <v>3.9</v>
      </c>
      <c r="E53">
        <v>3.9</v>
      </c>
      <c r="G53">
        <f t="shared" si="0"/>
        <v>17733022</v>
      </c>
      <c r="H53">
        <f t="shared" si="1"/>
        <v>2730000</v>
      </c>
      <c r="I53">
        <f t="shared" si="2"/>
        <v>58609141</v>
      </c>
    </row>
    <row r="54" spans="1:9" x14ac:dyDescent="0.15">
      <c r="A54" t="s">
        <v>70</v>
      </c>
      <c r="B54">
        <v>4</v>
      </c>
      <c r="C54">
        <v>8.6999999999999993</v>
      </c>
      <c r="D54">
        <v>29.7</v>
      </c>
      <c r="E54">
        <v>29.7</v>
      </c>
      <c r="G54">
        <f t="shared" si="0"/>
        <v>26148694</v>
      </c>
      <c r="H54">
        <f t="shared" si="1"/>
        <v>20790000</v>
      </c>
      <c r="I54">
        <f t="shared" si="2"/>
        <v>446331156</v>
      </c>
    </row>
    <row r="55" spans="1:9" x14ac:dyDescent="0.15">
      <c r="A55" t="s">
        <v>71</v>
      </c>
      <c r="B55">
        <v>5</v>
      </c>
      <c r="C55">
        <v>13.2</v>
      </c>
      <c r="D55">
        <v>35</v>
      </c>
      <c r="E55">
        <v>35</v>
      </c>
      <c r="G55">
        <f t="shared" si="0"/>
        <v>39673880</v>
      </c>
      <c r="H55">
        <f t="shared" si="1"/>
        <v>24500000</v>
      </c>
      <c r="I55">
        <f t="shared" si="2"/>
        <v>525979477</v>
      </c>
    </row>
    <row r="56" spans="1:9" x14ac:dyDescent="0.15">
      <c r="A56" t="s">
        <v>72</v>
      </c>
      <c r="B56">
        <v>6</v>
      </c>
      <c r="C56">
        <v>31.05</v>
      </c>
      <c r="D56">
        <v>232</v>
      </c>
      <c r="E56">
        <v>232</v>
      </c>
      <c r="G56">
        <f t="shared" si="0"/>
        <v>93323787</v>
      </c>
      <c r="H56">
        <f t="shared" si="1"/>
        <v>162400000</v>
      </c>
      <c r="I56">
        <f t="shared" si="2"/>
        <v>3486492537</v>
      </c>
    </row>
    <row r="57" spans="1:9" x14ac:dyDescent="0.15">
      <c r="A57" t="s">
        <v>73</v>
      </c>
      <c r="B57">
        <v>7</v>
      </c>
      <c r="C57">
        <v>35.799999999999997</v>
      </c>
      <c r="D57">
        <v>300</v>
      </c>
      <c r="E57">
        <v>300</v>
      </c>
      <c r="G57">
        <f t="shared" si="0"/>
        <v>107600373</v>
      </c>
      <c r="H57">
        <f t="shared" si="1"/>
        <v>210000000</v>
      </c>
      <c r="I57">
        <f t="shared" si="2"/>
        <v>4508395522</v>
      </c>
    </row>
    <row r="58" spans="1:9" x14ac:dyDescent="0.15">
      <c r="A58" t="s">
        <v>74</v>
      </c>
      <c r="B58">
        <v>8</v>
      </c>
      <c r="C58">
        <v>39.549999999999997</v>
      </c>
      <c r="D58">
        <v>387.5</v>
      </c>
      <c r="E58">
        <v>387.5</v>
      </c>
      <c r="G58">
        <f t="shared" si="0"/>
        <v>118871361</v>
      </c>
      <c r="H58">
        <f t="shared" si="1"/>
        <v>271250000</v>
      </c>
      <c r="I58">
        <f t="shared" si="2"/>
        <v>5823344216</v>
      </c>
    </row>
    <row r="59" spans="1:9" x14ac:dyDescent="0.15">
      <c r="A59" t="s">
        <v>75</v>
      </c>
      <c r="B59">
        <v>9</v>
      </c>
      <c r="C59">
        <v>68.400000000000006</v>
      </c>
      <c r="D59">
        <v>480</v>
      </c>
      <c r="E59">
        <v>480</v>
      </c>
      <c r="G59">
        <f t="shared" si="0"/>
        <v>205582835</v>
      </c>
      <c r="H59">
        <f t="shared" si="1"/>
        <v>336000000</v>
      </c>
      <c r="I59">
        <f t="shared" si="2"/>
        <v>7213432835</v>
      </c>
    </row>
    <row r="60" spans="1:9" x14ac:dyDescent="0.15">
      <c r="A60" t="s">
        <v>76</v>
      </c>
      <c r="B60" s="4">
        <v>2</v>
      </c>
      <c r="C60">
        <v>3.2</v>
      </c>
      <c r="D60">
        <v>2</v>
      </c>
      <c r="E60">
        <v>2</v>
      </c>
      <c r="G60">
        <f t="shared" si="0"/>
        <v>9617910</v>
      </c>
      <c r="H60">
        <f t="shared" si="1"/>
        <v>1400000</v>
      </c>
      <c r="I60">
        <f t="shared" si="2"/>
        <v>30055970</v>
      </c>
    </row>
    <row r="61" spans="1:9" x14ac:dyDescent="0.15">
      <c r="A61" t="s">
        <v>77</v>
      </c>
      <c r="B61" s="4">
        <v>7</v>
      </c>
      <c r="C61">
        <v>26</v>
      </c>
      <c r="D61">
        <v>160</v>
      </c>
      <c r="E61">
        <v>160</v>
      </c>
      <c r="G61">
        <f t="shared" si="0"/>
        <v>78145522</v>
      </c>
      <c r="H61">
        <f t="shared" si="1"/>
        <v>112000000</v>
      </c>
      <c r="I61">
        <f t="shared" si="2"/>
        <v>2404477611</v>
      </c>
    </row>
    <row r="62" spans="1:9" x14ac:dyDescent="0.15">
      <c r="A62" t="s">
        <v>78</v>
      </c>
      <c r="B62" s="4">
        <v>8</v>
      </c>
      <c r="C62">
        <v>31</v>
      </c>
      <c r="D62">
        <v>181</v>
      </c>
      <c r="E62">
        <v>181</v>
      </c>
      <c r="G62">
        <f t="shared" si="0"/>
        <v>93173507</v>
      </c>
      <c r="H62">
        <f t="shared" si="1"/>
        <v>126700000</v>
      </c>
      <c r="I62">
        <f t="shared" si="2"/>
        <v>2720065298</v>
      </c>
    </row>
    <row r="63" spans="1:9" x14ac:dyDescent="0.15">
      <c r="A63" t="s">
        <v>79</v>
      </c>
      <c r="B63" s="4">
        <v>9</v>
      </c>
      <c r="C63">
        <v>51</v>
      </c>
      <c r="D63">
        <v>284</v>
      </c>
      <c r="E63">
        <v>284</v>
      </c>
      <c r="G63">
        <f t="shared" si="0"/>
        <v>153285447</v>
      </c>
      <c r="H63">
        <f t="shared" si="1"/>
        <v>198800000</v>
      </c>
      <c r="I63">
        <f t="shared" si="2"/>
        <v>4267947761</v>
      </c>
    </row>
    <row r="64" spans="1:9" x14ac:dyDescent="0.15">
      <c r="A64" t="s">
        <v>80</v>
      </c>
      <c r="B64" s="4">
        <v>10</v>
      </c>
      <c r="C64">
        <v>81</v>
      </c>
      <c r="D64">
        <v>382</v>
      </c>
      <c r="E64">
        <v>382</v>
      </c>
      <c r="G64">
        <f t="shared" si="0"/>
        <v>243453358</v>
      </c>
      <c r="H64">
        <f t="shared" si="1"/>
        <v>267400000</v>
      </c>
      <c r="I64">
        <f t="shared" si="2"/>
        <v>5740690298</v>
      </c>
    </row>
  </sheetData>
  <phoneticPr fontId="2" type="noConversion"/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3D98E7A-90BE-4F64-A808-12C2F8F8AEC0}">
  <sheetPr codeName="Sheet7"/>
  <dimension ref="G3:CV1207"/>
  <sheetViews>
    <sheetView workbookViewId="0">
      <selection activeCell="BO7" sqref="BO7"/>
    </sheetView>
  </sheetViews>
  <sheetFormatPr defaultRowHeight="13.5" x14ac:dyDescent="0.15"/>
  <cols>
    <col min="7" max="7" width="23.875" bestFit="1" customWidth="1"/>
    <col min="8" max="9" width="25" bestFit="1" customWidth="1"/>
    <col min="10" max="10" width="23.875" bestFit="1" customWidth="1"/>
    <col min="11" max="11" width="25" bestFit="1" customWidth="1"/>
    <col min="12" max="12" width="23.875" bestFit="1" customWidth="1"/>
    <col min="13" max="14" width="25" bestFit="1" customWidth="1"/>
    <col min="15" max="15" width="26.125" bestFit="1" customWidth="1"/>
    <col min="16" max="16" width="25" bestFit="1" customWidth="1"/>
    <col min="17" max="18" width="26.125" bestFit="1" customWidth="1"/>
    <col min="19" max="19" width="27.25" bestFit="1" customWidth="1"/>
    <col min="61" max="61" width="39.375" bestFit="1" customWidth="1"/>
    <col min="70" max="70" width="8.5" bestFit="1" customWidth="1"/>
    <col min="71" max="71" width="9.5" bestFit="1" customWidth="1"/>
    <col min="72" max="72" width="10.5" bestFit="1" customWidth="1"/>
    <col min="82" max="82" width="8.5" bestFit="1" customWidth="1"/>
    <col min="83" max="83" width="9.5" bestFit="1" customWidth="1"/>
    <col min="84" max="84" width="10.5" bestFit="1" customWidth="1"/>
    <col min="86" max="86" width="19.375" bestFit="1" customWidth="1"/>
    <col min="87" max="87" width="17.25" bestFit="1" customWidth="1"/>
    <col min="88" max="88" width="19.375" bestFit="1" customWidth="1"/>
    <col min="90" max="90" width="18.375" bestFit="1" customWidth="1"/>
    <col min="91" max="91" width="17.25" bestFit="1" customWidth="1"/>
    <col min="92" max="92" width="18.375" bestFit="1" customWidth="1"/>
    <col min="94" max="94" width="19.375" bestFit="1" customWidth="1"/>
    <col min="95" max="95" width="17.25" bestFit="1" customWidth="1"/>
    <col min="96" max="96" width="18.375" bestFit="1" customWidth="1"/>
    <col min="98" max="98" width="19.375" bestFit="1" customWidth="1"/>
    <col min="99" max="99" width="17.25" bestFit="1" customWidth="1"/>
    <col min="100" max="100" width="18.375" bestFit="1" customWidth="1"/>
  </cols>
  <sheetData>
    <row r="3" spans="7:100" x14ac:dyDescent="0.15">
      <c r="BJ3">
        <v>0</v>
      </c>
      <c r="BL3">
        <v>0</v>
      </c>
    </row>
    <row r="4" spans="7:100" x14ac:dyDescent="0.15">
      <c r="BJ4">
        <v>0.375</v>
      </c>
      <c r="BK4">
        <v>300</v>
      </c>
      <c r="BL4">
        <v>200</v>
      </c>
    </row>
    <row r="5" spans="7:100" x14ac:dyDescent="0.15">
      <c r="BE5" s="1" t="s">
        <v>266</v>
      </c>
      <c r="BF5" s="1" t="s">
        <v>268</v>
      </c>
      <c r="BH5" s="1" t="s">
        <v>267</v>
      </c>
      <c r="BJ5">
        <v>0.42857142857142855</v>
      </c>
      <c r="BK5">
        <v>400</v>
      </c>
      <c r="BL5">
        <v>280</v>
      </c>
      <c r="BN5" s="1" t="s">
        <v>260</v>
      </c>
      <c r="BO5" s="1" t="s">
        <v>260</v>
      </c>
      <c r="BP5" s="1" t="s">
        <v>261</v>
      </c>
      <c r="BR5" s="1" t="s">
        <v>260</v>
      </c>
      <c r="BS5" s="1" t="s">
        <v>260</v>
      </c>
      <c r="BT5" s="1" t="s">
        <v>261</v>
      </c>
      <c r="BV5" s="1" t="s">
        <v>260</v>
      </c>
      <c r="BW5" s="1" t="s">
        <v>260</v>
      </c>
      <c r="BX5" s="1" t="s">
        <v>261</v>
      </c>
      <c r="BZ5" s="1" t="s">
        <v>260</v>
      </c>
      <c r="CA5" s="1" t="s">
        <v>260</v>
      </c>
      <c r="CB5" s="1" t="s">
        <v>261</v>
      </c>
      <c r="CD5" s="1" t="s">
        <v>260</v>
      </c>
      <c r="CE5" s="1" t="s">
        <v>260</v>
      </c>
      <c r="CF5" s="1" t="s">
        <v>261</v>
      </c>
    </row>
    <row r="6" spans="7:100" x14ac:dyDescent="0.15">
      <c r="H6">
        <v>1</v>
      </c>
      <c r="I6">
        <v>2</v>
      </c>
      <c r="J6">
        <v>3</v>
      </c>
      <c r="K6">
        <v>4</v>
      </c>
      <c r="L6">
        <v>5</v>
      </c>
      <c r="M6">
        <v>6</v>
      </c>
      <c r="N6">
        <v>7</v>
      </c>
      <c r="O6">
        <v>8</v>
      </c>
      <c r="P6">
        <v>9</v>
      </c>
      <c r="Q6">
        <v>10</v>
      </c>
      <c r="R6">
        <v>11</v>
      </c>
      <c r="S6">
        <v>12</v>
      </c>
      <c r="T6" s="7">
        <v>1</v>
      </c>
      <c r="U6" s="7">
        <v>2</v>
      </c>
      <c r="V6" s="7">
        <v>3</v>
      </c>
      <c r="W6" s="7">
        <v>4</v>
      </c>
      <c r="X6" s="7">
        <v>5</v>
      </c>
      <c r="Y6" s="7">
        <v>6</v>
      </c>
      <c r="Z6" s="7">
        <v>7</v>
      </c>
      <c r="AA6" s="7">
        <v>8</v>
      </c>
      <c r="AB6" s="7">
        <v>9</v>
      </c>
      <c r="AC6" s="7">
        <v>10</v>
      </c>
      <c r="AD6" s="7">
        <v>11</v>
      </c>
      <c r="AE6" s="7">
        <v>12</v>
      </c>
      <c r="AG6" s="7">
        <v>1</v>
      </c>
      <c r="AH6" s="7">
        <v>2</v>
      </c>
      <c r="AI6" s="7">
        <v>3</v>
      </c>
      <c r="AJ6" s="7">
        <v>4</v>
      </c>
      <c r="AK6" s="7">
        <v>5</v>
      </c>
      <c r="AL6" s="7">
        <v>6</v>
      </c>
      <c r="AM6" s="7">
        <v>7</v>
      </c>
      <c r="AN6" s="7">
        <v>8</v>
      </c>
      <c r="AO6" s="7">
        <v>9</v>
      </c>
      <c r="AP6" s="7">
        <v>10</v>
      </c>
      <c r="AQ6" s="7">
        <v>11</v>
      </c>
      <c r="AR6" s="7">
        <v>12</v>
      </c>
      <c r="AT6" s="7">
        <v>1</v>
      </c>
      <c r="AU6" s="7">
        <v>2</v>
      </c>
      <c r="AV6" s="7">
        <v>3</v>
      </c>
      <c r="AW6" s="7">
        <v>4</v>
      </c>
      <c r="AZ6" s="1" t="s">
        <v>224</v>
      </c>
      <c r="BA6" s="1"/>
      <c r="BB6" s="1"/>
      <c r="BC6" s="1"/>
      <c r="BD6" s="1"/>
      <c r="BE6" s="1" t="s">
        <v>262</v>
      </c>
      <c r="BF6" s="1" t="s">
        <v>263</v>
      </c>
      <c r="BG6" s="1" t="s">
        <v>264</v>
      </c>
      <c r="BH6" s="1" t="s">
        <v>265</v>
      </c>
      <c r="BJ6">
        <v>0.45833333333333331</v>
      </c>
      <c r="BK6">
        <v>450</v>
      </c>
      <c r="BL6">
        <v>300</v>
      </c>
      <c r="BN6" s="1" t="s">
        <v>257</v>
      </c>
      <c r="BO6" s="1" t="s">
        <v>313</v>
      </c>
      <c r="BP6" s="1" t="s">
        <v>314</v>
      </c>
      <c r="BR6" s="1" t="s">
        <v>257</v>
      </c>
      <c r="BS6" s="1" t="s">
        <v>313</v>
      </c>
      <c r="BT6" s="1" t="s">
        <v>314</v>
      </c>
      <c r="BV6" s="1" t="s">
        <v>257</v>
      </c>
      <c r="BW6" s="1" t="s">
        <v>313</v>
      </c>
      <c r="BX6" s="1" t="s">
        <v>314</v>
      </c>
      <c r="BZ6" s="1" t="s">
        <v>257</v>
      </c>
      <c r="CA6" s="1" t="s">
        <v>313</v>
      </c>
      <c r="CB6" s="1" t="s">
        <v>314</v>
      </c>
      <c r="CD6" s="1" t="s">
        <v>257</v>
      </c>
      <c r="CE6" s="1" t="s">
        <v>313</v>
      </c>
      <c r="CF6" s="1" t="s">
        <v>314</v>
      </c>
    </row>
    <row r="7" spans="7:100" x14ac:dyDescent="0.15">
      <c r="G7" t="s">
        <v>21</v>
      </c>
      <c r="H7" t="s">
        <v>126</v>
      </c>
      <c r="I7" t="s">
        <v>87</v>
      </c>
      <c r="J7" t="s">
        <v>88</v>
      </c>
      <c r="K7" t="s">
        <v>89</v>
      </c>
      <c r="L7" t="s">
        <v>90</v>
      </c>
      <c r="M7" t="s">
        <v>91</v>
      </c>
      <c r="N7" t="s">
        <v>92</v>
      </c>
      <c r="O7" t="s">
        <v>93</v>
      </c>
      <c r="P7" t="s">
        <v>94</v>
      </c>
      <c r="Q7" t="s">
        <v>95</v>
      </c>
      <c r="R7" t="s">
        <v>96</v>
      </c>
      <c r="S7" t="s">
        <v>97</v>
      </c>
      <c r="T7">
        <f>MID(H7,2,4)+0</f>
        <v>2008</v>
      </c>
      <c r="U7">
        <f t="shared" ref="U7:AE7" si="0">MID(I7,2,4)+0</f>
        <v>3015</v>
      </c>
      <c r="V7">
        <f t="shared" si="0"/>
        <v>2009</v>
      </c>
      <c r="W7">
        <f t="shared" si="0"/>
        <v>3016</v>
      </c>
      <c r="X7">
        <f t="shared" si="0"/>
        <v>4016</v>
      </c>
      <c r="Y7">
        <f t="shared" si="0"/>
        <v>4035</v>
      </c>
      <c r="Z7">
        <f t="shared" si="0"/>
        <v>4017</v>
      </c>
      <c r="AA7">
        <f t="shared" si="0"/>
        <v>4036</v>
      </c>
      <c r="AB7">
        <f t="shared" si="0"/>
        <v>2016</v>
      </c>
      <c r="AC7">
        <f t="shared" si="0"/>
        <v>3019</v>
      </c>
      <c r="AD7">
        <f t="shared" si="0"/>
        <v>3000</v>
      </c>
      <c r="AE7">
        <f t="shared" si="0"/>
        <v>3021</v>
      </c>
      <c r="AG7">
        <f>_xlfn.XLOOKUP(T7,[1]Sheet1!$A$1:$A$109,[1]Sheet1!$J$1:$J$109)</f>
        <v>3</v>
      </c>
      <c r="AH7">
        <f>_xlfn.XLOOKUP(U7,[1]Sheet1!$A$1:$A$109,[1]Sheet1!$J$1:$J$109)</f>
        <v>1</v>
      </c>
      <c r="AI7">
        <f>_xlfn.XLOOKUP(V7,[1]Sheet1!$A$1:$A$109,[1]Sheet1!$J$1:$J$109)</f>
        <v>3</v>
      </c>
      <c r="AJ7">
        <f>_xlfn.XLOOKUP(W7,[1]Sheet1!$A$1:$A$109,[1]Sheet1!$J$1:$J$109)</f>
        <v>2</v>
      </c>
      <c r="AK7">
        <f>_xlfn.XLOOKUP(X7,[1]Sheet1!$A$1:$A$109,[1]Sheet1!$J$1:$J$109)</f>
        <v>4</v>
      </c>
      <c r="AL7">
        <f>_xlfn.XLOOKUP(Y7,[1]Sheet1!$A$1:$A$109,[1]Sheet1!$J$1:$J$109)</f>
        <v>2</v>
      </c>
      <c r="AM7">
        <f>_xlfn.XLOOKUP(Z7,[1]Sheet1!$A$1:$A$109,[1]Sheet1!$J$1:$J$109)</f>
        <v>1</v>
      </c>
      <c r="AN7">
        <f>_xlfn.XLOOKUP(AA7,[1]Sheet1!$A$1:$A$109,[1]Sheet1!$J$1:$J$109)</f>
        <v>4</v>
      </c>
      <c r="AO7">
        <f>_xlfn.XLOOKUP(AB7,[1]Sheet1!$A$1:$A$109,[1]Sheet1!$J$1:$J$109)</f>
        <v>2</v>
      </c>
      <c r="AP7">
        <f>_xlfn.XLOOKUP(AC7,[1]Sheet1!$A$1:$A$109,[1]Sheet1!$J$1:$J$109)</f>
        <v>2</v>
      </c>
      <c r="AQ7">
        <f>_xlfn.XLOOKUP(AD7,[1]Sheet1!$A$1:$A$109,[1]Sheet1!$J$1:$J$109)</f>
        <v>4</v>
      </c>
      <c r="AR7">
        <f>_xlfn.XLOOKUP(AE7,[1]Sheet1!$A$1:$A$109,[1]Sheet1!$J$1:$J$109)</f>
        <v>3</v>
      </c>
      <c r="AT7">
        <f>COUNTIFS($AG7:$AR7,AT$6)</f>
        <v>2</v>
      </c>
      <c r="AU7">
        <f t="shared" ref="AU7:AW22" si="1">COUNTIFS($AG7:$AR7,AU$6)</f>
        <v>4</v>
      </c>
      <c r="AV7">
        <f t="shared" si="1"/>
        <v>3</v>
      </c>
      <c r="AW7">
        <f t="shared" si="1"/>
        <v>3</v>
      </c>
      <c r="AX7">
        <v>1</v>
      </c>
      <c r="AY7">
        <f>AVERAGE(AT7:AW7)</f>
        <v>3</v>
      </c>
      <c r="AZ7">
        <f>IFERROR($AY7/AT7,0)</f>
        <v>1.5</v>
      </c>
      <c r="BA7">
        <f t="shared" ref="BA7:BC7" si="2">IFERROR($AY7/AU7,0)</f>
        <v>0.75</v>
      </c>
      <c r="BB7">
        <f t="shared" si="2"/>
        <v>1</v>
      </c>
      <c r="BC7">
        <f t="shared" si="2"/>
        <v>1</v>
      </c>
      <c r="BE7">
        <f>VLOOKUP(AZ7,$BJ$3:$BL$16,3,0)</f>
        <v>1100</v>
      </c>
      <c r="BF7">
        <f t="shared" ref="BF7:BH7" si="3">VLOOKUP(BA7,$BJ$3:$BL$16,3,0)</f>
        <v>620</v>
      </c>
      <c r="BG7">
        <f t="shared" si="3"/>
        <v>700</v>
      </c>
      <c r="BH7">
        <f t="shared" si="3"/>
        <v>700</v>
      </c>
      <c r="BI7" t="str">
        <f>$BE$6&amp;BE7&amp;$BF$5&amp;$BF$6&amp;BF7&amp;$BF$5&amp;$BG$6&amp;BG7&amp;$BF$5&amp;$BH$6&amp;BH7&amp;$BH$5</f>
        <v>{{1,1100}|{2,620}|{3,700}|{4,700}}</v>
      </c>
      <c r="BJ7">
        <v>0.5</v>
      </c>
      <c r="BK7">
        <v>550</v>
      </c>
      <c r="BL7">
        <v>420</v>
      </c>
      <c r="BN7">
        <f>'sheet1 (2)'!Y6</f>
        <v>75139</v>
      </c>
      <c r="BO7">
        <f>'sheet1 (2)'!Z6</f>
        <v>28000</v>
      </c>
      <c r="BP7">
        <f>'sheet1 (2)'!AA6</f>
        <v>601119</v>
      </c>
      <c r="BR7">
        <f>INT(BN7/5*$BE7/1000)</f>
        <v>16530</v>
      </c>
      <c r="BS7">
        <f>INT(BO7/5*$BE7/1000)</f>
        <v>6160</v>
      </c>
      <c r="BT7">
        <f>INT(BP7/5*$BE7/1000)</f>
        <v>132246</v>
      </c>
      <c r="BV7">
        <f>INT(BN7/5*$BF7/1000)</f>
        <v>9317</v>
      </c>
      <c r="BW7">
        <f>INT(BO7/5*$BF7/1000)</f>
        <v>3472</v>
      </c>
      <c r="BX7">
        <f>INT(BP7/5*$BF7/1000)</f>
        <v>74538</v>
      </c>
      <c r="BZ7">
        <f>INT(BN7/5*$BG7/1000)</f>
        <v>10519</v>
      </c>
      <c r="CA7">
        <f>INT(BO7/5*$BG7/1000)</f>
        <v>3920</v>
      </c>
      <c r="CB7">
        <f>INT(BP7/5*$BG7/1000)</f>
        <v>84156</v>
      </c>
      <c r="CD7">
        <f>INT(BN7/5*$BH7/1000)</f>
        <v>10519</v>
      </c>
      <c r="CE7">
        <f>INT(BO7/5*$BH7/1000)</f>
        <v>3920</v>
      </c>
      <c r="CF7">
        <f>INT(BP7/5*$BH7/1000)</f>
        <v>84156</v>
      </c>
      <c r="CH7" t="str">
        <f>BR$6&amp;BR7&amp;BR$5</f>
        <v>{{5,1,1,16530,0}|</v>
      </c>
      <c r="CI7" t="str">
        <f t="shared" ref="CI7:CK7" si="4">BS$6&amp;BS7&amp;BS$5</f>
        <v>{5,1,2,6160,0}|</v>
      </c>
      <c r="CJ7" t="str">
        <f t="shared" si="4"/>
        <v>{5,1,3,132246,3}}</v>
      </c>
      <c r="CK7" t="str">
        <f t="shared" si="4"/>
        <v/>
      </c>
      <c r="CL7" t="str">
        <f t="shared" ref="CL7" si="5">BV$6&amp;BV7&amp;BV$5</f>
        <v>{{5,1,1,9317,0}|</v>
      </c>
      <c r="CM7" t="str">
        <f t="shared" ref="CM7:CN7" si="6">BW$6&amp;BW7&amp;BW$5</f>
        <v>{5,1,2,3472,0}|</v>
      </c>
      <c r="CN7" t="str">
        <f t="shared" si="6"/>
        <v>{5,1,3,74538,3}}</v>
      </c>
      <c r="CO7" t="str">
        <f t="shared" ref="CO7" si="7">BY$6&amp;BY7&amp;BY$5</f>
        <v/>
      </c>
      <c r="CP7" t="str">
        <f t="shared" ref="CP7:CQ7" si="8">BZ$6&amp;BZ7&amp;BZ$5</f>
        <v>{{5,1,1,10519,0}|</v>
      </c>
      <c r="CQ7" t="str">
        <f t="shared" si="8"/>
        <v>{5,1,2,3920,0}|</v>
      </c>
      <c r="CR7" t="str">
        <f t="shared" ref="CR7" si="9">CB$6&amp;CB7&amp;CB$5</f>
        <v>{5,1,3,84156,3}}</v>
      </c>
      <c r="CS7" t="str">
        <f t="shared" ref="CS7:CT7" si="10">CC$6&amp;CC7&amp;CC$5</f>
        <v/>
      </c>
      <c r="CT7" t="str">
        <f t="shared" si="10"/>
        <v>{{5,1,1,10519,0}|</v>
      </c>
      <c r="CU7" t="str">
        <f t="shared" ref="CU7" si="11">CE$6&amp;CE7&amp;CE$5</f>
        <v>{5,1,2,3920,0}|</v>
      </c>
      <c r="CV7" t="str">
        <f t="shared" ref="CV7" si="12">CF$6&amp;CF7&amp;CF$5</f>
        <v>{5,1,3,84156,3}}</v>
      </c>
    </row>
    <row r="8" spans="7:100" x14ac:dyDescent="0.15">
      <c r="G8" t="s">
        <v>22</v>
      </c>
      <c r="H8" t="s">
        <v>126</v>
      </c>
      <c r="I8" t="s">
        <v>87</v>
      </c>
      <c r="J8" t="s">
        <v>88</v>
      </c>
      <c r="K8" t="s">
        <v>89</v>
      </c>
      <c r="L8" t="s">
        <v>90</v>
      </c>
      <c r="M8" t="s">
        <v>91</v>
      </c>
      <c r="N8" t="s">
        <v>92</v>
      </c>
      <c r="O8" t="s">
        <v>93</v>
      </c>
      <c r="P8" t="s">
        <v>94</v>
      </c>
      <c r="Q8" t="s">
        <v>95</v>
      </c>
      <c r="R8" t="s">
        <v>96</v>
      </c>
      <c r="S8" t="s">
        <v>97</v>
      </c>
      <c r="T8">
        <f t="shared" ref="T8:T59" si="13">MID(H8,2,4)+0</f>
        <v>2008</v>
      </c>
      <c r="U8">
        <f t="shared" ref="U8:U59" si="14">MID(I8,2,4)+0</f>
        <v>3015</v>
      </c>
      <c r="V8">
        <f t="shared" ref="V8:V59" si="15">MID(J8,2,4)+0</f>
        <v>2009</v>
      </c>
      <c r="W8">
        <f t="shared" ref="W8:W59" si="16">MID(K8,2,4)+0</f>
        <v>3016</v>
      </c>
      <c r="X8">
        <f t="shared" ref="X8:X59" si="17">MID(L8,2,4)+0</f>
        <v>4016</v>
      </c>
      <c r="Y8">
        <f t="shared" ref="Y8:Y59" si="18">MID(M8,2,4)+0</f>
        <v>4035</v>
      </c>
      <c r="Z8">
        <f t="shared" ref="Z8:Z59" si="19">MID(N8,2,4)+0</f>
        <v>4017</v>
      </c>
      <c r="AA8">
        <f t="shared" ref="AA8:AA59" si="20">MID(O8,2,4)+0</f>
        <v>4036</v>
      </c>
      <c r="AB8">
        <f t="shared" ref="AB8:AB59" si="21">MID(P8,2,4)+0</f>
        <v>2016</v>
      </c>
      <c r="AC8">
        <f t="shared" ref="AC8:AC59" si="22">MID(Q8,2,4)+0</f>
        <v>3019</v>
      </c>
      <c r="AD8">
        <f t="shared" ref="AD8:AD59" si="23">MID(R8,2,4)+0</f>
        <v>3000</v>
      </c>
      <c r="AE8">
        <f t="shared" ref="AE8:AE59" si="24">MID(S8,2,4)+0</f>
        <v>3021</v>
      </c>
      <c r="AG8">
        <f>_xlfn.XLOOKUP(T8,[1]Sheet1!$A$1:$A$109,[1]Sheet1!$J$1:$J$109)</f>
        <v>3</v>
      </c>
      <c r="AH8">
        <f>_xlfn.XLOOKUP(U8,[1]Sheet1!$A$1:$A$109,[1]Sheet1!$J$1:$J$109)</f>
        <v>1</v>
      </c>
      <c r="AI8">
        <f>_xlfn.XLOOKUP(V8,[1]Sheet1!$A$1:$A$109,[1]Sheet1!$J$1:$J$109)</f>
        <v>3</v>
      </c>
      <c r="AJ8">
        <f>_xlfn.XLOOKUP(W8,[1]Sheet1!$A$1:$A$109,[1]Sheet1!$J$1:$J$109)</f>
        <v>2</v>
      </c>
      <c r="AK8">
        <f>_xlfn.XLOOKUP(X8,[1]Sheet1!$A$1:$A$109,[1]Sheet1!$J$1:$J$109)</f>
        <v>4</v>
      </c>
      <c r="AL8">
        <f>_xlfn.XLOOKUP(Y8,[1]Sheet1!$A$1:$A$109,[1]Sheet1!$J$1:$J$109)</f>
        <v>2</v>
      </c>
      <c r="AM8">
        <f>_xlfn.XLOOKUP(Z8,[1]Sheet1!$A$1:$A$109,[1]Sheet1!$J$1:$J$109)</f>
        <v>1</v>
      </c>
      <c r="AN8">
        <f>_xlfn.XLOOKUP(AA8,[1]Sheet1!$A$1:$A$109,[1]Sheet1!$J$1:$J$109)</f>
        <v>4</v>
      </c>
      <c r="AO8">
        <f>_xlfn.XLOOKUP(AB8,[1]Sheet1!$A$1:$A$109,[1]Sheet1!$J$1:$J$109)</f>
        <v>2</v>
      </c>
      <c r="AP8">
        <f>_xlfn.XLOOKUP(AC8,[1]Sheet1!$A$1:$A$109,[1]Sheet1!$J$1:$J$109)</f>
        <v>2</v>
      </c>
      <c r="AQ8">
        <f>_xlfn.XLOOKUP(AD8,[1]Sheet1!$A$1:$A$109,[1]Sheet1!$J$1:$J$109)</f>
        <v>4</v>
      </c>
      <c r="AR8">
        <f>_xlfn.XLOOKUP(AE8,[1]Sheet1!$A$1:$A$109,[1]Sheet1!$J$1:$J$109)</f>
        <v>3</v>
      </c>
      <c r="AT8">
        <f t="shared" ref="AT8:AW39" si="25">COUNTIFS($AG8:$AR8,AT$6)</f>
        <v>2</v>
      </c>
      <c r="AU8">
        <f t="shared" si="1"/>
        <v>4</v>
      </c>
      <c r="AV8">
        <f t="shared" si="1"/>
        <v>3</v>
      </c>
      <c r="AW8">
        <f t="shared" si="1"/>
        <v>3</v>
      </c>
      <c r="AX8">
        <v>2</v>
      </c>
      <c r="AY8">
        <f t="shared" ref="AY8:AY66" si="26">AVERAGE(AT8:AW8)</f>
        <v>3</v>
      </c>
      <c r="AZ8">
        <f t="shared" ref="AZ8:AZ66" si="27">IFERROR($AY8/AT8,0)</f>
        <v>1.5</v>
      </c>
      <c r="BA8">
        <f t="shared" ref="BA8:BA66" si="28">IFERROR($AY8/AU8,0)</f>
        <v>0.75</v>
      </c>
      <c r="BB8">
        <f t="shared" ref="BB8:BB66" si="29">IFERROR($AY8/AV8,0)</f>
        <v>1</v>
      </c>
      <c r="BC8">
        <f t="shared" ref="BC8:BC66" si="30">IFERROR($AY8/AW8,0)</f>
        <v>1</v>
      </c>
      <c r="BE8">
        <f t="shared" ref="BE8:BE66" si="31">VLOOKUP(AZ8,$BJ$3:$BL$16,3,0)</f>
        <v>1100</v>
      </c>
      <c r="BF8">
        <f t="shared" ref="BF8:BF66" si="32">VLOOKUP(BA8,$BJ$3:$BL$16,3,0)</f>
        <v>620</v>
      </c>
      <c r="BG8">
        <f t="shared" ref="BG8:BG66" si="33">VLOOKUP(BB8,$BJ$3:$BL$16,3,0)</f>
        <v>700</v>
      </c>
      <c r="BH8">
        <f t="shared" ref="BH8:BH66" si="34">VLOOKUP(BC8,$BJ$3:$BL$16,3,0)</f>
        <v>700</v>
      </c>
      <c r="BI8" t="str">
        <f t="shared" ref="BI8:BI66" si="35">$BE$6&amp;BE8&amp;$BF$5&amp;$BF$6&amp;BF8&amp;$BF$5&amp;$BG$6&amp;BG8&amp;$BF$5&amp;$BH$6&amp;BH8&amp;$BH$5</f>
        <v>{{1,1100}|{2,620}|{3,700}|{4,700}}</v>
      </c>
      <c r="BJ8">
        <v>0.55000000000000004</v>
      </c>
      <c r="BK8">
        <v>580</v>
      </c>
      <c r="BL8">
        <v>480</v>
      </c>
      <c r="BN8">
        <f>'sheet1 (2)'!Y7</f>
        <v>97681</v>
      </c>
      <c r="BO8">
        <f>'sheet1 (2)'!Z7</f>
        <v>28000</v>
      </c>
      <c r="BP8">
        <f>'sheet1 (2)'!AA7</f>
        <v>601119</v>
      </c>
      <c r="BR8">
        <f t="shared" ref="BR8:BR71" si="36">INT(BN8/5*$BE8/1000)</f>
        <v>21489</v>
      </c>
      <c r="BS8">
        <f t="shared" ref="BS8:BS71" si="37">INT(BO8/5*$BE8/1000)</f>
        <v>6160</v>
      </c>
      <c r="BT8">
        <f t="shared" ref="BT8:BT71" si="38">INT(BP8/5*$BE8/1000)</f>
        <v>132246</v>
      </c>
      <c r="BV8">
        <f t="shared" ref="BV8:BV71" si="39">INT(BN8/5*$BF8/1000)</f>
        <v>12112</v>
      </c>
      <c r="BW8">
        <f t="shared" ref="BW8:BW71" si="40">INT(BO8/5*$BF8/1000)</f>
        <v>3472</v>
      </c>
      <c r="BX8">
        <f t="shared" ref="BX8:BX71" si="41">INT(BP8/5*$BF8/1000)</f>
        <v>74538</v>
      </c>
      <c r="BZ8">
        <f t="shared" ref="BZ8:BZ71" si="42">INT(BN8/5*$BG8/1000)</f>
        <v>13675</v>
      </c>
      <c r="CA8">
        <f t="shared" ref="CA8:CA71" si="43">INT(BO8/5*$BG8/1000)</f>
        <v>3920</v>
      </c>
      <c r="CB8">
        <f t="shared" ref="CB8:CB71" si="44">INT(BP8/5*$BG8/1000)</f>
        <v>84156</v>
      </c>
      <c r="CD8">
        <f t="shared" ref="CD8:CD71" si="45">INT(BN8/5*$BH8/1000)</f>
        <v>13675</v>
      </c>
      <c r="CE8">
        <f t="shared" ref="CE8:CE71" si="46">INT(BO8/5*$BH8/1000)</f>
        <v>3920</v>
      </c>
      <c r="CF8">
        <f t="shared" ref="CF8:CF71" si="47">INT(BP8/5*$BH8/1000)</f>
        <v>84156</v>
      </c>
      <c r="CH8" t="str">
        <f t="shared" ref="CH8:CH71" si="48">BR$6&amp;BR8&amp;BR$5</f>
        <v>{{5,1,1,21489,0}|</v>
      </c>
      <c r="CI8" t="str">
        <f t="shared" ref="CI8:CI71" si="49">BS$6&amp;BS8&amp;BS$5</f>
        <v>{5,1,2,6160,0}|</v>
      </c>
      <c r="CJ8" t="str">
        <f t="shared" ref="CJ8:CJ71" si="50">BT$6&amp;BT8&amp;BT$5</f>
        <v>{5,1,3,132246,3}}</v>
      </c>
      <c r="CK8" t="str">
        <f t="shared" ref="CK8:CK71" si="51">BU$6&amp;BU8&amp;BU$5</f>
        <v/>
      </c>
      <c r="CL8" t="str">
        <f t="shared" ref="CL8:CL71" si="52">BV$6&amp;BV8&amp;BV$5</f>
        <v>{{5,1,1,12112,0}|</v>
      </c>
      <c r="CM8" t="str">
        <f t="shared" ref="CM8:CM71" si="53">BW$6&amp;BW8&amp;BW$5</f>
        <v>{5,1,2,3472,0}|</v>
      </c>
      <c r="CN8" t="str">
        <f t="shared" ref="CN8:CN71" si="54">BX$6&amp;BX8&amp;BX$5</f>
        <v>{5,1,3,74538,3}}</v>
      </c>
      <c r="CO8" t="str">
        <f t="shared" ref="CO8:CO71" si="55">BY$6&amp;BY8&amp;BY$5</f>
        <v/>
      </c>
      <c r="CP8" t="str">
        <f t="shared" ref="CP8:CP71" si="56">BZ$6&amp;BZ8&amp;BZ$5</f>
        <v>{{5,1,1,13675,0}|</v>
      </c>
      <c r="CQ8" t="str">
        <f t="shared" ref="CQ8:CQ71" si="57">CA$6&amp;CA8&amp;CA$5</f>
        <v>{5,1,2,3920,0}|</v>
      </c>
      <c r="CR8" t="str">
        <f t="shared" ref="CR8:CR71" si="58">CB$6&amp;CB8&amp;CB$5</f>
        <v>{5,1,3,84156,3}}</v>
      </c>
      <c r="CS8" t="str">
        <f t="shared" ref="CS8:CS71" si="59">CC$6&amp;CC8&amp;CC$5</f>
        <v/>
      </c>
      <c r="CT8" t="str">
        <f t="shared" ref="CT8:CT71" si="60">CD$6&amp;CD8&amp;CD$5</f>
        <v>{{5,1,1,13675,0}|</v>
      </c>
      <c r="CU8" t="str">
        <f t="shared" ref="CU8:CU71" si="61">CE$6&amp;CE8&amp;CE$5</f>
        <v>{5,1,2,3920,0}|</v>
      </c>
      <c r="CV8" t="str">
        <f t="shared" ref="CV8:CV71" si="62">CF$6&amp;CF8&amp;CF$5</f>
        <v>{5,1,3,84156,3}}</v>
      </c>
    </row>
    <row r="9" spans="7:100" x14ac:dyDescent="0.15">
      <c r="G9" t="s">
        <v>23</v>
      </c>
      <c r="H9" t="s">
        <v>87</v>
      </c>
      <c r="I9" t="s">
        <v>89</v>
      </c>
      <c r="J9" t="s">
        <v>98</v>
      </c>
      <c r="K9" t="s">
        <v>99</v>
      </c>
      <c r="L9" t="s">
        <v>100</v>
      </c>
      <c r="M9" t="s">
        <v>101</v>
      </c>
      <c r="N9" t="s">
        <v>102</v>
      </c>
      <c r="O9" t="s">
        <v>103</v>
      </c>
      <c r="P9" t="s">
        <v>104</v>
      </c>
      <c r="Q9" t="s">
        <v>105</v>
      </c>
      <c r="R9" t="s">
        <v>106</v>
      </c>
      <c r="S9" t="s">
        <v>107</v>
      </c>
      <c r="T9">
        <f t="shared" si="13"/>
        <v>3015</v>
      </c>
      <c r="U9">
        <f t="shared" si="14"/>
        <v>3016</v>
      </c>
      <c r="V9">
        <f t="shared" si="15"/>
        <v>3017</v>
      </c>
      <c r="W9">
        <f t="shared" si="16"/>
        <v>3018</v>
      </c>
      <c r="X9">
        <f t="shared" si="17"/>
        <v>4038</v>
      </c>
      <c r="Y9">
        <f t="shared" si="18"/>
        <v>4040</v>
      </c>
      <c r="Z9">
        <f t="shared" si="19"/>
        <v>4002</v>
      </c>
      <c r="AA9">
        <f t="shared" si="20"/>
        <v>4004</v>
      </c>
      <c r="AB9">
        <f t="shared" si="21"/>
        <v>2005</v>
      </c>
      <c r="AC9">
        <f t="shared" si="22"/>
        <v>2006</v>
      </c>
      <c r="AD9">
        <f t="shared" si="23"/>
        <v>2007</v>
      </c>
      <c r="AE9">
        <f t="shared" si="24"/>
        <v>2008</v>
      </c>
      <c r="AG9">
        <f>_xlfn.XLOOKUP(T9,[1]Sheet1!$A$1:$A$109,[1]Sheet1!$J$1:$J$109)</f>
        <v>1</v>
      </c>
      <c r="AH9">
        <f>_xlfn.XLOOKUP(U9,[1]Sheet1!$A$1:$A$109,[1]Sheet1!$J$1:$J$109)</f>
        <v>2</v>
      </c>
      <c r="AI9">
        <f>_xlfn.XLOOKUP(V9,[1]Sheet1!$A$1:$A$109,[1]Sheet1!$J$1:$J$109)</f>
        <v>2</v>
      </c>
      <c r="AJ9">
        <f>_xlfn.XLOOKUP(W9,[1]Sheet1!$A$1:$A$109,[1]Sheet1!$J$1:$J$109)</f>
        <v>4</v>
      </c>
      <c r="AK9">
        <f>_xlfn.XLOOKUP(X9,[1]Sheet1!$A$1:$A$109,[1]Sheet1!$J$1:$J$109)</f>
        <v>2</v>
      </c>
      <c r="AL9">
        <f>_xlfn.XLOOKUP(Y9,[1]Sheet1!$A$1:$A$109,[1]Sheet1!$J$1:$J$109)</f>
        <v>3</v>
      </c>
      <c r="AM9">
        <f>_xlfn.XLOOKUP(Z9,[1]Sheet1!$A$1:$A$109,[1]Sheet1!$J$1:$J$109)</f>
        <v>4</v>
      </c>
      <c r="AN9">
        <f>_xlfn.XLOOKUP(AA9,[1]Sheet1!$A$1:$A$109,[1]Sheet1!$J$1:$J$109)</f>
        <v>4</v>
      </c>
      <c r="AO9">
        <f>_xlfn.XLOOKUP(AB9,[1]Sheet1!$A$1:$A$109,[1]Sheet1!$J$1:$J$109)</f>
        <v>2</v>
      </c>
      <c r="AP9">
        <f>_xlfn.XLOOKUP(AC9,[1]Sheet1!$A$1:$A$109,[1]Sheet1!$J$1:$J$109)</f>
        <v>4</v>
      </c>
      <c r="AQ9">
        <f>_xlfn.XLOOKUP(AD9,[1]Sheet1!$A$1:$A$109,[1]Sheet1!$J$1:$J$109)</f>
        <v>4</v>
      </c>
      <c r="AR9">
        <f>_xlfn.XLOOKUP(AE9,[1]Sheet1!$A$1:$A$109,[1]Sheet1!$J$1:$J$109)</f>
        <v>3</v>
      </c>
      <c r="AT9">
        <f t="shared" si="25"/>
        <v>1</v>
      </c>
      <c r="AU9">
        <f t="shared" si="1"/>
        <v>4</v>
      </c>
      <c r="AV9">
        <f t="shared" si="1"/>
        <v>2</v>
      </c>
      <c r="AW9">
        <f t="shared" si="1"/>
        <v>5</v>
      </c>
      <c r="AX9">
        <v>3</v>
      </c>
      <c r="AY9">
        <f t="shared" si="26"/>
        <v>3</v>
      </c>
      <c r="AZ9">
        <f t="shared" si="27"/>
        <v>3</v>
      </c>
      <c r="BA9">
        <f t="shared" si="28"/>
        <v>0.75</v>
      </c>
      <c r="BB9">
        <f t="shared" si="29"/>
        <v>1.5</v>
      </c>
      <c r="BC9">
        <f t="shared" si="30"/>
        <v>0.6</v>
      </c>
      <c r="BE9">
        <f t="shared" si="31"/>
        <v>1200</v>
      </c>
      <c r="BF9">
        <f t="shared" si="32"/>
        <v>620</v>
      </c>
      <c r="BG9">
        <f t="shared" si="33"/>
        <v>1100</v>
      </c>
      <c r="BH9">
        <f t="shared" si="34"/>
        <v>500</v>
      </c>
      <c r="BI9" t="str">
        <f t="shared" si="35"/>
        <v>{{1,1200}|{2,620}|{3,1100}|{4,500}}</v>
      </c>
      <c r="BJ9">
        <v>0.6</v>
      </c>
      <c r="BK9">
        <v>600</v>
      </c>
      <c r="BL9">
        <v>500</v>
      </c>
      <c r="BN9">
        <f>'sheet1 (2)'!Y8</f>
        <v>420783</v>
      </c>
      <c r="BO9">
        <f>'sheet1 (2)'!Z8</f>
        <v>63000</v>
      </c>
      <c r="BP9">
        <f>'sheet1 (2)'!AA8</f>
        <v>1352518</v>
      </c>
      <c r="BR9">
        <f t="shared" si="36"/>
        <v>100987</v>
      </c>
      <c r="BS9">
        <f t="shared" si="37"/>
        <v>15120</v>
      </c>
      <c r="BT9">
        <f t="shared" si="38"/>
        <v>324604</v>
      </c>
      <c r="BV9">
        <f t="shared" si="39"/>
        <v>52177</v>
      </c>
      <c r="BW9">
        <f t="shared" si="40"/>
        <v>7812</v>
      </c>
      <c r="BX9">
        <f t="shared" si="41"/>
        <v>167712</v>
      </c>
      <c r="BZ9">
        <f t="shared" si="42"/>
        <v>92572</v>
      </c>
      <c r="CA9">
        <f t="shared" si="43"/>
        <v>13860</v>
      </c>
      <c r="CB9">
        <f t="shared" si="44"/>
        <v>297553</v>
      </c>
      <c r="CD9">
        <f t="shared" si="45"/>
        <v>42078</v>
      </c>
      <c r="CE9">
        <f t="shared" si="46"/>
        <v>6300</v>
      </c>
      <c r="CF9">
        <f t="shared" si="47"/>
        <v>135251</v>
      </c>
      <c r="CH9" t="str">
        <f t="shared" si="48"/>
        <v>{{5,1,1,100987,0}|</v>
      </c>
      <c r="CI9" t="str">
        <f t="shared" si="49"/>
        <v>{5,1,2,15120,0}|</v>
      </c>
      <c r="CJ9" t="str">
        <f t="shared" si="50"/>
        <v>{5,1,3,324604,3}}</v>
      </c>
      <c r="CK9" t="str">
        <f t="shared" si="51"/>
        <v/>
      </c>
      <c r="CL9" t="str">
        <f t="shared" si="52"/>
        <v>{{5,1,1,52177,0}|</v>
      </c>
      <c r="CM9" t="str">
        <f t="shared" si="53"/>
        <v>{5,1,2,7812,0}|</v>
      </c>
      <c r="CN9" t="str">
        <f t="shared" si="54"/>
        <v>{5,1,3,167712,3}}</v>
      </c>
      <c r="CO9" t="str">
        <f t="shared" si="55"/>
        <v/>
      </c>
      <c r="CP9" t="str">
        <f t="shared" si="56"/>
        <v>{{5,1,1,92572,0}|</v>
      </c>
      <c r="CQ9" t="str">
        <f t="shared" si="57"/>
        <v>{5,1,2,13860,0}|</v>
      </c>
      <c r="CR9" t="str">
        <f t="shared" si="58"/>
        <v>{5,1,3,297553,3}}</v>
      </c>
      <c r="CS9" t="str">
        <f t="shared" si="59"/>
        <v/>
      </c>
      <c r="CT9" t="str">
        <f t="shared" si="60"/>
        <v>{{5,1,1,42078,0}|</v>
      </c>
      <c r="CU9" t="str">
        <f t="shared" si="61"/>
        <v>{5,1,2,6300,0}|</v>
      </c>
      <c r="CV9" t="str">
        <f t="shared" si="62"/>
        <v>{5,1,3,135251,3}}</v>
      </c>
    </row>
    <row r="10" spans="7:100" x14ac:dyDescent="0.15">
      <c r="G10" t="s">
        <v>24</v>
      </c>
      <c r="H10" t="s">
        <v>88</v>
      </c>
      <c r="I10" t="s">
        <v>98</v>
      </c>
      <c r="J10" t="s">
        <v>94</v>
      </c>
      <c r="K10" t="s">
        <v>108</v>
      </c>
      <c r="L10" t="s">
        <v>109</v>
      </c>
      <c r="M10" t="s">
        <v>110</v>
      </c>
      <c r="N10" t="s">
        <v>111</v>
      </c>
      <c r="O10" t="s">
        <v>112</v>
      </c>
      <c r="P10" t="s">
        <v>89</v>
      </c>
      <c r="Q10" t="s">
        <v>113</v>
      </c>
      <c r="R10" t="s">
        <v>108</v>
      </c>
      <c r="S10" t="s">
        <v>114</v>
      </c>
      <c r="T10">
        <f t="shared" si="13"/>
        <v>2009</v>
      </c>
      <c r="U10">
        <f t="shared" si="14"/>
        <v>3017</v>
      </c>
      <c r="V10">
        <f t="shared" si="15"/>
        <v>2016</v>
      </c>
      <c r="W10">
        <f t="shared" si="16"/>
        <v>3021</v>
      </c>
      <c r="X10">
        <f t="shared" si="17"/>
        <v>4023</v>
      </c>
      <c r="Y10">
        <f t="shared" si="18"/>
        <v>4006</v>
      </c>
      <c r="Z10">
        <f t="shared" si="19"/>
        <v>4027</v>
      </c>
      <c r="AA10">
        <f t="shared" si="20"/>
        <v>4014</v>
      </c>
      <c r="AB10">
        <f t="shared" si="21"/>
        <v>3016</v>
      </c>
      <c r="AC10">
        <f t="shared" si="22"/>
        <v>2013</v>
      </c>
      <c r="AD10">
        <f t="shared" si="23"/>
        <v>3021</v>
      </c>
      <c r="AE10">
        <f t="shared" si="24"/>
        <v>3003</v>
      </c>
      <c r="AG10">
        <f>_xlfn.XLOOKUP(T10,[1]Sheet1!$A$1:$A$109,[1]Sheet1!$J$1:$J$109)</f>
        <v>3</v>
      </c>
      <c r="AH10">
        <f>_xlfn.XLOOKUP(U10,[1]Sheet1!$A$1:$A$109,[1]Sheet1!$J$1:$J$109)</f>
        <v>2</v>
      </c>
      <c r="AI10">
        <f>_xlfn.XLOOKUP(V10,[1]Sheet1!$A$1:$A$109,[1]Sheet1!$J$1:$J$109)</f>
        <v>2</v>
      </c>
      <c r="AJ10">
        <f>_xlfn.XLOOKUP(W10,[1]Sheet1!$A$1:$A$109,[1]Sheet1!$J$1:$J$109)</f>
        <v>3</v>
      </c>
      <c r="AK10">
        <f>_xlfn.XLOOKUP(X10,[1]Sheet1!$A$1:$A$109,[1]Sheet1!$J$1:$J$109)</f>
        <v>4</v>
      </c>
      <c r="AL10">
        <f>_xlfn.XLOOKUP(Y10,[1]Sheet1!$A$1:$A$109,[1]Sheet1!$J$1:$J$109)</f>
        <v>3</v>
      </c>
      <c r="AM10">
        <f>_xlfn.XLOOKUP(Z10,[1]Sheet1!$A$1:$A$109,[1]Sheet1!$J$1:$J$109)</f>
        <v>2</v>
      </c>
      <c r="AN10">
        <f>_xlfn.XLOOKUP(AA10,[1]Sheet1!$A$1:$A$109,[1]Sheet1!$J$1:$J$109)</f>
        <v>2</v>
      </c>
      <c r="AO10">
        <f>_xlfn.XLOOKUP(AB10,[1]Sheet1!$A$1:$A$109,[1]Sheet1!$J$1:$J$109)</f>
        <v>2</v>
      </c>
      <c r="AP10">
        <f>_xlfn.XLOOKUP(AC10,[1]Sheet1!$A$1:$A$109,[1]Sheet1!$J$1:$J$109)</f>
        <v>4</v>
      </c>
      <c r="AQ10">
        <f>_xlfn.XLOOKUP(AD10,[1]Sheet1!$A$1:$A$109,[1]Sheet1!$J$1:$J$109)</f>
        <v>3</v>
      </c>
      <c r="AR10">
        <f>_xlfn.XLOOKUP(AE10,[1]Sheet1!$A$1:$A$109,[1]Sheet1!$J$1:$J$109)</f>
        <v>3</v>
      </c>
      <c r="AT10">
        <f t="shared" si="25"/>
        <v>0</v>
      </c>
      <c r="AU10">
        <f t="shared" si="1"/>
        <v>5</v>
      </c>
      <c r="AV10">
        <f t="shared" si="1"/>
        <v>5</v>
      </c>
      <c r="AW10">
        <f t="shared" si="1"/>
        <v>2</v>
      </c>
      <c r="AX10">
        <v>4</v>
      </c>
      <c r="AY10">
        <f t="shared" si="26"/>
        <v>3</v>
      </c>
      <c r="AZ10">
        <f t="shared" si="27"/>
        <v>0</v>
      </c>
      <c r="BA10">
        <f t="shared" si="28"/>
        <v>0.6</v>
      </c>
      <c r="BB10">
        <f t="shared" si="29"/>
        <v>0.6</v>
      </c>
      <c r="BC10">
        <f t="shared" si="30"/>
        <v>1.5</v>
      </c>
      <c r="BE10">
        <f t="shared" si="31"/>
        <v>0</v>
      </c>
      <c r="BF10">
        <f t="shared" si="32"/>
        <v>500</v>
      </c>
      <c r="BG10">
        <f t="shared" si="33"/>
        <v>500</v>
      </c>
      <c r="BH10">
        <f t="shared" si="34"/>
        <v>1100</v>
      </c>
      <c r="BI10" t="str">
        <f t="shared" si="35"/>
        <v>{{1,0}|{2,500}|{3,500}|{4,1100}}</v>
      </c>
      <c r="BJ10">
        <v>0.75</v>
      </c>
      <c r="BK10">
        <v>720</v>
      </c>
      <c r="BL10">
        <v>620</v>
      </c>
      <c r="BN10">
        <f>'sheet1 (2)'!Y9</f>
        <v>826539</v>
      </c>
      <c r="BO10">
        <f>'sheet1 (2)'!Z9</f>
        <v>105000</v>
      </c>
      <c r="BP10">
        <f>'sheet1 (2)'!AA9</f>
        <v>2254197</v>
      </c>
      <c r="BR10">
        <f t="shared" si="36"/>
        <v>0</v>
      </c>
      <c r="BS10">
        <f t="shared" si="37"/>
        <v>0</v>
      </c>
      <c r="BT10">
        <f t="shared" si="38"/>
        <v>0</v>
      </c>
      <c r="BV10">
        <f t="shared" si="39"/>
        <v>82653</v>
      </c>
      <c r="BW10">
        <f t="shared" si="40"/>
        <v>10500</v>
      </c>
      <c r="BX10">
        <f t="shared" si="41"/>
        <v>225419</v>
      </c>
      <c r="BZ10">
        <f t="shared" si="42"/>
        <v>82653</v>
      </c>
      <c r="CA10">
        <f t="shared" si="43"/>
        <v>10500</v>
      </c>
      <c r="CB10">
        <f t="shared" si="44"/>
        <v>225419</v>
      </c>
      <c r="CD10">
        <f t="shared" si="45"/>
        <v>181838</v>
      </c>
      <c r="CE10">
        <f t="shared" si="46"/>
        <v>23100</v>
      </c>
      <c r="CF10">
        <f t="shared" si="47"/>
        <v>495923</v>
      </c>
      <c r="CH10" t="str">
        <f t="shared" si="48"/>
        <v>{{5,1,1,0,0}|</v>
      </c>
      <c r="CI10" t="str">
        <f t="shared" si="49"/>
        <v>{5,1,2,0,0}|</v>
      </c>
      <c r="CJ10" t="str">
        <f t="shared" si="50"/>
        <v>{5,1,3,0,3}}</v>
      </c>
      <c r="CK10" t="str">
        <f t="shared" si="51"/>
        <v/>
      </c>
      <c r="CL10" t="str">
        <f t="shared" si="52"/>
        <v>{{5,1,1,82653,0}|</v>
      </c>
      <c r="CM10" t="str">
        <f t="shared" si="53"/>
        <v>{5,1,2,10500,0}|</v>
      </c>
      <c r="CN10" t="str">
        <f t="shared" si="54"/>
        <v>{5,1,3,225419,3}}</v>
      </c>
      <c r="CO10" t="str">
        <f t="shared" si="55"/>
        <v/>
      </c>
      <c r="CP10" t="str">
        <f t="shared" si="56"/>
        <v>{{5,1,1,82653,0}|</v>
      </c>
      <c r="CQ10" t="str">
        <f t="shared" si="57"/>
        <v>{5,1,2,10500,0}|</v>
      </c>
      <c r="CR10" t="str">
        <f t="shared" si="58"/>
        <v>{5,1,3,225419,3}}</v>
      </c>
      <c r="CS10" t="str">
        <f t="shared" si="59"/>
        <v/>
      </c>
      <c r="CT10" t="str">
        <f t="shared" si="60"/>
        <v>{{5,1,1,181838,0}|</v>
      </c>
      <c r="CU10" t="str">
        <f t="shared" si="61"/>
        <v>{5,1,2,23100,0}|</v>
      </c>
      <c r="CV10" t="str">
        <f t="shared" si="62"/>
        <v>{5,1,3,495923,3}}</v>
      </c>
    </row>
    <row r="11" spans="7:100" x14ac:dyDescent="0.15">
      <c r="G11" t="s">
        <v>25</v>
      </c>
      <c r="H11" t="s">
        <v>89</v>
      </c>
      <c r="I11" t="s">
        <v>99</v>
      </c>
      <c r="J11" t="s">
        <v>108</v>
      </c>
      <c r="K11" t="s">
        <v>115</v>
      </c>
      <c r="L11" t="s">
        <v>116</v>
      </c>
      <c r="M11" t="s">
        <v>112</v>
      </c>
      <c r="N11" t="s">
        <v>90</v>
      </c>
      <c r="O11" t="s">
        <v>117</v>
      </c>
      <c r="P11" t="s">
        <v>118</v>
      </c>
      <c r="Q11" t="s">
        <v>119</v>
      </c>
      <c r="R11" t="s">
        <v>120</v>
      </c>
      <c r="S11" t="s">
        <v>121</v>
      </c>
      <c r="T11">
        <f t="shared" si="13"/>
        <v>3016</v>
      </c>
      <c r="U11">
        <f t="shared" si="14"/>
        <v>3018</v>
      </c>
      <c r="V11">
        <f t="shared" si="15"/>
        <v>3021</v>
      </c>
      <c r="W11">
        <f t="shared" si="16"/>
        <v>2004</v>
      </c>
      <c r="X11">
        <f t="shared" si="17"/>
        <v>4007</v>
      </c>
      <c r="Y11">
        <f t="shared" si="18"/>
        <v>4014</v>
      </c>
      <c r="Z11">
        <f t="shared" si="19"/>
        <v>4016</v>
      </c>
      <c r="AA11">
        <f t="shared" si="20"/>
        <v>4018</v>
      </c>
      <c r="AB11">
        <f t="shared" si="21"/>
        <v>3003</v>
      </c>
      <c r="AC11">
        <f t="shared" si="22"/>
        <v>3008</v>
      </c>
      <c r="AD11">
        <f t="shared" si="23"/>
        <v>3010</v>
      </c>
      <c r="AE11">
        <f t="shared" si="24"/>
        <v>3015</v>
      </c>
      <c r="AG11">
        <f>_xlfn.XLOOKUP(T11,[1]Sheet1!$A$1:$A$109,[1]Sheet1!$J$1:$J$109)</f>
        <v>2</v>
      </c>
      <c r="AH11">
        <f>_xlfn.XLOOKUP(U11,[1]Sheet1!$A$1:$A$109,[1]Sheet1!$J$1:$J$109)</f>
        <v>4</v>
      </c>
      <c r="AI11">
        <f>_xlfn.XLOOKUP(V11,[1]Sheet1!$A$1:$A$109,[1]Sheet1!$J$1:$J$109)</f>
        <v>3</v>
      </c>
      <c r="AJ11">
        <f>_xlfn.XLOOKUP(W11,[1]Sheet1!$A$1:$A$109,[1]Sheet1!$J$1:$J$109)</f>
        <v>2</v>
      </c>
      <c r="AK11">
        <f>_xlfn.XLOOKUP(X11,[1]Sheet1!$A$1:$A$109,[1]Sheet1!$J$1:$J$109)</f>
        <v>3</v>
      </c>
      <c r="AL11">
        <f>_xlfn.XLOOKUP(Y11,[1]Sheet1!$A$1:$A$109,[1]Sheet1!$J$1:$J$109)</f>
        <v>2</v>
      </c>
      <c r="AM11">
        <f>_xlfn.XLOOKUP(Z11,[1]Sheet1!$A$1:$A$109,[1]Sheet1!$J$1:$J$109)</f>
        <v>4</v>
      </c>
      <c r="AN11">
        <f>_xlfn.XLOOKUP(AA11,[1]Sheet1!$A$1:$A$109,[1]Sheet1!$J$1:$J$109)</f>
        <v>3</v>
      </c>
      <c r="AO11">
        <f>_xlfn.XLOOKUP(AB11,[1]Sheet1!$A$1:$A$109,[1]Sheet1!$J$1:$J$109)</f>
        <v>3</v>
      </c>
      <c r="AP11">
        <f>_xlfn.XLOOKUP(AC11,[1]Sheet1!$A$1:$A$109,[1]Sheet1!$J$1:$J$109)</f>
        <v>1</v>
      </c>
      <c r="AQ11">
        <f>_xlfn.XLOOKUP(AD11,[1]Sheet1!$A$1:$A$109,[1]Sheet1!$J$1:$J$109)</f>
        <v>2</v>
      </c>
      <c r="AR11">
        <f>_xlfn.XLOOKUP(AE11,[1]Sheet1!$A$1:$A$109,[1]Sheet1!$J$1:$J$109)</f>
        <v>1</v>
      </c>
      <c r="AT11">
        <f t="shared" si="25"/>
        <v>2</v>
      </c>
      <c r="AU11">
        <f t="shared" si="1"/>
        <v>4</v>
      </c>
      <c r="AV11">
        <f t="shared" si="1"/>
        <v>4</v>
      </c>
      <c r="AW11">
        <f t="shared" si="1"/>
        <v>2</v>
      </c>
      <c r="AX11">
        <v>5</v>
      </c>
      <c r="AY11">
        <f t="shared" si="26"/>
        <v>3</v>
      </c>
      <c r="AZ11">
        <f t="shared" si="27"/>
        <v>1.5</v>
      </c>
      <c r="BA11">
        <f t="shared" si="28"/>
        <v>0.75</v>
      </c>
      <c r="BB11">
        <f t="shared" si="29"/>
        <v>0.75</v>
      </c>
      <c r="BC11">
        <f t="shared" si="30"/>
        <v>1.5</v>
      </c>
      <c r="BE11">
        <f t="shared" si="31"/>
        <v>1100</v>
      </c>
      <c r="BF11">
        <f t="shared" si="32"/>
        <v>620</v>
      </c>
      <c r="BG11">
        <f t="shared" si="33"/>
        <v>620</v>
      </c>
      <c r="BH11">
        <f t="shared" si="34"/>
        <v>1100</v>
      </c>
      <c r="BI11" t="str">
        <f t="shared" si="35"/>
        <v>{{1,1100}|{2,620}|{3,620}|{4,1100}}</v>
      </c>
      <c r="BJ11">
        <v>0.91666666666666663</v>
      </c>
      <c r="BK11">
        <v>900</v>
      </c>
      <c r="BL11">
        <v>800</v>
      </c>
      <c r="BN11">
        <f>'sheet1 (2)'!Y10</f>
        <v>961791</v>
      </c>
      <c r="BO11">
        <f>'sheet1 (2)'!Z10</f>
        <v>616000</v>
      </c>
      <c r="BP11">
        <f>'sheet1 (2)'!AA10</f>
        <v>13224626</v>
      </c>
      <c r="BR11">
        <f t="shared" si="36"/>
        <v>211594</v>
      </c>
      <c r="BS11">
        <f t="shared" si="37"/>
        <v>135520</v>
      </c>
      <c r="BT11">
        <f t="shared" si="38"/>
        <v>2909417</v>
      </c>
      <c r="BV11">
        <f t="shared" si="39"/>
        <v>119262</v>
      </c>
      <c r="BW11">
        <f t="shared" si="40"/>
        <v>76384</v>
      </c>
      <c r="BX11">
        <f t="shared" si="41"/>
        <v>1639853</v>
      </c>
      <c r="BZ11">
        <f t="shared" si="42"/>
        <v>119262</v>
      </c>
      <c r="CA11">
        <f t="shared" si="43"/>
        <v>76384</v>
      </c>
      <c r="CB11">
        <f t="shared" si="44"/>
        <v>1639853</v>
      </c>
      <c r="CD11">
        <f t="shared" si="45"/>
        <v>211594</v>
      </c>
      <c r="CE11">
        <f t="shared" si="46"/>
        <v>135520</v>
      </c>
      <c r="CF11">
        <f t="shared" si="47"/>
        <v>2909417</v>
      </c>
      <c r="CH11" t="str">
        <f t="shared" si="48"/>
        <v>{{5,1,1,211594,0}|</v>
      </c>
      <c r="CI11" t="str">
        <f t="shared" si="49"/>
        <v>{5,1,2,135520,0}|</v>
      </c>
      <c r="CJ11" t="str">
        <f t="shared" si="50"/>
        <v>{5,1,3,2909417,3}}</v>
      </c>
      <c r="CK11" t="str">
        <f t="shared" si="51"/>
        <v/>
      </c>
      <c r="CL11" t="str">
        <f t="shared" si="52"/>
        <v>{{5,1,1,119262,0}|</v>
      </c>
      <c r="CM11" t="str">
        <f t="shared" si="53"/>
        <v>{5,1,2,76384,0}|</v>
      </c>
      <c r="CN11" t="str">
        <f t="shared" si="54"/>
        <v>{5,1,3,1639853,3}}</v>
      </c>
      <c r="CO11" t="str">
        <f t="shared" si="55"/>
        <v/>
      </c>
      <c r="CP11" t="str">
        <f t="shared" si="56"/>
        <v>{{5,1,1,119262,0}|</v>
      </c>
      <c r="CQ11" t="str">
        <f t="shared" si="57"/>
        <v>{5,1,2,76384,0}|</v>
      </c>
      <c r="CR11" t="str">
        <f t="shared" si="58"/>
        <v>{5,1,3,1639853,3}}</v>
      </c>
      <c r="CS11" t="str">
        <f t="shared" si="59"/>
        <v/>
      </c>
      <c r="CT11" t="str">
        <f t="shared" si="60"/>
        <v>{{5,1,1,211594,0}|</v>
      </c>
      <c r="CU11" t="str">
        <f t="shared" si="61"/>
        <v>{5,1,2,135520,0}|</v>
      </c>
      <c r="CV11" t="str">
        <f t="shared" si="62"/>
        <v>{5,1,3,2909417,3}}</v>
      </c>
    </row>
    <row r="12" spans="7:100" x14ac:dyDescent="0.15">
      <c r="G12" t="s">
        <v>26</v>
      </c>
      <c r="H12" t="s">
        <v>134</v>
      </c>
      <c r="I12" t="s">
        <v>95</v>
      </c>
      <c r="J12" t="s">
        <v>122</v>
      </c>
      <c r="K12" t="s">
        <v>105</v>
      </c>
      <c r="L12" t="s">
        <v>123</v>
      </c>
      <c r="M12" t="s">
        <v>92</v>
      </c>
      <c r="N12" t="s">
        <v>124</v>
      </c>
      <c r="O12" t="s">
        <v>125</v>
      </c>
      <c r="P12" t="s">
        <v>126</v>
      </c>
      <c r="Q12" t="s">
        <v>98</v>
      </c>
      <c r="R12" t="s">
        <v>94</v>
      </c>
      <c r="S12" t="s">
        <v>127</v>
      </c>
      <c r="T12">
        <f t="shared" si="13"/>
        <v>2010</v>
      </c>
      <c r="U12">
        <f t="shared" si="14"/>
        <v>3019</v>
      </c>
      <c r="V12">
        <f t="shared" si="15"/>
        <v>3004</v>
      </c>
      <c r="W12">
        <f t="shared" si="16"/>
        <v>2006</v>
      </c>
      <c r="X12">
        <f t="shared" si="17"/>
        <v>4031</v>
      </c>
      <c r="Y12">
        <f t="shared" si="18"/>
        <v>4017</v>
      </c>
      <c r="Z12">
        <f t="shared" si="19"/>
        <v>4000</v>
      </c>
      <c r="AA12">
        <f t="shared" si="20"/>
        <v>4025</v>
      </c>
      <c r="AB12">
        <f t="shared" si="21"/>
        <v>2008</v>
      </c>
      <c r="AC12">
        <f t="shared" si="22"/>
        <v>3017</v>
      </c>
      <c r="AD12">
        <f t="shared" si="23"/>
        <v>2016</v>
      </c>
      <c r="AE12">
        <f t="shared" si="24"/>
        <v>2003</v>
      </c>
      <c r="AG12">
        <f>_xlfn.XLOOKUP(T12,[1]Sheet1!$A$1:$A$109,[1]Sheet1!$J$1:$J$109)</f>
        <v>2</v>
      </c>
      <c r="AH12">
        <f>_xlfn.XLOOKUP(U12,[1]Sheet1!$A$1:$A$109,[1]Sheet1!$J$1:$J$109)</f>
        <v>2</v>
      </c>
      <c r="AI12">
        <f>_xlfn.XLOOKUP(V12,[1]Sheet1!$A$1:$A$109,[1]Sheet1!$J$1:$J$109)</f>
        <v>3</v>
      </c>
      <c r="AJ12">
        <f>_xlfn.XLOOKUP(W12,[1]Sheet1!$A$1:$A$109,[1]Sheet1!$J$1:$J$109)</f>
        <v>4</v>
      </c>
      <c r="AK12">
        <f>_xlfn.XLOOKUP(X12,[1]Sheet1!$A$1:$A$109,[1]Sheet1!$J$1:$J$109)</f>
        <v>1</v>
      </c>
      <c r="AL12">
        <f>_xlfn.XLOOKUP(Y12,[1]Sheet1!$A$1:$A$109,[1]Sheet1!$J$1:$J$109)</f>
        <v>1</v>
      </c>
      <c r="AM12">
        <f>_xlfn.XLOOKUP(Z12,[1]Sheet1!$A$1:$A$109,[1]Sheet1!$J$1:$J$109)</f>
        <v>2</v>
      </c>
      <c r="AN12">
        <f>_xlfn.XLOOKUP(AA12,[1]Sheet1!$A$1:$A$109,[1]Sheet1!$J$1:$J$109)</f>
        <v>3</v>
      </c>
      <c r="AO12">
        <f>_xlfn.XLOOKUP(AB12,[1]Sheet1!$A$1:$A$109,[1]Sheet1!$J$1:$J$109)</f>
        <v>3</v>
      </c>
      <c r="AP12">
        <f>_xlfn.XLOOKUP(AC12,[1]Sheet1!$A$1:$A$109,[1]Sheet1!$J$1:$J$109)</f>
        <v>2</v>
      </c>
      <c r="AQ12">
        <f>_xlfn.XLOOKUP(AD12,[1]Sheet1!$A$1:$A$109,[1]Sheet1!$J$1:$J$109)</f>
        <v>2</v>
      </c>
      <c r="AR12">
        <f>_xlfn.XLOOKUP(AE12,[1]Sheet1!$A$1:$A$109,[1]Sheet1!$J$1:$J$109)</f>
        <v>1</v>
      </c>
      <c r="AT12">
        <f t="shared" si="25"/>
        <v>3</v>
      </c>
      <c r="AU12">
        <f t="shared" si="1"/>
        <v>5</v>
      </c>
      <c r="AV12">
        <f t="shared" si="1"/>
        <v>3</v>
      </c>
      <c r="AW12">
        <f t="shared" si="1"/>
        <v>1</v>
      </c>
      <c r="AX12">
        <v>6</v>
      </c>
      <c r="AY12">
        <f t="shared" si="26"/>
        <v>3</v>
      </c>
      <c r="AZ12">
        <f t="shared" si="27"/>
        <v>1</v>
      </c>
      <c r="BA12">
        <f t="shared" si="28"/>
        <v>0.6</v>
      </c>
      <c r="BB12">
        <f t="shared" si="29"/>
        <v>1</v>
      </c>
      <c r="BC12">
        <f t="shared" si="30"/>
        <v>3</v>
      </c>
      <c r="BE12">
        <f t="shared" si="31"/>
        <v>700</v>
      </c>
      <c r="BF12">
        <f t="shared" si="32"/>
        <v>500</v>
      </c>
      <c r="BG12">
        <f t="shared" si="33"/>
        <v>700</v>
      </c>
      <c r="BH12">
        <f t="shared" si="34"/>
        <v>1200</v>
      </c>
      <c r="BI12" t="str">
        <f t="shared" si="35"/>
        <v>{{1,700}|{2,500}|{3,700}|{4,1200}}</v>
      </c>
      <c r="BJ12">
        <v>1</v>
      </c>
      <c r="BK12">
        <v>800</v>
      </c>
      <c r="BL12">
        <v>700</v>
      </c>
      <c r="BN12">
        <f>'sheet1 (2)'!Y11</f>
        <v>1442686</v>
      </c>
      <c r="BO12">
        <f>'sheet1 (2)'!Z11</f>
        <v>700000</v>
      </c>
      <c r="BP12">
        <f>'sheet1 (2)'!AA11</f>
        <v>15027985</v>
      </c>
      <c r="BR12">
        <f t="shared" si="36"/>
        <v>201976</v>
      </c>
      <c r="BS12">
        <f t="shared" si="37"/>
        <v>98000</v>
      </c>
      <c r="BT12">
        <f t="shared" si="38"/>
        <v>2103917</v>
      </c>
      <c r="BV12">
        <f t="shared" si="39"/>
        <v>144268</v>
      </c>
      <c r="BW12">
        <f t="shared" si="40"/>
        <v>70000</v>
      </c>
      <c r="BX12">
        <f t="shared" si="41"/>
        <v>1502798</v>
      </c>
      <c r="BZ12">
        <f t="shared" si="42"/>
        <v>201976</v>
      </c>
      <c r="CA12">
        <f t="shared" si="43"/>
        <v>98000</v>
      </c>
      <c r="CB12">
        <f t="shared" si="44"/>
        <v>2103917</v>
      </c>
      <c r="CD12">
        <f t="shared" si="45"/>
        <v>346244</v>
      </c>
      <c r="CE12">
        <f t="shared" si="46"/>
        <v>168000</v>
      </c>
      <c r="CF12">
        <f t="shared" si="47"/>
        <v>3606716</v>
      </c>
      <c r="CH12" t="str">
        <f t="shared" si="48"/>
        <v>{{5,1,1,201976,0}|</v>
      </c>
      <c r="CI12" t="str">
        <f t="shared" si="49"/>
        <v>{5,1,2,98000,0}|</v>
      </c>
      <c r="CJ12" t="str">
        <f t="shared" si="50"/>
        <v>{5,1,3,2103917,3}}</v>
      </c>
      <c r="CK12" t="str">
        <f t="shared" si="51"/>
        <v/>
      </c>
      <c r="CL12" t="str">
        <f t="shared" si="52"/>
        <v>{{5,1,1,144268,0}|</v>
      </c>
      <c r="CM12" t="str">
        <f t="shared" si="53"/>
        <v>{5,1,2,70000,0}|</v>
      </c>
      <c r="CN12" t="str">
        <f t="shared" si="54"/>
        <v>{5,1,3,1502798,3}}</v>
      </c>
      <c r="CO12" t="str">
        <f t="shared" si="55"/>
        <v/>
      </c>
      <c r="CP12" t="str">
        <f t="shared" si="56"/>
        <v>{{5,1,1,201976,0}|</v>
      </c>
      <c r="CQ12" t="str">
        <f t="shared" si="57"/>
        <v>{5,1,2,98000,0}|</v>
      </c>
      <c r="CR12" t="str">
        <f t="shared" si="58"/>
        <v>{5,1,3,2103917,3}}</v>
      </c>
      <c r="CS12" t="str">
        <f t="shared" si="59"/>
        <v/>
      </c>
      <c r="CT12" t="str">
        <f t="shared" si="60"/>
        <v>{{5,1,1,346244,0}|</v>
      </c>
      <c r="CU12" t="str">
        <f t="shared" si="61"/>
        <v>{5,1,2,168000,0}|</v>
      </c>
      <c r="CV12" t="str">
        <f t="shared" si="62"/>
        <v>{5,1,3,3606716,3}}</v>
      </c>
    </row>
    <row r="13" spans="7:100" x14ac:dyDescent="0.15">
      <c r="G13" t="s">
        <v>27</v>
      </c>
      <c r="H13" t="s">
        <v>98</v>
      </c>
      <c r="I13" t="s">
        <v>108</v>
      </c>
      <c r="J13" t="s">
        <v>104</v>
      </c>
      <c r="K13" t="s">
        <v>126</v>
      </c>
      <c r="L13" t="s">
        <v>92</v>
      </c>
      <c r="M13" t="s">
        <v>128</v>
      </c>
      <c r="N13" t="s">
        <v>111</v>
      </c>
      <c r="O13" t="s">
        <v>123</v>
      </c>
      <c r="P13" t="s">
        <v>95</v>
      </c>
      <c r="Q13" t="s">
        <v>129</v>
      </c>
      <c r="R13" t="s">
        <v>106</v>
      </c>
      <c r="S13" t="s">
        <v>130</v>
      </c>
      <c r="T13">
        <f t="shared" si="13"/>
        <v>3017</v>
      </c>
      <c r="U13">
        <f t="shared" si="14"/>
        <v>3021</v>
      </c>
      <c r="V13">
        <f t="shared" si="15"/>
        <v>2005</v>
      </c>
      <c r="W13">
        <f t="shared" si="16"/>
        <v>2008</v>
      </c>
      <c r="X13">
        <f t="shared" si="17"/>
        <v>4017</v>
      </c>
      <c r="Y13">
        <f t="shared" si="18"/>
        <v>4022</v>
      </c>
      <c r="Z13">
        <f t="shared" si="19"/>
        <v>4027</v>
      </c>
      <c r="AA13">
        <f t="shared" si="20"/>
        <v>4031</v>
      </c>
      <c r="AB13">
        <f t="shared" si="21"/>
        <v>3019</v>
      </c>
      <c r="AC13">
        <f t="shared" si="22"/>
        <v>2003</v>
      </c>
      <c r="AD13">
        <f t="shared" si="23"/>
        <v>2007</v>
      </c>
      <c r="AE13">
        <f t="shared" si="24"/>
        <v>2010</v>
      </c>
      <c r="AG13">
        <f>_xlfn.XLOOKUP(T13,[1]Sheet1!$A$1:$A$109,[1]Sheet1!$J$1:$J$109)</f>
        <v>2</v>
      </c>
      <c r="AH13">
        <f>_xlfn.XLOOKUP(U13,[1]Sheet1!$A$1:$A$109,[1]Sheet1!$J$1:$J$109)</f>
        <v>3</v>
      </c>
      <c r="AI13">
        <f>_xlfn.XLOOKUP(V13,[1]Sheet1!$A$1:$A$109,[1]Sheet1!$J$1:$J$109)</f>
        <v>2</v>
      </c>
      <c r="AJ13">
        <f>_xlfn.XLOOKUP(W13,[1]Sheet1!$A$1:$A$109,[1]Sheet1!$J$1:$J$109)</f>
        <v>3</v>
      </c>
      <c r="AK13">
        <f>_xlfn.XLOOKUP(X13,[1]Sheet1!$A$1:$A$109,[1]Sheet1!$J$1:$J$109)</f>
        <v>1</v>
      </c>
      <c r="AL13">
        <f>_xlfn.XLOOKUP(Y13,[1]Sheet1!$A$1:$A$109,[1]Sheet1!$J$1:$J$109)</f>
        <v>2</v>
      </c>
      <c r="AM13">
        <f>_xlfn.XLOOKUP(Z13,[1]Sheet1!$A$1:$A$109,[1]Sheet1!$J$1:$J$109)</f>
        <v>2</v>
      </c>
      <c r="AN13">
        <f>_xlfn.XLOOKUP(AA13,[1]Sheet1!$A$1:$A$109,[1]Sheet1!$J$1:$J$109)</f>
        <v>1</v>
      </c>
      <c r="AO13">
        <f>_xlfn.XLOOKUP(AB13,[1]Sheet1!$A$1:$A$109,[1]Sheet1!$J$1:$J$109)</f>
        <v>2</v>
      </c>
      <c r="AP13">
        <f>_xlfn.XLOOKUP(AC13,[1]Sheet1!$A$1:$A$109,[1]Sheet1!$J$1:$J$109)</f>
        <v>1</v>
      </c>
      <c r="AQ13">
        <f>_xlfn.XLOOKUP(AD13,[1]Sheet1!$A$1:$A$109,[1]Sheet1!$J$1:$J$109)</f>
        <v>4</v>
      </c>
      <c r="AR13">
        <f>_xlfn.XLOOKUP(AE13,[1]Sheet1!$A$1:$A$109,[1]Sheet1!$J$1:$J$109)</f>
        <v>2</v>
      </c>
      <c r="AT13">
        <f t="shared" si="25"/>
        <v>3</v>
      </c>
      <c r="AU13">
        <f t="shared" si="1"/>
        <v>6</v>
      </c>
      <c r="AV13">
        <f t="shared" si="1"/>
        <v>2</v>
      </c>
      <c r="AW13">
        <f t="shared" si="1"/>
        <v>1</v>
      </c>
      <c r="AX13">
        <v>7</v>
      </c>
      <c r="AY13">
        <f t="shared" si="26"/>
        <v>3</v>
      </c>
      <c r="AZ13">
        <f t="shared" si="27"/>
        <v>1</v>
      </c>
      <c r="BA13">
        <f t="shared" si="28"/>
        <v>0.5</v>
      </c>
      <c r="BB13">
        <f t="shared" si="29"/>
        <v>1.5</v>
      </c>
      <c r="BC13">
        <f t="shared" si="30"/>
        <v>3</v>
      </c>
      <c r="BE13">
        <f t="shared" si="31"/>
        <v>700</v>
      </c>
      <c r="BF13">
        <f t="shared" si="32"/>
        <v>420</v>
      </c>
      <c r="BG13">
        <f t="shared" si="33"/>
        <v>1100</v>
      </c>
      <c r="BH13">
        <f t="shared" si="34"/>
        <v>1200</v>
      </c>
      <c r="BI13" t="str">
        <f t="shared" si="35"/>
        <v>{{1,700}|{2,420}|{3,1100}|{4,1200}}</v>
      </c>
      <c r="BJ13">
        <v>1.375</v>
      </c>
      <c r="BK13">
        <v>1100</v>
      </c>
      <c r="BL13">
        <v>1000</v>
      </c>
      <c r="BN13">
        <f>'sheet1 (2)'!Y12</f>
        <v>3366268</v>
      </c>
      <c r="BO13">
        <f>'sheet1 (2)'!Z12</f>
        <v>4480000</v>
      </c>
      <c r="BP13">
        <f>'sheet1 (2)'!AA12</f>
        <v>96179104</v>
      </c>
      <c r="BR13">
        <f t="shared" si="36"/>
        <v>471277</v>
      </c>
      <c r="BS13">
        <f t="shared" si="37"/>
        <v>627200</v>
      </c>
      <c r="BT13">
        <f t="shared" si="38"/>
        <v>13465074</v>
      </c>
      <c r="BV13">
        <f t="shared" si="39"/>
        <v>282766</v>
      </c>
      <c r="BW13">
        <f t="shared" si="40"/>
        <v>376320</v>
      </c>
      <c r="BX13">
        <f t="shared" si="41"/>
        <v>8079044</v>
      </c>
      <c r="BZ13">
        <f t="shared" si="42"/>
        <v>740578</v>
      </c>
      <c r="CA13">
        <f t="shared" si="43"/>
        <v>985600</v>
      </c>
      <c r="CB13">
        <f t="shared" si="44"/>
        <v>21159402</v>
      </c>
      <c r="CD13">
        <f t="shared" si="45"/>
        <v>807904</v>
      </c>
      <c r="CE13">
        <f t="shared" si="46"/>
        <v>1075200</v>
      </c>
      <c r="CF13">
        <f t="shared" si="47"/>
        <v>23082984</v>
      </c>
      <c r="CH13" t="str">
        <f t="shared" si="48"/>
        <v>{{5,1,1,471277,0}|</v>
      </c>
      <c r="CI13" t="str">
        <f t="shared" si="49"/>
        <v>{5,1,2,627200,0}|</v>
      </c>
      <c r="CJ13" t="str">
        <f t="shared" si="50"/>
        <v>{5,1,3,13465074,3}}</v>
      </c>
      <c r="CK13" t="str">
        <f t="shared" si="51"/>
        <v/>
      </c>
      <c r="CL13" t="str">
        <f t="shared" si="52"/>
        <v>{{5,1,1,282766,0}|</v>
      </c>
      <c r="CM13" t="str">
        <f t="shared" si="53"/>
        <v>{5,1,2,376320,0}|</v>
      </c>
      <c r="CN13" t="str">
        <f t="shared" si="54"/>
        <v>{5,1,3,8079044,3}}</v>
      </c>
      <c r="CO13" t="str">
        <f t="shared" si="55"/>
        <v/>
      </c>
      <c r="CP13" t="str">
        <f t="shared" si="56"/>
        <v>{{5,1,1,740578,0}|</v>
      </c>
      <c r="CQ13" t="str">
        <f t="shared" si="57"/>
        <v>{5,1,2,985600,0}|</v>
      </c>
      <c r="CR13" t="str">
        <f t="shared" si="58"/>
        <v>{5,1,3,21159402,3}}</v>
      </c>
      <c r="CS13" t="str">
        <f t="shared" si="59"/>
        <v/>
      </c>
      <c r="CT13" t="str">
        <f t="shared" si="60"/>
        <v>{{5,1,1,807904,0}|</v>
      </c>
      <c r="CU13" t="str">
        <f t="shared" si="61"/>
        <v>{5,1,2,1075200,0}|</v>
      </c>
      <c r="CV13" t="str">
        <f t="shared" si="62"/>
        <v>{5,1,3,23082984,3}}</v>
      </c>
    </row>
    <row r="14" spans="7:100" x14ac:dyDescent="0.15">
      <c r="G14" t="s">
        <v>28</v>
      </c>
      <c r="H14" t="s">
        <v>131</v>
      </c>
      <c r="I14" t="s">
        <v>129</v>
      </c>
      <c r="J14" t="s">
        <v>120</v>
      </c>
      <c r="K14" t="s">
        <v>131</v>
      </c>
      <c r="L14" t="s">
        <v>124</v>
      </c>
      <c r="M14" t="s">
        <v>111</v>
      </c>
      <c r="N14" t="s">
        <v>132</v>
      </c>
      <c r="O14" t="s">
        <v>101</v>
      </c>
      <c r="P14" t="s">
        <v>119</v>
      </c>
      <c r="Q14" t="s">
        <v>88</v>
      </c>
      <c r="R14" t="s">
        <v>95</v>
      </c>
      <c r="S14" t="s">
        <v>133</v>
      </c>
      <c r="T14">
        <f t="shared" si="13"/>
        <v>2011</v>
      </c>
      <c r="U14">
        <f t="shared" si="14"/>
        <v>2003</v>
      </c>
      <c r="V14">
        <f t="shared" si="15"/>
        <v>3010</v>
      </c>
      <c r="W14">
        <f t="shared" si="16"/>
        <v>2011</v>
      </c>
      <c r="X14">
        <f t="shared" si="17"/>
        <v>4000</v>
      </c>
      <c r="Y14">
        <f t="shared" si="18"/>
        <v>4027</v>
      </c>
      <c r="Z14">
        <f t="shared" si="19"/>
        <v>4015</v>
      </c>
      <c r="AA14">
        <f t="shared" si="20"/>
        <v>4040</v>
      </c>
      <c r="AB14">
        <f t="shared" si="21"/>
        <v>3008</v>
      </c>
      <c r="AC14">
        <f t="shared" si="22"/>
        <v>2009</v>
      </c>
      <c r="AD14">
        <f t="shared" si="23"/>
        <v>3019</v>
      </c>
      <c r="AE14">
        <f t="shared" si="24"/>
        <v>3006</v>
      </c>
      <c r="AG14">
        <f>_xlfn.XLOOKUP(T14,[1]Sheet1!$A$1:$A$109,[1]Sheet1!$J$1:$J$109)</f>
        <v>2</v>
      </c>
      <c r="AH14">
        <f>_xlfn.XLOOKUP(U14,[1]Sheet1!$A$1:$A$109,[1]Sheet1!$J$1:$J$109)</f>
        <v>1</v>
      </c>
      <c r="AI14">
        <f>_xlfn.XLOOKUP(V14,[1]Sheet1!$A$1:$A$109,[1]Sheet1!$J$1:$J$109)</f>
        <v>2</v>
      </c>
      <c r="AJ14">
        <f>_xlfn.XLOOKUP(W14,[1]Sheet1!$A$1:$A$109,[1]Sheet1!$J$1:$J$109)</f>
        <v>2</v>
      </c>
      <c r="AK14">
        <f>_xlfn.XLOOKUP(X14,[1]Sheet1!$A$1:$A$109,[1]Sheet1!$J$1:$J$109)</f>
        <v>2</v>
      </c>
      <c r="AL14">
        <f>_xlfn.XLOOKUP(Y14,[1]Sheet1!$A$1:$A$109,[1]Sheet1!$J$1:$J$109)</f>
        <v>2</v>
      </c>
      <c r="AM14">
        <f>_xlfn.XLOOKUP(Z14,[1]Sheet1!$A$1:$A$109,[1]Sheet1!$J$1:$J$109)</f>
        <v>1</v>
      </c>
      <c r="AN14">
        <f>_xlfn.XLOOKUP(AA14,[1]Sheet1!$A$1:$A$109,[1]Sheet1!$J$1:$J$109)</f>
        <v>3</v>
      </c>
      <c r="AO14">
        <f>_xlfn.XLOOKUP(AB14,[1]Sheet1!$A$1:$A$109,[1]Sheet1!$J$1:$J$109)</f>
        <v>1</v>
      </c>
      <c r="AP14">
        <f>_xlfn.XLOOKUP(AC14,[1]Sheet1!$A$1:$A$109,[1]Sheet1!$J$1:$J$109)</f>
        <v>3</v>
      </c>
      <c r="AQ14">
        <f>_xlfn.XLOOKUP(AD14,[1]Sheet1!$A$1:$A$109,[1]Sheet1!$J$1:$J$109)</f>
        <v>2</v>
      </c>
      <c r="AR14">
        <f>_xlfn.XLOOKUP(AE14,[1]Sheet1!$A$1:$A$109,[1]Sheet1!$J$1:$J$109)</f>
        <v>3</v>
      </c>
      <c r="AT14">
        <f t="shared" si="25"/>
        <v>3</v>
      </c>
      <c r="AU14">
        <f t="shared" si="1"/>
        <v>6</v>
      </c>
      <c r="AV14">
        <f t="shared" si="1"/>
        <v>3</v>
      </c>
      <c r="AW14">
        <f t="shared" si="1"/>
        <v>0</v>
      </c>
      <c r="AX14">
        <v>8</v>
      </c>
      <c r="AY14">
        <f t="shared" si="26"/>
        <v>3</v>
      </c>
      <c r="AZ14">
        <f t="shared" si="27"/>
        <v>1</v>
      </c>
      <c r="BA14">
        <f t="shared" si="28"/>
        <v>0.5</v>
      </c>
      <c r="BB14">
        <f t="shared" si="29"/>
        <v>1</v>
      </c>
      <c r="BC14">
        <f t="shared" si="30"/>
        <v>0</v>
      </c>
      <c r="BE14">
        <f t="shared" si="31"/>
        <v>700</v>
      </c>
      <c r="BF14">
        <f t="shared" si="32"/>
        <v>420</v>
      </c>
      <c r="BG14">
        <f t="shared" si="33"/>
        <v>700</v>
      </c>
      <c r="BH14">
        <f t="shared" si="34"/>
        <v>0</v>
      </c>
      <c r="BI14" t="str">
        <f t="shared" si="35"/>
        <v>{{1,700}|{2,420}|{3,700}|{4,0}}</v>
      </c>
      <c r="BJ14">
        <v>1.5</v>
      </c>
      <c r="BK14">
        <v>1200</v>
      </c>
      <c r="BL14">
        <v>1100</v>
      </c>
      <c r="BN14">
        <f>'sheet1 (2)'!Y13</f>
        <v>3847164</v>
      </c>
      <c r="BO14">
        <f>'sheet1 (2)'!Z13</f>
        <v>5600000</v>
      </c>
      <c r="BP14">
        <f>'sheet1 (2)'!AA13</f>
        <v>120223880</v>
      </c>
      <c r="BR14">
        <f t="shared" si="36"/>
        <v>538602</v>
      </c>
      <c r="BS14">
        <f t="shared" si="37"/>
        <v>784000</v>
      </c>
      <c r="BT14">
        <f t="shared" si="38"/>
        <v>16831343</v>
      </c>
      <c r="BV14">
        <f t="shared" si="39"/>
        <v>323161</v>
      </c>
      <c r="BW14">
        <f t="shared" si="40"/>
        <v>470400</v>
      </c>
      <c r="BX14">
        <f t="shared" si="41"/>
        <v>10098805</v>
      </c>
      <c r="BZ14">
        <f t="shared" si="42"/>
        <v>538602</v>
      </c>
      <c r="CA14">
        <f t="shared" si="43"/>
        <v>784000</v>
      </c>
      <c r="CB14">
        <f t="shared" si="44"/>
        <v>16831343</v>
      </c>
      <c r="CD14">
        <f t="shared" si="45"/>
        <v>0</v>
      </c>
      <c r="CE14">
        <f t="shared" si="46"/>
        <v>0</v>
      </c>
      <c r="CF14">
        <f t="shared" si="47"/>
        <v>0</v>
      </c>
      <c r="CH14" t="str">
        <f t="shared" si="48"/>
        <v>{{5,1,1,538602,0}|</v>
      </c>
      <c r="CI14" t="str">
        <f t="shared" si="49"/>
        <v>{5,1,2,784000,0}|</v>
      </c>
      <c r="CJ14" t="str">
        <f t="shared" si="50"/>
        <v>{5,1,3,16831343,3}}</v>
      </c>
      <c r="CK14" t="str">
        <f t="shared" si="51"/>
        <v/>
      </c>
      <c r="CL14" t="str">
        <f t="shared" si="52"/>
        <v>{{5,1,1,323161,0}|</v>
      </c>
      <c r="CM14" t="str">
        <f t="shared" si="53"/>
        <v>{5,1,2,470400,0}|</v>
      </c>
      <c r="CN14" t="str">
        <f t="shared" si="54"/>
        <v>{5,1,3,10098805,3}}</v>
      </c>
      <c r="CO14" t="str">
        <f t="shared" si="55"/>
        <v/>
      </c>
      <c r="CP14" t="str">
        <f t="shared" si="56"/>
        <v>{{5,1,1,538602,0}|</v>
      </c>
      <c r="CQ14" t="str">
        <f t="shared" si="57"/>
        <v>{5,1,2,784000,0}|</v>
      </c>
      <c r="CR14" t="str">
        <f t="shared" si="58"/>
        <v>{5,1,3,16831343,3}}</v>
      </c>
      <c r="CS14" t="str">
        <f t="shared" si="59"/>
        <v/>
      </c>
      <c r="CT14" t="str">
        <f t="shared" si="60"/>
        <v>{{5,1,1,0,0}|</v>
      </c>
      <c r="CU14" t="str">
        <f t="shared" si="61"/>
        <v>{5,1,2,0,0}|</v>
      </c>
      <c r="CV14" t="str">
        <f t="shared" si="62"/>
        <v>{5,1,3,0,3}}</v>
      </c>
    </row>
    <row r="15" spans="7:100" x14ac:dyDescent="0.15">
      <c r="G15" t="s">
        <v>29</v>
      </c>
      <c r="H15" t="s">
        <v>99</v>
      </c>
      <c r="I15" t="s">
        <v>115</v>
      </c>
      <c r="J15" t="s">
        <v>126</v>
      </c>
      <c r="K15" t="s">
        <v>94</v>
      </c>
      <c r="L15" t="s">
        <v>125</v>
      </c>
      <c r="M15" t="s">
        <v>123</v>
      </c>
      <c r="N15" t="s">
        <v>101</v>
      </c>
      <c r="O15" t="s">
        <v>116</v>
      </c>
      <c r="P15" t="s">
        <v>134</v>
      </c>
      <c r="Q15" t="s">
        <v>118</v>
      </c>
      <c r="R15" t="s">
        <v>120</v>
      </c>
      <c r="S15" t="s">
        <v>135</v>
      </c>
      <c r="T15">
        <f t="shared" si="13"/>
        <v>3018</v>
      </c>
      <c r="U15">
        <f t="shared" si="14"/>
        <v>2004</v>
      </c>
      <c r="V15">
        <f t="shared" si="15"/>
        <v>2008</v>
      </c>
      <c r="W15">
        <f t="shared" si="16"/>
        <v>2016</v>
      </c>
      <c r="X15">
        <f t="shared" si="17"/>
        <v>4025</v>
      </c>
      <c r="Y15">
        <f t="shared" si="18"/>
        <v>4031</v>
      </c>
      <c r="Z15">
        <f t="shared" si="19"/>
        <v>4040</v>
      </c>
      <c r="AA15">
        <f t="shared" si="20"/>
        <v>4007</v>
      </c>
      <c r="AB15">
        <f t="shared" si="21"/>
        <v>2010</v>
      </c>
      <c r="AC15">
        <f t="shared" si="22"/>
        <v>3003</v>
      </c>
      <c r="AD15">
        <f t="shared" si="23"/>
        <v>3010</v>
      </c>
      <c r="AE15">
        <f t="shared" si="24"/>
        <v>3017</v>
      </c>
      <c r="AG15">
        <f>_xlfn.XLOOKUP(T15,[1]Sheet1!$A$1:$A$109,[1]Sheet1!$J$1:$J$109)</f>
        <v>4</v>
      </c>
      <c r="AH15">
        <f>_xlfn.XLOOKUP(U15,[1]Sheet1!$A$1:$A$109,[1]Sheet1!$J$1:$J$109)</f>
        <v>2</v>
      </c>
      <c r="AI15">
        <f>_xlfn.XLOOKUP(V15,[1]Sheet1!$A$1:$A$109,[1]Sheet1!$J$1:$J$109)</f>
        <v>3</v>
      </c>
      <c r="AJ15">
        <f>_xlfn.XLOOKUP(W15,[1]Sheet1!$A$1:$A$109,[1]Sheet1!$J$1:$J$109)</f>
        <v>2</v>
      </c>
      <c r="AK15">
        <f>_xlfn.XLOOKUP(X15,[1]Sheet1!$A$1:$A$109,[1]Sheet1!$J$1:$J$109)</f>
        <v>3</v>
      </c>
      <c r="AL15">
        <f>_xlfn.XLOOKUP(Y15,[1]Sheet1!$A$1:$A$109,[1]Sheet1!$J$1:$J$109)</f>
        <v>1</v>
      </c>
      <c r="AM15">
        <f>_xlfn.XLOOKUP(Z15,[1]Sheet1!$A$1:$A$109,[1]Sheet1!$J$1:$J$109)</f>
        <v>3</v>
      </c>
      <c r="AN15">
        <f>_xlfn.XLOOKUP(AA15,[1]Sheet1!$A$1:$A$109,[1]Sheet1!$J$1:$J$109)</f>
        <v>3</v>
      </c>
      <c r="AO15">
        <f>_xlfn.XLOOKUP(AB15,[1]Sheet1!$A$1:$A$109,[1]Sheet1!$J$1:$J$109)</f>
        <v>2</v>
      </c>
      <c r="AP15">
        <f>_xlfn.XLOOKUP(AC15,[1]Sheet1!$A$1:$A$109,[1]Sheet1!$J$1:$J$109)</f>
        <v>3</v>
      </c>
      <c r="AQ15">
        <f>_xlfn.XLOOKUP(AD15,[1]Sheet1!$A$1:$A$109,[1]Sheet1!$J$1:$J$109)</f>
        <v>2</v>
      </c>
      <c r="AR15">
        <f>_xlfn.XLOOKUP(AE15,[1]Sheet1!$A$1:$A$109,[1]Sheet1!$J$1:$J$109)</f>
        <v>2</v>
      </c>
      <c r="AT15">
        <f t="shared" si="25"/>
        <v>1</v>
      </c>
      <c r="AU15">
        <f t="shared" si="1"/>
        <v>5</v>
      </c>
      <c r="AV15">
        <f t="shared" si="1"/>
        <v>5</v>
      </c>
      <c r="AW15">
        <f t="shared" si="1"/>
        <v>1</v>
      </c>
      <c r="AX15">
        <v>9</v>
      </c>
      <c r="AY15">
        <f t="shared" si="26"/>
        <v>3</v>
      </c>
      <c r="AZ15">
        <f t="shared" si="27"/>
        <v>3</v>
      </c>
      <c r="BA15">
        <f t="shared" si="28"/>
        <v>0.6</v>
      </c>
      <c r="BB15">
        <f t="shared" si="29"/>
        <v>0.6</v>
      </c>
      <c r="BC15">
        <f t="shared" si="30"/>
        <v>3</v>
      </c>
      <c r="BE15">
        <f t="shared" si="31"/>
        <v>1200</v>
      </c>
      <c r="BF15">
        <f t="shared" si="32"/>
        <v>500</v>
      </c>
      <c r="BG15">
        <f t="shared" si="33"/>
        <v>500</v>
      </c>
      <c r="BH15">
        <f t="shared" si="34"/>
        <v>1200</v>
      </c>
      <c r="BI15" t="str">
        <f t="shared" si="35"/>
        <v>{{1,1200}|{2,500}|{3,500}|{4,1200}}</v>
      </c>
      <c r="BJ15">
        <v>2.75</v>
      </c>
      <c r="BK15">
        <v>1250</v>
      </c>
      <c r="BL15">
        <v>1150</v>
      </c>
      <c r="BN15">
        <f>'sheet1 (2)'!Y14</f>
        <v>4207835</v>
      </c>
      <c r="BO15">
        <f>'sheet1 (2)'!Z14</f>
        <v>7000000</v>
      </c>
      <c r="BP15">
        <f>'sheet1 (2)'!AA14</f>
        <v>150279850</v>
      </c>
      <c r="BR15">
        <f t="shared" si="36"/>
        <v>1009880</v>
      </c>
      <c r="BS15">
        <f t="shared" si="37"/>
        <v>1680000</v>
      </c>
      <c r="BT15">
        <f t="shared" si="38"/>
        <v>36067164</v>
      </c>
      <c r="BV15">
        <f t="shared" si="39"/>
        <v>420783</v>
      </c>
      <c r="BW15">
        <f t="shared" si="40"/>
        <v>700000</v>
      </c>
      <c r="BX15">
        <f t="shared" si="41"/>
        <v>15027985</v>
      </c>
      <c r="BZ15">
        <f t="shared" si="42"/>
        <v>420783</v>
      </c>
      <c r="CA15">
        <f t="shared" si="43"/>
        <v>700000</v>
      </c>
      <c r="CB15">
        <f t="shared" si="44"/>
        <v>15027985</v>
      </c>
      <c r="CD15">
        <f t="shared" si="45"/>
        <v>1009880</v>
      </c>
      <c r="CE15">
        <f t="shared" si="46"/>
        <v>1680000</v>
      </c>
      <c r="CF15">
        <f t="shared" si="47"/>
        <v>36067164</v>
      </c>
      <c r="CH15" t="str">
        <f t="shared" si="48"/>
        <v>{{5,1,1,1009880,0}|</v>
      </c>
      <c r="CI15" t="str">
        <f t="shared" si="49"/>
        <v>{5,1,2,1680000,0}|</v>
      </c>
      <c r="CJ15" t="str">
        <f t="shared" si="50"/>
        <v>{5,1,3,36067164,3}}</v>
      </c>
      <c r="CK15" t="str">
        <f t="shared" si="51"/>
        <v/>
      </c>
      <c r="CL15" t="str">
        <f t="shared" si="52"/>
        <v>{{5,1,1,420783,0}|</v>
      </c>
      <c r="CM15" t="str">
        <f t="shared" si="53"/>
        <v>{5,1,2,700000,0}|</v>
      </c>
      <c r="CN15" t="str">
        <f t="shared" si="54"/>
        <v>{5,1,3,15027985,3}}</v>
      </c>
      <c r="CO15" t="str">
        <f t="shared" si="55"/>
        <v/>
      </c>
      <c r="CP15" t="str">
        <f t="shared" si="56"/>
        <v>{{5,1,1,420783,0}|</v>
      </c>
      <c r="CQ15" t="str">
        <f t="shared" si="57"/>
        <v>{5,1,2,700000,0}|</v>
      </c>
      <c r="CR15" t="str">
        <f t="shared" si="58"/>
        <v>{5,1,3,15027985,3}}</v>
      </c>
      <c r="CS15" t="str">
        <f t="shared" si="59"/>
        <v/>
      </c>
      <c r="CT15" t="str">
        <f t="shared" si="60"/>
        <v>{{5,1,1,1009880,0}|</v>
      </c>
      <c r="CU15" t="str">
        <f t="shared" si="61"/>
        <v>{5,1,2,1680000,0}|</v>
      </c>
      <c r="CV15" t="str">
        <f t="shared" si="62"/>
        <v>{5,1,3,36067164,3}}</v>
      </c>
    </row>
    <row r="16" spans="7:100" x14ac:dyDescent="0.15">
      <c r="G16" t="s">
        <v>30</v>
      </c>
      <c r="H16" t="s">
        <v>94</v>
      </c>
      <c r="I16" t="s">
        <v>104</v>
      </c>
      <c r="J16" t="s">
        <v>89</v>
      </c>
      <c r="K16" t="s">
        <v>118</v>
      </c>
      <c r="L16" t="s">
        <v>136</v>
      </c>
      <c r="M16" t="s">
        <v>100</v>
      </c>
      <c r="N16" t="s">
        <v>137</v>
      </c>
      <c r="O16" t="s">
        <v>90</v>
      </c>
      <c r="P16" t="s">
        <v>129</v>
      </c>
      <c r="Q16" t="s">
        <v>138</v>
      </c>
      <c r="R16" t="s">
        <v>94</v>
      </c>
      <c r="S16" t="s">
        <v>139</v>
      </c>
      <c r="T16">
        <f t="shared" si="13"/>
        <v>2016</v>
      </c>
      <c r="U16">
        <f t="shared" si="14"/>
        <v>2005</v>
      </c>
      <c r="V16">
        <f t="shared" si="15"/>
        <v>3016</v>
      </c>
      <c r="W16">
        <f t="shared" si="16"/>
        <v>3003</v>
      </c>
      <c r="X16">
        <f t="shared" si="17"/>
        <v>4012</v>
      </c>
      <c r="Y16">
        <f t="shared" si="18"/>
        <v>4038</v>
      </c>
      <c r="Z16">
        <f t="shared" si="19"/>
        <v>4026</v>
      </c>
      <c r="AA16">
        <f t="shared" si="20"/>
        <v>4016</v>
      </c>
      <c r="AB16">
        <f t="shared" si="21"/>
        <v>2003</v>
      </c>
      <c r="AC16">
        <f t="shared" si="22"/>
        <v>3012</v>
      </c>
      <c r="AD16">
        <f t="shared" si="23"/>
        <v>2016</v>
      </c>
      <c r="AE16">
        <f t="shared" si="24"/>
        <v>2005</v>
      </c>
      <c r="AG16">
        <f>_xlfn.XLOOKUP(T16,[1]Sheet1!$A$1:$A$109,[1]Sheet1!$J$1:$J$109)</f>
        <v>2</v>
      </c>
      <c r="AH16">
        <f>_xlfn.XLOOKUP(U16,[1]Sheet1!$A$1:$A$109,[1]Sheet1!$J$1:$J$109)</f>
        <v>2</v>
      </c>
      <c r="AI16">
        <f>_xlfn.XLOOKUP(V16,[1]Sheet1!$A$1:$A$109,[1]Sheet1!$J$1:$J$109)</f>
        <v>2</v>
      </c>
      <c r="AJ16">
        <f>_xlfn.XLOOKUP(W16,[1]Sheet1!$A$1:$A$109,[1]Sheet1!$J$1:$J$109)</f>
        <v>3</v>
      </c>
      <c r="AK16">
        <f>_xlfn.XLOOKUP(X16,[1]Sheet1!$A$1:$A$109,[1]Sheet1!$J$1:$J$109)</f>
        <v>3</v>
      </c>
      <c r="AL16">
        <f>_xlfn.XLOOKUP(Y16,[1]Sheet1!$A$1:$A$109,[1]Sheet1!$J$1:$J$109)</f>
        <v>2</v>
      </c>
      <c r="AM16">
        <f>_xlfn.XLOOKUP(Z16,[1]Sheet1!$A$1:$A$109,[1]Sheet1!$J$1:$J$109)</f>
        <v>3</v>
      </c>
      <c r="AN16">
        <f>_xlfn.XLOOKUP(AA16,[1]Sheet1!$A$1:$A$109,[1]Sheet1!$J$1:$J$109)</f>
        <v>4</v>
      </c>
      <c r="AO16">
        <f>_xlfn.XLOOKUP(AB16,[1]Sheet1!$A$1:$A$109,[1]Sheet1!$J$1:$J$109)</f>
        <v>1</v>
      </c>
      <c r="AP16">
        <f>_xlfn.XLOOKUP(AC16,[1]Sheet1!$A$1:$A$109,[1]Sheet1!$J$1:$J$109)</f>
        <v>2</v>
      </c>
      <c r="AQ16">
        <f>_xlfn.XLOOKUP(AD16,[1]Sheet1!$A$1:$A$109,[1]Sheet1!$J$1:$J$109)</f>
        <v>2</v>
      </c>
      <c r="AR16">
        <f>_xlfn.XLOOKUP(AE16,[1]Sheet1!$A$1:$A$109,[1]Sheet1!$J$1:$J$109)</f>
        <v>2</v>
      </c>
      <c r="AT16" s="7">
        <f t="shared" si="25"/>
        <v>1</v>
      </c>
      <c r="AU16" s="7">
        <f t="shared" si="1"/>
        <v>7</v>
      </c>
      <c r="AV16" s="7">
        <f t="shared" si="1"/>
        <v>3</v>
      </c>
      <c r="AW16" s="7">
        <f t="shared" si="1"/>
        <v>1</v>
      </c>
      <c r="AX16">
        <v>10</v>
      </c>
      <c r="AY16">
        <f t="shared" si="26"/>
        <v>3</v>
      </c>
      <c r="AZ16">
        <f t="shared" si="27"/>
        <v>3</v>
      </c>
      <c r="BA16">
        <f t="shared" si="28"/>
        <v>0.42857142857142855</v>
      </c>
      <c r="BB16">
        <f t="shared" si="29"/>
        <v>1</v>
      </c>
      <c r="BC16">
        <f t="shared" si="30"/>
        <v>3</v>
      </c>
      <c r="BE16">
        <f t="shared" si="31"/>
        <v>1200</v>
      </c>
      <c r="BF16">
        <f t="shared" si="32"/>
        <v>280</v>
      </c>
      <c r="BG16">
        <f t="shared" si="33"/>
        <v>700</v>
      </c>
      <c r="BH16">
        <f t="shared" si="34"/>
        <v>1200</v>
      </c>
      <c r="BI16" t="str">
        <f t="shared" si="35"/>
        <v>{{1,1200}|{2,280}|{3,700}|{4,1200}}</v>
      </c>
      <c r="BJ16">
        <v>3</v>
      </c>
      <c r="BK16">
        <v>1300</v>
      </c>
      <c r="BL16">
        <v>1200</v>
      </c>
      <c r="BN16">
        <f>'sheet1 (2)'!Y15</f>
        <v>7213432</v>
      </c>
      <c r="BO16">
        <f>'sheet1 (2)'!Z15</f>
        <v>8400000</v>
      </c>
      <c r="BP16">
        <f>'sheet1 (2)'!AA15</f>
        <v>180335820</v>
      </c>
      <c r="BR16">
        <f t="shared" si="36"/>
        <v>1731223</v>
      </c>
      <c r="BS16">
        <f t="shared" si="37"/>
        <v>2016000</v>
      </c>
      <c r="BT16">
        <f t="shared" si="38"/>
        <v>43280596</v>
      </c>
      <c r="BV16">
        <f t="shared" si="39"/>
        <v>403952</v>
      </c>
      <c r="BW16">
        <f t="shared" si="40"/>
        <v>470400</v>
      </c>
      <c r="BX16">
        <f t="shared" si="41"/>
        <v>10098805</v>
      </c>
      <c r="BZ16">
        <f t="shared" si="42"/>
        <v>1009880</v>
      </c>
      <c r="CA16">
        <f t="shared" si="43"/>
        <v>1176000</v>
      </c>
      <c r="CB16">
        <f t="shared" si="44"/>
        <v>25247014</v>
      </c>
      <c r="CD16">
        <f t="shared" si="45"/>
        <v>1731223</v>
      </c>
      <c r="CE16">
        <f t="shared" si="46"/>
        <v>2016000</v>
      </c>
      <c r="CF16">
        <f t="shared" si="47"/>
        <v>43280596</v>
      </c>
      <c r="CH16" t="str">
        <f t="shared" si="48"/>
        <v>{{5,1,1,1731223,0}|</v>
      </c>
      <c r="CI16" t="str">
        <f t="shared" si="49"/>
        <v>{5,1,2,2016000,0}|</v>
      </c>
      <c r="CJ16" t="str">
        <f t="shared" si="50"/>
        <v>{5,1,3,43280596,3}}</v>
      </c>
      <c r="CK16" t="str">
        <f t="shared" si="51"/>
        <v/>
      </c>
      <c r="CL16" t="str">
        <f t="shared" si="52"/>
        <v>{{5,1,1,403952,0}|</v>
      </c>
      <c r="CM16" t="str">
        <f t="shared" si="53"/>
        <v>{5,1,2,470400,0}|</v>
      </c>
      <c r="CN16" t="str">
        <f t="shared" si="54"/>
        <v>{5,1,3,10098805,3}}</v>
      </c>
      <c r="CO16" t="str">
        <f t="shared" si="55"/>
        <v/>
      </c>
      <c r="CP16" t="str">
        <f t="shared" si="56"/>
        <v>{{5,1,1,1009880,0}|</v>
      </c>
      <c r="CQ16" t="str">
        <f t="shared" si="57"/>
        <v>{5,1,2,1176000,0}|</v>
      </c>
      <c r="CR16" t="str">
        <f t="shared" si="58"/>
        <v>{5,1,3,25247014,3}}</v>
      </c>
      <c r="CS16" t="str">
        <f t="shared" si="59"/>
        <v/>
      </c>
      <c r="CT16" t="str">
        <f t="shared" si="60"/>
        <v>{{5,1,1,1731223,0}|</v>
      </c>
      <c r="CU16" t="str">
        <f t="shared" si="61"/>
        <v>{5,1,2,2016000,0}|</v>
      </c>
      <c r="CV16" t="str">
        <f t="shared" si="62"/>
        <v>{5,1,3,43280596,3}}</v>
      </c>
    </row>
    <row r="17" spans="7:100" x14ac:dyDescent="0.15">
      <c r="G17" t="s">
        <v>31</v>
      </c>
      <c r="H17" t="s">
        <v>95</v>
      </c>
      <c r="I17" t="s">
        <v>105</v>
      </c>
      <c r="J17" t="s">
        <v>113</v>
      </c>
      <c r="K17" t="s">
        <v>119</v>
      </c>
      <c r="L17" t="s">
        <v>140</v>
      </c>
      <c r="M17" t="s">
        <v>102</v>
      </c>
      <c r="N17" t="s">
        <v>112</v>
      </c>
      <c r="O17" t="s">
        <v>128</v>
      </c>
      <c r="P17" t="s">
        <v>138</v>
      </c>
      <c r="Q17" t="s">
        <v>108</v>
      </c>
      <c r="R17" t="s">
        <v>106</v>
      </c>
      <c r="S17" t="s">
        <v>141</v>
      </c>
      <c r="T17">
        <f t="shared" si="13"/>
        <v>3019</v>
      </c>
      <c r="U17">
        <f t="shared" si="14"/>
        <v>2006</v>
      </c>
      <c r="V17">
        <f t="shared" si="15"/>
        <v>2013</v>
      </c>
      <c r="W17">
        <f t="shared" si="16"/>
        <v>3008</v>
      </c>
      <c r="X17">
        <f t="shared" si="17"/>
        <v>4034</v>
      </c>
      <c r="Y17">
        <f t="shared" si="18"/>
        <v>4002</v>
      </c>
      <c r="Z17">
        <f t="shared" si="19"/>
        <v>4014</v>
      </c>
      <c r="AA17">
        <f t="shared" si="20"/>
        <v>4022</v>
      </c>
      <c r="AB17">
        <f t="shared" si="21"/>
        <v>3012</v>
      </c>
      <c r="AC17">
        <f t="shared" si="22"/>
        <v>3021</v>
      </c>
      <c r="AD17">
        <f t="shared" si="23"/>
        <v>2007</v>
      </c>
      <c r="AE17">
        <f t="shared" si="24"/>
        <v>2013</v>
      </c>
      <c r="AG17">
        <f>_xlfn.XLOOKUP(T17,[1]Sheet1!$A$1:$A$109,[1]Sheet1!$J$1:$J$109)</f>
        <v>2</v>
      </c>
      <c r="AH17">
        <f>_xlfn.XLOOKUP(U17,[1]Sheet1!$A$1:$A$109,[1]Sheet1!$J$1:$J$109)</f>
        <v>4</v>
      </c>
      <c r="AI17">
        <f>_xlfn.XLOOKUP(V17,[1]Sheet1!$A$1:$A$109,[1]Sheet1!$J$1:$J$109)</f>
        <v>4</v>
      </c>
      <c r="AJ17">
        <f>_xlfn.XLOOKUP(W17,[1]Sheet1!$A$1:$A$109,[1]Sheet1!$J$1:$J$109)</f>
        <v>1</v>
      </c>
      <c r="AK17">
        <f>_xlfn.XLOOKUP(X17,[1]Sheet1!$A$1:$A$109,[1]Sheet1!$J$1:$J$109)</f>
        <v>2</v>
      </c>
      <c r="AL17">
        <f>_xlfn.XLOOKUP(Y17,[1]Sheet1!$A$1:$A$109,[1]Sheet1!$J$1:$J$109)</f>
        <v>4</v>
      </c>
      <c r="AM17">
        <f>_xlfn.XLOOKUP(Z17,[1]Sheet1!$A$1:$A$109,[1]Sheet1!$J$1:$J$109)</f>
        <v>2</v>
      </c>
      <c r="AN17">
        <f>_xlfn.XLOOKUP(AA17,[1]Sheet1!$A$1:$A$109,[1]Sheet1!$J$1:$J$109)</f>
        <v>2</v>
      </c>
      <c r="AO17">
        <f>_xlfn.XLOOKUP(AB17,[1]Sheet1!$A$1:$A$109,[1]Sheet1!$J$1:$J$109)</f>
        <v>2</v>
      </c>
      <c r="AP17">
        <f>_xlfn.XLOOKUP(AC17,[1]Sheet1!$A$1:$A$109,[1]Sheet1!$J$1:$J$109)</f>
        <v>3</v>
      </c>
      <c r="AQ17">
        <f>_xlfn.XLOOKUP(AD17,[1]Sheet1!$A$1:$A$109,[1]Sheet1!$J$1:$J$109)</f>
        <v>4</v>
      </c>
      <c r="AR17">
        <f>_xlfn.XLOOKUP(AE17,[1]Sheet1!$A$1:$A$109,[1]Sheet1!$J$1:$J$109)</f>
        <v>4</v>
      </c>
      <c r="AT17">
        <f t="shared" si="25"/>
        <v>1</v>
      </c>
      <c r="AU17">
        <f t="shared" si="1"/>
        <v>5</v>
      </c>
      <c r="AV17">
        <f t="shared" si="1"/>
        <v>1</v>
      </c>
      <c r="AW17">
        <f t="shared" si="1"/>
        <v>5</v>
      </c>
      <c r="AX17">
        <v>11</v>
      </c>
      <c r="AY17">
        <f t="shared" si="26"/>
        <v>3</v>
      </c>
      <c r="AZ17">
        <f t="shared" si="27"/>
        <v>3</v>
      </c>
      <c r="BA17">
        <f t="shared" si="28"/>
        <v>0.6</v>
      </c>
      <c r="BB17">
        <f t="shared" si="29"/>
        <v>3</v>
      </c>
      <c r="BC17">
        <f t="shared" si="30"/>
        <v>0.6</v>
      </c>
      <c r="BE17">
        <f t="shared" si="31"/>
        <v>1200</v>
      </c>
      <c r="BF17">
        <f t="shared" si="32"/>
        <v>500</v>
      </c>
      <c r="BG17">
        <f t="shared" si="33"/>
        <v>1200</v>
      </c>
      <c r="BH17">
        <f t="shared" si="34"/>
        <v>500</v>
      </c>
      <c r="BI17" t="str">
        <f t="shared" si="35"/>
        <v>{{1,1200}|{2,500}|{3,1200}|{4,500}}</v>
      </c>
      <c r="BN17">
        <f>'sheet1 (2)'!Y16</f>
        <v>8415671</v>
      </c>
      <c r="BO17">
        <f>'sheet1 (2)'!Z16</f>
        <v>8960000</v>
      </c>
      <c r="BP17">
        <f>'sheet1 (2)'!AA16</f>
        <v>192358208</v>
      </c>
      <c r="BR17">
        <f t="shared" si="36"/>
        <v>2019761</v>
      </c>
      <c r="BS17">
        <f t="shared" si="37"/>
        <v>2150400</v>
      </c>
      <c r="BT17">
        <f t="shared" si="38"/>
        <v>46165969</v>
      </c>
      <c r="BV17">
        <f t="shared" si="39"/>
        <v>841567</v>
      </c>
      <c r="BW17">
        <f t="shared" si="40"/>
        <v>896000</v>
      </c>
      <c r="BX17">
        <f t="shared" si="41"/>
        <v>19235820</v>
      </c>
      <c r="BZ17">
        <f t="shared" si="42"/>
        <v>2019761</v>
      </c>
      <c r="CA17">
        <f t="shared" si="43"/>
        <v>2150400</v>
      </c>
      <c r="CB17">
        <f t="shared" si="44"/>
        <v>46165969</v>
      </c>
      <c r="CD17">
        <f t="shared" si="45"/>
        <v>841567</v>
      </c>
      <c r="CE17">
        <f t="shared" si="46"/>
        <v>896000</v>
      </c>
      <c r="CF17">
        <f t="shared" si="47"/>
        <v>19235820</v>
      </c>
      <c r="CH17" t="str">
        <f t="shared" si="48"/>
        <v>{{5,1,1,2019761,0}|</v>
      </c>
      <c r="CI17" t="str">
        <f t="shared" si="49"/>
        <v>{5,1,2,2150400,0}|</v>
      </c>
      <c r="CJ17" t="str">
        <f t="shared" si="50"/>
        <v>{5,1,3,46165969,3}}</v>
      </c>
      <c r="CK17" t="str">
        <f t="shared" si="51"/>
        <v/>
      </c>
      <c r="CL17" t="str">
        <f t="shared" si="52"/>
        <v>{{5,1,1,841567,0}|</v>
      </c>
      <c r="CM17" t="str">
        <f t="shared" si="53"/>
        <v>{5,1,2,896000,0}|</v>
      </c>
      <c r="CN17" t="str">
        <f t="shared" si="54"/>
        <v>{5,1,3,19235820,3}}</v>
      </c>
      <c r="CO17" t="str">
        <f t="shared" si="55"/>
        <v/>
      </c>
      <c r="CP17" t="str">
        <f t="shared" si="56"/>
        <v>{{5,1,1,2019761,0}|</v>
      </c>
      <c r="CQ17" t="str">
        <f t="shared" si="57"/>
        <v>{5,1,2,2150400,0}|</v>
      </c>
      <c r="CR17" t="str">
        <f t="shared" si="58"/>
        <v>{5,1,3,46165969,3}}</v>
      </c>
      <c r="CS17" t="str">
        <f t="shared" si="59"/>
        <v/>
      </c>
      <c r="CT17" t="str">
        <f t="shared" si="60"/>
        <v>{{5,1,1,841567,0}|</v>
      </c>
      <c r="CU17" t="str">
        <f t="shared" si="61"/>
        <v>{5,1,2,896000,0}|</v>
      </c>
      <c r="CV17" t="str">
        <f t="shared" si="62"/>
        <v>{5,1,3,19235820,3}}</v>
      </c>
    </row>
    <row r="18" spans="7:100" x14ac:dyDescent="0.15">
      <c r="G18" t="s">
        <v>32</v>
      </c>
      <c r="H18" t="s">
        <v>96</v>
      </c>
      <c r="I18" t="s">
        <v>106</v>
      </c>
      <c r="J18" t="s">
        <v>108</v>
      </c>
      <c r="K18" t="s">
        <v>120</v>
      </c>
      <c r="L18" t="s">
        <v>142</v>
      </c>
      <c r="M18" t="s">
        <v>143</v>
      </c>
      <c r="N18" t="s">
        <v>100</v>
      </c>
      <c r="O18" t="s">
        <v>111</v>
      </c>
      <c r="P18" t="s">
        <v>94</v>
      </c>
      <c r="Q18" t="s">
        <v>106</v>
      </c>
      <c r="R18" t="s">
        <v>95</v>
      </c>
      <c r="S18" t="s">
        <v>144</v>
      </c>
      <c r="T18">
        <f t="shared" si="13"/>
        <v>3000</v>
      </c>
      <c r="U18">
        <f t="shared" si="14"/>
        <v>2007</v>
      </c>
      <c r="V18">
        <f t="shared" si="15"/>
        <v>3021</v>
      </c>
      <c r="W18">
        <f t="shared" si="16"/>
        <v>3010</v>
      </c>
      <c r="X18">
        <f t="shared" si="17"/>
        <v>4019</v>
      </c>
      <c r="Y18">
        <f t="shared" si="18"/>
        <v>4009</v>
      </c>
      <c r="Z18">
        <f t="shared" si="19"/>
        <v>4038</v>
      </c>
      <c r="AA18">
        <f t="shared" si="20"/>
        <v>4027</v>
      </c>
      <c r="AB18">
        <f t="shared" si="21"/>
        <v>2016</v>
      </c>
      <c r="AC18">
        <f t="shared" si="22"/>
        <v>2007</v>
      </c>
      <c r="AD18">
        <f t="shared" si="23"/>
        <v>3019</v>
      </c>
      <c r="AE18">
        <f t="shared" si="24"/>
        <v>3009</v>
      </c>
      <c r="AG18">
        <f>_xlfn.XLOOKUP(T18,[1]Sheet1!$A$1:$A$109,[1]Sheet1!$J$1:$J$109)</f>
        <v>4</v>
      </c>
      <c r="AH18">
        <f>_xlfn.XLOOKUP(U18,[1]Sheet1!$A$1:$A$109,[1]Sheet1!$J$1:$J$109)</f>
        <v>4</v>
      </c>
      <c r="AI18">
        <f>_xlfn.XLOOKUP(V18,[1]Sheet1!$A$1:$A$109,[1]Sheet1!$J$1:$J$109)</f>
        <v>3</v>
      </c>
      <c r="AJ18">
        <f>_xlfn.XLOOKUP(W18,[1]Sheet1!$A$1:$A$109,[1]Sheet1!$J$1:$J$109)</f>
        <v>2</v>
      </c>
      <c r="AK18">
        <f>_xlfn.XLOOKUP(X18,[1]Sheet1!$A$1:$A$109,[1]Sheet1!$J$1:$J$109)</f>
        <v>3</v>
      </c>
      <c r="AL18">
        <f>_xlfn.XLOOKUP(Y18,[1]Sheet1!$A$1:$A$109,[1]Sheet1!$J$1:$J$109)</f>
        <v>4</v>
      </c>
      <c r="AM18">
        <f>_xlfn.XLOOKUP(Z18,[1]Sheet1!$A$1:$A$109,[1]Sheet1!$J$1:$J$109)</f>
        <v>2</v>
      </c>
      <c r="AN18">
        <f>_xlfn.XLOOKUP(AA18,[1]Sheet1!$A$1:$A$109,[1]Sheet1!$J$1:$J$109)</f>
        <v>2</v>
      </c>
      <c r="AO18">
        <f>_xlfn.XLOOKUP(AB18,[1]Sheet1!$A$1:$A$109,[1]Sheet1!$J$1:$J$109)</f>
        <v>2</v>
      </c>
      <c r="AP18">
        <f>_xlfn.XLOOKUP(AC18,[1]Sheet1!$A$1:$A$109,[1]Sheet1!$J$1:$J$109)</f>
        <v>4</v>
      </c>
      <c r="AQ18">
        <f>_xlfn.XLOOKUP(AD18,[1]Sheet1!$A$1:$A$109,[1]Sheet1!$J$1:$J$109)</f>
        <v>2</v>
      </c>
      <c r="AR18">
        <f>_xlfn.XLOOKUP(AE18,[1]Sheet1!$A$1:$A$109,[1]Sheet1!$J$1:$J$109)</f>
        <v>1</v>
      </c>
      <c r="AT18">
        <f t="shared" si="25"/>
        <v>1</v>
      </c>
      <c r="AU18">
        <f t="shared" si="1"/>
        <v>5</v>
      </c>
      <c r="AV18">
        <f t="shared" si="1"/>
        <v>2</v>
      </c>
      <c r="AW18">
        <f t="shared" si="1"/>
        <v>4</v>
      </c>
      <c r="AX18">
        <v>12</v>
      </c>
      <c r="AY18">
        <f t="shared" si="26"/>
        <v>3</v>
      </c>
      <c r="AZ18">
        <f t="shared" si="27"/>
        <v>3</v>
      </c>
      <c r="BA18">
        <f t="shared" si="28"/>
        <v>0.6</v>
      </c>
      <c r="BB18">
        <f t="shared" si="29"/>
        <v>1.5</v>
      </c>
      <c r="BC18">
        <f t="shared" si="30"/>
        <v>0.75</v>
      </c>
      <c r="BE18">
        <f t="shared" si="31"/>
        <v>1200</v>
      </c>
      <c r="BF18">
        <f t="shared" si="32"/>
        <v>500</v>
      </c>
      <c r="BG18">
        <f t="shared" si="33"/>
        <v>1100</v>
      </c>
      <c r="BH18">
        <f t="shared" si="34"/>
        <v>620</v>
      </c>
      <c r="BI18" t="str">
        <f t="shared" si="35"/>
        <v>{{1,1200}|{2,500}|{3,1100}|{4,620}}</v>
      </c>
      <c r="BN18">
        <f>'sheet1 (2)'!Y17</f>
        <v>285531</v>
      </c>
      <c r="BO18">
        <f>'sheet1 (2)'!Z17</f>
        <v>66500</v>
      </c>
      <c r="BP18">
        <f>'sheet1 (2)'!AA17</f>
        <v>1427658</v>
      </c>
      <c r="BR18">
        <f t="shared" si="36"/>
        <v>68527</v>
      </c>
      <c r="BS18">
        <f t="shared" si="37"/>
        <v>15960</v>
      </c>
      <c r="BT18">
        <f t="shared" si="38"/>
        <v>342637</v>
      </c>
      <c r="BV18">
        <f t="shared" si="39"/>
        <v>28553</v>
      </c>
      <c r="BW18">
        <f t="shared" si="40"/>
        <v>6650</v>
      </c>
      <c r="BX18">
        <f t="shared" si="41"/>
        <v>142765</v>
      </c>
      <c r="BZ18">
        <f t="shared" si="42"/>
        <v>62816</v>
      </c>
      <c r="CA18">
        <f t="shared" si="43"/>
        <v>14630</v>
      </c>
      <c r="CB18">
        <f t="shared" si="44"/>
        <v>314084</v>
      </c>
      <c r="CD18">
        <f t="shared" si="45"/>
        <v>35405</v>
      </c>
      <c r="CE18">
        <f t="shared" si="46"/>
        <v>8246</v>
      </c>
      <c r="CF18">
        <f t="shared" si="47"/>
        <v>177029</v>
      </c>
      <c r="CH18" t="str">
        <f t="shared" si="48"/>
        <v>{{5,1,1,68527,0}|</v>
      </c>
      <c r="CI18" t="str">
        <f t="shared" si="49"/>
        <v>{5,1,2,15960,0}|</v>
      </c>
      <c r="CJ18" t="str">
        <f t="shared" si="50"/>
        <v>{5,1,3,342637,3}}</v>
      </c>
      <c r="CK18" t="str">
        <f t="shared" si="51"/>
        <v/>
      </c>
      <c r="CL18" t="str">
        <f t="shared" si="52"/>
        <v>{{5,1,1,28553,0}|</v>
      </c>
      <c r="CM18" t="str">
        <f t="shared" si="53"/>
        <v>{5,1,2,6650,0}|</v>
      </c>
      <c r="CN18" t="str">
        <f t="shared" si="54"/>
        <v>{5,1,3,142765,3}}</v>
      </c>
      <c r="CO18" t="str">
        <f t="shared" si="55"/>
        <v/>
      </c>
      <c r="CP18" t="str">
        <f t="shared" si="56"/>
        <v>{{5,1,1,62816,0}|</v>
      </c>
      <c r="CQ18" t="str">
        <f t="shared" si="57"/>
        <v>{5,1,2,14630,0}|</v>
      </c>
      <c r="CR18" t="str">
        <f t="shared" si="58"/>
        <v>{5,1,3,314084,3}}</v>
      </c>
      <c r="CS18" t="str">
        <f t="shared" si="59"/>
        <v/>
      </c>
      <c r="CT18" t="str">
        <f t="shared" si="60"/>
        <v>{{5,1,1,35405,0}|</v>
      </c>
      <c r="CU18" t="str">
        <f t="shared" si="61"/>
        <v>{5,1,2,8246,0}|</v>
      </c>
      <c r="CV18" t="str">
        <f t="shared" si="62"/>
        <v>{5,1,3,177029,3}}</v>
      </c>
    </row>
    <row r="19" spans="7:100" x14ac:dyDescent="0.15">
      <c r="G19" t="s">
        <v>33</v>
      </c>
      <c r="H19" t="s">
        <v>108</v>
      </c>
      <c r="I19" t="s">
        <v>126</v>
      </c>
      <c r="J19" t="s">
        <v>118</v>
      </c>
      <c r="K19" t="s">
        <v>87</v>
      </c>
      <c r="L19" t="s">
        <v>102</v>
      </c>
      <c r="M19" t="s">
        <v>90</v>
      </c>
      <c r="N19" t="s">
        <v>125</v>
      </c>
      <c r="O19" t="s">
        <v>91</v>
      </c>
      <c r="P19" t="s">
        <v>104</v>
      </c>
      <c r="Q19" t="s">
        <v>113</v>
      </c>
      <c r="R19" t="s">
        <v>145</v>
      </c>
      <c r="S19" t="s">
        <v>146</v>
      </c>
      <c r="T19">
        <f t="shared" si="13"/>
        <v>3021</v>
      </c>
      <c r="U19">
        <f t="shared" si="14"/>
        <v>2008</v>
      </c>
      <c r="V19">
        <f t="shared" si="15"/>
        <v>3003</v>
      </c>
      <c r="W19">
        <f t="shared" si="16"/>
        <v>3015</v>
      </c>
      <c r="X19">
        <f t="shared" si="17"/>
        <v>4002</v>
      </c>
      <c r="Y19">
        <f t="shared" si="18"/>
        <v>4016</v>
      </c>
      <c r="Z19">
        <f t="shared" si="19"/>
        <v>4025</v>
      </c>
      <c r="AA19">
        <f t="shared" si="20"/>
        <v>4035</v>
      </c>
      <c r="AB19">
        <f t="shared" si="21"/>
        <v>2005</v>
      </c>
      <c r="AC19">
        <f t="shared" si="22"/>
        <v>2013</v>
      </c>
      <c r="AD19">
        <f t="shared" si="23"/>
        <v>3009</v>
      </c>
      <c r="AE19">
        <f t="shared" si="24"/>
        <v>3019</v>
      </c>
      <c r="AG19">
        <f>_xlfn.XLOOKUP(T19,[1]Sheet1!$A$1:$A$109,[1]Sheet1!$J$1:$J$109)</f>
        <v>3</v>
      </c>
      <c r="AH19">
        <f>_xlfn.XLOOKUP(U19,[1]Sheet1!$A$1:$A$109,[1]Sheet1!$J$1:$J$109)</f>
        <v>3</v>
      </c>
      <c r="AI19">
        <f>_xlfn.XLOOKUP(V19,[1]Sheet1!$A$1:$A$109,[1]Sheet1!$J$1:$J$109)</f>
        <v>3</v>
      </c>
      <c r="AJ19">
        <f>_xlfn.XLOOKUP(W19,[1]Sheet1!$A$1:$A$109,[1]Sheet1!$J$1:$J$109)</f>
        <v>1</v>
      </c>
      <c r="AK19">
        <f>_xlfn.XLOOKUP(X19,[1]Sheet1!$A$1:$A$109,[1]Sheet1!$J$1:$J$109)</f>
        <v>4</v>
      </c>
      <c r="AL19">
        <f>_xlfn.XLOOKUP(Y19,[1]Sheet1!$A$1:$A$109,[1]Sheet1!$J$1:$J$109)</f>
        <v>4</v>
      </c>
      <c r="AM19">
        <f>_xlfn.XLOOKUP(Z19,[1]Sheet1!$A$1:$A$109,[1]Sheet1!$J$1:$J$109)</f>
        <v>3</v>
      </c>
      <c r="AN19">
        <f>_xlfn.XLOOKUP(AA19,[1]Sheet1!$A$1:$A$109,[1]Sheet1!$J$1:$J$109)</f>
        <v>2</v>
      </c>
      <c r="AO19">
        <f>_xlfn.XLOOKUP(AB19,[1]Sheet1!$A$1:$A$109,[1]Sheet1!$J$1:$J$109)</f>
        <v>2</v>
      </c>
      <c r="AP19">
        <f>_xlfn.XLOOKUP(AC19,[1]Sheet1!$A$1:$A$109,[1]Sheet1!$J$1:$J$109)</f>
        <v>4</v>
      </c>
      <c r="AQ19">
        <f>_xlfn.XLOOKUP(AD19,[1]Sheet1!$A$1:$A$109,[1]Sheet1!$J$1:$J$109)</f>
        <v>1</v>
      </c>
      <c r="AR19">
        <f>_xlfn.XLOOKUP(AE19,[1]Sheet1!$A$1:$A$109,[1]Sheet1!$J$1:$J$109)</f>
        <v>2</v>
      </c>
      <c r="AT19">
        <f t="shared" si="25"/>
        <v>2</v>
      </c>
      <c r="AU19">
        <f t="shared" si="1"/>
        <v>3</v>
      </c>
      <c r="AV19">
        <f t="shared" si="1"/>
        <v>4</v>
      </c>
      <c r="AW19">
        <f t="shared" si="1"/>
        <v>3</v>
      </c>
      <c r="AX19">
        <v>13</v>
      </c>
      <c r="AY19">
        <f t="shared" si="26"/>
        <v>3</v>
      </c>
      <c r="AZ19">
        <f t="shared" si="27"/>
        <v>1.5</v>
      </c>
      <c r="BA19">
        <f t="shared" si="28"/>
        <v>1</v>
      </c>
      <c r="BB19">
        <f t="shared" si="29"/>
        <v>0.75</v>
      </c>
      <c r="BC19">
        <f t="shared" si="30"/>
        <v>1</v>
      </c>
      <c r="BE19">
        <f t="shared" si="31"/>
        <v>1100</v>
      </c>
      <c r="BF19">
        <f t="shared" si="32"/>
        <v>700</v>
      </c>
      <c r="BG19">
        <f t="shared" si="33"/>
        <v>620</v>
      </c>
      <c r="BH19">
        <f t="shared" si="34"/>
        <v>700</v>
      </c>
      <c r="BI19" t="str">
        <f t="shared" si="35"/>
        <v>{{1,1100}|{2,700}|{3,620}|{4,700}}</v>
      </c>
      <c r="BN19">
        <f>'sheet1 (2)'!Y18</f>
        <v>443325</v>
      </c>
      <c r="BO19">
        <f>'sheet1 (2)'!Z18</f>
        <v>78750</v>
      </c>
      <c r="BP19">
        <f>'sheet1 (2)'!AA18</f>
        <v>1690648</v>
      </c>
      <c r="BR19">
        <f t="shared" si="36"/>
        <v>97531</v>
      </c>
      <c r="BS19">
        <f t="shared" si="37"/>
        <v>17325</v>
      </c>
      <c r="BT19">
        <f t="shared" si="38"/>
        <v>371942</v>
      </c>
      <c r="BV19">
        <f t="shared" si="39"/>
        <v>62065</v>
      </c>
      <c r="BW19">
        <f t="shared" si="40"/>
        <v>11025</v>
      </c>
      <c r="BX19">
        <f t="shared" si="41"/>
        <v>236690</v>
      </c>
      <c r="BZ19">
        <f t="shared" si="42"/>
        <v>54972</v>
      </c>
      <c r="CA19">
        <f t="shared" si="43"/>
        <v>9765</v>
      </c>
      <c r="CB19">
        <f t="shared" si="44"/>
        <v>209640</v>
      </c>
      <c r="CD19">
        <f t="shared" si="45"/>
        <v>62065</v>
      </c>
      <c r="CE19">
        <f t="shared" si="46"/>
        <v>11025</v>
      </c>
      <c r="CF19">
        <f t="shared" si="47"/>
        <v>236690</v>
      </c>
      <c r="CH19" t="str">
        <f t="shared" si="48"/>
        <v>{{5,1,1,97531,0}|</v>
      </c>
      <c r="CI19" t="str">
        <f t="shared" si="49"/>
        <v>{5,1,2,17325,0}|</v>
      </c>
      <c r="CJ19" t="str">
        <f t="shared" si="50"/>
        <v>{5,1,3,371942,3}}</v>
      </c>
      <c r="CK19" t="str">
        <f t="shared" si="51"/>
        <v/>
      </c>
      <c r="CL19" t="str">
        <f t="shared" si="52"/>
        <v>{{5,1,1,62065,0}|</v>
      </c>
      <c r="CM19" t="str">
        <f t="shared" si="53"/>
        <v>{5,1,2,11025,0}|</v>
      </c>
      <c r="CN19" t="str">
        <f t="shared" si="54"/>
        <v>{5,1,3,236690,3}}</v>
      </c>
      <c r="CO19" t="str">
        <f t="shared" si="55"/>
        <v/>
      </c>
      <c r="CP19" t="str">
        <f t="shared" si="56"/>
        <v>{{5,1,1,54972,0}|</v>
      </c>
      <c r="CQ19" t="str">
        <f t="shared" si="57"/>
        <v>{5,1,2,9765,0}|</v>
      </c>
      <c r="CR19" t="str">
        <f t="shared" si="58"/>
        <v>{5,1,3,209640,3}}</v>
      </c>
      <c r="CS19" t="str">
        <f t="shared" si="59"/>
        <v/>
      </c>
      <c r="CT19" t="str">
        <f t="shared" si="60"/>
        <v>{{5,1,1,62065,0}|</v>
      </c>
      <c r="CU19" t="str">
        <f t="shared" si="61"/>
        <v>{5,1,2,11025,0}|</v>
      </c>
      <c r="CV19" t="str">
        <f t="shared" si="62"/>
        <v>{5,1,3,236690,3}}</v>
      </c>
    </row>
    <row r="20" spans="7:100" x14ac:dyDescent="0.15">
      <c r="G20" t="s">
        <v>34</v>
      </c>
      <c r="H20" t="s">
        <v>118</v>
      </c>
      <c r="I20" t="s">
        <v>134</v>
      </c>
      <c r="J20" t="s">
        <v>115</v>
      </c>
      <c r="K20" t="s">
        <v>99</v>
      </c>
      <c r="L20" t="s">
        <v>111</v>
      </c>
      <c r="M20" t="s">
        <v>142</v>
      </c>
      <c r="N20" t="s">
        <v>112</v>
      </c>
      <c r="O20" t="s">
        <v>102</v>
      </c>
      <c r="P20" t="s">
        <v>98</v>
      </c>
      <c r="Q20" t="s">
        <v>119</v>
      </c>
      <c r="R20" t="s">
        <v>94</v>
      </c>
      <c r="S20" t="s">
        <v>147</v>
      </c>
      <c r="T20">
        <f t="shared" si="13"/>
        <v>3003</v>
      </c>
      <c r="U20">
        <f t="shared" si="14"/>
        <v>2010</v>
      </c>
      <c r="V20">
        <f t="shared" si="15"/>
        <v>2004</v>
      </c>
      <c r="W20">
        <f t="shared" si="16"/>
        <v>3018</v>
      </c>
      <c r="X20">
        <f t="shared" si="17"/>
        <v>4027</v>
      </c>
      <c r="Y20">
        <f t="shared" si="18"/>
        <v>4019</v>
      </c>
      <c r="Z20">
        <f t="shared" si="19"/>
        <v>4014</v>
      </c>
      <c r="AA20">
        <f t="shared" si="20"/>
        <v>4002</v>
      </c>
      <c r="AB20">
        <f t="shared" si="21"/>
        <v>3017</v>
      </c>
      <c r="AC20">
        <f t="shared" si="22"/>
        <v>3008</v>
      </c>
      <c r="AD20">
        <f t="shared" si="23"/>
        <v>2016</v>
      </c>
      <c r="AE20">
        <f t="shared" si="24"/>
        <v>2007</v>
      </c>
      <c r="AG20">
        <f>_xlfn.XLOOKUP(T20,[1]Sheet1!$A$1:$A$109,[1]Sheet1!$J$1:$J$109)</f>
        <v>3</v>
      </c>
      <c r="AH20">
        <f>_xlfn.XLOOKUP(U20,[1]Sheet1!$A$1:$A$109,[1]Sheet1!$J$1:$J$109)</f>
        <v>2</v>
      </c>
      <c r="AI20">
        <f>_xlfn.XLOOKUP(V20,[1]Sheet1!$A$1:$A$109,[1]Sheet1!$J$1:$J$109)</f>
        <v>2</v>
      </c>
      <c r="AJ20">
        <f>_xlfn.XLOOKUP(W20,[1]Sheet1!$A$1:$A$109,[1]Sheet1!$J$1:$J$109)</f>
        <v>4</v>
      </c>
      <c r="AK20">
        <f>_xlfn.XLOOKUP(X20,[1]Sheet1!$A$1:$A$109,[1]Sheet1!$J$1:$J$109)</f>
        <v>2</v>
      </c>
      <c r="AL20">
        <f>_xlfn.XLOOKUP(Y20,[1]Sheet1!$A$1:$A$109,[1]Sheet1!$J$1:$J$109)</f>
        <v>3</v>
      </c>
      <c r="AM20">
        <f>_xlfn.XLOOKUP(Z20,[1]Sheet1!$A$1:$A$109,[1]Sheet1!$J$1:$J$109)</f>
        <v>2</v>
      </c>
      <c r="AN20">
        <f>_xlfn.XLOOKUP(AA20,[1]Sheet1!$A$1:$A$109,[1]Sheet1!$J$1:$J$109)</f>
        <v>4</v>
      </c>
      <c r="AO20">
        <f>_xlfn.XLOOKUP(AB20,[1]Sheet1!$A$1:$A$109,[1]Sheet1!$J$1:$J$109)</f>
        <v>2</v>
      </c>
      <c r="AP20">
        <f>_xlfn.XLOOKUP(AC20,[1]Sheet1!$A$1:$A$109,[1]Sheet1!$J$1:$J$109)</f>
        <v>1</v>
      </c>
      <c r="AQ20">
        <f>_xlfn.XLOOKUP(AD20,[1]Sheet1!$A$1:$A$109,[1]Sheet1!$J$1:$J$109)</f>
        <v>2</v>
      </c>
      <c r="AR20">
        <f>_xlfn.XLOOKUP(AE20,[1]Sheet1!$A$1:$A$109,[1]Sheet1!$J$1:$J$109)</f>
        <v>4</v>
      </c>
      <c r="AT20">
        <f t="shared" si="25"/>
        <v>1</v>
      </c>
      <c r="AU20">
        <f t="shared" si="1"/>
        <v>6</v>
      </c>
      <c r="AV20">
        <f t="shared" si="1"/>
        <v>2</v>
      </c>
      <c r="AW20">
        <f t="shared" si="1"/>
        <v>3</v>
      </c>
      <c r="AX20">
        <v>14</v>
      </c>
      <c r="AY20">
        <f t="shared" si="26"/>
        <v>3</v>
      </c>
      <c r="AZ20">
        <f t="shared" si="27"/>
        <v>3</v>
      </c>
      <c r="BA20">
        <f t="shared" si="28"/>
        <v>0.5</v>
      </c>
      <c r="BB20">
        <f t="shared" si="29"/>
        <v>1.5</v>
      </c>
      <c r="BC20">
        <f t="shared" si="30"/>
        <v>1</v>
      </c>
      <c r="BE20">
        <f t="shared" si="31"/>
        <v>1200</v>
      </c>
      <c r="BF20">
        <f t="shared" si="32"/>
        <v>420</v>
      </c>
      <c r="BG20">
        <f t="shared" si="33"/>
        <v>1100</v>
      </c>
      <c r="BH20">
        <f t="shared" si="34"/>
        <v>700</v>
      </c>
      <c r="BI20" t="str">
        <f t="shared" si="35"/>
        <v>{{1,1200}|{2,420}|{3,1100}|{4,700}}</v>
      </c>
      <c r="BN20">
        <f>'sheet1 (2)'!Y19</f>
        <v>886651</v>
      </c>
      <c r="BO20">
        <f>'sheet1 (2)'!Z19</f>
        <v>136500</v>
      </c>
      <c r="BP20">
        <f>'sheet1 (2)'!AA19</f>
        <v>2930457</v>
      </c>
      <c r="BR20">
        <f t="shared" si="36"/>
        <v>212796</v>
      </c>
      <c r="BS20">
        <f t="shared" si="37"/>
        <v>32760</v>
      </c>
      <c r="BT20">
        <f t="shared" si="38"/>
        <v>703309</v>
      </c>
      <c r="BV20">
        <f t="shared" si="39"/>
        <v>74478</v>
      </c>
      <c r="BW20">
        <f t="shared" si="40"/>
        <v>11466</v>
      </c>
      <c r="BX20">
        <f t="shared" si="41"/>
        <v>246158</v>
      </c>
      <c r="BZ20">
        <f t="shared" si="42"/>
        <v>195063</v>
      </c>
      <c r="CA20">
        <f t="shared" si="43"/>
        <v>30030</v>
      </c>
      <c r="CB20">
        <f t="shared" si="44"/>
        <v>644700</v>
      </c>
      <c r="CD20">
        <f t="shared" si="45"/>
        <v>124131</v>
      </c>
      <c r="CE20">
        <f t="shared" si="46"/>
        <v>19110</v>
      </c>
      <c r="CF20">
        <f t="shared" si="47"/>
        <v>410263</v>
      </c>
      <c r="CH20" t="str">
        <f t="shared" si="48"/>
        <v>{{5,1,1,212796,0}|</v>
      </c>
      <c r="CI20" t="str">
        <f t="shared" si="49"/>
        <v>{5,1,2,32760,0}|</v>
      </c>
      <c r="CJ20" t="str">
        <f t="shared" si="50"/>
        <v>{5,1,3,703309,3}}</v>
      </c>
      <c r="CK20" t="str">
        <f t="shared" si="51"/>
        <v/>
      </c>
      <c r="CL20" t="str">
        <f t="shared" si="52"/>
        <v>{{5,1,1,74478,0}|</v>
      </c>
      <c r="CM20" t="str">
        <f t="shared" si="53"/>
        <v>{5,1,2,11466,0}|</v>
      </c>
      <c r="CN20" t="str">
        <f t="shared" si="54"/>
        <v>{5,1,3,246158,3}}</v>
      </c>
      <c r="CO20" t="str">
        <f t="shared" si="55"/>
        <v/>
      </c>
      <c r="CP20" t="str">
        <f t="shared" si="56"/>
        <v>{{5,1,1,195063,0}|</v>
      </c>
      <c r="CQ20" t="str">
        <f t="shared" si="57"/>
        <v>{5,1,2,30030,0}|</v>
      </c>
      <c r="CR20" t="str">
        <f t="shared" si="58"/>
        <v>{5,1,3,644700,3}}</v>
      </c>
      <c r="CS20" t="str">
        <f t="shared" si="59"/>
        <v/>
      </c>
      <c r="CT20" t="str">
        <f t="shared" si="60"/>
        <v>{{5,1,1,124131,0}|</v>
      </c>
      <c r="CU20" t="str">
        <f t="shared" si="61"/>
        <v>{5,1,2,19110,0}|</v>
      </c>
      <c r="CV20" t="str">
        <f t="shared" si="62"/>
        <v>{5,1,3,410263,3}}</v>
      </c>
    </row>
    <row r="21" spans="7:100" x14ac:dyDescent="0.15">
      <c r="G21" t="s">
        <v>35</v>
      </c>
      <c r="H21" t="s">
        <v>129</v>
      </c>
      <c r="I21" t="s">
        <v>131</v>
      </c>
      <c r="J21" t="s">
        <v>145</v>
      </c>
      <c r="K21" t="s">
        <v>108</v>
      </c>
      <c r="L21" t="s">
        <v>112</v>
      </c>
      <c r="M21" t="s">
        <v>125</v>
      </c>
      <c r="N21" t="s">
        <v>93</v>
      </c>
      <c r="O21" t="s">
        <v>136</v>
      </c>
      <c r="P21" t="s">
        <v>122</v>
      </c>
      <c r="Q21" t="s">
        <v>98</v>
      </c>
      <c r="R21" t="s">
        <v>105</v>
      </c>
      <c r="S21" t="s">
        <v>148</v>
      </c>
      <c r="T21">
        <f t="shared" si="13"/>
        <v>2003</v>
      </c>
      <c r="U21">
        <f t="shared" si="14"/>
        <v>2011</v>
      </c>
      <c r="V21">
        <f t="shared" si="15"/>
        <v>3009</v>
      </c>
      <c r="W21">
        <f t="shared" si="16"/>
        <v>3021</v>
      </c>
      <c r="X21">
        <f t="shared" si="17"/>
        <v>4014</v>
      </c>
      <c r="Y21">
        <f t="shared" si="18"/>
        <v>4025</v>
      </c>
      <c r="Z21">
        <f t="shared" si="19"/>
        <v>4036</v>
      </c>
      <c r="AA21">
        <f t="shared" si="20"/>
        <v>4012</v>
      </c>
      <c r="AB21">
        <f t="shared" si="21"/>
        <v>3004</v>
      </c>
      <c r="AC21">
        <f t="shared" si="22"/>
        <v>3017</v>
      </c>
      <c r="AD21">
        <f t="shared" si="23"/>
        <v>2006</v>
      </c>
      <c r="AE21">
        <f t="shared" si="24"/>
        <v>3000</v>
      </c>
      <c r="AG21">
        <f>_xlfn.XLOOKUP(T21,[1]Sheet1!$A$1:$A$109,[1]Sheet1!$J$1:$J$109)</f>
        <v>1</v>
      </c>
      <c r="AH21">
        <f>_xlfn.XLOOKUP(U21,[1]Sheet1!$A$1:$A$109,[1]Sheet1!$J$1:$J$109)</f>
        <v>2</v>
      </c>
      <c r="AI21">
        <f>_xlfn.XLOOKUP(V21,[1]Sheet1!$A$1:$A$109,[1]Sheet1!$J$1:$J$109)</f>
        <v>1</v>
      </c>
      <c r="AJ21">
        <f>_xlfn.XLOOKUP(W21,[1]Sheet1!$A$1:$A$109,[1]Sheet1!$J$1:$J$109)</f>
        <v>3</v>
      </c>
      <c r="AK21">
        <f>_xlfn.XLOOKUP(X21,[1]Sheet1!$A$1:$A$109,[1]Sheet1!$J$1:$J$109)</f>
        <v>2</v>
      </c>
      <c r="AL21">
        <f>_xlfn.XLOOKUP(Y21,[1]Sheet1!$A$1:$A$109,[1]Sheet1!$J$1:$J$109)</f>
        <v>3</v>
      </c>
      <c r="AM21">
        <f>_xlfn.XLOOKUP(Z21,[1]Sheet1!$A$1:$A$109,[1]Sheet1!$J$1:$J$109)</f>
        <v>4</v>
      </c>
      <c r="AN21">
        <f>_xlfn.XLOOKUP(AA21,[1]Sheet1!$A$1:$A$109,[1]Sheet1!$J$1:$J$109)</f>
        <v>3</v>
      </c>
      <c r="AO21">
        <f>_xlfn.XLOOKUP(AB21,[1]Sheet1!$A$1:$A$109,[1]Sheet1!$J$1:$J$109)</f>
        <v>3</v>
      </c>
      <c r="AP21">
        <f>_xlfn.XLOOKUP(AC21,[1]Sheet1!$A$1:$A$109,[1]Sheet1!$J$1:$J$109)</f>
        <v>2</v>
      </c>
      <c r="AQ21">
        <f>_xlfn.XLOOKUP(AD21,[1]Sheet1!$A$1:$A$109,[1]Sheet1!$J$1:$J$109)</f>
        <v>4</v>
      </c>
      <c r="AR21">
        <f>_xlfn.XLOOKUP(AE21,[1]Sheet1!$A$1:$A$109,[1]Sheet1!$J$1:$J$109)</f>
        <v>4</v>
      </c>
      <c r="AT21">
        <f t="shared" si="25"/>
        <v>2</v>
      </c>
      <c r="AU21">
        <f t="shared" si="1"/>
        <v>3</v>
      </c>
      <c r="AV21">
        <f t="shared" si="1"/>
        <v>4</v>
      </c>
      <c r="AW21">
        <f t="shared" si="1"/>
        <v>3</v>
      </c>
      <c r="AX21">
        <v>15</v>
      </c>
      <c r="AY21">
        <f t="shared" si="26"/>
        <v>3</v>
      </c>
      <c r="AZ21">
        <f t="shared" si="27"/>
        <v>1.5</v>
      </c>
      <c r="BA21">
        <f t="shared" si="28"/>
        <v>1</v>
      </c>
      <c r="BB21">
        <f t="shared" si="29"/>
        <v>0.75</v>
      </c>
      <c r="BC21">
        <f t="shared" si="30"/>
        <v>1</v>
      </c>
      <c r="BE21">
        <f t="shared" si="31"/>
        <v>1100</v>
      </c>
      <c r="BF21">
        <f t="shared" si="32"/>
        <v>700</v>
      </c>
      <c r="BG21">
        <f t="shared" si="33"/>
        <v>620</v>
      </c>
      <c r="BH21">
        <f t="shared" si="34"/>
        <v>700</v>
      </c>
      <c r="BI21" t="str">
        <f t="shared" si="35"/>
        <v>{{1,1100}|{2,700}|{3,620}|{4,700}}</v>
      </c>
      <c r="BN21">
        <f>'sheet1 (2)'!Y20</f>
        <v>1045947</v>
      </c>
      <c r="BO21">
        <f>'sheet1 (2)'!Z20</f>
        <v>831600</v>
      </c>
      <c r="BP21">
        <f>'sheet1 (2)'!AA20</f>
        <v>17853246</v>
      </c>
      <c r="BR21">
        <f t="shared" si="36"/>
        <v>230108</v>
      </c>
      <c r="BS21">
        <f t="shared" si="37"/>
        <v>182952</v>
      </c>
      <c r="BT21">
        <f t="shared" si="38"/>
        <v>3927714</v>
      </c>
      <c r="BV21">
        <f t="shared" si="39"/>
        <v>146432</v>
      </c>
      <c r="BW21">
        <f t="shared" si="40"/>
        <v>116424</v>
      </c>
      <c r="BX21">
        <f t="shared" si="41"/>
        <v>2499454</v>
      </c>
      <c r="BZ21">
        <f t="shared" si="42"/>
        <v>129697</v>
      </c>
      <c r="CA21">
        <f t="shared" si="43"/>
        <v>103118</v>
      </c>
      <c r="CB21">
        <f t="shared" si="44"/>
        <v>2213802</v>
      </c>
      <c r="CD21">
        <f t="shared" si="45"/>
        <v>146432</v>
      </c>
      <c r="CE21">
        <f t="shared" si="46"/>
        <v>116424</v>
      </c>
      <c r="CF21">
        <f t="shared" si="47"/>
        <v>2499454</v>
      </c>
      <c r="CH21" t="str">
        <f t="shared" si="48"/>
        <v>{{5,1,1,230108,0}|</v>
      </c>
      <c r="CI21" t="str">
        <f t="shared" si="49"/>
        <v>{5,1,2,182952,0}|</v>
      </c>
      <c r="CJ21" t="str">
        <f t="shared" si="50"/>
        <v>{5,1,3,3927714,3}}</v>
      </c>
      <c r="CK21" t="str">
        <f t="shared" si="51"/>
        <v/>
      </c>
      <c r="CL21" t="str">
        <f t="shared" si="52"/>
        <v>{{5,1,1,146432,0}|</v>
      </c>
      <c r="CM21" t="str">
        <f t="shared" si="53"/>
        <v>{5,1,2,116424,0}|</v>
      </c>
      <c r="CN21" t="str">
        <f t="shared" si="54"/>
        <v>{5,1,3,2499454,3}}</v>
      </c>
      <c r="CO21" t="str">
        <f t="shared" si="55"/>
        <v/>
      </c>
      <c r="CP21" t="str">
        <f t="shared" si="56"/>
        <v>{{5,1,1,129697,0}|</v>
      </c>
      <c r="CQ21" t="str">
        <f t="shared" si="57"/>
        <v>{5,1,2,103118,0}|</v>
      </c>
      <c r="CR21" t="str">
        <f t="shared" si="58"/>
        <v>{5,1,3,2213802,3}}</v>
      </c>
      <c r="CS21" t="str">
        <f t="shared" si="59"/>
        <v/>
      </c>
      <c r="CT21" t="str">
        <f t="shared" si="60"/>
        <v>{{5,1,1,146432,0}|</v>
      </c>
      <c r="CU21" t="str">
        <f t="shared" si="61"/>
        <v>{5,1,2,116424,0}|</v>
      </c>
      <c r="CV21" t="str">
        <f t="shared" si="62"/>
        <v>{5,1,3,2499454,3}}</v>
      </c>
    </row>
    <row r="22" spans="7:100" x14ac:dyDescent="0.15">
      <c r="G22" t="s">
        <v>36</v>
      </c>
      <c r="H22" t="s">
        <v>122</v>
      </c>
      <c r="I22" t="s">
        <v>113</v>
      </c>
      <c r="J22" t="s">
        <v>126</v>
      </c>
      <c r="K22" t="s">
        <v>129</v>
      </c>
      <c r="L22" t="s">
        <v>93</v>
      </c>
      <c r="M22" t="s">
        <v>149</v>
      </c>
      <c r="N22" t="s">
        <v>109</v>
      </c>
      <c r="O22" t="s">
        <v>117</v>
      </c>
      <c r="P22" t="s">
        <v>126</v>
      </c>
      <c r="Q22" t="s">
        <v>115</v>
      </c>
      <c r="R22" t="s">
        <v>95</v>
      </c>
      <c r="S22" t="s">
        <v>150</v>
      </c>
      <c r="T22">
        <f t="shared" si="13"/>
        <v>3004</v>
      </c>
      <c r="U22">
        <f t="shared" si="14"/>
        <v>2013</v>
      </c>
      <c r="V22">
        <f t="shared" si="15"/>
        <v>2008</v>
      </c>
      <c r="W22">
        <f t="shared" si="16"/>
        <v>2003</v>
      </c>
      <c r="X22">
        <f t="shared" si="17"/>
        <v>4036</v>
      </c>
      <c r="Y22">
        <f t="shared" si="18"/>
        <v>4030</v>
      </c>
      <c r="Z22">
        <f t="shared" si="19"/>
        <v>4023</v>
      </c>
      <c r="AA22">
        <f t="shared" si="20"/>
        <v>4018</v>
      </c>
      <c r="AB22">
        <f t="shared" si="21"/>
        <v>2008</v>
      </c>
      <c r="AC22">
        <f t="shared" si="22"/>
        <v>2004</v>
      </c>
      <c r="AD22">
        <f t="shared" si="23"/>
        <v>3019</v>
      </c>
      <c r="AE22">
        <f t="shared" si="24"/>
        <v>3012</v>
      </c>
      <c r="AG22">
        <f>_xlfn.XLOOKUP(T22,[1]Sheet1!$A$1:$A$109,[1]Sheet1!$J$1:$J$109)</f>
        <v>3</v>
      </c>
      <c r="AH22">
        <f>_xlfn.XLOOKUP(U22,[1]Sheet1!$A$1:$A$109,[1]Sheet1!$J$1:$J$109)</f>
        <v>4</v>
      </c>
      <c r="AI22">
        <f>_xlfn.XLOOKUP(V22,[1]Sheet1!$A$1:$A$109,[1]Sheet1!$J$1:$J$109)</f>
        <v>3</v>
      </c>
      <c r="AJ22">
        <f>_xlfn.XLOOKUP(W22,[1]Sheet1!$A$1:$A$109,[1]Sheet1!$J$1:$J$109)</f>
        <v>1</v>
      </c>
      <c r="AK22">
        <f>_xlfn.XLOOKUP(X22,[1]Sheet1!$A$1:$A$109,[1]Sheet1!$J$1:$J$109)</f>
        <v>4</v>
      </c>
      <c r="AL22">
        <f>_xlfn.XLOOKUP(Y22,[1]Sheet1!$A$1:$A$109,[1]Sheet1!$J$1:$J$109)</f>
        <v>1</v>
      </c>
      <c r="AM22">
        <f>_xlfn.XLOOKUP(Z22,[1]Sheet1!$A$1:$A$109,[1]Sheet1!$J$1:$J$109)</f>
        <v>4</v>
      </c>
      <c r="AN22">
        <f>_xlfn.XLOOKUP(AA22,[1]Sheet1!$A$1:$A$109,[1]Sheet1!$J$1:$J$109)</f>
        <v>3</v>
      </c>
      <c r="AO22">
        <f>_xlfn.XLOOKUP(AB22,[1]Sheet1!$A$1:$A$109,[1]Sheet1!$J$1:$J$109)</f>
        <v>3</v>
      </c>
      <c r="AP22">
        <f>_xlfn.XLOOKUP(AC22,[1]Sheet1!$A$1:$A$109,[1]Sheet1!$J$1:$J$109)</f>
        <v>2</v>
      </c>
      <c r="AQ22">
        <f>_xlfn.XLOOKUP(AD22,[1]Sheet1!$A$1:$A$109,[1]Sheet1!$J$1:$J$109)</f>
        <v>2</v>
      </c>
      <c r="AR22">
        <f>_xlfn.XLOOKUP(AE22,[1]Sheet1!$A$1:$A$109,[1]Sheet1!$J$1:$J$109)</f>
        <v>2</v>
      </c>
      <c r="AT22">
        <f t="shared" si="25"/>
        <v>2</v>
      </c>
      <c r="AU22">
        <f t="shared" si="1"/>
        <v>3</v>
      </c>
      <c r="AV22">
        <f t="shared" si="1"/>
        <v>4</v>
      </c>
      <c r="AW22">
        <f t="shared" si="1"/>
        <v>3</v>
      </c>
      <c r="AX22">
        <v>16</v>
      </c>
      <c r="AY22">
        <f t="shared" si="26"/>
        <v>3</v>
      </c>
      <c r="AZ22">
        <f t="shared" si="27"/>
        <v>1.5</v>
      </c>
      <c r="BA22">
        <f t="shared" si="28"/>
        <v>1</v>
      </c>
      <c r="BB22">
        <f t="shared" si="29"/>
        <v>0.75</v>
      </c>
      <c r="BC22">
        <f t="shared" si="30"/>
        <v>1</v>
      </c>
      <c r="BE22">
        <f t="shared" si="31"/>
        <v>1100</v>
      </c>
      <c r="BF22">
        <f t="shared" si="32"/>
        <v>700</v>
      </c>
      <c r="BG22">
        <f t="shared" si="33"/>
        <v>620</v>
      </c>
      <c r="BH22">
        <f t="shared" si="34"/>
        <v>700</v>
      </c>
      <c r="BI22" t="str">
        <f t="shared" si="35"/>
        <v>{{1,1100}|{2,700}|{3,620}|{4,700}}</v>
      </c>
      <c r="BN22">
        <f>'sheet1 (2)'!Y21</f>
        <v>1586955</v>
      </c>
      <c r="BO22">
        <f>'sheet1 (2)'!Z21</f>
        <v>980000</v>
      </c>
      <c r="BP22">
        <f>'sheet1 (2)'!AA21</f>
        <v>21039179</v>
      </c>
      <c r="BR22">
        <f t="shared" si="36"/>
        <v>349130</v>
      </c>
      <c r="BS22">
        <f t="shared" si="37"/>
        <v>215600</v>
      </c>
      <c r="BT22">
        <f t="shared" si="38"/>
        <v>4628619</v>
      </c>
      <c r="BV22">
        <f t="shared" si="39"/>
        <v>222173</v>
      </c>
      <c r="BW22">
        <f t="shared" si="40"/>
        <v>137200</v>
      </c>
      <c r="BX22">
        <f t="shared" si="41"/>
        <v>2945485</v>
      </c>
      <c r="BZ22">
        <f t="shared" si="42"/>
        <v>196782</v>
      </c>
      <c r="CA22">
        <f t="shared" si="43"/>
        <v>121520</v>
      </c>
      <c r="CB22">
        <f t="shared" si="44"/>
        <v>2608858</v>
      </c>
      <c r="CD22">
        <f t="shared" si="45"/>
        <v>222173</v>
      </c>
      <c r="CE22">
        <f t="shared" si="46"/>
        <v>137200</v>
      </c>
      <c r="CF22">
        <f t="shared" si="47"/>
        <v>2945485</v>
      </c>
      <c r="CH22" t="str">
        <f t="shared" si="48"/>
        <v>{{5,1,1,349130,0}|</v>
      </c>
      <c r="CI22" t="str">
        <f t="shared" si="49"/>
        <v>{5,1,2,215600,0}|</v>
      </c>
      <c r="CJ22" t="str">
        <f t="shared" si="50"/>
        <v>{5,1,3,4628619,3}}</v>
      </c>
      <c r="CK22" t="str">
        <f t="shared" si="51"/>
        <v/>
      </c>
      <c r="CL22" t="str">
        <f t="shared" si="52"/>
        <v>{{5,1,1,222173,0}|</v>
      </c>
      <c r="CM22" t="str">
        <f t="shared" si="53"/>
        <v>{5,1,2,137200,0}|</v>
      </c>
      <c r="CN22" t="str">
        <f t="shared" si="54"/>
        <v>{5,1,3,2945485,3}}</v>
      </c>
      <c r="CO22" t="str">
        <f t="shared" si="55"/>
        <v/>
      </c>
      <c r="CP22" t="str">
        <f t="shared" si="56"/>
        <v>{{5,1,1,196782,0}|</v>
      </c>
      <c r="CQ22" t="str">
        <f t="shared" si="57"/>
        <v>{5,1,2,121520,0}|</v>
      </c>
      <c r="CR22" t="str">
        <f t="shared" si="58"/>
        <v>{5,1,3,2608858,3}}</v>
      </c>
      <c r="CS22" t="str">
        <f t="shared" si="59"/>
        <v/>
      </c>
      <c r="CT22" t="str">
        <f t="shared" si="60"/>
        <v>{{5,1,1,222173,0}|</v>
      </c>
      <c r="CU22" t="str">
        <f t="shared" si="61"/>
        <v>{5,1,2,137200,0}|</v>
      </c>
      <c r="CV22" t="str">
        <f t="shared" si="62"/>
        <v>{5,1,3,2945485,3}}</v>
      </c>
    </row>
    <row r="23" spans="7:100" x14ac:dyDescent="0.15">
      <c r="G23" t="s">
        <v>37</v>
      </c>
      <c r="H23" t="s">
        <v>115</v>
      </c>
      <c r="I23" t="s">
        <v>94</v>
      </c>
      <c r="J23" t="s">
        <v>87</v>
      </c>
      <c r="K23" t="s">
        <v>105</v>
      </c>
      <c r="L23" t="s">
        <v>128</v>
      </c>
      <c r="M23" t="s">
        <v>91</v>
      </c>
      <c r="N23" t="s">
        <v>136</v>
      </c>
      <c r="O23" t="s">
        <v>125</v>
      </c>
      <c r="P23" t="s">
        <v>95</v>
      </c>
      <c r="Q23" t="s">
        <v>134</v>
      </c>
      <c r="R23" t="s">
        <v>145</v>
      </c>
      <c r="S23" t="s">
        <v>151</v>
      </c>
      <c r="T23">
        <f t="shared" si="13"/>
        <v>2004</v>
      </c>
      <c r="U23">
        <f t="shared" si="14"/>
        <v>2016</v>
      </c>
      <c r="V23">
        <f t="shared" si="15"/>
        <v>3015</v>
      </c>
      <c r="W23">
        <f t="shared" si="16"/>
        <v>2006</v>
      </c>
      <c r="X23">
        <f t="shared" si="17"/>
        <v>4022</v>
      </c>
      <c r="Y23">
        <f t="shared" si="18"/>
        <v>4035</v>
      </c>
      <c r="Z23">
        <f t="shared" si="19"/>
        <v>4012</v>
      </c>
      <c r="AA23">
        <f t="shared" si="20"/>
        <v>4025</v>
      </c>
      <c r="AB23">
        <f t="shared" si="21"/>
        <v>3019</v>
      </c>
      <c r="AC23">
        <f t="shared" si="22"/>
        <v>2010</v>
      </c>
      <c r="AD23">
        <f t="shared" si="23"/>
        <v>3009</v>
      </c>
      <c r="AE23">
        <f t="shared" si="24"/>
        <v>2000</v>
      </c>
      <c r="AG23">
        <f>_xlfn.XLOOKUP(T23,[1]Sheet1!$A$1:$A$109,[1]Sheet1!$J$1:$J$109)</f>
        <v>2</v>
      </c>
      <c r="AH23">
        <f>_xlfn.XLOOKUP(U23,[1]Sheet1!$A$1:$A$109,[1]Sheet1!$J$1:$J$109)</f>
        <v>2</v>
      </c>
      <c r="AI23">
        <f>_xlfn.XLOOKUP(V23,[1]Sheet1!$A$1:$A$109,[1]Sheet1!$J$1:$J$109)</f>
        <v>1</v>
      </c>
      <c r="AJ23">
        <f>_xlfn.XLOOKUP(W23,[1]Sheet1!$A$1:$A$109,[1]Sheet1!$J$1:$J$109)</f>
        <v>4</v>
      </c>
      <c r="AK23">
        <f>_xlfn.XLOOKUP(X23,[1]Sheet1!$A$1:$A$109,[1]Sheet1!$J$1:$J$109)</f>
        <v>2</v>
      </c>
      <c r="AL23">
        <f>_xlfn.XLOOKUP(Y23,[1]Sheet1!$A$1:$A$109,[1]Sheet1!$J$1:$J$109)</f>
        <v>2</v>
      </c>
      <c r="AM23">
        <f>_xlfn.XLOOKUP(Z23,[1]Sheet1!$A$1:$A$109,[1]Sheet1!$J$1:$J$109)</f>
        <v>3</v>
      </c>
      <c r="AN23">
        <f>_xlfn.XLOOKUP(AA23,[1]Sheet1!$A$1:$A$109,[1]Sheet1!$J$1:$J$109)</f>
        <v>3</v>
      </c>
      <c r="AO23">
        <f>_xlfn.XLOOKUP(AB23,[1]Sheet1!$A$1:$A$109,[1]Sheet1!$J$1:$J$109)</f>
        <v>2</v>
      </c>
      <c r="AP23">
        <f>_xlfn.XLOOKUP(AC23,[1]Sheet1!$A$1:$A$109,[1]Sheet1!$J$1:$J$109)</f>
        <v>2</v>
      </c>
      <c r="AQ23">
        <f>_xlfn.XLOOKUP(AD23,[1]Sheet1!$A$1:$A$109,[1]Sheet1!$J$1:$J$109)</f>
        <v>1</v>
      </c>
      <c r="AR23">
        <f>_xlfn.XLOOKUP(AE23,[1]Sheet1!$A$1:$A$109,[1]Sheet1!$J$1:$J$109)</f>
        <v>1</v>
      </c>
      <c r="AT23">
        <f t="shared" si="25"/>
        <v>3</v>
      </c>
      <c r="AU23">
        <f t="shared" si="25"/>
        <v>6</v>
      </c>
      <c r="AV23">
        <f t="shared" si="25"/>
        <v>2</v>
      </c>
      <c r="AW23">
        <f t="shared" si="25"/>
        <v>1</v>
      </c>
      <c r="AX23">
        <v>17</v>
      </c>
      <c r="AY23">
        <f t="shared" si="26"/>
        <v>3</v>
      </c>
      <c r="AZ23">
        <f t="shared" si="27"/>
        <v>1</v>
      </c>
      <c r="BA23">
        <f t="shared" si="28"/>
        <v>0.5</v>
      </c>
      <c r="BB23">
        <f t="shared" si="29"/>
        <v>1.5</v>
      </c>
      <c r="BC23">
        <f t="shared" si="30"/>
        <v>3</v>
      </c>
      <c r="BE23">
        <f t="shared" si="31"/>
        <v>700</v>
      </c>
      <c r="BF23">
        <f t="shared" si="32"/>
        <v>420</v>
      </c>
      <c r="BG23">
        <f t="shared" si="33"/>
        <v>1100</v>
      </c>
      <c r="BH23">
        <f t="shared" si="34"/>
        <v>1200</v>
      </c>
      <c r="BI23" t="str">
        <f t="shared" si="35"/>
        <v>{{1,700}|{2,420}|{3,1100}|{4,1200}}</v>
      </c>
      <c r="BN23">
        <f>'sheet1 (2)'!Y22</f>
        <v>3732951</v>
      </c>
      <c r="BO23">
        <f>'sheet1 (2)'!Z22</f>
        <v>6496000</v>
      </c>
      <c r="BP23">
        <f>'sheet1 (2)'!AA22</f>
        <v>139459701</v>
      </c>
      <c r="BR23">
        <f t="shared" si="36"/>
        <v>522613</v>
      </c>
      <c r="BS23">
        <f t="shared" si="37"/>
        <v>909440</v>
      </c>
      <c r="BT23">
        <f t="shared" si="38"/>
        <v>19524358</v>
      </c>
      <c r="BV23">
        <f t="shared" si="39"/>
        <v>313567</v>
      </c>
      <c r="BW23">
        <f t="shared" si="40"/>
        <v>545664</v>
      </c>
      <c r="BX23">
        <f t="shared" si="41"/>
        <v>11714614</v>
      </c>
      <c r="BZ23">
        <f t="shared" si="42"/>
        <v>821249</v>
      </c>
      <c r="CA23">
        <f t="shared" si="43"/>
        <v>1429120</v>
      </c>
      <c r="CB23">
        <f t="shared" si="44"/>
        <v>30681134</v>
      </c>
      <c r="CD23">
        <f t="shared" si="45"/>
        <v>895908</v>
      </c>
      <c r="CE23">
        <f t="shared" si="46"/>
        <v>1559040</v>
      </c>
      <c r="CF23">
        <f t="shared" si="47"/>
        <v>33470328</v>
      </c>
      <c r="CH23" t="str">
        <f t="shared" si="48"/>
        <v>{{5,1,1,522613,0}|</v>
      </c>
      <c r="CI23" t="str">
        <f t="shared" si="49"/>
        <v>{5,1,2,909440,0}|</v>
      </c>
      <c r="CJ23" t="str">
        <f t="shared" si="50"/>
        <v>{5,1,3,19524358,3}}</v>
      </c>
      <c r="CK23" t="str">
        <f t="shared" si="51"/>
        <v/>
      </c>
      <c r="CL23" t="str">
        <f t="shared" si="52"/>
        <v>{{5,1,1,313567,0}|</v>
      </c>
      <c r="CM23" t="str">
        <f t="shared" si="53"/>
        <v>{5,1,2,545664,0}|</v>
      </c>
      <c r="CN23" t="str">
        <f t="shared" si="54"/>
        <v>{5,1,3,11714614,3}}</v>
      </c>
      <c r="CO23" t="str">
        <f t="shared" si="55"/>
        <v/>
      </c>
      <c r="CP23" t="str">
        <f t="shared" si="56"/>
        <v>{{5,1,1,821249,0}|</v>
      </c>
      <c r="CQ23" t="str">
        <f t="shared" si="57"/>
        <v>{5,1,2,1429120,0}|</v>
      </c>
      <c r="CR23" t="str">
        <f t="shared" si="58"/>
        <v>{5,1,3,30681134,3}}</v>
      </c>
      <c r="CS23" t="str">
        <f t="shared" si="59"/>
        <v/>
      </c>
      <c r="CT23" t="str">
        <f t="shared" si="60"/>
        <v>{{5,1,1,895908,0}|</v>
      </c>
      <c r="CU23" t="str">
        <f t="shared" si="61"/>
        <v>{5,1,2,1559040,0}|</v>
      </c>
      <c r="CV23" t="str">
        <f t="shared" si="62"/>
        <v>{5,1,3,33470328,3}}</v>
      </c>
    </row>
    <row r="24" spans="7:100" x14ac:dyDescent="0.15">
      <c r="G24" t="s">
        <v>38</v>
      </c>
      <c r="H24" t="s">
        <v>154</v>
      </c>
      <c r="I24" t="s">
        <v>96</v>
      </c>
      <c r="J24" t="s">
        <v>131</v>
      </c>
      <c r="K24" t="s">
        <v>126</v>
      </c>
      <c r="L24" t="s">
        <v>110</v>
      </c>
      <c r="M24" t="s">
        <v>124</v>
      </c>
      <c r="N24" t="s">
        <v>93</v>
      </c>
      <c r="O24" t="s">
        <v>149</v>
      </c>
      <c r="P24" t="s">
        <v>145</v>
      </c>
      <c r="Q24" t="s">
        <v>122</v>
      </c>
      <c r="R24" t="s">
        <v>113</v>
      </c>
      <c r="S24" t="s">
        <v>152</v>
      </c>
      <c r="T24">
        <f t="shared" si="13"/>
        <v>3006</v>
      </c>
      <c r="U24">
        <f t="shared" si="14"/>
        <v>3000</v>
      </c>
      <c r="V24">
        <f t="shared" si="15"/>
        <v>2011</v>
      </c>
      <c r="W24">
        <f t="shared" si="16"/>
        <v>2008</v>
      </c>
      <c r="X24">
        <f t="shared" si="17"/>
        <v>4006</v>
      </c>
      <c r="Y24">
        <f t="shared" si="18"/>
        <v>4000</v>
      </c>
      <c r="Z24">
        <f t="shared" si="19"/>
        <v>4036</v>
      </c>
      <c r="AA24">
        <f t="shared" si="20"/>
        <v>4030</v>
      </c>
      <c r="AB24">
        <f t="shared" si="21"/>
        <v>3009</v>
      </c>
      <c r="AC24">
        <f t="shared" si="22"/>
        <v>3004</v>
      </c>
      <c r="AD24">
        <f t="shared" si="23"/>
        <v>2013</v>
      </c>
      <c r="AE24">
        <f t="shared" si="24"/>
        <v>2009</v>
      </c>
      <c r="AG24">
        <f>_xlfn.XLOOKUP(T24,[1]Sheet1!$A$1:$A$109,[1]Sheet1!$J$1:$J$109)</f>
        <v>3</v>
      </c>
      <c r="AH24">
        <f>_xlfn.XLOOKUP(U24,[1]Sheet1!$A$1:$A$109,[1]Sheet1!$J$1:$J$109)</f>
        <v>4</v>
      </c>
      <c r="AI24">
        <f>_xlfn.XLOOKUP(V24,[1]Sheet1!$A$1:$A$109,[1]Sheet1!$J$1:$J$109)</f>
        <v>2</v>
      </c>
      <c r="AJ24">
        <f>_xlfn.XLOOKUP(W24,[1]Sheet1!$A$1:$A$109,[1]Sheet1!$J$1:$J$109)</f>
        <v>3</v>
      </c>
      <c r="AK24">
        <f>_xlfn.XLOOKUP(X24,[1]Sheet1!$A$1:$A$109,[1]Sheet1!$J$1:$J$109)</f>
        <v>3</v>
      </c>
      <c r="AL24">
        <f>_xlfn.XLOOKUP(Y24,[1]Sheet1!$A$1:$A$109,[1]Sheet1!$J$1:$J$109)</f>
        <v>2</v>
      </c>
      <c r="AM24">
        <f>_xlfn.XLOOKUP(Z24,[1]Sheet1!$A$1:$A$109,[1]Sheet1!$J$1:$J$109)</f>
        <v>4</v>
      </c>
      <c r="AN24">
        <f>_xlfn.XLOOKUP(AA24,[1]Sheet1!$A$1:$A$109,[1]Sheet1!$J$1:$J$109)</f>
        <v>1</v>
      </c>
      <c r="AO24">
        <f>_xlfn.XLOOKUP(AB24,[1]Sheet1!$A$1:$A$109,[1]Sheet1!$J$1:$J$109)</f>
        <v>1</v>
      </c>
      <c r="AP24">
        <f>_xlfn.XLOOKUP(AC24,[1]Sheet1!$A$1:$A$109,[1]Sheet1!$J$1:$J$109)</f>
        <v>3</v>
      </c>
      <c r="AQ24">
        <f>_xlfn.XLOOKUP(AD24,[1]Sheet1!$A$1:$A$109,[1]Sheet1!$J$1:$J$109)</f>
        <v>4</v>
      </c>
      <c r="AR24">
        <f>_xlfn.XLOOKUP(AE24,[1]Sheet1!$A$1:$A$109,[1]Sheet1!$J$1:$J$109)</f>
        <v>3</v>
      </c>
      <c r="AT24">
        <f t="shared" si="25"/>
        <v>2</v>
      </c>
      <c r="AU24">
        <f t="shared" si="25"/>
        <v>2</v>
      </c>
      <c r="AV24">
        <f t="shared" si="25"/>
        <v>5</v>
      </c>
      <c r="AW24">
        <f t="shared" si="25"/>
        <v>3</v>
      </c>
      <c r="AX24">
        <v>18</v>
      </c>
      <c r="AY24">
        <f t="shared" si="26"/>
        <v>3</v>
      </c>
      <c r="AZ24">
        <f t="shared" si="27"/>
        <v>1.5</v>
      </c>
      <c r="BA24">
        <f t="shared" si="28"/>
        <v>1.5</v>
      </c>
      <c r="BB24">
        <f t="shared" si="29"/>
        <v>0.6</v>
      </c>
      <c r="BC24">
        <f t="shared" si="30"/>
        <v>1</v>
      </c>
      <c r="BE24">
        <f t="shared" si="31"/>
        <v>1100</v>
      </c>
      <c r="BF24">
        <f t="shared" si="32"/>
        <v>1100</v>
      </c>
      <c r="BG24">
        <f t="shared" si="33"/>
        <v>500</v>
      </c>
      <c r="BH24">
        <f t="shared" si="34"/>
        <v>700</v>
      </c>
      <c r="BI24" t="str">
        <f t="shared" si="35"/>
        <v>{{1,1100}|{2,1100}|{3,500}|{4,700}}</v>
      </c>
      <c r="BN24">
        <f>'sheet1 (2)'!Y23</f>
        <v>4304014</v>
      </c>
      <c r="BO24">
        <f>'sheet1 (2)'!Z23</f>
        <v>8400000</v>
      </c>
      <c r="BP24">
        <f>'sheet1 (2)'!AA23</f>
        <v>180335820</v>
      </c>
      <c r="BR24">
        <f t="shared" si="36"/>
        <v>946883</v>
      </c>
      <c r="BS24">
        <f t="shared" si="37"/>
        <v>1848000</v>
      </c>
      <c r="BT24">
        <f t="shared" si="38"/>
        <v>39673880</v>
      </c>
      <c r="BV24">
        <f t="shared" si="39"/>
        <v>946883</v>
      </c>
      <c r="BW24">
        <f t="shared" si="40"/>
        <v>1848000</v>
      </c>
      <c r="BX24">
        <f t="shared" si="41"/>
        <v>39673880</v>
      </c>
      <c r="BZ24">
        <f t="shared" si="42"/>
        <v>430401</v>
      </c>
      <c r="CA24">
        <f t="shared" si="43"/>
        <v>840000</v>
      </c>
      <c r="CB24">
        <f t="shared" si="44"/>
        <v>18033582</v>
      </c>
      <c r="CD24">
        <f t="shared" si="45"/>
        <v>602561</v>
      </c>
      <c r="CE24">
        <f t="shared" si="46"/>
        <v>1176000</v>
      </c>
      <c r="CF24">
        <f t="shared" si="47"/>
        <v>25247014</v>
      </c>
      <c r="CH24" t="str">
        <f t="shared" si="48"/>
        <v>{{5,1,1,946883,0}|</v>
      </c>
      <c r="CI24" t="str">
        <f t="shared" si="49"/>
        <v>{5,1,2,1848000,0}|</v>
      </c>
      <c r="CJ24" t="str">
        <f t="shared" si="50"/>
        <v>{5,1,3,39673880,3}}</v>
      </c>
      <c r="CK24" t="str">
        <f t="shared" si="51"/>
        <v/>
      </c>
      <c r="CL24" t="str">
        <f t="shared" si="52"/>
        <v>{{5,1,1,946883,0}|</v>
      </c>
      <c r="CM24" t="str">
        <f t="shared" si="53"/>
        <v>{5,1,2,1848000,0}|</v>
      </c>
      <c r="CN24" t="str">
        <f t="shared" si="54"/>
        <v>{5,1,3,39673880,3}}</v>
      </c>
      <c r="CO24" t="str">
        <f t="shared" si="55"/>
        <v/>
      </c>
      <c r="CP24" t="str">
        <f t="shared" si="56"/>
        <v>{{5,1,1,430401,0}|</v>
      </c>
      <c r="CQ24" t="str">
        <f t="shared" si="57"/>
        <v>{5,1,2,840000,0}|</v>
      </c>
      <c r="CR24" t="str">
        <f t="shared" si="58"/>
        <v>{5,1,3,18033582,3}}</v>
      </c>
      <c r="CS24" t="str">
        <f t="shared" si="59"/>
        <v/>
      </c>
      <c r="CT24" t="str">
        <f t="shared" si="60"/>
        <v>{{5,1,1,602561,0}|</v>
      </c>
      <c r="CU24" t="str">
        <f t="shared" si="61"/>
        <v>{5,1,2,1176000,0}|</v>
      </c>
      <c r="CV24" t="str">
        <f t="shared" si="62"/>
        <v>{5,1,3,25247014,3}}</v>
      </c>
    </row>
    <row r="25" spans="7:100" x14ac:dyDescent="0.15">
      <c r="G25" t="s">
        <v>39</v>
      </c>
      <c r="H25" t="s">
        <v>104</v>
      </c>
      <c r="I25" t="s">
        <v>118</v>
      </c>
      <c r="J25" t="s">
        <v>95</v>
      </c>
      <c r="K25" t="s">
        <v>134</v>
      </c>
      <c r="L25" t="s">
        <v>149</v>
      </c>
      <c r="M25" t="s">
        <v>116</v>
      </c>
      <c r="N25" t="s">
        <v>128</v>
      </c>
      <c r="O25" t="s">
        <v>100</v>
      </c>
      <c r="P25" t="s">
        <v>131</v>
      </c>
      <c r="Q25" t="s">
        <v>138</v>
      </c>
      <c r="R25" t="s">
        <v>105</v>
      </c>
      <c r="S25" t="s">
        <v>153</v>
      </c>
      <c r="T25">
        <f t="shared" si="13"/>
        <v>2005</v>
      </c>
      <c r="U25">
        <f t="shared" si="14"/>
        <v>3003</v>
      </c>
      <c r="V25">
        <f t="shared" si="15"/>
        <v>3019</v>
      </c>
      <c r="W25">
        <f t="shared" si="16"/>
        <v>2010</v>
      </c>
      <c r="X25">
        <f t="shared" si="17"/>
        <v>4030</v>
      </c>
      <c r="Y25">
        <f t="shared" si="18"/>
        <v>4007</v>
      </c>
      <c r="Z25">
        <f t="shared" si="19"/>
        <v>4022</v>
      </c>
      <c r="AA25">
        <f t="shared" si="20"/>
        <v>4038</v>
      </c>
      <c r="AB25">
        <f t="shared" si="21"/>
        <v>2011</v>
      </c>
      <c r="AC25">
        <f t="shared" si="22"/>
        <v>3012</v>
      </c>
      <c r="AD25">
        <f t="shared" si="23"/>
        <v>2006</v>
      </c>
      <c r="AE25">
        <f t="shared" si="24"/>
        <v>3004</v>
      </c>
      <c r="AG25">
        <f>_xlfn.XLOOKUP(T25,[1]Sheet1!$A$1:$A$109,[1]Sheet1!$J$1:$J$109)</f>
        <v>2</v>
      </c>
      <c r="AH25">
        <f>_xlfn.XLOOKUP(U25,[1]Sheet1!$A$1:$A$109,[1]Sheet1!$J$1:$J$109)</f>
        <v>3</v>
      </c>
      <c r="AI25">
        <f>_xlfn.XLOOKUP(V25,[1]Sheet1!$A$1:$A$109,[1]Sheet1!$J$1:$J$109)</f>
        <v>2</v>
      </c>
      <c r="AJ25">
        <f>_xlfn.XLOOKUP(W25,[1]Sheet1!$A$1:$A$109,[1]Sheet1!$J$1:$J$109)</f>
        <v>2</v>
      </c>
      <c r="AK25">
        <f>_xlfn.XLOOKUP(X25,[1]Sheet1!$A$1:$A$109,[1]Sheet1!$J$1:$J$109)</f>
        <v>1</v>
      </c>
      <c r="AL25">
        <f>_xlfn.XLOOKUP(Y25,[1]Sheet1!$A$1:$A$109,[1]Sheet1!$J$1:$J$109)</f>
        <v>3</v>
      </c>
      <c r="AM25">
        <f>_xlfn.XLOOKUP(Z25,[1]Sheet1!$A$1:$A$109,[1]Sheet1!$J$1:$J$109)</f>
        <v>2</v>
      </c>
      <c r="AN25">
        <f>_xlfn.XLOOKUP(AA25,[1]Sheet1!$A$1:$A$109,[1]Sheet1!$J$1:$J$109)</f>
        <v>2</v>
      </c>
      <c r="AO25">
        <f>_xlfn.XLOOKUP(AB25,[1]Sheet1!$A$1:$A$109,[1]Sheet1!$J$1:$J$109)</f>
        <v>2</v>
      </c>
      <c r="AP25">
        <f>_xlfn.XLOOKUP(AC25,[1]Sheet1!$A$1:$A$109,[1]Sheet1!$J$1:$J$109)</f>
        <v>2</v>
      </c>
      <c r="AQ25">
        <f>_xlfn.XLOOKUP(AD25,[1]Sheet1!$A$1:$A$109,[1]Sheet1!$J$1:$J$109)</f>
        <v>4</v>
      </c>
      <c r="AR25">
        <f>_xlfn.XLOOKUP(AE25,[1]Sheet1!$A$1:$A$109,[1]Sheet1!$J$1:$J$109)</f>
        <v>3</v>
      </c>
      <c r="AT25">
        <f t="shared" si="25"/>
        <v>1</v>
      </c>
      <c r="AU25">
        <f t="shared" si="25"/>
        <v>7</v>
      </c>
      <c r="AV25">
        <f t="shared" si="25"/>
        <v>3</v>
      </c>
      <c r="AW25">
        <f t="shared" si="25"/>
        <v>1</v>
      </c>
      <c r="AX25">
        <v>19</v>
      </c>
      <c r="AY25">
        <f t="shared" si="26"/>
        <v>3</v>
      </c>
      <c r="AZ25">
        <f t="shared" si="27"/>
        <v>3</v>
      </c>
      <c r="BA25">
        <f t="shared" si="28"/>
        <v>0.42857142857142855</v>
      </c>
      <c r="BB25">
        <f t="shared" si="29"/>
        <v>1</v>
      </c>
      <c r="BC25">
        <f t="shared" si="30"/>
        <v>3</v>
      </c>
      <c r="BE25">
        <f t="shared" si="31"/>
        <v>1200</v>
      </c>
      <c r="BF25">
        <f t="shared" si="32"/>
        <v>280</v>
      </c>
      <c r="BG25">
        <f t="shared" si="33"/>
        <v>700</v>
      </c>
      <c r="BH25">
        <f t="shared" si="34"/>
        <v>1200</v>
      </c>
      <c r="BI25" t="str">
        <f t="shared" si="35"/>
        <v>{{1,1200}|{2,280}|{3,700}|{4,1200}}</v>
      </c>
      <c r="BN25">
        <f>'sheet1 (2)'!Y24</f>
        <v>4754854</v>
      </c>
      <c r="BO25">
        <f>'sheet1 (2)'!Z24</f>
        <v>10850000</v>
      </c>
      <c r="BP25">
        <f>'sheet1 (2)'!AA24</f>
        <v>232933768</v>
      </c>
      <c r="BR25">
        <f t="shared" si="36"/>
        <v>1141164</v>
      </c>
      <c r="BS25">
        <f t="shared" si="37"/>
        <v>2604000</v>
      </c>
      <c r="BT25">
        <f t="shared" si="38"/>
        <v>55904104</v>
      </c>
      <c r="BV25">
        <f t="shared" si="39"/>
        <v>266271</v>
      </c>
      <c r="BW25">
        <f t="shared" si="40"/>
        <v>607600</v>
      </c>
      <c r="BX25">
        <f t="shared" si="41"/>
        <v>13044291</v>
      </c>
      <c r="BZ25">
        <f t="shared" si="42"/>
        <v>665679</v>
      </c>
      <c r="CA25">
        <f t="shared" si="43"/>
        <v>1519000</v>
      </c>
      <c r="CB25">
        <f t="shared" si="44"/>
        <v>32610727</v>
      </c>
      <c r="CD25">
        <f t="shared" si="45"/>
        <v>1141164</v>
      </c>
      <c r="CE25">
        <f t="shared" si="46"/>
        <v>2604000</v>
      </c>
      <c r="CF25">
        <f t="shared" si="47"/>
        <v>55904104</v>
      </c>
      <c r="CH25" t="str">
        <f t="shared" si="48"/>
        <v>{{5,1,1,1141164,0}|</v>
      </c>
      <c r="CI25" t="str">
        <f t="shared" si="49"/>
        <v>{5,1,2,2604000,0}|</v>
      </c>
      <c r="CJ25" t="str">
        <f t="shared" si="50"/>
        <v>{5,1,3,55904104,3}}</v>
      </c>
      <c r="CK25" t="str">
        <f t="shared" si="51"/>
        <v/>
      </c>
      <c r="CL25" t="str">
        <f t="shared" si="52"/>
        <v>{{5,1,1,266271,0}|</v>
      </c>
      <c r="CM25" t="str">
        <f t="shared" si="53"/>
        <v>{5,1,2,607600,0}|</v>
      </c>
      <c r="CN25" t="str">
        <f t="shared" si="54"/>
        <v>{5,1,3,13044291,3}}</v>
      </c>
      <c r="CO25" t="str">
        <f t="shared" si="55"/>
        <v/>
      </c>
      <c r="CP25" t="str">
        <f t="shared" si="56"/>
        <v>{{5,1,1,665679,0}|</v>
      </c>
      <c r="CQ25" t="str">
        <f t="shared" si="57"/>
        <v>{5,1,2,1519000,0}|</v>
      </c>
      <c r="CR25" t="str">
        <f t="shared" si="58"/>
        <v>{5,1,3,32610727,3}}</v>
      </c>
      <c r="CS25" t="str">
        <f t="shared" si="59"/>
        <v/>
      </c>
      <c r="CT25" t="str">
        <f t="shared" si="60"/>
        <v>{{5,1,1,1141164,0}|</v>
      </c>
      <c r="CU25" t="str">
        <f t="shared" si="61"/>
        <v>{5,1,2,2604000,0}|</v>
      </c>
      <c r="CV25" t="str">
        <f t="shared" si="62"/>
        <v>{5,1,3,55904104,3}}</v>
      </c>
    </row>
    <row r="26" spans="7:100" x14ac:dyDescent="0.15">
      <c r="G26" t="s">
        <v>40</v>
      </c>
      <c r="H26" t="s">
        <v>119</v>
      </c>
      <c r="I26" t="s">
        <v>154</v>
      </c>
      <c r="J26" t="s">
        <v>118</v>
      </c>
      <c r="K26" t="s">
        <v>94</v>
      </c>
      <c r="L26" t="s">
        <v>90</v>
      </c>
      <c r="M26" t="s">
        <v>112</v>
      </c>
      <c r="N26" t="s">
        <v>143</v>
      </c>
      <c r="O26" t="s">
        <v>110</v>
      </c>
      <c r="P26" t="s">
        <v>129</v>
      </c>
      <c r="Q26" t="s">
        <v>108</v>
      </c>
      <c r="R26" t="s">
        <v>99</v>
      </c>
      <c r="S26" t="s">
        <v>155</v>
      </c>
      <c r="T26">
        <f t="shared" si="13"/>
        <v>3008</v>
      </c>
      <c r="U26">
        <f t="shared" si="14"/>
        <v>3006</v>
      </c>
      <c r="V26">
        <f t="shared" si="15"/>
        <v>3003</v>
      </c>
      <c r="W26">
        <f t="shared" si="16"/>
        <v>2016</v>
      </c>
      <c r="X26">
        <f t="shared" si="17"/>
        <v>4016</v>
      </c>
      <c r="Y26">
        <f t="shared" si="18"/>
        <v>4014</v>
      </c>
      <c r="Z26">
        <f t="shared" si="19"/>
        <v>4009</v>
      </c>
      <c r="AA26">
        <f t="shared" si="20"/>
        <v>4006</v>
      </c>
      <c r="AB26">
        <f t="shared" si="21"/>
        <v>2003</v>
      </c>
      <c r="AC26">
        <f t="shared" si="22"/>
        <v>3021</v>
      </c>
      <c r="AD26">
        <f t="shared" si="23"/>
        <v>3018</v>
      </c>
      <c r="AE26">
        <f t="shared" si="24"/>
        <v>3016</v>
      </c>
      <c r="AG26">
        <f>_xlfn.XLOOKUP(T26,[1]Sheet1!$A$1:$A$109,[1]Sheet1!$J$1:$J$109)</f>
        <v>1</v>
      </c>
      <c r="AH26">
        <f>_xlfn.XLOOKUP(U26,[1]Sheet1!$A$1:$A$109,[1]Sheet1!$J$1:$J$109)</f>
        <v>3</v>
      </c>
      <c r="AI26">
        <f>_xlfn.XLOOKUP(V26,[1]Sheet1!$A$1:$A$109,[1]Sheet1!$J$1:$J$109)</f>
        <v>3</v>
      </c>
      <c r="AJ26">
        <f>_xlfn.XLOOKUP(W26,[1]Sheet1!$A$1:$A$109,[1]Sheet1!$J$1:$J$109)</f>
        <v>2</v>
      </c>
      <c r="AK26">
        <f>_xlfn.XLOOKUP(X26,[1]Sheet1!$A$1:$A$109,[1]Sheet1!$J$1:$J$109)</f>
        <v>4</v>
      </c>
      <c r="AL26">
        <f>_xlfn.XLOOKUP(Y26,[1]Sheet1!$A$1:$A$109,[1]Sheet1!$J$1:$J$109)</f>
        <v>2</v>
      </c>
      <c r="AM26">
        <f>_xlfn.XLOOKUP(Z26,[1]Sheet1!$A$1:$A$109,[1]Sheet1!$J$1:$J$109)</f>
        <v>4</v>
      </c>
      <c r="AN26">
        <f>_xlfn.XLOOKUP(AA26,[1]Sheet1!$A$1:$A$109,[1]Sheet1!$J$1:$J$109)</f>
        <v>3</v>
      </c>
      <c r="AO26">
        <f>_xlfn.XLOOKUP(AB26,[1]Sheet1!$A$1:$A$109,[1]Sheet1!$J$1:$J$109)</f>
        <v>1</v>
      </c>
      <c r="AP26">
        <f>_xlfn.XLOOKUP(AC26,[1]Sheet1!$A$1:$A$109,[1]Sheet1!$J$1:$J$109)</f>
        <v>3</v>
      </c>
      <c r="AQ26">
        <f>_xlfn.XLOOKUP(AD26,[1]Sheet1!$A$1:$A$109,[1]Sheet1!$J$1:$J$109)</f>
        <v>4</v>
      </c>
      <c r="AR26">
        <f>_xlfn.XLOOKUP(AE26,[1]Sheet1!$A$1:$A$109,[1]Sheet1!$J$1:$J$109)</f>
        <v>2</v>
      </c>
      <c r="AT26">
        <f t="shared" si="25"/>
        <v>2</v>
      </c>
      <c r="AU26">
        <f t="shared" si="25"/>
        <v>3</v>
      </c>
      <c r="AV26">
        <f t="shared" si="25"/>
        <v>4</v>
      </c>
      <c r="AW26">
        <f t="shared" si="25"/>
        <v>3</v>
      </c>
      <c r="AX26">
        <v>20</v>
      </c>
      <c r="AY26">
        <f t="shared" si="26"/>
        <v>3</v>
      </c>
      <c r="AZ26">
        <f t="shared" si="27"/>
        <v>1.5</v>
      </c>
      <c r="BA26">
        <f t="shared" si="28"/>
        <v>1</v>
      </c>
      <c r="BB26">
        <f t="shared" si="29"/>
        <v>0.75</v>
      </c>
      <c r="BC26">
        <f t="shared" si="30"/>
        <v>1</v>
      </c>
      <c r="BE26">
        <f t="shared" si="31"/>
        <v>1100</v>
      </c>
      <c r="BF26">
        <f t="shared" si="32"/>
        <v>700</v>
      </c>
      <c r="BG26">
        <f t="shared" si="33"/>
        <v>620</v>
      </c>
      <c r="BH26">
        <f t="shared" si="34"/>
        <v>700</v>
      </c>
      <c r="BI26" t="str">
        <f t="shared" si="35"/>
        <v>{{1,1100}|{2,700}|{3,620}|{4,700}}</v>
      </c>
      <c r="BN26">
        <f>'sheet1 (2)'!Y25</f>
        <v>8223313</v>
      </c>
      <c r="BO26">
        <f>'sheet1 (2)'!Z25</f>
        <v>13440000</v>
      </c>
      <c r="BP26">
        <f>'sheet1 (2)'!AA25</f>
        <v>288537313</v>
      </c>
      <c r="BR26">
        <f t="shared" si="36"/>
        <v>1809128</v>
      </c>
      <c r="BS26">
        <f t="shared" si="37"/>
        <v>2956800</v>
      </c>
      <c r="BT26">
        <f t="shared" si="38"/>
        <v>63478208</v>
      </c>
      <c r="BV26">
        <f t="shared" si="39"/>
        <v>1151263</v>
      </c>
      <c r="BW26">
        <f t="shared" si="40"/>
        <v>1881600</v>
      </c>
      <c r="BX26">
        <f t="shared" si="41"/>
        <v>40395223</v>
      </c>
      <c r="BZ26">
        <f t="shared" si="42"/>
        <v>1019690</v>
      </c>
      <c r="CA26">
        <f t="shared" si="43"/>
        <v>1666560</v>
      </c>
      <c r="CB26">
        <f t="shared" si="44"/>
        <v>35778626</v>
      </c>
      <c r="CD26">
        <f t="shared" si="45"/>
        <v>1151263</v>
      </c>
      <c r="CE26">
        <f t="shared" si="46"/>
        <v>1881600</v>
      </c>
      <c r="CF26">
        <f t="shared" si="47"/>
        <v>40395223</v>
      </c>
      <c r="CH26" t="str">
        <f t="shared" si="48"/>
        <v>{{5,1,1,1809128,0}|</v>
      </c>
      <c r="CI26" t="str">
        <f t="shared" si="49"/>
        <v>{5,1,2,2956800,0}|</v>
      </c>
      <c r="CJ26" t="str">
        <f t="shared" si="50"/>
        <v>{5,1,3,63478208,3}}</v>
      </c>
      <c r="CK26" t="str">
        <f t="shared" si="51"/>
        <v/>
      </c>
      <c r="CL26" t="str">
        <f t="shared" si="52"/>
        <v>{{5,1,1,1151263,0}|</v>
      </c>
      <c r="CM26" t="str">
        <f t="shared" si="53"/>
        <v>{5,1,2,1881600,0}|</v>
      </c>
      <c r="CN26" t="str">
        <f t="shared" si="54"/>
        <v>{5,1,3,40395223,3}}</v>
      </c>
      <c r="CO26" t="str">
        <f t="shared" si="55"/>
        <v/>
      </c>
      <c r="CP26" t="str">
        <f t="shared" si="56"/>
        <v>{{5,1,1,1019690,0}|</v>
      </c>
      <c r="CQ26" t="str">
        <f t="shared" si="57"/>
        <v>{5,1,2,1666560,0}|</v>
      </c>
      <c r="CR26" t="str">
        <f t="shared" si="58"/>
        <v>{5,1,3,35778626,3}}</v>
      </c>
      <c r="CS26" t="str">
        <f t="shared" si="59"/>
        <v/>
      </c>
      <c r="CT26" t="str">
        <f t="shared" si="60"/>
        <v>{{5,1,1,1151263,0}|</v>
      </c>
      <c r="CU26" t="str">
        <f t="shared" si="61"/>
        <v>{5,1,2,1881600,0}|</v>
      </c>
      <c r="CV26" t="str">
        <f t="shared" si="62"/>
        <v>{5,1,3,40395223,3}}</v>
      </c>
    </row>
    <row r="27" spans="7:100" x14ac:dyDescent="0.15">
      <c r="G27" t="s">
        <v>41</v>
      </c>
      <c r="H27" t="s">
        <v>105</v>
      </c>
      <c r="I27" t="s">
        <v>119</v>
      </c>
      <c r="J27" t="s">
        <v>129</v>
      </c>
      <c r="K27" t="s">
        <v>118</v>
      </c>
      <c r="L27" t="s">
        <v>101</v>
      </c>
      <c r="M27" t="s">
        <v>117</v>
      </c>
      <c r="N27" t="s">
        <v>91</v>
      </c>
      <c r="O27" t="s">
        <v>132</v>
      </c>
      <c r="P27" t="s">
        <v>138</v>
      </c>
      <c r="Q27" t="s">
        <v>106</v>
      </c>
      <c r="R27" t="s">
        <v>145</v>
      </c>
      <c r="S27" t="s">
        <v>156</v>
      </c>
      <c r="T27">
        <f t="shared" si="13"/>
        <v>2006</v>
      </c>
      <c r="U27">
        <f t="shared" si="14"/>
        <v>3008</v>
      </c>
      <c r="V27">
        <f t="shared" si="15"/>
        <v>2003</v>
      </c>
      <c r="W27">
        <f t="shared" si="16"/>
        <v>3003</v>
      </c>
      <c r="X27">
        <f t="shared" si="17"/>
        <v>4040</v>
      </c>
      <c r="Y27">
        <f t="shared" si="18"/>
        <v>4018</v>
      </c>
      <c r="Z27">
        <f t="shared" si="19"/>
        <v>4035</v>
      </c>
      <c r="AA27">
        <f t="shared" si="20"/>
        <v>4015</v>
      </c>
      <c r="AB27">
        <f t="shared" si="21"/>
        <v>3012</v>
      </c>
      <c r="AC27">
        <f t="shared" si="22"/>
        <v>2007</v>
      </c>
      <c r="AD27">
        <f t="shared" si="23"/>
        <v>3009</v>
      </c>
      <c r="AE27">
        <f t="shared" si="24"/>
        <v>2004</v>
      </c>
      <c r="AG27">
        <f>_xlfn.XLOOKUP(T27,[1]Sheet1!$A$1:$A$109,[1]Sheet1!$J$1:$J$109)</f>
        <v>4</v>
      </c>
      <c r="AH27">
        <f>_xlfn.XLOOKUP(U27,[1]Sheet1!$A$1:$A$109,[1]Sheet1!$J$1:$J$109)</f>
        <v>1</v>
      </c>
      <c r="AI27">
        <f>_xlfn.XLOOKUP(V27,[1]Sheet1!$A$1:$A$109,[1]Sheet1!$J$1:$J$109)</f>
        <v>1</v>
      </c>
      <c r="AJ27">
        <f>_xlfn.XLOOKUP(W27,[1]Sheet1!$A$1:$A$109,[1]Sheet1!$J$1:$J$109)</f>
        <v>3</v>
      </c>
      <c r="AK27">
        <f>_xlfn.XLOOKUP(X27,[1]Sheet1!$A$1:$A$109,[1]Sheet1!$J$1:$J$109)</f>
        <v>3</v>
      </c>
      <c r="AL27">
        <f>_xlfn.XLOOKUP(Y27,[1]Sheet1!$A$1:$A$109,[1]Sheet1!$J$1:$J$109)</f>
        <v>3</v>
      </c>
      <c r="AM27">
        <f>_xlfn.XLOOKUP(Z27,[1]Sheet1!$A$1:$A$109,[1]Sheet1!$J$1:$J$109)</f>
        <v>2</v>
      </c>
      <c r="AN27">
        <f>_xlfn.XLOOKUP(AA27,[1]Sheet1!$A$1:$A$109,[1]Sheet1!$J$1:$J$109)</f>
        <v>1</v>
      </c>
      <c r="AO27">
        <f>_xlfn.XLOOKUP(AB27,[1]Sheet1!$A$1:$A$109,[1]Sheet1!$J$1:$J$109)</f>
        <v>2</v>
      </c>
      <c r="AP27">
        <f>_xlfn.XLOOKUP(AC27,[1]Sheet1!$A$1:$A$109,[1]Sheet1!$J$1:$J$109)</f>
        <v>4</v>
      </c>
      <c r="AQ27">
        <f>_xlfn.XLOOKUP(AD27,[1]Sheet1!$A$1:$A$109,[1]Sheet1!$J$1:$J$109)</f>
        <v>1</v>
      </c>
      <c r="AR27">
        <f>_xlfn.XLOOKUP(AE27,[1]Sheet1!$A$1:$A$109,[1]Sheet1!$J$1:$J$109)</f>
        <v>2</v>
      </c>
      <c r="AT27">
        <f t="shared" si="25"/>
        <v>4</v>
      </c>
      <c r="AU27">
        <f t="shared" si="25"/>
        <v>3</v>
      </c>
      <c r="AV27">
        <f t="shared" si="25"/>
        <v>3</v>
      </c>
      <c r="AW27">
        <f t="shared" si="25"/>
        <v>2</v>
      </c>
      <c r="AX27">
        <v>21</v>
      </c>
      <c r="AY27">
        <f t="shared" si="26"/>
        <v>3</v>
      </c>
      <c r="AZ27">
        <f t="shared" si="27"/>
        <v>0.75</v>
      </c>
      <c r="BA27">
        <f t="shared" si="28"/>
        <v>1</v>
      </c>
      <c r="BB27">
        <f t="shared" si="29"/>
        <v>1</v>
      </c>
      <c r="BC27">
        <f t="shared" si="30"/>
        <v>1.5</v>
      </c>
      <c r="BE27">
        <f t="shared" si="31"/>
        <v>620</v>
      </c>
      <c r="BF27">
        <f t="shared" si="32"/>
        <v>700</v>
      </c>
      <c r="BG27">
        <f t="shared" si="33"/>
        <v>700</v>
      </c>
      <c r="BH27">
        <f t="shared" si="34"/>
        <v>1100</v>
      </c>
      <c r="BI27" t="str">
        <f t="shared" si="35"/>
        <v>{{1,620}|{2,700}|{3,700}|{4,1100}}</v>
      </c>
      <c r="BN27">
        <f>'sheet1 (2)'!Y26</f>
        <v>9678022</v>
      </c>
      <c r="BO27">
        <f>'sheet1 (2)'!Z26</f>
        <v>14784000</v>
      </c>
      <c r="BP27">
        <f>'sheet1 (2)'!AA26</f>
        <v>317391044</v>
      </c>
      <c r="BR27">
        <f t="shared" si="36"/>
        <v>1200074</v>
      </c>
      <c r="BS27">
        <f t="shared" si="37"/>
        <v>1833216</v>
      </c>
      <c r="BT27">
        <f t="shared" si="38"/>
        <v>39356489</v>
      </c>
      <c r="BV27">
        <f t="shared" si="39"/>
        <v>1354923</v>
      </c>
      <c r="BW27">
        <f t="shared" si="40"/>
        <v>2069760</v>
      </c>
      <c r="BX27">
        <f t="shared" si="41"/>
        <v>44434746</v>
      </c>
      <c r="BZ27">
        <f t="shared" si="42"/>
        <v>1354923</v>
      </c>
      <c r="CA27">
        <f t="shared" si="43"/>
        <v>2069760</v>
      </c>
      <c r="CB27">
        <f t="shared" si="44"/>
        <v>44434746</v>
      </c>
      <c r="CD27">
        <f t="shared" si="45"/>
        <v>2129164</v>
      </c>
      <c r="CE27">
        <f t="shared" si="46"/>
        <v>3252480</v>
      </c>
      <c r="CF27">
        <f t="shared" si="47"/>
        <v>69826029</v>
      </c>
      <c r="CH27" t="str">
        <f t="shared" si="48"/>
        <v>{{5,1,1,1200074,0}|</v>
      </c>
      <c r="CI27" t="str">
        <f t="shared" si="49"/>
        <v>{5,1,2,1833216,0}|</v>
      </c>
      <c r="CJ27" t="str">
        <f t="shared" si="50"/>
        <v>{5,1,3,39356489,3}}</v>
      </c>
      <c r="CK27" t="str">
        <f t="shared" si="51"/>
        <v/>
      </c>
      <c r="CL27" t="str">
        <f t="shared" si="52"/>
        <v>{{5,1,1,1354923,0}|</v>
      </c>
      <c r="CM27" t="str">
        <f t="shared" si="53"/>
        <v>{5,1,2,2069760,0}|</v>
      </c>
      <c r="CN27" t="str">
        <f t="shared" si="54"/>
        <v>{5,1,3,44434746,3}}</v>
      </c>
      <c r="CO27" t="str">
        <f t="shared" si="55"/>
        <v/>
      </c>
      <c r="CP27" t="str">
        <f t="shared" si="56"/>
        <v>{{5,1,1,1354923,0}|</v>
      </c>
      <c r="CQ27" t="str">
        <f t="shared" si="57"/>
        <v>{5,1,2,2069760,0}|</v>
      </c>
      <c r="CR27" t="str">
        <f t="shared" si="58"/>
        <v>{5,1,3,44434746,3}}</v>
      </c>
      <c r="CS27" t="str">
        <f t="shared" si="59"/>
        <v/>
      </c>
      <c r="CT27" t="str">
        <f t="shared" si="60"/>
        <v>{{5,1,1,2129164,0}|</v>
      </c>
      <c r="CU27" t="str">
        <f t="shared" si="61"/>
        <v>{5,1,2,3252480,0}|</v>
      </c>
      <c r="CV27" t="str">
        <f t="shared" si="62"/>
        <v>{5,1,3,69826029,3}}</v>
      </c>
    </row>
    <row r="28" spans="7:100" x14ac:dyDescent="0.15">
      <c r="G28" t="s">
        <v>42</v>
      </c>
      <c r="H28" t="s">
        <v>120</v>
      </c>
      <c r="I28" t="s">
        <v>145</v>
      </c>
      <c r="J28" t="s">
        <v>119</v>
      </c>
      <c r="K28" t="s">
        <v>154</v>
      </c>
      <c r="L28" t="s">
        <v>109</v>
      </c>
      <c r="M28" t="s">
        <v>128</v>
      </c>
      <c r="N28" t="s">
        <v>128</v>
      </c>
      <c r="O28" t="s">
        <v>157</v>
      </c>
      <c r="P28" t="s">
        <v>96</v>
      </c>
      <c r="Q28" t="s">
        <v>94</v>
      </c>
      <c r="R28" t="s">
        <v>113</v>
      </c>
      <c r="S28" t="s">
        <v>158</v>
      </c>
      <c r="T28">
        <f t="shared" si="13"/>
        <v>3010</v>
      </c>
      <c r="U28">
        <f t="shared" si="14"/>
        <v>3009</v>
      </c>
      <c r="V28">
        <f t="shared" si="15"/>
        <v>3008</v>
      </c>
      <c r="W28">
        <f t="shared" si="16"/>
        <v>3006</v>
      </c>
      <c r="X28">
        <f t="shared" si="17"/>
        <v>4023</v>
      </c>
      <c r="Y28">
        <f t="shared" si="18"/>
        <v>4022</v>
      </c>
      <c r="Z28">
        <f t="shared" si="19"/>
        <v>4022</v>
      </c>
      <c r="AA28">
        <f t="shared" si="20"/>
        <v>4021</v>
      </c>
      <c r="AB28">
        <f t="shared" si="21"/>
        <v>3000</v>
      </c>
      <c r="AC28">
        <f t="shared" si="22"/>
        <v>2016</v>
      </c>
      <c r="AD28">
        <f t="shared" si="23"/>
        <v>2013</v>
      </c>
      <c r="AE28">
        <f t="shared" si="24"/>
        <v>2011</v>
      </c>
      <c r="AG28">
        <f>_xlfn.XLOOKUP(T28,[1]Sheet1!$A$1:$A$109,[1]Sheet1!$J$1:$J$109)</f>
        <v>2</v>
      </c>
      <c r="AH28">
        <f>_xlfn.XLOOKUP(U28,[1]Sheet1!$A$1:$A$109,[1]Sheet1!$J$1:$J$109)</f>
        <v>1</v>
      </c>
      <c r="AI28">
        <f>_xlfn.XLOOKUP(V28,[1]Sheet1!$A$1:$A$109,[1]Sheet1!$J$1:$J$109)</f>
        <v>1</v>
      </c>
      <c r="AJ28">
        <f>_xlfn.XLOOKUP(W28,[1]Sheet1!$A$1:$A$109,[1]Sheet1!$J$1:$J$109)</f>
        <v>3</v>
      </c>
      <c r="AK28">
        <f>_xlfn.XLOOKUP(X28,[1]Sheet1!$A$1:$A$109,[1]Sheet1!$J$1:$J$109)</f>
        <v>4</v>
      </c>
      <c r="AL28">
        <f>_xlfn.XLOOKUP(Y28,[1]Sheet1!$A$1:$A$109,[1]Sheet1!$J$1:$J$109)</f>
        <v>2</v>
      </c>
      <c r="AM28">
        <f>_xlfn.XLOOKUP(Z28,[1]Sheet1!$A$1:$A$109,[1]Sheet1!$J$1:$J$109)</f>
        <v>2</v>
      </c>
      <c r="AN28">
        <f>_xlfn.XLOOKUP(AA28,[1]Sheet1!$A$1:$A$109,[1]Sheet1!$J$1:$J$109)</f>
        <v>3</v>
      </c>
      <c r="AO28">
        <f>_xlfn.XLOOKUP(AB28,[1]Sheet1!$A$1:$A$109,[1]Sheet1!$J$1:$J$109)</f>
        <v>4</v>
      </c>
      <c r="AP28">
        <f>_xlfn.XLOOKUP(AC28,[1]Sheet1!$A$1:$A$109,[1]Sheet1!$J$1:$J$109)</f>
        <v>2</v>
      </c>
      <c r="AQ28">
        <f>_xlfn.XLOOKUP(AD28,[1]Sheet1!$A$1:$A$109,[1]Sheet1!$J$1:$J$109)</f>
        <v>4</v>
      </c>
      <c r="AR28">
        <f>_xlfn.XLOOKUP(AE28,[1]Sheet1!$A$1:$A$109,[1]Sheet1!$J$1:$J$109)</f>
        <v>2</v>
      </c>
      <c r="AT28">
        <f t="shared" si="25"/>
        <v>2</v>
      </c>
      <c r="AU28">
        <f t="shared" si="25"/>
        <v>5</v>
      </c>
      <c r="AV28">
        <f t="shared" si="25"/>
        <v>2</v>
      </c>
      <c r="AW28">
        <f t="shared" si="25"/>
        <v>3</v>
      </c>
      <c r="AX28">
        <v>22</v>
      </c>
      <c r="AY28">
        <f t="shared" si="26"/>
        <v>3</v>
      </c>
      <c r="AZ28">
        <f t="shared" si="27"/>
        <v>1.5</v>
      </c>
      <c r="BA28">
        <f t="shared" si="28"/>
        <v>0.6</v>
      </c>
      <c r="BB28">
        <f t="shared" si="29"/>
        <v>1.5</v>
      </c>
      <c r="BC28">
        <f t="shared" si="30"/>
        <v>1</v>
      </c>
      <c r="BE28">
        <f t="shared" si="31"/>
        <v>1100</v>
      </c>
      <c r="BF28">
        <f t="shared" si="32"/>
        <v>500</v>
      </c>
      <c r="BG28">
        <f t="shared" si="33"/>
        <v>1100</v>
      </c>
      <c r="BH28">
        <f t="shared" si="34"/>
        <v>700</v>
      </c>
      <c r="BI28" t="str">
        <f t="shared" si="35"/>
        <v>{{1,1100}|{2,500}|{3,1100}|{4,700}}</v>
      </c>
      <c r="BN28">
        <f>'sheet1 (2)'!Y27</f>
        <v>383213</v>
      </c>
      <c r="BO28">
        <f>'sheet1 (2)'!Z27</f>
        <v>49000</v>
      </c>
      <c r="BP28">
        <f>'sheet1 (2)'!AA27</f>
        <v>1051958</v>
      </c>
      <c r="BR28">
        <f t="shared" si="36"/>
        <v>84306</v>
      </c>
      <c r="BS28">
        <f t="shared" si="37"/>
        <v>10780</v>
      </c>
      <c r="BT28">
        <f t="shared" si="38"/>
        <v>231430</v>
      </c>
      <c r="BV28">
        <f t="shared" si="39"/>
        <v>38321</v>
      </c>
      <c r="BW28">
        <f t="shared" si="40"/>
        <v>4900</v>
      </c>
      <c r="BX28">
        <f t="shared" si="41"/>
        <v>105195</v>
      </c>
      <c r="BZ28">
        <f t="shared" si="42"/>
        <v>84306</v>
      </c>
      <c r="CA28">
        <f t="shared" si="43"/>
        <v>10780</v>
      </c>
      <c r="CB28">
        <f t="shared" si="44"/>
        <v>231430</v>
      </c>
      <c r="CD28">
        <f t="shared" si="45"/>
        <v>53649</v>
      </c>
      <c r="CE28">
        <f t="shared" si="46"/>
        <v>6860</v>
      </c>
      <c r="CF28">
        <f t="shared" si="47"/>
        <v>147274</v>
      </c>
      <c r="CH28" t="str">
        <f t="shared" si="48"/>
        <v>{{5,1,1,84306,0}|</v>
      </c>
      <c r="CI28" t="str">
        <f t="shared" si="49"/>
        <v>{5,1,2,10780,0}|</v>
      </c>
      <c r="CJ28" t="str">
        <f t="shared" si="50"/>
        <v>{5,1,3,231430,3}}</v>
      </c>
      <c r="CK28" t="str">
        <f t="shared" si="51"/>
        <v/>
      </c>
      <c r="CL28" t="str">
        <f t="shared" si="52"/>
        <v>{{5,1,1,38321,0}|</v>
      </c>
      <c r="CM28" t="str">
        <f t="shared" si="53"/>
        <v>{5,1,2,4900,0}|</v>
      </c>
      <c r="CN28" t="str">
        <f t="shared" si="54"/>
        <v>{5,1,3,105195,3}}</v>
      </c>
      <c r="CO28" t="str">
        <f t="shared" si="55"/>
        <v/>
      </c>
      <c r="CP28" t="str">
        <f t="shared" si="56"/>
        <v>{{5,1,1,84306,0}|</v>
      </c>
      <c r="CQ28" t="str">
        <f t="shared" si="57"/>
        <v>{5,1,2,10780,0}|</v>
      </c>
      <c r="CR28" t="str">
        <f t="shared" si="58"/>
        <v>{5,1,3,231430,3}}</v>
      </c>
      <c r="CS28" t="str">
        <f t="shared" si="59"/>
        <v/>
      </c>
      <c r="CT28" t="str">
        <f t="shared" si="60"/>
        <v>{{5,1,1,53649,0}|</v>
      </c>
      <c r="CU28" t="str">
        <f t="shared" si="61"/>
        <v>{5,1,2,6860,0}|</v>
      </c>
      <c r="CV28" t="str">
        <f t="shared" si="62"/>
        <v>{5,1,3,147274,3}}</v>
      </c>
    </row>
    <row r="29" spans="7:100" x14ac:dyDescent="0.15">
      <c r="G29" t="s">
        <v>43</v>
      </c>
      <c r="H29" t="s">
        <v>106</v>
      </c>
      <c r="I29" t="s">
        <v>120</v>
      </c>
      <c r="J29" t="s">
        <v>106</v>
      </c>
      <c r="K29" t="s">
        <v>120</v>
      </c>
      <c r="L29" t="s">
        <v>143</v>
      </c>
      <c r="M29" t="s">
        <v>111</v>
      </c>
      <c r="N29" t="s">
        <v>116</v>
      </c>
      <c r="O29" t="s">
        <v>111</v>
      </c>
      <c r="P29" t="s">
        <v>105</v>
      </c>
      <c r="Q29" t="s">
        <v>145</v>
      </c>
      <c r="R29" t="s">
        <v>104</v>
      </c>
      <c r="S29" t="s">
        <v>159</v>
      </c>
      <c r="T29">
        <f t="shared" si="13"/>
        <v>2007</v>
      </c>
      <c r="U29">
        <f t="shared" si="14"/>
        <v>3010</v>
      </c>
      <c r="V29">
        <f t="shared" si="15"/>
        <v>2007</v>
      </c>
      <c r="W29">
        <f t="shared" si="16"/>
        <v>3010</v>
      </c>
      <c r="X29">
        <f t="shared" si="17"/>
        <v>4009</v>
      </c>
      <c r="Y29">
        <f t="shared" si="18"/>
        <v>4027</v>
      </c>
      <c r="Z29">
        <f t="shared" si="19"/>
        <v>4007</v>
      </c>
      <c r="AA29">
        <f t="shared" si="20"/>
        <v>4027</v>
      </c>
      <c r="AB29">
        <f t="shared" si="21"/>
        <v>2006</v>
      </c>
      <c r="AC29">
        <f t="shared" si="22"/>
        <v>3009</v>
      </c>
      <c r="AD29">
        <f t="shared" si="23"/>
        <v>2005</v>
      </c>
      <c r="AE29">
        <f t="shared" si="24"/>
        <v>3008</v>
      </c>
      <c r="AG29">
        <f>_xlfn.XLOOKUP(T29,[1]Sheet1!$A$1:$A$109,[1]Sheet1!$J$1:$J$109)</f>
        <v>4</v>
      </c>
      <c r="AH29">
        <f>_xlfn.XLOOKUP(U29,[1]Sheet1!$A$1:$A$109,[1]Sheet1!$J$1:$J$109)</f>
        <v>2</v>
      </c>
      <c r="AI29">
        <f>_xlfn.XLOOKUP(V29,[1]Sheet1!$A$1:$A$109,[1]Sheet1!$J$1:$J$109)</f>
        <v>4</v>
      </c>
      <c r="AJ29">
        <f>_xlfn.XLOOKUP(W29,[1]Sheet1!$A$1:$A$109,[1]Sheet1!$J$1:$J$109)</f>
        <v>2</v>
      </c>
      <c r="AK29">
        <f>_xlfn.XLOOKUP(X29,[1]Sheet1!$A$1:$A$109,[1]Sheet1!$J$1:$J$109)</f>
        <v>4</v>
      </c>
      <c r="AL29">
        <f>_xlfn.XLOOKUP(Y29,[1]Sheet1!$A$1:$A$109,[1]Sheet1!$J$1:$J$109)</f>
        <v>2</v>
      </c>
      <c r="AM29">
        <f>_xlfn.XLOOKUP(Z29,[1]Sheet1!$A$1:$A$109,[1]Sheet1!$J$1:$J$109)</f>
        <v>3</v>
      </c>
      <c r="AN29">
        <f>_xlfn.XLOOKUP(AA29,[1]Sheet1!$A$1:$A$109,[1]Sheet1!$J$1:$J$109)</f>
        <v>2</v>
      </c>
      <c r="AO29">
        <f>_xlfn.XLOOKUP(AB29,[1]Sheet1!$A$1:$A$109,[1]Sheet1!$J$1:$J$109)</f>
        <v>4</v>
      </c>
      <c r="AP29">
        <f>_xlfn.XLOOKUP(AC29,[1]Sheet1!$A$1:$A$109,[1]Sheet1!$J$1:$J$109)</f>
        <v>1</v>
      </c>
      <c r="AQ29">
        <f>_xlfn.XLOOKUP(AD29,[1]Sheet1!$A$1:$A$109,[1]Sheet1!$J$1:$J$109)</f>
        <v>2</v>
      </c>
      <c r="AR29">
        <f>_xlfn.XLOOKUP(AE29,[1]Sheet1!$A$1:$A$109,[1]Sheet1!$J$1:$J$109)</f>
        <v>1</v>
      </c>
      <c r="AT29">
        <f t="shared" si="25"/>
        <v>2</v>
      </c>
      <c r="AU29">
        <f t="shared" si="25"/>
        <v>5</v>
      </c>
      <c r="AV29">
        <f t="shared" si="25"/>
        <v>1</v>
      </c>
      <c r="AW29">
        <f t="shared" si="25"/>
        <v>4</v>
      </c>
      <c r="AX29">
        <v>23</v>
      </c>
      <c r="AY29">
        <f t="shared" si="26"/>
        <v>3</v>
      </c>
      <c r="AZ29">
        <f t="shared" si="27"/>
        <v>1.5</v>
      </c>
      <c r="BA29">
        <f t="shared" si="28"/>
        <v>0.6</v>
      </c>
      <c r="BB29">
        <f t="shared" si="29"/>
        <v>3</v>
      </c>
      <c r="BC29">
        <f t="shared" si="30"/>
        <v>0.75</v>
      </c>
      <c r="BE29">
        <f t="shared" si="31"/>
        <v>1100</v>
      </c>
      <c r="BF29">
        <f t="shared" si="32"/>
        <v>500</v>
      </c>
      <c r="BG29">
        <f t="shared" si="33"/>
        <v>1200</v>
      </c>
      <c r="BH29">
        <f t="shared" si="34"/>
        <v>620</v>
      </c>
      <c r="BI29" t="str">
        <f t="shared" si="35"/>
        <v>{{1,1100}|{2,500}|{3,1200}|{4,620}}</v>
      </c>
      <c r="BN29">
        <f>'sheet1 (2)'!Y28</f>
        <v>601119</v>
      </c>
      <c r="BO29">
        <f>'sheet1 (2)'!Z28</f>
        <v>57750</v>
      </c>
      <c r="BP29">
        <f>'sheet1 (2)'!AA28</f>
        <v>1239808</v>
      </c>
      <c r="BR29">
        <f t="shared" si="36"/>
        <v>132246</v>
      </c>
      <c r="BS29">
        <f t="shared" si="37"/>
        <v>12705</v>
      </c>
      <c r="BT29">
        <f t="shared" si="38"/>
        <v>272757</v>
      </c>
      <c r="BV29">
        <f t="shared" si="39"/>
        <v>60111</v>
      </c>
      <c r="BW29">
        <f t="shared" si="40"/>
        <v>5775</v>
      </c>
      <c r="BX29">
        <f t="shared" si="41"/>
        <v>123980</v>
      </c>
      <c r="BZ29">
        <f t="shared" si="42"/>
        <v>144268</v>
      </c>
      <c r="CA29">
        <f t="shared" si="43"/>
        <v>13860</v>
      </c>
      <c r="CB29">
        <f t="shared" si="44"/>
        <v>297553</v>
      </c>
      <c r="CD29">
        <f t="shared" si="45"/>
        <v>74538</v>
      </c>
      <c r="CE29">
        <f t="shared" si="46"/>
        <v>7161</v>
      </c>
      <c r="CF29">
        <f t="shared" si="47"/>
        <v>153736</v>
      </c>
      <c r="CH29" t="str">
        <f t="shared" si="48"/>
        <v>{{5,1,1,132246,0}|</v>
      </c>
      <c r="CI29" t="str">
        <f t="shared" si="49"/>
        <v>{5,1,2,12705,0}|</v>
      </c>
      <c r="CJ29" t="str">
        <f t="shared" si="50"/>
        <v>{5,1,3,272757,3}}</v>
      </c>
      <c r="CK29" t="str">
        <f t="shared" si="51"/>
        <v/>
      </c>
      <c r="CL29" t="str">
        <f t="shared" si="52"/>
        <v>{{5,1,1,60111,0}|</v>
      </c>
      <c r="CM29" t="str">
        <f t="shared" si="53"/>
        <v>{5,1,2,5775,0}|</v>
      </c>
      <c r="CN29" t="str">
        <f t="shared" si="54"/>
        <v>{5,1,3,123980,3}}</v>
      </c>
      <c r="CO29" t="str">
        <f t="shared" si="55"/>
        <v/>
      </c>
      <c r="CP29" t="str">
        <f t="shared" si="56"/>
        <v>{{5,1,1,144268,0}|</v>
      </c>
      <c r="CQ29" t="str">
        <f t="shared" si="57"/>
        <v>{5,1,2,13860,0}|</v>
      </c>
      <c r="CR29" t="str">
        <f t="shared" si="58"/>
        <v>{5,1,3,297553,3}}</v>
      </c>
      <c r="CS29" t="str">
        <f t="shared" si="59"/>
        <v/>
      </c>
      <c r="CT29" t="str">
        <f t="shared" si="60"/>
        <v>{{5,1,1,74538,0}|</v>
      </c>
      <c r="CU29" t="str">
        <f t="shared" si="61"/>
        <v>{5,1,2,7161,0}|</v>
      </c>
      <c r="CV29" t="str">
        <f t="shared" si="62"/>
        <v>{5,1,3,153736,3}}</v>
      </c>
    </row>
    <row r="30" spans="7:100" x14ac:dyDescent="0.15">
      <c r="G30" t="s">
        <v>44</v>
      </c>
      <c r="H30" t="s">
        <v>138</v>
      </c>
      <c r="I30" t="s">
        <v>138</v>
      </c>
      <c r="J30" t="s">
        <v>87</v>
      </c>
      <c r="K30" t="s">
        <v>87</v>
      </c>
      <c r="L30" t="s">
        <v>123</v>
      </c>
      <c r="M30" t="s">
        <v>140</v>
      </c>
      <c r="N30" t="s">
        <v>140</v>
      </c>
      <c r="O30" t="s">
        <v>91</v>
      </c>
      <c r="P30" t="s">
        <v>98</v>
      </c>
      <c r="Q30" t="s">
        <v>98</v>
      </c>
      <c r="R30" t="s">
        <v>99</v>
      </c>
      <c r="S30" t="s">
        <v>160</v>
      </c>
      <c r="T30">
        <f t="shared" si="13"/>
        <v>3012</v>
      </c>
      <c r="U30">
        <f t="shared" si="14"/>
        <v>3012</v>
      </c>
      <c r="V30">
        <f t="shared" si="15"/>
        <v>3015</v>
      </c>
      <c r="W30">
        <f t="shared" si="16"/>
        <v>3015</v>
      </c>
      <c r="X30">
        <f t="shared" si="17"/>
        <v>4031</v>
      </c>
      <c r="Y30">
        <f t="shared" si="18"/>
        <v>4034</v>
      </c>
      <c r="Z30">
        <f t="shared" si="19"/>
        <v>4034</v>
      </c>
      <c r="AA30">
        <f t="shared" si="20"/>
        <v>4035</v>
      </c>
      <c r="AB30">
        <f t="shared" si="21"/>
        <v>3017</v>
      </c>
      <c r="AC30">
        <f t="shared" si="22"/>
        <v>3017</v>
      </c>
      <c r="AD30">
        <f t="shared" si="23"/>
        <v>3018</v>
      </c>
      <c r="AE30">
        <f t="shared" si="24"/>
        <v>3018</v>
      </c>
      <c r="AG30">
        <f>_xlfn.XLOOKUP(T30,[1]Sheet1!$A$1:$A$109,[1]Sheet1!$J$1:$J$109)</f>
        <v>2</v>
      </c>
      <c r="AH30">
        <f>_xlfn.XLOOKUP(U30,[1]Sheet1!$A$1:$A$109,[1]Sheet1!$J$1:$J$109)</f>
        <v>2</v>
      </c>
      <c r="AI30">
        <f>_xlfn.XLOOKUP(V30,[1]Sheet1!$A$1:$A$109,[1]Sheet1!$J$1:$J$109)</f>
        <v>1</v>
      </c>
      <c r="AJ30">
        <f>_xlfn.XLOOKUP(W30,[1]Sheet1!$A$1:$A$109,[1]Sheet1!$J$1:$J$109)</f>
        <v>1</v>
      </c>
      <c r="AK30">
        <f>_xlfn.XLOOKUP(X30,[1]Sheet1!$A$1:$A$109,[1]Sheet1!$J$1:$J$109)</f>
        <v>1</v>
      </c>
      <c r="AL30">
        <f>_xlfn.XLOOKUP(Y30,[1]Sheet1!$A$1:$A$109,[1]Sheet1!$J$1:$J$109)</f>
        <v>2</v>
      </c>
      <c r="AM30">
        <f>_xlfn.XLOOKUP(Z30,[1]Sheet1!$A$1:$A$109,[1]Sheet1!$J$1:$J$109)</f>
        <v>2</v>
      </c>
      <c r="AN30">
        <f>_xlfn.XLOOKUP(AA30,[1]Sheet1!$A$1:$A$109,[1]Sheet1!$J$1:$J$109)</f>
        <v>2</v>
      </c>
      <c r="AO30">
        <f>_xlfn.XLOOKUP(AB30,[1]Sheet1!$A$1:$A$109,[1]Sheet1!$J$1:$J$109)</f>
        <v>2</v>
      </c>
      <c r="AP30">
        <f>_xlfn.XLOOKUP(AC30,[1]Sheet1!$A$1:$A$109,[1]Sheet1!$J$1:$J$109)</f>
        <v>2</v>
      </c>
      <c r="AQ30">
        <f>_xlfn.XLOOKUP(AD30,[1]Sheet1!$A$1:$A$109,[1]Sheet1!$J$1:$J$109)</f>
        <v>4</v>
      </c>
      <c r="AR30">
        <f>_xlfn.XLOOKUP(AE30,[1]Sheet1!$A$1:$A$109,[1]Sheet1!$J$1:$J$109)</f>
        <v>4</v>
      </c>
      <c r="AT30">
        <f t="shared" si="25"/>
        <v>3</v>
      </c>
      <c r="AU30">
        <f t="shared" si="25"/>
        <v>7</v>
      </c>
      <c r="AV30">
        <f t="shared" si="25"/>
        <v>0</v>
      </c>
      <c r="AW30">
        <f t="shared" si="25"/>
        <v>2</v>
      </c>
      <c r="AX30">
        <v>24</v>
      </c>
      <c r="AY30">
        <f t="shared" si="26"/>
        <v>3</v>
      </c>
      <c r="AZ30">
        <f t="shared" si="27"/>
        <v>1</v>
      </c>
      <c r="BA30">
        <f t="shared" si="28"/>
        <v>0.42857142857142855</v>
      </c>
      <c r="BB30">
        <f t="shared" si="29"/>
        <v>0</v>
      </c>
      <c r="BC30">
        <f t="shared" si="30"/>
        <v>1.5</v>
      </c>
      <c r="BE30">
        <f t="shared" si="31"/>
        <v>700</v>
      </c>
      <c r="BF30">
        <f t="shared" si="32"/>
        <v>280</v>
      </c>
      <c r="BG30">
        <f t="shared" si="33"/>
        <v>0</v>
      </c>
      <c r="BH30">
        <f t="shared" si="34"/>
        <v>1100</v>
      </c>
      <c r="BI30" t="str">
        <f t="shared" si="35"/>
        <v>{{1,700}|{2,280}|{3,0}|{4,1100}}</v>
      </c>
      <c r="BN30">
        <f>'sheet1 (2)'!Y29</f>
        <v>1202238</v>
      </c>
      <c r="BO30">
        <f>'sheet1 (2)'!Z29</f>
        <v>101500</v>
      </c>
      <c r="BP30">
        <f>'sheet1 (2)'!AA29</f>
        <v>2179057</v>
      </c>
      <c r="BR30">
        <f t="shared" si="36"/>
        <v>168313</v>
      </c>
      <c r="BS30">
        <f t="shared" si="37"/>
        <v>14210</v>
      </c>
      <c r="BT30">
        <f t="shared" si="38"/>
        <v>305067</v>
      </c>
      <c r="BV30">
        <f t="shared" si="39"/>
        <v>67325</v>
      </c>
      <c r="BW30">
        <f t="shared" si="40"/>
        <v>5684</v>
      </c>
      <c r="BX30">
        <f t="shared" si="41"/>
        <v>122027</v>
      </c>
      <c r="BZ30">
        <f t="shared" si="42"/>
        <v>0</v>
      </c>
      <c r="CA30">
        <f t="shared" si="43"/>
        <v>0</v>
      </c>
      <c r="CB30">
        <f t="shared" si="44"/>
        <v>0</v>
      </c>
      <c r="CD30">
        <f t="shared" si="45"/>
        <v>264492</v>
      </c>
      <c r="CE30">
        <f t="shared" si="46"/>
        <v>22330</v>
      </c>
      <c r="CF30">
        <f t="shared" si="47"/>
        <v>479392</v>
      </c>
      <c r="CH30" t="str">
        <f t="shared" si="48"/>
        <v>{{5,1,1,168313,0}|</v>
      </c>
      <c r="CI30" t="str">
        <f t="shared" si="49"/>
        <v>{5,1,2,14210,0}|</v>
      </c>
      <c r="CJ30" t="str">
        <f t="shared" si="50"/>
        <v>{5,1,3,305067,3}}</v>
      </c>
      <c r="CK30" t="str">
        <f t="shared" si="51"/>
        <v/>
      </c>
      <c r="CL30" t="str">
        <f t="shared" si="52"/>
        <v>{{5,1,1,67325,0}|</v>
      </c>
      <c r="CM30" t="str">
        <f t="shared" si="53"/>
        <v>{5,1,2,5684,0}|</v>
      </c>
      <c r="CN30" t="str">
        <f t="shared" si="54"/>
        <v>{5,1,3,122027,3}}</v>
      </c>
      <c r="CO30" t="str">
        <f t="shared" si="55"/>
        <v/>
      </c>
      <c r="CP30" t="str">
        <f t="shared" si="56"/>
        <v>{{5,1,1,0,0}|</v>
      </c>
      <c r="CQ30" t="str">
        <f t="shared" si="57"/>
        <v>{5,1,2,0,0}|</v>
      </c>
      <c r="CR30" t="str">
        <f t="shared" si="58"/>
        <v>{5,1,3,0,3}}</v>
      </c>
      <c r="CS30" t="str">
        <f t="shared" si="59"/>
        <v/>
      </c>
      <c r="CT30" t="str">
        <f t="shared" si="60"/>
        <v>{{5,1,1,264492,0}|</v>
      </c>
      <c r="CU30" t="str">
        <f t="shared" si="61"/>
        <v>{5,1,2,22330,0}|</v>
      </c>
      <c r="CV30" t="str">
        <f t="shared" si="62"/>
        <v>{5,1,3,479392,3}}</v>
      </c>
    </row>
    <row r="31" spans="7:100" x14ac:dyDescent="0.15">
      <c r="G31" t="s">
        <v>45</v>
      </c>
      <c r="H31" t="s">
        <v>126</v>
      </c>
      <c r="I31" t="s">
        <v>87</v>
      </c>
      <c r="J31" t="s">
        <v>134</v>
      </c>
      <c r="K31" t="s">
        <v>98</v>
      </c>
      <c r="L31" t="s">
        <v>117</v>
      </c>
      <c r="M31" t="s">
        <v>100</v>
      </c>
      <c r="N31" t="s">
        <v>157</v>
      </c>
      <c r="O31" t="s">
        <v>124</v>
      </c>
      <c r="P31" t="s">
        <v>122</v>
      </c>
      <c r="Q31" t="s">
        <v>115</v>
      </c>
      <c r="R31" t="s">
        <v>119</v>
      </c>
      <c r="S31" t="s">
        <v>161</v>
      </c>
      <c r="T31">
        <f t="shared" si="13"/>
        <v>2008</v>
      </c>
      <c r="U31">
        <f t="shared" si="14"/>
        <v>3015</v>
      </c>
      <c r="V31">
        <f t="shared" si="15"/>
        <v>2010</v>
      </c>
      <c r="W31">
        <f t="shared" si="16"/>
        <v>3017</v>
      </c>
      <c r="X31">
        <f t="shared" si="17"/>
        <v>4018</v>
      </c>
      <c r="Y31">
        <f t="shared" si="18"/>
        <v>4038</v>
      </c>
      <c r="Z31">
        <f t="shared" si="19"/>
        <v>4021</v>
      </c>
      <c r="AA31">
        <f t="shared" si="20"/>
        <v>4000</v>
      </c>
      <c r="AB31">
        <f t="shared" si="21"/>
        <v>3004</v>
      </c>
      <c r="AC31">
        <f t="shared" si="22"/>
        <v>2004</v>
      </c>
      <c r="AD31">
        <f t="shared" si="23"/>
        <v>3008</v>
      </c>
      <c r="AE31">
        <f t="shared" si="24"/>
        <v>2006</v>
      </c>
      <c r="AG31">
        <f>_xlfn.XLOOKUP(T31,[1]Sheet1!$A$1:$A$109,[1]Sheet1!$J$1:$J$109)</f>
        <v>3</v>
      </c>
      <c r="AH31">
        <f>_xlfn.XLOOKUP(U31,[1]Sheet1!$A$1:$A$109,[1]Sheet1!$J$1:$J$109)</f>
        <v>1</v>
      </c>
      <c r="AI31">
        <f>_xlfn.XLOOKUP(V31,[1]Sheet1!$A$1:$A$109,[1]Sheet1!$J$1:$J$109)</f>
        <v>2</v>
      </c>
      <c r="AJ31">
        <f>_xlfn.XLOOKUP(W31,[1]Sheet1!$A$1:$A$109,[1]Sheet1!$J$1:$J$109)</f>
        <v>2</v>
      </c>
      <c r="AK31">
        <f>_xlfn.XLOOKUP(X31,[1]Sheet1!$A$1:$A$109,[1]Sheet1!$J$1:$J$109)</f>
        <v>3</v>
      </c>
      <c r="AL31">
        <f>_xlfn.XLOOKUP(Y31,[1]Sheet1!$A$1:$A$109,[1]Sheet1!$J$1:$J$109)</f>
        <v>2</v>
      </c>
      <c r="AM31">
        <f>_xlfn.XLOOKUP(Z31,[1]Sheet1!$A$1:$A$109,[1]Sheet1!$J$1:$J$109)</f>
        <v>3</v>
      </c>
      <c r="AN31">
        <f>_xlfn.XLOOKUP(AA31,[1]Sheet1!$A$1:$A$109,[1]Sheet1!$J$1:$J$109)</f>
        <v>2</v>
      </c>
      <c r="AO31">
        <f>_xlfn.XLOOKUP(AB31,[1]Sheet1!$A$1:$A$109,[1]Sheet1!$J$1:$J$109)</f>
        <v>3</v>
      </c>
      <c r="AP31">
        <f>_xlfn.XLOOKUP(AC31,[1]Sheet1!$A$1:$A$109,[1]Sheet1!$J$1:$J$109)</f>
        <v>2</v>
      </c>
      <c r="AQ31">
        <f>_xlfn.XLOOKUP(AD31,[1]Sheet1!$A$1:$A$109,[1]Sheet1!$J$1:$J$109)</f>
        <v>1</v>
      </c>
      <c r="AR31">
        <f>_xlfn.XLOOKUP(AE31,[1]Sheet1!$A$1:$A$109,[1]Sheet1!$J$1:$J$109)</f>
        <v>4</v>
      </c>
      <c r="AT31">
        <f t="shared" si="25"/>
        <v>2</v>
      </c>
      <c r="AU31">
        <f t="shared" si="25"/>
        <v>5</v>
      </c>
      <c r="AV31">
        <f t="shared" si="25"/>
        <v>4</v>
      </c>
      <c r="AW31">
        <f t="shared" si="25"/>
        <v>1</v>
      </c>
      <c r="AX31">
        <v>25</v>
      </c>
      <c r="AY31">
        <f t="shared" si="26"/>
        <v>3</v>
      </c>
      <c r="AZ31">
        <f t="shared" si="27"/>
        <v>1.5</v>
      </c>
      <c r="BA31">
        <f t="shared" si="28"/>
        <v>0.6</v>
      </c>
      <c r="BB31">
        <f t="shared" si="29"/>
        <v>0.75</v>
      </c>
      <c r="BC31">
        <f t="shared" si="30"/>
        <v>3</v>
      </c>
      <c r="BE31">
        <f t="shared" si="31"/>
        <v>1100</v>
      </c>
      <c r="BF31">
        <f t="shared" si="32"/>
        <v>500</v>
      </c>
      <c r="BG31">
        <f t="shared" si="33"/>
        <v>620</v>
      </c>
      <c r="BH31">
        <f t="shared" si="34"/>
        <v>1200</v>
      </c>
      <c r="BI31" t="str">
        <f t="shared" si="35"/>
        <v>{{1,1100}|{2,500}|{3,620}|{4,1200}}</v>
      </c>
      <c r="BN31">
        <f>'sheet1 (2)'!Y30</f>
        <v>1412630</v>
      </c>
      <c r="BO31">
        <f>'sheet1 (2)'!Z30</f>
        <v>623000</v>
      </c>
      <c r="BP31">
        <f>'sheet1 (2)'!AA30</f>
        <v>13374906</v>
      </c>
      <c r="BR31">
        <f t="shared" si="36"/>
        <v>310778</v>
      </c>
      <c r="BS31">
        <f t="shared" si="37"/>
        <v>137060</v>
      </c>
      <c r="BT31">
        <f t="shared" si="38"/>
        <v>2942479</v>
      </c>
      <c r="BV31">
        <f t="shared" si="39"/>
        <v>141263</v>
      </c>
      <c r="BW31">
        <f t="shared" si="40"/>
        <v>62300</v>
      </c>
      <c r="BX31">
        <f t="shared" si="41"/>
        <v>1337490</v>
      </c>
      <c r="BZ31">
        <f t="shared" si="42"/>
        <v>175166</v>
      </c>
      <c r="CA31">
        <f t="shared" si="43"/>
        <v>77252</v>
      </c>
      <c r="CB31">
        <f t="shared" si="44"/>
        <v>1658488</v>
      </c>
      <c r="CD31">
        <f t="shared" si="45"/>
        <v>339031</v>
      </c>
      <c r="CE31">
        <f t="shared" si="46"/>
        <v>149520</v>
      </c>
      <c r="CF31">
        <f t="shared" si="47"/>
        <v>3209977</v>
      </c>
      <c r="CH31" t="str">
        <f t="shared" si="48"/>
        <v>{{5,1,1,310778,0}|</v>
      </c>
      <c r="CI31" t="str">
        <f t="shared" si="49"/>
        <v>{5,1,2,137060,0}|</v>
      </c>
      <c r="CJ31" t="str">
        <f t="shared" si="50"/>
        <v>{5,1,3,2942479,3}}</v>
      </c>
      <c r="CK31" t="str">
        <f t="shared" si="51"/>
        <v/>
      </c>
      <c r="CL31" t="str">
        <f t="shared" si="52"/>
        <v>{{5,1,1,141263,0}|</v>
      </c>
      <c r="CM31" t="str">
        <f t="shared" si="53"/>
        <v>{5,1,2,62300,0}|</v>
      </c>
      <c r="CN31" t="str">
        <f t="shared" si="54"/>
        <v>{5,1,3,1337490,3}}</v>
      </c>
      <c r="CO31" t="str">
        <f t="shared" si="55"/>
        <v/>
      </c>
      <c r="CP31" t="str">
        <f t="shared" si="56"/>
        <v>{{5,1,1,175166,0}|</v>
      </c>
      <c r="CQ31" t="str">
        <f t="shared" si="57"/>
        <v>{5,1,2,77252,0}|</v>
      </c>
      <c r="CR31" t="str">
        <f t="shared" si="58"/>
        <v>{5,1,3,1658488,3}}</v>
      </c>
      <c r="CS31" t="str">
        <f t="shared" si="59"/>
        <v/>
      </c>
      <c r="CT31" t="str">
        <f t="shared" si="60"/>
        <v>{{5,1,1,339031,0}|</v>
      </c>
      <c r="CU31" t="str">
        <f t="shared" si="61"/>
        <v>{5,1,2,149520,0}|</v>
      </c>
      <c r="CV31" t="str">
        <f t="shared" si="62"/>
        <v>{5,1,3,3209977,3}}</v>
      </c>
    </row>
    <row r="32" spans="7:100" x14ac:dyDescent="0.15">
      <c r="G32" t="s">
        <v>46</v>
      </c>
      <c r="H32" t="s">
        <v>87</v>
      </c>
      <c r="I32" t="s">
        <v>98</v>
      </c>
      <c r="J32" t="s">
        <v>99</v>
      </c>
      <c r="K32" t="s">
        <v>108</v>
      </c>
      <c r="L32" t="s">
        <v>124</v>
      </c>
      <c r="M32" t="s">
        <v>103</v>
      </c>
      <c r="N32" t="s">
        <v>116</v>
      </c>
      <c r="O32" t="s">
        <v>143</v>
      </c>
      <c r="P32" t="s">
        <v>88</v>
      </c>
      <c r="Q32" t="s">
        <v>134</v>
      </c>
      <c r="R32" t="s">
        <v>113</v>
      </c>
      <c r="S32" t="s">
        <v>162</v>
      </c>
      <c r="T32">
        <f t="shared" si="13"/>
        <v>3015</v>
      </c>
      <c r="U32">
        <f t="shared" si="14"/>
        <v>3017</v>
      </c>
      <c r="V32">
        <f t="shared" si="15"/>
        <v>3018</v>
      </c>
      <c r="W32">
        <f t="shared" si="16"/>
        <v>3021</v>
      </c>
      <c r="X32">
        <f t="shared" si="17"/>
        <v>4000</v>
      </c>
      <c r="Y32">
        <f t="shared" si="18"/>
        <v>4004</v>
      </c>
      <c r="Z32">
        <f t="shared" si="19"/>
        <v>4007</v>
      </c>
      <c r="AA32">
        <f t="shared" si="20"/>
        <v>4009</v>
      </c>
      <c r="AB32">
        <f t="shared" si="21"/>
        <v>2009</v>
      </c>
      <c r="AC32">
        <f t="shared" si="22"/>
        <v>2010</v>
      </c>
      <c r="AD32">
        <f t="shared" si="23"/>
        <v>2013</v>
      </c>
      <c r="AE32">
        <f t="shared" si="24"/>
        <v>2016</v>
      </c>
      <c r="AG32">
        <f>_xlfn.XLOOKUP(T32,[1]Sheet1!$A$1:$A$109,[1]Sheet1!$J$1:$J$109)</f>
        <v>1</v>
      </c>
      <c r="AH32">
        <f>_xlfn.XLOOKUP(U32,[1]Sheet1!$A$1:$A$109,[1]Sheet1!$J$1:$J$109)</f>
        <v>2</v>
      </c>
      <c r="AI32">
        <f>_xlfn.XLOOKUP(V32,[1]Sheet1!$A$1:$A$109,[1]Sheet1!$J$1:$J$109)</f>
        <v>4</v>
      </c>
      <c r="AJ32">
        <f>_xlfn.XLOOKUP(W32,[1]Sheet1!$A$1:$A$109,[1]Sheet1!$J$1:$J$109)</f>
        <v>3</v>
      </c>
      <c r="AK32">
        <f>_xlfn.XLOOKUP(X32,[1]Sheet1!$A$1:$A$109,[1]Sheet1!$J$1:$J$109)</f>
        <v>2</v>
      </c>
      <c r="AL32">
        <f>_xlfn.XLOOKUP(Y32,[1]Sheet1!$A$1:$A$109,[1]Sheet1!$J$1:$J$109)</f>
        <v>4</v>
      </c>
      <c r="AM32">
        <f>_xlfn.XLOOKUP(Z32,[1]Sheet1!$A$1:$A$109,[1]Sheet1!$J$1:$J$109)</f>
        <v>3</v>
      </c>
      <c r="AN32">
        <f>_xlfn.XLOOKUP(AA32,[1]Sheet1!$A$1:$A$109,[1]Sheet1!$J$1:$J$109)</f>
        <v>4</v>
      </c>
      <c r="AO32">
        <f>_xlfn.XLOOKUP(AB32,[1]Sheet1!$A$1:$A$109,[1]Sheet1!$J$1:$J$109)</f>
        <v>3</v>
      </c>
      <c r="AP32">
        <f>_xlfn.XLOOKUP(AC32,[1]Sheet1!$A$1:$A$109,[1]Sheet1!$J$1:$J$109)</f>
        <v>2</v>
      </c>
      <c r="AQ32">
        <f>_xlfn.XLOOKUP(AD32,[1]Sheet1!$A$1:$A$109,[1]Sheet1!$J$1:$J$109)</f>
        <v>4</v>
      </c>
      <c r="AR32">
        <f>_xlfn.XLOOKUP(AE32,[1]Sheet1!$A$1:$A$109,[1]Sheet1!$J$1:$J$109)</f>
        <v>2</v>
      </c>
      <c r="AT32">
        <f t="shared" si="25"/>
        <v>1</v>
      </c>
      <c r="AU32">
        <f t="shared" si="25"/>
        <v>4</v>
      </c>
      <c r="AV32">
        <f t="shared" si="25"/>
        <v>3</v>
      </c>
      <c r="AW32">
        <f t="shared" si="25"/>
        <v>4</v>
      </c>
      <c r="AX32">
        <v>26</v>
      </c>
      <c r="AY32">
        <f t="shared" si="26"/>
        <v>3</v>
      </c>
      <c r="AZ32">
        <f t="shared" si="27"/>
        <v>3</v>
      </c>
      <c r="BA32">
        <f t="shared" si="28"/>
        <v>0.75</v>
      </c>
      <c r="BB32">
        <f t="shared" si="29"/>
        <v>1</v>
      </c>
      <c r="BC32">
        <f t="shared" si="30"/>
        <v>0.75</v>
      </c>
      <c r="BE32">
        <f t="shared" si="31"/>
        <v>1200</v>
      </c>
      <c r="BF32">
        <f t="shared" si="32"/>
        <v>620</v>
      </c>
      <c r="BG32">
        <f t="shared" si="33"/>
        <v>700</v>
      </c>
      <c r="BH32">
        <f t="shared" si="34"/>
        <v>620</v>
      </c>
      <c r="BI32" t="str">
        <f t="shared" si="35"/>
        <v>{{1,1200}|{2,620}|{3,700}|{4,620}}</v>
      </c>
      <c r="BN32">
        <f>'sheet1 (2)'!Y31</f>
        <v>2139985</v>
      </c>
      <c r="BO32">
        <f>'sheet1 (2)'!Z31</f>
        <v>735000</v>
      </c>
      <c r="BP32">
        <f>'sheet1 (2)'!AA31</f>
        <v>15779384</v>
      </c>
      <c r="BR32">
        <f t="shared" si="36"/>
        <v>513596</v>
      </c>
      <c r="BS32">
        <f t="shared" si="37"/>
        <v>176400</v>
      </c>
      <c r="BT32">
        <f t="shared" si="38"/>
        <v>3787052</v>
      </c>
      <c r="BV32">
        <f t="shared" si="39"/>
        <v>265358</v>
      </c>
      <c r="BW32">
        <f t="shared" si="40"/>
        <v>91140</v>
      </c>
      <c r="BX32">
        <f t="shared" si="41"/>
        <v>1956643</v>
      </c>
      <c r="BZ32">
        <f t="shared" si="42"/>
        <v>299597</v>
      </c>
      <c r="CA32">
        <f t="shared" si="43"/>
        <v>102900</v>
      </c>
      <c r="CB32">
        <f t="shared" si="44"/>
        <v>2209113</v>
      </c>
      <c r="CD32">
        <f t="shared" si="45"/>
        <v>265358</v>
      </c>
      <c r="CE32">
        <f t="shared" si="46"/>
        <v>91140</v>
      </c>
      <c r="CF32">
        <f t="shared" si="47"/>
        <v>1956643</v>
      </c>
      <c r="CH32" t="str">
        <f t="shared" si="48"/>
        <v>{{5,1,1,513596,0}|</v>
      </c>
      <c r="CI32" t="str">
        <f t="shared" si="49"/>
        <v>{5,1,2,176400,0}|</v>
      </c>
      <c r="CJ32" t="str">
        <f t="shared" si="50"/>
        <v>{5,1,3,3787052,3}}</v>
      </c>
      <c r="CK32" t="str">
        <f t="shared" si="51"/>
        <v/>
      </c>
      <c r="CL32" t="str">
        <f t="shared" si="52"/>
        <v>{{5,1,1,265358,0}|</v>
      </c>
      <c r="CM32" t="str">
        <f t="shared" si="53"/>
        <v>{5,1,2,91140,0}|</v>
      </c>
      <c r="CN32" t="str">
        <f t="shared" si="54"/>
        <v>{5,1,3,1956643,3}}</v>
      </c>
      <c r="CO32" t="str">
        <f t="shared" si="55"/>
        <v/>
      </c>
      <c r="CP32" t="str">
        <f t="shared" si="56"/>
        <v>{{5,1,1,299597,0}|</v>
      </c>
      <c r="CQ32" t="str">
        <f t="shared" si="57"/>
        <v>{5,1,2,102900,0}|</v>
      </c>
      <c r="CR32" t="str">
        <f t="shared" si="58"/>
        <v>{5,1,3,2209113,3}}</v>
      </c>
      <c r="CS32" t="str">
        <f t="shared" si="59"/>
        <v/>
      </c>
      <c r="CT32" t="str">
        <f t="shared" si="60"/>
        <v>{{5,1,1,265358,0}|</v>
      </c>
      <c r="CU32" t="str">
        <f t="shared" si="61"/>
        <v>{5,1,2,91140,0}|</v>
      </c>
      <c r="CV32" t="str">
        <f t="shared" si="62"/>
        <v>{5,1,3,1956643,3}}</v>
      </c>
    </row>
    <row r="33" spans="7:100" x14ac:dyDescent="0.15">
      <c r="G33" t="s">
        <v>47</v>
      </c>
      <c r="H33" t="s">
        <v>134</v>
      </c>
      <c r="I33" t="s">
        <v>99</v>
      </c>
      <c r="J33" t="s">
        <v>96</v>
      </c>
      <c r="K33" t="s">
        <v>129</v>
      </c>
      <c r="L33" t="s">
        <v>137</v>
      </c>
      <c r="M33" t="s">
        <v>136</v>
      </c>
      <c r="N33" t="s">
        <v>123</v>
      </c>
      <c r="O33" t="s">
        <v>92</v>
      </c>
      <c r="P33" t="s">
        <v>108</v>
      </c>
      <c r="Q33" t="s">
        <v>122</v>
      </c>
      <c r="R33" t="s">
        <v>104</v>
      </c>
      <c r="S33" t="s">
        <v>163</v>
      </c>
      <c r="T33">
        <f t="shared" si="13"/>
        <v>2010</v>
      </c>
      <c r="U33">
        <f t="shared" si="14"/>
        <v>3018</v>
      </c>
      <c r="V33">
        <f t="shared" si="15"/>
        <v>3000</v>
      </c>
      <c r="W33">
        <f t="shared" si="16"/>
        <v>2003</v>
      </c>
      <c r="X33">
        <f t="shared" si="17"/>
        <v>4026</v>
      </c>
      <c r="Y33">
        <f t="shared" si="18"/>
        <v>4012</v>
      </c>
      <c r="Z33">
        <f t="shared" si="19"/>
        <v>4031</v>
      </c>
      <c r="AA33">
        <f t="shared" si="20"/>
        <v>4017</v>
      </c>
      <c r="AB33">
        <f t="shared" si="21"/>
        <v>3021</v>
      </c>
      <c r="AC33">
        <f t="shared" si="22"/>
        <v>3004</v>
      </c>
      <c r="AD33">
        <f t="shared" si="23"/>
        <v>2005</v>
      </c>
      <c r="AE33">
        <f t="shared" si="24"/>
        <v>3010</v>
      </c>
      <c r="AG33">
        <f>_xlfn.XLOOKUP(T33,[1]Sheet1!$A$1:$A$109,[1]Sheet1!$J$1:$J$109)</f>
        <v>2</v>
      </c>
      <c r="AH33">
        <f>_xlfn.XLOOKUP(U33,[1]Sheet1!$A$1:$A$109,[1]Sheet1!$J$1:$J$109)</f>
        <v>4</v>
      </c>
      <c r="AI33">
        <f>_xlfn.XLOOKUP(V33,[1]Sheet1!$A$1:$A$109,[1]Sheet1!$J$1:$J$109)</f>
        <v>4</v>
      </c>
      <c r="AJ33">
        <f>_xlfn.XLOOKUP(W33,[1]Sheet1!$A$1:$A$109,[1]Sheet1!$J$1:$J$109)</f>
        <v>1</v>
      </c>
      <c r="AK33">
        <f>_xlfn.XLOOKUP(X33,[1]Sheet1!$A$1:$A$109,[1]Sheet1!$J$1:$J$109)</f>
        <v>3</v>
      </c>
      <c r="AL33">
        <f>_xlfn.XLOOKUP(Y33,[1]Sheet1!$A$1:$A$109,[1]Sheet1!$J$1:$J$109)</f>
        <v>3</v>
      </c>
      <c r="AM33">
        <f>_xlfn.XLOOKUP(Z33,[1]Sheet1!$A$1:$A$109,[1]Sheet1!$J$1:$J$109)</f>
        <v>1</v>
      </c>
      <c r="AN33">
        <f>_xlfn.XLOOKUP(AA33,[1]Sheet1!$A$1:$A$109,[1]Sheet1!$J$1:$J$109)</f>
        <v>1</v>
      </c>
      <c r="AO33">
        <f>_xlfn.XLOOKUP(AB33,[1]Sheet1!$A$1:$A$109,[1]Sheet1!$J$1:$J$109)</f>
        <v>3</v>
      </c>
      <c r="AP33">
        <f>_xlfn.XLOOKUP(AC33,[1]Sheet1!$A$1:$A$109,[1]Sheet1!$J$1:$J$109)</f>
        <v>3</v>
      </c>
      <c r="AQ33">
        <f>_xlfn.XLOOKUP(AD33,[1]Sheet1!$A$1:$A$109,[1]Sheet1!$J$1:$J$109)</f>
        <v>2</v>
      </c>
      <c r="AR33">
        <f>_xlfn.XLOOKUP(AE33,[1]Sheet1!$A$1:$A$109,[1]Sheet1!$J$1:$J$109)</f>
        <v>2</v>
      </c>
      <c r="AT33">
        <f t="shared" si="25"/>
        <v>3</v>
      </c>
      <c r="AU33">
        <f t="shared" si="25"/>
        <v>3</v>
      </c>
      <c r="AV33">
        <f t="shared" si="25"/>
        <v>4</v>
      </c>
      <c r="AW33">
        <f t="shared" si="25"/>
        <v>2</v>
      </c>
      <c r="AX33">
        <v>27</v>
      </c>
      <c r="AY33">
        <f t="shared" si="26"/>
        <v>3</v>
      </c>
      <c r="AZ33">
        <f t="shared" si="27"/>
        <v>1</v>
      </c>
      <c r="BA33">
        <f t="shared" si="28"/>
        <v>1</v>
      </c>
      <c r="BB33">
        <f t="shared" si="29"/>
        <v>0.75</v>
      </c>
      <c r="BC33">
        <f t="shared" si="30"/>
        <v>1.5</v>
      </c>
      <c r="BE33">
        <f t="shared" si="31"/>
        <v>700</v>
      </c>
      <c r="BF33">
        <f t="shared" si="32"/>
        <v>700</v>
      </c>
      <c r="BG33">
        <f t="shared" si="33"/>
        <v>620</v>
      </c>
      <c r="BH33">
        <f t="shared" si="34"/>
        <v>1100</v>
      </c>
      <c r="BI33" t="str">
        <f t="shared" si="35"/>
        <v>{{1,700}|{2,700}|{3,620}|{4,1100}}</v>
      </c>
      <c r="BN33">
        <f>'sheet1 (2)'!Y32</f>
        <v>5043391</v>
      </c>
      <c r="BO33">
        <f>'sheet1 (2)'!Z32</f>
        <v>4872000</v>
      </c>
      <c r="BP33">
        <f>'sheet1 (2)'!AA32</f>
        <v>104594776</v>
      </c>
      <c r="BR33">
        <f t="shared" si="36"/>
        <v>706074</v>
      </c>
      <c r="BS33">
        <f t="shared" si="37"/>
        <v>682080</v>
      </c>
      <c r="BT33">
        <f t="shared" si="38"/>
        <v>14643268</v>
      </c>
      <c r="BV33">
        <f t="shared" si="39"/>
        <v>706074</v>
      </c>
      <c r="BW33">
        <f t="shared" si="40"/>
        <v>682080</v>
      </c>
      <c r="BX33">
        <f t="shared" si="41"/>
        <v>14643268</v>
      </c>
      <c r="BZ33">
        <f t="shared" si="42"/>
        <v>625380</v>
      </c>
      <c r="CA33">
        <f t="shared" si="43"/>
        <v>604128</v>
      </c>
      <c r="CB33">
        <f t="shared" si="44"/>
        <v>12969752</v>
      </c>
      <c r="CD33">
        <f t="shared" si="45"/>
        <v>1109546</v>
      </c>
      <c r="CE33">
        <f t="shared" si="46"/>
        <v>1071840</v>
      </c>
      <c r="CF33">
        <f t="shared" si="47"/>
        <v>23010850</v>
      </c>
      <c r="CH33" t="str">
        <f t="shared" si="48"/>
        <v>{{5,1,1,706074,0}|</v>
      </c>
      <c r="CI33" t="str">
        <f t="shared" si="49"/>
        <v>{5,1,2,682080,0}|</v>
      </c>
      <c r="CJ33" t="str">
        <f t="shared" si="50"/>
        <v>{5,1,3,14643268,3}}</v>
      </c>
      <c r="CK33" t="str">
        <f t="shared" si="51"/>
        <v/>
      </c>
      <c r="CL33" t="str">
        <f t="shared" si="52"/>
        <v>{{5,1,1,706074,0}|</v>
      </c>
      <c r="CM33" t="str">
        <f t="shared" si="53"/>
        <v>{5,1,2,682080,0}|</v>
      </c>
      <c r="CN33" t="str">
        <f t="shared" si="54"/>
        <v>{5,1,3,14643268,3}}</v>
      </c>
      <c r="CO33" t="str">
        <f t="shared" si="55"/>
        <v/>
      </c>
      <c r="CP33" t="str">
        <f t="shared" si="56"/>
        <v>{{5,1,1,625380,0}|</v>
      </c>
      <c r="CQ33" t="str">
        <f t="shared" si="57"/>
        <v>{5,1,2,604128,0}|</v>
      </c>
      <c r="CR33" t="str">
        <f t="shared" si="58"/>
        <v>{5,1,3,12969752,3}}</v>
      </c>
      <c r="CS33" t="str">
        <f t="shared" si="59"/>
        <v/>
      </c>
      <c r="CT33" t="str">
        <f t="shared" si="60"/>
        <v>{{5,1,1,1109546,0}|</v>
      </c>
      <c r="CU33" t="str">
        <f t="shared" si="61"/>
        <v>{5,1,2,1071840,0}|</v>
      </c>
      <c r="CV33" t="str">
        <f t="shared" si="62"/>
        <v>{5,1,3,23010850,3}}</v>
      </c>
    </row>
    <row r="34" spans="7:100" x14ac:dyDescent="0.15">
      <c r="G34" t="s">
        <v>48</v>
      </c>
      <c r="H34" t="s">
        <v>89</v>
      </c>
      <c r="I34" t="s">
        <v>95</v>
      </c>
      <c r="J34" t="s">
        <v>129</v>
      </c>
      <c r="K34" t="s">
        <v>104</v>
      </c>
      <c r="L34" t="s">
        <v>136</v>
      </c>
      <c r="M34" t="s">
        <v>90</v>
      </c>
      <c r="N34" t="s">
        <v>142</v>
      </c>
      <c r="O34" t="s">
        <v>109</v>
      </c>
      <c r="P34" t="s">
        <v>145</v>
      </c>
      <c r="Q34" t="s">
        <v>87</v>
      </c>
      <c r="R34" t="s">
        <v>99</v>
      </c>
      <c r="S34" t="s">
        <v>97</v>
      </c>
      <c r="T34">
        <f t="shared" si="13"/>
        <v>3016</v>
      </c>
      <c r="U34">
        <f t="shared" si="14"/>
        <v>3019</v>
      </c>
      <c r="V34">
        <f t="shared" si="15"/>
        <v>2003</v>
      </c>
      <c r="W34">
        <f t="shared" si="16"/>
        <v>2005</v>
      </c>
      <c r="X34">
        <f t="shared" si="17"/>
        <v>4012</v>
      </c>
      <c r="Y34">
        <f t="shared" si="18"/>
        <v>4016</v>
      </c>
      <c r="Z34">
        <f t="shared" si="19"/>
        <v>4019</v>
      </c>
      <c r="AA34">
        <f t="shared" si="20"/>
        <v>4023</v>
      </c>
      <c r="AB34">
        <f t="shared" si="21"/>
        <v>3009</v>
      </c>
      <c r="AC34">
        <f t="shared" si="22"/>
        <v>3015</v>
      </c>
      <c r="AD34">
        <f t="shared" si="23"/>
        <v>3018</v>
      </c>
      <c r="AE34">
        <f t="shared" si="24"/>
        <v>3021</v>
      </c>
      <c r="AG34">
        <f>_xlfn.XLOOKUP(T34,[1]Sheet1!$A$1:$A$109,[1]Sheet1!$J$1:$J$109)</f>
        <v>2</v>
      </c>
      <c r="AH34">
        <f>_xlfn.XLOOKUP(U34,[1]Sheet1!$A$1:$A$109,[1]Sheet1!$J$1:$J$109)</f>
        <v>2</v>
      </c>
      <c r="AI34">
        <f>_xlfn.XLOOKUP(V34,[1]Sheet1!$A$1:$A$109,[1]Sheet1!$J$1:$J$109)</f>
        <v>1</v>
      </c>
      <c r="AJ34">
        <f>_xlfn.XLOOKUP(W34,[1]Sheet1!$A$1:$A$109,[1]Sheet1!$J$1:$J$109)</f>
        <v>2</v>
      </c>
      <c r="AK34">
        <f>_xlfn.XLOOKUP(X34,[1]Sheet1!$A$1:$A$109,[1]Sheet1!$J$1:$J$109)</f>
        <v>3</v>
      </c>
      <c r="AL34">
        <f>_xlfn.XLOOKUP(Y34,[1]Sheet1!$A$1:$A$109,[1]Sheet1!$J$1:$J$109)</f>
        <v>4</v>
      </c>
      <c r="AM34">
        <f>_xlfn.XLOOKUP(Z34,[1]Sheet1!$A$1:$A$109,[1]Sheet1!$J$1:$J$109)</f>
        <v>3</v>
      </c>
      <c r="AN34">
        <f>_xlfn.XLOOKUP(AA34,[1]Sheet1!$A$1:$A$109,[1]Sheet1!$J$1:$J$109)</f>
        <v>4</v>
      </c>
      <c r="AO34">
        <f>_xlfn.XLOOKUP(AB34,[1]Sheet1!$A$1:$A$109,[1]Sheet1!$J$1:$J$109)</f>
        <v>1</v>
      </c>
      <c r="AP34">
        <f>_xlfn.XLOOKUP(AC34,[1]Sheet1!$A$1:$A$109,[1]Sheet1!$J$1:$J$109)</f>
        <v>1</v>
      </c>
      <c r="AQ34">
        <f>_xlfn.XLOOKUP(AD34,[1]Sheet1!$A$1:$A$109,[1]Sheet1!$J$1:$J$109)</f>
        <v>4</v>
      </c>
      <c r="AR34">
        <f>_xlfn.XLOOKUP(AE34,[1]Sheet1!$A$1:$A$109,[1]Sheet1!$J$1:$J$109)</f>
        <v>3</v>
      </c>
      <c r="AT34">
        <f t="shared" si="25"/>
        <v>3</v>
      </c>
      <c r="AU34">
        <f t="shared" si="25"/>
        <v>3</v>
      </c>
      <c r="AV34">
        <f t="shared" si="25"/>
        <v>3</v>
      </c>
      <c r="AW34">
        <f t="shared" si="25"/>
        <v>3</v>
      </c>
      <c r="AX34">
        <v>28</v>
      </c>
      <c r="AY34">
        <f t="shared" si="26"/>
        <v>3</v>
      </c>
      <c r="AZ34">
        <f t="shared" si="27"/>
        <v>1</v>
      </c>
      <c r="BA34">
        <f t="shared" si="28"/>
        <v>1</v>
      </c>
      <c r="BB34">
        <f t="shared" si="29"/>
        <v>1</v>
      </c>
      <c r="BC34">
        <f t="shared" si="30"/>
        <v>1</v>
      </c>
      <c r="BE34">
        <f t="shared" si="31"/>
        <v>700</v>
      </c>
      <c r="BF34">
        <f t="shared" si="32"/>
        <v>700</v>
      </c>
      <c r="BG34">
        <f t="shared" si="33"/>
        <v>700</v>
      </c>
      <c r="BH34">
        <f t="shared" si="34"/>
        <v>700</v>
      </c>
      <c r="BI34" t="str">
        <f t="shared" si="35"/>
        <v>{{1,700}|{2,700}|{3,700}|{4,700}}</v>
      </c>
      <c r="BN34">
        <f>'sheet1 (2)'!Y33</f>
        <v>5812824</v>
      </c>
      <c r="BO34">
        <f>'sheet1 (2)'!Z33</f>
        <v>6300000</v>
      </c>
      <c r="BP34">
        <f>'sheet1 (2)'!AA33</f>
        <v>135251865</v>
      </c>
      <c r="BR34">
        <f t="shared" si="36"/>
        <v>813795</v>
      </c>
      <c r="BS34">
        <f t="shared" si="37"/>
        <v>882000</v>
      </c>
      <c r="BT34">
        <f t="shared" si="38"/>
        <v>18935261</v>
      </c>
      <c r="BV34">
        <f t="shared" si="39"/>
        <v>813795</v>
      </c>
      <c r="BW34">
        <f t="shared" si="40"/>
        <v>882000</v>
      </c>
      <c r="BX34">
        <f t="shared" si="41"/>
        <v>18935261</v>
      </c>
      <c r="BZ34">
        <f t="shared" si="42"/>
        <v>813795</v>
      </c>
      <c r="CA34">
        <f t="shared" si="43"/>
        <v>882000</v>
      </c>
      <c r="CB34">
        <f t="shared" si="44"/>
        <v>18935261</v>
      </c>
      <c r="CD34">
        <f t="shared" si="45"/>
        <v>813795</v>
      </c>
      <c r="CE34">
        <f t="shared" si="46"/>
        <v>882000</v>
      </c>
      <c r="CF34">
        <f t="shared" si="47"/>
        <v>18935261</v>
      </c>
      <c r="CH34" t="str">
        <f t="shared" si="48"/>
        <v>{{5,1,1,813795,0}|</v>
      </c>
      <c r="CI34" t="str">
        <f t="shared" si="49"/>
        <v>{5,1,2,882000,0}|</v>
      </c>
      <c r="CJ34" t="str">
        <f t="shared" si="50"/>
        <v>{5,1,3,18935261,3}}</v>
      </c>
      <c r="CK34" t="str">
        <f t="shared" si="51"/>
        <v/>
      </c>
      <c r="CL34" t="str">
        <f t="shared" si="52"/>
        <v>{{5,1,1,813795,0}|</v>
      </c>
      <c r="CM34" t="str">
        <f t="shared" si="53"/>
        <v>{5,1,2,882000,0}|</v>
      </c>
      <c r="CN34" t="str">
        <f t="shared" si="54"/>
        <v>{5,1,3,18935261,3}}</v>
      </c>
      <c r="CO34" t="str">
        <f t="shared" si="55"/>
        <v/>
      </c>
      <c r="CP34" t="str">
        <f t="shared" si="56"/>
        <v>{{5,1,1,813795,0}|</v>
      </c>
      <c r="CQ34" t="str">
        <f t="shared" si="57"/>
        <v>{5,1,2,882000,0}|</v>
      </c>
      <c r="CR34" t="str">
        <f t="shared" si="58"/>
        <v>{5,1,3,18935261,3}}</v>
      </c>
      <c r="CS34" t="str">
        <f t="shared" si="59"/>
        <v/>
      </c>
      <c r="CT34" t="str">
        <f t="shared" si="60"/>
        <v>{{5,1,1,813795,0}|</v>
      </c>
      <c r="CU34" t="str">
        <f t="shared" si="61"/>
        <v>{5,1,2,882000,0}|</v>
      </c>
      <c r="CV34" t="str">
        <f t="shared" si="62"/>
        <v>{5,1,3,18935261,3}}</v>
      </c>
    </row>
    <row r="35" spans="7:100" x14ac:dyDescent="0.15">
      <c r="G35" t="s">
        <v>49</v>
      </c>
      <c r="H35" t="s">
        <v>131</v>
      </c>
      <c r="I35" t="s">
        <v>108</v>
      </c>
      <c r="J35" t="s">
        <v>154</v>
      </c>
      <c r="K35" t="s">
        <v>126</v>
      </c>
      <c r="L35" t="s">
        <v>91</v>
      </c>
      <c r="M35" t="s">
        <v>157</v>
      </c>
      <c r="N35" t="s">
        <v>110</v>
      </c>
      <c r="O35" t="s">
        <v>149</v>
      </c>
      <c r="P35" t="s">
        <v>131</v>
      </c>
      <c r="Q35" t="s">
        <v>164</v>
      </c>
      <c r="R35" t="s">
        <v>119</v>
      </c>
      <c r="S35" t="s">
        <v>107</v>
      </c>
      <c r="T35">
        <f t="shared" si="13"/>
        <v>2011</v>
      </c>
      <c r="U35">
        <f t="shared" si="14"/>
        <v>3021</v>
      </c>
      <c r="V35">
        <f t="shared" si="15"/>
        <v>3006</v>
      </c>
      <c r="W35">
        <f t="shared" si="16"/>
        <v>2008</v>
      </c>
      <c r="X35">
        <f t="shared" si="17"/>
        <v>4035</v>
      </c>
      <c r="Y35">
        <f t="shared" si="18"/>
        <v>4021</v>
      </c>
      <c r="Z35">
        <f t="shared" si="19"/>
        <v>4006</v>
      </c>
      <c r="AA35">
        <f t="shared" si="20"/>
        <v>4030</v>
      </c>
      <c r="AB35">
        <f t="shared" si="21"/>
        <v>2011</v>
      </c>
      <c r="AC35">
        <f t="shared" si="22"/>
        <v>2000</v>
      </c>
      <c r="AD35">
        <f t="shared" si="23"/>
        <v>3008</v>
      </c>
      <c r="AE35">
        <f t="shared" si="24"/>
        <v>2008</v>
      </c>
      <c r="AG35">
        <f>_xlfn.XLOOKUP(T35,[1]Sheet1!$A$1:$A$109,[1]Sheet1!$J$1:$J$109)</f>
        <v>2</v>
      </c>
      <c r="AH35">
        <f>_xlfn.XLOOKUP(U35,[1]Sheet1!$A$1:$A$109,[1]Sheet1!$J$1:$J$109)</f>
        <v>3</v>
      </c>
      <c r="AI35">
        <f>_xlfn.XLOOKUP(V35,[1]Sheet1!$A$1:$A$109,[1]Sheet1!$J$1:$J$109)</f>
        <v>3</v>
      </c>
      <c r="AJ35">
        <f>_xlfn.XLOOKUP(W35,[1]Sheet1!$A$1:$A$109,[1]Sheet1!$J$1:$J$109)</f>
        <v>3</v>
      </c>
      <c r="AK35">
        <f>_xlfn.XLOOKUP(X35,[1]Sheet1!$A$1:$A$109,[1]Sheet1!$J$1:$J$109)</f>
        <v>2</v>
      </c>
      <c r="AL35">
        <f>_xlfn.XLOOKUP(Y35,[1]Sheet1!$A$1:$A$109,[1]Sheet1!$J$1:$J$109)</f>
        <v>3</v>
      </c>
      <c r="AM35">
        <f>_xlfn.XLOOKUP(Z35,[1]Sheet1!$A$1:$A$109,[1]Sheet1!$J$1:$J$109)</f>
        <v>3</v>
      </c>
      <c r="AN35">
        <f>_xlfn.XLOOKUP(AA35,[1]Sheet1!$A$1:$A$109,[1]Sheet1!$J$1:$J$109)</f>
        <v>1</v>
      </c>
      <c r="AO35">
        <f>_xlfn.XLOOKUP(AB35,[1]Sheet1!$A$1:$A$109,[1]Sheet1!$J$1:$J$109)</f>
        <v>2</v>
      </c>
      <c r="AP35">
        <f>_xlfn.XLOOKUP(AC35,[1]Sheet1!$A$1:$A$109,[1]Sheet1!$J$1:$J$109)</f>
        <v>1</v>
      </c>
      <c r="AQ35">
        <f>_xlfn.XLOOKUP(AD35,[1]Sheet1!$A$1:$A$109,[1]Sheet1!$J$1:$J$109)</f>
        <v>1</v>
      </c>
      <c r="AR35">
        <f>_xlfn.XLOOKUP(AE35,[1]Sheet1!$A$1:$A$109,[1]Sheet1!$J$1:$J$109)</f>
        <v>3</v>
      </c>
      <c r="AT35">
        <f t="shared" si="25"/>
        <v>3</v>
      </c>
      <c r="AU35">
        <f t="shared" si="25"/>
        <v>3</v>
      </c>
      <c r="AV35">
        <f t="shared" si="25"/>
        <v>6</v>
      </c>
      <c r="AW35">
        <f t="shared" si="25"/>
        <v>0</v>
      </c>
      <c r="AX35">
        <v>29</v>
      </c>
      <c r="AY35">
        <f t="shared" si="26"/>
        <v>3</v>
      </c>
      <c r="AZ35">
        <f t="shared" si="27"/>
        <v>1</v>
      </c>
      <c r="BA35">
        <f t="shared" si="28"/>
        <v>1</v>
      </c>
      <c r="BB35">
        <f t="shared" si="29"/>
        <v>0.5</v>
      </c>
      <c r="BC35">
        <f t="shared" si="30"/>
        <v>0</v>
      </c>
      <c r="BE35">
        <f t="shared" si="31"/>
        <v>700</v>
      </c>
      <c r="BF35">
        <f t="shared" si="32"/>
        <v>700</v>
      </c>
      <c r="BG35">
        <f t="shared" si="33"/>
        <v>420</v>
      </c>
      <c r="BH35">
        <f t="shared" si="34"/>
        <v>0</v>
      </c>
      <c r="BI35" t="str">
        <f t="shared" si="35"/>
        <v>{{1,700}|{2,700}|{3,420}|{4,0}}</v>
      </c>
      <c r="BN35">
        <f>'sheet1 (2)'!Y34</f>
        <v>6413944</v>
      </c>
      <c r="BO35">
        <f>'sheet1 (2)'!Z34</f>
        <v>8136800</v>
      </c>
      <c r="BP35">
        <f>'sheet1 (2)'!AA34</f>
        <v>174685298</v>
      </c>
      <c r="BR35">
        <f t="shared" si="36"/>
        <v>897952</v>
      </c>
      <c r="BS35">
        <f t="shared" si="37"/>
        <v>1139152</v>
      </c>
      <c r="BT35">
        <f t="shared" si="38"/>
        <v>24455941</v>
      </c>
      <c r="BV35">
        <f t="shared" si="39"/>
        <v>897952</v>
      </c>
      <c r="BW35">
        <f t="shared" si="40"/>
        <v>1139152</v>
      </c>
      <c r="BX35">
        <f t="shared" si="41"/>
        <v>24455941</v>
      </c>
      <c r="BZ35">
        <f t="shared" si="42"/>
        <v>538771</v>
      </c>
      <c r="CA35">
        <f t="shared" si="43"/>
        <v>683491</v>
      </c>
      <c r="CB35">
        <f t="shared" si="44"/>
        <v>14673565</v>
      </c>
      <c r="CD35">
        <f t="shared" si="45"/>
        <v>0</v>
      </c>
      <c r="CE35">
        <f t="shared" si="46"/>
        <v>0</v>
      </c>
      <c r="CF35">
        <f t="shared" si="47"/>
        <v>0</v>
      </c>
      <c r="CH35" t="str">
        <f t="shared" si="48"/>
        <v>{{5,1,1,897952,0}|</v>
      </c>
      <c r="CI35" t="str">
        <f t="shared" si="49"/>
        <v>{5,1,2,1139152,0}|</v>
      </c>
      <c r="CJ35" t="str">
        <f t="shared" si="50"/>
        <v>{5,1,3,24455941,3}}</v>
      </c>
      <c r="CK35" t="str">
        <f t="shared" si="51"/>
        <v/>
      </c>
      <c r="CL35" t="str">
        <f t="shared" si="52"/>
        <v>{{5,1,1,897952,0}|</v>
      </c>
      <c r="CM35" t="str">
        <f t="shared" si="53"/>
        <v>{5,1,2,1139152,0}|</v>
      </c>
      <c r="CN35" t="str">
        <f t="shared" si="54"/>
        <v>{5,1,3,24455941,3}}</v>
      </c>
      <c r="CO35" t="str">
        <f t="shared" si="55"/>
        <v/>
      </c>
      <c r="CP35" t="str">
        <f t="shared" si="56"/>
        <v>{{5,1,1,538771,0}|</v>
      </c>
      <c r="CQ35" t="str">
        <f t="shared" si="57"/>
        <v>{5,1,2,683491,0}|</v>
      </c>
      <c r="CR35" t="str">
        <f t="shared" si="58"/>
        <v>{5,1,3,14673565,3}}</v>
      </c>
      <c r="CS35" t="str">
        <f t="shared" si="59"/>
        <v/>
      </c>
      <c r="CT35" t="str">
        <f t="shared" si="60"/>
        <v>{{5,1,1,0,0}|</v>
      </c>
      <c r="CU35" t="str">
        <f t="shared" si="61"/>
        <v>{5,1,2,0,0}|</v>
      </c>
      <c r="CV35" t="str">
        <f t="shared" si="62"/>
        <v>{5,1,3,0,3}}</v>
      </c>
    </row>
    <row r="36" spans="7:100" x14ac:dyDescent="0.15">
      <c r="G36" t="s">
        <v>50</v>
      </c>
      <c r="H36" t="s">
        <v>98</v>
      </c>
      <c r="I36" t="s">
        <v>164</v>
      </c>
      <c r="J36" t="s">
        <v>105</v>
      </c>
      <c r="K36" t="s">
        <v>134</v>
      </c>
      <c r="L36" t="s">
        <v>142</v>
      </c>
      <c r="M36" t="s">
        <v>125</v>
      </c>
      <c r="N36" t="s">
        <v>123</v>
      </c>
      <c r="O36" t="s">
        <v>100</v>
      </c>
      <c r="P36" t="s">
        <v>115</v>
      </c>
      <c r="Q36" t="s">
        <v>106</v>
      </c>
      <c r="R36" t="s">
        <v>131</v>
      </c>
      <c r="S36" t="s">
        <v>114</v>
      </c>
      <c r="T36">
        <f t="shared" si="13"/>
        <v>3017</v>
      </c>
      <c r="U36">
        <f t="shared" si="14"/>
        <v>2000</v>
      </c>
      <c r="V36">
        <f t="shared" si="15"/>
        <v>2006</v>
      </c>
      <c r="W36">
        <f t="shared" si="16"/>
        <v>2010</v>
      </c>
      <c r="X36">
        <f t="shared" si="17"/>
        <v>4019</v>
      </c>
      <c r="Y36">
        <f t="shared" si="18"/>
        <v>4025</v>
      </c>
      <c r="Z36">
        <f t="shared" si="19"/>
        <v>4031</v>
      </c>
      <c r="AA36">
        <f t="shared" si="20"/>
        <v>4038</v>
      </c>
      <c r="AB36">
        <f t="shared" si="21"/>
        <v>2004</v>
      </c>
      <c r="AC36">
        <f t="shared" si="22"/>
        <v>2007</v>
      </c>
      <c r="AD36">
        <f t="shared" si="23"/>
        <v>2011</v>
      </c>
      <c r="AE36">
        <f t="shared" si="24"/>
        <v>3003</v>
      </c>
      <c r="AG36">
        <f>_xlfn.XLOOKUP(T36,[1]Sheet1!$A$1:$A$109,[1]Sheet1!$J$1:$J$109)</f>
        <v>2</v>
      </c>
      <c r="AH36">
        <f>_xlfn.XLOOKUP(U36,[1]Sheet1!$A$1:$A$109,[1]Sheet1!$J$1:$J$109)</f>
        <v>1</v>
      </c>
      <c r="AI36">
        <f>_xlfn.XLOOKUP(V36,[1]Sheet1!$A$1:$A$109,[1]Sheet1!$J$1:$J$109)</f>
        <v>4</v>
      </c>
      <c r="AJ36">
        <f>_xlfn.XLOOKUP(W36,[1]Sheet1!$A$1:$A$109,[1]Sheet1!$J$1:$J$109)</f>
        <v>2</v>
      </c>
      <c r="AK36">
        <f>_xlfn.XLOOKUP(X36,[1]Sheet1!$A$1:$A$109,[1]Sheet1!$J$1:$J$109)</f>
        <v>3</v>
      </c>
      <c r="AL36">
        <f>_xlfn.XLOOKUP(Y36,[1]Sheet1!$A$1:$A$109,[1]Sheet1!$J$1:$J$109)</f>
        <v>3</v>
      </c>
      <c r="AM36">
        <f>_xlfn.XLOOKUP(Z36,[1]Sheet1!$A$1:$A$109,[1]Sheet1!$J$1:$J$109)</f>
        <v>1</v>
      </c>
      <c r="AN36">
        <f>_xlfn.XLOOKUP(AA36,[1]Sheet1!$A$1:$A$109,[1]Sheet1!$J$1:$J$109)</f>
        <v>2</v>
      </c>
      <c r="AO36">
        <f>_xlfn.XLOOKUP(AB36,[1]Sheet1!$A$1:$A$109,[1]Sheet1!$J$1:$J$109)</f>
        <v>2</v>
      </c>
      <c r="AP36">
        <f>_xlfn.XLOOKUP(AC36,[1]Sheet1!$A$1:$A$109,[1]Sheet1!$J$1:$J$109)</f>
        <v>4</v>
      </c>
      <c r="AQ36">
        <f>_xlfn.XLOOKUP(AD36,[1]Sheet1!$A$1:$A$109,[1]Sheet1!$J$1:$J$109)</f>
        <v>2</v>
      </c>
      <c r="AR36">
        <f>_xlfn.XLOOKUP(AE36,[1]Sheet1!$A$1:$A$109,[1]Sheet1!$J$1:$J$109)</f>
        <v>3</v>
      </c>
      <c r="AT36">
        <f t="shared" si="25"/>
        <v>2</v>
      </c>
      <c r="AU36">
        <f t="shared" si="25"/>
        <v>5</v>
      </c>
      <c r="AV36">
        <f t="shared" si="25"/>
        <v>3</v>
      </c>
      <c r="AW36">
        <f t="shared" si="25"/>
        <v>2</v>
      </c>
      <c r="AX36">
        <v>30</v>
      </c>
      <c r="AY36">
        <f t="shared" si="26"/>
        <v>3</v>
      </c>
      <c r="AZ36">
        <f t="shared" si="27"/>
        <v>1.5</v>
      </c>
      <c r="BA36">
        <f t="shared" si="28"/>
        <v>0.6</v>
      </c>
      <c r="BB36">
        <f t="shared" si="29"/>
        <v>1</v>
      </c>
      <c r="BC36">
        <f t="shared" si="30"/>
        <v>1.5</v>
      </c>
      <c r="BE36">
        <f t="shared" si="31"/>
        <v>1100</v>
      </c>
      <c r="BF36">
        <f t="shared" si="32"/>
        <v>500</v>
      </c>
      <c r="BG36">
        <f t="shared" si="33"/>
        <v>700</v>
      </c>
      <c r="BH36">
        <f t="shared" si="34"/>
        <v>1100</v>
      </c>
      <c r="BI36" t="str">
        <f t="shared" si="35"/>
        <v>{{1,1100}|{2,500}|{3,700}|{4,1100}}</v>
      </c>
      <c r="BN36">
        <f>'sheet1 (2)'!Y35</f>
        <v>11096664</v>
      </c>
      <c r="BO36">
        <f>'sheet1 (2)'!Z35</f>
        <v>10080000</v>
      </c>
      <c r="BP36">
        <f>'sheet1 (2)'!AA35</f>
        <v>216402985</v>
      </c>
      <c r="BR36">
        <f t="shared" si="36"/>
        <v>2441266</v>
      </c>
      <c r="BS36">
        <f t="shared" si="37"/>
        <v>2217600</v>
      </c>
      <c r="BT36">
        <f t="shared" si="38"/>
        <v>47608656</v>
      </c>
      <c r="BV36">
        <f t="shared" si="39"/>
        <v>1109666</v>
      </c>
      <c r="BW36">
        <f t="shared" si="40"/>
        <v>1008000</v>
      </c>
      <c r="BX36">
        <f t="shared" si="41"/>
        <v>21640298</v>
      </c>
      <c r="BZ36">
        <f t="shared" si="42"/>
        <v>1553532</v>
      </c>
      <c r="CA36">
        <f t="shared" si="43"/>
        <v>1411200</v>
      </c>
      <c r="CB36">
        <f t="shared" si="44"/>
        <v>30296417</v>
      </c>
      <c r="CD36">
        <f t="shared" si="45"/>
        <v>2441266</v>
      </c>
      <c r="CE36">
        <f t="shared" si="46"/>
        <v>2217600</v>
      </c>
      <c r="CF36">
        <f t="shared" si="47"/>
        <v>47608656</v>
      </c>
      <c r="CH36" t="str">
        <f t="shared" si="48"/>
        <v>{{5,1,1,2441266,0}|</v>
      </c>
      <c r="CI36" t="str">
        <f t="shared" si="49"/>
        <v>{5,1,2,2217600,0}|</v>
      </c>
      <c r="CJ36" t="str">
        <f t="shared" si="50"/>
        <v>{5,1,3,47608656,3}}</v>
      </c>
      <c r="CK36" t="str">
        <f t="shared" si="51"/>
        <v/>
      </c>
      <c r="CL36" t="str">
        <f t="shared" si="52"/>
        <v>{{5,1,1,1109666,0}|</v>
      </c>
      <c r="CM36" t="str">
        <f t="shared" si="53"/>
        <v>{5,1,2,1008000,0}|</v>
      </c>
      <c r="CN36" t="str">
        <f t="shared" si="54"/>
        <v>{5,1,3,21640298,3}}</v>
      </c>
      <c r="CO36" t="str">
        <f t="shared" si="55"/>
        <v/>
      </c>
      <c r="CP36" t="str">
        <f t="shared" si="56"/>
        <v>{{5,1,1,1553532,0}|</v>
      </c>
      <c r="CQ36" t="str">
        <f t="shared" si="57"/>
        <v>{5,1,2,1411200,0}|</v>
      </c>
      <c r="CR36" t="str">
        <f t="shared" si="58"/>
        <v>{5,1,3,30296417,3}}</v>
      </c>
      <c r="CS36" t="str">
        <f t="shared" si="59"/>
        <v/>
      </c>
      <c r="CT36" t="str">
        <f t="shared" si="60"/>
        <v>{{5,1,1,2441266,0}|</v>
      </c>
      <c r="CU36" t="str">
        <f t="shared" si="61"/>
        <v>{5,1,2,2217600,0}|</v>
      </c>
      <c r="CV36" t="str">
        <f t="shared" si="62"/>
        <v>{5,1,3,47608656,3}}</v>
      </c>
    </row>
    <row r="37" spans="7:100" x14ac:dyDescent="0.15">
      <c r="G37" t="s">
        <v>51</v>
      </c>
      <c r="H37" t="s">
        <v>113</v>
      </c>
      <c r="I37" t="s">
        <v>129</v>
      </c>
      <c r="J37" t="s">
        <v>138</v>
      </c>
      <c r="K37" t="s">
        <v>113</v>
      </c>
      <c r="L37" t="s">
        <v>103</v>
      </c>
      <c r="M37" t="s">
        <v>149</v>
      </c>
      <c r="N37" t="s">
        <v>117</v>
      </c>
      <c r="O37" t="s">
        <v>103</v>
      </c>
      <c r="P37" t="s">
        <v>87</v>
      </c>
      <c r="Q37" t="s">
        <v>94</v>
      </c>
      <c r="R37" t="s">
        <v>104</v>
      </c>
      <c r="S37" t="s">
        <v>121</v>
      </c>
      <c r="T37">
        <f t="shared" si="13"/>
        <v>2013</v>
      </c>
      <c r="U37">
        <f t="shared" si="14"/>
        <v>2003</v>
      </c>
      <c r="V37">
        <f t="shared" si="15"/>
        <v>3012</v>
      </c>
      <c r="W37">
        <f t="shared" si="16"/>
        <v>2013</v>
      </c>
      <c r="X37">
        <f t="shared" si="17"/>
        <v>4004</v>
      </c>
      <c r="Y37">
        <f t="shared" si="18"/>
        <v>4030</v>
      </c>
      <c r="Z37">
        <f t="shared" si="19"/>
        <v>4018</v>
      </c>
      <c r="AA37">
        <f t="shared" si="20"/>
        <v>4004</v>
      </c>
      <c r="AB37">
        <f t="shared" si="21"/>
        <v>3015</v>
      </c>
      <c r="AC37">
        <f t="shared" si="22"/>
        <v>2016</v>
      </c>
      <c r="AD37">
        <f t="shared" si="23"/>
        <v>2005</v>
      </c>
      <c r="AE37">
        <f t="shared" si="24"/>
        <v>3015</v>
      </c>
      <c r="AG37">
        <f>_xlfn.XLOOKUP(T37,[1]Sheet1!$A$1:$A$109,[1]Sheet1!$J$1:$J$109)</f>
        <v>4</v>
      </c>
      <c r="AH37">
        <f>_xlfn.XLOOKUP(U37,[1]Sheet1!$A$1:$A$109,[1]Sheet1!$J$1:$J$109)</f>
        <v>1</v>
      </c>
      <c r="AI37">
        <f>_xlfn.XLOOKUP(V37,[1]Sheet1!$A$1:$A$109,[1]Sheet1!$J$1:$J$109)</f>
        <v>2</v>
      </c>
      <c r="AJ37">
        <f>_xlfn.XLOOKUP(W37,[1]Sheet1!$A$1:$A$109,[1]Sheet1!$J$1:$J$109)</f>
        <v>4</v>
      </c>
      <c r="AK37">
        <f>_xlfn.XLOOKUP(X37,[1]Sheet1!$A$1:$A$109,[1]Sheet1!$J$1:$J$109)</f>
        <v>4</v>
      </c>
      <c r="AL37">
        <f>_xlfn.XLOOKUP(Y37,[1]Sheet1!$A$1:$A$109,[1]Sheet1!$J$1:$J$109)</f>
        <v>1</v>
      </c>
      <c r="AM37">
        <f>_xlfn.XLOOKUP(Z37,[1]Sheet1!$A$1:$A$109,[1]Sheet1!$J$1:$J$109)</f>
        <v>3</v>
      </c>
      <c r="AN37">
        <f>_xlfn.XLOOKUP(AA37,[1]Sheet1!$A$1:$A$109,[1]Sheet1!$J$1:$J$109)</f>
        <v>4</v>
      </c>
      <c r="AO37">
        <f>_xlfn.XLOOKUP(AB37,[1]Sheet1!$A$1:$A$109,[1]Sheet1!$J$1:$J$109)</f>
        <v>1</v>
      </c>
      <c r="AP37">
        <f>_xlfn.XLOOKUP(AC37,[1]Sheet1!$A$1:$A$109,[1]Sheet1!$J$1:$J$109)</f>
        <v>2</v>
      </c>
      <c r="AQ37">
        <f>_xlfn.XLOOKUP(AD37,[1]Sheet1!$A$1:$A$109,[1]Sheet1!$J$1:$J$109)</f>
        <v>2</v>
      </c>
      <c r="AR37">
        <f>_xlfn.XLOOKUP(AE37,[1]Sheet1!$A$1:$A$109,[1]Sheet1!$J$1:$J$109)</f>
        <v>1</v>
      </c>
      <c r="AT37">
        <f t="shared" si="25"/>
        <v>4</v>
      </c>
      <c r="AU37">
        <f t="shared" si="25"/>
        <v>3</v>
      </c>
      <c r="AV37">
        <f t="shared" si="25"/>
        <v>1</v>
      </c>
      <c r="AW37">
        <f t="shared" si="25"/>
        <v>4</v>
      </c>
      <c r="AX37">
        <v>31</v>
      </c>
      <c r="AY37">
        <f t="shared" si="26"/>
        <v>3</v>
      </c>
      <c r="AZ37">
        <f t="shared" si="27"/>
        <v>0.75</v>
      </c>
      <c r="BA37">
        <f t="shared" si="28"/>
        <v>1</v>
      </c>
      <c r="BB37">
        <f t="shared" si="29"/>
        <v>3</v>
      </c>
      <c r="BC37">
        <f t="shared" si="30"/>
        <v>0.75</v>
      </c>
      <c r="BE37">
        <f t="shared" si="31"/>
        <v>620</v>
      </c>
      <c r="BF37">
        <f t="shared" si="32"/>
        <v>700</v>
      </c>
      <c r="BG37">
        <f t="shared" si="33"/>
        <v>1200</v>
      </c>
      <c r="BH37">
        <f t="shared" si="34"/>
        <v>620</v>
      </c>
      <c r="BI37" t="str">
        <f t="shared" si="35"/>
        <v>{{1,620}|{2,700}|{3,1200}|{4,620}}</v>
      </c>
      <c r="BN37">
        <f>'sheet1 (2)'!Y36</f>
        <v>13062324</v>
      </c>
      <c r="BO37">
        <f>'sheet1 (2)'!Z36</f>
        <v>11088000</v>
      </c>
      <c r="BP37">
        <f>'sheet1 (2)'!AA36</f>
        <v>238043283</v>
      </c>
      <c r="BR37">
        <f t="shared" si="36"/>
        <v>1619728</v>
      </c>
      <c r="BS37">
        <f t="shared" si="37"/>
        <v>1374912</v>
      </c>
      <c r="BT37">
        <f t="shared" si="38"/>
        <v>29517367</v>
      </c>
      <c r="BV37">
        <f t="shared" si="39"/>
        <v>1828725</v>
      </c>
      <c r="BW37">
        <f t="shared" si="40"/>
        <v>1552320</v>
      </c>
      <c r="BX37">
        <f t="shared" si="41"/>
        <v>33326059</v>
      </c>
      <c r="BZ37">
        <f t="shared" si="42"/>
        <v>3134957</v>
      </c>
      <c r="CA37">
        <f t="shared" si="43"/>
        <v>2661120</v>
      </c>
      <c r="CB37">
        <f t="shared" si="44"/>
        <v>57130387</v>
      </c>
      <c r="CD37">
        <f t="shared" si="45"/>
        <v>1619728</v>
      </c>
      <c r="CE37">
        <f t="shared" si="46"/>
        <v>1374912</v>
      </c>
      <c r="CF37">
        <f t="shared" si="47"/>
        <v>29517367</v>
      </c>
      <c r="CH37" t="str">
        <f t="shared" si="48"/>
        <v>{{5,1,1,1619728,0}|</v>
      </c>
      <c r="CI37" t="str">
        <f t="shared" si="49"/>
        <v>{5,1,2,1374912,0}|</v>
      </c>
      <c r="CJ37" t="str">
        <f t="shared" si="50"/>
        <v>{5,1,3,29517367,3}}</v>
      </c>
      <c r="CK37" t="str">
        <f t="shared" si="51"/>
        <v/>
      </c>
      <c r="CL37" t="str">
        <f t="shared" si="52"/>
        <v>{{5,1,1,1828725,0}|</v>
      </c>
      <c r="CM37" t="str">
        <f t="shared" si="53"/>
        <v>{5,1,2,1552320,0}|</v>
      </c>
      <c r="CN37" t="str">
        <f t="shared" si="54"/>
        <v>{5,1,3,33326059,3}}</v>
      </c>
      <c r="CO37" t="str">
        <f t="shared" si="55"/>
        <v/>
      </c>
      <c r="CP37" t="str">
        <f t="shared" si="56"/>
        <v>{{5,1,1,3134957,0}|</v>
      </c>
      <c r="CQ37" t="str">
        <f t="shared" si="57"/>
        <v>{5,1,2,2661120,0}|</v>
      </c>
      <c r="CR37" t="str">
        <f t="shared" si="58"/>
        <v>{5,1,3,57130387,3}}</v>
      </c>
      <c r="CS37" t="str">
        <f t="shared" si="59"/>
        <v/>
      </c>
      <c r="CT37" t="str">
        <f t="shared" si="60"/>
        <v>{{5,1,1,1619728,0}|</v>
      </c>
      <c r="CU37" t="str">
        <f t="shared" si="61"/>
        <v>{5,1,2,1374912,0}|</v>
      </c>
      <c r="CV37" t="str">
        <f t="shared" si="62"/>
        <v>{5,1,3,29517367,3}}</v>
      </c>
    </row>
    <row r="38" spans="7:100" x14ac:dyDescent="0.15">
      <c r="G38" t="s">
        <v>52</v>
      </c>
      <c r="H38" t="s">
        <v>99</v>
      </c>
      <c r="I38" t="s">
        <v>104</v>
      </c>
      <c r="J38" t="s">
        <v>134</v>
      </c>
      <c r="K38" t="s">
        <v>118</v>
      </c>
      <c r="L38" t="s">
        <v>112</v>
      </c>
      <c r="M38" t="s">
        <v>93</v>
      </c>
      <c r="N38" t="s">
        <v>103</v>
      </c>
      <c r="O38" t="s">
        <v>112</v>
      </c>
      <c r="P38" t="s">
        <v>96</v>
      </c>
      <c r="Q38" t="s">
        <v>145</v>
      </c>
      <c r="R38" t="s">
        <v>98</v>
      </c>
      <c r="S38" t="s">
        <v>127</v>
      </c>
      <c r="T38">
        <f t="shared" si="13"/>
        <v>3018</v>
      </c>
      <c r="U38">
        <f t="shared" si="14"/>
        <v>2005</v>
      </c>
      <c r="V38">
        <f t="shared" si="15"/>
        <v>2010</v>
      </c>
      <c r="W38">
        <f t="shared" si="16"/>
        <v>3003</v>
      </c>
      <c r="X38">
        <f t="shared" si="17"/>
        <v>4014</v>
      </c>
      <c r="Y38">
        <f t="shared" si="18"/>
        <v>4036</v>
      </c>
      <c r="Z38">
        <f t="shared" si="19"/>
        <v>4004</v>
      </c>
      <c r="AA38">
        <f t="shared" si="20"/>
        <v>4014</v>
      </c>
      <c r="AB38">
        <f t="shared" si="21"/>
        <v>3000</v>
      </c>
      <c r="AC38">
        <f t="shared" si="22"/>
        <v>3009</v>
      </c>
      <c r="AD38">
        <f t="shared" si="23"/>
        <v>3017</v>
      </c>
      <c r="AE38">
        <f t="shared" si="24"/>
        <v>2003</v>
      </c>
      <c r="AG38">
        <f>_xlfn.XLOOKUP(T38,[1]Sheet1!$A$1:$A$109,[1]Sheet1!$J$1:$J$109)</f>
        <v>4</v>
      </c>
      <c r="AH38">
        <f>_xlfn.XLOOKUP(U38,[1]Sheet1!$A$1:$A$109,[1]Sheet1!$J$1:$J$109)</f>
        <v>2</v>
      </c>
      <c r="AI38">
        <f>_xlfn.XLOOKUP(V38,[1]Sheet1!$A$1:$A$109,[1]Sheet1!$J$1:$J$109)</f>
        <v>2</v>
      </c>
      <c r="AJ38">
        <f>_xlfn.XLOOKUP(W38,[1]Sheet1!$A$1:$A$109,[1]Sheet1!$J$1:$J$109)</f>
        <v>3</v>
      </c>
      <c r="AK38">
        <f>_xlfn.XLOOKUP(X38,[1]Sheet1!$A$1:$A$109,[1]Sheet1!$J$1:$J$109)</f>
        <v>2</v>
      </c>
      <c r="AL38">
        <f>_xlfn.XLOOKUP(Y38,[1]Sheet1!$A$1:$A$109,[1]Sheet1!$J$1:$J$109)</f>
        <v>4</v>
      </c>
      <c r="AM38">
        <f>_xlfn.XLOOKUP(Z38,[1]Sheet1!$A$1:$A$109,[1]Sheet1!$J$1:$J$109)</f>
        <v>4</v>
      </c>
      <c r="AN38">
        <f>_xlfn.XLOOKUP(AA38,[1]Sheet1!$A$1:$A$109,[1]Sheet1!$J$1:$J$109)</f>
        <v>2</v>
      </c>
      <c r="AO38">
        <f>_xlfn.XLOOKUP(AB38,[1]Sheet1!$A$1:$A$109,[1]Sheet1!$J$1:$J$109)</f>
        <v>4</v>
      </c>
      <c r="AP38">
        <f>_xlfn.XLOOKUP(AC38,[1]Sheet1!$A$1:$A$109,[1]Sheet1!$J$1:$J$109)</f>
        <v>1</v>
      </c>
      <c r="AQ38">
        <f>_xlfn.XLOOKUP(AD38,[1]Sheet1!$A$1:$A$109,[1]Sheet1!$J$1:$J$109)</f>
        <v>2</v>
      </c>
      <c r="AR38">
        <f>_xlfn.XLOOKUP(AE38,[1]Sheet1!$A$1:$A$109,[1]Sheet1!$J$1:$J$109)</f>
        <v>1</v>
      </c>
      <c r="AT38">
        <f t="shared" si="25"/>
        <v>2</v>
      </c>
      <c r="AU38">
        <f t="shared" si="25"/>
        <v>5</v>
      </c>
      <c r="AV38">
        <f t="shared" si="25"/>
        <v>1</v>
      </c>
      <c r="AW38">
        <f t="shared" si="25"/>
        <v>4</v>
      </c>
      <c r="AX38">
        <v>32</v>
      </c>
      <c r="AY38">
        <f t="shared" si="26"/>
        <v>3</v>
      </c>
      <c r="AZ38">
        <f t="shared" si="27"/>
        <v>1.5</v>
      </c>
      <c r="BA38">
        <f t="shared" si="28"/>
        <v>0.6</v>
      </c>
      <c r="BB38">
        <f t="shared" si="29"/>
        <v>3</v>
      </c>
      <c r="BC38">
        <f t="shared" si="30"/>
        <v>0.75</v>
      </c>
      <c r="BE38">
        <f t="shared" si="31"/>
        <v>1100</v>
      </c>
      <c r="BF38">
        <f t="shared" si="32"/>
        <v>500</v>
      </c>
      <c r="BG38">
        <f t="shared" si="33"/>
        <v>1200</v>
      </c>
      <c r="BH38">
        <f t="shared" si="34"/>
        <v>620</v>
      </c>
      <c r="BI38" t="str">
        <f t="shared" si="35"/>
        <v>{{1,1100}|{2,500}|{3,1200}|{4,620}}</v>
      </c>
      <c r="BN38">
        <f>'sheet1 (2)'!Y37</f>
        <v>150279</v>
      </c>
      <c r="BO38">
        <f>'sheet1 (2)'!Z37</f>
        <v>17500</v>
      </c>
      <c r="BP38">
        <f>'sheet1 (2)'!AA37</f>
        <v>375699</v>
      </c>
      <c r="BR38">
        <f t="shared" si="36"/>
        <v>33061</v>
      </c>
      <c r="BS38">
        <f t="shared" si="37"/>
        <v>3850</v>
      </c>
      <c r="BT38">
        <f t="shared" si="38"/>
        <v>82653</v>
      </c>
      <c r="BV38">
        <f t="shared" si="39"/>
        <v>15027</v>
      </c>
      <c r="BW38">
        <f t="shared" si="40"/>
        <v>1750</v>
      </c>
      <c r="BX38">
        <f t="shared" si="41"/>
        <v>37569</v>
      </c>
      <c r="BZ38">
        <f t="shared" si="42"/>
        <v>36066</v>
      </c>
      <c r="CA38">
        <f t="shared" si="43"/>
        <v>4200</v>
      </c>
      <c r="CB38">
        <f t="shared" si="44"/>
        <v>90167</v>
      </c>
      <c r="CD38">
        <f t="shared" si="45"/>
        <v>18634</v>
      </c>
      <c r="CE38">
        <f t="shared" si="46"/>
        <v>2170</v>
      </c>
      <c r="CF38">
        <f t="shared" si="47"/>
        <v>46586</v>
      </c>
      <c r="CH38" t="str">
        <f t="shared" si="48"/>
        <v>{{5,1,1,33061,0}|</v>
      </c>
      <c r="CI38" t="str">
        <f t="shared" si="49"/>
        <v>{5,1,2,3850,0}|</v>
      </c>
      <c r="CJ38" t="str">
        <f t="shared" si="50"/>
        <v>{5,1,3,82653,3}}</v>
      </c>
      <c r="CK38" t="str">
        <f t="shared" si="51"/>
        <v/>
      </c>
      <c r="CL38" t="str">
        <f t="shared" si="52"/>
        <v>{{5,1,1,15027,0}|</v>
      </c>
      <c r="CM38" t="str">
        <f t="shared" si="53"/>
        <v>{5,1,2,1750,0}|</v>
      </c>
      <c r="CN38" t="str">
        <f t="shared" si="54"/>
        <v>{5,1,3,37569,3}}</v>
      </c>
      <c r="CO38" t="str">
        <f t="shared" si="55"/>
        <v/>
      </c>
      <c r="CP38" t="str">
        <f t="shared" si="56"/>
        <v>{{5,1,1,36066,0}|</v>
      </c>
      <c r="CQ38" t="str">
        <f t="shared" si="57"/>
        <v>{5,1,2,4200,0}|</v>
      </c>
      <c r="CR38" t="str">
        <f t="shared" si="58"/>
        <v>{5,1,3,90167,3}}</v>
      </c>
      <c r="CS38" t="str">
        <f t="shared" si="59"/>
        <v/>
      </c>
      <c r="CT38" t="str">
        <f t="shared" si="60"/>
        <v>{{5,1,1,18634,0}|</v>
      </c>
      <c r="CU38" t="str">
        <f t="shared" si="61"/>
        <v>{5,1,2,2170,0}|</v>
      </c>
      <c r="CV38" t="str">
        <f t="shared" si="62"/>
        <v>{5,1,3,46586,3}}</v>
      </c>
    </row>
    <row r="39" spans="7:100" x14ac:dyDescent="0.15">
      <c r="G39" t="s">
        <v>53</v>
      </c>
      <c r="H39" t="s">
        <v>94</v>
      </c>
      <c r="I39" t="s">
        <v>105</v>
      </c>
      <c r="J39" t="s">
        <v>98</v>
      </c>
      <c r="K39" t="s">
        <v>154</v>
      </c>
      <c r="L39" t="s">
        <v>137</v>
      </c>
      <c r="M39" t="s">
        <v>124</v>
      </c>
      <c r="N39" t="s">
        <v>149</v>
      </c>
      <c r="O39" t="s">
        <v>142</v>
      </c>
      <c r="P39" t="s">
        <v>105</v>
      </c>
      <c r="Q39" t="s">
        <v>99</v>
      </c>
      <c r="R39" t="s">
        <v>119</v>
      </c>
      <c r="S39" t="s">
        <v>130</v>
      </c>
      <c r="T39">
        <f t="shared" si="13"/>
        <v>2016</v>
      </c>
      <c r="U39">
        <f t="shared" si="14"/>
        <v>2006</v>
      </c>
      <c r="V39">
        <f t="shared" si="15"/>
        <v>3017</v>
      </c>
      <c r="W39">
        <f t="shared" si="16"/>
        <v>3006</v>
      </c>
      <c r="X39">
        <f t="shared" si="17"/>
        <v>4026</v>
      </c>
      <c r="Y39">
        <f t="shared" si="18"/>
        <v>4000</v>
      </c>
      <c r="Z39">
        <f t="shared" si="19"/>
        <v>4030</v>
      </c>
      <c r="AA39">
        <f t="shared" si="20"/>
        <v>4019</v>
      </c>
      <c r="AB39">
        <f t="shared" si="21"/>
        <v>2006</v>
      </c>
      <c r="AC39">
        <f t="shared" si="22"/>
        <v>3018</v>
      </c>
      <c r="AD39">
        <f t="shared" si="23"/>
        <v>3008</v>
      </c>
      <c r="AE39">
        <f t="shared" si="24"/>
        <v>2010</v>
      </c>
      <c r="AG39">
        <f>_xlfn.XLOOKUP(T39,[1]Sheet1!$A$1:$A$109,[1]Sheet1!$J$1:$J$109)</f>
        <v>2</v>
      </c>
      <c r="AH39">
        <f>_xlfn.XLOOKUP(U39,[1]Sheet1!$A$1:$A$109,[1]Sheet1!$J$1:$J$109)</f>
        <v>4</v>
      </c>
      <c r="AI39">
        <f>_xlfn.XLOOKUP(V39,[1]Sheet1!$A$1:$A$109,[1]Sheet1!$J$1:$J$109)</f>
        <v>2</v>
      </c>
      <c r="AJ39">
        <f>_xlfn.XLOOKUP(W39,[1]Sheet1!$A$1:$A$109,[1]Sheet1!$J$1:$J$109)</f>
        <v>3</v>
      </c>
      <c r="AK39">
        <f>_xlfn.XLOOKUP(X39,[1]Sheet1!$A$1:$A$109,[1]Sheet1!$J$1:$J$109)</f>
        <v>3</v>
      </c>
      <c r="AL39">
        <f>_xlfn.XLOOKUP(Y39,[1]Sheet1!$A$1:$A$109,[1]Sheet1!$J$1:$J$109)</f>
        <v>2</v>
      </c>
      <c r="AM39">
        <f>_xlfn.XLOOKUP(Z39,[1]Sheet1!$A$1:$A$109,[1]Sheet1!$J$1:$J$109)</f>
        <v>1</v>
      </c>
      <c r="AN39">
        <f>_xlfn.XLOOKUP(AA39,[1]Sheet1!$A$1:$A$109,[1]Sheet1!$J$1:$J$109)</f>
        <v>3</v>
      </c>
      <c r="AO39">
        <f>_xlfn.XLOOKUP(AB39,[1]Sheet1!$A$1:$A$109,[1]Sheet1!$J$1:$J$109)</f>
        <v>4</v>
      </c>
      <c r="AP39">
        <f>_xlfn.XLOOKUP(AC39,[1]Sheet1!$A$1:$A$109,[1]Sheet1!$J$1:$J$109)</f>
        <v>4</v>
      </c>
      <c r="AQ39">
        <f>_xlfn.XLOOKUP(AD39,[1]Sheet1!$A$1:$A$109,[1]Sheet1!$J$1:$J$109)</f>
        <v>1</v>
      </c>
      <c r="AR39">
        <f>_xlfn.XLOOKUP(AE39,[1]Sheet1!$A$1:$A$109,[1]Sheet1!$J$1:$J$109)</f>
        <v>2</v>
      </c>
      <c r="AT39">
        <f t="shared" si="25"/>
        <v>2</v>
      </c>
      <c r="AU39">
        <f t="shared" si="25"/>
        <v>4</v>
      </c>
      <c r="AV39">
        <f t="shared" si="25"/>
        <v>3</v>
      </c>
      <c r="AW39">
        <f t="shared" si="25"/>
        <v>3</v>
      </c>
      <c r="AX39">
        <v>33</v>
      </c>
      <c r="AY39">
        <f t="shared" si="26"/>
        <v>3</v>
      </c>
      <c r="AZ39">
        <f t="shared" si="27"/>
        <v>1.5</v>
      </c>
      <c r="BA39">
        <f t="shared" si="28"/>
        <v>0.75</v>
      </c>
      <c r="BB39">
        <f t="shared" si="29"/>
        <v>1</v>
      </c>
      <c r="BC39">
        <f t="shared" si="30"/>
        <v>1</v>
      </c>
      <c r="BE39">
        <f t="shared" si="31"/>
        <v>1100</v>
      </c>
      <c r="BF39">
        <f t="shared" si="32"/>
        <v>620</v>
      </c>
      <c r="BG39">
        <f t="shared" si="33"/>
        <v>700</v>
      </c>
      <c r="BH39">
        <f t="shared" si="34"/>
        <v>700</v>
      </c>
      <c r="BI39" t="str">
        <f t="shared" si="35"/>
        <v>{{1,1100}|{2,620}|{3,700}|{4,700}}</v>
      </c>
      <c r="BN39">
        <f>'sheet1 (2)'!Y38</f>
        <v>781455</v>
      </c>
      <c r="BO39">
        <f>'sheet1 (2)'!Z38</f>
        <v>1120000</v>
      </c>
      <c r="BP39">
        <f>'sheet1 (2)'!AA38</f>
        <v>24044776</v>
      </c>
      <c r="BR39">
        <f t="shared" si="36"/>
        <v>171920</v>
      </c>
      <c r="BS39">
        <f t="shared" si="37"/>
        <v>246400</v>
      </c>
      <c r="BT39">
        <f t="shared" si="38"/>
        <v>5289850</v>
      </c>
      <c r="BV39">
        <f t="shared" si="39"/>
        <v>96900</v>
      </c>
      <c r="BW39">
        <f t="shared" si="40"/>
        <v>138880</v>
      </c>
      <c r="BX39">
        <f t="shared" si="41"/>
        <v>2981552</v>
      </c>
      <c r="BZ39">
        <f t="shared" si="42"/>
        <v>109403</v>
      </c>
      <c r="CA39">
        <f t="shared" si="43"/>
        <v>156800</v>
      </c>
      <c r="CB39">
        <f t="shared" si="44"/>
        <v>3366268</v>
      </c>
      <c r="CD39">
        <f t="shared" si="45"/>
        <v>109403</v>
      </c>
      <c r="CE39">
        <f t="shared" si="46"/>
        <v>156800</v>
      </c>
      <c r="CF39">
        <f t="shared" si="47"/>
        <v>3366268</v>
      </c>
      <c r="CH39" t="str">
        <f t="shared" si="48"/>
        <v>{{5,1,1,171920,0}|</v>
      </c>
      <c r="CI39" t="str">
        <f t="shared" si="49"/>
        <v>{5,1,2,246400,0}|</v>
      </c>
      <c r="CJ39" t="str">
        <f t="shared" si="50"/>
        <v>{5,1,3,5289850,3}}</v>
      </c>
      <c r="CK39" t="str">
        <f t="shared" si="51"/>
        <v/>
      </c>
      <c r="CL39" t="str">
        <f t="shared" si="52"/>
        <v>{{5,1,1,96900,0}|</v>
      </c>
      <c r="CM39" t="str">
        <f t="shared" si="53"/>
        <v>{5,1,2,138880,0}|</v>
      </c>
      <c r="CN39" t="str">
        <f t="shared" si="54"/>
        <v>{5,1,3,2981552,3}}</v>
      </c>
      <c r="CO39" t="str">
        <f t="shared" si="55"/>
        <v/>
      </c>
      <c r="CP39" t="str">
        <f t="shared" si="56"/>
        <v>{{5,1,1,109403,0}|</v>
      </c>
      <c r="CQ39" t="str">
        <f t="shared" si="57"/>
        <v>{5,1,2,156800,0}|</v>
      </c>
      <c r="CR39" t="str">
        <f t="shared" si="58"/>
        <v>{5,1,3,3366268,3}}</v>
      </c>
      <c r="CS39" t="str">
        <f t="shared" si="59"/>
        <v/>
      </c>
      <c r="CT39" t="str">
        <f t="shared" si="60"/>
        <v>{{5,1,1,109403,0}|</v>
      </c>
      <c r="CU39" t="str">
        <f t="shared" si="61"/>
        <v>{5,1,2,156800,0}|</v>
      </c>
      <c r="CV39" t="str">
        <f t="shared" si="62"/>
        <v>{5,1,3,3366268,3}}</v>
      </c>
    </row>
    <row r="40" spans="7:100" x14ac:dyDescent="0.15">
      <c r="G40" t="s">
        <v>54</v>
      </c>
      <c r="H40" t="s">
        <v>108</v>
      </c>
      <c r="I40" t="s">
        <v>106</v>
      </c>
      <c r="J40" t="s">
        <v>94</v>
      </c>
      <c r="K40" t="s">
        <v>145</v>
      </c>
      <c r="L40" t="s">
        <v>93</v>
      </c>
      <c r="M40" t="s">
        <v>116</v>
      </c>
      <c r="N40" t="s">
        <v>92</v>
      </c>
      <c r="O40" t="s">
        <v>137</v>
      </c>
      <c r="P40" t="s">
        <v>99</v>
      </c>
      <c r="Q40" t="s">
        <v>104</v>
      </c>
      <c r="R40" t="s">
        <v>131</v>
      </c>
      <c r="S40" t="s">
        <v>133</v>
      </c>
      <c r="T40">
        <f t="shared" si="13"/>
        <v>3021</v>
      </c>
      <c r="U40">
        <f t="shared" si="14"/>
        <v>2007</v>
      </c>
      <c r="V40">
        <f t="shared" si="15"/>
        <v>2016</v>
      </c>
      <c r="W40">
        <f t="shared" si="16"/>
        <v>3009</v>
      </c>
      <c r="X40">
        <f t="shared" si="17"/>
        <v>4036</v>
      </c>
      <c r="Y40">
        <f t="shared" si="18"/>
        <v>4007</v>
      </c>
      <c r="Z40">
        <f t="shared" si="19"/>
        <v>4017</v>
      </c>
      <c r="AA40">
        <f t="shared" si="20"/>
        <v>4026</v>
      </c>
      <c r="AB40">
        <f t="shared" si="21"/>
        <v>3018</v>
      </c>
      <c r="AC40">
        <f t="shared" si="22"/>
        <v>2005</v>
      </c>
      <c r="AD40">
        <f t="shared" si="23"/>
        <v>2011</v>
      </c>
      <c r="AE40">
        <f t="shared" si="24"/>
        <v>3006</v>
      </c>
      <c r="AG40">
        <f>_xlfn.XLOOKUP(T40,[1]Sheet1!$A$1:$A$109,[1]Sheet1!$J$1:$J$109)</f>
        <v>3</v>
      </c>
      <c r="AH40">
        <f>_xlfn.XLOOKUP(U40,[1]Sheet1!$A$1:$A$109,[1]Sheet1!$J$1:$J$109)</f>
        <v>4</v>
      </c>
      <c r="AI40">
        <f>_xlfn.XLOOKUP(V40,[1]Sheet1!$A$1:$A$109,[1]Sheet1!$J$1:$J$109)</f>
        <v>2</v>
      </c>
      <c r="AJ40">
        <f>_xlfn.XLOOKUP(W40,[1]Sheet1!$A$1:$A$109,[1]Sheet1!$J$1:$J$109)</f>
        <v>1</v>
      </c>
      <c r="AK40">
        <f>_xlfn.XLOOKUP(X40,[1]Sheet1!$A$1:$A$109,[1]Sheet1!$J$1:$J$109)</f>
        <v>4</v>
      </c>
      <c r="AL40">
        <f>_xlfn.XLOOKUP(Y40,[1]Sheet1!$A$1:$A$109,[1]Sheet1!$J$1:$J$109)</f>
        <v>3</v>
      </c>
      <c r="AM40">
        <f>_xlfn.XLOOKUP(Z40,[1]Sheet1!$A$1:$A$109,[1]Sheet1!$J$1:$J$109)</f>
        <v>1</v>
      </c>
      <c r="AN40">
        <f>_xlfn.XLOOKUP(AA40,[1]Sheet1!$A$1:$A$109,[1]Sheet1!$J$1:$J$109)</f>
        <v>3</v>
      </c>
      <c r="AO40">
        <f>_xlfn.XLOOKUP(AB40,[1]Sheet1!$A$1:$A$109,[1]Sheet1!$J$1:$J$109)</f>
        <v>4</v>
      </c>
      <c r="AP40">
        <f>_xlfn.XLOOKUP(AC40,[1]Sheet1!$A$1:$A$109,[1]Sheet1!$J$1:$J$109)</f>
        <v>2</v>
      </c>
      <c r="AQ40">
        <f>_xlfn.XLOOKUP(AD40,[1]Sheet1!$A$1:$A$109,[1]Sheet1!$J$1:$J$109)</f>
        <v>2</v>
      </c>
      <c r="AR40">
        <f>_xlfn.XLOOKUP(AE40,[1]Sheet1!$A$1:$A$109,[1]Sheet1!$J$1:$J$109)</f>
        <v>3</v>
      </c>
      <c r="AT40">
        <f t="shared" ref="AT40:AW66" si="63">COUNTIFS($AG40:$AR40,AT$6)</f>
        <v>2</v>
      </c>
      <c r="AU40">
        <f t="shared" si="63"/>
        <v>3</v>
      </c>
      <c r="AV40">
        <f t="shared" si="63"/>
        <v>4</v>
      </c>
      <c r="AW40">
        <f t="shared" si="63"/>
        <v>3</v>
      </c>
      <c r="AX40">
        <v>34</v>
      </c>
      <c r="AY40">
        <f t="shared" si="26"/>
        <v>3</v>
      </c>
      <c r="AZ40">
        <f t="shared" si="27"/>
        <v>1.5</v>
      </c>
      <c r="BA40">
        <f t="shared" si="28"/>
        <v>1</v>
      </c>
      <c r="BB40">
        <f t="shared" si="29"/>
        <v>0.75</v>
      </c>
      <c r="BC40">
        <f t="shared" si="30"/>
        <v>1</v>
      </c>
      <c r="BE40">
        <f t="shared" si="31"/>
        <v>1100</v>
      </c>
      <c r="BF40">
        <f t="shared" si="32"/>
        <v>700</v>
      </c>
      <c r="BG40">
        <f t="shared" si="33"/>
        <v>620</v>
      </c>
      <c r="BH40">
        <f t="shared" si="34"/>
        <v>700</v>
      </c>
      <c r="BI40" t="str">
        <f t="shared" si="35"/>
        <v>{{1,1100}|{2,700}|{3,620}|{4,700}}</v>
      </c>
      <c r="BN40">
        <f>'sheet1 (2)'!Y39</f>
        <v>1683134</v>
      </c>
      <c r="BO40">
        <f>'sheet1 (2)'!Z39</f>
        <v>2100000</v>
      </c>
      <c r="BP40">
        <f>'sheet1 (2)'!AA39</f>
        <v>45083955</v>
      </c>
      <c r="BR40">
        <f t="shared" si="36"/>
        <v>370289</v>
      </c>
      <c r="BS40">
        <f t="shared" si="37"/>
        <v>462000</v>
      </c>
      <c r="BT40">
        <f t="shared" si="38"/>
        <v>9918470</v>
      </c>
      <c r="BV40">
        <f t="shared" si="39"/>
        <v>235638</v>
      </c>
      <c r="BW40">
        <f t="shared" si="40"/>
        <v>294000</v>
      </c>
      <c r="BX40">
        <f t="shared" si="41"/>
        <v>6311753</v>
      </c>
      <c r="BZ40">
        <f t="shared" si="42"/>
        <v>208708</v>
      </c>
      <c r="CA40">
        <f t="shared" si="43"/>
        <v>260400</v>
      </c>
      <c r="CB40">
        <f t="shared" si="44"/>
        <v>5590410</v>
      </c>
      <c r="CD40">
        <f t="shared" si="45"/>
        <v>235638</v>
      </c>
      <c r="CE40">
        <f t="shared" si="46"/>
        <v>294000</v>
      </c>
      <c r="CF40">
        <f t="shared" si="47"/>
        <v>6311753</v>
      </c>
      <c r="CH40" t="str">
        <f t="shared" si="48"/>
        <v>{{5,1,1,370289,0}|</v>
      </c>
      <c r="CI40" t="str">
        <f t="shared" si="49"/>
        <v>{5,1,2,462000,0}|</v>
      </c>
      <c r="CJ40" t="str">
        <f t="shared" si="50"/>
        <v>{5,1,3,9918470,3}}</v>
      </c>
      <c r="CK40" t="str">
        <f t="shared" si="51"/>
        <v/>
      </c>
      <c r="CL40" t="str">
        <f t="shared" si="52"/>
        <v>{{5,1,1,235638,0}|</v>
      </c>
      <c r="CM40" t="str">
        <f t="shared" si="53"/>
        <v>{5,1,2,294000,0}|</v>
      </c>
      <c r="CN40" t="str">
        <f t="shared" si="54"/>
        <v>{5,1,3,6311753,3}}</v>
      </c>
      <c r="CO40" t="str">
        <f t="shared" si="55"/>
        <v/>
      </c>
      <c r="CP40" t="str">
        <f t="shared" si="56"/>
        <v>{{5,1,1,208708,0}|</v>
      </c>
      <c r="CQ40" t="str">
        <f t="shared" si="57"/>
        <v>{5,1,2,260400,0}|</v>
      </c>
      <c r="CR40" t="str">
        <f t="shared" si="58"/>
        <v>{5,1,3,5590410,3}}</v>
      </c>
      <c r="CS40" t="str">
        <f t="shared" si="59"/>
        <v/>
      </c>
      <c r="CT40" t="str">
        <f t="shared" si="60"/>
        <v>{{5,1,1,235638,0}|</v>
      </c>
      <c r="CU40" t="str">
        <f t="shared" si="61"/>
        <v>{5,1,2,294000,0}|</v>
      </c>
      <c r="CV40" t="str">
        <f t="shared" si="62"/>
        <v>{5,1,3,6311753,3}}</v>
      </c>
    </row>
    <row r="41" spans="7:100" x14ac:dyDescent="0.15">
      <c r="G41" t="s">
        <v>55</v>
      </c>
      <c r="H41" t="s">
        <v>102</v>
      </c>
      <c r="I41" t="s">
        <v>117</v>
      </c>
      <c r="J41" t="s">
        <v>109</v>
      </c>
      <c r="K41" t="s">
        <v>109</v>
      </c>
      <c r="L41" t="s">
        <v>109</v>
      </c>
      <c r="M41" t="s">
        <v>123</v>
      </c>
      <c r="N41" t="s">
        <v>110</v>
      </c>
      <c r="O41" t="s">
        <v>157</v>
      </c>
      <c r="P41" t="s">
        <v>140</v>
      </c>
      <c r="Q41" t="s">
        <v>116</v>
      </c>
      <c r="R41" t="s">
        <v>128</v>
      </c>
      <c r="S41" t="s">
        <v>165</v>
      </c>
      <c r="T41">
        <f t="shared" si="13"/>
        <v>4002</v>
      </c>
      <c r="U41">
        <f t="shared" si="14"/>
        <v>4018</v>
      </c>
      <c r="V41">
        <f t="shared" si="15"/>
        <v>4023</v>
      </c>
      <c r="W41">
        <f t="shared" si="16"/>
        <v>4023</v>
      </c>
      <c r="X41">
        <f t="shared" si="17"/>
        <v>4023</v>
      </c>
      <c r="Y41">
        <f t="shared" si="18"/>
        <v>4031</v>
      </c>
      <c r="Z41">
        <f t="shared" si="19"/>
        <v>4006</v>
      </c>
      <c r="AA41">
        <f t="shared" si="20"/>
        <v>4021</v>
      </c>
      <c r="AB41">
        <f t="shared" si="21"/>
        <v>4034</v>
      </c>
      <c r="AC41">
        <f t="shared" si="22"/>
        <v>4007</v>
      </c>
      <c r="AD41">
        <f t="shared" si="23"/>
        <v>4022</v>
      </c>
      <c r="AE41">
        <f t="shared" si="24"/>
        <v>4035</v>
      </c>
      <c r="AG41">
        <f>_xlfn.XLOOKUP(T41,[1]Sheet1!$A$1:$A$109,[1]Sheet1!$J$1:$J$109)</f>
        <v>4</v>
      </c>
      <c r="AH41">
        <f>_xlfn.XLOOKUP(U41,[1]Sheet1!$A$1:$A$109,[1]Sheet1!$J$1:$J$109)</f>
        <v>3</v>
      </c>
      <c r="AI41">
        <f>_xlfn.XLOOKUP(V41,[1]Sheet1!$A$1:$A$109,[1]Sheet1!$J$1:$J$109)</f>
        <v>4</v>
      </c>
      <c r="AJ41">
        <f>_xlfn.XLOOKUP(W41,[1]Sheet1!$A$1:$A$109,[1]Sheet1!$J$1:$J$109)</f>
        <v>4</v>
      </c>
      <c r="AK41">
        <f>_xlfn.XLOOKUP(X41,[1]Sheet1!$A$1:$A$109,[1]Sheet1!$J$1:$J$109)</f>
        <v>4</v>
      </c>
      <c r="AL41">
        <f>_xlfn.XLOOKUP(Y41,[1]Sheet1!$A$1:$A$109,[1]Sheet1!$J$1:$J$109)</f>
        <v>1</v>
      </c>
      <c r="AM41">
        <f>_xlfn.XLOOKUP(Z41,[1]Sheet1!$A$1:$A$109,[1]Sheet1!$J$1:$J$109)</f>
        <v>3</v>
      </c>
      <c r="AN41">
        <f>_xlfn.XLOOKUP(AA41,[1]Sheet1!$A$1:$A$109,[1]Sheet1!$J$1:$J$109)</f>
        <v>3</v>
      </c>
      <c r="AO41">
        <f>_xlfn.XLOOKUP(AB41,[1]Sheet1!$A$1:$A$109,[1]Sheet1!$J$1:$J$109)</f>
        <v>2</v>
      </c>
      <c r="AP41">
        <f>_xlfn.XLOOKUP(AC41,[1]Sheet1!$A$1:$A$109,[1]Sheet1!$J$1:$J$109)</f>
        <v>3</v>
      </c>
      <c r="AQ41">
        <f>_xlfn.XLOOKUP(AD41,[1]Sheet1!$A$1:$A$109,[1]Sheet1!$J$1:$J$109)</f>
        <v>2</v>
      </c>
      <c r="AR41">
        <f>_xlfn.XLOOKUP(AE41,[1]Sheet1!$A$1:$A$109,[1]Sheet1!$J$1:$J$109)</f>
        <v>2</v>
      </c>
      <c r="AT41">
        <f t="shared" si="63"/>
        <v>1</v>
      </c>
      <c r="AU41">
        <f t="shared" si="63"/>
        <v>3</v>
      </c>
      <c r="AV41">
        <f t="shared" si="63"/>
        <v>4</v>
      </c>
      <c r="AW41">
        <f t="shared" si="63"/>
        <v>4</v>
      </c>
      <c r="AX41">
        <v>35</v>
      </c>
      <c r="AY41">
        <f t="shared" si="26"/>
        <v>3</v>
      </c>
      <c r="AZ41">
        <f t="shared" si="27"/>
        <v>3</v>
      </c>
      <c r="BA41">
        <f t="shared" si="28"/>
        <v>1</v>
      </c>
      <c r="BB41">
        <f t="shared" si="29"/>
        <v>0.75</v>
      </c>
      <c r="BC41">
        <f t="shared" si="30"/>
        <v>0.75</v>
      </c>
      <c r="BE41">
        <f t="shared" si="31"/>
        <v>1200</v>
      </c>
      <c r="BF41">
        <f t="shared" si="32"/>
        <v>700</v>
      </c>
      <c r="BG41">
        <f t="shared" si="33"/>
        <v>620</v>
      </c>
      <c r="BH41">
        <f t="shared" si="34"/>
        <v>620</v>
      </c>
      <c r="BI41" t="str">
        <f t="shared" si="35"/>
        <v>{{1,1200}|{2,700}|{3,620}|{4,620}}</v>
      </c>
      <c r="BN41">
        <f>'sheet1 (2)'!Y40</f>
        <v>2494645</v>
      </c>
      <c r="BO41">
        <f>'sheet1 (2)'!Z40</f>
        <v>2807000</v>
      </c>
      <c r="BP41">
        <f>'sheet1 (2)'!AA40</f>
        <v>60262220</v>
      </c>
      <c r="BR41">
        <f t="shared" si="36"/>
        <v>598714</v>
      </c>
      <c r="BS41">
        <f t="shared" si="37"/>
        <v>673680</v>
      </c>
      <c r="BT41">
        <f t="shared" si="38"/>
        <v>14462932</v>
      </c>
      <c r="BV41">
        <f t="shared" si="39"/>
        <v>349250</v>
      </c>
      <c r="BW41">
        <f t="shared" si="40"/>
        <v>392980</v>
      </c>
      <c r="BX41">
        <f t="shared" si="41"/>
        <v>8436710</v>
      </c>
      <c r="BZ41">
        <f t="shared" si="42"/>
        <v>309335</v>
      </c>
      <c r="CA41">
        <f t="shared" si="43"/>
        <v>348068</v>
      </c>
      <c r="CB41">
        <f t="shared" si="44"/>
        <v>7472515</v>
      </c>
      <c r="CD41">
        <f t="shared" si="45"/>
        <v>309335</v>
      </c>
      <c r="CE41">
        <f t="shared" si="46"/>
        <v>348068</v>
      </c>
      <c r="CF41">
        <f t="shared" si="47"/>
        <v>7472515</v>
      </c>
      <c r="CH41" t="str">
        <f t="shared" si="48"/>
        <v>{{5,1,1,598714,0}|</v>
      </c>
      <c r="CI41" t="str">
        <f t="shared" si="49"/>
        <v>{5,1,2,673680,0}|</v>
      </c>
      <c r="CJ41" t="str">
        <f t="shared" si="50"/>
        <v>{5,1,3,14462932,3}}</v>
      </c>
      <c r="CK41" t="str">
        <f t="shared" si="51"/>
        <v/>
      </c>
      <c r="CL41" t="str">
        <f t="shared" si="52"/>
        <v>{{5,1,1,349250,0}|</v>
      </c>
      <c r="CM41" t="str">
        <f t="shared" si="53"/>
        <v>{5,1,2,392980,0}|</v>
      </c>
      <c r="CN41" t="str">
        <f t="shared" si="54"/>
        <v>{5,1,3,8436710,3}}</v>
      </c>
      <c r="CO41" t="str">
        <f t="shared" si="55"/>
        <v/>
      </c>
      <c r="CP41" t="str">
        <f t="shared" si="56"/>
        <v>{{5,1,1,309335,0}|</v>
      </c>
      <c r="CQ41" t="str">
        <f t="shared" si="57"/>
        <v>{5,1,2,348068,0}|</v>
      </c>
      <c r="CR41" t="str">
        <f t="shared" si="58"/>
        <v>{5,1,3,7472515,3}}</v>
      </c>
      <c r="CS41" t="str">
        <f t="shared" si="59"/>
        <v/>
      </c>
      <c r="CT41" t="str">
        <f t="shared" si="60"/>
        <v>{{5,1,1,309335,0}|</v>
      </c>
      <c r="CU41" t="str">
        <f t="shared" si="61"/>
        <v>{5,1,2,348068,0}|</v>
      </c>
      <c r="CV41" t="str">
        <f t="shared" si="62"/>
        <v>{5,1,3,7472515,3}}</v>
      </c>
    </row>
    <row r="42" spans="7:100" x14ac:dyDescent="0.15">
      <c r="G42" t="s">
        <v>56</v>
      </c>
      <c r="H42" t="s">
        <v>164</v>
      </c>
      <c r="I42" t="s">
        <v>88</v>
      </c>
      <c r="J42" t="s">
        <v>154</v>
      </c>
      <c r="K42" t="s">
        <v>98</v>
      </c>
      <c r="L42" t="s">
        <v>116</v>
      </c>
      <c r="M42" t="s">
        <v>117</v>
      </c>
      <c r="N42" t="s">
        <v>166</v>
      </c>
      <c r="O42" t="s">
        <v>124</v>
      </c>
      <c r="P42" t="s">
        <v>88</v>
      </c>
      <c r="Q42" t="s">
        <v>122</v>
      </c>
      <c r="R42" t="s">
        <v>98</v>
      </c>
      <c r="S42" t="s">
        <v>139</v>
      </c>
      <c r="T42">
        <f t="shared" si="13"/>
        <v>2000</v>
      </c>
      <c r="U42">
        <f t="shared" si="14"/>
        <v>2009</v>
      </c>
      <c r="V42">
        <f t="shared" si="15"/>
        <v>3006</v>
      </c>
      <c r="W42">
        <f t="shared" si="16"/>
        <v>3017</v>
      </c>
      <c r="X42">
        <f t="shared" si="17"/>
        <v>4007</v>
      </c>
      <c r="Y42">
        <f t="shared" si="18"/>
        <v>4018</v>
      </c>
      <c r="Z42">
        <f t="shared" si="19"/>
        <v>4028</v>
      </c>
      <c r="AA42">
        <f t="shared" si="20"/>
        <v>4000</v>
      </c>
      <c r="AB42">
        <f t="shared" si="21"/>
        <v>2009</v>
      </c>
      <c r="AC42">
        <f t="shared" si="22"/>
        <v>3004</v>
      </c>
      <c r="AD42">
        <f t="shared" si="23"/>
        <v>3017</v>
      </c>
      <c r="AE42">
        <f t="shared" si="24"/>
        <v>2005</v>
      </c>
      <c r="AG42">
        <f>_xlfn.XLOOKUP(T42,[1]Sheet1!$A$1:$A$109,[1]Sheet1!$J$1:$J$109)</f>
        <v>1</v>
      </c>
      <c r="AH42">
        <f>_xlfn.XLOOKUP(U42,[1]Sheet1!$A$1:$A$109,[1]Sheet1!$J$1:$J$109)</f>
        <v>3</v>
      </c>
      <c r="AI42">
        <f>_xlfn.XLOOKUP(V42,[1]Sheet1!$A$1:$A$109,[1]Sheet1!$J$1:$J$109)</f>
        <v>3</v>
      </c>
      <c r="AJ42">
        <f>_xlfn.XLOOKUP(W42,[1]Sheet1!$A$1:$A$109,[1]Sheet1!$J$1:$J$109)</f>
        <v>2</v>
      </c>
      <c r="AK42">
        <f>_xlfn.XLOOKUP(X42,[1]Sheet1!$A$1:$A$109,[1]Sheet1!$J$1:$J$109)</f>
        <v>3</v>
      </c>
      <c r="AL42">
        <f>_xlfn.XLOOKUP(Y42,[1]Sheet1!$A$1:$A$109,[1]Sheet1!$J$1:$J$109)</f>
        <v>3</v>
      </c>
      <c r="AM42">
        <f>_xlfn.XLOOKUP(Z42,[1]Sheet1!$A$1:$A$109,[1]Sheet1!$J$1:$J$109)</f>
        <v>1</v>
      </c>
      <c r="AN42">
        <f>_xlfn.XLOOKUP(AA42,[1]Sheet1!$A$1:$A$109,[1]Sheet1!$J$1:$J$109)</f>
        <v>2</v>
      </c>
      <c r="AO42">
        <f>_xlfn.XLOOKUP(AB42,[1]Sheet1!$A$1:$A$109,[1]Sheet1!$J$1:$J$109)</f>
        <v>3</v>
      </c>
      <c r="AP42">
        <f>_xlfn.XLOOKUP(AC42,[1]Sheet1!$A$1:$A$109,[1]Sheet1!$J$1:$J$109)</f>
        <v>3</v>
      </c>
      <c r="AQ42">
        <f>_xlfn.XLOOKUP(AD42,[1]Sheet1!$A$1:$A$109,[1]Sheet1!$J$1:$J$109)</f>
        <v>2</v>
      </c>
      <c r="AR42">
        <f>_xlfn.XLOOKUP(AE42,[1]Sheet1!$A$1:$A$109,[1]Sheet1!$J$1:$J$109)</f>
        <v>2</v>
      </c>
      <c r="AT42">
        <f t="shared" si="63"/>
        <v>2</v>
      </c>
      <c r="AU42">
        <f t="shared" si="63"/>
        <v>4</v>
      </c>
      <c r="AV42">
        <f t="shared" si="63"/>
        <v>6</v>
      </c>
      <c r="AW42">
        <f t="shared" si="63"/>
        <v>0</v>
      </c>
      <c r="AX42">
        <v>36</v>
      </c>
      <c r="AY42">
        <f t="shared" si="26"/>
        <v>3</v>
      </c>
      <c r="AZ42">
        <f t="shared" si="27"/>
        <v>1.5</v>
      </c>
      <c r="BA42">
        <f t="shared" si="28"/>
        <v>0.75</v>
      </c>
      <c r="BB42">
        <f t="shared" si="29"/>
        <v>0.5</v>
      </c>
      <c r="BC42">
        <f t="shared" si="30"/>
        <v>0</v>
      </c>
      <c r="BE42">
        <f t="shared" si="31"/>
        <v>1100</v>
      </c>
      <c r="BF42">
        <f t="shared" si="32"/>
        <v>620</v>
      </c>
      <c r="BG42">
        <f t="shared" si="33"/>
        <v>420</v>
      </c>
      <c r="BH42">
        <f t="shared" si="34"/>
        <v>0</v>
      </c>
      <c r="BI42" t="str">
        <f t="shared" si="35"/>
        <v>{{1,1100}|{2,620}|{3,420}|{4,0}}</v>
      </c>
      <c r="BN42">
        <f>'sheet1 (2)'!Y41</f>
        <v>225419</v>
      </c>
      <c r="BO42">
        <f>'sheet1 (2)'!Z41</f>
        <v>42000</v>
      </c>
      <c r="BP42">
        <f>'sheet1 (2)'!AA41</f>
        <v>901679</v>
      </c>
      <c r="BR42">
        <f t="shared" si="36"/>
        <v>49592</v>
      </c>
      <c r="BS42">
        <f t="shared" si="37"/>
        <v>9240</v>
      </c>
      <c r="BT42">
        <f t="shared" si="38"/>
        <v>198369</v>
      </c>
      <c r="BV42">
        <f t="shared" si="39"/>
        <v>27951</v>
      </c>
      <c r="BW42">
        <f t="shared" si="40"/>
        <v>5208</v>
      </c>
      <c r="BX42">
        <f t="shared" si="41"/>
        <v>111808</v>
      </c>
      <c r="BZ42">
        <f t="shared" si="42"/>
        <v>18935</v>
      </c>
      <c r="CA42">
        <f t="shared" si="43"/>
        <v>3528</v>
      </c>
      <c r="CB42">
        <f t="shared" si="44"/>
        <v>75741</v>
      </c>
      <c r="CD42">
        <f t="shared" si="45"/>
        <v>0</v>
      </c>
      <c r="CE42">
        <f t="shared" si="46"/>
        <v>0</v>
      </c>
      <c r="CF42">
        <f t="shared" si="47"/>
        <v>0</v>
      </c>
      <c r="CH42" t="str">
        <f t="shared" si="48"/>
        <v>{{5,1,1,49592,0}|</v>
      </c>
      <c r="CI42" t="str">
        <f t="shared" si="49"/>
        <v>{5,1,2,9240,0}|</v>
      </c>
      <c r="CJ42" t="str">
        <f t="shared" si="50"/>
        <v>{5,1,3,198369,3}}</v>
      </c>
      <c r="CK42" t="str">
        <f t="shared" si="51"/>
        <v/>
      </c>
      <c r="CL42" t="str">
        <f t="shared" si="52"/>
        <v>{{5,1,1,27951,0}|</v>
      </c>
      <c r="CM42" t="str">
        <f t="shared" si="53"/>
        <v>{5,1,2,5208,0}|</v>
      </c>
      <c r="CN42" t="str">
        <f t="shared" si="54"/>
        <v>{5,1,3,111808,3}}</v>
      </c>
      <c r="CO42" t="str">
        <f t="shared" si="55"/>
        <v/>
      </c>
      <c r="CP42" t="str">
        <f t="shared" si="56"/>
        <v>{{5,1,1,18935,0}|</v>
      </c>
      <c r="CQ42" t="str">
        <f t="shared" si="57"/>
        <v>{5,1,2,3528,0}|</v>
      </c>
      <c r="CR42" t="str">
        <f t="shared" si="58"/>
        <v>{5,1,3,75741,3}}</v>
      </c>
      <c r="CS42" t="str">
        <f t="shared" si="59"/>
        <v/>
      </c>
      <c r="CT42" t="str">
        <f t="shared" si="60"/>
        <v>{{5,1,1,0,0}|</v>
      </c>
      <c r="CU42" t="str">
        <f t="shared" si="61"/>
        <v>{5,1,2,0,0}|</v>
      </c>
      <c r="CV42" t="str">
        <f t="shared" si="62"/>
        <v>{5,1,3,0,3}}</v>
      </c>
    </row>
    <row r="43" spans="7:100" x14ac:dyDescent="0.15">
      <c r="G43" t="s">
        <v>57</v>
      </c>
      <c r="H43" t="s">
        <v>118</v>
      </c>
      <c r="I43" t="s">
        <v>134</v>
      </c>
      <c r="J43" t="s">
        <v>104</v>
      </c>
      <c r="K43" t="s">
        <v>95</v>
      </c>
      <c r="L43" t="s">
        <v>149</v>
      </c>
      <c r="M43" t="s">
        <v>109</v>
      </c>
      <c r="N43" t="s">
        <v>92</v>
      </c>
      <c r="O43" t="s">
        <v>116</v>
      </c>
      <c r="P43" t="s">
        <v>108</v>
      </c>
      <c r="Q43" t="s">
        <v>87</v>
      </c>
      <c r="R43" t="s">
        <v>154</v>
      </c>
      <c r="S43" t="s">
        <v>141</v>
      </c>
      <c r="T43">
        <f t="shared" si="13"/>
        <v>3003</v>
      </c>
      <c r="U43">
        <f t="shared" si="14"/>
        <v>2010</v>
      </c>
      <c r="V43">
        <f t="shared" si="15"/>
        <v>2005</v>
      </c>
      <c r="W43">
        <f t="shared" si="16"/>
        <v>3019</v>
      </c>
      <c r="X43">
        <f t="shared" si="17"/>
        <v>4030</v>
      </c>
      <c r="Y43">
        <f t="shared" si="18"/>
        <v>4023</v>
      </c>
      <c r="Z43">
        <f t="shared" si="19"/>
        <v>4017</v>
      </c>
      <c r="AA43">
        <f t="shared" si="20"/>
        <v>4007</v>
      </c>
      <c r="AB43">
        <f t="shared" si="21"/>
        <v>3021</v>
      </c>
      <c r="AC43">
        <f t="shared" si="22"/>
        <v>3015</v>
      </c>
      <c r="AD43">
        <f t="shared" si="23"/>
        <v>3006</v>
      </c>
      <c r="AE43">
        <f t="shared" si="24"/>
        <v>2013</v>
      </c>
      <c r="AG43">
        <f>_xlfn.XLOOKUP(T43,[1]Sheet1!$A$1:$A$109,[1]Sheet1!$J$1:$J$109)</f>
        <v>3</v>
      </c>
      <c r="AH43">
        <f>_xlfn.XLOOKUP(U43,[1]Sheet1!$A$1:$A$109,[1]Sheet1!$J$1:$J$109)</f>
        <v>2</v>
      </c>
      <c r="AI43">
        <f>_xlfn.XLOOKUP(V43,[1]Sheet1!$A$1:$A$109,[1]Sheet1!$J$1:$J$109)</f>
        <v>2</v>
      </c>
      <c r="AJ43">
        <f>_xlfn.XLOOKUP(W43,[1]Sheet1!$A$1:$A$109,[1]Sheet1!$J$1:$J$109)</f>
        <v>2</v>
      </c>
      <c r="AK43">
        <f>_xlfn.XLOOKUP(X43,[1]Sheet1!$A$1:$A$109,[1]Sheet1!$J$1:$J$109)</f>
        <v>1</v>
      </c>
      <c r="AL43">
        <f>_xlfn.XLOOKUP(Y43,[1]Sheet1!$A$1:$A$109,[1]Sheet1!$J$1:$J$109)</f>
        <v>4</v>
      </c>
      <c r="AM43">
        <f>_xlfn.XLOOKUP(Z43,[1]Sheet1!$A$1:$A$109,[1]Sheet1!$J$1:$J$109)</f>
        <v>1</v>
      </c>
      <c r="AN43">
        <f>_xlfn.XLOOKUP(AA43,[1]Sheet1!$A$1:$A$109,[1]Sheet1!$J$1:$J$109)</f>
        <v>3</v>
      </c>
      <c r="AO43">
        <f>_xlfn.XLOOKUP(AB43,[1]Sheet1!$A$1:$A$109,[1]Sheet1!$J$1:$J$109)</f>
        <v>3</v>
      </c>
      <c r="AP43">
        <f>_xlfn.XLOOKUP(AC43,[1]Sheet1!$A$1:$A$109,[1]Sheet1!$J$1:$J$109)</f>
        <v>1</v>
      </c>
      <c r="AQ43">
        <f>_xlfn.XLOOKUP(AD43,[1]Sheet1!$A$1:$A$109,[1]Sheet1!$J$1:$J$109)</f>
        <v>3</v>
      </c>
      <c r="AR43">
        <f>_xlfn.XLOOKUP(AE43,[1]Sheet1!$A$1:$A$109,[1]Sheet1!$J$1:$J$109)</f>
        <v>4</v>
      </c>
      <c r="AT43">
        <f t="shared" si="63"/>
        <v>3</v>
      </c>
      <c r="AU43">
        <f t="shared" si="63"/>
        <v>3</v>
      </c>
      <c r="AV43">
        <f t="shared" si="63"/>
        <v>4</v>
      </c>
      <c r="AW43">
        <f t="shared" si="63"/>
        <v>2</v>
      </c>
      <c r="AX43">
        <v>37</v>
      </c>
      <c r="AY43">
        <f t="shared" si="26"/>
        <v>3</v>
      </c>
      <c r="AZ43">
        <f t="shared" si="27"/>
        <v>1</v>
      </c>
      <c r="BA43">
        <f t="shared" si="28"/>
        <v>1</v>
      </c>
      <c r="BB43">
        <f t="shared" si="29"/>
        <v>0.75</v>
      </c>
      <c r="BC43">
        <f t="shared" si="30"/>
        <v>1.5</v>
      </c>
      <c r="BE43">
        <f t="shared" si="31"/>
        <v>700</v>
      </c>
      <c r="BF43">
        <f t="shared" si="32"/>
        <v>700</v>
      </c>
      <c r="BG43">
        <f t="shared" si="33"/>
        <v>620</v>
      </c>
      <c r="BH43">
        <f t="shared" si="34"/>
        <v>1100</v>
      </c>
      <c r="BI43" t="str">
        <f t="shared" si="35"/>
        <v>{{1,700}|{2,700}|{3,620}|{4,1100}}</v>
      </c>
      <c r="BN43">
        <f>'sheet1 (2)'!Y42</f>
        <v>202877</v>
      </c>
      <c r="BO43">
        <f>'sheet1 (2)'!Z42</f>
        <v>42000</v>
      </c>
      <c r="BP43">
        <f>'sheet1 (2)'!AA42</f>
        <v>901679</v>
      </c>
      <c r="BR43">
        <f t="shared" si="36"/>
        <v>28402</v>
      </c>
      <c r="BS43">
        <f t="shared" si="37"/>
        <v>5880</v>
      </c>
      <c r="BT43">
        <f t="shared" si="38"/>
        <v>126235</v>
      </c>
      <c r="BV43">
        <f t="shared" si="39"/>
        <v>28402</v>
      </c>
      <c r="BW43">
        <f t="shared" si="40"/>
        <v>5880</v>
      </c>
      <c r="BX43">
        <f t="shared" si="41"/>
        <v>126235</v>
      </c>
      <c r="BZ43">
        <f t="shared" si="42"/>
        <v>25156</v>
      </c>
      <c r="CA43">
        <f t="shared" si="43"/>
        <v>5208</v>
      </c>
      <c r="CB43">
        <f t="shared" si="44"/>
        <v>111808</v>
      </c>
      <c r="CD43">
        <f t="shared" si="45"/>
        <v>44632</v>
      </c>
      <c r="CE43">
        <f t="shared" si="46"/>
        <v>9240</v>
      </c>
      <c r="CF43">
        <f t="shared" si="47"/>
        <v>198369</v>
      </c>
      <c r="CH43" t="str">
        <f t="shared" si="48"/>
        <v>{{5,1,1,28402,0}|</v>
      </c>
      <c r="CI43" t="str">
        <f t="shared" si="49"/>
        <v>{5,1,2,5880,0}|</v>
      </c>
      <c r="CJ43" t="str">
        <f t="shared" si="50"/>
        <v>{5,1,3,126235,3}}</v>
      </c>
      <c r="CK43" t="str">
        <f t="shared" si="51"/>
        <v/>
      </c>
      <c r="CL43" t="str">
        <f t="shared" si="52"/>
        <v>{{5,1,1,28402,0}|</v>
      </c>
      <c r="CM43" t="str">
        <f t="shared" si="53"/>
        <v>{5,1,2,5880,0}|</v>
      </c>
      <c r="CN43" t="str">
        <f t="shared" si="54"/>
        <v>{5,1,3,126235,3}}</v>
      </c>
      <c r="CO43" t="str">
        <f t="shared" si="55"/>
        <v/>
      </c>
      <c r="CP43" t="str">
        <f t="shared" si="56"/>
        <v>{{5,1,1,25156,0}|</v>
      </c>
      <c r="CQ43" t="str">
        <f t="shared" si="57"/>
        <v>{5,1,2,5208,0}|</v>
      </c>
      <c r="CR43" t="str">
        <f t="shared" si="58"/>
        <v>{5,1,3,111808,3}}</v>
      </c>
      <c r="CS43" t="str">
        <f t="shared" si="59"/>
        <v/>
      </c>
      <c r="CT43" t="str">
        <f t="shared" si="60"/>
        <v>{{5,1,1,44632,0}|</v>
      </c>
      <c r="CU43" t="str">
        <f t="shared" si="61"/>
        <v>{5,1,2,9240,0}|</v>
      </c>
      <c r="CV43" t="str">
        <f t="shared" si="62"/>
        <v>{5,1,3,198369,3}}</v>
      </c>
    </row>
    <row r="44" spans="7:100" x14ac:dyDescent="0.15">
      <c r="G44" t="s">
        <v>58</v>
      </c>
      <c r="H44" t="s">
        <v>129</v>
      </c>
      <c r="I44" t="s">
        <v>113</v>
      </c>
      <c r="J44" t="s">
        <v>120</v>
      </c>
      <c r="K44" t="s">
        <v>129</v>
      </c>
      <c r="L44" t="s">
        <v>92</v>
      </c>
      <c r="M44" t="s">
        <v>166</v>
      </c>
      <c r="N44" t="s">
        <v>124</v>
      </c>
      <c r="O44" t="s">
        <v>90</v>
      </c>
      <c r="P44" t="s">
        <v>120</v>
      </c>
      <c r="Q44" t="s">
        <v>164</v>
      </c>
      <c r="R44" t="s">
        <v>131</v>
      </c>
      <c r="S44" t="s">
        <v>144</v>
      </c>
      <c r="T44">
        <f t="shared" si="13"/>
        <v>2003</v>
      </c>
      <c r="U44">
        <f t="shared" si="14"/>
        <v>2013</v>
      </c>
      <c r="V44">
        <f t="shared" si="15"/>
        <v>3010</v>
      </c>
      <c r="W44">
        <f t="shared" si="16"/>
        <v>2003</v>
      </c>
      <c r="X44">
        <f t="shared" si="17"/>
        <v>4017</v>
      </c>
      <c r="Y44">
        <f t="shared" si="18"/>
        <v>4028</v>
      </c>
      <c r="Z44">
        <f t="shared" si="19"/>
        <v>4000</v>
      </c>
      <c r="AA44">
        <f t="shared" si="20"/>
        <v>4016</v>
      </c>
      <c r="AB44">
        <f t="shared" si="21"/>
        <v>3010</v>
      </c>
      <c r="AC44">
        <f t="shared" si="22"/>
        <v>2000</v>
      </c>
      <c r="AD44">
        <f t="shared" si="23"/>
        <v>2011</v>
      </c>
      <c r="AE44">
        <f t="shared" si="24"/>
        <v>3009</v>
      </c>
      <c r="AG44">
        <f>_xlfn.XLOOKUP(T44,[1]Sheet1!$A$1:$A$109,[1]Sheet1!$J$1:$J$109)</f>
        <v>1</v>
      </c>
      <c r="AH44">
        <f>_xlfn.XLOOKUP(U44,[1]Sheet1!$A$1:$A$109,[1]Sheet1!$J$1:$J$109)</f>
        <v>4</v>
      </c>
      <c r="AI44">
        <f>_xlfn.XLOOKUP(V44,[1]Sheet1!$A$1:$A$109,[1]Sheet1!$J$1:$J$109)</f>
        <v>2</v>
      </c>
      <c r="AJ44">
        <f>_xlfn.XLOOKUP(W44,[1]Sheet1!$A$1:$A$109,[1]Sheet1!$J$1:$J$109)</f>
        <v>1</v>
      </c>
      <c r="AK44">
        <f>_xlfn.XLOOKUP(X44,[1]Sheet1!$A$1:$A$109,[1]Sheet1!$J$1:$J$109)</f>
        <v>1</v>
      </c>
      <c r="AL44">
        <f>_xlfn.XLOOKUP(Y44,[1]Sheet1!$A$1:$A$109,[1]Sheet1!$J$1:$J$109)</f>
        <v>1</v>
      </c>
      <c r="AM44">
        <f>_xlfn.XLOOKUP(Z44,[1]Sheet1!$A$1:$A$109,[1]Sheet1!$J$1:$J$109)</f>
        <v>2</v>
      </c>
      <c r="AN44">
        <f>_xlfn.XLOOKUP(AA44,[1]Sheet1!$A$1:$A$109,[1]Sheet1!$J$1:$J$109)</f>
        <v>4</v>
      </c>
      <c r="AO44">
        <f>_xlfn.XLOOKUP(AB44,[1]Sheet1!$A$1:$A$109,[1]Sheet1!$J$1:$J$109)</f>
        <v>2</v>
      </c>
      <c r="AP44">
        <f>_xlfn.XLOOKUP(AC44,[1]Sheet1!$A$1:$A$109,[1]Sheet1!$J$1:$J$109)</f>
        <v>1</v>
      </c>
      <c r="AQ44">
        <f>_xlfn.XLOOKUP(AD44,[1]Sheet1!$A$1:$A$109,[1]Sheet1!$J$1:$J$109)</f>
        <v>2</v>
      </c>
      <c r="AR44">
        <f>_xlfn.XLOOKUP(AE44,[1]Sheet1!$A$1:$A$109,[1]Sheet1!$J$1:$J$109)</f>
        <v>1</v>
      </c>
      <c r="AT44">
        <f t="shared" si="63"/>
        <v>6</v>
      </c>
      <c r="AU44">
        <f t="shared" si="63"/>
        <v>4</v>
      </c>
      <c r="AV44">
        <f t="shared" si="63"/>
        <v>0</v>
      </c>
      <c r="AW44">
        <f t="shared" si="63"/>
        <v>2</v>
      </c>
      <c r="AX44">
        <v>38</v>
      </c>
      <c r="AY44">
        <f t="shared" si="26"/>
        <v>3</v>
      </c>
      <c r="AZ44">
        <f t="shared" si="27"/>
        <v>0.5</v>
      </c>
      <c r="BA44">
        <f t="shared" si="28"/>
        <v>0.75</v>
      </c>
      <c r="BB44">
        <f t="shared" si="29"/>
        <v>0</v>
      </c>
      <c r="BC44">
        <f t="shared" si="30"/>
        <v>1.5</v>
      </c>
      <c r="BE44">
        <f t="shared" si="31"/>
        <v>420</v>
      </c>
      <c r="BF44">
        <f t="shared" si="32"/>
        <v>620</v>
      </c>
      <c r="BG44">
        <f t="shared" si="33"/>
        <v>0</v>
      </c>
      <c r="BH44">
        <f t="shared" si="34"/>
        <v>1100</v>
      </c>
      <c r="BI44" t="str">
        <f t="shared" si="35"/>
        <v>{{1,420}|{2,620}|{3,0}|{4,1100}}</v>
      </c>
      <c r="BN44">
        <f>'sheet1 (2)'!Y43</f>
        <v>420783</v>
      </c>
      <c r="BO44">
        <f>'sheet1 (2)'!Z43</f>
        <v>63000</v>
      </c>
      <c r="BP44">
        <f>'sheet1 (2)'!AA43</f>
        <v>1352518</v>
      </c>
      <c r="BR44">
        <f t="shared" si="36"/>
        <v>35345</v>
      </c>
      <c r="BS44">
        <f t="shared" si="37"/>
        <v>5292</v>
      </c>
      <c r="BT44">
        <f t="shared" si="38"/>
        <v>113611</v>
      </c>
      <c r="BV44">
        <f t="shared" si="39"/>
        <v>52177</v>
      </c>
      <c r="BW44">
        <f t="shared" si="40"/>
        <v>7812</v>
      </c>
      <c r="BX44">
        <f t="shared" si="41"/>
        <v>167712</v>
      </c>
      <c r="BZ44">
        <f t="shared" si="42"/>
        <v>0</v>
      </c>
      <c r="CA44">
        <f t="shared" si="43"/>
        <v>0</v>
      </c>
      <c r="CB44">
        <f t="shared" si="44"/>
        <v>0</v>
      </c>
      <c r="CD44">
        <f t="shared" si="45"/>
        <v>92572</v>
      </c>
      <c r="CE44">
        <f t="shared" si="46"/>
        <v>13860</v>
      </c>
      <c r="CF44">
        <f t="shared" si="47"/>
        <v>297553</v>
      </c>
      <c r="CH44" t="str">
        <f t="shared" si="48"/>
        <v>{{5,1,1,35345,0}|</v>
      </c>
      <c r="CI44" t="str">
        <f t="shared" si="49"/>
        <v>{5,1,2,5292,0}|</v>
      </c>
      <c r="CJ44" t="str">
        <f t="shared" si="50"/>
        <v>{5,1,3,113611,3}}</v>
      </c>
      <c r="CK44" t="str">
        <f t="shared" si="51"/>
        <v/>
      </c>
      <c r="CL44" t="str">
        <f t="shared" si="52"/>
        <v>{{5,1,1,52177,0}|</v>
      </c>
      <c r="CM44" t="str">
        <f t="shared" si="53"/>
        <v>{5,1,2,7812,0}|</v>
      </c>
      <c r="CN44" t="str">
        <f t="shared" si="54"/>
        <v>{5,1,3,167712,3}}</v>
      </c>
      <c r="CO44" t="str">
        <f t="shared" si="55"/>
        <v/>
      </c>
      <c r="CP44" t="str">
        <f t="shared" si="56"/>
        <v>{{5,1,1,0,0}|</v>
      </c>
      <c r="CQ44" t="str">
        <f t="shared" si="57"/>
        <v>{5,1,2,0,0}|</v>
      </c>
      <c r="CR44" t="str">
        <f t="shared" si="58"/>
        <v>{5,1,3,0,3}}</v>
      </c>
      <c r="CS44" t="str">
        <f t="shared" si="59"/>
        <v/>
      </c>
      <c r="CT44" t="str">
        <f t="shared" si="60"/>
        <v>{{5,1,1,92572,0}|</v>
      </c>
      <c r="CU44" t="str">
        <f t="shared" si="61"/>
        <v>{5,1,2,13860,0}|</v>
      </c>
      <c r="CV44" t="str">
        <f t="shared" si="62"/>
        <v>{5,1,3,297553,3}}</v>
      </c>
    </row>
    <row r="45" spans="7:100" x14ac:dyDescent="0.15">
      <c r="G45" t="s">
        <v>59</v>
      </c>
      <c r="H45" t="s">
        <v>154</v>
      </c>
      <c r="I45" t="s">
        <v>94</v>
      </c>
      <c r="J45" t="s">
        <v>88</v>
      </c>
      <c r="K45" t="s">
        <v>104</v>
      </c>
      <c r="L45" t="s">
        <v>101</v>
      </c>
      <c r="M45" t="s">
        <v>140</v>
      </c>
      <c r="N45" t="s">
        <v>111</v>
      </c>
      <c r="O45" t="s">
        <v>128</v>
      </c>
      <c r="P45" t="s">
        <v>113</v>
      </c>
      <c r="Q45" t="s">
        <v>126</v>
      </c>
      <c r="R45" t="s">
        <v>115</v>
      </c>
      <c r="S45" t="s">
        <v>146</v>
      </c>
      <c r="T45">
        <f t="shared" si="13"/>
        <v>3006</v>
      </c>
      <c r="U45">
        <f t="shared" si="14"/>
        <v>2016</v>
      </c>
      <c r="V45">
        <f t="shared" si="15"/>
        <v>2009</v>
      </c>
      <c r="W45">
        <f t="shared" si="16"/>
        <v>2005</v>
      </c>
      <c r="X45">
        <f t="shared" si="17"/>
        <v>4040</v>
      </c>
      <c r="Y45">
        <f t="shared" si="18"/>
        <v>4034</v>
      </c>
      <c r="Z45">
        <f t="shared" si="19"/>
        <v>4027</v>
      </c>
      <c r="AA45">
        <f t="shared" si="20"/>
        <v>4022</v>
      </c>
      <c r="AB45">
        <f t="shared" si="21"/>
        <v>2013</v>
      </c>
      <c r="AC45">
        <f t="shared" si="22"/>
        <v>2008</v>
      </c>
      <c r="AD45">
        <f t="shared" si="23"/>
        <v>2004</v>
      </c>
      <c r="AE45">
        <f t="shared" si="24"/>
        <v>3019</v>
      </c>
      <c r="AG45">
        <f>_xlfn.XLOOKUP(T45,[1]Sheet1!$A$1:$A$109,[1]Sheet1!$J$1:$J$109)</f>
        <v>3</v>
      </c>
      <c r="AH45">
        <f>_xlfn.XLOOKUP(U45,[1]Sheet1!$A$1:$A$109,[1]Sheet1!$J$1:$J$109)</f>
        <v>2</v>
      </c>
      <c r="AI45">
        <f>_xlfn.XLOOKUP(V45,[1]Sheet1!$A$1:$A$109,[1]Sheet1!$J$1:$J$109)</f>
        <v>3</v>
      </c>
      <c r="AJ45">
        <f>_xlfn.XLOOKUP(W45,[1]Sheet1!$A$1:$A$109,[1]Sheet1!$J$1:$J$109)</f>
        <v>2</v>
      </c>
      <c r="AK45">
        <f>_xlfn.XLOOKUP(X45,[1]Sheet1!$A$1:$A$109,[1]Sheet1!$J$1:$J$109)</f>
        <v>3</v>
      </c>
      <c r="AL45">
        <f>_xlfn.XLOOKUP(Y45,[1]Sheet1!$A$1:$A$109,[1]Sheet1!$J$1:$J$109)</f>
        <v>2</v>
      </c>
      <c r="AM45">
        <f>_xlfn.XLOOKUP(Z45,[1]Sheet1!$A$1:$A$109,[1]Sheet1!$J$1:$J$109)</f>
        <v>2</v>
      </c>
      <c r="AN45">
        <f>_xlfn.XLOOKUP(AA45,[1]Sheet1!$A$1:$A$109,[1]Sheet1!$J$1:$J$109)</f>
        <v>2</v>
      </c>
      <c r="AO45">
        <f>_xlfn.XLOOKUP(AB45,[1]Sheet1!$A$1:$A$109,[1]Sheet1!$J$1:$J$109)</f>
        <v>4</v>
      </c>
      <c r="AP45">
        <f>_xlfn.XLOOKUP(AC45,[1]Sheet1!$A$1:$A$109,[1]Sheet1!$J$1:$J$109)</f>
        <v>3</v>
      </c>
      <c r="AQ45">
        <f>_xlfn.XLOOKUP(AD45,[1]Sheet1!$A$1:$A$109,[1]Sheet1!$J$1:$J$109)</f>
        <v>2</v>
      </c>
      <c r="AR45">
        <f>_xlfn.XLOOKUP(AE45,[1]Sheet1!$A$1:$A$109,[1]Sheet1!$J$1:$J$109)</f>
        <v>2</v>
      </c>
      <c r="AT45">
        <f t="shared" si="63"/>
        <v>0</v>
      </c>
      <c r="AU45">
        <f t="shared" si="63"/>
        <v>7</v>
      </c>
      <c r="AV45">
        <f t="shared" si="63"/>
        <v>4</v>
      </c>
      <c r="AW45">
        <f t="shared" si="63"/>
        <v>1</v>
      </c>
      <c r="AX45">
        <v>39</v>
      </c>
      <c r="AY45">
        <f t="shared" si="26"/>
        <v>3</v>
      </c>
      <c r="AZ45">
        <f t="shared" si="27"/>
        <v>0</v>
      </c>
      <c r="BA45">
        <f t="shared" si="28"/>
        <v>0.42857142857142855</v>
      </c>
      <c r="BB45">
        <f t="shared" si="29"/>
        <v>0.75</v>
      </c>
      <c r="BC45">
        <f t="shared" si="30"/>
        <v>3</v>
      </c>
      <c r="BE45">
        <f t="shared" si="31"/>
        <v>0</v>
      </c>
      <c r="BF45">
        <f t="shared" si="32"/>
        <v>280</v>
      </c>
      <c r="BG45">
        <f t="shared" si="33"/>
        <v>620</v>
      </c>
      <c r="BH45">
        <f t="shared" si="34"/>
        <v>1200</v>
      </c>
      <c r="BI45" t="str">
        <f t="shared" si="35"/>
        <v>{{1,0}|{2,280}|{3,620}|{4,1200}}</v>
      </c>
      <c r="BN45">
        <f>'sheet1 (2)'!Y44</f>
        <v>826539</v>
      </c>
      <c r="BO45">
        <f>'sheet1 (2)'!Z44</f>
        <v>105000</v>
      </c>
      <c r="BP45">
        <f>'sheet1 (2)'!AA44</f>
        <v>2254197</v>
      </c>
      <c r="BR45">
        <f t="shared" si="36"/>
        <v>0</v>
      </c>
      <c r="BS45">
        <f t="shared" si="37"/>
        <v>0</v>
      </c>
      <c r="BT45">
        <f t="shared" si="38"/>
        <v>0</v>
      </c>
      <c r="BV45">
        <f t="shared" si="39"/>
        <v>46286</v>
      </c>
      <c r="BW45">
        <f t="shared" si="40"/>
        <v>5880</v>
      </c>
      <c r="BX45">
        <f t="shared" si="41"/>
        <v>126235</v>
      </c>
      <c r="BZ45">
        <f t="shared" si="42"/>
        <v>102490</v>
      </c>
      <c r="CA45">
        <f t="shared" si="43"/>
        <v>13020</v>
      </c>
      <c r="CB45">
        <f t="shared" si="44"/>
        <v>279520</v>
      </c>
      <c r="CD45">
        <f t="shared" si="45"/>
        <v>198369</v>
      </c>
      <c r="CE45">
        <f t="shared" si="46"/>
        <v>25200</v>
      </c>
      <c r="CF45">
        <f t="shared" si="47"/>
        <v>541007</v>
      </c>
      <c r="CH45" t="str">
        <f t="shared" si="48"/>
        <v>{{5,1,1,0,0}|</v>
      </c>
      <c r="CI45" t="str">
        <f t="shared" si="49"/>
        <v>{5,1,2,0,0}|</v>
      </c>
      <c r="CJ45" t="str">
        <f t="shared" si="50"/>
        <v>{5,1,3,0,3}}</v>
      </c>
      <c r="CK45" t="str">
        <f t="shared" si="51"/>
        <v/>
      </c>
      <c r="CL45" t="str">
        <f t="shared" si="52"/>
        <v>{{5,1,1,46286,0}|</v>
      </c>
      <c r="CM45" t="str">
        <f t="shared" si="53"/>
        <v>{5,1,2,5880,0}|</v>
      </c>
      <c r="CN45" t="str">
        <f t="shared" si="54"/>
        <v>{5,1,3,126235,3}}</v>
      </c>
      <c r="CO45" t="str">
        <f t="shared" si="55"/>
        <v/>
      </c>
      <c r="CP45" t="str">
        <f t="shared" si="56"/>
        <v>{{5,1,1,102490,0}|</v>
      </c>
      <c r="CQ45" t="str">
        <f t="shared" si="57"/>
        <v>{5,1,2,13020,0}|</v>
      </c>
      <c r="CR45" t="str">
        <f t="shared" si="58"/>
        <v>{5,1,3,279520,3}}</v>
      </c>
      <c r="CS45" t="str">
        <f t="shared" si="59"/>
        <v/>
      </c>
      <c r="CT45" t="str">
        <f t="shared" si="60"/>
        <v>{{5,1,1,198369,0}|</v>
      </c>
      <c r="CU45" t="str">
        <f t="shared" si="61"/>
        <v>{5,1,2,25200,0}|</v>
      </c>
      <c r="CV45" t="str">
        <f t="shared" si="62"/>
        <v>{5,1,3,541007,3}}</v>
      </c>
    </row>
    <row r="46" spans="7:100" x14ac:dyDescent="0.15">
      <c r="G46" t="s">
        <v>60</v>
      </c>
      <c r="H46" t="s">
        <v>115</v>
      </c>
      <c r="I46" t="s">
        <v>96</v>
      </c>
      <c r="J46" t="s">
        <v>98</v>
      </c>
      <c r="K46" t="s">
        <v>106</v>
      </c>
      <c r="L46" t="s">
        <v>125</v>
      </c>
      <c r="M46" t="s">
        <v>101</v>
      </c>
      <c r="N46" t="s">
        <v>90</v>
      </c>
      <c r="O46" t="s">
        <v>166</v>
      </c>
      <c r="P46" t="s">
        <v>115</v>
      </c>
      <c r="Q46" t="s">
        <v>96</v>
      </c>
      <c r="R46" t="s">
        <v>98</v>
      </c>
      <c r="S46" t="s">
        <v>147</v>
      </c>
      <c r="T46">
        <f t="shared" si="13"/>
        <v>2004</v>
      </c>
      <c r="U46">
        <f t="shared" si="14"/>
        <v>3000</v>
      </c>
      <c r="V46">
        <f t="shared" si="15"/>
        <v>3017</v>
      </c>
      <c r="W46">
        <f t="shared" si="16"/>
        <v>2007</v>
      </c>
      <c r="X46">
        <f t="shared" si="17"/>
        <v>4025</v>
      </c>
      <c r="Y46">
        <f t="shared" si="18"/>
        <v>4040</v>
      </c>
      <c r="Z46">
        <f t="shared" si="19"/>
        <v>4016</v>
      </c>
      <c r="AA46">
        <f t="shared" si="20"/>
        <v>4028</v>
      </c>
      <c r="AB46">
        <f t="shared" si="21"/>
        <v>2004</v>
      </c>
      <c r="AC46">
        <f t="shared" si="22"/>
        <v>3000</v>
      </c>
      <c r="AD46">
        <f t="shared" si="23"/>
        <v>3017</v>
      </c>
      <c r="AE46">
        <f t="shared" si="24"/>
        <v>2007</v>
      </c>
      <c r="AG46">
        <f>_xlfn.XLOOKUP(T46,[1]Sheet1!$A$1:$A$109,[1]Sheet1!$J$1:$J$109)</f>
        <v>2</v>
      </c>
      <c r="AH46">
        <f>_xlfn.XLOOKUP(U46,[1]Sheet1!$A$1:$A$109,[1]Sheet1!$J$1:$J$109)</f>
        <v>4</v>
      </c>
      <c r="AI46">
        <f>_xlfn.XLOOKUP(V46,[1]Sheet1!$A$1:$A$109,[1]Sheet1!$J$1:$J$109)</f>
        <v>2</v>
      </c>
      <c r="AJ46">
        <f>_xlfn.XLOOKUP(W46,[1]Sheet1!$A$1:$A$109,[1]Sheet1!$J$1:$J$109)</f>
        <v>4</v>
      </c>
      <c r="AK46">
        <f>_xlfn.XLOOKUP(X46,[1]Sheet1!$A$1:$A$109,[1]Sheet1!$J$1:$J$109)</f>
        <v>3</v>
      </c>
      <c r="AL46">
        <f>_xlfn.XLOOKUP(Y46,[1]Sheet1!$A$1:$A$109,[1]Sheet1!$J$1:$J$109)</f>
        <v>3</v>
      </c>
      <c r="AM46">
        <f>_xlfn.XLOOKUP(Z46,[1]Sheet1!$A$1:$A$109,[1]Sheet1!$J$1:$J$109)</f>
        <v>4</v>
      </c>
      <c r="AN46">
        <f>_xlfn.XLOOKUP(AA46,[1]Sheet1!$A$1:$A$109,[1]Sheet1!$J$1:$J$109)</f>
        <v>1</v>
      </c>
      <c r="AO46">
        <f>_xlfn.XLOOKUP(AB46,[1]Sheet1!$A$1:$A$109,[1]Sheet1!$J$1:$J$109)</f>
        <v>2</v>
      </c>
      <c r="AP46">
        <f>_xlfn.XLOOKUP(AC46,[1]Sheet1!$A$1:$A$109,[1]Sheet1!$J$1:$J$109)</f>
        <v>4</v>
      </c>
      <c r="AQ46">
        <f>_xlfn.XLOOKUP(AD46,[1]Sheet1!$A$1:$A$109,[1]Sheet1!$J$1:$J$109)</f>
        <v>2</v>
      </c>
      <c r="AR46">
        <f>_xlfn.XLOOKUP(AE46,[1]Sheet1!$A$1:$A$109,[1]Sheet1!$J$1:$J$109)</f>
        <v>4</v>
      </c>
      <c r="AT46">
        <f t="shared" si="63"/>
        <v>1</v>
      </c>
      <c r="AU46">
        <f t="shared" si="63"/>
        <v>4</v>
      </c>
      <c r="AV46">
        <f t="shared" si="63"/>
        <v>2</v>
      </c>
      <c r="AW46">
        <f t="shared" si="63"/>
        <v>5</v>
      </c>
      <c r="AX46">
        <v>40</v>
      </c>
      <c r="AY46">
        <f t="shared" si="26"/>
        <v>3</v>
      </c>
      <c r="AZ46">
        <f t="shared" si="27"/>
        <v>3</v>
      </c>
      <c r="BA46">
        <f t="shared" si="28"/>
        <v>0.75</v>
      </c>
      <c r="BB46">
        <f t="shared" si="29"/>
        <v>1.5</v>
      </c>
      <c r="BC46">
        <f t="shared" si="30"/>
        <v>0.6</v>
      </c>
      <c r="BE46">
        <f t="shared" si="31"/>
        <v>1200</v>
      </c>
      <c r="BF46">
        <f t="shared" si="32"/>
        <v>620</v>
      </c>
      <c r="BG46">
        <f t="shared" si="33"/>
        <v>1100</v>
      </c>
      <c r="BH46">
        <f t="shared" si="34"/>
        <v>500</v>
      </c>
      <c r="BI46" t="str">
        <f t="shared" si="35"/>
        <v>{{1,1200}|{2,620}|{3,1100}|{4,500}}</v>
      </c>
      <c r="BN46">
        <f>'sheet1 (2)'!Y45</f>
        <v>961791</v>
      </c>
      <c r="BO46">
        <f>'sheet1 (2)'!Z45</f>
        <v>616000</v>
      </c>
      <c r="BP46">
        <f>'sheet1 (2)'!AA45</f>
        <v>13224626</v>
      </c>
      <c r="BR46">
        <f t="shared" si="36"/>
        <v>230829</v>
      </c>
      <c r="BS46">
        <f t="shared" si="37"/>
        <v>147840</v>
      </c>
      <c r="BT46">
        <f t="shared" si="38"/>
        <v>3173910</v>
      </c>
      <c r="BV46">
        <f t="shared" si="39"/>
        <v>119262</v>
      </c>
      <c r="BW46">
        <f t="shared" si="40"/>
        <v>76384</v>
      </c>
      <c r="BX46">
        <f t="shared" si="41"/>
        <v>1639853</v>
      </c>
      <c r="BZ46">
        <f t="shared" si="42"/>
        <v>211594</v>
      </c>
      <c r="CA46">
        <f t="shared" si="43"/>
        <v>135520</v>
      </c>
      <c r="CB46">
        <f t="shared" si="44"/>
        <v>2909417</v>
      </c>
      <c r="CD46">
        <f t="shared" si="45"/>
        <v>96179</v>
      </c>
      <c r="CE46">
        <f t="shared" si="46"/>
        <v>61600</v>
      </c>
      <c r="CF46">
        <f t="shared" si="47"/>
        <v>1322462</v>
      </c>
      <c r="CH46" t="str">
        <f t="shared" si="48"/>
        <v>{{5,1,1,230829,0}|</v>
      </c>
      <c r="CI46" t="str">
        <f t="shared" si="49"/>
        <v>{5,1,2,147840,0}|</v>
      </c>
      <c r="CJ46" t="str">
        <f t="shared" si="50"/>
        <v>{5,1,3,3173910,3}}</v>
      </c>
      <c r="CK46" t="str">
        <f t="shared" si="51"/>
        <v/>
      </c>
      <c r="CL46" t="str">
        <f t="shared" si="52"/>
        <v>{{5,1,1,119262,0}|</v>
      </c>
      <c r="CM46" t="str">
        <f t="shared" si="53"/>
        <v>{5,1,2,76384,0}|</v>
      </c>
      <c r="CN46" t="str">
        <f t="shared" si="54"/>
        <v>{5,1,3,1639853,3}}</v>
      </c>
      <c r="CO46" t="str">
        <f t="shared" si="55"/>
        <v/>
      </c>
      <c r="CP46" t="str">
        <f t="shared" si="56"/>
        <v>{{5,1,1,211594,0}|</v>
      </c>
      <c r="CQ46" t="str">
        <f t="shared" si="57"/>
        <v>{5,1,2,135520,0}|</v>
      </c>
      <c r="CR46" t="str">
        <f t="shared" si="58"/>
        <v>{5,1,3,2909417,3}}</v>
      </c>
      <c r="CS46" t="str">
        <f t="shared" si="59"/>
        <v/>
      </c>
      <c r="CT46" t="str">
        <f t="shared" si="60"/>
        <v>{{5,1,1,96179,0}|</v>
      </c>
      <c r="CU46" t="str">
        <f t="shared" si="61"/>
        <v>{5,1,2,61600,0}|</v>
      </c>
      <c r="CV46" t="str">
        <f t="shared" si="62"/>
        <v>{5,1,3,1322462,3}}</v>
      </c>
    </row>
    <row r="47" spans="7:100" x14ac:dyDescent="0.15">
      <c r="G47" t="s">
        <v>61</v>
      </c>
      <c r="H47" t="s">
        <v>119</v>
      </c>
      <c r="I47" t="s">
        <v>118</v>
      </c>
      <c r="J47" t="s">
        <v>113</v>
      </c>
      <c r="K47" t="s">
        <v>134</v>
      </c>
      <c r="L47" t="s">
        <v>143</v>
      </c>
      <c r="M47" t="s">
        <v>103</v>
      </c>
      <c r="N47" t="s">
        <v>124</v>
      </c>
      <c r="O47" t="s">
        <v>93</v>
      </c>
      <c r="P47" t="s">
        <v>87</v>
      </c>
      <c r="Q47" t="s">
        <v>120</v>
      </c>
      <c r="R47" t="s">
        <v>154</v>
      </c>
      <c r="S47" t="s">
        <v>148</v>
      </c>
      <c r="T47">
        <f t="shared" si="13"/>
        <v>3008</v>
      </c>
      <c r="U47">
        <f t="shared" si="14"/>
        <v>3003</v>
      </c>
      <c r="V47">
        <f t="shared" si="15"/>
        <v>2013</v>
      </c>
      <c r="W47">
        <f t="shared" si="16"/>
        <v>2010</v>
      </c>
      <c r="X47">
        <f t="shared" si="17"/>
        <v>4009</v>
      </c>
      <c r="Y47">
        <f t="shared" si="18"/>
        <v>4004</v>
      </c>
      <c r="Z47">
        <f t="shared" si="19"/>
        <v>4000</v>
      </c>
      <c r="AA47">
        <f t="shared" si="20"/>
        <v>4036</v>
      </c>
      <c r="AB47">
        <f t="shared" si="21"/>
        <v>3015</v>
      </c>
      <c r="AC47">
        <f t="shared" si="22"/>
        <v>3010</v>
      </c>
      <c r="AD47">
        <f t="shared" si="23"/>
        <v>3006</v>
      </c>
      <c r="AE47">
        <f t="shared" si="24"/>
        <v>3000</v>
      </c>
      <c r="AG47">
        <f>_xlfn.XLOOKUP(T47,[1]Sheet1!$A$1:$A$109,[1]Sheet1!$J$1:$J$109)</f>
        <v>1</v>
      </c>
      <c r="AH47">
        <f>_xlfn.XLOOKUP(U47,[1]Sheet1!$A$1:$A$109,[1]Sheet1!$J$1:$J$109)</f>
        <v>3</v>
      </c>
      <c r="AI47">
        <f>_xlfn.XLOOKUP(V47,[1]Sheet1!$A$1:$A$109,[1]Sheet1!$J$1:$J$109)</f>
        <v>4</v>
      </c>
      <c r="AJ47">
        <f>_xlfn.XLOOKUP(W47,[1]Sheet1!$A$1:$A$109,[1]Sheet1!$J$1:$J$109)</f>
        <v>2</v>
      </c>
      <c r="AK47">
        <f>_xlfn.XLOOKUP(X47,[1]Sheet1!$A$1:$A$109,[1]Sheet1!$J$1:$J$109)</f>
        <v>4</v>
      </c>
      <c r="AL47">
        <f>_xlfn.XLOOKUP(Y47,[1]Sheet1!$A$1:$A$109,[1]Sheet1!$J$1:$J$109)</f>
        <v>4</v>
      </c>
      <c r="AM47">
        <f>_xlfn.XLOOKUP(Z47,[1]Sheet1!$A$1:$A$109,[1]Sheet1!$J$1:$J$109)</f>
        <v>2</v>
      </c>
      <c r="AN47">
        <f>_xlfn.XLOOKUP(AA47,[1]Sheet1!$A$1:$A$109,[1]Sheet1!$J$1:$J$109)</f>
        <v>4</v>
      </c>
      <c r="AO47">
        <f>_xlfn.XLOOKUP(AB47,[1]Sheet1!$A$1:$A$109,[1]Sheet1!$J$1:$J$109)</f>
        <v>1</v>
      </c>
      <c r="AP47">
        <f>_xlfn.XLOOKUP(AC47,[1]Sheet1!$A$1:$A$109,[1]Sheet1!$J$1:$J$109)</f>
        <v>2</v>
      </c>
      <c r="AQ47">
        <f>_xlfn.XLOOKUP(AD47,[1]Sheet1!$A$1:$A$109,[1]Sheet1!$J$1:$J$109)</f>
        <v>3</v>
      </c>
      <c r="AR47">
        <f>_xlfn.XLOOKUP(AE47,[1]Sheet1!$A$1:$A$109,[1]Sheet1!$J$1:$J$109)</f>
        <v>4</v>
      </c>
      <c r="AT47">
        <f t="shared" si="63"/>
        <v>2</v>
      </c>
      <c r="AU47">
        <f t="shared" si="63"/>
        <v>3</v>
      </c>
      <c r="AV47">
        <f t="shared" si="63"/>
        <v>2</v>
      </c>
      <c r="AW47">
        <f t="shared" si="63"/>
        <v>5</v>
      </c>
      <c r="AX47">
        <v>41</v>
      </c>
      <c r="AY47">
        <f t="shared" si="26"/>
        <v>3</v>
      </c>
      <c r="AZ47">
        <f t="shared" si="27"/>
        <v>1.5</v>
      </c>
      <c r="BA47">
        <f t="shared" si="28"/>
        <v>1</v>
      </c>
      <c r="BB47">
        <f t="shared" si="29"/>
        <v>1.5</v>
      </c>
      <c r="BC47">
        <f t="shared" si="30"/>
        <v>0.6</v>
      </c>
      <c r="BE47">
        <f t="shared" si="31"/>
        <v>1100</v>
      </c>
      <c r="BF47">
        <f t="shared" si="32"/>
        <v>700</v>
      </c>
      <c r="BG47">
        <f t="shared" si="33"/>
        <v>1100</v>
      </c>
      <c r="BH47">
        <f t="shared" si="34"/>
        <v>500</v>
      </c>
      <c r="BI47" t="str">
        <f t="shared" si="35"/>
        <v>{{1,1100}|{2,700}|{3,1100}|{4,500}}</v>
      </c>
      <c r="BN47">
        <f>'sheet1 (2)'!Y46</f>
        <v>1442686</v>
      </c>
      <c r="BO47">
        <f>'sheet1 (2)'!Z46</f>
        <v>700000</v>
      </c>
      <c r="BP47">
        <f>'sheet1 (2)'!AA46</f>
        <v>15027985</v>
      </c>
      <c r="BR47">
        <f t="shared" si="36"/>
        <v>317390</v>
      </c>
      <c r="BS47">
        <f t="shared" si="37"/>
        <v>154000</v>
      </c>
      <c r="BT47">
        <f t="shared" si="38"/>
        <v>3306156</v>
      </c>
      <c r="BV47">
        <f t="shared" si="39"/>
        <v>201976</v>
      </c>
      <c r="BW47">
        <f t="shared" si="40"/>
        <v>98000</v>
      </c>
      <c r="BX47">
        <f t="shared" si="41"/>
        <v>2103917</v>
      </c>
      <c r="BZ47">
        <f t="shared" si="42"/>
        <v>317390</v>
      </c>
      <c r="CA47">
        <f t="shared" si="43"/>
        <v>154000</v>
      </c>
      <c r="CB47">
        <f t="shared" si="44"/>
        <v>3306156</v>
      </c>
      <c r="CD47">
        <f t="shared" si="45"/>
        <v>144268</v>
      </c>
      <c r="CE47">
        <f t="shared" si="46"/>
        <v>70000</v>
      </c>
      <c r="CF47">
        <f t="shared" si="47"/>
        <v>1502798</v>
      </c>
      <c r="CH47" t="str">
        <f t="shared" si="48"/>
        <v>{{5,1,1,317390,0}|</v>
      </c>
      <c r="CI47" t="str">
        <f t="shared" si="49"/>
        <v>{5,1,2,154000,0}|</v>
      </c>
      <c r="CJ47" t="str">
        <f t="shared" si="50"/>
        <v>{5,1,3,3306156,3}}</v>
      </c>
      <c r="CK47" t="str">
        <f t="shared" si="51"/>
        <v/>
      </c>
      <c r="CL47" t="str">
        <f t="shared" si="52"/>
        <v>{{5,1,1,201976,0}|</v>
      </c>
      <c r="CM47" t="str">
        <f t="shared" si="53"/>
        <v>{5,1,2,98000,0}|</v>
      </c>
      <c r="CN47" t="str">
        <f t="shared" si="54"/>
        <v>{5,1,3,2103917,3}}</v>
      </c>
      <c r="CO47" t="str">
        <f t="shared" si="55"/>
        <v/>
      </c>
      <c r="CP47" t="str">
        <f t="shared" si="56"/>
        <v>{{5,1,1,317390,0}|</v>
      </c>
      <c r="CQ47" t="str">
        <f t="shared" si="57"/>
        <v>{5,1,2,154000,0}|</v>
      </c>
      <c r="CR47" t="str">
        <f t="shared" si="58"/>
        <v>{5,1,3,3306156,3}}</v>
      </c>
      <c r="CS47" t="str">
        <f t="shared" si="59"/>
        <v/>
      </c>
      <c r="CT47" t="str">
        <f t="shared" si="60"/>
        <v>{{5,1,1,144268,0}|</v>
      </c>
      <c r="CU47" t="str">
        <f t="shared" si="61"/>
        <v>{5,1,2,70000,0}|</v>
      </c>
      <c r="CV47" t="str">
        <f t="shared" si="62"/>
        <v>{5,1,3,1502798,3}}</v>
      </c>
    </row>
    <row r="48" spans="7:100" x14ac:dyDescent="0.15">
      <c r="G48" t="s">
        <v>62</v>
      </c>
      <c r="H48" t="s">
        <v>104</v>
      </c>
      <c r="I48" t="s">
        <v>122</v>
      </c>
      <c r="J48" t="s">
        <v>108</v>
      </c>
      <c r="K48" t="s">
        <v>113</v>
      </c>
      <c r="L48" t="s">
        <v>140</v>
      </c>
      <c r="M48" t="s">
        <v>136</v>
      </c>
      <c r="N48" t="s">
        <v>137</v>
      </c>
      <c r="O48" t="s">
        <v>103</v>
      </c>
      <c r="P48" t="s">
        <v>118</v>
      </c>
      <c r="Q48" t="s">
        <v>99</v>
      </c>
      <c r="R48" t="s">
        <v>134</v>
      </c>
      <c r="S48" t="s">
        <v>150</v>
      </c>
      <c r="T48">
        <f t="shared" si="13"/>
        <v>2005</v>
      </c>
      <c r="U48">
        <f t="shared" si="14"/>
        <v>3004</v>
      </c>
      <c r="V48">
        <f t="shared" si="15"/>
        <v>3021</v>
      </c>
      <c r="W48">
        <f t="shared" si="16"/>
        <v>2013</v>
      </c>
      <c r="X48">
        <f t="shared" si="17"/>
        <v>4034</v>
      </c>
      <c r="Y48">
        <f t="shared" si="18"/>
        <v>4012</v>
      </c>
      <c r="Z48">
        <f t="shared" si="19"/>
        <v>4026</v>
      </c>
      <c r="AA48">
        <f t="shared" si="20"/>
        <v>4004</v>
      </c>
      <c r="AB48">
        <f t="shared" si="21"/>
        <v>3003</v>
      </c>
      <c r="AC48">
        <f t="shared" si="22"/>
        <v>3018</v>
      </c>
      <c r="AD48">
        <f t="shared" si="23"/>
        <v>2010</v>
      </c>
      <c r="AE48">
        <f t="shared" si="24"/>
        <v>3012</v>
      </c>
      <c r="AG48">
        <f>_xlfn.XLOOKUP(T48,[1]Sheet1!$A$1:$A$109,[1]Sheet1!$J$1:$J$109)</f>
        <v>2</v>
      </c>
      <c r="AH48">
        <f>_xlfn.XLOOKUP(U48,[1]Sheet1!$A$1:$A$109,[1]Sheet1!$J$1:$J$109)</f>
        <v>3</v>
      </c>
      <c r="AI48">
        <f>_xlfn.XLOOKUP(V48,[1]Sheet1!$A$1:$A$109,[1]Sheet1!$J$1:$J$109)</f>
        <v>3</v>
      </c>
      <c r="AJ48">
        <f>_xlfn.XLOOKUP(W48,[1]Sheet1!$A$1:$A$109,[1]Sheet1!$J$1:$J$109)</f>
        <v>4</v>
      </c>
      <c r="AK48">
        <f>_xlfn.XLOOKUP(X48,[1]Sheet1!$A$1:$A$109,[1]Sheet1!$J$1:$J$109)</f>
        <v>2</v>
      </c>
      <c r="AL48">
        <f>_xlfn.XLOOKUP(Y48,[1]Sheet1!$A$1:$A$109,[1]Sheet1!$J$1:$J$109)</f>
        <v>3</v>
      </c>
      <c r="AM48">
        <f>_xlfn.XLOOKUP(Z48,[1]Sheet1!$A$1:$A$109,[1]Sheet1!$J$1:$J$109)</f>
        <v>3</v>
      </c>
      <c r="AN48">
        <f>_xlfn.XLOOKUP(AA48,[1]Sheet1!$A$1:$A$109,[1]Sheet1!$J$1:$J$109)</f>
        <v>4</v>
      </c>
      <c r="AO48">
        <f>_xlfn.XLOOKUP(AB48,[1]Sheet1!$A$1:$A$109,[1]Sheet1!$J$1:$J$109)</f>
        <v>3</v>
      </c>
      <c r="AP48">
        <f>_xlfn.XLOOKUP(AC48,[1]Sheet1!$A$1:$A$109,[1]Sheet1!$J$1:$J$109)</f>
        <v>4</v>
      </c>
      <c r="AQ48">
        <f>_xlfn.XLOOKUP(AD48,[1]Sheet1!$A$1:$A$109,[1]Sheet1!$J$1:$J$109)</f>
        <v>2</v>
      </c>
      <c r="AR48">
        <f>_xlfn.XLOOKUP(AE48,[1]Sheet1!$A$1:$A$109,[1]Sheet1!$J$1:$J$109)</f>
        <v>2</v>
      </c>
      <c r="AT48">
        <f t="shared" si="63"/>
        <v>0</v>
      </c>
      <c r="AU48">
        <f t="shared" si="63"/>
        <v>4</v>
      </c>
      <c r="AV48">
        <f t="shared" si="63"/>
        <v>5</v>
      </c>
      <c r="AW48">
        <f t="shared" si="63"/>
        <v>3</v>
      </c>
      <c r="AX48">
        <v>42</v>
      </c>
      <c r="AY48">
        <f t="shared" si="26"/>
        <v>3</v>
      </c>
      <c r="AZ48">
        <f t="shared" si="27"/>
        <v>0</v>
      </c>
      <c r="BA48">
        <f t="shared" si="28"/>
        <v>0.75</v>
      </c>
      <c r="BB48">
        <f t="shared" si="29"/>
        <v>0.6</v>
      </c>
      <c r="BC48">
        <f t="shared" si="30"/>
        <v>1</v>
      </c>
      <c r="BE48">
        <f t="shared" si="31"/>
        <v>0</v>
      </c>
      <c r="BF48">
        <f t="shared" si="32"/>
        <v>620</v>
      </c>
      <c r="BG48">
        <f t="shared" si="33"/>
        <v>500</v>
      </c>
      <c r="BH48">
        <f t="shared" si="34"/>
        <v>700</v>
      </c>
      <c r="BI48" t="str">
        <f t="shared" si="35"/>
        <v>{{1,0}|{2,620}|{3,500}|{4,700}}</v>
      </c>
      <c r="BN48">
        <f>'sheet1 (2)'!Y47</f>
        <v>3366268</v>
      </c>
      <c r="BO48">
        <f>'sheet1 (2)'!Z47</f>
        <v>4480000</v>
      </c>
      <c r="BP48">
        <f>'sheet1 (2)'!AA47</f>
        <v>96179104</v>
      </c>
      <c r="BR48">
        <f t="shared" si="36"/>
        <v>0</v>
      </c>
      <c r="BS48">
        <f t="shared" si="37"/>
        <v>0</v>
      </c>
      <c r="BT48">
        <f t="shared" si="38"/>
        <v>0</v>
      </c>
      <c r="BV48">
        <f t="shared" si="39"/>
        <v>417417</v>
      </c>
      <c r="BW48">
        <f t="shared" si="40"/>
        <v>555520</v>
      </c>
      <c r="BX48">
        <f t="shared" si="41"/>
        <v>11926208</v>
      </c>
      <c r="BZ48">
        <f t="shared" si="42"/>
        <v>336626</v>
      </c>
      <c r="CA48">
        <f t="shared" si="43"/>
        <v>448000</v>
      </c>
      <c r="CB48">
        <f t="shared" si="44"/>
        <v>9617910</v>
      </c>
      <c r="CD48">
        <f t="shared" si="45"/>
        <v>471277</v>
      </c>
      <c r="CE48">
        <f t="shared" si="46"/>
        <v>627200</v>
      </c>
      <c r="CF48">
        <f t="shared" si="47"/>
        <v>13465074</v>
      </c>
      <c r="CH48" t="str">
        <f t="shared" si="48"/>
        <v>{{5,1,1,0,0}|</v>
      </c>
      <c r="CI48" t="str">
        <f t="shared" si="49"/>
        <v>{5,1,2,0,0}|</v>
      </c>
      <c r="CJ48" t="str">
        <f t="shared" si="50"/>
        <v>{5,1,3,0,3}}</v>
      </c>
      <c r="CK48" t="str">
        <f t="shared" si="51"/>
        <v/>
      </c>
      <c r="CL48" t="str">
        <f t="shared" si="52"/>
        <v>{{5,1,1,417417,0}|</v>
      </c>
      <c r="CM48" t="str">
        <f t="shared" si="53"/>
        <v>{5,1,2,555520,0}|</v>
      </c>
      <c r="CN48" t="str">
        <f t="shared" si="54"/>
        <v>{5,1,3,11926208,3}}</v>
      </c>
      <c r="CO48" t="str">
        <f t="shared" si="55"/>
        <v/>
      </c>
      <c r="CP48" t="str">
        <f t="shared" si="56"/>
        <v>{{5,1,1,336626,0}|</v>
      </c>
      <c r="CQ48" t="str">
        <f t="shared" si="57"/>
        <v>{5,1,2,448000,0}|</v>
      </c>
      <c r="CR48" t="str">
        <f t="shared" si="58"/>
        <v>{5,1,3,9617910,3}}</v>
      </c>
      <c r="CS48" t="str">
        <f t="shared" si="59"/>
        <v/>
      </c>
      <c r="CT48" t="str">
        <f t="shared" si="60"/>
        <v>{{5,1,1,471277,0}|</v>
      </c>
      <c r="CU48" t="str">
        <f t="shared" si="61"/>
        <v>{5,1,2,627200,0}|</v>
      </c>
      <c r="CV48" t="str">
        <f t="shared" si="62"/>
        <v>{5,1,3,13465074,3}}</v>
      </c>
    </row>
    <row r="49" spans="7:100" x14ac:dyDescent="0.15">
      <c r="G49" t="s">
        <v>63</v>
      </c>
      <c r="H49" t="s">
        <v>145</v>
      </c>
      <c r="I49" t="s">
        <v>154</v>
      </c>
      <c r="J49" t="s">
        <v>122</v>
      </c>
      <c r="K49" t="s">
        <v>96</v>
      </c>
      <c r="L49" t="s">
        <v>117</v>
      </c>
      <c r="M49" t="s">
        <v>92</v>
      </c>
      <c r="N49" t="s">
        <v>132</v>
      </c>
      <c r="O49" t="s">
        <v>112</v>
      </c>
      <c r="P49" t="s">
        <v>106</v>
      </c>
      <c r="Q49" t="s">
        <v>104</v>
      </c>
      <c r="R49" t="s">
        <v>115</v>
      </c>
      <c r="S49" t="s">
        <v>151</v>
      </c>
      <c r="T49">
        <f t="shared" si="13"/>
        <v>3009</v>
      </c>
      <c r="U49">
        <f t="shared" si="14"/>
        <v>3006</v>
      </c>
      <c r="V49">
        <f t="shared" si="15"/>
        <v>3004</v>
      </c>
      <c r="W49">
        <f t="shared" si="16"/>
        <v>3000</v>
      </c>
      <c r="X49">
        <f t="shared" si="17"/>
        <v>4018</v>
      </c>
      <c r="Y49">
        <f t="shared" si="18"/>
        <v>4017</v>
      </c>
      <c r="Z49">
        <f t="shared" si="19"/>
        <v>4015</v>
      </c>
      <c r="AA49">
        <f t="shared" si="20"/>
        <v>4014</v>
      </c>
      <c r="AB49">
        <f t="shared" si="21"/>
        <v>2007</v>
      </c>
      <c r="AC49">
        <f t="shared" si="22"/>
        <v>2005</v>
      </c>
      <c r="AD49">
        <f t="shared" si="23"/>
        <v>2004</v>
      </c>
      <c r="AE49">
        <f t="shared" si="24"/>
        <v>2000</v>
      </c>
      <c r="AG49">
        <f>_xlfn.XLOOKUP(T49,[1]Sheet1!$A$1:$A$109,[1]Sheet1!$J$1:$J$109)</f>
        <v>1</v>
      </c>
      <c r="AH49">
        <f>_xlfn.XLOOKUP(U49,[1]Sheet1!$A$1:$A$109,[1]Sheet1!$J$1:$J$109)</f>
        <v>3</v>
      </c>
      <c r="AI49">
        <f>_xlfn.XLOOKUP(V49,[1]Sheet1!$A$1:$A$109,[1]Sheet1!$J$1:$J$109)</f>
        <v>3</v>
      </c>
      <c r="AJ49">
        <f>_xlfn.XLOOKUP(W49,[1]Sheet1!$A$1:$A$109,[1]Sheet1!$J$1:$J$109)</f>
        <v>4</v>
      </c>
      <c r="AK49">
        <f>_xlfn.XLOOKUP(X49,[1]Sheet1!$A$1:$A$109,[1]Sheet1!$J$1:$J$109)</f>
        <v>3</v>
      </c>
      <c r="AL49">
        <f>_xlfn.XLOOKUP(Y49,[1]Sheet1!$A$1:$A$109,[1]Sheet1!$J$1:$J$109)</f>
        <v>1</v>
      </c>
      <c r="AM49">
        <f>_xlfn.XLOOKUP(Z49,[1]Sheet1!$A$1:$A$109,[1]Sheet1!$J$1:$J$109)</f>
        <v>1</v>
      </c>
      <c r="AN49">
        <f>_xlfn.XLOOKUP(AA49,[1]Sheet1!$A$1:$A$109,[1]Sheet1!$J$1:$J$109)</f>
        <v>2</v>
      </c>
      <c r="AO49">
        <f>_xlfn.XLOOKUP(AB49,[1]Sheet1!$A$1:$A$109,[1]Sheet1!$J$1:$J$109)</f>
        <v>4</v>
      </c>
      <c r="AP49">
        <f>_xlfn.XLOOKUP(AC49,[1]Sheet1!$A$1:$A$109,[1]Sheet1!$J$1:$J$109)</f>
        <v>2</v>
      </c>
      <c r="AQ49">
        <f>_xlfn.XLOOKUP(AD49,[1]Sheet1!$A$1:$A$109,[1]Sheet1!$J$1:$J$109)</f>
        <v>2</v>
      </c>
      <c r="AR49">
        <f>_xlfn.XLOOKUP(AE49,[1]Sheet1!$A$1:$A$109,[1]Sheet1!$J$1:$J$109)</f>
        <v>1</v>
      </c>
      <c r="AT49">
        <f t="shared" si="63"/>
        <v>4</v>
      </c>
      <c r="AU49">
        <f t="shared" si="63"/>
        <v>3</v>
      </c>
      <c r="AV49">
        <f t="shared" si="63"/>
        <v>3</v>
      </c>
      <c r="AW49">
        <f t="shared" si="63"/>
        <v>2</v>
      </c>
      <c r="AX49">
        <v>43</v>
      </c>
      <c r="AY49">
        <f t="shared" si="26"/>
        <v>3</v>
      </c>
      <c r="AZ49">
        <f t="shared" si="27"/>
        <v>0.75</v>
      </c>
      <c r="BA49">
        <f t="shared" si="28"/>
        <v>1</v>
      </c>
      <c r="BB49">
        <f t="shared" si="29"/>
        <v>1</v>
      </c>
      <c r="BC49">
        <f t="shared" si="30"/>
        <v>1.5</v>
      </c>
      <c r="BE49">
        <f t="shared" si="31"/>
        <v>620</v>
      </c>
      <c r="BF49">
        <f t="shared" si="32"/>
        <v>700</v>
      </c>
      <c r="BG49">
        <f t="shared" si="33"/>
        <v>700</v>
      </c>
      <c r="BH49">
        <f t="shared" si="34"/>
        <v>1100</v>
      </c>
      <c r="BI49" t="str">
        <f t="shared" si="35"/>
        <v>{{1,620}|{2,700}|{3,700}|{4,1100}}</v>
      </c>
      <c r="BN49">
        <f>'sheet1 (2)'!Y48</f>
        <v>3847164</v>
      </c>
      <c r="BO49">
        <f>'sheet1 (2)'!Z48</f>
        <v>5600000</v>
      </c>
      <c r="BP49">
        <f>'sheet1 (2)'!AA48</f>
        <v>120223880</v>
      </c>
      <c r="BR49">
        <f t="shared" si="36"/>
        <v>477048</v>
      </c>
      <c r="BS49">
        <f t="shared" si="37"/>
        <v>694400</v>
      </c>
      <c r="BT49">
        <f t="shared" si="38"/>
        <v>14907761</v>
      </c>
      <c r="BV49">
        <f t="shared" si="39"/>
        <v>538602</v>
      </c>
      <c r="BW49">
        <f t="shared" si="40"/>
        <v>784000</v>
      </c>
      <c r="BX49">
        <f t="shared" si="41"/>
        <v>16831343</v>
      </c>
      <c r="BZ49">
        <f t="shared" si="42"/>
        <v>538602</v>
      </c>
      <c r="CA49">
        <f t="shared" si="43"/>
        <v>784000</v>
      </c>
      <c r="CB49">
        <f t="shared" si="44"/>
        <v>16831343</v>
      </c>
      <c r="CD49">
        <f t="shared" si="45"/>
        <v>846376</v>
      </c>
      <c r="CE49">
        <f t="shared" si="46"/>
        <v>1232000</v>
      </c>
      <c r="CF49">
        <f t="shared" si="47"/>
        <v>26449253</v>
      </c>
      <c r="CH49" t="str">
        <f t="shared" si="48"/>
        <v>{{5,1,1,477048,0}|</v>
      </c>
      <c r="CI49" t="str">
        <f t="shared" si="49"/>
        <v>{5,1,2,694400,0}|</v>
      </c>
      <c r="CJ49" t="str">
        <f t="shared" si="50"/>
        <v>{5,1,3,14907761,3}}</v>
      </c>
      <c r="CK49" t="str">
        <f t="shared" si="51"/>
        <v/>
      </c>
      <c r="CL49" t="str">
        <f t="shared" si="52"/>
        <v>{{5,1,1,538602,0}|</v>
      </c>
      <c r="CM49" t="str">
        <f t="shared" si="53"/>
        <v>{5,1,2,784000,0}|</v>
      </c>
      <c r="CN49" t="str">
        <f t="shared" si="54"/>
        <v>{5,1,3,16831343,3}}</v>
      </c>
      <c r="CO49" t="str">
        <f t="shared" si="55"/>
        <v/>
      </c>
      <c r="CP49" t="str">
        <f t="shared" si="56"/>
        <v>{{5,1,1,538602,0}|</v>
      </c>
      <c r="CQ49" t="str">
        <f t="shared" si="57"/>
        <v>{5,1,2,784000,0}|</v>
      </c>
      <c r="CR49" t="str">
        <f t="shared" si="58"/>
        <v>{5,1,3,16831343,3}}</v>
      </c>
      <c r="CS49" t="str">
        <f t="shared" si="59"/>
        <v/>
      </c>
      <c r="CT49" t="str">
        <f t="shared" si="60"/>
        <v>{{5,1,1,846376,0}|</v>
      </c>
      <c r="CU49" t="str">
        <f t="shared" si="61"/>
        <v>{5,1,2,1232000,0}|</v>
      </c>
      <c r="CV49" t="str">
        <f t="shared" si="62"/>
        <v>{5,1,3,26449253,3}}</v>
      </c>
    </row>
    <row r="50" spans="7:100" x14ac:dyDescent="0.15">
      <c r="G50" t="s">
        <v>64</v>
      </c>
      <c r="H50" t="s">
        <v>105</v>
      </c>
      <c r="I50" t="s">
        <v>145</v>
      </c>
      <c r="J50" t="s">
        <v>104</v>
      </c>
      <c r="K50" t="s">
        <v>154</v>
      </c>
      <c r="L50" t="s">
        <v>102</v>
      </c>
      <c r="M50" t="s">
        <v>157</v>
      </c>
      <c r="N50" t="s">
        <v>101</v>
      </c>
      <c r="O50" t="s">
        <v>117</v>
      </c>
      <c r="P50" t="s">
        <v>99</v>
      </c>
      <c r="Q50" t="s">
        <v>131</v>
      </c>
      <c r="R50" t="s">
        <v>89</v>
      </c>
      <c r="S50" t="s">
        <v>152</v>
      </c>
      <c r="T50">
        <f t="shared" si="13"/>
        <v>2006</v>
      </c>
      <c r="U50">
        <f t="shared" si="14"/>
        <v>3009</v>
      </c>
      <c r="V50">
        <f t="shared" si="15"/>
        <v>2005</v>
      </c>
      <c r="W50">
        <f t="shared" si="16"/>
        <v>3006</v>
      </c>
      <c r="X50">
        <f t="shared" si="17"/>
        <v>4002</v>
      </c>
      <c r="Y50">
        <f t="shared" si="18"/>
        <v>4021</v>
      </c>
      <c r="Z50">
        <f t="shared" si="19"/>
        <v>4040</v>
      </c>
      <c r="AA50">
        <f t="shared" si="20"/>
        <v>4018</v>
      </c>
      <c r="AB50">
        <f t="shared" si="21"/>
        <v>3018</v>
      </c>
      <c r="AC50">
        <f t="shared" si="22"/>
        <v>2011</v>
      </c>
      <c r="AD50">
        <f t="shared" si="23"/>
        <v>3016</v>
      </c>
      <c r="AE50">
        <f t="shared" si="24"/>
        <v>2009</v>
      </c>
      <c r="AG50">
        <f>_xlfn.XLOOKUP(T50,[1]Sheet1!$A$1:$A$109,[1]Sheet1!$J$1:$J$109)</f>
        <v>4</v>
      </c>
      <c r="AH50">
        <f>_xlfn.XLOOKUP(U50,[1]Sheet1!$A$1:$A$109,[1]Sheet1!$J$1:$J$109)</f>
        <v>1</v>
      </c>
      <c r="AI50">
        <f>_xlfn.XLOOKUP(V50,[1]Sheet1!$A$1:$A$109,[1]Sheet1!$J$1:$J$109)</f>
        <v>2</v>
      </c>
      <c r="AJ50">
        <f>_xlfn.XLOOKUP(W50,[1]Sheet1!$A$1:$A$109,[1]Sheet1!$J$1:$J$109)</f>
        <v>3</v>
      </c>
      <c r="AK50">
        <f>_xlfn.XLOOKUP(X50,[1]Sheet1!$A$1:$A$109,[1]Sheet1!$J$1:$J$109)</f>
        <v>4</v>
      </c>
      <c r="AL50">
        <f>_xlfn.XLOOKUP(Y50,[1]Sheet1!$A$1:$A$109,[1]Sheet1!$J$1:$J$109)</f>
        <v>3</v>
      </c>
      <c r="AM50">
        <f>_xlfn.XLOOKUP(Z50,[1]Sheet1!$A$1:$A$109,[1]Sheet1!$J$1:$J$109)</f>
        <v>3</v>
      </c>
      <c r="AN50">
        <f>_xlfn.XLOOKUP(AA50,[1]Sheet1!$A$1:$A$109,[1]Sheet1!$J$1:$J$109)</f>
        <v>3</v>
      </c>
      <c r="AO50">
        <f>_xlfn.XLOOKUP(AB50,[1]Sheet1!$A$1:$A$109,[1]Sheet1!$J$1:$J$109)</f>
        <v>4</v>
      </c>
      <c r="AP50">
        <f>_xlfn.XLOOKUP(AC50,[1]Sheet1!$A$1:$A$109,[1]Sheet1!$J$1:$J$109)</f>
        <v>2</v>
      </c>
      <c r="AQ50">
        <f>_xlfn.XLOOKUP(AD50,[1]Sheet1!$A$1:$A$109,[1]Sheet1!$J$1:$J$109)</f>
        <v>2</v>
      </c>
      <c r="AR50">
        <f>_xlfn.XLOOKUP(AE50,[1]Sheet1!$A$1:$A$109,[1]Sheet1!$J$1:$J$109)</f>
        <v>3</v>
      </c>
      <c r="AT50">
        <f t="shared" si="63"/>
        <v>1</v>
      </c>
      <c r="AU50">
        <f t="shared" si="63"/>
        <v>3</v>
      </c>
      <c r="AV50">
        <f t="shared" si="63"/>
        <v>5</v>
      </c>
      <c r="AW50">
        <f t="shared" si="63"/>
        <v>3</v>
      </c>
      <c r="AX50">
        <v>44</v>
      </c>
      <c r="AY50">
        <f t="shared" si="26"/>
        <v>3</v>
      </c>
      <c r="AZ50">
        <f t="shared" si="27"/>
        <v>3</v>
      </c>
      <c r="BA50">
        <f t="shared" si="28"/>
        <v>1</v>
      </c>
      <c r="BB50">
        <f t="shared" si="29"/>
        <v>0.6</v>
      </c>
      <c r="BC50">
        <f t="shared" si="30"/>
        <v>1</v>
      </c>
      <c r="BE50">
        <f t="shared" si="31"/>
        <v>1200</v>
      </c>
      <c r="BF50">
        <f t="shared" si="32"/>
        <v>700</v>
      </c>
      <c r="BG50">
        <f t="shared" si="33"/>
        <v>500</v>
      </c>
      <c r="BH50">
        <f t="shared" si="34"/>
        <v>700</v>
      </c>
      <c r="BI50" t="str">
        <f t="shared" si="35"/>
        <v>{{1,1200}|{2,700}|{3,500}|{4,700}}</v>
      </c>
      <c r="BN50">
        <f>'sheet1 (2)'!Y49</f>
        <v>4207835</v>
      </c>
      <c r="BO50">
        <f>'sheet1 (2)'!Z49</f>
        <v>7000000</v>
      </c>
      <c r="BP50">
        <f>'sheet1 (2)'!AA49</f>
        <v>150279850</v>
      </c>
      <c r="BR50">
        <f t="shared" si="36"/>
        <v>1009880</v>
      </c>
      <c r="BS50">
        <f t="shared" si="37"/>
        <v>1680000</v>
      </c>
      <c r="BT50">
        <f t="shared" si="38"/>
        <v>36067164</v>
      </c>
      <c r="BV50">
        <f t="shared" si="39"/>
        <v>589096</v>
      </c>
      <c r="BW50">
        <f t="shared" si="40"/>
        <v>980000</v>
      </c>
      <c r="BX50">
        <f t="shared" si="41"/>
        <v>21039179</v>
      </c>
      <c r="BZ50">
        <f t="shared" si="42"/>
        <v>420783</v>
      </c>
      <c r="CA50">
        <f t="shared" si="43"/>
        <v>700000</v>
      </c>
      <c r="CB50">
        <f t="shared" si="44"/>
        <v>15027985</v>
      </c>
      <c r="CD50">
        <f t="shared" si="45"/>
        <v>589096</v>
      </c>
      <c r="CE50">
        <f t="shared" si="46"/>
        <v>980000</v>
      </c>
      <c r="CF50">
        <f t="shared" si="47"/>
        <v>21039179</v>
      </c>
      <c r="CH50" t="str">
        <f t="shared" si="48"/>
        <v>{{5,1,1,1009880,0}|</v>
      </c>
      <c r="CI50" t="str">
        <f t="shared" si="49"/>
        <v>{5,1,2,1680000,0}|</v>
      </c>
      <c r="CJ50" t="str">
        <f t="shared" si="50"/>
        <v>{5,1,3,36067164,3}}</v>
      </c>
      <c r="CK50" t="str">
        <f t="shared" si="51"/>
        <v/>
      </c>
      <c r="CL50" t="str">
        <f t="shared" si="52"/>
        <v>{{5,1,1,589096,0}|</v>
      </c>
      <c r="CM50" t="str">
        <f t="shared" si="53"/>
        <v>{5,1,2,980000,0}|</v>
      </c>
      <c r="CN50" t="str">
        <f t="shared" si="54"/>
        <v>{5,1,3,21039179,3}}</v>
      </c>
      <c r="CO50" t="str">
        <f t="shared" si="55"/>
        <v/>
      </c>
      <c r="CP50" t="str">
        <f t="shared" si="56"/>
        <v>{{5,1,1,420783,0}|</v>
      </c>
      <c r="CQ50" t="str">
        <f t="shared" si="57"/>
        <v>{5,1,2,700000,0}|</v>
      </c>
      <c r="CR50" t="str">
        <f t="shared" si="58"/>
        <v>{5,1,3,15027985,3}}</v>
      </c>
      <c r="CS50" t="str">
        <f t="shared" si="59"/>
        <v/>
      </c>
      <c r="CT50" t="str">
        <f t="shared" si="60"/>
        <v>{{5,1,1,589096,0}|</v>
      </c>
      <c r="CU50" t="str">
        <f t="shared" si="61"/>
        <v>{5,1,2,980000,0}|</v>
      </c>
      <c r="CV50" t="str">
        <f t="shared" si="62"/>
        <v>{5,1,3,21039179,3}}</v>
      </c>
    </row>
    <row r="51" spans="7:100" x14ac:dyDescent="0.15">
      <c r="G51" t="s">
        <v>65</v>
      </c>
      <c r="H51" t="s">
        <v>120</v>
      </c>
      <c r="I51" t="s">
        <v>120</v>
      </c>
      <c r="J51" t="s">
        <v>145</v>
      </c>
      <c r="K51" t="s">
        <v>145</v>
      </c>
      <c r="L51" t="s">
        <v>137</v>
      </c>
      <c r="M51" t="s">
        <v>137</v>
      </c>
      <c r="N51" t="s">
        <v>137</v>
      </c>
      <c r="O51" t="s">
        <v>125</v>
      </c>
      <c r="P51" t="s">
        <v>154</v>
      </c>
      <c r="Q51" t="s">
        <v>154</v>
      </c>
      <c r="R51" t="s">
        <v>154</v>
      </c>
      <c r="S51" t="s">
        <v>153</v>
      </c>
      <c r="T51">
        <f t="shared" si="13"/>
        <v>3010</v>
      </c>
      <c r="U51">
        <f t="shared" si="14"/>
        <v>3010</v>
      </c>
      <c r="V51">
        <f t="shared" si="15"/>
        <v>3009</v>
      </c>
      <c r="W51">
        <f t="shared" si="16"/>
        <v>3009</v>
      </c>
      <c r="X51">
        <f t="shared" si="17"/>
        <v>4026</v>
      </c>
      <c r="Y51">
        <f t="shared" si="18"/>
        <v>4026</v>
      </c>
      <c r="Z51">
        <f t="shared" si="19"/>
        <v>4026</v>
      </c>
      <c r="AA51">
        <f t="shared" si="20"/>
        <v>4025</v>
      </c>
      <c r="AB51">
        <f t="shared" si="21"/>
        <v>3006</v>
      </c>
      <c r="AC51">
        <f t="shared" si="22"/>
        <v>3006</v>
      </c>
      <c r="AD51">
        <f t="shared" si="23"/>
        <v>3006</v>
      </c>
      <c r="AE51">
        <f t="shared" si="24"/>
        <v>3004</v>
      </c>
      <c r="AG51">
        <f>_xlfn.XLOOKUP(T51,[1]Sheet1!$A$1:$A$109,[1]Sheet1!$J$1:$J$109)</f>
        <v>2</v>
      </c>
      <c r="AH51">
        <f>_xlfn.XLOOKUP(U51,[1]Sheet1!$A$1:$A$109,[1]Sheet1!$J$1:$J$109)</f>
        <v>2</v>
      </c>
      <c r="AI51">
        <f>_xlfn.XLOOKUP(V51,[1]Sheet1!$A$1:$A$109,[1]Sheet1!$J$1:$J$109)</f>
        <v>1</v>
      </c>
      <c r="AJ51">
        <f>_xlfn.XLOOKUP(W51,[1]Sheet1!$A$1:$A$109,[1]Sheet1!$J$1:$J$109)</f>
        <v>1</v>
      </c>
      <c r="AK51">
        <f>_xlfn.XLOOKUP(X51,[1]Sheet1!$A$1:$A$109,[1]Sheet1!$J$1:$J$109)</f>
        <v>3</v>
      </c>
      <c r="AL51">
        <f>_xlfn.XLOOKUP(Y51,[1]Sheet1!$A$1:$A$109,[1]Sheet1!$J$1:$J$109)</f>
        <v>3</v>
      </c>
      <c r="AM51">
        <f>_xlfn.XLOOKUP(Z51,[1]Sheet1!$A$1:$A$109,[1]Sheet1!$J$1:$J$109)</f>
        <v>3</v>
      </c>
      <c r="AN51">
        <f>_xlfn.XLOOKUP(AA51,[1]Sheet1!$A$1:$A$109,[1]Sheet1!$J$1:$J$109)</f>
        <v>3</v>
      </c>
      <c r="AO51">
        <f>_xlfn.XLOOKUP(AB51,[1]Sheet1!$A$1:$A$109,[1]Sheet1!$J$1:$J$109)</f>
        <v>3</v>
      </c>
      <c r="AP51">
        <f>_xlfn.XLOOKUP(AC51,[1]Sheet1!$A$1:$A$109,[1]Sheet1!$J$1:$J$109)</f>
        <v>3</v>
      </c>
      <c r="AQ51">
        <f>_xlfn.XLOOKUP(AD51,[1]Sheet1!$A$1:$A$109,[1]Sheet1!$J$1:$J$109)</f>
        <v>3</v>
      </c>
      <c r="AR51">
        <f>_xlfn.XLOOKUP(AE51,[1]Sheet1!$A$1:$A$109,[1]Sheet1!$J$1:$J$109)</f>
        <v>3</v>
      </c>
      <c r="AT51">
        <f t="shared" si="63"/>
        <v>2</v>
      </c>
      <c r="AU51">
        <f t="shared" si="63"/>
        <v>2</v>
      </c>
      <c r="AV51">
        <f t="shared" si="63"/>
        <v>8</v>
      </c>
      <c r="AW51">
        <f t="shared" si="63"/>
        <v>0</v>
      </c>
      <c r="AX51">
        <v>45</v>
      </c>
      <c r="AY51">
        <f t="shared" si="26"/>
        <v>3</v>
      </c>
      <c r="AZ51">
        <f t="shared" si="27"/>
        <v>1.5</v>
      </c>
      <c r="BA51">
        <f t="shared" si="28"/>
        <v>1.5</v>
      </c>
      <c r="BB51">
        <f t="shared" si="29"/>
        <v>0.375</v>
      </c>
      <c r="BC51">
        <f t="shared" si="30"/>
        <v>0</v>
      </c>
      <c r="BE51">
        <f t="shared" si="31"/>
        <v>1100</v>
      </c>
      <c r="BF51">
        <f t="shared" si="32"/>
        <v>1100</v>
      </c>
      <c r="BG51">
        <f t="shared" si="33"/>
        <v>200</v>
      </c>
      <c r="BH51">
        <f t="shared" si="34"/>
        <v>0</v>
      </c>
      <c r="BI51" t="str">
        <f t="shared" si="35"/>
        <v>{{1,1100}|{2,1100}|{3,200}|{4,0}}</v>
      </c>
      <c r="BN51">
        <f>'sheet1 (2)'!Y50</f>
        <v>7213432</v>
      </c>
      <c r="BO51">
        <f>'sheet1 (2)'!Z50</f>
        <v>8400000</v>
      </c>
      <c r="BP51">
        <f>'sheet1 (2)'!AA50</f>
        <v>180335820</v>
      </c>
      <c r="BR51">
        <f t="shared" si="36"/>
        <v>1586955</v>
      </c>
      <c r="BS51">
        <f t="shared" si="37"/>
        <v>1848000</v>
      </c>
      <c r="BT51">
        <f t="shared" si="38"/>
        <v>39673880</v>
      </c>
      <c r="BV51">
        <f t="shared" si="39"/>
        <v>1586955</v>
      </c>
      <c r="BW51">
        <f t="shared" si="40"/>
        <v>1848000</v>
      </c>
      <c r="BX51">
        <f t="shared" si="41"/>
        <v>39673880</v>
      </c>
      <c r="BZ51">
        <f t="shared" si="42"/>
        <v>288537</v>
      </c>
      <c r="CA51">
        <f t="shared" si="43"/>
        <v>336000</v>
      </c>
      <c r="CB51">
        <f t="shared" si="44"/>
        <v>7213432</v>
      </c>
      <c r="CD51">
        <f t="shared" si="45"/>
        <v>0</v>
      </c>
      <c r="CE51">
        <f t="shared" si="46"/>
        <v>0</v>
      </c>
      <c r="CF51">
        <f t="shared" si="47"/>
        <v>0</v>
      </c>
      <c r="CH51" t="str">
        <f t="shared" si="48"/>
        <v>{{5,1,1,1586955,0}|</v>
      </c>
      <c r="CI51" t="str">
        <f t="shared" si="49"/>
        <v>{5,1,2,1848000,0}|</v>
      </c>
      <c r="CJ51" t="str">
        <f t="shared" si="50"/>
        <v>{5,1,3,39673880,3}}</v>
      </c>
      <c r="CK51" t="str">
        <f t="shared" si="51"/>
        <v/>
      </c>
      <c r="CL51" t="str">
        <f t="shared" si="52"/>
        <v>{{5,1,1,1586955,0}|</v>
      </c>
      <c r="CM51" t="str">
        <f t="shared" si="53"/>
        <v>{5,1,2,1848000,0}|</v>
      </c>
      <c r="CN51" t="str">
        <f t="shared" si="54"/>
        <v>{5,1,3,39673880,3}}</v>
      </c>
      <c r="CO51" t="str">
        <f t="shared" si="55"/>
        <v/>
      </c>
      <c r="CP51" t="str">
        <f t="shared" si="56"/>
        <v>{{5,1,1,288537,0}|</v>
      </c>
      <c r="CQ51" t="str">
        <f t="shared" si="57"/>
        <v>{5,1,2,336000,0}|</v>
      </c>
      <c r="CR51" t="str">
        <f t="shared" si="58"/>
        <v>{5,1,3,7213432,3}}</v>
      </c>
      <c r="CS51" t="str">
        <f t="shared" si="59"/>
        <v/>
      </c>
      <c r="CT51" t="str">
        <f t="shared" si="60"/>
        <v>{{5,1,1,0,0}|</v>
      </c>
      <c r="CU51" t="str">
        <f t="shared" si="61"/>
        <v>{5,1,2,0,0}|</v>
      </c>
      <c r="CV51" t="str">
        <f t="shared" si="62"/>
        <v>{5,1,3,0,3}}</v>
      </c>
    </row>
    <row r="52" spans="7:100" x14ac:dyDescent="0.15">
      <c r="G52" t="s">
        <v>66</v>
      </c>
      <c r="H52" t="s">
        <v>126</v>
      </c>
      <c r="I52" t="s">
        <v>138</v>
      </c>
      <c r="J52" t="s">
        <v>126</v>
      </c>
      <c r="K52" t="s">
        <v>138</v>
      </c>
      <c r="L52" t="s">
        <v>112</v>
      </c>
      <c r="M52" t="s">
        <v>123</v>
      </c>
      <c r="N52" t="s">
        <v>112</v>
      </c>
      <c r="O52" t="s">
        <v>123</v>
      </c>
      <c r="P52" t="s">
        <v>134</v>
      </c>
      <c r="Q52" t="s">
        <v>89</v>
      </c>
      <c r="R52" t="s">
        <v>134</v>
      </c>
      <c r="S52" t="s">
        <v>155</v>
      </c>
      <c r="T52">
        <f t="shared" si="13"/>
        <v>2008</v>
      </c>
      <c r="U52">
        <f t="shared" si="14"/>
        <v>3012</v>
      </c>
      <c r="V52">
        <f t="shared" si="15"/>
        <v>2008</v>
      </c>
      <c r="W52">
        <f t="shared" si="16"/>
        <v>3012</v>
      </c>
      <c r="X52">
        <f t="shared" si="17"/>
        <v>4014</v>
      </c>
      <c r="Y52">
        <f t="shared" si="18"/>
        <v>4031</v>
      </c>
      <c r="Z52">
        <f t="shared" si="19"/>
        <v>4014</v>
      </c>
      <c r="AA52">
        <f t="shared" si="20"/>
        <v>4031</v>
      </c>
      <c r="AB52">
        <f t="shared" si="21"/>
        <v>2010</v>
      </c>
      <c r="AC52">
        <f t="shared" si="22"/>
        <v>3016</v>
      </c>
      <c r="AD52">
        <f t="shared" si="23"/>
        <v>2010</v>
      </c>
      <c r="AE52">
        <f t="shared" si="24"/>
        <v>3016</v>
      </c>
      <c r="AG52">
        <f>_xlfn.XLOOKUP(T52,[1]Sheet1!$A$1:$A$109,[1]Sheet1!$J$1:$J$109)</f>
        <v>3</v>
      </c>
      <c r="AH52">
        <f>_xlfn.XLOOKUP(U52,[1]Sheet1!$A$1:$A$109,[1]Sheet1!$J$1:$J$109)</f>
        <v>2</v>
      </c>
      <c r="AI52">
        <f>_xlfn.XLOOKUP(V52,[1]Sheet1!$A$1:$A$109,[1]Sheet1!$J$1:$J$109)</f>
        <v>3</v>
      </c>
      <c r="AJ52">
        <f>_xlfn.XLOOKUP(W52,[1]Sheet1!$A$1:$A$109,[1]Sheet1!$J$1:$J$109)</f>
        <v>2</v>
      </c>
      <c r="AK52">
        <f>_xlfn.XLOOKUP(X52,[1]Sheet1!$A$1:$A$109,[1]Sheet1!$J$1:$J$109)</f>
        <v>2</v>
      </c>
      <c r="AL52">
        <f>_xlfn.XLOOKUP(Y52,[1]Sheet1!$A$1:$A$109,[1]Sheet1!$J$1:$J$109)</f>
        <v>1</v>
      </c>
      <c r="AM52">
        <f>_xlfn.XLOOKUP(Z52,[1]Sheet1!$A$1:$A$109,[1]Sheet1!$J$1:$J$109)</f>
        <v>2</v>
      </c>
      <c r="AN52">
        <f>_xlfn.XLOOKUP(AA52,[1]Sheet1!$A$1:$A$109,[1]Sheet1!$J$1:$J$109)</f>
        <v>1</v>
      </c>
      <c r="AO52">
        <f>_xlfn.XLOOKUP(AB52,[1]Sheet1!$A$1:$A$109,[1]Sheet1!$J$1:$J$109)</f>
        <v>2</v>
      </c>
      <c r="AP52">
        <f>_xlfn.XLOOKUP(AC52,[1]Sheet1!$A$1:$A$109,[1]Sheet1!$J$1:$J$109)</f>
        <v>2</v>
      </c>
      <c r="AQ52">
        <f>_xlfn.XLOOKUP(AD52,[1]Sheet1!$A$1:$A$109,[1]Sheet1!$J$1:$J$109)</f>
        <v>2</v>
      </c>
      <c r="AR52">
        <f>_xlfn.XLOOKUP(AE52,[1]Sheet1!$A$1:$A$109,[1]Sheet1!$J$1:$J$109)</f>
        <v>2</v>
      </c>
      <c r="AT52" s="7">
        <f t="shared" si="63"/>
        <v>2</v>
      </c>
      <c r="AU52" s="7">
        <f t="shared" si="63"/>
        <v>8</v>
      </c>
      <c r="AV52" s="7">
        <f t="shared" si="63"/>
        <v>2</v>
      </c>
      <c r="AW52" s="7">
        <f t="shared" si="63"/>
        <v>0</v>
      </c>
      <c r="AX52">
        <v>46</v>
      </c>
      <c r="AY52">
        <f t="shared" si="26"/>
        <v>3</v>
      </c>
      <c r="AZ52">
        <f t="shared" si="27"/>
        <v>1.5</v>
      </c>
      <c r="BA52">
        <f t="shared" si="28"/>
        <v>0.375</v>
      </c>
      <c r="BB52">
        <f t="shared" si="29"/>
        <v>1.5</v>
      </c>
      <c r="BC52">
        <f t="shared" si="30"/>
        <v>0</v>
      </c>
      <c r="BE52">
        <f t="shared" si="31"/>
        <v>1100</v>
      </c>
      <c r="BF52">
        <f t="shared" si="32"/>
        <v>200</v>
      </c>
      <c r="BG52">
        <f t="shared" si="33"/>
        <v>1100</v>
      </c>
      <c r="BH52">
        <f t="shared" si="34"/>
        <v>0</v>
      </c>
      <c r="BI52" t="str">
        <f t="shared" si="35"/>
        <v>{{1,1100}|{2,200}|{3,1100}|{4,0}}</v>
      </c>
      <c r="BN52">
        <f>'sheet1 (2)'!Y51</f>
        <v>8415671</v>
      </c>
      <c r="BO52">
        <f>'sheet1 (2)'!Z51</f>
        <v>8960000</v>
      </c>
      <c r="BP52">
        <f>'sheet1 (2)'!AA51</f>
        <v>192358208</v>
      </c>
      <c r="BR52">
        <f t="shared" si="36"/>
        <v>1851447</v>
      </c>
      <c r="BS52">
        <f t="shared" si="37"/>
        <v>1971200</v>
      </c>
      <c r="BT52">
        <f t="shared" si="38"/>
        <v>42318805</v>
      </c>
      <c r="BV52">
        <f t="shared" si="39"/>
        <v>336626</v>
      </c>
      <c r="BW52">
        <f t="shared" si="40"/>
        <v>358400</v>
      </c>
      <c r="BX52">
        <f t="shared" si="41"/>
        <v>7694328</v>
      </c>
      <c r="BZ52">
        <f t="shared" si="42"/>
        <v>1851447</v>
      </c>
      <c r="CA52">
        <f t="shared" si="43"/>
        <v>1971200</v>
      </c>
      <c r="CB52">
        <f t="shared" si="44"/>
        <v>42318805</v>
      </c>
      <c r="CD52">
        <f t="shared" si="45"/>
        <v>0</v>
      </c>
      <c r="CE52">
        <f t="shared" si="46"/>
        <v>0</v>
      </c>
      <c r="CF52">
        <f t="shared" si="47"/>
        <v>0</v>
      </c>
      <c r="CH52" t="str">
        <f t="shared" si="48"/>
        <v>{{5,1,1,1851447,0}|</v>
      </c>
      <c r="CI52" t="str">
        <f t="shared" si="49"/>
        <v>{5,1,2,1971200,0}|</v>
      </c>
      <c r="CJ52" t="str">
        <f t="shared" si="50"/>
        <v>{5,1,3,42318805,3}}</v>
      </c>
      <c r="CK52" t="str">
        <f t="shared" si="51"/>
        <v/>
      </c>
      <c r="CL52" t="str">
        <f t="shared" si="52"/>
        <v>{{5,1,1,336626,0}|</v>
      </c>
      <c r="CM52" t="str">
        <f t="shared" si="53"/>
        <v>{5,1,2,358400,0}|</v>
      </c>
      <c r="CN52" t="str">
        <f t="shared" si="54"/>
        <v>{5,1,3,7694328,3}}</v>
      </c>
      <c r="CO52" t="str">
        <f t="shared" si="55"/>
        <v/>
      </c>
      <c r="CP52" t="str">
        <f t="shared" si="56"/>
        <v>{{5,1,1,1851447,0}|</v>
      </c>
      <c r="CQ52" t="str">
        <f t="shared" si="57"/>
        <v>{5,1,2,1971200,0}|</v>
      </c>
      <c r="CR52" t="str">
        <f t="shared" si="58"/>
        <v>{5,1,3,42318805,3}}</v>
      </c>
      <c r="CS52" t="str">
        <f t="shared" si="59"/>
        <v/>
      </c>
      <c r="CT52" t="str">
        <f t="shared" si="60"/>
        <v>{{5,1,1,0,0}|</v>
      </c>
      <c r="CU52" t="str">
        <f t="shared" si="61"/>
        <v>{5,1,2,0,0}|</v>
      </c>
      <c r="CV52" t="str">
        <f t="shared" si="62"/>
        <v>{5,1,3,0,3}}</v>
      </c>
    </row>
    <row r="53" spans="7:100" x14ac:dyDescent="0.15">
      <c r="G53" t="s">
        <v>67</v>
      </c>
      <c r="H53" t="s">
        <v>138</v>
      </c>
      <c r="I53" t="s">
        <v>87</v>
      </c>
      <c r="J53" t="s">
        <v>89</v>
      </c>
      <c r="K53" t="s">
        <v>98</v>
      </c>
      <c r="L53" t="s">
        <v>91</v>
      </c>
      <c r="M53" t="s">
        <v>93</v>
      </c>
      <c r="N53" t="s">
        <v>100</v>
      </c>
      <c r="O53" t="s">
        <v>101</v>
      </c>
      <c r="P53" t="s">
        <v>164</v>
      </c>
      <c r="Q53" t="s">
        <v>129</v>
      </c>
      <c r="R53" t="s">
        <v>129</v>
      </c>
      <c r="S53" t="s">
        <v>156</v>
      </c>
      <c r="T53">
        <f t="shared" si="13"/>
        <v>3012</v>
      </c>
      <c r="U53">
        <f t="shared" si="14"/>
        <v>3015</v>
      </c>
      <c r="V53">
        <f t="shared" si="15"/>
        <v>3016</v>
      </c>
      <c r="W53">
        <f t="shared" si="16"/>
        <v>3017</v>
      </c>
      <c r="X53">
        <f t="shared" si="17"/>
        <v>4035</v>
      </c>
      <c r="Y53">
        <f t="shared" si="18"/>
        <v>4036</v>
      </c>
      <c r="Z53">
        <f t="shared" si="19"/>
        <v>4038</v>
      </c>
      <c r="AA53">
        <f t="shared" si="20"/>
        <v>4040</v>
      </c>
      <c r="AB53">
        <f t="shared" si="21"/>
        <v>2000</v>
      </c>
      <c r="AC53">
        <f t="shared" si="22"/>
        <v>2003</v>
      </c>
      <c r="AD53">
        <f t="shared" si="23"/>
        <v>2003</v>
      </c>
      <c r="AE53">
        <f t="shared" si="24"/>
        <v>2004</v>
      </c>
      <c r="AG53">
        <f>_xlfn.XLOOKUP(T53,[1]Sheet1!$A$1:$A$109,[1]Sheet1!$J$1:$J$109)</f>
        <v>2</v>
      </c>
      <c r="AH53">
        <f>_xlfn.XLOOKUP(U53,[1]Sheet1!$A$1:$A$109,[1]Sheet1!$J$1:$J$109)</f>
        <v>1</v>
      </c>
      <c r="AI53">
        <f>_xlfn.XLOOKUP(V53,[1]Sheet1!$A$1:$A$109,[1]Sheet1!$J$1:$J$109)</f>
        <v>2</v>
      </c>
      <c r="AJ53">
        <f>_xlfn.XLOOKUP(W53,[1]Sheet1!$A$1:$A$109,[1]Sheet1!$J$1:$J$109)</f>
        <v>2</v>
      </c>
      <c r="AK53">
        <f>_xlfn.XLOOKUP(X53,[1]Sheet1!$A$1:$A$109,[1]Sheet1!$J$1:$J$109)</f>
        <v>2</v>
      </c>
      <c r="AL53">
        <f>_xlfn.XLOOKUP(Y53,[1]Sheet1!$A$1:$A$109,[1]Sheet1!$J$1:$J$109)</f>
        <v>4</v>
      </c>
      <c r="AM53">
        <f>_xlfn.XLOOKUP(Z53,[1]Sheet1!$A$1:$A$109,[1]Sheet1!$J$1:$J$109)</f>
        <v>2</v>
      </c>
      <c r="AN53">
        <f>_xlfn.XLOOKUP(AA53,[1]Sheet1!$A$1:$A$109,[1]Sheet1!$J$1:$J$109)</f>
        <v>3</v>
      </c>
      <c r="AO53">
        <f>_xlfn.XLOOKUP(AB53,[1]Sheet1!$A$1:$A$109,[1]Sheet1!$J$1:$J$109)</f>
        <v>1</v>
      </c>
      <c r="AP53">
        <f>_xlfn.XLOOKUP(AC53,[1]Sheet1!$A$1:$A$109,[1]Sheet1!$J$1:$J$109)</f>
        <v>1</v>
      </c>
      <c r="AQ53">
        <f>_xlfn.XLOOKUP(AD53,[1]Sheet1!$A$1:$A$109,[1]Sheet1!$J$1:$J$109)</f>
        <v>1</v>
      </c>
      <c r="AR53">
        <f>_xlfn.XLOOKUP(AE53,[1]Sheet1!$A$1:$A$109,[1]Sheet1!$J$1:$J$109)</f>
        <v>2</v>
      </c>
      <c r="AT53">
        <f t="shared" si="63"/>
        <v>4</v>
      </c>
      <c r="AU53">
        <f t="shared" si="63"/>
        <v>6</v>
      </c>
      <c r="AV53">
        <f t="shared" si="63"/>
        <v>1</v>
      </c>
      <c r="AW53">
        <f t="shared" si="63"/>
        <v>1</v>
      </c>
      <c r="AX53">
        <v>47</v>
      </c>
      <c r="AY53">
        <f t="shared" si="26"/>
        <v>3</v>
      </c>
      <c r="AZ53">
        <f t="shared" si="27"/>
        <v>0.75</v>
      </c>
      <c r="BA53">
        <f t="shared" si="28"/>
        <v>0.5</v>
      </c>
      <c r="BB53">
        <f t="shared" si="29"/>
        <v>3</v>
      </c>
      <c r="BC53">
        <f t="shared" si="30"/>
        <v>3</v>
      </c>
      <c r="BE53">
        <f t="shared" si="31"/>
        <v>620</v>
      </c>
      <c r="BF53">
        <f t="shared" si="32"/>
        <v>420</v>
      </c>
      <c r="BG53">
        <f t="shared" si="33"/>
        <v>1200</v>
      </c>
      <c r="BH53">
        <f t="shared" si="34"/>
        <v>1200</v>
      </c>
      <c r="BI53" t="str">
        <f t="shared" si="35"/>
        <v>{{1,620}|{2,420}|{3,1200}|{4,1200}}</v>
      </c>
      <c r="BN53">
        <f>'sheet1 (2)'!Y52</f>
        <v>285531</v>
      </c>
      <c r="BO53">
        <f>'sheet1 (2)'!Z52</f>
        <v>66500</v>
      </c>
      <c r="BP53">
        <f>'sheet1 (2)'!AA52</f>
        <v>1427658</v>
      </c>
      <c r="BR53">
        <f t="shared" si="36"/>
        <v>35405</v>
      </c>
      <c r="BS53">
        <f t="shared" si="37"/>
        <v>8246</v>
      </c>
      <c r="BT53">
        <f t="shared" si="38"/>
        <v>177029</v>
      </c>
      <c r="BV53">
        <f t="shared" si="39"/>
        <v>23984</v>
      </c>
      <c r="BW53">
        <f t="shared" si="40"/>
        <v>5586</v>
      </c>
      <c r="BX53">
        <f t="shared" si="41"/>
        <v>119923</v>
      </c>
      <c r="BZ53">
        <f t="shared" si="42"/>
        <v>68527</v>
      </c>
      <c r="CA53">
        <f t="shared" si="43"/>
        <v>15960</v>
      </c>
      <c r="CB53">
        <f t="shared" si="44"/>
        <v>342637</v>
      </c>
      <c r="CD53">
        <f t="shared" si="45"/>
        <v>68527</v>
      </c>
      <c r="CE53">
        <f t="shared" si="46"/>
        <v>15960</v>
      </c>
      <c r="CF53">
        <f t="shared" si="47"/>
        <v>342637</v>
      </c>
      <c r="CH53" t="str">
        <f t="shared" si="48"/>
        <v>{{5,1,1,35405,0}|</v>
      </c>
      <c r="CI53" t="str">
        <f t="shared" si="49"/>
        <v>{5,1,2,8246,0}|</v>
      </c>
      <c r="CJ53" t="str">
        <f t="shared" si="50"/>
        <v>{5,1,3,177029,3}}</v>
      </c>
      <c r="CK53" t="str">
        <f t="shared" si="51"/>
        <v/>
      </c>
      <c r="CL53" t="str">
        <f t="shared" si="52"/>
        <v>{{5,1,1,23984,0}|</v>
      </c>
      <c r="CM53" t="str">
        <f t="shared" si="53"/>
        <v>{5,1,2,5586,0}|</v>
      </c>
      <c r="CN53" t="str">
        <f t="shared" si="54"/>
        <v>{5,1,3,119923,3}}</v>
      </c>
      <c r="CO53" t="str">
        <f t="shared" si="55"/>
        <v/>
      </c>
      <c r="CP53" t="str">
        <f t="shared" si="56"/>
        <v>{{5,1,1,68527,0}|</v>
      </c>
      <c r="CQ53" t="str">
        <f t="shared" si="57"/>
        <v>{5,1,2,15960,0}|</v>
      </c>
      <c r="CR53" t="str">
        <f t="shared" si="58"/>
        <v>{5,1,3,342637,3}}</v>
      </c>
      <c r="CS53" t="str">
        <f t="shared" si="59"/>
        <v/>
      </c>
      <c r="CT53" t="str">
        <f t="shared" si="60"/>
        <v>{{5,1,1,68527,0}|</v>
      </c>
      <c r="CU53" t="str">
        <f t="shared" si="61"/>
        <v>{5,1,2,15960,0}|</v>
      </c>
      <c r="CV53" t="str">
        <f t="shared" si="62"/>
        <v>{5,1,3,342637,3}}</v>
      </c>
    </row>
    <row r="54" spans="7:100" x14ac:dyDescent="0.15">
      <c r="G54" t="s">
        <v>68</v>
      </c>
      <c r="H54" t="s">
        <v>88</v>
      </c>
      <c r="I54" t="s">
        <v>89</v>
      </c>
      <c r="J54" t="s">
        <v>113</v>
      </c>
      <c r="K54" t="s">
        <v>95</v>
      </c>
      <c r="L54" t="s">
        <v>157</v>
      </c>
      <c r="M54" t="s">
        <v>102</v>
      </c>
      <c r="N54" t="s">
        <v>125</v>
      </c>
      <c r="O54" t="s">
        <v>116</v>
      </c>
      <c r="P54" t="s">
        <v>120</v>
      </c>
      <c r="Q54" t="s">
        <v>126</v>
      </c>
      <c r="R54" t="s">
        <v>89</v>
      </c>
      <c r="S54" t="s">
        <v>158</v>
      </c>
      <c r="T54">
        <f t="shared" si="13"/>
        <v>2009</v>
      </c>
      <c r="U54">
        <f t="shared" si="14"/>
        <v>3016</v>
      </c>
      <c r="V54">
        <f t="shared" si="15"/>
        <v>2013</v>
      </c>
      <c r="W54">
        <f t="shared" si="16"/>
        <v>3019</v>
      </c>
      <c r="X54">
        <f t="shared" si="17"/>
        <v>4021</v>
      </c>
      <c r="Y54">
        <f t="shared" si="18"/>
        <v>4002</v>
      </c>
      <c r="Z54">
        <f t="shared" si="19"/>
        <v>4025</v>
      </c>
      <c r="AA54">
        <f t="shared" si="20"/>
        <v>4007</v>
      </c>
      <c r="AB54">
        <f t="shared" si="21"/>
        <v>3010</v>
      </c>
      <c r="AC54">
        <f t="shared" si="22"/>
        <v>2008</v>
      </c>
      <c r="AD54">
        <f t="shared" si="23"/>
        <v>3016</v>
      </c>
      <c r="AE54">
        <f t="shared" si="24"/>
        <v>2011</v>
      </c>
      <c r="AG54">
        <f>_xlfn.XLOOKUP(T54,[1]Sheet1!$A$1:$A$109,[1]Sheet1!$J$1:$J$109)</f>
        <v>3</v>
      </c>
      <c r="AH54">
        <f>_xlfn.XLOOKUP(U54,[1]Sheet1!$A$1:$A$109,[1]Sheet1!$J$1:$J$109)</f>
        <v>2</v>
      </c>
      <c r="AI54">
        <f>_xlfn.XLOOKUP(V54,[1]Sheet1!$A$1:$A$109,[1]Sheet1!$J$1:$J$109)</f>
        <v>4</v>
      </c>
      <c r="AJ54">
        <f>_xlfn.XLOOKUP(W54,[1]Sheet1!$A$1:$A$109,[1]Sheet1!$J$1:$J$109)</f>
        <v>2</v>
      </c>
      <c r="AK54">
        <f>_xlfn.XLOOKUP(X54,[1]Sheet1!$A$1:$A$109,[1]Sheet1!$J$1:$J$109)</f>
        <v>3</v>
      </c>
      <c r="AL54">
        <f>_xlfn.XLOOKUP(Y54,[1]Sheet1!$A$1:$A$109,[1]Sheet1!$J$1:$J$109)</f>
        <v>4</v>
      </c>
      <c r="AM54">
        <f>_xlfn.XLOOKUP(Z54,[1]Sheet1!$A$1:$A$109,[1]Sheet1!$J$1:$J$109)</f>
        <v>3</v>
      </c>
      <c r="AN54">
        <f>_xlfn.XLOOKUP(AA54,[1]Sheet1!$A$1:$A$109,[1]Sheet1!$J$1:$J$109)</f>
        <v>3</v>
      </c>
      <c r="AO54">
        <f>_xlfn.XLOOKUP(AB54,[1]Sheet1!$A$1:$A$109,[1]Sheet1!$J$1:$J$109)</f>
        <v>2</v>
      </c>
      <c r="AP54">
        <f>_xlfn.XLOOKUP(AC54,[1]Sheet1!$A$1:$A$109,[1]Sheet1!$J$1:$J$109)</f>
        <v>3</v>
      </c>
      <c r="AQ54">
        <f>_xlfn.XLOOKUP(AD54,[1]Sheet1!$A$1:$A$109,[1]Sheet1!$J$1:$J$109)</f>
        <v>2</v>
      </c>
      <c r="AR54">
        <f>_xlfn.XLOOKUP(AE54,[1]Sheet1!$A$1:$A$109,[1]Sheet1!$J$1:$J$109)</f>
        <v>2</v>
      </c>
      <c r="AT54" s="7">
        <f t="shared" si="63"/>
        <v>0</v>
      </c>
      <c r="AU54" s="7">
        <f t="shared" si="63"/>
        <v>5</v>
      </c>
      <c r="AV54" s="7">
        <f t="shared" si="63"/>
        <v>5</v>
      </c>
      <c r="AW54" s="7">
        <f t="shared" si="63"/>
        <v>2</v>
      </c>
      <c r="AX54">
        <v>48</v>
      </c>
      <c r="AY54">
        <f t="shared" si="26"/>
        <v>3</v>
      </c>
      <c r="AZ54">
        <f t="shared" si="27"/>
        <v>0</v>
      </c>
      <c r="BA54">
        <f t="shared" si="28"/>
        <v>0.6</v>
      </c>
      <c r="BB54">
        <f t="shared" si="29"/>
        <v>0.6</v>
      </c>
      <c r="BC54">
        <f t="shared" si="30"/>
        <v>1.5</v>
      </c>
      <c r="BE54">
        <f t="shared" si="31"/>
        <v>0</v>
      </c>
      <c r="BF54">
        <f t="shared" si="32"/>
        <v>500</v>
      </c>
      <c r="BG54">
        <f t="shared" si="33"/>
        <v>500</v>
      </c>
      <c r="BH54">
        <f t="shared" si="34"/>
        <v>1100</v>
      </c>
      <c r="BI54" t="str">
        <f t="shared" si="35"/>
        <v>{{1,0}|{2,500}|{3,500}|{4,1100}}</v>
      </c>
      <c r="BN54">
        <f>'sheet1 (2)'!Y53</f>
        <v>443325</v>
      </c>
      <c r="BO54">
        <f>'sheet1 (2)'!Z53</f>
        <v>78750</v>
      </c>
      <c r="BP54">
        <f>'sheet1 (2)'!AA53</f>
        <v>1690648</v>
      </c>
      <c r="BR54">
        <f t="shared" si="36"/>
        <v>0</v>
      </c>
      <c r="BS54">
        <f t="shared" si="37"/>
        <v>0</v>
      </c>
      <c r="BT54">
        <f t="shared" si="38"/>
        <v>0</v>
      </c>
      <c r="BV54">
        <f t="shared" si="39"/>
        <v>44332</v>
      </c>
      <c r="BW54">
        <f t="shared" si="40"/>
        <v>7875</v>
      </c>
      <c r="BX54">
        <f t="shared" si="41"/>
        <v>169064</v>
      </c>
      <c r="BZ54">
        <f t="shared" si="42"/>
        <v>44332</v>
      </c>
      <c r="CA54">
        <f t="shared" si="43"/>
        <v>7875</v>
      </c>
      <c r="CB54">
        <f t="shared" si="44"/>
        <v>169064</v>
      </c>
      <c r="CD54">
        <f t="shared" si="45"/>
        <v>97531</v>
      </c>
      <c r="CE54">
        <f t="shared" si="46"/>
        <v>17325</v>
      </c>
      <c r="CF54">
        <f t="shared" si="47"/>
        <v>371942</v>
      </c>
      <c r="CH54" t="str">
        <f t="shared" si="48"/>
        <v>{{5,1,1,0,0}|</v>
      </c>
      <c r="CI54" t="str">
        <f t="shared" si="49"/>
        <v>{5,1,2,0,0}|</v>
      </c>
      <c r="CJ54" t="str">
        <f t="shared" si="50"/>
        <v>{5,1,3,0,3}}</v>
      </c>
      <c r="CK54" t="str">
        <f t="shared" si="51"/>
        <v/>
      </c>
      <c r="CL54" t="str">
        <f t="shared" si="52"/>
        <v>{{5,1,1,44332,0}|</v>
      </c>
      <c r="CM54" t="str">
        <f t="shared" si="53"/>
        <v>{5,1,2,7875,0}|</v>
      </c>
      <c r="CN54" t="str">
        <f t="shared" si="54"/>
        <v>{5,1,3,169064,3}}</v>
      </c>
      <c r="CO54" t="str">
        <f t="shared" si="55"/>
        <v/>
      </c>
      <c r="CP54" t="str">
        <f t="shared" si="56"/>
        <v>{{5,1,1,44332,0}|</v>
      </c>
      <c r="CQ54" t="str">
        <f t="shared" si="57"/>
        <v>{5,1,2,7875,0}|</v>
      </c>
      <c r="CR54" t="str">
        <f t="shared" si="58"/>
        <v>{5,1,3,169064,3}}</v>
      </c>
      <c r="CS54" t="str">
        <f t="shared" si="59"/>
        <v/>
      </c>
      <c r="CT54" t="str">
        <f t="shared" si="60"/>
        <v>{{5,1,1,97531,0}|</v>
      </c>
      <c r="CU54" t="str">
        <f t="shared" si="61"/>
        <v>{5,1,2,17325,0}|</v>
      </c>
      <c r="CV54" t="str">
        <f t="shared" si="62"/>
        <v>{5,1,3,371942,3}}</v>
      </c>
    </row>
    <row r="55" spans="7:100" x14ac:dyDescent="0.15">
      <c r="G55" t="s">
        <v>69</v>
      </c>
      <c r="H55" t="s">
        <v>87</v>
      </c>
      <c r="I55" t="s">
        <v>98</v>
      </c>
      <c r="J55" t="s">
        <v>95</v>
      </c>
      <c r="K55" t="s">
        <v>164</v>
      </c>
      <c r="L55" t="s">
        <v>103</v>
      </c>
      <c r="M55" t="s">
        <v>116</v>
      </c>
      <c r="N55" t="s">
        <v>112</v>
      </c>
      <c r="O55" t="s">
        <v>90</v>
      </c>
      <c r="P55" t="s">
        <v>113</v>
      </c>
      <c r="Q55" t="s">
        <v>96</v>
      </c>
      <c r="R55" t="s">
        <v>122</v>
      </c>
      <c r="S55" t="s">
        <v>159</v>
      </c>
      <c r="T55">
        <f t="shared" si="13"/>
        <v>3015</v>
      </c>
      <c r="U55">
        <f t="shared" si="14"/>
        <v>3017</v>
      </c>
      <c r="V55">
        <f t="shared" si="15"/>
        <v>3019</v>
      </c>
      <c r="W55">
        <f t="shared" si="16"/>
        <v>2000</v>
      </c>
      <c r="X55">
        <f t="shared" si="17"/>
        <v>4004</v>
      </c>
      <c r="Y55">
        <f t="shared" si="18"/>
        <v>4007</v>
      </c>
      <c r="Z55">
        <f t="shared" si="19"/>
        <v>4014</v>
      </c>
      <c r="AA55">
        <f t="shared" si="20"/>
        <v>4016</v>
      </c>
      <c r="AB55">
        <f t="shared" si="21"/>
        <v>2013</v>
      </c>
      <c r="AC55">
        <f t="shared" si="22"/>
        <v>3000</v>
      </c>
      <c r="AD55">
        <f t="shared" si="23"/>
        <v>3004</v>
      </c>
      <c r="AE55">
        <f t="shared" si="24"/>
        <v>3008</v>
      </c>
      <c r="AG55">
        <f>_xlfn.XLOOKUP(T55,[1]Sheet1!$A$1:$A$109,[1]Sheet1!$J$1:$J$109)</f>
        <v>1</v>
      </c>
      <c r="AH55">
        <f>_xlfn.XLOOKUP(U55,[1]Sheet1!$A$1:$A$109,[1]Sheet1!$J$1:$J$109)</f>
        <v>2</v>
      </c>
      <c r="AI55">
        <f>_xlfn.XLOOKUP(V55,[1]Sheet1!$A$1:$A$109,[1]Sheet1!$J$1:$J$109)</f>
        <v>2</v>
      </c>
      <c r="AJ55">
        <f>_xlfn.XLOOKUP(W55,[1]Sheet1!$A$1:$A$109,[1]Sheet1!$J$1:$J$109)</f>
        <v>1</v>
      </c>
      <c r="AK55">
        <f>_xlfn.XLOOKUP(X55,[1]Sheet1!$A$1:$A$109,[1]Sheet1!$J$1:$J$109)</f>
        <v>4</v>
      </c>
      <c r="AL55">
        <f>_xlfn.XLOOKUP(Y55,[1]Sheet1!$A$1:$A$109,[1]Sheet1!$J$1:$J$109)</f>
        <v>3</v>
      </c>
      <c r="AM55">
        <f>_xlfn.XLOOKUP(Z55,[1]Sheet1!$A$1:$A$109,[1]Sheet1!$J$1:$J$109)</f>
        <v>2</v>
      </c>
      <c r="AN55">
        <f>_xlfn.XLOOKUP(AA55,[1]Sheet1!$A$1:$A$109,[1]Sheet1!$J$1:$J$109)</f>
        <v>4</v>
      </c>
      <c r="AO55">
        <f>_xlfn.XLOOKUP(AB55,[1]Sheet1!$A$1:$A$109,[1]Sheet1!$J$1:$J$109)</f>
        <v>4</v>
      </c>
      <c r="AP55">
        <f>_xlfn.XLOOKUP(AC55,[1]Sheet1!$A$1:$A$109,[1]Sheet1!$J$1:$J$109)</f>
        <v>4</v>
      </c>
      <c r="AQ55">
        <f>_xlfn.XLOOKUP(AD55,[1]Sheet1!$A$1:$A$109,[1]Sheet1!$J$1:$J$109)</f>
        <v>3</v>
      </c>
      <c r="AR55">
        <f>_xlfn.XLOOKUP(AE55,[1]Sheet1!$A$1:$A$109,[1]Sheet1!$J$1:$J$109)</f>
        <v>1</v>
      </c>
      <c r="AT55">
        <f t="shared" si="63"/>
        <v>3</v>
      </c>
      <c r="AU55">
        <f t="shared" si="63"/>
        <v>3</v>
      </c>
      <c r="AV55">
        <f t="shared" si="63"/>
        <v>2</v>
      </c>
      <c r="AW55">
        <f t="shared" si="63"/>
        <v>4</v>
      </c>
      <c r="AX55">
        <v>49</v>
      </c>
      <c r="AY55">
        <f t="shared" si="26"/>
        <v>3</v>
      </c>
      <c r="AZ55">
        <f t="shared" si="27"/>
        <v>1</v>
      </c>
      <c r="BA55">
        <f t="shared" si="28"/>
        <v>1</v>
      </c>
      <c r="BB55">
        <f t="shared" si="29"/>
        <v>1.5</v>
      </c>
      <c r="BC55">
        <f t="shared" si="30"/>
        <v>0.75</v>
      </c>
      <c r="BE55">
        <f t="shared" si="31"/>
        <v>700</v>
      </c>
      <c r="BF55">
        <f t="shared" si="32"/>
        <v>700</v>
      </c>
      <c r="BG55">
        <f t="shared" si="33"/>
        <v>1100</v>
      </c>
      <c r="BH55">
        <f t="shared" si="34"/>
        <v>620</v>
      </c>
      <c r="BI55" t="str">
        <f t="shared" si="35"/>
        <v>{{1,700}|{2,700}|{3,1100}|{4,620}}</v>
      </c>
      <c r="BN55">
        <f>'sheet1 (2)'!Y54</f>
        <v>886651</v>
      </c>
      <c r="BO55">
        <f>'sheet1 (2)'!Z54</f>
        <v>136500</v>
      </c>
      <c r="BP55">
        <f>'sheet1 (2)'!AA54</f>
        <v>2930457</v>
      </c>
      <c r="BR55">
        <f t="shared" si="36"/>
        <v>124131</v>
      </c>
      <c r="BS55">
        <f t="shared" si="37"/>
        <v>19110</v>
      </c>
      <c r="BT55">
        <f t="shared" si="38"/>
        <v>410263</v>
      </c>
      <c r="BV55">
        <f t="shared" si="39"/>
        <v>124131</v>
      </c>
      <c r="BW55">
        <f t="shared" si="40"/>
        <v>19110</v>
      </c>
      <c r="BX55">
        <f t="shared" si="41"/>
        <v>410263</v>
      </c>
      <c r="BZ55">
        <f t="shared" si="42"/>
        <v>195063</v>
      </c>
      <c r="CA55">
        <f t="shared" si="43"/>
        <v>30030</v>
      </c>
      <c r="CB55">
        <f t="shared" si="44"/>
        <v>644700</v>
      </c>
      <c r="CD55">
        <f t="shared" si="45"/>
        <v>109944</v>
      </c>
      <c r="CE55">
        <f t="shared" si="46"/>
        <v>16926</v>
      </c>
      <c r="CF55">
        <f t="shared" si="47"/>
        <v>363376</v>
      </c>
      <c r="CH55" t="str">
        <f t="shared" si="48"/>
        <v>{{5,1,1,124131,0}|</v>
      </c>
      <c r="CI55" t="str">
        <f t="shared" si="49"/>
        <v>{5,1,2,19110,0}|</v>
      </c>
      <c r="CJ55" t="str">
        <f t="shared" si="50"/>
        <v>{5,1,3,410263,3}}</v>
      </c>
      <c r="CK55" t="str">
        <f t="shared" si="51"/>
        <v/>
      </c>
      <c r="CL55" t="str">
        <f t="shared" si="52"/>
        <v>{{5,1,1,124131,0}|</v>
      </c>
      <c r="CM55" t="str">
        <f t="shared" si="53"/>
        <v>{5,1,2,19110,0}|</v>
      </c>
      <c r="CN55" t="str">
        <f t="shared" si="54"/>
        <v>{5,1,3,410263,3}}</v>
      </c>
      <c r="CO55" t="str">
        <f t="shared" si="55"/>
        <v/>
      </c>
      <c r="CP55" t="str">
        <f t="shared" si="56"/>
        <v>{{5,1,1,195063,0}|</v>
      </c>
      <c r="CQ55" t="str">
        <f t="shared" si="57"/>
        <v>{5,1,2,30030,0}|</v>
      </c>
      <c r="CR55" t="str">
        <f t="shared" si="58"/>
        <v>{5,1,3,644700,3}}</v>
      </c>
      <c r="CS55" t="str">
        <f t="shared" si="59"/>
        <v/>
      </c>
      <c r="CT55" t="str">
        <f t="shared" si="60"/>
        <v>{{5,1,1,109944,0}|</v>
      </c>
      <c r="CU55" t="str">
        <f t="shared" si="61"/>
        <v>{5,1,2,16926,0}|</v>
      </c>
      <c r="CV55" t="str">
        <f t="shared" si="62"/>
        <v>{5,1,3,363376,3}}</v>
      </c>
    </row>
    <row r="56" spans="7:100" x14ac:dyDescent="0.15">
      <c r="G56" t="s">
        <v>70</v>
      </c>
      <c r="H56" t="s">
        <v>134</v>
      </c>
      <c r="I56" t="s">
        <v>95</v>
      </c>
      <c r="J56" t="s">
        <v>118</v>
      </c>
      <c r="K56" t="s">
        <v>104</v>
      </c>
      <c r="L56" t="s">
        <v>166</v>
      </c>
      <c r="M56" t="s">
        <v>132</v>
      </c>
      <c r="N56" t="s">
        <v>93</v>
      </c>
      <c r="O56" t="s">
        <v>157</v>
      </c>
      <c r="P56" t="s">
        <v>104</v>
      </c>
      <c r="Q56" t="s">
        <v>120</v>
      </c>
      <c r="R56" t="s">
        <v>134</v>
      </c>
      <c r="S56" t="s">
        <v>160</v>
      </c>
      <c r="T56">
        <f t="shared" si="13"/>
        <v>2010</v>
      </c>
      <c r="U56">
        <f t="shared" si="14"/>
        <v>3019</v>
      </c>
      <c r="V56">
        <f t="shared" si="15"/>
        <v>3003</v>
      </c>
      <c r="W56">
        <f t="shared" si="16"/>
        <v>2005</v>
      </c>
      <c r="X56">
        <f t="shared" si="17"/>
        <v>4028</v>
      </c>
      <c r="Y56">
        <f t="shared" si="18"/>
        <v>4015</v>
      </c>
      <c r="Z56">
        <f t="shared" si="19"/>
        <v>4036</v>
      </c>
      <c r="AA56">
        <f t="shared" si="20"/>
        <v>4021</v>
      </c>
      <c r="AB56">
        <f t="shared" si="21"/>
        <v>2005</v>
      </c>
      <c r="AC56">
        <f t="shared" si="22"/>
        <v>3010</v>
      </c>
      <c r="AD56">
        <f t="shared" si="23"/>
        <v>2010</v>
      </c>
      <c r="AE56">
        <f t="shared" si="24"/>
        <v>3018</v>
      </c>
      <c r="AG56">
        <f>_xlfn.XLOOKUP(T56,[1]Sheet1!$A$1:$A$109,[1]Sheet1!$J$1:$J$109)</f>
        <v>2</v>
      </c>
      <c r="AH56">
        <f>_xlfn.XLOOKUP(U56,[1]Sheet1!$A$1:$A$109,[1]Sheet1!$J$1:$J$109)</f>
        <v>2</v>
      </c>
      <c r="AI56">
        <f>_xlfn.XLOOKUP(V56,[1]Sheet1!$A$1:$A$109,[1]Sheet1!$J$1:$J$109)</f>
        <v>3</v>
      </c>
      <c r="AJ56">
        <f>_xlfn.XLOOKUP(W56,[1]Sheet1!$A$1:$A$109,[1]Sheet1!$J$1:$J$109)</f>
        <v>2</v>
      </c>
      <c r="AK56">
        <f>_xlfn.XLOOKUP(X56,[1]Sheet1!$A$1:$A$109,[1]Sheet1!$J$1:$J$109)</f>
        <v>1</v>
      </c>
      <c r="AL56">
        <f>_xlfn.XLOOKUP(Y56,[1]Sheet1!$A$1:$A$109,[1]Sheet1!$J$1:$J$109)</f>
        <v>1</v>
      </c>
      <c r="AM56">
        <f>_xlfn.XLOOKUP(Z56,[1]Sheet1!$A$1:$A$109,[1]Sheet1!$J$1:$J$109)</f>
        <v>4</v>
      </c>
      <c r="AN56">
        <f>_xlfn.XLOOKUP(AA56,[1]Sheet1!$A$1:$A$109,[1]Sheet1!$J$1:$J$109)</f>
        <v>3</v>
      </c>
      <c r="AO56">
        <f>_xlfn.XLOOKUP(AB56,[1]Sheet1!$A$1:$A$109,[1]Sheet1!$J$1:$J$109)</f>
        <v>2</v>
      </c>
      <c r="AP56">
        <f>_xlfn.XLOOKUP(AC56,[1]Sheet1!$A$1:$A$109,[1]Sheet1!$J$1:$J$109)</f>
        <v>2</v>
      </c>
      <c r="AQ56">
        <f>_xlfn.XLOOKUP(AD56,[1]Sheet1!$A$1:$A$109,[1]Sheet1!$J$1:$J$109)</f>
        <v>2</v>
      </c>
      <c r="AR56">
        <f>_xlfn.XLOOKUP(AE56,[1]Sheet1!$A$1:$A$109,[1]Sheet1!$J$1:$J$109)</f>
        <v>4</v>
      </c>
      <c r="AT56">
        <f t="shared" si="63"/>
        <v>2</v>
      </c>
      <c r="AU56">
        <f t="shared" si="63"/>
        <v>6</v>
      </c>
      <c r="AV56">
        <f t="shared" si="63"/>
        <v>2</v>
      </c>
      <c r="AW56">
        <f t="shared" si="63"/>
        <v>2</v>
      </c>
      <c r="AX56">
        <v>50</v>
      </c>
      <c r="AY56">
        <f t="shared" si="26"/>
        <v>3</v>
      </c>
      <c r="AZ56">
        <f t="shared" si="27"/>
        <v>1.5</v>
      </c>
      <c r="BA56">
        <f t="shared" si="28"/>
        <v>0.5</v>
      </c>
      <c r="BB56">
        <f t="shared" si="29"/>
        <v>1.5</v>
      </c>
      <c r="BC56">
        <f t="shared" si="30"/>
        <v>1.5</v>
      </c>
      <c r="BE56">
        <f t="shared" si="31"/>
        <v>1100</v>
      </c>
      <c r="BF56">
        <f t="shared" si="32"/>
        <v>420</v>
      </c>
      <c r="BG56">
        <f t="shared" si="33"/>
        <v>1100</v>
      </c>
      <c r="BH56">
        <f t="shared" si="34"/>
        <v>1100</v>
      </c>
      <c r="BI56" t="str">
        <f t="shared" si="35"/>
        <v>{{1,1100}|{2,420}|{3,1100}|{4,1100}}</v>
      </c>
      <c r="BN56">
        <f>'sheet1 (2)'!Y55</f>
        <v>1045947</v>
      </c>
      <c r="BO56">
        <f>'sheet1 (2)'!Z55</f>
        <v>831600</v>
      </c>
      <c r="BP56">
        <f>'sheet1 (2)'!AA55</f>
        <v>17853246</v>
      </c>
      <c r="BR56">
        <f t="shared" si="36"/>
        <v>230108</v>
      </c>
      <c r="BS56">
        <f t="shared" si="37"/>
        <v>182952</v>
      </c>
      <c r="BT56">
        <f t="shared" si="38"/>
        <v>3927714</v>
      </c>
      <c r="BV56">
        <f t="shared" si="39"/>
        <v>87859</v>
      </c>
      <c r="BW56">
        <f t="shared" si="40"/>
        <v>69854</v>
      </c>
      <c r="BX56">
        <f t="shared" si="41"/>
        <v>1499672</v>
      </c>
      <c r="BZ56">
        <f t="shared" si="42"/>
        <v>230108</v>
      </c>
      <c r="CA56">
        <f t="shared" si="43"/>
        <v>182952</v>
      </c>
      <c r="CB56">
        <f t="shared" si="44"/>
        <v>3927714</v>
      </c>
      <c r="CD56">
        <f t="shared" si="45"/>
        <v>230108</v>
      </c>
      <c r="CE56">
        <f t="shared" si="46"/>
        <v>182952</v>
      </c>
      <c r="CF56">
        <f t="shared" si="47"/>
        <v>3927714</v>
      </c>
      <c r="CH56" t="str">
        <f t="shared" si="48"/>
        <v>{{5,1,1,230108,0}|</v>
      </c>
      <c r="CI56" t="str">
        <f t="shared" si="49"/>
        <v>{5,1,2,182952,0}|</v>
      </c>
      <c r="CJ56" t="str">
        <f t="shared" si="50"/>
        <v>{5,1,3,3927714,3}}</v>
      </c>
      <c r="CK56" t="str">
        <f t="shared" si="51"/>
        <v/>
      </c>
      <c r="CL56" t="str">
        <f t="shared" si="52"/>
        <v>{{5,1,1,87859,0}|</v>
      </c>
      <c r="CM56" t="str">
        <f t="shared" si="53"/>
        <v>{5,1,2,69854,0}|</v>
      </c>
      <c r="CN56" t="str">
        <f t="shared" si="54"/>
        <v>{5,1,3,1499672,3}}</v>
      </c>
      <c r="CO56" t="str">
        <f t="shared" si="55"/>
        <v/>
      </c>
      <c r="CP56" t="str">
        <f t="shared" si="56"/>
        <v>{{5,1,1,230108,0}|</v>
      </c>
      <c r="CQ56" t="str">
        <f t="shared" si="57"/>
        <v>{5,1,2,182952,0}|</v>
      </c>
      <c r="CR56" t="str">
        <f t="shared" si="58"/>
        <v>{5,1,3,3927714,3}}</v>
      </c>
      <c r="CS56" t="str">
        <f t="shared" si="59"/>
        <v/>
      </c>
      <c r="CT56" t="str">
        <f t="shared" si="60"/>
        <v>{{5,1,1,230108,0}|</v>
      </c>
      <c r="CU56" t="str">
        <f t="shared" si="61"/>
        <v>{5,1,2,182952,0}|</v>
      </c>
      <c r="CV56" t="str">
        <f t="shared" si="62"/>
        <v>{5,1,3,3927714,3}}</v>
      </c>
    </row>
    <row r="57" spans="7:100" x14ac:dyDescent="0.15">
      <c r="G57" t="s">
        <v>71</v>
      </c>
      <c r="H57" t="s">
        <v>98</v>
      </c>
      <c r="I57" t="s">
        <v>108</v>
      </c>
      <c r="J57" t="s">
        <v>115</v>
      </c>
      <c r="K57" t="s">
        <v>106</v>
      </c>
      <c r="L57" t="s">
        <v>132</v>
      </c>
      <c r="M57" t="s">
        <v>142</v>
      </c>
      <c r="N57" t="s">
        <v>109</v>
      </c>
      <c r="O57" t="s">
        <v>111</v>
      </c>
      <c r="P57" t="s">
        <v>89</v>
      </c>
      <c r="Q57" t="s">
        <v>95</v>
      </c>
      <c r="R57" t="s">
        <v>129</v>
      </c>
      <c r="S57" t="s">
        <v>161</v>
      </c>
      <c r="T57">
        <f t="shared" si="13"/>
        <v>3017</v>
      </c>
      <c r="U57">
        <f t="shared" si="14"/>
        <v>3021</v>
      </c>
      <c r="V57">
        <f t="shared" si="15"/>
        <v>2004</v>
      </c>
      <c r="W57">
        <f t="shared" si="16"/>
        <v>2007</v>
      </c>
      <c r="X57">
        <f t="shared" si="17"/>
        <v>4015</v>
      </c>
      <c r="Y57">
        <f t="shared" si="18"/>
        <v>4019</v>
      </c>
      <c r="Z57">
        <f t="shared" si="19"/>
        <v>4023</v>
      </c>
      <c r="AA57">
        <f t="shared" si="20"/>
        <v>4027</v>
      </c>
      <c r="AB57">
        <f t="shared" si="21"/>
        <v>3016</v>
      </c>
      <c r="AC57">
        <f t="shared" si="22"/>
        <v>3019</v>
      </c>
      <c r="AD57">
        <f t="shared" si="23"/>
        <v>2003</v>
      </c>
      <c r="AE57">
        <f t="shared" si="24"/>
        <v>2006</v>
      </c>
      <c r="AG57">
        <f>_xlfn.XLOOKUP(T57,[1]Sheet1!$A$1:$A$109,[1]Sheet1!$J$1:$J$109)</f>
        <v>2</v>
      </c>
      <c r="AH57">
        <f>_xlfn.XLOOKUP(U57,[1]Sheet1!$A$1:$A$109,[1]Sheet1!$J$1:$J$109)</f>
        <v>3</v>
      </c>
      <c r="AI57">
        <f>_xlfn.XLOOKUP(V57,[1]Sheet1!$A$1:$A$109,[1]Sheet1!$J$1:$J$109)</f>
        <v>2</v>
      </c>
      <c r="AJ57">
        <f>_xlfn.XLOOKUP(W57,[1]Sheet1!$A$1:$A$109,[1]Sheet1!$J$1:$J$109)</f>
        <v>4</v>
      </c>
      <c r="AK57">
        <f>_xlfn.XLOOKUP(X57,[1]Sheet1!$A$1:$A$109,[1]Sheet1!$J$1:$J$109)</f>
        <v>1</v>
      </c>
      <c r="AL57">
        <f>_xlfn.XLOOKUP(Y57,[1]Sheet1!$A$1:$A$109,[1]Sheet1!$J$1:$J$109)</f>
        <v>3</v>
      </c>
      <c r="AM57">
        <f>_xlfn.XLOOKUP(Z57,[1]Sheet1!$A$1:$A$109,[1]Sheet1!$J$1:$J$109)</f>
        <v>4</v>
      </c>
      <c r="AN57">
        <f>_xlfn.XLOOKUP(AA57,[1]Sheet1!$A$1:$A$109,[1]Sheet1!$J$1:$J$109)</f>
        <v>2</v>
      </c>
      <c r="AO57">
        <f>_xlfn.XLOOKUP(AB57,[1]Sheet1!$A$1:$A$109,[1]Sheet1!$J$1:$J$109)</f>
        <v>2</v>
      </c>
      <c r="AP57">
        <f>_xlfn.XLOOKUP(AC57,[1]Sheet1!$A$1:$A$109,[1]Sheet1!$J$1:$J$109)</f>
        <v>2</v>
      </c>
      <c r="AQ57">
        <f>_xlfn.XLOOKUP(AD57,[1]Sheet1!$A$1:$A$109,[1]Sheet1!$J$1:$J$109)</f>
        <v>1</v>
      </c>
      <c r="AR57">
        <f>_xlfn.XLOOKUP(AE57,[1]Sheet1!$A$1:$A$109,[1]Sheet1!$J$1:$J$109)</f>
        <v>4</v>
      </c>
      <c r="AT57">
        <f t="shared" si="63"/>
        <v>2</v>
      </c>
      <c r="AU57">
        <f t="shared" si="63"/>
        <v>5</v>
      </c>
      <c r="AV57">
        <f t="shared" si="63"/>
        <v>2</v>
      </c>
      <c r="AW57">
        <f t="shared" si="63"/>
        <v>3</v>
      </c>
      <c r="AX57">
        <v>51</v>
      </c>
      <c r="AY57">
        <f t="shared" si="26"/>
        <v>3</v>
      </c>
      <c r="AZ57">
        <f t="shared" si="27"/>
        <v>1.5</v>
      </c>
      <c r="BA57">
        <f t="shared" si="28"/>
        <v>0.6</v>
      </c>
      <c r="BB57">
        <f t="shared" si="29"/>
        <v>1.5</v>
      </c>
      <c r="BC57">
        <f t="shared" si="30"/>
        <v>1</v>
      </c>
      <c r="BE57">
        <f t="shared" si="31"/>
        <v>1100</v>
      </c>
      <c r="BF57">
        <f t="shared" si="32"/>
        <v>500</v>
      </c>
      <c r="BG57">
        <f t="shared" si="33"/>
        <v>1100</v>
      </c>
      <c r="BH57">
        <f t="shared" si="34"/>
        <v>700</v>
      </c>
      <c r="BI57" t="str">
        <f t="shared" si="35"/>
        <v>{{1,1100}|{2,500}|{3,1100}|{4,700}}</v>
      </c>
      <c r="BN57">
        <f>'sheet1 (2)'!Y56</f>
        <v>1586955</v>
      </c>
      <c r="BO57">
        <f>'sheet1 (2)'!Z56</f>
        <v>980000</v>
      </c>
      <c r="BP57">
        <f>'sheet1 (2)'!AA56</f>
        <v>21039179</v>
      </c>
      <c r="BR57">
        <f t="shared" si="36"/>
        <v>349130</v>
      </c>
      <c r="BS57">
        <f t="shared" si="37"/>
        <v>215600</v>
      </c>
      <c r="BT57">
        <f t="shared" si="38"/>
        <v>4628619</v>
      </c>
      <c r="BV57">
        <f t="shared" si="39"/>
        <v>158695</v>
      </c>
      <c r="BW57">
        <f t="shared" si="40"/>
        <v>98000</v>
      </c>
      <c r="BX57">
        <f t="shared" si="41"/>
        <v>2103917</v>
      </c>
      <c r="BZ57">
        <f t="shared" si="42"/>
        <v>349130</v>
      </c>
      <c r="CA57">
        <f t="shared" si="43"/>
        <v>215600</v>
      </c>
      <c r="CB57">
        <f t="shared" si="44"/>
        <v>4628619</v>
      </c>
      <c r="CD57">
        <f t="shared" si="45"/>
        <v>222173</v>
      </c>
      <c r="CE57">
        <f t="shared" si="46"/>
        <v>137200</v>
      </c>
      <c r="CF57">
        <f t="shared" si="47"/>
        <v>2945485</v>
      </c>
      <c r="CH57" t="str">
        <f t="shared" si="48"/>
        <v>{{5,1,1,349130,0}|</v>
      </c>
      <c r="CI57" t="str">
        <f t="shared" si="49"/>
        <v>{5,1,2,215600,0}|</v>
      </c>
      <c r="CJ57" t="str">
        <f t="shared" si="50"/>
        <v>{5,1,3,4628619,3}}</v>
      </c>
      <c r="CK57" t="str">
        <f t="shared" si="51"/>
        <v/>
      </c>
      <c r="CL57" t="str">
        <f t="shared" si="52"/>
        <v>{{5,1,1,158695,0}|</v>
      </c>
      <c r="CM57" t="str">
        <f t="shared" si="53"/>
        <v>{5,1,2,98000,0}|</v>
      </c>
      <c r="CN57" t="str">
        <f t="shared" si="54"/>
        <v>{5,1,3,2103917,3}}</v>
      </c>
      <c r="CO57" t="str">
        <f t="shared" si="55"/>
        <v/>
      </c>
      <c r="CP57" t="str">
        <f t="shared" si="56"/>
        <v>{{5,1,1,349130,0}|</v>
      </c>
      <c r="CQ57" t="str">
        <f t="shared" si="57"/>
        <v>{5,1,2,215600,0}|</v>
      </c>
      <c r="CR57" t="str">
        <f t="shared" si="58"/>
        <v>{5,1,3,4628619,3}}</v>
      </c>
      <c r="CS57" t="str">
        <f t="shared" si="59"/>
        <v/>
      </c>
      <c r="CT57" t="str">
        <f t="shared" si="60"/>
        <v>{{5,1,1,222173,0}|</v>
      </c>
      <c r="CU57" t="str">
        <f t="shared" si="61"/>
        <v>{5,1,2,137200,0}|</v>
      </c>
      <c r="CV57" t="str">
        <f t="shared" si="62"/>
        <v>{5,1,3,2945485,3}}</v>
      </c>
    </row>
    <row r="58" spans="7:100" x14ac:dyDescent="0.15">
      <c r="G58" t="s">
        <v>72</v>
      </c>
      <c r="H58" t="s">
        <v>131</v>
      </c>
      <c r="I58" t="s">
        <v>164</v>
      </c>
      <c r="J58" t="s">
        <v>145</v>
      </c>
      <c r="K58" t="s">
        <v>88</v>
      </c>
      <c r="L58" t="s">
        <v>100</v>
      </c>
      <c r="M58" t="s">
        <v>109</v>
      </c>
      <c r="N58" t="s">
        <v>136</v>
      </c>
      <c r="O58" t="s">
        <v>91</v>
      </c>
      <c r="P58" t="s">
        <v>118</v>
      </c>
      <c r="Q58" t="s">
        <v>105</v>
      </c>
      <c r="R58" t="s">
        <v>87</v>
      </c>
      <c r="S58" t="s">
        <v>162</v>
      </c>
      <c r="T58">
        <f t="shared" si="13"/>
        <v>2011</v>
      </c>
      <c r="U58">
        <f t="shared" si="14"/>
        <v>2000</v>
      </c>
      <c r="V58">
        <f t="shared" si="15"/>
        <v>3009</v>
      </c>
      <c r="W58">
        <f t="shared" si="16"/>
        <v>2009</v>
      </c>
      <c r="X58">
        <f t="shared" si="17"/>
        <v>4038</v>
      </c>
      <c r="Y58">
        <f t="shared" si="18"/>
        <v>4023</v>
      </c>
      <c r="Z58">
        <f t="shared" si="19"/>
        <v>4012</v>
      </c>
      <c r="AA58">
        <f t="shared" si="20"/>
        <v>4035</v>
      </c>
      <c r="AB58">
        <f t="shared" si="21"/>
        <v>3003</v>
      </c>
      <c r="AC58">
        <f t="shared" si="22"/>
        <v>2006</v>
      </c>
      <c r="AD58">
        <f t="shared" si="23"/>
        <v>3015</v>
      </c>
      <c r="AE58">
        <f t="shared" si="24"/>
        <v>2016</v>
      </c>
      <c r="AG58">
        <f>_xlfn.XLOOKUP(T58,[1]Sheet1!$A$1:$A$109,[1]Sheet1!$J$1:$J$109)</f>
        <v>2</v>
      </c>
      <c r="AH58">
        <f>_xlfn.XLOOKUP(U58,[1]Sheet1!$A$1:$A$109,[1]Sheet1!$J$1:$J$109)</f>
        <v>1</v>
      </c>
      <c r="AI58">
        <f>_xlfn.XLOOKUP(V58,[1]Sheet1!$A$1:$A$109,[1]Sheet1!$J$1:$J$109)</f>
        <v>1</v>
      </c>
      <c r="AJ58">
        <f>_xlfn.XLOOKUP(W58,[1]Sheet1!$A$1:$A$109,[1]Sheet1!$J$1:$J$109)</f>
        <v>3</v>
      </c>
      <c r="AK58">
        <f>_xlfn.XLOOKUP(X58,[1]Sheet1!$A$1:$A$109,[1]Sheet1!$J$1:$J$109)</f>
        <v>2</v>
      </c>
      <c r="AL58">
        <f>_xlfn.XLOOKUP(Y58,[1]Sheet1!$A$1:$A$109,[1]Sheet1!$J$1:$J$109)</f>
        <v>4</v>
      </c>
      <c r="AM58">
        <f>_xlfn.XLOOKUP(Z58,[1]Sheet1!$A$1:$A$109,[1]Sheet1!$J$1:$J$109)</f>
        <v>3</v>
      </c>
      <c r="AN58">
        <f>_xlfn.XLOOKUP(AA58,[1]Sheet1!$A$1:$A$109,[1]Sheet1!$J$1:$J$109)</f>
        <v>2</v>
      </c>
      <c r="AO58">
        <f>_xlfn.XLOOKUP(AB58,[1]Sheet1!$A$1:$A$109,[1]Sheet1!$J$1:$J$109)</f>
        <v>3</v>
      </c>
      <c r="AP58">
        <f>_xlfn.XLOOKUP(AC58,[1]Sheet1!$A$1:$A$109,[1]Sheet1!$J$1:$J$109)</f>
        <v>4</v>
      </c>
      <c r="AQ58">
        <f>_xlfn.XLOOKUP(AD58,[1]Sheet1!$A$1:$A$109,[1]Sheet1!$J$1:$J$109)</f>
        <v>1</v>
      </c>
      <c r="AR58">
        <f>_xlfn.XLOOKUP(AE58,[1]Sheet1!$A$1:$A$109,[1]Sheet1!$J$1:$J$109)</f>
        <v>2</v>
      </c>
      <c r="AT58">
        <f t="shared" si="63"/>
        <v>3</v>
      </c>
      <c r="AU58">
        <f t="shared" si="63"/>
        <v>4</v>
      </c>
      <c r="AV58">
        <f t="shared" si="63"/>
        <v>3</v>
      </c>
      <c r="AW58">
        <f t="shared" si="63"/>
        <v>2</v>
      </c>
      <c r="AX58">
        <v>52</v>
      </c>
      <c r="AY58">
        <f t="shared" si="26"/>
        <v>3</v>
      </c>
      <c r="AZ58">
        <f t="shared" si="27"/>
        <v>1</v>
      </c>
      <c r="BA58">
        <f t="shared" si="28"/>
        <v>0.75</v>
      </c>
      <c r="BB58">
        <f t="shared" si="29"/>
        <v>1</v>
      </c>
      <c r="BC58">
        <f t="shared" si="30"/>
        <v>1.5</v>
      </c>
      <c r="BE58">
        <f t="shared" si="31"/>
        <v>700</v>
      </c>
      <c r="BF58">
        <f t="shared" si="32"/>
        <v>620</v>
      </c>
      <c r="BG58">
        <f t="shared" si="33"/>
        <v>700</v>
      </c>
      <c r="BH58">
        <f t="shared" si="34"/>
        <v>1100</v>
      </c>
      <c r="BI58" t="str">
        <f t="shared" si="35"/>
        <v>{{1,700}|{2,620}|{3,700}|{4,1100}}</v>
      </c>
      <c r="BN58">
        <f>'sheet1 (2)'!Y57</f>
        <v>3732951</v>
      </c>
      <c r="BO58">
        <f>'sheet1 (2)'!Z57</f>
        <v>6496000</v>
      </c>
      <c r="BP58">
        <f>'sheet1 (2)'!AA57</f>
        <v>139459701</v>
      </c>
      <c r="BR58">
        <f t="shared" si="36"/>
        <v>522613</v>
      </c>
      <c r="BS58">
        <f t="shared" si="37"/>
        <v>909440</v>
      </c>
      <c r="BT58">
        <f t="shared" si="38"/>
        <v>19524358</v>
      </c>
      <c r="BV58">
        <f t="shared" si="39"/>
        <v>462885</v>
      </c>
      <c r="BW58">
        <f t="shared" si="40"/>
        <v>805504</v>
      </c>
      <c r="BX58">
        <f t="shared" si="41"/>
        <v>17293002</v>
      </c>
      <c r="BZ58">
        <f t="shared" si="42"/>
        <v>522613</v>
      </c>
      <c r="CA58">
        <f t="shared" si="43"/>
        <v>909440</v>
      </c>
      <c r="CB58">
        <f t="shared" si="44"/>
        <v>19524358</v>
      </c>
      <c r="CD58">
        <f t="shared" si="45"/>
        <v>821249</v>
      </c>
      <c r="CE58">
        <f t="shared" si="46"/>
        <v>1429120</v>
      </c>
      <c r="CF58">
        <f t="shared" si="47"/>
        <v>30681134</v>
      </c>
      <c r="CH58" t="str">
        <f t="shared" si="48"/>
        <v>{{5,1,1,522613,0}|</v>
      </c>
      <c r="CI58" t="str">
        <f t="shared" si="49"/>
        <v>{5,1,2,909440,0}|</v>
      </c>
      <c r="CJ58" t="str">
        <f t="shared" si="50"/>
        <v>{5,1,3,19524358,3}}</v>
      </c>
      <c r="CK58" t="str">
        <f t="shared" si="51"/>
        <v/>
      </c>
      <c r="CL58" t="str">
        <f t="shared" si="52"/>
        <v>{{5,1,1,462885,0}|</v>
      </c>
      <c r="CM58" t="str">
        <f t="shared" si="53"/>
        <v>{5,1,2,805504,0}|</v>
      </c>
      <c r="CN58" t="str">
        <f t="shared" si="54"/>
        <v>{5,1,3,17293002,3}}</v>
      </c>
      <c r="CO58" t="str">
        <f t="shared" si="55"/>
        <v/>
      </c>
      <c r="CP58" t="str">
        <f t="shared" si="56"/>
        <v>{{5,1,1,522613,0}|</v>
      </c>
      <c r="CQ58" t="str">
        <f t="shared" si="57"/>
        <v>{5,1,2,909440,0}|</v>
      </c>
      <c r="CR58" t="str">
        <f t="shared" si="58"/>
        <v>{5,1,3,19524358,3}}</v>
      </c>
      <c r="CS58" t="str">
        <f t="shared" si="59"/>
        <v/>
      </c>
      <c r="CT58" t="str">
        <f t="shared" si="60"/>
        <v>{{5,1,1,821249,0}|</v>
      </c>
      <c r="CU58" t="str">
        <f t="shared" si="61"/>
        <v>{5,1,2,1429120,0}|</v>
      </c>
      <c r="CV58" t="str">
        <f t="shared" si="62"/>
        <v>{5,1,3,30681134,3}}</v>
      </c>
    </row>
    <row r="59" spans="7:100" x14ac:dyDescent="0.15">
      <c r="G59" t="s">
        <v>73</v>
      </c>
      <c r="H59" t="s">
        <v>99</v>
      </c>
      <c r="I59" t="s">
        <v>129</v>
      </c>
      <c r="J59" t="s">
        <v>106</v>
      </c>
      <c r="K59" t="s">
        <v>113</v>
      </c>
      <c r="L59" t="s">
        <v>109</v>
      </c>
      <c r="M59" t="s">
        <v>166</v>
      </c>
      <c r="N59" t="s">
        <v>93</v>
      </c>
      <c r="O59" t="s">
        <v>102</v>
      </c>
      <c r="P59" t="s">
        <v>106</v>
      </c>
      <c r="Q59" t="s">
        <v>113</v>
      </c>
      <c r="R59" t="s">
        <v>122</v>
      </c>
      <c r="S59" t="s">
        <v>163</v>
      </c>
      <c r="T59">
        <f t="shared" si="13"/>
        <v>3018</v>
      </c>
      <c r="U59">
        <f t="shared" si="14"/>
        <v>2003</v>
      </c>
      <c r="V59">
        <f t="shared" si="15"/>
        <v>2007</v>
      </c>
      <c r="W59">
        <f t="shared" si="16"/>
        <v>2013</v>
      </c>
      <c r="X59">
        <f t="shared" si="17"/>
        <v>4023</v>
      </c>
      <c r="Y59">
        <f t="shared" si="18"/>
        <v>4028</v>
      </c>
      <c r="Z59">
        <f t="shared" si="19"/>
        <v>4036</v>
      </c>
      <c r="AA59">
        <f t="shared" si="20"/>
        <v>4002</v>
      </c>
      <c r="AB59">
        <f t="shared" si="21"/>
        <v>2007</v>
      </c>
      <c r="AC59">
        <f t="shared" si="22"/>
        <v>2013</v>
      </c>
      <c r="AD59">
        <f t="shared" si="23"/>
        <v>3004</v>
      </c>
      <c r="AE59">
        <f t="shared" si="24"/>
        <v>3010</v>
      </c>
      <c r="AG59">
        <f>_xlfn.XLOOKUP(T59,[1]Sheet1!$A$1:$A$109,[1]Sheet1!$J$1:$J$109)</f>
        <v>4</v>
      </c>
      <c r="AH59">
        <f>_xlfn.XLOOKUP(U59,[1]Sheet1!$A$1:$A$109,[1]Sheet1!$J$1:$J$109)</f>
        <v>1</v>
      </c>
      <c r="AI59">
        <f>_xlfn.XLOOKUP(V59,[1]Sheet1!$A$1:$A$109,[1]Sheet1!$J$1:$J$109)</f>
        <v>4</v>
      </c>
      <c r="AJ59">
        <f>_xlfn.XLOOKUP(W59,[1]Sheet1!$A$1:$A$109,[1]Sheet1!$J$1:$J$109)</f>
        <v>4</v>
      </c>
      <c r="AK59">
        <f>_xlfn.XLOOKUP(X59,[1]Sheet1!$A$1:$A$109,[1]Sheet1!$J$1:$J$109)</f>
        <v>4</v>
      </c>
      <c r="AL59">
        <f>_xlfn.XLOOKUP(Y59,[1]Sheet1!$A$1:$A$109,[1]Sheet1!$J$1:$J$109)</f>
        <v>1</v>
      </c>
      <c r="AM59">
        <f>_xlfn.XLOOKUP(Z59,[1]Sheet1!$A$1:$A$109,[1]Sheet1!$J$1:$J$109)</f>
        <v>4</v>
      </c>
      <c r="AN59">
        <f>_xlfn.XLOOKUP(AA59,[1]Sheet1!$A$1:$A$109,[1]Sheet1!$J$1:$J$109)</f>
        <v>4</v>
      </c>
      <c r="AO59">
        <f>_xlfn.XLOOKUP(AB59,[1]Sheet1!$A$1:$A$109,[1]Sheet1!$J$1:$J$109)</f>
        <v>4</v>
      </c>
      <c r="AP59">
        <f>_xlfn.XLOOKUP(AC59,[1]Sheet1!$A$1:$A$109,[1]Sheet1!$J$1:$J$109)</f>
        <v>4</v>
      </c>
      <c r="AQ59">
        <f>_xlfn.XLOOKUP(AD59,[1]Sheet1!$A$1:$A$109,[1]Sheet1!$J$1:$J$109)</f>
        <v>3</v>
      </c>
      <c r="AR59">
        <f>_xlfn.XLOOKUP(AE59,[1]Sheet1!$A$1:$A$109,[1]Sheet1!$J$1:$J$109)</f>
        <v>2</v>
      </c>
      <c r="AT59">
        <f t="shared" si="63"/>
        <v>2</v>
      </c>
      <c r="AU59">
        <f t="shared" si="63"/>
        <v>1</v>
      </c>
      <c r="AV59">
        <f t="shared" si="63"/>
        <v>1</v>
      </c>
      <c r="AW59">
        <f t="shared" si="63"/>
        <v>8</v>
      </c>
      <c r="AX59">
        <v>53</v>
      </c>
      <c r="AY59">
        <f t="shared" si="26"/>
        <v>3</v>
      </c>
      <c r="AZ59">
        <f t="shared" si="27"/>
        <v>1.5</v>
      </c>
      <c r="BA59">
        <f t="shared" si="28"/>
        <v>3</v>
      </c>
      <c r="BB59">
        <f t="shared" si="29"/>
        <v>3</v>
      </c>
      <c r="BC59">
        <f t="shared" si="30"/>
        <v>0.375</v>
      </c>
      <c r="BE59">
        <f t="shared" si="31"/>
        <v>1100</v>
      </c>
      <c r="BF59">
        <f t="shared" si="32"/>
        <v>1200</v>
      </c>
      <c r="BG59">
        <f t="shared" si="33"/>
        <v>1200</v>
      </c>
      <c r="BH59">
        <f t="shared" si="34"/>
        <v>200</v>
      </c>
      <c r="BI59" t="str">
        <f t="shared" si="35"/>
        <v>{{1,1100}|{2,1200}|{3,1200}|{4,200}}</v>
      </c>
      <c r="BN59">
        <f>'sheet1 (2)'!Y58</f>
        <v>4304014</v>
      </c>
      <c r="BO59">
        <f>'sheet1 (2)'!Z58</f>
        <v>8400000</v>
      </c>
      <c r="BP59">
        <f>'sheet1 (2)'!AA58</f>
        <v>180335820</v>
      </c>
      <c r="BR59">
        <f t="shared" si="36"/>
        <v>946883</v>
      </c>
      <c r="BS59">
        <f t="shared" si="37"/>
        <v>1848000</v>
      </c>
      <c r="BT59">
        <f t="shared" si="38"/>
        <v>39673880</v>
      </c>
      <c r="BV59">
        <f t="shared" si="39"/>
        <v>1032963</v>
      </c>
      <c r="BW59">
        <f t="shared" si="40"/>
        <v>2016000</v>
      </c>
      <c r="BX59">
        <f t="shared" si="41"/>
        <v>43280596</v>
      </c>
      <c r="BZ59">
        <f t="shared" si="42"/>
        <v>1032963</v>
      </c>
      <c r="CA59">
        <f t="shared" si="43"/>
        <v>2016000</v>
      </c>
      <c r="CB59">
        <f t="shared" si="44"/>
        <v>43280596</v>
      </c>
      <c r="CD59">
        <f t="shared" si="45"/>
        <v>172160</v>
      </c>
      <c r="CE59">
        <f t="shared" si="46"/>
        <v>336000</v>
      </c>
      <c r="CF59">
        <f t="shared" si="47"/>
        <v>7213432</v>
      </c>
      <c r="CH59" t="str">
        <f t="shared" si="48"/>
        <v>{{5,1,1,946883,0}|</v>
      </c>
      <c r="CI59" t="str">
        <f t="shared" si="49"/>
        <v>{5,1,2,1848000,0}|</v>
      </c>
      <c r="CJ59" t="str">
        <f t="shared" si="50"/>
        <v>{5,1,3,39673880,3}}</v>
      </c>
      <c r="CK59" t="str">
        <f t="shared" si="51"/>
        <v/>
      </c>
      <c r="CL59" t="str">
        <f t="shared" si="52"/>
        <v>{{5,1,1,1032963,0}|</v>
      </c>
      <c r="CM59" t="str">
        <f t="shared" si="53"/>
        <v>{5,1,2,2016000,0}|</v>
      </c>
      <c r="CN59" t="str">
        <f t="shared" si="54"/>
        <v>{5,1,3,43280596,3}}</v>
      </c>
      <c r="CO59" t="str">
        <f t="shared" si="55"/>
        <v/>
      </c>
      <c r="CP59" t="str">
        <f t="shared" si="56"/>
        <v>{{5,1,1,1032963,0}|</v>
      </c>
      <c r="CQ59" t="str">
        <f t="shared" si="57"/>
        <v>{5,1,2,2016000,0}|</v>
      </c>
      <c r="CR59" t="str">
        <f t="shared" si="58"/>
        <v>{5,1,3,43280596,3}}</v>
      </c>
      <c r="CS59" t="str">
        <f t="shared" si="59"/>
        <v/>
      </c>
      <c r="CT59" t="str">
        <f t="shared" si="60"/>
        <v>{{5,1,1,172160,0}|</v>
      </c>
      <c r="CU59" t="str">
        <f t="shared" si="61"/>
        <v>{5,1,2,336000,0}|</v>
      </c>
      <c r="CV59" t="str">
        <f t="shared" si="62"/>
        <v>{5,1,3,7213432,3}}</v>
      </c>
    </row>
    <row r="60" spans="7:100" x14ac:dyDescent="0.15">
      <c r="G60" t="s">
        <v>74</v>
      </c>
      <c r="H60" t="s">
        <v>113</v>
      </c>
      <c r="I60" t="s">
        <v>115</v>
      </c>
      <c r="J60" t="s">
        <v>87</v>
      </c>
      <c r="K60" t="s">
        <v>96</v>
      </c>
      <c r="L60" t="s">
        <v>116</v>
      </c>
      <c r="M60" t="s">
        <v>91</v>
      </c>
      <c r="N60" t="s">
        <v>128</v>
      </c>
      <c r="O60" t="s">
        <v>136</v>
      </c>
      <c r="P60" t="s">
        <v>95</v>
      </c>
      <c r="Q60" t="s">
        <v>154</v>
      </c>
      <c r="R60" t="s">
        <v>88</v>
      </c>
      <c r="S60" t="s">
        <v>97</v>
      </c>
      <c r="T60">
        <f t="shared" ref="T60:T66" si="64">MID(H60,2,4)+0</f>
        <v>2013</v>
      </c>
      <c r="U60">
        <f t="shared" ref="U60:U66" si="65">MID(I60,2,4)+0</f>
        <v>2004</v>
      </c>
      <c r="V60">
        <f t="shared" ref="V60:V66" si="66">MID(J60,2,4)+0</f>
        <v>3015</v>
      </c>
      <c r="W60">
        <f t="shared" ref="W60:W66" si="67">MID(K60,2,4)+0</f>
        <v>3000</v>
      </c>
      <c r="X60">
        <f t="shared" ref="X60:X66" si="68">MID(L60,2,4)+0</f>
        <v>4007</v>
      </c>
      <c r="Y60">
        <f t="shared" ref="Y60:Y66" si="69">MID(M60,2,4)+0</f>
        <v>4035</v>
      </c>
      <c r="Z60">
        <f t="shared" ref="Z60:Z66" si="70">MID(N60,2,4)+0</f>
        <v>4022</v>
      </c>
      <c r="AA60">
        <f t="shared" ref="AA60:AA66" si="71">MID(O60,2,4)+0</f>
        <v>4012</v>
      </c>
      <c r="AB60">
        <f t="shared" ref="AB60:AB66" si="72">MID(P60,2,4)+0</f>
        <v>3019</v>
      </c>
      <c r="AC60">
        <f t="shared" ref="AC60:AC66" si="73">MID(Q60,2,4)+0</f>
        <v>3006</v>
      </c>
      <c r="AD60">
        <f t="shared" ref="AD60:AD66" si="74">MID(R60,2,4)+0</f>
        <v>2009</v>
      </c>
      <c r="AE60">
        <f t="shared" ref="AE60:AE66" si="75">MID(S60,2,4)+0</f>
        <v>3021</v>
      </c>
      <c r="AG60">
        <f>_xlfn.XLOOKUP(T60,[1]Sheet1!$A$1:$A$109,[1]Sheet1!$J$1:$J$109)</f>
        <v>4</v>
      </c>
      <c r="AH60">
        <f>_xlfn.XLOOKUP(U60,[1]Sheet1!$A$1:$A$109,[1]Sheet1!$J$1:$J$109)</f>
        <v>2</v>
      </c>
      <c r="AI60">
        <f>_xlfn.XLOOKUP(V60,[1]Sheet1!$A$1:$A$109,[1]Sheet1!$J$1:$J$109)</f>
        <v>1</v>
      </c>
      <c r="AJ60">
        <f>_xlfn.XLOOKUP(W60,[1]Sheet1!$A$1:$A$109,[1]Sheet1!$J$1:$J$109)</f>
        <v>4</v>
      </c>
      <c r="AK60">
        <f>_xlfn.XLOOKUP(X60,[1]Sheet1!$A$1:$A$109,[1]Sheet1!$J$1:$J$109)</f>
        <v>3</v>
      </c>
      <c r="AL60">
        <f>_xlfn.XLOOKUP(Y60,[1]Sheet1!$A$1:$A$109,[1]Sheet1!$J$1:$J$109)</f>
        <v>2</v>
      </c>
      <c r="AM60">
        <f>_xlfn.XLOOKUP(Z60,[1]Sheet1!$A$1:$A$109,[1]Sheet1!$J$1:$J$109)</f>
        <v>2</v>
      </c>
      <c r="AN60">
        <f>_xlfn.XLOOKUP(AA60,[1]Sheet1!$A$1:$A$109,[1]Sheet1!$J$1:$J$109)</f>
        <v>3</v>
      </c>
      <c r="AO60">
        <f>_xlfn.XLOOKUP(AB60,[1]Sheet1!$A$1:$A$109,[1]Sheet1!$J$1:$J$109)</f>
        <v>2</v>
      </c>
      <c r="AP60">
        <f>_xlfn.XLOOKUP(AC60,[1]Sheet1!$A$1:$A$109,[1]Sheet1!$J$1:$J$109)</f>
        <v>3</v>
      </c>
      <c r="AQ60">
        <f>_xlfn.XLOOKUP(AD60,[1]Sheet1!$A$1:$A$109,[1]Sheet1!$J$1:$J$109)</f>
        <v>3</v>
      </c>
      <c r="AR60">
        <f>_xlfn.XLOOKUP(AE60,[1]Sheet1!$A$1:$A$109,[1]Sheet1!$J$1:$J$109)</f>
        <v>3</v>
      </c>
      <c r="AT60" s="7">
        <f t="shared" si="63"/>
        <v>1</v>
      </c>
      <c r="AU60" s="7">
        <f t="shared" si="63"/>
        <v>4</v>
      </c>
      <c r="AV60" s="7">
        <f t="shared" si="63"/>
        <v>5</v>
      </c>
      <c r="AW60" s="7">
        <f t="shared" si="63"/>
        <v>2</v>
      </c>
      <c r="AX60">
        <v>54</v>
      </c>
      <c r="AY60">
        <f t="shared" si="26"/>
        <v>3</v>
      </c>
      <c r="AZ60">
        <f t="shared" si="27"/>
        <v>3</v>
      </c>
      <c r="BA60">
        <f t="shared" si="28"/>
        <v>0.75</v>
      </c>
      <c r="BB60">
        <f t="shared" si="29"/>
        <v>0.6</v>
      </c>
      <c r="BC60">
        <f t="shared" si="30"/>
        <v>1.5</v>
      </c>
      <c r="BE60">
        <f t="shared" si="31"/>
        <v>1200</v>
      </c>
      <c r="BF60">
        <f t="shared" si="32"/>
        <v>620</v>
      </c>
      <c r="BG60">
        <f t="shared" si="33"/>
        <v>500</v>
      </c>
      <c r="BH60">
        <f t="shared" si="34"/>
        <v>1100</v>
      </c>
      <c r="BI60" t="str">
        <f t="shared" si="35"/>
        <v>{{1,1200}|{2,620}|{3,500}|{4,1100}}</v>
      </c>
      <c r="BN60">
        <f>'sheet1 (2)'!Y59</f>
        <v>4754854</v>
      </c>
      <c r="BO60">
        <f>'sheet1 (2)'!Z59</f>
        <v>10850000</v>
      </c>
      <c r="BP60">
        <f>'sheet1 (2)'!AA59</f>
        <v>232933768</v>
      </c>
      <c r="BR60">
        <f t="shared" si="36"/>
        <v>1141164</v>
      </c>
      <c r="BS60">
        <f t="shared" si="37"/>
        <v>2604000</v>
      </c>
      <c r="BT60">
        <f t="shared" si="38"/>
        <v>55904104</v>
      </c>
      <c r="BV60">
        <f t="shared" si="39"/>
        <v>589601</v>
      </c>
      <c r="BW60">
        <f t="shared" si="40"/>
        <v>1345400</v>
      </c>
      <c r="BX60">
        <f t="shared" si="41"/>
        <v>28883787</v>
      </c>
      <c r="BZ60">
        <f t="shared" si="42"/>
        <v>475485</v>
      </c>
      <c r="CA60">
        <f t="shared" si="43"/>
        <v>1085000</v>
      </c>
      <c r="CB60">
        <f t="shared" si="44"/>
        <v>23293376</v>
      </c>
      <c r="CD60">
        <f t="shared" si="45"/>
        <v>1046067</v>
      </c>
      <c r="CE60">
        <f t="shared" si="46"/>
        <v>2387000</v>
      </c>
      <c r="CF60">
        <f t="shared" si="47"/>
        <v>51245428</v>
      </c>
      <c r="CH60" t="str">
        <f t="shared" si="48"/>
        <v>{{5,1,1,1141164,0}|</v>
      </c>
      <c r="CI60" t="str">
        <f t="shared" si="49"/>
        <v>{5,1,2,2604000,0}|</v>
      </c>
      <c r="CJ60" t="str">
        <f t="shared" si="50"/>
        <v>{5,1,3,55904104,3}}</v>
      </c>
      <c r="CK60" t="str">
        <f t="shared" si="51"/>
        <v/>
      </c>
      <c r="CL60" t="str">
        <f t="shared" si="52"/>
        <v>{{5,1,1,589601,0}|</v>
      </c>
      <c r="CM60" t="str">
        <f t="shared" si="53"/>
        <v>{5,1,2,1345400,0}|</v>
      </c>
      <c r="CN60" t="str">
        <f t="shared" si="54"/>
        <v>{5,1,3,28883787,3}}</v>
      </c>
      <c r="CO60" t="str">
        <f t="shared" si="55"/>
        <v/>
      </c>
      <c r="CP60" t="str">
        <f t="shared" si="56"/>
        <v>{{5,1,1,475485,0}|</v>
      </c>
      <c r="CQ60" t="str">
        <f t="shared" si="57"/>
        <v>{5,1,2,1085000,0}|</v>
      </c>
      <c r="CR60" t="str">
        <f t="shared" si="58"/>
        <v>{5,1,3,23293376,3}}</v>
      </c>
      <c r="CS60" t="str">
        <f t="shared" si="59"/>
        <v/>
      </c>
      <c r="CT60" t="str">
        <f t="shared" si="60"/>
        <v>{{5,1,1,1046067,0}|</v>
      </c>
      <c r="CU60" t="str">
        <f t="shared" si="61"/>
        <v>{5,1,2,2387000,0}|</v>
      </c>
      <c r="CV60" t="str">
        <f t="shared" si="62"/>
        <v>{5,1,3,51245428,3}}</v>
      </c>
    </row>
    <row r="61" spans="7:100" x14ac:dyDescent="0.15">
      <c r="G61" t="s">
        <v>75</v>
      </c>
      <c r="H61" t="s">
        <v>95</v>
      </c>
      <c r="I61" t="s">
        <v>104</v>
      </c>
      <c r="J61" t="s">
        <v>131</v>
      </c>
      <c r="K61" t="s">
        <v>122</v>
      </c>
      <c r="L61" t="s">
        <v>123</v>
      </c>
      <c r="M61" t="s">
        <v>101</v>
      </c>
      <c r="N61" t="s">
        <v>143</v>
      </c>
      <c r="O61" t="s">
        <v>117</v>
      </c>
      <c r="P61" t="s">
        <v>119</v>
      </c>
      <c r="Q61" t="s">
        <v>89</v>
      </c>
      <c r="R61" t="s">
        <v>129</v>
      </c>
      <c r="S61" t="s">
        <v>107</v>
      </c>
      <c r="T61">
        <f t="shared" si="64"/>
        <v>3019</v>
      </c>
      <c r="U61">
        <f t="shared" si="65"/>
        <v>2005</v>
      </c>
      <c r="V61">
        <f t="shared" si="66"/>
        <v>2011</v>
      </c>
      <c r="W61">
        <f t="shared" si="67"/>
        <v>3004</v>
      </c>
      <c r="X61">
        <f t="shared" si="68"/>
        <v>4031</v>
      </c>
      <c r="Y61">
        <f t="shared" si="69"/>
        <v>4040</v>
      </c>
      <c r="Z61">
        <f t="shared" si="70"/>
        <v>4009</v>
      </c>
      <c r="AA61">
        <f t="shared" si="71"/>
        <v>4018</v>
      </c>
      <c r="AB61">
        <f t="shared" si="72"/>
        <v>3008</v>
      </c>
      <c r="AC61">
        <f t="shared" si="73"/>
        <v>3016</v>
      </c>
      <c r="AD61">
        <f t="shared" si="74"/>
        <v>2003</v>
      </c>
      <c r="AE61">
        <f t="shared" si="75"/>
        <v>2008</v>
      </c>
      <c r="AG61">
        <f>_xlfn.XLOOKUP(T61,[1]Sheet1!$A$1:$A$109,[1]Sheet1!$J$1:$J$109)</f>
        <v>2</v>
      </c>
      <c r="AH61">
        <f>_xlfn.XLOOKUP(U61,[1]Sheet1!$A$1:$A$109,[1]Sheet1!$J$1:$J$109)</f>
        <v>2</v>
      </c>
      <c r="AI61">
        <f>_xlfn.XLOOKUP(V61,[1]Sheet1!$A$1:$A$109,[1]Sheet1!$J$1:$J$109)</f>
        <v>2</v>
      </c>
      <c r="AJ61">
        <f>_xlfn.XLOOKUP(W61,[1]Sheet1!$A$1:$A$109,[1]Sheet1!$J$1:$J$109)</f>
        <v>3</v>
      </c>
      <c r="AK61">
        <f>_xlfn.XLOOKUP(X61,[1]Sheet1!$A$1:$A$109,[1]Sheet1!$J$1:$J$109)</f>
        <v>1</v>
      </c>
      <c r="AL61">
        <f>_xlfn.XLOOKUP(Y61,[1]Sheet1!$A$1:$A$109,[1]Sheet1!$J$1:$J$109)</f>
        <v>3</v>
      </c>
      <c r="AM61">
        <f>_xlfn.XLOOKUP(Z61,[1]Sheet1!$A$1:$A$109,[1]Sheet1!$J$1:$J$109)</f>
        <v>4</v>
      </c>
      <c r="AN61">
        <f>_xlfn.XLOOKUP(AA61,[1]Sheet1!$A$1:$A$109,[1]Sheet1!$J$1:$J$109)</f>
        <v>3</v>
      </c>
      <c r="AO61">
        <f>_xlfn.XLOOKUP(AB61,[1]Sheet1!$A$1:$A$109,[1]Sheet1!$J$1:$J$109)</f>
        <v>1</v>
      </c>
      <c r="AP61">
        <f>_xlfn.XLOOKUP(AC61,[1]Sheet1!$A$1:$A$109,[1]Sheet1!$J$1:$J$109)</f>
        <v>2</v>
      </c>
      <c r="AQ61">
        <f>_xlfn.XLOOKUP(AD61,[1]Sheet1!$A$1:$A$109,[1]Sheet1!$J$1:$J$109)</f>
        <v>1</v>
      </c>
      <c r="AR61">
        <f>_xlfn.XLOOKUP(AE61,[1]Sheet1!$A$1:$A$109,[1]Sheet1!$J$1:$J$109)</f>
        <v>3</v>
      </c>
      <c r="AT61">
        <f t="shared" si="63"/>
        <v>3</v>
      </c>
      <c r="AU61">
        <f t="shared" si="63"/>
        <v>4</v>
      </c>
      <c r="AV61">
        <f t="shared" si="63"/>
        <v>4</v>
      </c>
      <c r="AW61">
        <f t="shared" si="63"/>
        <v>1</v>
      </c>
      <c r="AX61">
        <v>55</v>
      </c>
      <c r="AY61">
        <f t="shared" si="26"/>
        <v>3</v>
      </c>
      <c r="AZ61">
        <f t="shared" si="27"/>
        <v>1</v>
      </c>
      <c r="BA61">
        <f t="shared" si="28"/>
        <v>0.75</v>
      </c>
      <c r="BB61">
        <f t="shared" si="29"/>
        <v>0.75</v>
      </c>
      <c r="BC61">
        <f t="shared" si="30"/>
        <v>3</v>
      </c>
      <c r="BE61">
        <f t="shared" si="31"/>
        <v>700</v>
      </c>
      <c r="BF61">
        <f t="shared" si="32"/>
        <v>620</v>
      </c>
      <c r="BG61">
        <f t="shared" si="33"/>
        <v>620</v>
      </c>
      <c r="BH61">
        <f t="shared" si="34"/>
        <v>1200</v>
      </c>
      <c r="BI61" t="str">
        <f t="shared" si="35"/>
        <v>{{1,700}|{2,620}|{3,620}|{4,1200}}</v>
      </c>
      <c r="BN61">
        <f>'sheet1 (2)'!Y60</f>
        <v>8223313</v>
      </c>
      <c r="BO61">
        <f>'sheet1 (2)'!Z60</f>
        <v>13440000</v>
      </c>
      <c r="BP61">
        <f>'sheet1 (2)'!AA60</f>
        <v>288537313</v>
      </c>
      <c r="BR61">
        <f t="shared" si="36"/>
        <v>1151263</v>
      </c>
      <c r="BS61">
        <f t="shared" si="37"/>
        <v>1881600</v>
      </c>
      <c r="BT61">
        <f t="shared" si="38"/>
        <v>40395223</v>
      </c>
      <c r="BV61">
        <f t="shared" si="39"/>
        <v>1019690</v>
      </c>
      <c r="BW61">
        <f t="shared" si="40"/>
        <v>1666560</v>
      </c>
      <c r="BX61">
        <f t="shared" si="41"/>
        <v>35778626</v>
      </c>
      <c r="BZ61">
        <f t="shared" si="42"/>
        <v>1019690</v>
      </c>
      <c r="CA61">
        <f t="shared" si="43"/>
        <v>1666560</v>
      </c>
      <c r="CB61">
        <f t="shared" si="44"/>
        <v>35778626</v>
      </c>
      <c r="CD61">
        <f t="shared" si="45"/>
        <v>1973595</v>
      </c>
      <c r="CE61">
        <f t="shared" si="46"/>
        <v>3225600</v>
      </c>
      <c r="CF61">
        <f t="shared" si="47"/>
        <v>69248955</v>
      </c>
      <c r="CH61" t="str">
        <f t="shared" si="48"/>
        <v>{{5,1,1,1151263,0}|</v>
      </c>
      <c r="CI61" t="str">
        <f t="shared" si="49"/>
        <v>{5,1,2,1881600,0}|</v>
      </c>
      <c r="CJ61" t="str">
        <f t="shared" si="50"/>
        <v>{5,1,3,40395223,3}}</v>
      </c>
      <c r="CK61" t="str">
        <f t="shared" si="51"/>
        <v/>
      </c>
      <c r="CL61" t="str">
        <f t="shared" si="52"/>
        <v>{{5,1,1,1019690,0}|</v>
      </c>
      <c r="CM61" t="str">
        <f t="shared" si="53"/>
        <v>{5,1,2,1666560,0}|</v>
      </c>
      <c r="CN61" t="str">
        <f t="shared" si="54"/>
        <v>{5,1,3,35778626,3}}</v>
      </c>
      <c r="CO61" t="str">
        <f t="shared" si="55"/>
        <v/>
      </c>
      <c r="CP61" t="str">
        <f t="shared" si="56"/>
        <v>{{5,1,1,1019690,0}|</v>
      </c>
      <c r="CQ61" t="str">
        <f t="shared" si="57"/>
        <v>{5,1,2,1666560,0}|</v>
      </c>
      <c r="CR61" t="str">
        <f t="shared" si="58"/>
        <v>{5,1,3,35778626,3}}</v>
      </c>
      <c r="CS61" t="str">
        <f t="shared" si="59"/>
        <v/>
      </c>
      <c r="CT61" t="str">
        <f t="shared" si="60"/>
        <v>{{5,1,1,1973595,0}|</v>
      </c>
      <c r="CU61" t="str">
        <f t="shared" si="61"/>
        <v>{5,1,2,3225600,0}|</v>
      </c>
      <c r="CV61" t="str">
        <f t="shared" si="62"/>
        <v>{5,1,3,69248955,3}}</v>
      </c>
    </row>
    <row r="62" spans="7:100" x14ac:dyDescent="0.15">
      <c r="G62" t="s">
        <v>76</v>
      </c>
      <c r="H62" t="s">
        <v>214</v>
      </c>
      <c r="I62" t="s">
        <v>167</v>
      </c>
      <c r="J62" t="s">
        <v>168</v>
      </c>
      <c r="K62" t="s">
        <v>169</v>
      </c>
      <c r="L62" t="s">
        <v>170</v>
      </c>
      <c r="M62" t="s">
        <v>171</v>
      </c>
      <c r="N62" t="s">
        <v>172</v>
      </c>
      <c r="O62" t="s">
        <v>173</v>
      </c>
      <c r="P62" t="s">
        <v>174</v>
      </c>
      <c r="Q62" t="s">
        <v>175</v>
      </c>
      <c r="R62" t="s">
        <v>176</v>
      </c>
      <c r="S62" t="s">
        <v>219</v>
      </c>
      <c r="T62">
        <f t="shared" si="64"/>
        <v>2016</v>
      </c>
      <c r="U62">
        <f t="shared" si="65"/>
        <v>2007</v>
      </c>
      <c r="V62">
        <f t="shared" si="66"/>
        <v>3009</v>
      </c>
      <c r="W62">
        <f t="shared" si="67"/>
        <v>3009</v>
      </c>
      <c r="X62">
        <f t="shared" si="68"/>
        <v>4007</v>
      </c>
      <c r="Y62">
        <f t="shared" si="69"/>
        <v>4006</v>
      </c>
      <c r="Z62">
        <f t="shared" si="70"/>
        <v>4038</v>
      </c>
      <c r="AA62">
        <f t="shared" si="71"/>
        <v>4025</v>
      </c>
      <c r="AB62">
        <f t="shared" si="72"/>
        <v>2010</v>
      </c>
      <c r="AC62">
        <f t="shared" si="73"/>
        <v>2003</v>
      </c>
      <c r="AD62">
        <f t="shared" si="74"/>
        <v>3012</v>
      </c>
      <c r="AE62">
        <f t="shared" si="75"/>
        <v>3003</v>
      </c>
      <c r="AG62">
        <f>_xlfn.XLOOKUP(T62,[1]Sheet1!$A$1:$A$109,[1]Sheet1!$J$1:$J$109)</f>
        <v>2</v>
      </c>
      <c r="AH62">
        <f>_xlfn.XLOOKUP(U62,[1]Sheet1!$A$1:$A$109,[1]Sheet1!$J$1:$J$109)</f>
        <v>4</v>
      </c>
      <c r="AI62">
        <f>_xlfn.XLOOKUP(V62,[1]Sheet1!$A$1:$A$109,[1]Sheet1!$J$1:$J$109)</f>
        <v>1</v>
      </c>
      <c r="AJ62">
        <f>_xlfn.XLOOKUP(W62,[1]Sheet1!$A$1:$A$109,[1]Sheet1!$J$1:$J$109)</f>
        <v>1</v>
      </c>
      <c r="AK62">
        <f>_xlfn.XLOOKUP(X62,[1]Sheet1!$A$1:$A$109,[1]Sheet1!$J$1:$J$109)</f>
        <v>3</v>
      </c>
      <c r="AL62">
        <f>_xlfn.XLOOKUP(Y62,[1]Sheet1!$A$1:$A$109,[1]Sheet1!$J$1:$J$109)</f>
        <v>3</v>
      </c>
      <c r="AM62">
        <f>_xlfn.XLOOKUP(Z62,[1]Sheet1!$A$1:$A$109,[1]Sheet1!$J$1:$J$109)</f>
        <v>2</v>
      </c>
      <c r="AN62">
        <f>_xlfn.XLOOKUP(AA62,[1]Sheet1!$A$1:$A$109,[1]Sheet1!$J$1:$J$109)</f>
        <v>3</v>
      </c>
      <c r="AO62">
        <f>_xlfn.XLOOKUP(AB62,[1]Sheet1!$A$1:$A$109,[1]Sheet1!$J$1:$J$109)</f>
        <v>2</v>
      </c>
      <c r="AP62">
        <f>_xlfn.XLOOKUP(AC62,[1]Sheet1!$A$1:$A$109,[1]Sheet1!$J$1:$J$109)</f>
        <v>1</v>
      </c>
      <c r="AQ62">
        <f>_xlfn.XLOOKUP(AD62,[1]Sheet1!$A$1:$A$109,[1]Sheet1!$J$1:$J$109)</f>
        <v>2</v>
      </c>
      <c r="AR62">
        <f>_xlfn.XLOOKUP(AE62,[1]Sheet1!$A$1:$A$109,[1]Sheet1!$J$1:$J$109)</f>
        <v>3</v>
      </c>
      <c r="AT62">
        <f t="shared" si="63"/>
        <v>3</v>
      </c>
      <c r="AU62">
        <f t="shared" si="63"/>
        <v>4</v>
      </c>
      <c r="AV62">
        <f t="shared" si="63"/>
        <v>4</v>
      </c>
      <c r="AW62">
        <f t="shared" si="63"/>
        <v>1</v>
      </c>
      <c r="AX62">
        <v>56</v>
      </c>
      <c r="AY62">
        <f t="shared" si="26"/>
        <v>3</v>
      </c>
      <c r="AZ62">
        <f t="shared" si="27"/>
        <v>1</v>
      </c>
      <c r="BA62">
        <f t="shared" si="28"/>
        <v>0.75</v>
      </c>
      <c r="BB62">
        <f t="shared" si="29"/>
        <v>0.75</v>
      </c>
      <c r="BC62">
        <f t="shared" si="30"/>
        <v>3</v>
      </c>
      <c r="BE62">
        <f t="shared" si="31"/>
        <v>700</v>
      </c>
      <c r="BF62">
        <f t="shared" si="32"/>
        <v>620</v>
      </c>
      <c r="BG62">
        <f t="shared" si="33"/>
        <v>620</v>
      </c>
      <c r="BH62">
        <f t="shared" si="34"/>
        <v>1200</v>
      </c>
      <c r="BI62" t="str">
        <f t="shared" si="35"/>
        <v>{{1,700}|{2,620}|{3,620}|{4,1200}}</v>
      </c>
      <c r="BN62">
        <f>'sheet1 (2)'!Y61</f>
        <v>96179</v>
      </c>
      <c r="BO62">
        <f>'sheet1 (2)'!Z61</f>
        <v>14000</v>
      </c>
      <c r="BP62">
        <f>'sheet1 (2)'!AA61</f>
        <v>300559</v>
      </c>
      <c r="BR62">
        <f t="shared" si="36"/>
        <v>13465</v>
      </c>
      <c r="BS62">
        <f t="shared" si="37"/>
        <v>1960</v>
      </c>
      <c r="BT62">
        <f t="shared" si="38"/>
        <v>42078</v>
      </c>
      <c r="BV62">
        <f t="shared" si="39"/>
        <v>11926</v>
      </c>
      <c r="BW62">
        <f t="shared" si="40"/>
        <v>1736</v>
      </c>
      <c r="BX62">
        <f t="shared" si="41"/>
        <v>37269</v>
      </c>
      <c r="BZ62">
        <f t="shared" si="42"/>
        <v>11926</v>
      </c>
      <c r="CA62">
        <f t="shared" si="43"/>
        <v>1736</v>
      </c>
      <c r="CB62">
        <f t="shared" si="44"/>
        <v>37269</v>
      </c>
      <c r="CD62">
        <f t="shared" si="45"/>
        <v>23082</v>
      </c>
      <c r="CE62">
        <f t="shared" si="46"/>
        <v>3360</v>
      </c>
      <c r="CF62">
        <f t="shared" si="47"/>
        <v>72134</v>
      </c>
      <c r="CH62" t="str">
        <f t="shared" si="48"/>
        <v>{{5,1,1,13465,0}|</v>
      </c>
      <c r="CI62" t="str">
        <f t="shared" si="49"/>
        <v>{5,1,2,1960,0}|</v>
      </c>
      <c r="CJ62" t="str">
        <f t="shared" si="50"/>
        <v>{5,1,3,42078,3}}</v>
      </c>
      <c r="CK62" t="str">
        <f t="shared" si="51"/>
        <v/>
      </c>
      <c r="CL62" t="str">
        <f t="shared" si="52"/>
        <v>{{5,1,1,11926,0}|</v>
      </c>
      <c r="CM62" t="str">
        <f t="shared" si="53"/>
        <v>{5,1,2,1736,0}|</v>
      </c>
      <c r="CN62" t="str">
        <f t="shared" si="54"/>
        <v>{5,1,3,37269,3}}</v>
      </c>
      <c r="CO62" t="str">
        <f t="shared" si="55"/>
        <v/>
      </c>
      <c r="CP62" t="str">
        <f t="shared" si="56"/>
        <v>{{5,1,1,11926,0}|</v>
      </c>
      <c r="CQ62" t="str">
        <f t="shared" si="57"/>
        <v>{5,1,2,1736,0}|</v>
      </c>
      <c r="CR62" t="str">
        <f t="shared" si="58"/>
        <v>{5,1,3,37269,3}}</v>
      </c>
      <c r="CS62" t="str">
        <f t="shared" si="59"/>
        <v/>
      </c>
      <c r="CT62" t="str">
        <f t="shared" si="60"/>
        <v>{{5,1,1,23082,0}|</v>
      </c>
      <c r="CU62" t="str">
        <f t="shared" si="61"/>
        <v>{5,1,2,3360,0}|</v>
      </c>
      <c r="CV62" t="str">
        <f t="shared" si="62"/>
        <v>{5,1,3,72134,3}}</v>
      </c>
    </row>
    <row r="63" spans="7:100" x14ac:dyDescent="0.15">
      <c r="G63" t="s">
        <v>77</v>
      </c>
      <c r="H63" t="s">
        <v>215</v>
      </c>
      <c r="I63" t="s">
        <v>177</v>
      </c>
      <c r="J63" t="s">
        <v>178</v>
      </c>
      <c r="K63" t="s">
        <v>179</v>
      </c>
      <c r="L63" t="s">
        <v>180</v>
      </c>
      <c r="M63" t="s">
        <v>181</v>
      </c>
      <c r="N63" t="s">
        <v>182</v>
      </c>
      <c r="O63" t="s">
        <v>183</v>
      </c>
      <c r="P63" t="s">
        <v>184</v>
      </c>
      <c r="Q63" t="s">
        <v>185</v>
      </c>
      <c r="R63" t="s">
        <v>220</v>
      </c>
      <c r="T63">
        <f t="shared" si="64"/>
        <v>3021</v>
      </c>
      <c r="U63">
        <f t="shared" si="65"/>
        <v>2008</v>
      </c>
      <c r="V63">
        <f t="shared" si="66"/>
        <v>3000</v>
      </c>
      <c r="W63">
        <f t="shared" si="67"/>
        <v>3012</v>
      </c>
      <c r="X63">
        <f t="shared" si="68"/>
        <v>4019</v>
      </c>
      <c r="Y63">
        <f t="shared" si="69"/>
        <v>4014</v>
      </c>
      <c r="Z63">
        <f t="shared" si="70"/>
        <v>4021</v>
      </c>
      <c r="AA63">
        <f t="shared" si="71"/>
        <v>4030</v>
      </c>
      <c r="AB63">
        <f t="shared" si="72"/>
        <v>2000</v>
      </c>
      <c r="AC63">
        <f t="shared" si="73"/>
        <v>2009</v>
      </c>
      <c r="AD63">
        <f t="shared" si="74"/>
        <v>3004</v>
      </c>
      <c r="AE63" t="e">
        <f t="shared" si="75"/>
        <v>#VALUE!</v>
      </c>
      <c r="AG63">
        <f>_xlfn.XLOOKUP(T63,[1]Sheet1!$A$1:$A$109,[1]Sheet1!$J$1:$J$109)</f>
        <v>3</v>
      </c>
      <c r="AH63">
        <f>_xlfn.XLOOKUP(U63,[1]Sheet1!$A$1:$A$109,[1]Sheet1!$J$1:$J$109)</f>
        <v>3</v>
      </c>
      <c r="AI63">
        <f>_xlfn.XLOOKUP(V63,[1]Sheet1!$A$1:$A$109,[1]Sheet1!$J$1:$J$109)</f>
        <v>4</v>
      </c>
      <c r="AJ63">
        <f>_xlfn.XLOOKUP(W63,[1]Sheet1!$A$1:$A$109,[1]Sheet1!$J$1:$J$109)</f>
        <v>2</v>
      </c>
      <c r="AK63">
        <f>_xlfn.XLOOKUP(X63,[1]Sheet1!$A$1:$A$109,[1]Sheet1!$J$1:$J$109)</f>
        <v>3</v>
      </c>
      <c r="AL63">
        <f>_xlfn.XLOOKUP(Y63,[1]Sheet1!$A$1:$A$109,[1]Sheet1!$J$1:$J$109)</f>
        <v>2</v>
      </c>
      <c r="AM63">
        <f>_xlfn.XLOOKUP(Z63,[1]Sheet1!$A$1:$A$109,[1]Sheet1!$J$1:$J$109)</f>
        <v>3</v>
      </c>
      <c r="AN63">
        <f>_xlfn.XLOOKUP(AA63,[1]Sheet1!$A$1:$A$109,[1]Sheet1!$J$1:$J$109)</f>
        <v>1</v>
      </c>
      <c r="AO63">
        <f>_xlfn.XLOOKUP(AB63,[1]Sheet1!$A$1:$A$109,[1]Sheet1!$J$1:$J$109)</f>
        <v>1</v>
      </c>
      <c r="AP63">
        <f>_xlfn.XLOOKUP(AC63,[1]Sheet1!$A$1:$A$109,[1]Sheet1!$J$1:$J$109)</f>
        <v>3</v>
      </c>
      <c r="AQ63">
        <f>_xlfn.XLOOKUP(AD63,[1]Sheet1!$A$1:$A$109,[1]Sheet1!$J$1:$J$109)</f>
        <v>3</v>
      </c>
      <c r="AR63" t="e">
        <f>_xlfn.XLOOKUP(AE63,[1]Sheet1!$A$1:$A$109,[1]Sheet1!$J$1:$J$109)</f>
        <v>#VALUE!</v>
      </c>
      <c r="AT63">
        <f t="shared" si="63"/>
        <v>2</v>
      </c>
      <c r="AU63">
        <f t="shared" si="63"/>
        <v>2</v>
      </c>
      <c r="AV63">
        <f t="shared" si="63"/>
        <v>6</v>
      </c>
      <c r="AW63">
        <f t="shared" si="63"/>
        <v>1</v>
      </c>
      <c r="AX63">
        <v>57</v>
      </c>
      <c r="AY63">
        <f t="shared" si="26"/>
        <v>2.75</v>
      </c>
      <c r="AZ63">
        <f t="shared" si="27"/>
        <v>1.375</v>
      </c>
      <c r="BA63">
        <f t="shared" si="28"/>
        <v>1.375</v>
      </c>
      <c r="BB63">
        <f t="shared" si="29"/>
        <v>0.45833333333333331</v>
      </c>
      <c r="BC63">
        <f t="shared" si="30"/>
        <v>2.75</v>
      </c>
      <c r="BE63">
        <f t="shared" si="31"/>
        <v>1000</v>
      </c>
      <c r="BF63">
        <f t="shared" si="32"/>
        <v>1000</v>
      </c>
      <c r="BG63">
        <f t="shared" si="33"/>
        <v>300</v>
      </c>
      <c r="BH63">
        <f t="shared" si="34"/>
        <v>1150</v>
      </c>
      <c r="BI63" t="str">
        <f t="shared" si="35"/>
        <v>{{1,1000}|{2,1000}|{3,300}|{4,1150}}</v>
      </c>
      <c r="BN63">
        <f>'sheet1 (2)'!Y62</f>
        <v>781455</v>
      </c>
      <c r="BO63">
        <f>'sheet1 (2)'!Z62</f>
        <v>1120000</v>
      </c>
      <c r="BP63">
        <f>'sheet1 (2)'!AA62</f>
        <v>24044776</v>
      </c>
      <c r="BR63">
        <f t="shared" si="36"/>
        <v>156291</v>
      </c>
      <c r="BS63">
        <f t="shared" si="37"/>
        <v>224000</v>
      </c>
      <c r="BT63">
        <f t="shared" si="38"/>
        <v>4808955</v>
      </c>
      <c r="BV63">
        <f t="shared" si="39"/>
        <v>156291</v>
      </c>
      <c r="BW63">
        <f t="shared" si="40"/>
        <v>224000</v>
      </c>
      <c r="BX63">
        <f t="shared" si="41"/>
        <v>4808955</v>
      </c>
      <c r="BZ63">
        <f t="shared" si="42"/>
        <v>46887</v>
      </c>
      <c r="CA63">
        <f t="shared" si="43"/>
        <v>67200</v>
      </c>
      <c r="CB63">
        <f t="shared" si="44"/>
        <v>1442686</v>
      </c>
      <c r="CD63">
        <f t="shared" si="45"/>
        <v>179734</v>
      </c>
      <c r="CE63">
        <f t="shared" si="46"/>
        <v>257600</v>
      </c>
      <c r="CF63">
        <f t="shared" si="47"/>
        <v>5530298</v>
      </c>
      <c r="CH63" t="str">
        <f t="shared" si="48"/>
        <v>{{5,1,1,156291,0}|</v>
      </c>
      <c r="CI63" t="str">
        <f t="shared" si="49"/>
        <v>{5,1,2,224000,0}|</v>
      </c>
      <c r="CJ63" t="str">
        <f t="shared" si="50"/>
        <v>{5,1,3,4808955,3}}</v>
      </c>
      <c r="CK63" t="str">
        <f t="shared" si="51"/>
        <v/>
      </c>
      <c r="CL63" t="str">
        <f t="shared" si="52"/>
        <v>{{5,1,1,156291,0}|</v>
      </c>
      <c r="CM63" t="str">
        <f t="shared" si="53"/>
        <v>{5,1,2,224000,0}|</v>
      </c>
      <c r="CN63" t="str">
        <f t="shared" si="54"/>
        <v>{5,1,3,4808955,3}}</v>
      </c>
      <c r="CO63" t="str">
        <f t="shared" si="55"/>
        <v/>
      </c>
      <c r="CP63" t="str">
        <f t="shared" si="56"/>
        <v>{{5,1,1,46887,0}|</v>
      </c>
      <c r="CQ63" t="str">
        <f t="shared" si="57"/>
        <v>{5,1,2,67200,0}|</v>
      </c>
      <c r="CR63" t="str">
        <f t="shared" si="58"/>
        <v>{5,1,3,1442686,3}}</v>
      </c>
      <c r="CS63" t="str">
        <f t="shared" si="59"/>
        <v/>
      </c>
      <c r="CT63" t="str">
        <f t="shared" si="60"/>
        <v>{{5,1,1,179734,0}|</v>
      </c>
      <c r="CU63" t="str">
        <f t="shared" si="61"/>
        <v>{5,1,2,257600,0}|</v>
      </c>
      <c r="CV63" t="str">
        <f t="shared" si="62"/>
        <v>{5,1,3,5530298,3}}</v>
      </c>
    </row>
    <row r="64" spans="7:100" x14ac:dyDescent="0.15">
      <c r="G64" t="s">
        <v>78</v>
      </c>
      <c r="H64" t="s">
        <v>216</v>
      </c>
      <c r="I64" t="s">
        <v>186</v>
      </c>
      <c r="J64" t="s">
        <v>187</v>
      </c>
      <c r="K64" t="s">
        <v>188</v>
      </c>
      <c r="L64" t="s">
        <v>189</v>
      </c>
      <c r="M64" t="s">
        <v>190</v>
      </c>
      <c r="N64" t="s">
        <v>191</v>
      </c>
      <c r="O64" t="s">
        <v>192</v>
      </c>
      <c r="P64" t="s">
        <v>193</v>
      </c>
      <c r="Q64" t="s">
        <v>194</v>
      </c>
      <c r="R64" t="s">
        <v>221</v>
      </c>
      <c r="T64">
        <f t="shared" si="64"/>
        <v>3003</v>
      </c>
      <c r="U64">
        <f t="shared" si="65"/>
        <v>2009</v>
      </c>
      <c r="V64">
        <f t="shared" si="66"/>
        <v>2003</v>
      </c>
      <c r="W64">
        <f t="shared" si="67"/>
        <v>3016</v>
      </c>
      <c r="X64">
        <f t="shared" si="68"/>
        <v>4028</v>
      </c>
      <c r="Y64">
        <f t="shared" si="69"/>
        <v>4017</v>
      </c>
      <c r="Z64">
        <f t="shared" si="70"/>
        <v>4007</v>
      </c>
      <c r="AA64">
        <f t="shared" si="71"/>
        <v>4038</v>
      </c>
      <c r="AB64">
        <f t="shared" si="72"/>
        <v>3010</v>
      </c>
      <c r="AC64">
        <f t="shared" si="73"/>
        <v>3003</v>
      </c>
      <c r="AD64">
        <f t="shared" si="74"/>
        <v>2009</v>
      </c>
      <c r="AE64" t="e">
        <f t="shared" si="75"/>
        <v>#VALUE!</v>
      </c>
      <c r="AG64">
        <f>_xlfn.XLOOKUP(T64,[1]Sheet1!$A$1:$A$109,[1]Sheet1!$J$1:$J$109)</f>
        <v>3</v>
      </c>
      <c r="AH64">
        <f>_xlfn.XLOOKUP(U64,[1]Sheet1!$A$1:$A$109,[1]Sheet1!$J$1:$J$109)</f>
        <v>3</v>
      </c>
      <c r="AI64">
        <f>_xlfn.XLOOKUP(V64,[1]Sheet1!$A$1:$A$109,[1]Sheet1!$J$1:$J$109)</f>
        <v>1</v>
      </c>
      <c r="AJ64">
        <f>_xlfn.XLOOKUP(W64,[1]Sheet1!$A$1:$A$109,[1]Sheet1!$J$1:$J$109)</f>
        <v>2</v>
      </c>
      <c r="AK64">
        <f>_xlfn.XLOOKUP(X64,[1]Sheet1!$A$1:$A$109,[1]Sheet1!$J$1:$J$109)</f>
        <v>1</v>
      </c>
      <c r="AL64">
        <f>_xlfn.XLOOKUP(Y64,[1]Sheet1!$A$1:$A$109,[1]Sheet1!$J$1:$J$109)</f>
        <v>1</v>
      </c>
      <c r="AM64">
        <f>_xlfn.XLOOKUP(Z64,[1]Sheet1!$A$1:$A$109,[1]Sheet1!$J$1:$J$109)</f>
        <v>3</v>
      </c>
      <c r="AN64">
        <f>_xlfn.XLOOKUP(AA64,[1]Sheet1!$A$1:$A$109,[1]Sheet1!$J$1:$J$109)</f>
        <v>2</v>
      </c>
      <c r="AO64">
        <f>_xlfn.XLOOKUP(AB64,[1]Sheet1!$A$1:$A$109,[1]Sheet1!$J$1:$J$109)</f>
        <v>2</v>
      </c>
      <c r="AP64">
        <f>_xlfn.XLOOKUP(AC64,[1]Sheet1!$A$1:$A$109,[1]Sheet1!$J$1:$J$109)</f>
        <v>3</v>
      </c>
      <c r="AQ64">
        <f>_xlfn.XLOOKUP(AD64,[1]Sheet1!$A$1:$A$109,[1]Sheet1!$J$1:$J$109)</f>
        <v>3</v>
      </c>
      <c r="AR64" t="e">
        <f>_xlfn.XLOOKUP(AE64,[1]Sheet1!$A$1:$A$109,[1]Sheet1!$J$1:$J$109)</f>
        <v>#VALUE!</v>
      </c>
      <c r="AT64" s="7">
        <f t="shared" si="63"/>
        <v>3</v>
      </c>
      <c r="AU64" s="7">
        <f t="shared" si="63"/>
        <v>3</v>
      </c>
      <c r="AV64" s="7">
        <f t="shared" si="63"/>
        <v>5</v>
      </c>
      <c r="AW64" s="7">
        <f t="shared" si="63"/>
        <v>0</v>
      </c>
      <c r="AX64">
        <v>58</v>
      </c>
      <c r="AY64">
        <f t="shared" si="26"/>
        <v>2.75</v>
      </c>
      <c r="AZ64">
        <f t="shared" si="27"/>
        <v>0.91666666666666663</v>
      </c>
      <c r="BA64">
        <f t="shared" si="28"/>
        <v>0.91666666666666663</v>
      </c>
      <c r="BB64">
        <f t="shared" si="29"/>
        <v>0.55000000000000004</v>
      </c>
      <c r="BC64">
        <f t="shared" si="30"/>
        <v>0</v>
      </c>
      <c r="BE64">
        <f t="shared" si="31"/>
        <v>800</v>
      </c>
      <c r="BF64">
        <f t="shared" si="32"/>
        <v>800</v>
      </c>
      <c r="BG64">
        <f t="shared" si="33"/>
        <v>480</v>
      </c>
      <c r="BH64">
        <f t="shared" si="34"/>
        <v>0</v>
      </c>
      <c r="BI64" t="str">
        <f t="shared" si="35"/>
        <v>{{1,800}|{2,800}|{3,480}|{4,0}}</v>
      </c>
      <c r="BN64">
        <f>'sheet1 (2)'!Y63</f>
        <v>931735</v>
      </c>
      <c r="BO64">
        <f>'sheet1 (2)'!Z63</f>
        <v>1267000</v>
      </c>
      <c r="BP64">
        <f>'sheet1 (2)'!AA63</f>
        <v>27200652</v>
      </c>
      <c r="BR64">
        <f t="shared" si="36"/>
        <v>149077</v>
      </c>
      <c r="BS64">
        <f t="shared" si="37"/>
        <v>202720</v>
      </c>
      <c r="BT64">
        <f t="shared" si="38"/>
        <v>4352104</v>
      </c>
      <c r="BV64">
        <f t="shared" si="39"/>
        <v>149077</v>
      </c>
      <c r="BW64">
        <f t="shared" si="40"/>
        <v>202720</v>
      </c>
      <c r="BX64">
        <f t="shared" si="41"/>
        <v>4352104</v>
      </c>
      <c r="BZ64">
        <f t="shared" si="42"/>
        <v>89446</v>
      </c>
      <c r="CA64">
        <f t="shared" si="43"/>
        <v>121632</v>
      </c>
      <c r="CB64">
        <f t="shared" si="44"/>
        <v>2611262</v>
      </c>
      <c r="CD64">
        <f t="shared" si="45"/>
        <v>0</v>
      </c>
      <c r="CE64">
        <f t="shared" si="46"/>
        <v>0</v>
      </c>
      <c r="CF64">
        <f t="shared" si="47"/>
        <v>0</v>
      </c>
      <c r="CH64" t="str">
        <f t="shared" si="48"/>
        <v>{{5,1,1,149077,0}|</v>
      </c>
      <c r="CI64" t="str">
        <f t="shared" si="49"/>
        <v>{5,1,2,202720,0}|</v>
      </c>
      <c r="CJ64" t="str">
        <f t="shared" si="50"/>
        <v>{5,1,3,4352104,3}}</v>
      </c>
      <c r="CK64" t="str">
        <f t="shared" si="51"/>
        <v/>
      </c>
      <c r="CL64" t="str">
        <f t="shared" si="52"/>
        <v>{{5,1,1,149077,0}|</v>
      </c>
      <c r="CM64" t="str">
        <f t="shared" si="53"/>
        <v>{5,1,2,202720,0}|</v>
      </c>
      <c r="CN64" t="str">
        <f t="shared" si="54"/>
        <v>{5,1,3,4352104,3}}</v>
      </c>
      <c r="CO64" t="str">
        <f t="shared" si="55"/>
        <v/>
      </c>
      <c r="CP64" t="str">
        <f t="shared" si="56"/>
        <v>{{5,1,1,89446,0}|</v>
      </c>
      <c r="CQ64" t="str">
        <f t="shared" si="57"/>
        <v>{5,1,2,121632,0}|</v>
      </c>
      <c r="CR64" t="str">
        <f t="shared" si="58"/>
        <v>{5,1,3,2611262,3}}</v>
      </c>
      <c r="CS64" t="str">
        <f t="shared" si="59"/>
        <v/>
      </c>
      <c r="CT64" t="str">
        <f t="shared" si="60"/>
        <v>{{5,1,1,0,0}|</v>
      </c>
      <c r="CU64" t="str">
        <f t="shared" si="61"/>
        <v>{5,1,2,0,0}|</v>
      </c>
      <c r="CV64" t="str">
        <f t="shared" si="62"/>
        <v>{5,1,3,0,3}}</v>
      </c>
    </row>
    <row r="65" spans="7:100" x14ac:dyDescent="0.15">
      <c r="G65" t="s">
        <v>79</v>
      </c>
      <c r="H65" t="s">
        <v>217</v>
      </c>
      <c r="I65" t="s">
        <v>195</v>
      </c>
      <c r="J65" t="s">
        <v>196</v>
      </c>
      <c r="K65" t="s">
        <v>169</v>
      </c>
      <c r="L65" t="s">
        <v>197</v>
      </c>
      <c r="M65" t="s">
        <v>198</v>
      </c>
      <c r="N65" t="s">
        <v>199</v>
      </c>
      <c r="O65" t="s">
        <v>200</v>
      </c>
      <c r="P65" t="s">
        <v>201</v>
      </c>
      <c r="Q65" t="s">
        <v>202</v>
      </c>
      <c r="R65" t="s">
        <v>203</v>
      </c>
      <c r="S65" t="s">
        <v>222</v>
      </c>
      <c r="T65">
        <f t="shared" si="64"/>
        <v>2000</v>
      </c>
      <c r="U65">
        <f t="shared" si="65"/>
        <v>2010</v>
      </c>
      <c r="V65">
        <f t="shared" si="66"/>
        <v>3008</v>
      </c>
      <c r="W65">
        <f t="shared" si="67"/>
        <v>3009</v>
      </c>
      <c r="X65">
        <f t="shared" si="68"/>
        <v>4023</v>
      </c>
      <c r="Y65">
        <f t="shared" si="69"/>
        <v>4022</v>
      </c>
      <c r="Z65">
        <f t="shared" si="70"/>
        <v>4034</v>
      </c>
      <c r="AA65">
        <f t="shared" si="71"/>
        <v>4006</v>
      </c>
      <c r="AB65">
        <f t="shared" si="72"/>
        <v>2016</v>
      </c>
      <c r="AC65">
        <f t="shared" si="73"/>
        <v>3012</v>
      </c>
      <c r="AD65">
        <f t="shared" si="74"/>
        <v>2000</v>
      </c>
      <c r="AE65">
        <f t="shared" si="75"/>
        <v>2010</v>
      </c>
      <c r="AG65">
        <f>_xlfn.XLOOKUP(T65,[1]Sheet1!$A$1:$A$109,[1]Sheet1!$J$1:$J$109)</f>
        <v>1</v>
      </c>
      <c r="AH65">
        <f>_xlfn.XLOOKUP(U65,[1]Sheet1!$A$1:$A$109,[1]Sheet1!$J$1:$J$109)</f>
        <v>2</v>
      </c>
      <c r="AI65">
        <f>_xlfn.XLOOKUP(V65,[1]Sheet1!$A$1:$A$109,[1]Sheet1!$J$1:$J$109)</f>
        <v>1</v>
      </c>
      <c r="AJ65">
        <f>_xlfn.XLOOKUP(W65,[1]Sheet1!$A$1:$A$109,[1]Sheet1!$J$1:$J$109)</f>
        <v>1</v>
      </c>
      <c r="AK65">
        <f>_xlfn.XLOOKUP(X65,[1]Sheet1!$A$1:$A$109,[1]Sheet1!$J$1:$J$109)</f>
        <v>4</v>
      </c>
      <c r="AL65">
        <f>_xlfn.XLOOKUP(Y65,[1]Sheet1!$A$1:$A$109,[1]Sheet1!$J$1:$J$109)</f>
        <v>2</v>
      </c>
      <c r="AM65">
        <f>_xlfn.XLOOKUP(Z65,[1]Sheet1!$A$1:$A$109,[1]Sheet1!$J$1:$J$109)</f>
        <v>2</v>
      </c>
      <c r="AN65">
        <f>_xlfn.XLOOKUP(AA65,[1]Sheet1!$A$1:$A$109,[1]Sheet1!$J$1:$J$109)</f>
        <v>3</v>
      </c>
      <c r="AO65">
        <f>_xlfn.XLOOKUP(AB65,[1]Sheet1!$A$1:$A$109,[1]Sheet1!$J$1:$J$109)</f>
        <v>2</v>
      </c>
      <c r="AP65">
        <f>_xlfn.XLOOKUP(AC65,[1]Sheet1!$A$1:$A$109,[1]Sheet1!$J$1:$J$109)</f>
        <v>2</v>
      </c>
      <c r="AQ65">
        <f>_xlfn.XLOOKUP(AD65,[1]Sheet1!$A$1:$A$109,[1]Sheet1!$J$1:$J$109)</f>
        <v>1</v>
      </c>
      <c r="AR65">
        <f>_xlfn.XLOOKUP(AE65,[1]Sheet1!$A$1:$A$109,[1]Sheet1!$J$1:$J$109)</f>
        <v>2</v>
      </c>
      <c r="AT65">
        <f t="shared" si="63"/>
        <v>4</v>
      </c>
      <c r="AU65">
        <f t="shared" si="63"/>
        <v>6</v>
      </c>
      <c r="AV65">
        <f t="shared" si="63"/>
        <v>1</v>
      </c>
      <c r="AW65">
        <f t="shared" si="63"/>
        <v>1</v>
      </c>
      <c r="AX65">
        <v>59</v>
      </c>
      <c r="AY65">
        <f t="shared" si="26"/>
        <v>3</v>
      </c>
      <c r="AZ65">
        <f t="shared" si="27"/>
        <v>0.75</v>
      </c>
      <c r="BA65">
        <f t="shared" si="28"/>
        <v>0.5</v>
      </c>
      <c r="BB65">
        <f t="shared" si="29"/>
        <v>3</v>
      </c>
      <c r="BC65">
        <f t="shared" si="30"/>
        <v>3</v>
      </c>
      <c r="BE65">
        <f t="shared" si="31"/>
        <v>620</v>
      </c>
      <c r="BF65">
        <f t="shared" si="32"/>
        <v>420</v>
      </c>
      <c r="BG65">
        <f t="shared" si="33"/>
        <v>1200</v>
      </c>
      <c r="BH65">
        <f t="shared" si="34"/>
        <v>1200</v>
      </c>
      <c r="BI65" t="str">
        <f t="shared" si="35"/>
        <v>{{1,620}|{2,420}|{3,1200}|{4,1200}}</v>
      </c>
      <c r="BN65">
        <f>'sheet1 (2)'!Y64</f>
        <v>1532854</v>
      </c>
      <c r="BO65">
        <f>'sheet1 (2)'!Z64</f>
        <v>1988000</v>
      </c>
      <c r="BP65">
        <f>'sheet1 (2)'!AA64</f>
        <v>42679477</v>
      </c>
      <c r="BR65">
        <f t="shared" si="36"/>
        <v>190073</v>
      </c>
      <c r="BS65">
        <f t="shared" si="37"/>
        <v>246512</v>
      </c>
      <c r="BT65">
        <f t="shared" si="38"/>
        <v>5292255</v>
      </c>
      <c r="BV65">
        <f t="shared" si="39"/>
        <v>128759</v>
      </c>
      <c r="BW65">
        <f t="shared" si="40"/>
        <v>166992</v>
      </c>
      <c r="BX65">
        <f t="shared" si="41"/>
        <v>3585076</v>
      </c>
      <c r="BZ65">
        <f t="shared" si="42"/>
        <v>367884</v>
      </c>
      <c r="CA65">
        <f t="shared" si="43"/>
        <v>477120</v>
      </c>
      <c r="CB65">
        <f t="shared" si="44"/>
        <v>10243074</v>
      </c>
      <c r="CD65">
        <f t="shared" si="45"/>
        <v>367884</v>
      </c>
      <c r="CE65">
        <f t="shared" si="46"/>
        <v>477120</v>
      </c>
      <c r="CF65">
        <f t="shared" si="47"/>
        <v>10243074</v>
      </c>
      <c r="CH65" t="str">
        <f t="shared" si="48"/>
        <v>{{5,1,1,190073,0}|</v>
      </c>
      <c r="CI65" t="str">
        <f t="shared" si="49"/>
        <v>{5,1,2,246512,0}|</v>
      </c>
      <c r="CJ65" t="str">
        <f t="shared" si="50"/>
        <v>{5,1,3,5292255,3}}</v>
      </c>
      <c r="CK65" t="str">
        <f t="shared" si="51"/>
        <v/>
      </c>
      <c r="CL65" t="str">
        <f t="shared" si="52"/>
        <v>{{5,1,1,128759,0}|</v>
      </c>
      <c r="CM65" t="str">
        <f t="shared" si="53"/>
        <v>{5,1,2,166992,0}|</v>
      </c>
      <c r="CN65" t="str">
        <f t="shared" si="54"/>
        <v>{5,1,3,3585076,3}}</v>
      </c>
      <c r="CO65" t="str">
        <f t="shared" si="55"/>
        <v/>
      </c>
      <c r="CP65" t="str">
        <f t="shared" si="56"/>
        <v>{{5,1,1,367884,0}|</v>
      </c>
      <c r="CQ65" t="str">
        <f t="shared" si="57"/>
        <v>{5,1,2,477120,0}|</v>
      </c>
      <c r="CR65" t="str">
        <f t="shared" si="58"/>
        <v>{5,1,3,10243074,3}}</v>
      </c>
      <c r="CS65" t="str">
        <f t="shared" si="59"/>
        <v/>
      </c>
      <c r="CT65" t="str">
        <f t="shared" si="60"/>
        <v>{{5,1,1,367884,0}|</v>
      </c>
      <c r="CU65" t="str">
        <f t="shared" si="61"/>
        <v>{5,1,2,477120,0}|</v>
      </c>
      <c r="CV65" t="str">
        <f t="shared" si="62"/>
        <v>{5,1,3,10243074,3}}</v>
      </c>
    </row>
    <row r="66" spans="7:100" x14ac:dyDescent="0.15">
      <c r="G66" t="s">
        <v>80</v>
      </c>
      <c r="H66" t="s">
        <v>218</v>
      </c>
      <c r="I66" t="s">
        <v>204</v>
      </c>
      <c r="J66" t="s">
        <v>205</v>
      </c>
      <c r="K66" t="s">
        <v>206</v>
      </c>
      <c r="L66" t="s">
        <v>207</v>
      </c>
      <c r="M66" t="s">
        <v>208</v>
      </c>
      <c r="N66" t="s">
        <v>209</v>
      </c>
      <c r="O66" t="s">
        <v>210</v>
      </c>
      <c r="P66" t="s">
        <v>211</v>
      </c>
      <c r="Q66" t="s">
        <v>212</v>
      </c>
      <c r="R66" t="s">
        <v>213</v>
      </c>
      <c r="S66" t="s">
        <v>223</v>
      </c>
      <c r="T66">
        <f t="shared" si="64"/>
        <v>4022</v>
      </c>
      <c r="U66">
        <f t="shared" si="65"/>
        <v>4017</v>
      </c>
      <c r="V66">
        <f t="shared" si="66"/>
        <v>4023</v>
      </c>
      <c r="W66">
        <f t="shared" si="67"/>
        <v>4023</v>
      </c>
      <c r="X66">
        <f t="shared" si="68"/>
        <v>4023</v>
      </c>
      <c r="Y66">
        <f t="shared" si="69"/>
        <v>4026</v>
      </c>
      <c r="Z66">
        <f t="shared" si="70"/>
        <v>4021</v>
      </c>
      <c r="AA66">
        <f t="shared" si="71"/>
        <v>4015</v>
      </c>
      <c r="AB66">
        <f t="shared" si="72"/>
        <v>4006</v>
      </c>
      <c r="AC66">
        <f t="shared" si="73"/>
        <v>4038</v>
      </c>
      <c r="AD66">
        <f t="shared" si="74"/>
        <v>4031</v>
      </c>
      <c r="AE66">
        <f t="shared" si="75"/>
        <v>4025</v>
      </c>
      <c r="AG66">
        <f>_xlfn.XLOOKUP(T66,[1]Sheet1!$A$1:$A$109,[1]Sheet1!$J$1:$J$109)</f>
        <v>2</v>
      </c>
      <c r="AH66">
        <f>_xlfn.XLOOKUP(U66,[1]Sheet1!$A$1:$A$109,[1]Sheet1!$J$1:$J$109)</f>
        <v>1</v>
      </c>
      <c r="AI66">
        <f>_xlfn.XLOOKUP(V66,[1]Sheet1!$A$1:$A$109,[1]Sheet1!$J$1:$J$109)</f>
        <v>4</v>
      </c>
      <c r="AJ66">
        <f>_xlfn.XLOOKUP(W66,[1]Sheet1!$A$1:$A$109,[1]Sheet1!$J$1:$J$109)</f>
        <v>4</v>
      </c>
      <c r="AK66">
        <f>_xlfn.XLOOKUP(X66,[1]Sheet1!$A$1:$A$109,[1]Sheet1!$J$1:$J$109)</f>
        <v>4</v>
      </c>
      <c r="AL66">
        <f>_xlfn.XLOOKUP(Y66,[1]Sheet1!$A$1:$A$109,[1]Sheet1!$J$1:$J$109)</f>
        <v>3</v>
      </c>
      <c r="AM66">
        <f>_xlfn.XLOOKUP(Z66,[1]Sheet1!$A$1:$A$109,[1]Sheet1!$J$1:$J$109)</f>
        <v>3</v>
      </c>
      <c r="AN66">
        <f>_xlfn.XLOOKUP(AA66,[1]Sheet1!$A$1:$A$109,[1]Sheet1!$J$1:$J$109)</f>
        <v>1</v>
      </c>
      <c r="AO66">
        <f>_xlfn.XLOOKUP(AB66,[1]Sheet1!$A$1:$A$109,[1]Sheet1!$J$1:$J$109)</f>
        <v>3</v>
      </c>
      <c r="AP66">
        <f>_xlfn.XLOOKUP(AC66,[1]Sheet1!$A$1:$A$109,[1]Sheet1!$J$1:$J$109)</f>
        <v>2</v>
      </c>
      <c r="AQ66">
        <f>_xlfn.XLOOKUP(AD66,[1]Sheet1!$A$1:$A$109,[1]Sheet1!$J$1:$J$109)</f>
        <v>1</v>
      </c>
      <c r="AR66">
        <f>_xlfn.XLOOKUP(AE66,[1]Sheet1!$A$1:$A$109,[1]Sheet1!$J$1:$J$109)</f>
        <v>3</v>
      </c>
      <c r="AT66">
        <f t="shared" si="63"/>
        <v>3</v>
      </c>
      <c r="AU66">
        <f t="shared" si="63"/>
        <v>2</v>
      </c>
      <c r="AV66">
        <f t="shared" si="63"/>
        <v>4</v>
      </c>
      <c r="AW66">
        <f t="shared" si="63"/>
        <v>3</v>
      </c>
      <c r="AX66">
        <v>60</v>
      </c>
      <c r="AY66">
        <f t="shared" si="26"/>
        <v>3</v>
      </c>
      <c r="AZ66">
        <f t="shared" si="27"/>
        <v>1</v>
      </c>
      <c r="BA66">
        <f t="shared" si="28"/>
        <v>1.5</v>
      </c>
      <c r="BB66">
        <f t="shared" si="29"/>
        <v>0.75</v>
      </c>
      <c r="BC66">
        <f t="shared" si="30"/>
        <v>1</v>
      </c>
      <c r="BE66">
        <f t="shared" si="31"/>
        <v>700</v>
      </c>
      <c r="BF66">
        <f t="shared" si="32"/>
        <v>1100</v>
      </c>
      <c r="BG66">
        <f t="shared" si="33"/>
        <v>620</v>
      </c>
      <c r="BH66">
        <f t="shared" si="34"/>
        <v>700</v>
      </c>
      <c r="BI66" t="str">
        <f t="shared" si="35"/>
        <v>{{1,700}|{2,1100}|{3,620}|{4,700}}</v>
      </c>
      <c r="BN66">
        <f>'sheet1 (2)'!Y65</f>
        <v>2434533</v>
      </c>
      <c r="BO66">
        <f>'sheet1 (2)'!Z65</f>
        <v>2674000</v>
      </c>
      <c r="BP66">
        <f>'sheet1 (2)'!AA65</f>
        <v>57406902</v>
      </c>
      <c r="BR66">
        <f t="shared" si="36"/>
        <v>340834</v>
      </c>
      <c r="BS66">
        <f t="shared" si="37"/>
        <v>374360</v>
      </c>
      <c r="BT66">
        <f t="shared" si="38"/>
        <v>8036966</v>
      </c>
      <c r="BV66">
        <f t="shared" si="39"/>
        <v>535597</v>
      </c>
      <c r="BW66">
        <f t="shared" si="40"/>
        <v>588280</v>
      </c>
      <c r="BX66">
        <f t="shared" si="41"/>
        <v>12629518</v>
      </c>
      <c r="BZ66">
        <f t="shared" si="42"/>
        <v>301882</v>
      </c>
      <c r="CA66">
        <f t="shared" si="43"/>
        <v>331576</v>
      </c>
      <c r="CB66">
        <f t="shared" si="44"/>
        <v>7118455</v>
      </c>
      <c r="CD66">
        <f t="shared" si="45"/>
        <v>340834</v>
      </c>
      <c r="CE66">
        <f t="shared" si="46"/>
        <v>374360</v>
      </c>
      <c r="CF66">
        <f t="shared" si="47"/>
        <v>8036966</v>
      </c>
      <c r="CH66" t="str">
        <f t="shared" si="48"/>
        <v>{{5,1,1,340834,0}|</v>
      </c>
      <c r="CI66" t="str">
        <f t="shared" si="49"/>
        <v>{5,1,2,374360,0}|</v>
      </c>
      <c r="CJ66" t="str">
        <f t="shared" si="50"/>
        <v>{5,1,3,8036966,3}}</v>
      </c>
      <c r="CK66" t="str">
        <f t="shared" si="51"/>
        <v/>
      </c>
      <c r="CL66" t="str">
        <f t="shared" si="52"/>
        <v>{{5,1,1,535597,0}|</v>
      </c>
      <c r="CM66" t="str">
        <f t="shared" si="53"/>
        <v>{5,1,2,588280,0}|</v>
      </c>
      <c r="CN66" t="str">
        <f t="shared" si="54"/>
        <v>{5,1,3,12629518,3}}</v>
      </c>
      <c r="CO66" t="str">
        <f t="shared" si="55"/>
        <v/>
      </c>
      <c r="CP66" t="str">
        <f t="shared" si="56"/>
        <v>{{5,1,1,301882,0}|</v>
      </c>
      <c r="CQ66" t="str">
        <f t="shared" si="57"/>
        <v>{5,1,2,331576,0}|</v>
      </c>
      <c r="CR66" t="str">
        <f t="shared" si="58"/>
        <v>{5,1,3,7118455,3}}</v>
      </c>
      <c r="CS66" t="str">
        <f t="shared" si="59"/>
        <v/>
      </c>
      <c r="CT66" t="str">
        <f t="shared" si="60"/>
        <v>{{5,1,1,340834,0}|</v>
      </c>
      <c r="CU66" t="str">
        <f t="shared" si="61"/>
        <v>{5,1,2,374360,0}|</v>
      </c>
      <c r="CV66" t="str">
        <f t="shared" si="62"/>
        <v>{5,1,3,8036966,3}}</v>
      </c>
    </row>
    <row r="67" spans="7:100" x14ac:dyDescent="0.15">
      <c r="AX67">
        <v>61</v>
      </c>
      <c r="AZ67">
        <f>AZ7</f>
        <v>1.5</v>
      </c>
      <c r="BA67">
        <f t="shared" ref="BA67:BC67" si="76">BA7</f>
        <v>0.75</v>
      </c>
      <c r="BB67">
        <f t="shared" si="76"/>
        <v>1</v>
      </c>
      <c r="BC67">
        <f t="shared" si="76"/>
        <v>1</v>
      </c>
      <c r="BE67">
        <f t="shared" ref="BE67:BE130" si="77">VLOOKUP(AZ67,$BJ$3:$BL$16,3,0)</f>
        <v>1100</v>
      </c>
      <c r="BF67">
        <f t="shared" ref="BF67:BF130" si="78">VLOOKUP(BA67,$BJ$3:$BL$16,3,0)</f>
        <v>620</v>
      </c>
      <c r="BG67">
        <f t="shared" ref="BG67:BG130" si="79">VLOOKUP(BB67,$BJ$3:$BL$16,3,0)</f>
        <v>700</v>
      </c>
      <c r="BH67">
        <f t="shared" ref="BH67:BH130" si="80">VLOOKUP(BC67,$BJ$3:$BL$16,3,0)</f>
        <v>700</v>
      </c>
      <c r="BN67">
        <f>'sheet1 (2)'!Y66</f>
        <v>150279</v>
      </c>
      <c r="BO67">
        <f>'sheet1 (2)'!Z66</f>
        <v>56000</v>
      </c>
      <c r="BP67">
        <f>'sheet1 (2)'!AA66</f>
        <v>1202238</v>
      </c>
      <c r="BR67">
        <f t="shared" si="36"/>
        <v>33061</v>
      </c>
      <c r="BS67">
        <f t="shared" si="37"/>
        <v>12320</v>
      </c>
      <c r="BT67">
        <f t="shared" si="38"/>
        <v>264492</v>
      </c>
      <c r="BV67">
        <f t="shared" si="39"/>
        <v>18634</v>
      </c>
      <c r="BW67">
        <f t="shared" si="40"/>
        <v>6944</v>
      </c>
      <c r="BX67">
        <f t="shared" si="41"/>
        <v>149077</v>
      </c>
      <c r="BZ67">
        <f t="shared" si="42"/>
        <v>21039</v>
      </c>
      <c r="CA67">
        <f t="shared" si="43"/>
        <v>7840</v>
      </c>
      <c r="CB67">
        <f t="shared" si="44"/>
        <v>168313</v>
      </c>
      <c r="CD67">
        <f t="shared" si="45"/>
        <v>21039</v>
      </c>
      <c r="CE67">
        <f t="shared" si="46"/>
        <v>7840</v>
      </c>
      <c r="CF67">
        <f t="shared" si="47"/>
        <v>168313</v>
      </c>
      <c r="CH67" t="str">
        <f t="shared" si="48"/>
        <v>{{5,1,1,33061,0}|</v>
      </c>
      <c r="CI67" t="str">
        <f t="shared" si="49"/>
        <v>{5,1,2,12320,0}|</v>
      </c>
      <c r="CJ67" t="str">
        <f t="shared" si="50"/>
        <v>{5,1,3,264492,3}}</v>
      </c>
      <c r="CK67" t="str">
        <f t="shared" si="51"/>
        <v/>
      </c>
      <c r="CL67" t="str">
        <f t="shared" si="52"/>
        <v>{{5,1,1,18634,0}|</v>
      </c>
      <c r="CM67" t="str">
        <f t="shared" si="53"/>
        <v>{5,1,2,6944,0}|</v>
      </c>
      <c r="CN67" t="str">
        <f t="shared" si="54"/>
        <v>{5,1,3,149077,3}}</v>
      </c>
      <c r="CO67" t="str">
        <f t="shared" si="55"/>
        <v/>
      </c>
      <c r="CP67" t="str">
        <f t="shared" si="56"/>
        <v>{{5,1,1,21039,0}|</v>
      </c>
      <c r="CQ67" t="str">
        <f t="shared" si="57"/>
        <v>{5,1,2,7840,0}|</v>
      </c>
      <c r="CR67" t="str">
        <f t="shared" si="58"/>
        <v>{5,1,3,168313,3}}</v>
      </c>
      <c r="CS67" t="str">
        <f t="shared" si="59"/>
        <v/>
      </c>
      <c r="CT67" t="str">
        <f t="shared" si="60"/>
        <v>{{5,1,1,21039,0}|</v>
      </c>
      <c r="CU67" t="str">
        <f t="shared" si="61"/>
        <v>{5,1,2,7840,0}|</v>
      </c>
      <c r="CV67" t="str">
        <f t="shared" si="62"/>
        <v>{5,1,3,168313,3}}</v>
      </c>
    </row>
    <row r="68" spans="7:100" x14ac:dyDescent="0.15">
      <c r="AX68">
        <v>62</v>
      </c>
      <c r="AZ68">
        <f t="shared" ref="AZ68:BC68" si="81">AZ8</f>
        <v>1.5</v>
      </c>
      <c r="BA68">
        <f t="shared" si="81"/>
        <v>0.75</v>
      </c>
      <c r="BB68">
        <f t="shared" si="81"/>
        <v>1</v>
      </c>
      <c r="BC68">
        <f t="shared" si="81"/>
        <v>1</v>
      </c>
      <c r="BE68">
        <f t="shared" si="77"/>
        <v>1100</v>
      </c>
      <c r="BF68">
        <f t="shared" si="78"/>
        <v>620</v>
      </c>
      <c r="BG68">
        <f t="shared" si="79"/>
        <v>700</v>
      </c>
      <c r="BH68">
        <f t="shared" si="80"/>
        <v>700</v>
      </c>
      <c r="BN68">
        <f>'sheet1 (2)'!Y67</f>
        <v>195363</v>
      </c>
      <c r="BO68">
        <f>'sheet1 (2)'!Z67</f>
        <v>56000</v>
      </c>
      <c r="BP68">
        <f>'sheet1 (2)'!AA67</f>
        <v>1202238</v>
      </c>
      <c r="BR68">
        <f t="shared" si="36"/>
        <v>42979</v>
      </c>
      <c r="BS68">
        <f t="shared" si="37"/>
        <v>12320</v>
      </c>
      <c r="BT68">
        <f t="shared" si="38"/>
        <v>264492</v>
      </c>
      <c r="BV68">
        <f t="shared" si="39"/>
        <v>24225</v>
      </c>
      <c r="BW68">
        <f t="shared" si="40"/>
        <v>6944</v>
      </c>
      <c r="BX68">
        <f t="shared" si="41"/>
        <v>149077</v>
      </c>
      <c r="BZ68">
        <f t="shared" si="42"/>
        <v>27350</v>
      </c>
      <c r="CA68">
        <f t="shared" si="43"/>
        <v>7840</v>
      </c>
      <c r="CB68">
        <f t="shared" si="44"/>
        <v>168313</v>
      </c>
      <c r="CD68">
        <f t="shared" si="45"/>
        <v>27350</v>
      </c>
      <c r="CE68">
        <f t="shared" si="46"/>
        <v>7840</v>
      </c>
      <c r="CF68">
        <f t="shared" si="47"/>
        <v>168313</v>
      </c>
      <c r="CH68" t="str">
        <f t="shared" si="48"/>
        <v>{{5,1,1,42979,0}|</v>
      </c>
      <c r="CI68" t="str">
        <f t="shared" si="49"/>
        <v>{5,1,2,12320,0}|</v>
      </c>
      <c r="CJ68" t="str">
        <f t="shared" si="50"/>
        <v>{5,1,3,264492,3}}</v>
      </c>
      <c r="CK68" t="str">
        <f t="shared" si="51"/>
        <v/>
      </c>
      <c r="CL68" t="str">
        <f t="shared" si="52"/>
        <v>{{5,1,1,24225,0}|</v>
      </c>
      <c r="CM68" t="str">
        <f t="shared" si="53"/>
        <v>{5,1,2,6944,0}|</v>
      </c>
      <c r="CN68" t="str">
        <f t="shared" si="54"/>
        <v>{5,1,3,149077,3}}</v>
      </c>
      <c r="CO68" t="str">
        <f t="shared" si="55"/>
        <v/>
      </c>
      <c r="CP68" t="str">
        <f t="shared" si="56"/>
        <v>{{5,1,1,27350,0}|</v>
      </c>
      <c r="CQ68" t="str">
        <f t="shared" si="57"/>
        <v>{5,1,2,7840,0}|</v>
      </c>
      <c r="CR68" t="str">
        <f t="shared" si="58"/>
        <v>{5,1,3,168313,3}}</v>
      </c>
      <c r="CS68" t="str">
        <f t="shared" si="59"/>
        <v/>
      </c>
      <c r="CT68" t="str">
        <f t="shared" si="60"/>
        <v>{{5,1,1,27350,0}|</v>
      </c>
      <c r="CU68" t="str">
        <f t="shared" si="61"/>
        <v>{5,1,2,7840,0}|</v>
      </c>
      <c r="CV68" t="str">
        <f t="shared" si="62"/>
        <v>{5,1,3,168313,3}}</v>
      </c>
    </row>
    <row r="69" spans="7:100" x14ac:dyDescent="0.15">
      <c r="AX69">
        <v>63</v>
      </c>
      <c r="AZ69">
        <f t="shared" ref="AZ69:BC69" si="82">AZ9</f>
        <v>3</v>
      </c>
      <c r="BA69">
        <f t="shared" si="82"/>
        <v>0.75</v>
      </c>
      <c r="BB69">
        <f t="shared" si="82"/>
        <v>1.5</v>
      </c>
      <c r="BC69">
        <f t="shared" si="82"/>
        <v>0.6</v>
      </c>
      <c r="BE69">
        <f t="shared" si="77"/>
        <v>1200</v>
      </c>
      <c r="BF69">
        <f t="shared" si="78"/>
        <v>620</v>
      </c>
      <c r="BG69">
        <f t="shared" si="79"/>
        <v>1100</v>
      </c>
      <c r="BH69">
        <f t="shared" si="80"/>
        <v>500</v>
      </c>
      <c r="BN69">
        <f>'sheet1 (2)'!Y68</f>
        <v>841567</v>
      </c>
      <c r="BO69">
        <f>'sheet1 (2)'!Z68</f>
        <v>126000</v>
      </c>
      <c r="BP69">
        <f>'sheet1 (2)'!AA68</f>
        <v>2705037</v>
      </c>
      <c r="BR69">
        <f t="shared" si="36"/>
        <v>201976</v>
      </c>
      <c r="BS69">
        <f t="shared" si="37"/>
        <v>30240</v>
      </c>
      <c r="BT69">
        <f t="shared" si="38"/>
        <v>649208</v>
      </c>
      <c r="BV69">
        <f t="shared" si="39"/>
        <v>104354</v>
      </c>
      <c r="BW69">
        <f t="shared" si="40"/>
        <v>15624</v>
      </c>
      <c r="BX69">
        <f t="shared" si="41"/>
        <v>335424</v>
      </c>
      <c r="BZ69">
        <f t="shared" si="42"/>
        <v>185144</v>
      </c>
      <c r="CA69">
        <f t="shared" si="43"/>
        <v>27720</v>
      </c>
      <c r="CB69">
        <f t="shared" si="44"/>
        <v>595108</v>
      </c>
      <c r="CD69">
        <f t="shared" si="45"/>
        <v>84156</v>
      </c>
      <c r="CE69">
        <f t="shared" si="46"/>
        <v>12600</v>
      </c>
      <c r="CF69">
        <f t="shared" si="47"/>
        <v>270503</v>
      </c>
      <c r="CH69" t="str">
        <f t="shared" si="48"/>
        <v>{{5,1,1,201976,0}|</v>
      </c>
      <c r="CI69" t="str">
        <f t="shared" si="49"/>
        <v>{5,1,2,30240,0}|</v>
      </c>
      <c r="CJ69" t="str">
        <f t="shared" si="50"/>
        <v>{5,1,3,649208,3}}</v>
      </c>
      <c r="CK69" t="str">
        <f t="shared" si="51"/>
        <v/>
      </c>
      <c r="CL69" t="str">
        <f t="shared" si="52"/>
        <v>{{5,1,1,104354,0}|</v>
      </c>
      <c r="CM69" t="str">
        <f t="shared" si="53"/>
        <v>{5,1,2,15624,0}|</v>
      </c>
      <c r="CN69" t="str">
        <f t="shared" si="54"/>
        <v>{5,1,3,335424,3}}</v>
      </c>
      <c r="CO69" t="str">
        <f t="shared" si="55"/>
        <v/>
      </c>
      <c r="CP69" t="str">
        <f t="shared" si="56"/>
        <v>{{5,1,1,185144,0}|</v>
      </c>
      <c r="CQ69" t="str">
        <f t="shared" si="57"/>
        <v>{5,1,2,27720,0}|</v>
      </c>
      <c r="CR69" t="str">
        <f t="shared" si="58"/>
        <v>{5,1,3,595108,3}}</v>
      </c>
      <c r="CS69" t="str">
        <f t="shared" si="59"/>
        <v/>
      </c>
      <c r="CT69" t="str">
        <f t="shared" si="60"/>
        <v>{{5,1,1,84156,0}|</v>
      </c>
      <c r="CU69" t="str">
        <f t="shared" si="61"/>
        <v>{5,1,2,12600,0}|</v>
      </c>
      <c r="CV69" t="str">
        <f t="shared" si="62"/>
        <v>{5,1,3,270503,3}}</v>
      </c>
    </row>
    <row r="70" spans="7:100" x14ac:dyDescent="0.15">
      <c r="AX70">
        <v>64</v>
      </c>
      <c r="AZ70">
        <f t="shared" ref="AZ70:BC70" si="83">AZ10</f>
        <v>0</v>
      </c>
      <c r="BA70">
        <f t="shared" si="83"/>
        <v>0.6</v>
      </c>
      <c r="BB70">
        <f t="shared" si="83"/>
        <v>0.6</v>
      </c>
      <c r="BC70">
        <f t="shared" si="83"/>
        <v>1.5</v>
      </c>
      <c r="BE70">
        <f t="shared" si="77"/>
        <v>0</v>
      </c>
      <c r="BF70">
        <f t="shared" si="78"/>
        <v>500</v>
      </c>
      <c r="BG70">
        <f t="shared" si="79"/>
        <v>500</v>
      </c>
      <c r="BH70">
        <f t="shared" si="80"/>
        <v>1100</v>
      </c>
      <c r="BN70">
        <f>'sheet1 (2)'!Y69</f>
        <v>1653078</v>
      </c>
      <c r="BO70">
        <f>'sheet1 (2)'!Z69</f>
        <v>210000</v>
      </c>
      <c r="BP70">
        <f>'sheet1 (2)'!AA69</f>
        <v>4508395</v>
      </c>
      <c r="BR70">
        <f t="shared" si="36"/>
        <v>0</v>
      </c>
      <c r="BS70">
        <f t="shared" si="37"/>
        <v>0</v>
      </c>
      <c r="BT70">
        <f t="shared" si="38"/>
        <v>0</v>
      </c>
      <c r="BV70">
        <f t="shared" si="39"/>
        <v>165307</v>
      </c>
      <c r="BW70">
        <f t="shared" si="40"/>
        <v>21000</v>
      </c>
      <c r="BX70">
        <f t="shared" si="41"/>
        <v>450839</v>
      </c>
      <c r="BZ70">
        <f t="shared" si="42"/>
        <v>165307</v>
      </c>
      <c r="CA70">
        <f t="shared" si="43"/>
        <v>21000</v>
      </c>
      <c r="CB70">
        <f t="shared" si="44"/>
        <v>450839</v>
      </c>
      <c r="CD70">
        <f t="shared" si="45"/>
        <v>363677</v>
      </c>
      <c r="CE70">
        <f t="shared" si="46"/>
        <v>46200</v>
      </c>
      <c r="CF70">
        <f t="shared" si="47"/>
        <v>991846</v>
      </c>
      <c r="CH70" t="str">
        <f t="shared" si="48"/>
        <v>{{5,1,1,0,0}|</v>
      </c>
      <c r="CI70" t="str">
        <f t="shared" si="49"/>
        <v>{5,1,2,0,0}|</v>
      </c>
      <c r="CJ70" t="str">
        <f t="shared" si="50"/>
        <v>{5,1,3,0,3}}</v>
      </c>
      <c r="CK70" t="str">
        <f t="shared" si="51"/>
        <v/>
      </c>
      <c r="CL70" t="str">
        <f t="shared" si="52"/>
        <v>{{5,1,1,165307,0}|</v>
      </c>
      <c r="CM70" t="str">
        <f t="shared" si="53"/>
        <v>{5,1,2,21000,0}|</v>
      </c>
      <c r="CN70" t="str">
        <f t="shared" si="54"/>
        <v>{5,1,3,450839,3}}</v>
      </c>
      <c r="CO70" t="str">
        <f t="shared" si="55"/>
        <v/>
      </c>
      <c r="CP70" t="str">
        <f t="shared" si="56"/>
        <v>{{5,1,1,165307,0}|</v>
      </c>
      <c r="CQ70" t="str">
        <f t="shared" si="57"/>
        <v>{5,1,2,21000,0}|</v>
      </c>
      <c r="CR70" t="str">
        <f t="shared" si="58"/>
        <v>{5,1,3,450839,3}}</v>
      </c>
      <c r="CS70" t="str">
        <f t="shared" si="59"/>
        <v/>
      </c>
      <c r="CT70" t="str">
        <f t="shared" si="60"/>
        <v>{{5,1,1,363677,0}|</v>
      </c>
      <c r="CU70" t="str">
        <f t="shared" si="61"/>
        <v>{5,1,2,46200,0}|</v>
      </c>
      <c r="CV70" t="str">
        <f t="shared" si="62"/>
        <v>{5,1,3,991846,3}}</v>
      </c>
    </row>
    <row r="71" spans="7:100" x14ac:dyDescent="0.15">
      <c r="AX71">
        <v>65</v>
      </c>
      <c r="AZ71">
        <f t="shared" ref="AZ71:BC71" si="84">AZ11</f>
        <v>1.5</v>
      </c>
      <c r="BA71">
        <f t="shared" si="84"/>
        <v>0.75</v>
      </c>
      <c r="BB71">
        <f t="shared" si="84"/>
        <v>0.75</v>
      </c>
      <c r="BC71">
        <f t="shared" si="84"/>
        <v>1.5</v>
      </c>
      <c r="BE71">
        <f t="shared" si="77"/>
        <v>1100</v>
      </c>
      <c r="BF71">
        <f t="shared" si="78"/>
        <v>620</v>
      </c>
      <c r="BG71">
        <f t="shared" si="79"/>
        <v>620</v>
      </c>
      <c r="BH71">
        <f t="shared" si="80"/>
        <v>1100</v>
      </c>
      <c r="BN71">
        <f>'sheet1 (2)'!Y70</f>
        <v>1923582</v>
      </c>
      <c r="BO71">
        <f>'sheet1 (2)'!Z70</f>
        <v>1232000</v>
      </c>
      <c r="BP71">
        <f>'sheet1 (2)'!AA70</f>
        <v>26449253</v>
      </c>
      <c r="BR71">
        <f t="shared" si="36"/>
        <v>423188</v>
      </c>
      <c r="BS71">
        <f t="shared" si="37"/>
        <v>271040</v>
      </c>
      <c r="BT71">
        <f t="shared" si="38"/>
        <v>5818835</v>
      </c>
      <c r="BV71">
        <f t="shared" si="39"/>
        <v>238524</v>
      </c>
      <c r="BW71">
        <f t="shared" si="40"/>
        <v>152768</v>
      </c>
      <c r="BX71">
        <f t="shared" si="41"/>
        <v>3279707</v>
      </c>
      <c r="BZ71">
        <f t="shared" si="42"/>
        <v>238524</v>
      </c>
      <c r="CA71">
        <f t="shared" si="43"/>
        <v>152768</v>
      </c>
      <c r="CB71">
        <f t="shared" si="44"/>
        <v>3279707</v>
      </c>
      <c r="CD71">
        <f t="shared" si="45"/>
        <v>423188</v>
      </c>
      <c r="CE71">
        <f t="shared" si="46"/>
        <v>271040</v>
      </c>
      <c r="CF71">
        <f t="shared" si="47"/>
        <v>5818835</v>
      </c>
      <c r="CH71" t="str">
        <f t="shared" si="48"/>
        <v>{{5,1,1,423188,0}|</v>
      </c>
      <c r="CI71" t="str">
        <f t="shared" si="49"/>
        <v>{5,1,2,271040,0}|</v>
      </c>
      <c r="CJ71" t="str">
        <f t="shared" si="50"/>
        <v>{5,1,3,5818835,3}}</v>
      </c>
      <c r="CK71" t="str">
        <f t="shared" si="51"/>
        <v/>
      </c>
      <c r="CL71" t="str">
        <f t="shared" si="52"/>
        <v>{{5,1,1,238524,0}|</v>
      </c>
      <c r="CM71" t="str">
        <f t="shared" si="53"/>
        <v>{5,1,2,152768,0}|</v>
      </c>
      <c r="CN71" t="str">
        <f t="shared" si="54"/>
        <v>{5,1,3,3279707,3}}</v>
      </c>
      <c r="CO71" t="str">
        <f t="shared" si="55"/>
        <v/>
      </c>
      <c r="CP71" t="str">
        <f t="shared" si="56"/>
        <v>{{5,1,1,238524,0}|</v>
      </c>
      <c r="CQ71" t="str">
        <f t="shared" si="57"/>
        <v>{5,1,2,152768,0}|</v>
      </c>
      <c r="CR71" t="str">
        <f t="shared" si="58"/>
        <v>{5,1,3,3279707,3}}</v>
      </c>
      <c r="CS71" t="str">
        <f t="shared" si="59"/>
        <v/>
      </c>
      <c r="CT71" t="str">
        <f t="shared" si="60"/>
        <v>{{5,1,1,423188,0}|</v>
      </c>
      <c r="CU71" t="str">
        <f t="shared" si="61"/>
        <v>{5,1,2,271040,0}|</v>
      </c>
      <c r="CV71" t="str">
        <f t="shared" si="62"/>
        <v>{5,1,3,5818835,3}}</v>
      </c>
    </row>
    <row r="72" spans="7:100" x14ac:dyDescent="0.15">
      <c r="AX72">
        <v>66</v>
      </c>
      <c r="AZ72">
        <f t="shared" ref="AZ72:BC72" si="85">AZ12</f>
        <v>1</v>
      </c>
      <c r="BA72">
        <f t="shared" si="85"/>
        <v>0.6</v>
      </c>
      <c r="BB72">
        <f t="shared" si="85"/>
        <v>1</v>
      </c>
      <c r="BC72">
        <f t="shared" si="85"/>
        <v>3</v>
      </c>
      <c r="BE72">
        <f t="shared" si="77"/>
        <v>700</v>
      </c>
      <c r="BF72">
        <f t="shared" si="78"/>
        <v>500</v>
      </c>
      <c r="BG72">
        <f t="shared" si="79"/>
        <v>700</v>
      </c>
      <c r="BH72">
        <f t="shared" si="80"/>
        <v>1200</v>
      </c>
      <c r="BN72">
        <f>'sheet1 (2)'!Y71</f>
        <v>2885373</v>
      </c>
      <c r="BO72">
        <f>'sheet1 (2)'!Z71</f>
        <v>1400000</v>
      </c>
      <c r="BP72">
        <f>'sheet1 (2)'!AA71</f>
        <v>30055970</v>
      </c>
      <c r="BR72">
        <f t="shared" ref="BR72:BR135" si="86">INT(BN72/5*$BE72/1000)</f>
        <v>403952</v>
      </c>
      <c r="BS72">
        <f t="shared" ref="BS72:BS135" si="87">INT(BO72/5*$BE72/1000)</f>
        <v>196000</v>
      </c>
      <c r="BT72">
        <f t="shared" ref="BT72:BT135" si="88">INT(BP72/5*$BE72/1000)</f>
        <v>4207835</v>
      </c>
      <c r="BV72">
        <f t="shared" ref="BV72:BV135" si="89">INT(BN72/5*$BF72/1000)</f>
        <v>288537</v>
      </c>
      <c r="BW72">
        <f t="shared" ref="BW72:BW135" si="90">INT(BO72/5*$BF72/1000)</f>
        <v>140000</v>
      </c>
      <c r="BX72">
        <f t="shared" ref="BX72:BX135" si="91">INT(BP72/5*$BF72/1000)</f>
        <v>3005597</v>
      </c>
      <c r="BZ72">
        <f t="shared" ref="BZ72:BZ135" si="92">INT(BN72/5*$BG72/1000)</f>
        <v>403952</v>
      </c>
      <c r="CA72">
        <f t="shared" ref="CA72:CA135" si="93">INT(BO72/5*$BG72/1000)</f>
        <v>196000</v>
      </c>
      <c r="CB72">
        <f t="shared" ref="CB72:CB135" si="94">INT(BP72/5*$BG72/1000)</f>
        <v>4207835</v>
      </c>
      <c r="CD72">
        <f t="shared" ref="CD72:CD135" si="95">INT(BN72/5*$BH72/1000)</f>
        <v>692489</v>
      </c>
      <c r="CE72">
        <f t="shared" ref="CE72:CE135" si="96">INT(BO72/5*$BH72/1000)</f>
        <v>336000</v>
      </c>
      <c r="CF72">
        <f t="shared" ref="CF72:CF135" si="97">INT(BP72/5*$BH72/1000)</f>
        <v>7213432</v>
      </c>
      <c r="CH72" t="str">
        <f t="shared" ref="CH72:CH135" si="98">BR$6&amp;BR72&amp;BR$5</f>
        <v>{{5,1,1,403952,0}|</v>
      </c>
      <c r="CI72" t="str">
        <f t="shared" ref="CI72:CI135" si="99">BS$6&amp;BS72&amp;BS$5</f>
        <v>{5,1,2,196000,0}|</v>
      </c>
      <c r="CJ72" t="str">
        <f t="shared" ref="CJ72:CJ135" si="100">BT$6&amp;BT72&amp;BT$5</f>
        <v>{5,1,3,4207835,3}}</v>
      </c>
      <c r="CK72" t="str">
        <f t="shared" ref="CK72:CK135" si="101">BU$6&amp;BU72&amp;BU$5</f>
        <v/>
      </c>
      <c r="CL72" t="str">
        <f t="shared" ref="CL72:CL135" si="102">BV$6&amp;BV72&amp;BV$5</f>
        <v>{{5,1,1,288537,0}|</v>
      </c>
      <c r="CM72" t="str">
        <f t="shared" ref="CM72:CM135" si="103">BW$6&amp;BW72&amp;BW$5</f>
        <v>{5,1,2,140000,0}|</v>
      </c>
      <c r="CN72" t="str">
        <f t="shared" ref="CN72:CN135" si="104">BX$6&amp;BX72&amp;BX$5</f>
        <v>{5,1,3,3005597,3}}</v>
      </c>
      <c r="CO72" t="str">
        <f t="shared" ref="CO72:CO135" si="105">BY$6&amp;BY72&amp;BY$5</f>
        <v/>
      </c>
      <c r="CP72" t="str">
        <f t="shared" ref="CP72:CP135" si="106">BZ$6&amp;BZ72&amp;BZ$5</f>
        <v>{{5,1,1,403952,0}|</v>
      </c>
      <c r="CQ72" t="str">
        <f t="shared" ref="CQ72:CQ135" si="107">CA$6&amp;CA72&amp;CA$5</f>
        <v>{5,1,2,196000,0}|</v>
      </c>
      <c r="CR72" t="str">
        <f t="shared" ref="CR72:CR135" si="108">CB$6&amp;CB72&amp;CB$5</f>
        <v>{5,1,3,4207835,3}}</v>
      </c>
      <c r="CS72" t="str">
        <f t="shared" ref="CS72:CS135" si="109">CC$6&amp;CC72&amp;CC$5</f>
        <v/>
      </c>
      <c r="CT72" t="str">
        <f t="shared" ref="CT72:CT135" si="110">CD$6&amp;CD72&amp;CD$5</f>
        <v>{{5,1,1,692489,0}|</v>
      </c>
      <c r="CU72" t="str">
        <f t="shared" ref="CU72:CU135" si="111">CE$6&amp;CE72&amp;CE$5</f>
        <v>{5,1,2,336000,0}|</v>
      </c>
      <c r="CV72" t="str">
        <f t="shared" ref="CV72:CV135" si="112">CF$6&amp;CF72&amp;CF$5</f>
        <v>{5,1,3,7213432,3}}</v>
      </c>
    </row>
    <row r="73" spans="7:100" x14ac:dyDescent="0.15">
      <c r="AX73">
        <v>67</v>
      </c>
      <c r="AZ73">
        <f t="shared" ref="AZ73:BC73" si="113">AZ13</f>
        <v>1</v>
      </c>
      <c r="BA73">
        <f t="shared" si="113"/>
        <v>0.5</v>
      </c>
      <c r="BB73">
        <f t="shared" si="113"/>
        <v>1.5</v>
      </c>
      <c r="BC73">
        <f t="shared" si="113"/>
        <v>3</v>
      </c>
      <c r="BE73">
        <f t="shared" si="77"/>
        <v>700</v>
      </c>
      <c r="BF73">
        <f t="shared" si="78"/>
        <v>420</v>
      </c>
      <c r="BG73">
        <f t="shared" si="79"/>
        <v>1100</v>
      </c>
      <c r="BH73">
        <f t="shared" si="80"/>
        <v>1200</v>
      </c>
      <c r="BN73">
        <f>'sheet1 (2)'!Y72</f>
        <v>6732537</v>
      </c>
      <c r="BO73">
        <f>'sheet1 (2)'!Z72</f>
        <v>8960000</v>
      </c>
      <c r="BP73">
        <f>'sheet1 (2)'!AA72</f>
        <v>192358208</v>
      </c>
      <c r="BR73">
        <f t="shared" si="86"/>
        <v>942555</v>
      </c>
      <c r="BS73">
        <f t="shared" si="87"/>
        <v>1254400</v>
      </c>
      <c r="BT73">
        <f t="shared" si="88"/>
        <v>26930149</v>
      </c>
      <c r="BV73">
        <f t="shared" si="89"/>
        <v>565533</v>
      </c>
      <c r="BW73">
        <f t="shared" si="90"/>
        <v>752640</v>
      </c>
      <c r="BX73">
        <f t="shared" si="91"/>
        <v>16158089</v>
      </c>
      <c r="BZ73">
        <f t="shared" si="92"/>
        <v>1481158</v>
      </c>
      <c r="CA73">
        <f t="shared" si="93"/>
        <v>1971200</v>
      </c>
      <c r="CB73">
        <f t="shared" si="94"/>
        <v>42318805</v>
      </c>
      <c r="CD73">
        <f t="shared" si="95"/>
        <v>1615808</v>
      </c>
      <c r="CE73">
        <f t="shared" si="96"/>
        <v>2150400</v>
      </c>
      <c r="CF73">
        <f t="shared" si="97"/>
        <v>46165969</v>
      </c>
      <c r="CH73" t="str">
        <f t="shared" si="98"/>
        <v>{{5,1,1,942555,0}|</v>
      </c>
      <c r="CI73" t="str">
        <f t="shared" si="99"/>
        <v>{5,1,2,1254400,0}|</v>
      </c>
      <c r="CJ73" t="str">
        <f t="shared" si="100"/>
        <v>{5,1,3,26930149,3}}</v>
      </c>
      <c r="CK73" t="str">
        <f t="shared" si="101"/>
        <v/>
      </c>
      <c r="CL73" t="str">
        <f t="shared" si="102"/>
        <v>{{5,1,1,565533,0}|</v>
      </c>
      <c r="CM73" t="str">
        <f t="shared" si="103"/>
        <v>{5,1,2,752640,0}|</v>
      </c>
      <c r="CN73" t="str">
        <f t="shared" si="104"/>
        <v>{5,1,3,16158089,3}}</v>
      </c>
      <c r="CO73" t="str">
        <f t="shared" si="105"/>
        <v/>
      </c>
      <c r="CP73" t="str">
        <f t="shared" si="106"/>
        <v>{{5,1,1,1481158,0}|</v>
      </c>
      <c r="CQ73" t="str">
        <f t="shared" si="107"/>
        <v>{5,1,2,1971200,0}|</v>
      </c>
      <c r="CR73" t="str">
        <f t="shared" si="108"/>
        <v>{5,1,3,42318805,3}}</v>
      </c>
      <c r="CS73" t="str">
        <f t="shared" si="109"/>
        <v/>
      </c>
      <c r="CT73" t="str">
        <f t="shared" si="110"/>
        <v>{{5,1,1,1615808,0}|</v>
      </c>
      <c r="CU73" t="str">
        <f t="shared" si="111"/>
        <v>{5,1,2,2150400,0}|</v>
      </c>
      <c r="CV73" t="str">
        <f t="shared" si="112"/>
        <v>{5,1,3,46165969,3}}</v>
      </c>
    </row>
    <row r="74" spans="7:100" x14ac:dyDescent="0.15">
      <c r="AX74">
        <v>68</v>
      </c>
      <c r="AZ74">
        <f t="shared" ref="AZ74:BC74" si="114">AZ14</f>
        <v>1</v>
      </c>
      <c r="BA74">
        <f t="shared" si="114"/>
        <v>0.5</v>
      </c>
      <c r="BB74">
        <f t="shared" si="114"/>
        <v>1</v>
      </c>
      <c r="BC74">
        <f t="shared" si="114"/>
        <v>0</v>
      </c>
      <c r="BE74">
        <f t="shared" si="77"/>
        <v>700</v>
      </c>
      <c r="BF74">
        <f t="shared" si="78"/>
        <v>420</v>
      </c>
      <c r="BG74">
        <f t="shared" si="79"/>
        <v>700</v>
      </c>
      <c r="BH74">
        <f t="shared" si="80"/>
        <v>0</v>
      </c>
      <c r="BN74">
        <f>'sheet1 (2)'!Y73</f>
        <v>7694328</v>
      </c>
      <c r="BO74">
        <f>'sheet1 (2)'!Z73</f>
        <v>11200000</v>
      </c>
      <c r="BP74">
        <f>'sheet1 (2)'!AA73</f>
        <v>240447761</v>
      </c>
      <c r="BR74">
        <f t="shared" si="86"/>
        <v>1077205</v>
      </c>
      <c r="BS74">
        <f t="shared" si="87"/>
        <v>1568000</v>
      </c>
      <c r="BT74">
        <f t="shared" si="88"/>
        <v>33662686</v>
      </c>
      <c r="BV74">
        <f t="shared" si="89"/>
        <v>646323</v>
      </c>
      <c r="BW74">
        <f t="shared" si="90"/>
        <v>940800</v>
      </c>
      <c r="BX74">
        <f t="shared" si="91"/>
        <v>20197611</v>
      </c>
      <c r="BZ74">
        <f t="shared" si="92"/>
        <v>1077205</v>
      </c>
      <c r="CA74">
        <f t="shared" si="93"/>
        <v>1568000</v>
      </c>
      <c r="CB74">
        <f t="shared" si="94"/>
        <v>33662686</v>
      </c>
      <c r="CD74">
        <f t="shared" si="95"/>
        <v>0</v>
      </c>
      <c r="CE74">
        <f t="shared" si="96"/>
        <v>0</v>
      </c>
      <c r="CF74">
        <f t="shared" si="97"/>
        <v>0</v>
      </c>
      <c r="CH74" t="str">
        <f t="shared" si="98"/>
        <v>{{5,1,1,1077205,0}|</v>
      </c>
      <c r="CI74" t="str">
        <f t="shared" si="99"/>
        <v>{5,1,2,1568000,0}|</v>
      </c>
      <c r="CJ74" t="str">
        <f t="shared" si="100"/>
        <v>{5,1,3,33662686,3}}</v>
      </c>
      <c r="CK74" t="str">
        <f t="shared" si="101"/>
        <v/>
      </c>
      <c r="CL74" t="str">
        <f t="shared" si="102"/>
        <v>{{5,1,1,646323,0}|</v>
      </c>
      <c r="CM74" t="str">
        <f t="shared" si="103"/>
        <v>{5,1,2,940800,0}|</v>
      </c>
      <c r="CN74" t="str">
        <f t="shared" si="104"/>
        <v>{5,1,3,20197611,3}}</v>
      </c>
      <c r="CO74" t="str">
        <f t="shared" si="105"/>
        <v/>
      </c>
      <c r="CP74" t="str">
        <f t="shared" si="106"/>
        <v>{{5,1,1,1077205,0}|</v>
      </c>
      <c r="CQ74" t="str">
        <f t="shared" si="107"/>
        <v>{5,1,2,1568000,0}|</v>
      </c>
      <c r="CR74" t="str">
        <f t="shared" si="108"/>
        <v>{5,1,3,33662686,3}}</v>
      </c>
      <c r="CS74" t="str">
        <f t="shared" si="109"/>
        <v/>
      </c>
      <c r="CT74" t="str">
        <f t="shared" si="110"/>
        <v>{{5,1,1,0,0}|</v>
      </c>
      <c r="CU74" t="str">
        <f t="shared" si="111"/>
        <v>{5,1,2,0,0}|</v>
      </c>
      <c r="CV74" t="str">
        <f t="shared" si="112"/>
        <v>{5,1,3,0,3}}</v>
      </c>
    </row>
    <row r="75" spans="7:100" x14ac:dyDescent="0.15">
      <c r="AX75">
        <v>69</v>
      </c>
      <c r="AZ75">
        <f t="shared" ref="AZ75:BC75" si="115">AZ15</f>
        <v>3</v>
      </c>
      <c r="BA75">
        <f t="shared" si="115"/>
        <v>0.6</v>
      </c>
      <c r="BB75">
        <f t="shared" si="115"/>
        <v>0.6</v>
      </c>
      <c r="BC75">
        <f t="shared" si="115"/>
        <v>3</v>
      </c>
      <c r="BE75">
        <f t="shared" si="77"/>
        <v>1200</v>
      </c>
      <c r="BF75">
        <f t="shared" si="78"/>
        <v>500</v>
      </c>
      <c r="BG75">
        <f t="shared" si="79"/>
        <v>500</v>
      </c>
      <c r="BH75">
        <f t="shared" si="80"/>
        <v>1200</v>
      </c>
      <c r="BN75">
        <f>'sheet1 (2)'!Y74</f>
        <v>6311753</v>
      </c>
      <c r="BO75">
        <f>'sheet1 (2)'!Z74</f>
        <v>10500000</v>
      </c>
      <c r="BP75">
        <f>'sheet1 (2)'!AA74</f>
        <v>225419776</v>
      </c>
      <c r="BR75">
        <f t="shared" si="86"/>
        <v>1514820</v>
      </c>
      <c r="BS75">
        <f t="shared" si="87"/>
        <v>2520000</v>
      </c>
      <c r="BT75">
        <f t="shared" si="88"/>
        <v>54100746</v>
      </c>
      <c r="BV75">
        <f t="shared" si="89"/>
        <v>631175</v>
      </c>
      <c r="BW75">
        <f t="shared" si="90"/>
        <v>1050000</v>
      </c>
      <c r="BX75">
        <f t="shared" si="91"/>
        <v>22541977</v>
      </c>
      <c r="BZ75">
        <f t="shared" si="92"/>
        <v>631175</v>
      </c>
      <c r="CA75">
        <f t="shared" si="93"/>
        <v>1050000</v>
      </c>
      <c r="CB75">
        <f t="shared" si="94"/>
        <v>22541977</v>
      </c>
      <c r="CD75">
        <f t="shared" si="95"/>
        <v>1514820</v>
      </c>
      <c r="CE75">
        <f t="shared" si="96"/>
        <v>2520000</v>
      </c>
      <c r="CF75">
        <f t="shared" si="97"/>
        <v>54100746</v>
      </c>
      <c r="CH75" t="str">
        <f t="shared" si="98"/>
        <v>{{5,1,1,1514820,0}|</v>
      </c>
      <c r="CI75" t="str">
        <f t="shared" si="99"/>
        <v>{5,1,2,2520000,0}|</v>
      </c>
      <c r="CJ75" t="str">
        <f t="shared" si="100"/>
        <v>{5,1,3,54100746,3}}</v>
      </c>
      <c r="CK75" t="str">
        <f t="shared" si="101"/>
        <v/>
      </c>
      <c r="CL75" t="str">
        <f t="shared" si="102"/>
        <v>{{5,1,1,631175,0}|</v>
      </c>
      <c r="CM75" t="str">
        <f t="shared" si="103"/>
        <v>{5,1,2,1050000,0}|</v>
      </c>
      <c r="CN75" t="str">
        <f t="shared" si="104"/>
        <v>{5,1,3,22541977,3}}</v>
      </c>
      <c r="CO75" t="str">
        <f t="shared" si="105"/>
        <v/>
      </c>
      <c r="CP75" t="str">
        <f t="shared" si="106"/>
        <v>{{5,1,1,631175,0}|</v>
      </c>
      <c r="CQ75" t="str">
        <f t="shared" si="107"/>
        <v>{5,1,2,1050000,0}|</v>
      </c>
      <c r="CR75" t="str">
        <f t="shared" si="108"/>
        <v>{5,1,3,22541977,3}}</v>
      </c>
      <c r="CS75" t="str">
        <f t="shared" si="109"/>
        <v/>
      </c>
      <c r="CT75" t="str">
        <f t="shared" si="110"/>
        <v>{{5,1,1,1514820,0}|</v>
      </c>
      <c r="CU75" t="str">
        <f t="shared" si="111"/>
        <v>{5,1,2,2520000,0}|</v>
      </c>
      <c r="CV75" t="str">
        <f t="shared" si="112"/>
        <v>{5,1,3,54100746,3}}</v>
      </c>
    </row>
    <row r="76" spans="7:100" x14ac:dyDescent="0.15">
      <c r="AX76">
        <v>70</v>
      </c>
      <c r="AZ76">
        <f t="shared" ref="AZ76:BC76" si="116">AZ16</f>
        <v>3</v>
      </c>
      <c r="BA76">
        <f t="shared" si="116"/>
        <v>0.42857142857142855</v>
      </c>
      <c r="BB76">
        <f t="shared" si="116"/>
        <v>1</v>
      </c>
      <c r="BC76">
        <f t="shared" si="116"/>
        <v>3</v>
      </c>
      <c r="BE76">
        <f t="shared" si="77"/>
        <v>1200</v>
      </c>
      <c r="BF76">
        <f t="shared" si="78"/>
        <v>280</v>
      </c>
      <c r="BG76">
        <f t="shared" si="79"/>
        <v>700</v>
      </c>
      <c r="BH76">
        <f t="shared" si="80"/>
        <v>1200</v>
      </c>
      <c r="BN76">
        <f>'sheet1 (2)'!Y75</f>
        <v>10820149</v>
      </c>
      <c r="BO76">
        <f>'sheet1 (2)'!Z75</f>
        <v>12600000</v>
      </c>
      <c r="BP76">
        <f>'sheet1 (2)'!AA75</f>
        <v>270503731</v>
      </c>
      <c r="BR76">
        <f t="shared" si="86"/>
        <v>2596835</v>
      </c>
      <c r="BS76">
        <f t="shared" si="87"/>
        <v>3024000</v>
      </c>
      <c r="BT76">
        <f t="shared" si="88"/>
        <v>64920895</v>
      </c>
      <c r="BV76">
        <f t="shared" si="89"/>
        <v>605928</v>
      </c>
      <c r="BW76">
        <f t="shared" si="90"/>
        <v>705600</v>
      </c>
      <c r="BX76">
        <f t="shared" si="91"/>
        <v>15148208</v>
      </c>
      <c r="BZ76">
        <f t="shared" si="92"/>
        <v>1514820</v>
      </c>
      <c r="CA76">
        <f t="shared" si="93"/>
        <v>1764000</v>
      </c>
      <c r="CB76">
        <f t="shared" si="94"/>
        <v>37870522</v>
      </c>
      <c r="CD76">
        <f t="shared" si="95"/>
        <v>2596835</v>
      </c>
      <c r="CE76">
        <f t="shared" si="96"/>
        <v>3024000</v>
      </c>
      <c r="CF76">
        <f t="shared" si="97"/>
        <v>64920895</v>
      </c>
      <c r="CH76" t="str">
        <f t="shared" si="98"/>
        <v>{{5,1,1,2596835,0}|</v>
      </c>
      <c r="CI76" t="str">
        <f t="shared" si="99"/>
        <v>{5,1,2,3024000,0}|</v>
      </c>
      <c r="CJ76" t="str">
        <f t="shared" si="100"/>
        <v>{5,1,3,64920895,3}}</v>
      </c>
      <c r="CK76" t="str">
        <f t="shared" si="101"/>
        <v/>
      </c>
      <c r="CL76" t="str">
        <f t="shared" si="102"/>
        <v>{{5,1,1,605928,0}|</v>
      </c>
      <c r="CM76" t="str">
        <f t="shared" si="103"/>
        <v>{5,1,2,705600,0}|</v>
      </c>
      <c r="CN76" t="str">
        <f t="shared" si="104"/>
        <v>{5,1,3,15148208,3}}</v>
      </c>
      <c r="CO76" t="str">
        <f t="shared" si="105"/>
        <v/>
      </c>
      <c r="CP76" t="str">
        <f t="shared" si="106"/>
        <v>{{5,1,1,1514820,0}|</v>
      </c>
      <c r="CQ76" t="str">
        <f t="shared" si="107"/>
        <v>{5,1,2,1764000,0}|</v>
      </c>
      <c r="CR76" t="str">
        <f t="shared" si="108"/>
        <v>{5,1,3,37870522,3}}</v>
      </c>
      <c r="CS76" t="str">
        <f t="shared" si="109"/>
        <v/>
      </c>
      <c r="CT76" t="str">
        <f t="shared" si="110"/>
        <v>{{5,1,1,2596835,0}|</v>
      </c>
      <c r="CU76" t="str">
        <f t="shared" si="111"/>
        <v>{5,1,2,3024000,0}|</v>
      </c>
      <c r="CV76" t="str">
        <f t="shared" si="112"/>
        <v>{5,1,3,64920895,3}}</v>
      </c>
    </row>
    <row r="77" spans="7:100" x14ac:dyDescent="0.15">
      <c r="AX77">
        <v>71</v>
      </c>
      <c r="AZ77">
        <f t="shared" ref="AZ77:BC77" si="117">AZ17</f>
        <v>3</v>
      </c>
      <c r="BA77">
        <f t="shared" si="117"/>
        <v>0.6</v>
      </c>
      <c r="BB77">
        <f t="shared" si="117"/>
        <v>3</v>
      </c>
      <c r="BC77">
        <f t="shared" si="117"/>
        <v>0.6</v>
      </c>
      <c r="BE77">
        <f t="shared" si="77"/>
        <v>1200</v>
      </c>
      <c r="BF77">
        <f t="shared" si="78"/>
        <v>500</v>
      </c>
      <c r="BG77">
        <f t="shared" si="79"/>
        <v>1200</v>
      </c>
      <c r="BH77">
        <f t="shared" si="80"/>
        <v>500</v>
      </c>
      <c r="BN77">
        <f>'sheet1 (2)'!Y76</f>
        <v>12623507</v>
      </c>
      <c r="BO77">
        <f>'sheet1 (2)'!Z76</f>
        <v>13440000</v>
      </c>
      <c r="BP77">
        <f>'sheet1 (2)'!AA76</f>
        <v>288537313</v>
      </c>
      <c r="BR77">
        <f t="shared" si="86"/>
        <v>3029641</v>
      </c>
      <c r="BS77">
        <f t="shared" si="87"/>
        <v>3225600</v>
      </c>
      <c r="BT77">
        <f t="shared" si="88"/>
        <v>69248955</v>
      </c>
      <c r="BV77">
        <f t="shared" si="89"/>
        <v>1262350</v>
      </c>
      <c r="BW77">
        <f t="shared" si="90"/>
        <v>1344000</v>
      </c>
      <c r="BX77">
        <f t="shared" si="91"/>
        <v>28853731</v>
      </c>
      <c r="BZ77">
        <f t="shared" si="92"/>
        <v>3029641</v>
      </c>
      <c r="CA77">
        <f t="shared" si="93"/>
        <v>3225600</v>
      </c>
      <c r="CB77">
        <f t="shared" si="94"/>
        <v>69248955</v>
      </c>
      <c r="CD77">
        <f t="shared" si="95"/>
        <v>1262350</v>
      </c>
      <c r="CE77">
        <f t="shared" si="96"/>
        <v>1344000</v>
      </c>
      <c r="CF77">
        <f t="shared" si="97"/>
        <v>28853731</v>
      </c>
      <c r="CH77" t="str">
        <f t="shared" si="98"/>
        <v>{{5,1,1,3029641,0}|</v>
      </c>
      <c r="CI77" t="str">
        <f t="shared" si="99"/>
        <v>{5,1,2,3225600,0}|</v>
      </c>
      <c r="CJ77" t="str">
        <f t="shared" si="100"/>
        <v>{5,1,3,69248955,3}}</v>
      </c>
      <c r="CK77" t="str">
        <f t="shared" si="101"/>
        <v/>
      </c>
      <c r="CL77" t="str">
        <f t="shared" si="102"/>
        <v>{{5,1,1,1262350,0}|</v>
      </c>
      <c r="CM77" t="str">
        <f t="shared" si="103"/>
        <v>{5,1,2,1344000,0}|</v>
      </c>
      <c r="CN77" t="str">
        <f t="shared" si="104"/>
        <v>{5,1,3,28853731,3}}</v>
      </c>
      <c r="CO77" t="str">
        <f t="shared" si="105"/>
        <v/>
      </c>
      <c r="CP77" t="str">
        <f t="shared" si="106"/>
        <v>{{5,1,1,3029641,0}|</v>
      </c>
      <c r="CQ77" t="str">
        <f t="shared" si="107"/>
        <v>{5,1,2,3225600,0}|</v>
      </c>
      <c r="CR77" t="str">
        <f t="shared" si="108"/>
        <v>{5,1,3,69248955,3}}</v>
      </c>
      <c r="CS77" t="str">
        <f t="shared" si="109"/>
        <v/>
      </c>
      <c r="CT77" t="str">
        <f t="shared" si="110"/>
        <v>{{5,1,1,1262350,0}|</v>
      </c>
      <c r="CU77" t="str">
        <f t="shared" si="111"/>
        <v>{5,1,2,1344000,0}|</v>
      </c>
      <c r="CV77" t="str">
        <f t="shared" si="112"/>
        <v>{5,1,3,28853731,3}}</v>
      </c>
    </row>
    <row r="78" spans="7:100" x14ac:dyDescent="0.15">
      <c r="AX78">
        <v>72</v>
      </c>
      <c r="AZ78">
        <f t="shared" ref="AZ78:BC78" si="118">AZ18</f>
        <v>3</v>
      </c>
      <c r="BA78">
        <f t="shared" si="118"/>
        <v>0.6</v>
      </c>
      <c r="BB78">
        <f t="shared" si="118"/>
        <v>1.5</v>
      </c>
      <c r="BC78">
        <f t="shared" si="118"/>
        <v>0.75</v>
      </c>
      <c r="BE78">
        <f t="shared" si="77"/>
        <v>1200</v>
      </c>
      <c r="BF78">
        <f t="shared" si="78"/>
        <v>500</v>
      </c>
      <c r="BG78">
        <f t="shared" si="79"/>
        <v>1100</v>
      </c>
      <c r="BH78">
        <f t="shared" si="80"/>
        <v>620</v>
      </c>
      <c r="BN78">
        <f>'sheet1 (2)'!Y77</f>
        <v>571063</v>
      </c>
      <c r="BO78">
        <f>'sheet1 (2)'!Z77</f>
        <v>133000</v>
      </c>
      <c r="BP78">
        <f>'sheet1 (2)'!AA77</f>
        <v>2855317</v>
      </c>
      <c r="BR78">
        <f t="shared" si="86"/>
        <v>137055</v>
      </c>
      <c r="BS78">
        <f t="shared" si="87"/>
        <v>31920</v>
      </c>
      <c r="BT78">
        <f t="shared" si="88"/>
        <v>685276</v>
      </c>
      <c r="BV78">
        <f t="shared" si="89"/>
        <v>57106</v>
      </c>
      <c r="BW78">
        <f t="shared" si="90"/>
        <v>13300</v>
      </c>
      <c r="BX78">
        <f t="shared" si="91"/>
        <v>285531</v>
      </c>
      <c r="BZ78">
        <f t="shared" si="92"/>
        <v>125633</v>
      </c>
      <c r="CA78">
        <f t="shared" si="93"/>
        <v>29260</v>
      </c>
      <c r="CB78">
        <f t="shared" si="94"/>
        <v>628169</v>
      </c>
      <c r="CD78">
        <f t="shared" si="95"/>
        <v>70811</v>
      </c>
      <c r="CE78">
        <f t="shared" si="96"/>
        <v>16492</v>
      </c>
      <c r="CF78">
        <f t="shared" si="97"/>
        <v>354059</v>
      </c>
      <c r="CH78" t="str">
        <f t="shared" si="98"/>
        <v>{{5,1,1,137055,0}|</v>
      </c>
      <c r="CI78" t="str">
        <f t="shared" si="99"/>
        <v>{5,1,2,31920,0}|</v>
      </c>
      <c r="CJ78" t="str">
        <f t="shared" si="100"/>
        <v>{5,1,3,685276,3}}</v>
      </c>
      <c r="CK78" t="str">
        <f t="shared" si="101"/>
        <v/>
      </c>
      <c r="CL78" t="str">
        <f t="shared" si="102"/>
        <v>{{5,1,1,57106,0}|</v>
      </c>
      <c r="CM78" t="str">
        <f t="shared" si="103"/>
        <v>{5,1,2,13300,0}|</v>
      </c>
      <c r="CN78" t="str">
        <f t="shared" si="104"/>
        <v>{5,1,3,285531,3}}</v>
      </c>
      <c r="CO78" t="str">
        <f t="shared" si="105"/>
        <v/>
      </c>
      <c r="CP78" t="str">
        <f t="shared" si="106"/>
        <v>{{5,1,1,125633,0}|</v>
      </c>
      <c r="CQ78" t="str">
        <f t="shared" si="107"/>
        <v>{5,1,2,29260,0}|</v>
      </c>
      <c r="CR78" t="str">
        <f t="shared" si="108"/>
        <v>{5,1,3,628169,3}}</v>
      </c>
      <c r="CS78" t="str">
        <f t="shared" si="109"/>
        <v/>
      </c>
      <c r="CT78" t="str">
        <f t="shared" si="110"/>
        <v>{{5,1,1,70811,0}|</v>
      </c>
      <c r="CU78" t="str">
        <f t="shared" si="111"/>
        <v>{5,1,2,16492,0}|</v>
      </c>
      <c r="CV78" t="str">
        <f t="shared" si="112"/>
        <v>{5,1,3,354059,3}}</v>
      </c>
    </row>
    <row r="79" spans="7:100" x14ac:dyDescent="0.15">
      <c r="AX79">
        <v>73</v>
      </c>
      <c r="AZ79">
        <f t="shared" ref="AZ79:BC79" si="119">AZ19</f>
        <v>1.5</v>
      </c>
      <c r="BA79">
        <f t="shared" si="119"/>
        <v>1</v>
      </c>
      <c r="BB79">
        <f t="shared" si="119"/>
        <v>0.75</v>
      </c>
      <c r="BC79">
        <f t="shared" si="119"/>
        <v>1</v>
      </c>
      <c r="BE79">
        <f t="shared" si="77"/>
        <v>1100</v>
      </c>
      <c r="BF79">
        <f t="shared" si="78"/>
        <v>700</v>
      </c>
      <c r="BG79">
        <f t="shared" si="79"/>
        <v>620</v>
      </c>
      <c r="BH79">
        <f t="shared" si="80"/>
        <v>700</v>
      </c>
      <c r="BN79">
        <f>'sheet1 (2)'!Y78</f>
        <v>886651</v>
      </c>
      <c r="BO79">
        <f>'sheet1 (2)'!Z78</f>
        <v>157500</v>
      </c>
      <c r="BP79">
        <f>'sheet1 (2)'!AA78</f>
        <v>3381296</v>
      </c>
      <c r="BR79">
        <f t="shared" si="86"/>
        <v>195063</v>
      </c>
      <c r="BS79">
        <f t="shared" si="87"/>
        <v>34650</v>
      </c>
      <c r="BT79">
        <f t="shared" si="88"/>
        <v>743885</v>
      </c>
      <c r="BV79">
        <f t="shared" si="89"/>
        <v>124131</v>
      </c>
      <c r="BW79">
        <f t="shared" si="90"/>
        <v>22050</v>
      </c>
      <c r="BX79">
        <f t="shared" si="91"/>
        <v>473381</v>
      </c>
      <c r="BZ79">
        <f t="shared" si="92"/>
        <v>109944</v>
      </c>
      <c r="CA79">
        <f t="shared" si="93"/>
        <v>19530</v>
      </c>
      <c r="CB79">
        <f t="shared" si="94"/>
        <v>419280</v>
      </c>
      <c r="CD79">
        <f t="shared" si="95"/>
        <v>124131</v>
      </c>
      <c r="CE79">
        <f t="shared" si="96"/>
        <v>22050</v>
      </c>
      <c r="CF79">
        <f t="shared" si="97"/>
        <v>473381</v>
      </c>
      <c r="CH79" t="str">
        <f t="shared" si="98"/>
        <v>{{5,1,1,195063,0}|</v>
      </c>
      <c r="CI79" t="str">
        <f t="shared" si="99"/>
        <v>{5,1,2,34650,0}|</v>
      </c>
      <c r="CJ79" t="str">
        <f t="shared" si="100"/>
        <v>{5,1,3,743885,3}}</v>
      </c>
      <c r="CK79" t="str">
        <f t="shared" si="101"/>
        <v/>
      </c>
      <c r="CL79" t="str">
        <f t="shared" si="102"/>
        <v>{{5,1,1,124131,0}|</v>
      </c>
      <c r="CM79" t="str">
        <f t="shared" si="103"/>
        <v>{5,1,2,22050,0}|</v>
      </c>
      <c r="CN79" t="str">
        <f t="shared" si="104"/>
        <v>{5,1,3,473381,3}}</v>
      </c>
      <c r="CO79" t="str">
        <f t="shared" si="105"/>
        <v/>
      </c>
      <c r="CP79" t="str">
        <f t="shared" si="106"/>
        <v>{{5,1,1,109944,0}|</v>
      </c>
      <c r="CQ79" t="str">
        <f t="shared" si="107"/>
        <v>{5,1,2,19530,0}|</v>
      </c>
      <c r="CR79" t="str">
        <f t="shared" si="108"/>
        <v>{5,1,3,419280,3}}</v>
      </c>
      <c r="CS79" t="str">
        <f t="shared" si="109"/>
        <v/>
      </c>
      <c r="CT79" t="str">
        <f t="shared" si="110"/>
        <v>{{5,1,1,124131,0}|</v>
      </c>
      <c r="CU79" t="str">
        <f t="shared" si="111"/>
        <v>{5,1,2,22050,0}|</v>
      </c>
      <c r="CV79" t="str">
        <f t="shared" si="112"/>
        <v>{5,1,3,473381,3}}</v>
      </c>
    </row>
    <row r="80" spans="7:100" x14ac:dyDescent="0.15">
      <c r="AX80">
        <v>74</v>
      </c>
      <c r="AZ80">
        <f t="shared" ref="AZ80:BC80" si="120">AZ20</f>
        <v>3</v>
      </c>
      <c r="BA80">
        <f t="shared" si="120"/>
        <v>0.5</v>
      </c>
      <c r="BB80">
        <f t="shared" si="120"/>
        <v>1.5</v>
      </c>
      <c r="BC80">
        <f t="shared" si="120"/>
        <v>1</v>
      </c>
      <c r="BE80">
        <f t="shared" si="77"/>
        <v>1200</v>
      </c>
      <c r="BF80">
        <f t="shared" si="78"/>
        <v>420</v>
      </c>
      <c r="BG80">
        <f t="shared" si="79"/>
        <v>1100</v>
      </c>
      <c r="BH80">
        <f t="shared" si="80"/>
        <v>700</v>
      </c>
      <c r="BN80">
        <f>'sheet1 (2)'!Y79</f>
        <v>1773302</v>
      </c>
      <c r="BO80">
        <f>'sheet1 (2)'!Z79</f>
        <v>273000</v>
      </c>
      <c r="BP80">
        <f>'sheet1 (2)'!AA79</f>
        <v>5860914</v>
      </c>
      <c r="BR80">
        <f t="shared" si="86"/>
        <v>425592</v>
      </c>
      <c r="BS80">
        <f t="shared" si="87"/>
        <v>65520</v>
      </c>
      <c r="BT80">
        <f t="shared" si="88"/>
        <v>1406619</v>
      </c>
      <c r="BV80">
        <f t="shared" si="89"/>
        <v>148957</v>
      </c>
      <c r="BW80">
        <f t="shared" si="90"/>
        <v>22932</v>
      </c>
      <c r="BX80">
        <f t="shared" si="91"/>
        <v>492316</v>
      </c>
      <c r="BZ80">
        <f t="shared" si="92"/>
        <v>390126</v>
      </c>
      <c r="CA80">
        <f t="shared" si="93"/>
        <v>60060</v>
      </c>
      <c r="CB80">
        <f t="shared" si="94"/>
        <v>1289401</v>
      </c>
      <c r="CD80">
        <f t="shared" si="95"/>
        <v>248262</v>
      </c>
      <c r="CE80">
        <f t="shared" si="96"/>
        <v>38220</v>
      </c>
      <c r="CF80">
        <f t="shared" si="97"/>
        <v>820527</v>
      </c>
      <c r="CH80" t="str">
        <f t="shared" si="98"/>
        <v>{{5,1,1,425592,0}|</v>
      </c>
      <c r="CI80" t="str">
        <f t="shared" si="99"/>
        <v>{5,1,2,65520,0}|</v>
      </c>
      <c r="CJ80" t="str">
        <f t="shared" si="100"/>
        <v>{5,1,3,1406619,3}}</v>
      </c>
      <c r="CK80" t="str">
        <f t="shared" si="101"/>
        <v/>
      </c>
      <c r="CL80" t="str">
        <f t="shared" si="102"/>
        <v>{{5,1,1,148957,0}|</v>
      </c>
      <c r="CM80" t="str">
        <f t="shared" si="103"/>
        <v>{5,1,2,22932,0}|</v>
      </c>
      <c r="CN80" t="str">
        <f t="shared" si="104"/>
        <v>{5,1,3,492316,3}}</v>
      </c>
      <c r="CO80" t="str">
        <f t="shared" si="105"/>
        <v/>
      </c>
      <c r="CP80" t="str">
        <f t="shared" si="106"/>
        <v>{{5,1,1,390126,0}|</v>
      </c>
      <c r="CQ80" t="str">
        <f t="shared" si="107"/>
        <v>{5,1,2,60060,0}|</v>
      </c>
      <c r="CR80" t="str">
        <f t="shared" si="108"/>
        <v>{5,1,3,1289401,3}}</v>
      </c>
      <c r="CS80" t="str">
        <f t="shared" si="109"/>
        <v/>
      </c>
      <c r="CT80" t="str">
        <f t="shared" si="110"/>
        <v>{{5,1,1,248262,0}|</v>
      </c>
      <c r="CU80" t="str">
        <f t="shared" si="111"/>
        <v>{5,1,2,38220,0}|</v>
      </c>
      <c r="CV80" t="str">
        <f t="shared" si="112"/>
        <v>{5,1,3,820527,3}}</v>
      </c>
    </row>
    <row r="81" spans="50:100" x14ac:dyDescent="0.15">
      <c r="AX81">
        <v>75</v>
      </c>
      <c r="AZ81">
        <f t="shared" ref="AZ81:BC81" si="121">AZ21</f>
        <v>1.5</v>
      </c>
      <c r="BA81">
        <f t="shared" si="121"/>
        <v>1</v>
      </c>
      <c r="BB81">
        <f t="shared" si="121"/>
        <v>0.75</v>
      </c>
      <c r="BC81">
        <f t="shared" si="121"/>
        <v>1</v>
      </c>
      <c r="BE81">
        <f t="shared" si="77"/>
        <v>1100</v>
      </c>
      <c r="BF81">
        <f t="shared" si="78"/>
        <v>700</v>
      </c>
      <c r="BG81">
        <f t="shared" si="79"/>
        <v>620</v>
      </c>
      <c r="BH81">
        <f t="shared" si="80"/>
        <v>700</v>
      </c>
      <c r="BN81">
        <f>'sheet1 (2)'!Y80</f>
        <v>2091895</v>
      </c>
      <c r="BO81">
        <f>'sheet1 (2)'!Z80</f>
        <v>1663200</v>
      </c>
      <c r="BP81">
        <f>'sheet1 (2)'!AA80</f>
        <v>35706492</v>
      </c>
      <c r="BR81">
        <f t="shared" si="86"/>
        <v>460216</v>
      </c>
      <c r="BS81">
        <f t="shared" si="87"/>
        <v>365904</v>
      </c>
      <c r="BT81">
        <f t="shared" si="88"/>
        <v>7855428</v>
      </c>
      <c r="BV81">
        <f t="shared" si="89"/>
        <v>292865</v>
      </c>
      <c r="BW81">
        <f t="shared" si="90"/>
        <v>232848</v>
      </c>
      <c r="BX81">
        <f t="shared" si="91"/>
        <v>4998908</v>
      </c>
      <c r="BZ81">
        <f t="shared" si="92"/>
        <v>259394</v>
      </c>
      <c r="CA81">
        <f t="shared" si="93"/>
        <v>206236</v>
      </c>
      <c r="CB81">
        <f t="shared" si="94"/>
        <v>4427605</v>
      </c>
      <c r="CD81">
        <f t="shared" si="95"/>
        <v>292865</v>
      </c>
      <c r="CE81">
        <f t="shared" si="96"/>
        <v>232848</v>
      </c>
      <c r="CF81">
        <f t="shared" si="97"/>
        <v>4998908</v>
      </c>
      <c r="CH81" t="str">
        <f t="shared" si="98"/>
        <v>{{5,1,1,460216,0}|</v>
      </c>
      <c r="CI81" t="str">
        <f t="shared" si="99"/>
        <v>{5,1,2,365904,0}|</v>
      </c>
      <c r="CJ81" t="str">
        <f t="shared" si="100"/>
        <v>{5,1,3,7855428,3}}</v>
      </c>
      <c r="CK81" t="str">
        <f t="shared" si="101"/>
        <v/>
      </c>
      <c r="CL81" t="str">
        <f t="shared" si="102"/>
        <v>{{5,1,1,292865,0}|</v>
      </c>
      <c r="CM81" t="str">
        <f t="shared" si="103"/>
        <v>{5,1,2,232848,0}|</v>
      </c>
      <c r="CN81" t="str">
        <f t="shared" si="104"/>
        <v>{5,1,3,4998908,3}}</v>
      </c>
      <c r="CO81" t="str">
        <f t="shared" si="105"/>
        <v/>
      </c>
      <c r="CP81" t="str">
        <f t="shared" si="106"/>
        <v>{{5,1,1,259394,0}|</v>
      </c>
      <c r="CQ81" t="str">
        <f t="shared" si="107"/>
        <v>{5,1,2,206236,0}|</v>
      </c>
      <c r="CR81" t="str">
        <f t="shared" si="108"/>
        <v>{5,1,3,4427605,3}}</v>
      </c>
      <c r="CS81" t="str">
        <f t="shared" si="109"/>
        <v/>
      </c>
      <c r="CT81" t="str">
        <f t="shared" si="110"/>
        <v>{{5,1,1,292865,0}|</v>
      </c>
      <c r="CU81" t="str">
        <f t="shared" si="111"/>
        <v>{5,1,2,232848,0}|</v>
      </c>
      <c r="CV81" t="str">
        <f t="shared" si="112"/>
        <v>{5,1,3,4998908,3}}</v>
      </c>
    </row>
    <row r="82" spans="50:100" x14ac:dyDescent="0.15">
      <c r="AX82">
        <v>76</v>
      </c>
      <c r="AZ82">
        <f t="shared" ref="AZ82:BC82" si="122">AZ22</f>
        <v>1.5</v>
      </c>
      <c r="BA82">
        <f t="shared" si="122"/>
        <v>1</v>
      </c>
      <c r="BB82">
        <f t="shared" si="122"/>
        <v>0.75</v>
      </c>
      <c r="BC82">
        <f t="shared" si="122"/>
        <v>1</v>
      </c>
      <c r="BE82">
        <f t="shared" si="77"/>
        <v>1100</v>
      </c>
      <c r="BF82">
        <f t="shared" si="78"/>
        <v>700</v>
      </c>
      <c r="BG82">
        <f t="shared" si="79"/>
        <v>620</v>
      </c>
      <c r="BH82">
        <f t="shared" si="80"/>
        <v>700</v>
      </c>
      <c r="BN82">
        <f>'sheet1 (2)'!Y81</f>
        <v>3173910</v>
      </c>
      <c r="BO82">
        <f>'sheet1 (2)'!Z81</f>
        <v>1960000</v>
      </c>
      <c r="BP82">
        <f>'sheet1 (2)'!AA81</f>
        <v>42078358</v>
      </c>
      <c r="BR82">
        <f t="shared" si="86"/>
        <v>698260</v>
      </c>
      <c r="BS82">
        <f t="shared" si="87"/>
        <v>431200</v>
      </c>
      <c r="BT82">
        <f t="shared" si="88"/>
        <v>9257238</v>
      </c>
      <c r="BV82">
        <f t="shared" si="89"/>
        <v>444347</v>
      </c>
      <c r="BW82">
        <f t="shared" si="90"/>
        <v>274400</v>
      </c>
      <c r="BX82">
        <f t="shared" si="91"/>
        <v>5890970</v>
      </c>
      <c r="BZ82">
        <f t="shared" si="92"/>
        <v>393564</v>
      </c>
      <c r="CA82">
        <f t="shared" si="93"/>
        <v>243040</v>
      </c>
      <c r="CB82">
        <f t="shared" si="94"/>
        <v>5217716</v>
      </c>
      <c r="CD82">
        <f t="shared" si="95"/>
        <v>444347</v>
      </c>
      <c r="CE82">
        <f t="shared" si="96"/>
        <v>274400</v>
      </c>
      <c r="CF82">
        <f t="shared" si="97"/>
        <v>5890970</v>
      </c>
      <c r="CH82" t="str">
        <f t="shared" si="98"/>
        <v>{{5,1,1,698260,0}|</v>
      </c>
      <c r="CI82" t="str">
        <f t="shared" si="99"/>
        <v>{5,1,2,431200,0}|</v>
      </c>
      <c r="CJ82" t="str">
        <f t="shared" si="100"/>
        <v>{5,1,3,9257238,3}}</v>
      </c>
      <c r="CK82" t="str">
        <f t="shared" si="101"/>
        <v/>
      </c>
      <c r="CL82" t="str">
        <f t="shared" si="102"/>
        <v>{{5,1,1,444347,0}|</v>
      </c>
      <c r="CM82" t="str">
        <f t="shared" si="103"/>
        <v>{5,1,2,274400,0}|</v>
      </c>
      <c r="CN82" t="str">
        <f t="shared" si="104"/>
        <v>{5,1,3,5890970,3}}</v>
      </c>
      <c r="CO82" t="str">
        <f t="shared" si="105"/>
        <v/>
      </c>
      <c r="CP82" t="str">
        <f t="shared" si="106"/>
        <v>{{5,1,1,393564,0}|</v>
      </c>
      <c r="CQ82" t="str">
        <f t="shared" si="107"/>
        <v>{5,1,2,243040,0}|</v>
      </c>
      <c r="CR82" t="str">
        <f t="shared" si="108"/>
        <v>{5,1,3,5217716,3}}</v>
      </c>
      <c r="CS82" t="str">
        <f t="shared" si="109"/>
        <v/>
      </c>
      <c r="CT82" t="str">
        <f t="shared" si="110"/>
        <v>{{5,1,1,444347,0}|</v>
      </c>
      <c r="CU82" t="str">
        <f t="shared" si="111"/>
        <v>{5,1,2,274400,0}|</v>
      </c>
      <c r="CV82" t="str">
        <f t="shared" si="112"/>
        <v>{5,1,3,5890970,3}}</v>
      </c>
    </row>
    <row r="83" spans="50:100" x14ac:dyDescent="0.15">
      <c r="AX83">
        <v>77</v>
      </c>
      <c r="AZ83">
        <f t="shared" ref="AZ83:BC83" si="123">AZ23</f>
        <v>1</v>
      </c>
      <c r="BA83">
        <f t="shared" si="123"/>
        <v>0.5</v>
      </c>
      <c r="BB83">
        <f t="shared" si="123"/>
        <v>1.5</v>
      </c>
      <c r="BC83">
        <f t="shared" si="123"/>
        <v>3</v>
      </c>
      <c r="BE83">
        <f t="shared" si="77"/>
        <v>700</v>
      </c>
      <c r="BF83">
        <f t="shared" si="78"/>
        <v>420</v>
      </c>
      <c r="BG83">
        <f t="shared" si="79"/>
        <v>1100</v>
      </c>
      <c r="BH83">
        <f t="shared" si="80"/>
        <v>1200</v>
      </c>
      <c r="BN83">
        <f>'sheet1 (2)'!Y82</f>
        <v>7465902</v>
      </c>
      <c r="BO83">
        <f>'sheet1 (2)'!Z82</f>
        <v>12992000</v>
      </c>
      <c r="BP83">
        <f>'sheet1 (2)'!AA82</f>
        <v>278919402</v>
      </c>
      <c r="BR83">
        <f t="shared" si="86"/>
        <v>1045226</v>
      </c>
      <c r="BS83">
        <f t="shared" si="87"/>
        <v>1818880</v>
      </c>
      <c r="BT83">
        <f t="shared" si="88"/>
        <v>39048716</v>
      </c>
      <c r="BV83">
        <f t="shared" si="89"/>
        <v>627135</v>
      </c>
      <c r="BW83">
        <f t="shared" si="90"/>
        <v>1091328</v>
      </c>
      <c r="BX83">
        <f t="shared" si="91"/>
        <v>23429229</v>
      </c>
      <c r="BZ83">
        <f t="shared" si="92"/>
        <v>1642498</v>
      </c>
      <c r="CA83">
        <f t="shared" si="93"/>
        <v>2858240</v>
      </c>
      <c r="CB83">
        <f t="shared" si="94"/>
        <v>61362268</v>
      </c>
      <c r="CD83">
        <f t="shared" si="95"/>
        <v>1791816</v>
      </c>
      <c r="CE83">
        <f t="shared" si="96"/>
        <v>3118080</v>
      </c>
      <c r="CF83">
        <f t="shared" si="97"/>
        <v>66940656</v>
      </c>
      <c r="CH83" t="str">
        <f t="shared" si="98"/>
        <v>{{5,1,1,1045226,0}|</v>
      </c>
      <c r="CI83" t="str">
        <f t="shared" si="99"/>
        <v>{5,1,2,1818880,0}|</v>
      </c>
      <c r="CJ83" t="str">
        <f t="shared" si="100"/>
        <v>{5,1,3,39048716,3}}</v>
      </c>
      <c r="CK83" t="str">
        <f t="shared" si="101"/>
        <v/>
      </c>
      <c r="CL83" t="str">
        <f t="shared" si="102"/>
        <v>{{5,1,1,627135,0}|</v>
      </c>
      <c r="CM83" t="str">
        <f t="shared" si="103"/>
        <v>{5,1,2,1091328,0}|</v>
      </c>
      <c r="CN83" t="str">
        <f t="shared" si="104"/>
        <v>{5,1,3,23429229,3}}</v>
      </c>
      <c r="CO83" t="str">
        <f t="shared" si="105"/>
        <v/>
      </c>
      <c r="CP83" t="str">
        <f t="shared" si="106"/>
        <v>{{5,1,1,1642498,0}|</v>
      </c>
      <c r="CQ83" t="str">
        <f t="shared" si="107"/>
        <v>{5,1,2,2858240,0}|</v>
      </c>
      <c r="CR83" t="str">
        <f t="shared" si="108"/>
        <v>{5,1,3,61362268,3}}</v>
      </c>
      <c r="CS83" t="str">
        <f t="shared" si="109"/>
        <v/>
      </c>
      <c r="CT83" t="str">
        <f t="shared" si="110"/>
        <v>{{5,1,1,1791816,0}|</v>
      </c>
      <c r="CU83" t="str">
        <f t="shared" si="111"/>
        <v>{5,1,2,3118080,0}|</v>
      </c>
      <c r="CV83" t="str">
        <f t="shared" si="112"/>
        <v>{5,1,3,66940656,3}}</v>
      </c>
    </row>
    <row r="84" spans="50:100" x14ac:dyDescent="0.15">
      <c r="AX84">
        <v>78</v>
      </c>
      <c r="AZ84">
        <f t="shared" ref="AZ84:BC84" si="124">AZ24</f>
        <v>1.5</v>
      </c>
      <c r="BA84">
        <f t="shared" si="124"/>
        <v>1.5</v>
      </c>
      <c r="BB84">
        <f t="shared" si="124"/>
        <v>0.6</v>
      </c>
      <c r="BC84">
        <f t="shared" si="124"/>
        <v>1</v>
      </c>
      <c r="BE84">
        <f t="shared" si="77"/>
        <v>1100</v>
      </c>
      <c r="BF84">
        <f t="shared" si="78"/>
        <v>1100</v>
      </c>
      <c r="BG84">
        <f t="shared" si="79"/>
        <v>500</v>
      </c>
      <c r="BH84">
        <f t="shared" si="80"/>
        <v>700</v>
      </c>
      <c r="BN84">
        <f>'sheet1 (2)'!Y83</f>
        <v>8608029</v>
      </c>
      <c r="BO84">
        <f>'sheet1 (2)'!Z83</f>
        <v>16800000</v>
      </c>
      <c r="BP84">
        <f>'sheet1 (2)'!AA83</f>
        <v>360671641</v>
      </c>
      <c r="BR84">
        <f t="shared" si="86"/>
        <v>1893766</v>
      </c>
      <c r="BS84">
        <f t="shared" si="87"/>
        <v>3696000</v>
      </c>
      <c r="BT84">
        <f t="shared" si="88"/>
        <v>79347761</v>
      </c>
      <c r="BV84">
        <f t="shared" si="89"/>
        <v>1893766</v>
      </c>
      <c r="BW84">
        <f t="shared" si="90"/>
        <v>3696000</v>
      </c>
      <c r="BX84">
        <f t="shared" si="91"/>
        <v>79347761</v>
      </c>
      <c r="BZ84">
        <f t="shared" si="92"/>
        <v>860802</v>
      </c>
      <c r="CA84">
        <f t="shared" si="93"/>
        <v>1680000</v>
      </c>
      <c r="CB84">
        <f t="shared" si="94"/>
        <v>36067164</v>
      </c>
      <c r="CD84">
        <f t="shared" si="95"/>
        <v>1205124</v>
      </c>
      <c r="CE84">
        <f t="shared" si="96"/>
        <v>2352000</v>
      </c>
      <c r="CF84">
        <f t="shared" si="97"/>
        <v>50494029</v>
      </c>
      <c r="CH84" t="str">
        <f t="shared" si="98"/>
        <v>{{5,1,1,1893766,0}|</v>
      </c>
      <c r="CI84" t="str">
        <f t="shared" si="99"/>
        <v>{5,1,2,3696000,0}|</v>
      </c>
      <c r="CJ84" t="str">
        <f t="shared" si="100"/>
        <v>{5,1,3,79347761,3}}</v>
      </c>
      <c r="CK84" t="str">
        <f t="shared" si="101"/>
        <v/>
      </c>
      <c r="CL84" t="str">
        <f t="shared" si="102"/>
        <v>{{5,1,1,1893766,0}|</v>
      </c>
      <c r="CM84" t="str">
        <f t="shared" si="103"/>
        <v>{5,1,2,3696000,0}|</v>
      </c>
      <c r="CN84" t="str">
        <f t="shared" si="104"/>
        <v>{5,1,3,79347761,3}}</v>
      </c>
      <c r="CO84" t="str">
        <f t="shared" si="105"/>
        <v/>
      </c>
      <c r="CP84" t="str">
        <f t="shared" si="106"/>
        <v>{{5,1,1,860802,0}|</v>
      </c>
      <c r="CQ84" t="str">
        <f t="shared" si="107"/>
        <v>{5,1,2,1680000,0}|</v>
      </c>
      <c r="CR84" t="str">
        <f t="shared" si="108"/>
        <v>{5,1,3,36067164,3}}</v>
      </c>
      <c r="CS84" t="str">
        <f t="shared" si="109"/>
        <v/>
      </c>
      <c r="CT84" t="str">
        <f t="shared" si="110"/>
        <v>{{5,1,1,1205124,0}|</v>
      </c>
      <c r="CU84" t="str">
        <f t="shared" si="111"/>
        <v>{5,1,2,2352000,0}|</v>
      </c>
      <c r="CV84" t="str">
        <f t="shared" si="112"/>
        <v>{5,1,3,50494029,3}}</v>
      </c>
    </row>
    <row r="85" spans="50:100" x14ac:dyDescent="0.15">
      <c r="AX85">
        <v>79</v>
      </c>
      <c r="AZ85">
        <f t="shared" ref="AZ85:BC85" si="125">AZ25</f>
        <v>3</v>
      </c>
      <c r="BA85">
        <f t="shared" si="125"/>
        <v>0.42857142857142855</v>
      </c>
      <c r="BB85">
        <f t="shared" si="125"/>
        <v>1</v>
      </c>
      <c r="BC85">
        <f t="shared" si="125"/>
        <v>3</v>
      </c>
      <c r="BE85">
        <f t="shared" si="77"/>
        <v>1200</v>
      </c>
      <c r="BF85">
        <f t="shared" si="78"/>
        <v>280</v>
      </c>
      <c r="BG85">
        <f t="shared" si="79"/>
        <v>700</v>
      </c>
      <c r="BH85">
        <f t="shared" si="80"/>
        <v>1200</v>
      </c>
      <c r="BN85">
        <f>'sheet1 (2)'!Y84</f>
        <v>7132281</v>
      </c>
      <c r="BO85">
        <f>'sheet1 (2)'!Z84</f>
        <v>16275000</v>
      </c>
      <c r="BP85">
        <f>'sheet1 (2)'!AA84</f>
        <v>349400652</v>
      </c>
      <c r="BR85">
        <f t="shared" si="86"/>
        <v>1711747</v>
      </c>
      <c r="BS85">
        <f t="shared" si="87"/>
        <v>3906000</v>
      </c>
      <c r="BT85">
        <f t="shared" si="88"/>
        <v>83856156</v>
      </c>
      <c r="BV85">
        <f t="shared" si="89"/>
        <v>399407</v>
      </c>
      <c r="BW85">
        <f t="shared" si="90"/>
        <v>911400</v>
      </c>
      <c r="BX85">
        <f t="shared" si="91"/>
        <v>19566436</v>
      </c>
      <c r="BZ85">
        <f t="shared" si="92"/>
        <v>998519</v>
      </c>
      <c r="CA85">
        <f t="shared" si="93"/>
        <v>2278500</v>
      </c>
      <c r="CB85">
        <f t="shared" si="94"/>
        <v>48916091</v>
      </c>
      <c r="CD85">
        <f t="shared" si="95"/>
        <v>1711747</v>
      </c>
      <c r="CE85">
        <f t="shared" si="96"/>
        <v>3906000</v>
      </c>
      <c r="CF85">
        <f t="shared" si="97"/>
        <v>83856156</v>
      </c>
      <c r="CH85" t="str">
        <f t="shared" si="98"/>
        <v>{{5,1,1,1711747,0}|</v>
      </c>
      <c r="CI85" t="str">
        <f t="shared" si="99"/>
        <v>{5,1,2,3906000,0}|</v>
      </c>
      <c r="CJ85" t="str">
        <f t="shared" si="100"/>
        <v>{5,1,3,83856156,3}}</v>
      </c>
      <c r="CK85" t="str">
        <f t="shared" si="101"/>
        <v/>
      </c>
      <c r="CL85" t="str">
        <f t="shared" si="102"/>
        <v>{{5,1,1,399407,0}|</v>
      </c>
      <c r="CM85" t="str">
        <f t="shared" si="103"/>
        <v>{5,1,2,911400,0}|</v>
      </c>
      <c r="CN85" t="str">
        <f t="shared" si="104"/>
        <v>{5,1,3,19566436,3}}</v>
      </c>
      <c r="CO85" t="str">
        <f t="shared" si="105"/>
        <v/>
      </c>
      <c r="CP85" t="str">
        <f t="shared" si="106"/>
        <v>{{5,1,1,998519,0}|</v>
      </c>
      <c r="CQ85" t="str">
        <f t="shared" si="107"/>
        <v>{5,1,2,2278500,0}|</v>
      </c>
      <c r="CR85" t="str">
        <f t="shared" si="108"/>
        <v>{5,1,3,48916091,3}}</v>
      </c>
      <c r="CS85" t="str">
        <f t="shared" si="109"/>
        <v/>
      </c>
      <c r="CT85" t="str">
        <f t="shared" si="110"/>
        <v>{{5,1,1,1711747,0}|</v>
      </c>
      <c r="CU85" t="str">
        <f t="shared" si="111"/>
        <v>{5,1,2,3906000,0}|</v>
      </c>
      <c r="CV85" t="str">
        <f t="shared" si="112"/>
        <v>{5,1,3,83856156,3}}</v>
      </c>
    </row>
    <row r="86" spans="50:100" x14ac:dyDescent="0.15">
      <c r="AX86">
        <v>80</v>
      </c>
      <c r="AZ86">
        <f t="shared" ref="AZ86:BC86" si="126">AZ26</f>
        <v>1.5</v>
      </c>
      <c r="BA86">
        <f t="shared" si="126"/>
        <v>1</v>
      </c>
      <c r="BB86">
        <f t="shared" si="126"/>
        <v>0.75</v>
      </c>
      <c r="BC86">
        <f t="shared" si="126"/>
        <v>1</v>
      </c>
      <c r="BE86">
        <f t="shared" si="77"/>
        <v>1100</v>
      </c>
      <c r="BF86">
        <f t="shared" si="78"/>
        <v>700</v>
      </c>
      <c r="BG86">
        <f t="shared" si="79"/>
        <v>620</v>
      </c>
      <c r="BH86">
        <f t="shared" si="80"/>
        <v>700</v>
      </c>
      <c r="BN86">
        <f>'sheet1 (2)'!Y85</f>
        <v>12334970</v>
      </c>
      <c r="BO86">
        <f>'sheet1 (2)'!Z85</f>
        <v>20160000</v>
      </c>
      <c r="BP86">
        <f>'sheet1 (2)'!AA85</f>
        <v>432805970</v>
      </c>
      <c r="BR86">
        <f t="shared" si="86"/>
        <v>2713693</v>
      </c>
      <c r="BS86">
        <f t="shared" si="87"/>
        <v>4435200</v>
      </c>
      <c r="BT86">
        <f t="shared" si="88"/>
        <v>95217313</v>
      </c>
      <c r="BV86">
        <f t="shared" si="89"/>
        <v>1726895</v>
      </c>
      <c r="BW86">
        <f t="shared" si="90"/>
        <v>2822400</v>
      </c>
      <c r="BX86">
        <f t="shared" si="91"/>
        <v>60592835</v>
      </c>
      <c r="BZ86">
        <f t="shared" si="92"/>
        <v>1529536</v>
      </c>
      <c r="CA86">
        <f t="shared" si="93"/>
        <v>2499840</v>
      </c>
      <c r="CB86">
        <f t="shared" si="94"/>
        <v>53667940</v>
      </c>
      <c r="CD86">
        <f t="shared" si="95"/>
        <v>1726895</v>
      </c>
      <c r="CE86">
        <f t="shared" si="96"/>
        <v>2822400</v>
      </c>
      <c r="CF86">
        <f t="shared" si="97"/>
        <v>60592835</v>
      </c>
      <c r="CH86" t="str">
        <f t="shared" si="98"/>
        <v>{{5,1,1,2713693,0}|</v>
      </c>
      <c r="CI86" t="str">
        <f t="shared" si="99"/>
        <v>{5,1,2,4435200,0}|</v>
      </c>
      <c r="CJ86" t="str">
        <f t="shared" si="100"/>
        <v>{5,1,3,95217313,3}}</v>
      </c>
      <c r="CK86" t="str">
        <f t="shared" si="101"/>
        <v/>
      </c>
      <c r="CL86" t="str">
        <f t="shared" si="102"/>
        <v>{{5,1,1,1726895,0}|</v>
      </c>
      <c r="CM86" t="str">
        <f t="shared" si="103"/>
        <v>{5,1,2,2822400,0}|</v>
      </c>
      <c r="CN86" t="str">
        <f t="shared" si="104"/>
        <v>{5,1,3,60592835,3}}</v>
      </c>
      <c r="CO86" t="str">
        <f t="shared" si="105"/>
        <v/>
      </c>
      <c r="CP86" t="str">
        <f t="shared" si="106"/>
        <v>{{5,1,1,1529536,0}|</v>
      </c>
      <c r="CQ86" t="str">
        <f t="shared" si="107"/>
        <v>{5,1,2,2499840,0}|</v>
      </c>
      <c r="CR86" t="str">
        <f t="shared" si="108"/>
        <v>{5,1,3,53667940,3}}</v>
      </c>
      <c r="CS86" t="str">
        <f t="shared" si="109"/>
        <v/>
      </c>
      <c r="CT86" t="str">
        <f t="shared" si="110"/>
        <v>{{5,1,1,1726895,0}|</v>
      </c>
      <c r="CU86" t="str">
        <f t="shared" si="111"/>
        <v>{5,1,2,2822400,0}|</v>
      </c>
      <c r="CV86" t="str">
        <f t="shared" si="112"/>
        <v>{5,1,3,60592835,3}}</v>
      </c>
    </row>
    <row r="87" spans="50:100" x14ac:dyDescent="0.15">
      <c r="AX87">
        <v>81</v>
      </c>
      <c r="AZ87">
        <f t="shared" ref="AZ87:BC87" si="127">AZ27</f>
        <v>0.75</v>
      </c>
      <c r="BA87">
        <f t="shared" si="127"/>
        <v>1</v>
      </c>
      <c r="BB87">
        <f t="shared" si="127"/>
        <v>1</v>
      </c>
      <c r="BC87">
        <f t="shared" si="127"/>
        <v>1.5</v>
      </c>
      <c r="BE87">
        <f t="shared" si="77"/>
        <v>620</v>
      </c>
      <c r="BF87">
        <f t="shared" si="78"/>
        <v>700</v>
      </c>
      <c r="BG87">
        <f t="shared" si="79"/>
        <v>700</v>
      </c>
      <c r="BH87">
        <f t="shared" si="80"/>
        <v>1100</v>
      </c>
      <c r="BN87">
        <f>'sheet1 (2)'!Y86</f>
        <v>14517033</v>
      </c>
      <c r="BO87">
        <f>'sheet1 (2)'!Z86</f>
        <v>22176000</v>
      </c>
      <c r="BP87">
        <f>'sheet1 (2)'!AA86</f>
        <v>476086567</v>
      </c>
      <c r="BR87">
        <f t="shared" si="86"/>
        <v>1800112</v>
      </c>
      <c r="BS87">
        <f t="shared" si="87"/>
        <v>2749824</v>
      </c>
      <c r="BT87">
        <f t="shared" si="88"/>
        <v>59034734</v>
      </c>
      <c r="BV87">
        <f t="shared" si="89"/>
        <v>2032384</v>
      </c>
      <c r="BW87">
        <f t="shared" si="90"/>
        <v>3104640</v>
      </c>
      <c r="BX87">
        <f t="shared" si="91"/>
        <v>66652119</v>
      </c>
      <c r="BZ87">
        <f t="shared" si="92"/>
        <v>2032384</v>
      </c>
      <c r="CA87">
        <f t="shared" si="93"/>
        <v>3104640</v>
      </c>
      <c r="CB87">
        <f t="shared" si="94"/>
        <v>66652119</v>
      </c>
      <c r="CD87">
        <f t="shared" si="95"/>
        <v>3193747</v>
      </c>
      <c r="CE87">
        <f t="shared" si="96"/>
        <v>4878720</v>
      </c>
      <c r="CF87">
        <f t="shared" si="97"/>
        <v>104739044</v>
      </c>
      <c r="CH87" t="str">
        <f t="shared" si="98"/>
        <v>{{5,1,1,1800112,0}|</v>
      </c>
      <c r="CI87" t="str">
        <f t="shared" si="99"/>
        <v>{5,1,2,2749824,0}|</v>
      </c>
      <c r="CJ87" t="str">
        <f t="shared" si="100"/>
        <v>{5,1,3,59034734,3}}</v>
      </c>
      <c r="CK87" t="str">
        <f t="shared" si="101"/>
        <v/>
      </c>
      <c r="CL87" t="str">
        <f t="shared" si="102"/>
        <v>{{5,1,1,2032384,0}|</v>
      </c>
      <c r="CM87" t="str">
        <f t="shared" si="103"/>
        <v>{5,1,2,3104640,0}|</v>
      </c>
      <c r="CN87" t="str">
        <f t="shared" si="104"/>
        <v>{5,1,3,66652119,3}}</v>
      </c>
      <c r="CO87" t="str">
        <f t="shared" si="105"/>
        <v/>
      </c>
      <c r="CP87" t="str">
        <f t="shared" si="106"/>
        <v>{{5,1,1,2032384,0}|</v>
      </c>
      <c r="CQ87" t="str">
        <f t="shared" si="107"/>
        <v>{5,1,2,3104640,0}|</v>
      </c>
      <c r="CR87" t="str">
        <f t="shared" si="108"/>
        <v>{5,1,3,66652119,3}}</v>
      </c>
      <c r="CS87" t="str">
        <f t="shared" si="109"/>
        <v/>
      </c>
      <c r="CT87" t="str">
        <f t="shared" si="110"/>
        <v>{{5,1,1,3193747,0}|</v>
      </c>
      <c r="CU87" t="str">
        <f t="shared" si="111"/>
        <v>{5,1,2,4878720,0}|</v>
      </c>
      <c r="CV87" t="str">
        <f t="shared" si="112"/>
        <v>{5,1,3,104739044,3}}</v>
      </c>
    </row>
    <row r="88" spans="50:100" x14ac:dyDescent="0.15">
      <c r="AX88">
        <v>82</v>
      </c>
      <c r="AZ88">
        <f t="shared" ref="AZ88:BC88" si="128">AZ28</f>
        <v>1.5</v>
      </c>
      <c r="BA88">
        <f t="shared" si="128"/>
        <v>0.6</v>
      </c>
      <c r="BB88">
        <f t="shared" si="128"/>
        <v>1.5</v>
      </c>
      <c r="BC88">
        <f t="shared" si="128"/>
        <v>1</v>
      </c>
      <c r="BE88">
        <f t="shared" si="77"/>
        <v>1100</v>
      </c>
      <c r="BF88">
        <f t="shared" si="78"/>
        <v>500</v>
      </c>
      <c r="BG88">
        <f t="shared" si="79"/>
        <v>1100</v>
      </c>
      <c r="BH88">
        <f t="shared" si="80"/>
        <v>700</v>
      </c>
      <c r="BN88">
        <f>'sheet1 (2)'!Y87</f>
        <v>766427</v>
      </c>
      <c r="BO88">
        <f>'sheet1 (2)'!Z87</f>
        <v>98000</v>
      </c>
      <c r="BP88">
        <f>'sheet1 (2)'!AA87</f>
        <v>2103917</v>
      </c>
      <c r="BR88">
        <f t="shared" si="86"/>
        <v>168613</v>
      </c>
      <c r="BS88">
        <f t="shared" si="87"/>
        <v>21560</v>
      </c>
      <c r="BT88">
        <f t="shared" si="88"/>
        <v>462861</v>
      </c>
      <c r="BV88">
        <f t="shared" si="89"/>
        <v>76642</v>
      </c>
      <c r="BW88">
        <f t="shared" si="90"/>
        <v>9800</v>
      </c>
      <c r="BX88">
        <f t="shared" si="91"/>
        <v>210391</v>
      </c>
      <c r="BZ88">
        <f t="shared" si="92"/>
        <v>168613</v>
      </c>
      <c r="CA88">
        <f t="shared" si="93"/>
        <v>21560</v>
      </c>
      <c r="CB88">
        <f t="shared" si="94"/>
        <v>462861</v>
      </c>
      <c r="CD88">
        <f t="shared" si="95"/>
        <v>107299</v>
      </c>
      <c r="CE88">
        <f t="shared" si="96"/>
        <v>13720</v>
      </c>
      <c r="CF88">
        <f t="shared" si="97"/>
        <v>294548</v>
      </c>
      <c r="CH88" t="str">
        <f t="shared" si="98"/>
        <v>{{5,1,1,168613,0}|</v>
      </c>
      <c r="CI88" t="str">
        <f t="shared" si="99"/>
        <v>{5,1,2,21560,0}|</v>
      </c>
      <c r="CJ88" t="str">
        <f t="shared" si="100"/>
        <v>{5,1,3,462861,3}}</v>
      </c>
      <c r="CK88" t="str">
        <f t="shared" si="101"/>
        <v/>
      </c>
      <c r="CL88" t="str">
        <f t="shared" si="102"/>
        <v>{{5,1,1,76642,0}|</v>
      </c>
      <c r="CM88" t="str">
        <f t="shared" si="103"/>
        <v>{5,1,2,9800,0}|</v>
      </c>
      <c r="CN88" t="str">
        <f t="shared" si="104"/>
        <v>{5,1,3,210391,3}}</v>
      </c>
      <c r="CO88" t="str">
        <f t="shared" si="105"/>
        <v/>
      </c>
      <c r="CP88" t="str">
        <f t="shared" si="106"/>
        <v>{{5,1,1,168613,0}|</v>
      </c>
      <c r="CQ88" t="str">
        <f t="shared" si="107"/>
        <v>{5,1,2,21560,0}|</v>
      </c>
      <c r="CR88" t="str">
        <f t="shared" si="108"/>
        <v>{5,1,3,462861,3}}</v>
      </c>
      <c r="CS88" t="str">
        <f t="shared" si="109"/>
        <v/>
      </c>
      <c r="CT88" t="str">
        <f t="shared" si="110"/>
        <v>{{5,1,1,107299,0}|</v>
      </c>
      <c r="CU88" t="str">
        <f t="shared" si="111"/>
        <v>{5,1,2,13720,0}|</v>
      </c>
      <c r="CV88" t="str">
        <f t="shared" si="112"/>
        <v>{5,1,3,294548,3}}</v>
      </c>
    </row>
    <row r="89" spans="50:100" x14ac:dyDescent="0.15">
      <c r="AX89">
        <v>83</v>
      </c>
      <c r="AZ89">
        <f t="shared" ref="AZ89:BC89" si="129">AZ29</f>
        <v>1.5</v>
      </c>
      <c r="BA89">
        <f t="shared" si="129"/>
        <v>0.6</v>
      </c>
      <c r="BB89">
        <f t="shared" si="129"/>
        <v>3</v>
      </c>
      <c r="BC89">
        <f t="shared" si="129"/>
        <v>0.75</v>
      </c>
      <c r="BE89">
        <f t="shared" si="77"/>
        <v>1100</v>
      </c>
      <c r="BF89">
        <f t="shared" si="78"/>
        <v>500</v>
      </c>
      <c r="BG89">
        <f t="shared" si="79"/>
        <v>1200</v>
      </c>
      <c r="BH89">
        <f t="shared" si="80"/>
        <v>620</v>
      </c>
      <c r="BN89">
        <f>'sheet1 (2)'!Y88</f>
        <v>1202238</v>
      </c>
      <c r="BO89">
        <f>'sheet1 (2)'!Z88</f>
        <v>115500</v>
      </c>
      <c r="BP89">
        <f>'sheet1 (2)'!AA88</f>
        <v>2479617</v>
      </c>
      <c r="BR89">
        <f t="shared" si="86"/>
        <v>264492</v>
      </c>
      <c r="BS89">
        <f t="shared" si="87"/>
        <v>25410</v>
      </c>
      <c r="BT89">
        <f t="shared" si="88"/>
        <v>545515</v>
      </c>
      <c r="BV89">
        <f t="shared" si="89"/>
        <v>120223</v>
      </c>
      <c r="BW89">
        <f t="shared" si="90"/>
        <v>11550</v>
      </c>
      <c r="BX89">
        <f t="shared" si="91"/>
        <v>247961</v>
      </c>
      <c r="BZ89">
        <f t="shared" si="92"/>
        <v>288537</v>
      </c>
      <c r="CA89">
        <f t="shared" si="93"/>
        <v>27720</v>
      </c>
      <c r="CB89">
        <f t="shared" si="94"/>
        <v>595108</v>
      </c>
      <c r="CD89">
        <f t="shared" si="95"/>
        <v>149077</v>
      </c>
      <c r="CE89">
        <f t="shared" si="96"/>
        <v>14322</v>
      </c>
      <c r="CF89">
        <f t="shared" si="97"/>
        <v>307472</v>
      </c>
      <c r="CH89" t="str">
        <f t="shared" si="98"/>
        <v>{{5,1,1,264492,0}|</v>
      </c>
      <c r="CI89" t="str">
        <f t="shared" si="99"/>
        <v>{5,1,2,25410,0}|</v>
      </c>
      <c r="CJ89" t="str">
        <f t="shared" si="100"/>
        <v>{5,1,3,545515,3}}</v>
      </c>
      <c r="CK89" t="str">
        <f t="shared" si="101"/>
        <v/>
      </c>
      <c r="CL89" t="str">
        <f t="shared" si="102"/>
        <v>{{5,1,1,120223,0}|</v>
      </c>
      <c r="CM89" t="str">
        <f t="shared" si="103"/>
        <v>{5,1,2,11550,0}|</v>
      </c>
      <c r="CN89" t="str">
        <f t="shared" si="104"/>
        <v>{5,1,3,247961,3}}</v>
      </c>
      <c r="CO89" t="str">
        <f t="shared" si="105"/>
        <v/>
      </c>
      <c r="CP89" t="str">
        <f t="shared" si="106"/>
        <v>{{5,1,1,288537,0}|</v>
      </c>
      <c r="CQ89" t="str">
        <f t="shared" si="107"/>
        <v>{5,1,2,27720,0}|</v>
      </c>
      <c r="CR89" t="str">
        <f t="shared" si="108"/>
        <v>{5,1,3,595108,3}}</v>
      </c>
      <c r="CS89" t="str">
        <f t="shared" si="109"/>
        <v/>
      </c>
      <c r="CT89" t="str">
        <f t="shared" si="110"/>
        <v>{{5,1,1,149077,0}|</v>
      </c>
      <c r="CU89" t="str">
        <f t="shared" si="111"/>
        <v>{5,1,2,14322,0}|</v>
      </c>
      <c r="CV89" t="str">
        <f t="shared" si="112"/>
        <v>{5,1,3,307472,3}}</v>
      </c>
    </row>
    <row r="90" spans="50:100" x14ac:dyDescent="0.15">
      <c r="AX90">
        <v>84</v>
      </c>
      <c r="AZ90">
        <f t="shared" ref="AZ90:BC90" si="130">AZ30</f>
        <v>1</v>
      </c>
      <c r="BA90">
        <f t="shared" si="130"/>
        <v>0.42857142857142855</v>
      </c>
      <c r="BB90">
        <f t="shared" si="130"/>
        <v>0</v>
      </c>
      <c r="BC90">
        <f t="shared" si="130"/>
        <v>1.5</v>
      </c>
      <c r="BE90">
        <f t="shared" si="77"/>
        <v>700</v>
      </c>
      <c r="BF90">
        <f t="shared" si="78"/>
        <v>280</v>
      </c>
      <c r="BG90">
        <f t="shared" si="79"/>
        <v>0</v>
      </c>
      <c r="BH90">
        <f t="shared" si="80"/>
        <v>1100</v>
      </c>
      <c r="BN90">
        <f>'sheet1 (2)'!Y89</f>
        <v>2404477</v>
      </c>
      <c r="BO90">
        <f>'sheet1 (2)'!Z89</f>
        <v>203000</v>
      </c>
      <c r="BP90">
        <f>'sheet1 (2)'!AA89</f>
        <v>4358115</v>
      </c>
      <c r="BR90">
        <f t="shared" si="86"/>
        <v>336626</v>
      </c>
      <c r="BS90">
        <f t="shared" si="87"/>
        <v>28420</v>
      </c>
      <c r="BT90">
        <f t="shared" si="88"/>
        <v>610136</v>
      </c>
      <c r="BV90">
        <f t="shared" si="89"/>
        <v>134650</v>
      </c>
      <c r="BW90">
        <f t="shared" si="90"/>
        <v>11368</v>
      </c>
      <c r="BX90">
        <f t="shared" si="91"/>
        <v>244054</v>
      </c>
      <c r="BZ90">
        <f t="shared" si="92"/>
        <v>0</v>
      </c>
      <c r="CA90">
        <f t="shared" si="93"/>
        <v>0</v>
      </c>
      <c r="CB90">
        <f t="shared" si="94"/>
        <v>0</v>
      </c>
      <c r="CD90">
        <f t="shared" si="95"/>
        <v>528984</v>
      </c>
      <c r="CE90">
        <f t="shared" si="96"/>
        <v>44660</v>
      </c>
      <c r="CF90">
        <f t="shared" si="97"/>
        <v>958785</v>
      </c>
      <c r="CH90" t="str">
        <f t="shared" si="98"/>
        <v>{{5,1,1,336626,0}|</v>
      </c>
      <c r="CI90" t="str">
        <f t="shared" si="99"/>
        <v>{5,1,2,28420,0}|</v>
      </c>
      <c r="CJ90" t="str">
        <f t="shared" si="100"/>
        <v>{5,1,3,610136,3}}</v>
      </c>
      <c r="CK90" t="str">
        <f t="shared" si="101"/>
        <v/>
      </c>
      <c r="CL90" t="str">
        <f t="shared" si="102"/>
        <v>{{5,1,1,134650,0}|</v>
      </c>
      <c r="CM90" t="str">
        <f t="shared" si="103"/>
        <v>{5,1,2,11368,0}|</v>
      </c>
      <c r="CN90" t="str">
        <f t="shared" si="104"/>
        <v>{5,1,3,244054,3}}</v>
      </c>
      <c r="CO90" t="str">
        <f t="shared" si="105"/>
        <v/>
      </c>
      <c r="CP90" t="str">
        <f t="shared" si="106"/>
        <v>{{5,1,1,0,0}|</v>
      </c>
      <c r="CQ90" t="str">
        <f t="shared" si="107"/>
        <v>{5,1,2,0,0}|</v>
      </c>
      <c r="CR90" t="str">
        <f t="shared" si="108"/>
        <v>{5,1,3,0,3}}</v>
      </c>
      <c r="CS90" t="str">
        <f t="shared" si="109"/>
        <v/>
      </c>
      <c r="CT90" t="str">
        <f t="shared" si="110"/>
        <v>{{5,1,1,528984,0}|</v>
      </c>
      <c r="CU90" t="str">
        <f t="shared" si="111"/>
        <v>{5,1,2,44660,0}|</v>
      </c>
      <c r="CV90" t="str">
        <f t="shared" si="112"/>
        <v>{5,1,3,958785,3}}</v>
      </c>
    </row>
    <row r="91" spans="50:100" x14ac:dyDescent="0.15">
      <c r="AX91">
        <v>85</v>
      </c>
      <c r="AZ91">
        <f t="shared" ref="AZ91:BC91" si="131">AZ31</f>
        <v>1.5</v>
      </c>
      <c r="BA91">
        <f t="shared" si="131"/>
        <v>0.6</v>
      </c>
      <c r="BB91">
        <f t="shared" si="131"/>
        <v>0.75</v>
      </c>
      <c r="BC91">
        <f t="shared" si="131"/>
        <v>3</v>
      </c>
      <c r="BE91">
        <f t="shared" si="77"/>
        <v>1100</v>
      </c>
      <c r="BF91">
        <f t="shared" si="78"/>
        <v>500</v>
      </c>
      <c r="BG91">
        <f t="shared" si="79"/>
        <v>620</v>
      </c>
      <c r="BH91">
        <f t="shared" si="80"/>
        <v>1200</v>
      </c>
      <c r="BN91">
        <f>'sheet1 (2)'!Y90</f>
        <v>2825261</v>
      </c>
      <c r="BO91">
        <f>'sheet1 (2)'!Z90</f>
        <v>1246000</v>
      </c>
      <c r="BP91">
        <f>'sheet1 (2)'!AA90</f>
        <v>26749813</v>
      </c>
      <c r="BR91">
        <f t="shared" si="86"/>
        <v>621557</v>
      </c>
      <c r="BS91">
        <f t="shared" si="87"/>
        <v>274120</v>
      </c>
      <c r="BT91">
        <f t="shared" si="88"/>
        <v>5884958</v>
      </c>
      <c r="BV91">
        <f t="shared" si="89"/>
        <v>282526</v>
      </c>
      <c r="BW91">
        <f t="shared" si="90"/>
        <v>124600</v>
      </c>
      <c r="BX91">
        <f t="shared" si="91"/>
        <v>2674981</v>
      </c>
      <c r="BZ91">
        <f t="shared" si="92"/>
        <v>350332</v>
      </c>
      <c r="CA91">
        <f t="shared" si="93"/>
        <v>154504</v>
      </c>
      <c r="CB91">
        <f t="shared" si="94"/>
        <v>3316976</v>
      </c>
      <c r="CD91">
        <f t="shared" si="95"/>
        <v>678062</v>
      </c>
      <c r="CE91">
        <f t="shared" si="96"/>
        <v>299040</v>
      </c>
      <c r="CF91">
        <f t="shared" si="97"/>
        <v>6419955</v>
      </c>
      <c r="CH91" t="str">
        <f t="shared" si="98"/>
        <v>{{5,1,1,621557,0}|</v>
      </c>
      <c r="CI91" t="str">
        <f t="shared" si="99"/>
        <v>{5,1,2,274120,0}|</v>
      </c>
      <c r="CJ91" t="str">
        <f t="shared" si="100"/>
        <v>{5,1,3,5884958,3}}</v>
      </c>
      <c r="CK91" t="str">
        <f t="shared" si="101"/>
        <v/>
      </c>
      <c r="CL91" t="str">
        <f t="shared" si="102"/>
        <v>{{5,1,1,282526,0}|</v>
      </c>
      <c r="CM91" t="str">
        <f t="shared" si="103"/>
        <v>{5,1,2,124600,0}|</v>
      </c>
      <c r="CN91" t="str">
        <f t="shared" si="104"/>
        <v>{5,1,3,2674981,3}}</v>
      </c>
      <c r="CO91" t="str">
        <f t="shared" si="105"/>
        <v/>
      </c>
      <c r="CP91" t="str">
        <f t="shared" si="106"/>
        <v>{{5,1,1,350332,0}|</v>
      </c>
      <c r="CQ91" t="str">
        <f t="shared" si="107"/>
        <v>{5,1,2,154504,0}|</v>
      </c>
      <c r="CR91" t="str">
        <f t="shared" si="108"/>
        <v>{5,1,3,3316976,3}}</v>
      </c>
      <c r="CS91" t="str">
        <f t="shared" si="109"/>
        <v/>
      </c>
      <c r="CT91" t="str">
        <f t="shared" si="110"/>
        <v>{{5,1,1,678062,0}|</v>
      </c>
      <c r="CU91" t="str">
        <f t="shared" si="111"/>
        <v>{5,1,2,299040,0}|</v>
      </c>
      <c r="CV91" t="str">
        <f t="shared" si="112"/>
        <v>{5,1,3,6419955,3}}</v>
      </c>
    </row>
    <row r="92" spans="50:100" x14ac:dyDescent="0.15">
      <c r="AX92">
        <v>86</v>
      </c>
      <c r="AZ92">
        <f t="shared" ref="AZ92:BC92" si="132">AZ32</f>
        <v>3</v>
      </c>
      <c r="BA92">
        <f t="shared" si="132"/>
        <v>0.75</v>
      </c>
      <c r="BB92">
        <f t="shared" si="132"/>
        <v>1</v>
      </c>
      <c r="BC92">
        <f t="shared" si="132"/>
        <v>0.75</v>
      </c>
      <c r="BE92">
        <f t="shared" si="77"/>
        <v>1200</v>
      </c>
      <c r="BF92">
        <f t="shared" si="78"/>
        <v>620</v>
      </c>
      <c r="BG92">
        <f t="shared" si="79"/>
        <v>700</v>
      </c>
      <c r="BH92">
        <f t="shared" si="80"/>
        <v>620</v>
      </c>
      <c r="BN92">
        <f>'sheet1 (2)'!Y91</f>
        <v>4279970</v>
      </c>
      <c r="BO92">
        <f>'sheet1 (2)'!Z91</f>
        <v>1470000</v>
      </c>
      <c r="BP92">
        <f>'sheet1 (2)'!AA91</f>
        <v>31558768</v>
      </c>
      <c r="BR92">
        <f t="shared" si="86"/>
        <v>1027192</v>
      </c>
      <c r="BS92">
        <f t="shared" si="87"/>
        <v>352800</v>
      </c>
      <c r="BT92">
        <f t="shared" si="88"/>
        <v>7574104</v>
      </c>
      <c r="BV92">
        <f t="shared" si="89"/>
        <v>530716</v>
      </c>
      <c r="BW92">
        <f t="shared" si="90"/>
        <v>182280</v>
      </c>
      <c r="BX92">
        <f t="shared" si="91"/>
        <v>3913287</v>
      </c>
      <c r="BZ92">
        <f t="shared" si="92"/>
        <v>599195</v>
      </c>
      <c r="CA92">
        <f t="shared" si="93"/>
        <v>205800</v>
      </c>
      <c r="CB92">
        <f t="shared" si="94"/>
        <v>4418227</v>
      </c>
      <c r="CD92">
        <f t="shared" si="95"/>
        <v>530716</v>
      </c>
      <c r="CE92">
        <f t="shared" si="96"/>
        <v>182280</v>
      </c>
      <c r="CF92">
        <f t="shared" si="97"/>
        <v>3913287</v>
      </c>
      <c r="CH92" t="str">
        <f t="shared" si="98"/>
        <v>{{5,1,1,1027192,0}|</v>
      </c>
      <c r="CI92" t="str">
        <f t="shared" si="99"/>
        <v>{5,1,2,352800,0}|</v>
      </c>
      <c r="CJ92" t="str">
        <f t="shared" si="100"/>
        <v>{5,1,3,7574104,3}}</v>
      </c>
      <c r="CK92" t="str">
        <f t="shared" si="101"/>
        <v/>
      </c>
      <c r="CL92" t="str">
        <f t="shared" si="102"/>
        <v>{{5,1,1,530716,0}|</v>
      </c>
      <c r="CM92" t="str">
        <f t="shared" si="103"/>
        <v>{5,1,2,182280,0}|</v>
      </c>
      <c r="CN92" t="str">
        <f t="shared" si="104"/>
        <v>{5,1,3,3913287,3}}</v>
      </c>
      <c r="CO92" t="str">
        <f t="shared" si="105"/>
        <v/>
      </c>
      <c r="CP92" t="str">
        <f t="shared" si="106"/>
        <v>{{5,1,1,599195,0}|</v>
      </c>
      <c r="CQ92" t="str">
        <f t="shared" si="107"/>
        <v>{5,1,2,205800,0}|</v>
      </c>
      <c r="CR92" t="str">
        <f t="shared" si="108"/>
        <v>{5,1,3,4418227,3}}</v>
      </c>
      <c r="CS92" t="str">
        <f t="shared" si="109"/>
        <v/>
      </c>
      <c r="CT92" t="str">
        <f t="shared" si="110"/>
        <v>{{5,1,1,530716,0}|</v>
      </c>
      <c r="CU92" t="str">
        <f t="shared" si="111"/>
        <v>{5,1,2,182280,0}|</v>
      </c>
      <c r="CV92" t="str">
        <f t="shared" si="112"/>
        <v>{5,1,3,3913287,3}}</v>
      </c>
    </row>
    <row r="93" spans="50:100" x14ac:dyDescent="0.15">
      <c r="AX93">
        <v>87</v>
      </c>
      <c r="AZ93">
        <f t="shared" ref="AZ93:BC93" si="133">AZ33</f>
        <v>1</v>
      </c>
      <c r="BA93">
        <f t="shared" si="133"/>
        <v>1</v>
      </c>
      <c r="BB93">
        <f t="shared" si="133"/>
        <v>0.75</v>
      </c>
      <c r="BC93">
        <f t="shared" si="133"/>
        <v>1.5</v>
      </c>
      <c r="BE93">
        <f t="shared" si="77"/>
        <v>700</v>
      </c>
      <c r="BF93">
        <f t="shared" si="78"/>
        <v>700</v>
      </c>
      <c r="BG93">
        <f t="shared" si="79"/>
        <v>620</v>
      </c>
      <c r="BH93">
        <f t="shared" si="80"/>
        <v>1100</v>
      </c>
      <c r="BN93">
        <f>'sheet1 (2)'!Y92</f>
        <v>10086783</v>
      </c>
      <c r="BO93">
        <f>'sheet1 (2)'!Z92</f>
        <v>9744000</v>
      </c>
      <c r="BP93">
        <f>'sheet1 (2)'!AA92</f>
        <v>209189552</v>
      </c>
      <c r="BR93">
        <f t="shared" si="86"/>
        <v>1412149</v>
      </c>
      <c r="BS93">
        <f t="shared" si="87"/>
        <v>1364160</v>
      </c>
      <c r="BT93">
        <f t="shared" si="88"/>
        <v>29286537</v>
      </c>
      <c r="BV93">
        <f t="shared" si="89"/>
        <v>1412149</v>
      </c>
      <c r="BW93">
        <f t="shared" si="90"/>
        <v>1364160</v>
      </c>
      <c r="BX93">
        <f t="shared" si="91"/>
        <v>29286537</v>
      </c>
      <c r="BZ93">
        <f t="shared" si="92"/>
        <v>1250761</v>
      </c>
      <c r="CA93">
        <f t="shared" si="93"/>
        <v>1208256</v>
      </c>
      <c r="CB93">
        <f t="shared" si="94"/>
        <v>25939504</v>
      </c>
      <c r="CD93">
        <f t="shared" si="95"/>
        <v>2219092</v>
      </c>
      <c r="CE93">
        <f t="shared" si="96"/>
        <v>2143680</v>
      </c>
      <c r="CF93">
        <f t="shared" si="97"/>
        <v>46021701</v>
      </c>
      <c r="CH93" t="str">
        <f t="shared" si="98"/>
        <v>{{5,1,1,1412149,0}|</v>
      </c>
      <c r="CI93" t="str">
        <f t="shared" si="99"/>
        <v>{5,1,2,1364160,0}|</v>
      </c>
      <c r="CJ93" t="str">
        <f t="shared" si="100"/>
        <v>{5,1,3,29286537,3}}</v>
      </c>
      <c r="CK93" t="str">
        <f t="shared" si="101"/>
        <v/>
      </c>
      <c r="CL93" t="str">
        <f t="shared" si="102"/>
        <v>{{5,1,1,1412149,0}|</v>
      </c>
      <c r="CM93" t="str">
        <f t="shared" si="103"/>
        <v>{5,1,2,1364160,0}|</v>
      </c>
      <c r="CN93" t="str">
        <f t="shared" si="104"/>
        <v>{5,1,3,29286537,3}}</v>
      </c>
      <c r="CO93" t="str">
        <f t="shared" si="105"/>
        <v/>
      </c>
      <c r="CP93" t="str">
        <f t="shared" si="106"/>
        <v>{{5,1,1,1250761,0}|</v>
      </c>
      <c r="CQ93" t="str">
        <f t="shared" si="107"/>
        <v>{5,1,2,1208256,0}|</v>
      </c>
      <c r="CR93" t="str">
        <f t="shared" si="108"/>
        <v>{5,1,3,25939504,3}}</v>
      </c>
      <c r="CS93" t="str">
        <f t="shared" si="109"/>
        <v/>
      </c>
      <c r="CT93" t="str">
        <f t="shared" si="110"/>
        <v>{{5,1,1,2219092,0}|</v>
      </c>
      <c r="CU93" t="str">
        <f t="shared" si="111"/>
        <v>{5,1,2,2143680,0}|</v>
      </c>
      <c r="CV93" t="str">
        <f t="shared" si="112"/>
        <v>{5,1,3,46021701,3}}</v>
      </c>
    </row>
    <row r="94" spans="50:100" x14ac:dyDescent="0.15">
      <c r="AX94">
        <v>88</v>
      </c>
      <c r="AZ94">
        <f t="shared" ref="AZ94:BC94" si="134">AZ34</f>
        <v>1</v>
      </c>
      <c r="BA94">
        <f t="shared" si="134"/>
        <v>1</v>
      </c>
      <c r="BB94">
        <f t="shared" si="134"/>
        <v>1</v>
      </c>
      <c r="BC94">
        <f t="shared" si="134"/>
        <v>1</v>
      </c>
      <c r="BE94">
        <f t="shared" si="77"/>
        <v>700</v>
      </c>
      <c r="BF94">
        <f t="shared" si="78"/>
        <v>700</v>
      </c>
      <c r="BG94">
        <f t="shared" si="79"/>
        <v>700</v>
      </c>
      <c r="BH94">
        <f t="shared" si="80"/>
        <v>700</v>
      </c>
      <c r="BN94">
        <f>'sheet1 (2)'!Y93</f>
        <v>11625649</v>
      </c>
      <c r="BO94">
        <f>'sheet1 (2)'!Z93</f>
        <v>12600000</v>
      </c>
      <c r="BP94">
        <f>'sheet1 (2)'!AA93</f>
        <v>270503731</v>
      </c>
      <c r="BR94">
        <f t="shared" si="86"/>
        <v>1627590</v>
      </c>
      <c r="BS94">
        <f t="shared" si="87"/>
        <v>1764000</v>
      </c>
      <c r="BT94">
        <f t="shared" si="88"/>
        <v>37870522</v>
      </c>
      <c r="BV94">
        <f t="shared" si="89"/>
        <v>1627590</v>
      </c>
      <c r="BW94">
        <f t="shared" si="90"/>
        <v>1764000</v>
      </c>
      <c r="BX94">
        <f t="shared" si="91"/>
        <v>37870522</v>
      </c>
      <c r="BZ94">
        <f t="shared" si="92"/>
        <v>1627590</v>
      </c>
      <c r="CA94">
        <f t="shared" si="93"/>
        <v>1764000</v>
      </c>
      <c r="CB94">
        <f t="shared" si="94"/>
        <v>37870522</v>
      </c>
      <c r="CD94">
        <f t="shared" si="95"/>
        <v>1627590</v>
      </c>
      <c r="CE94">
        <f t="shared" si="96"/>
        <v>1764000</v>
      </c>
      <c r="CF94">
        <f t="shared" si="97"/>
        <v>37870522</v>
      </c>
      <c r="CH94" t="str">
        <f t="shared" si="98"/>
        <v>{{5,1,1,1627590,0}|</v>
      </c>
      <c r="CI94" t="str">
        <f t="shared" si="99"/>
        <v>{5,1,2,1764000,0}|</v>
      </c>
      <c r="CJ94" t="str">
        <f t="shared" si="100"/>
        <v>{5,1,3,37870522,3}}</v>
      </c>
      <c r="CK94" t="str">
        <f t="shared" si="101"/>
        <v/>
      </c>
      <c r="CL94" t="str">
        <f t="shared" si="102"/>
        <v>{{5,1,1,1627590,0}|</v>
      </c>
      <c r="CM94" t="str">
        <f t="shared" si="103"/>
        <v>{5,1,2,1764000,0}|</v>
      </c>
      <c r="CN94" t="str">
        <f t="shared" si="104"/>
        <v>{5,1,3,37870522,3}}</v>
      </c>
      <c r="CO94" t="str">
        <f t="shared" si="105"/>
        <v/>
      </c>
      <c r="CP94" t="str">
        <f t="shared" si="106"/>
        <v>{{5,1,1,1627590,0}|</v>
      </c>
      <c r="CQ94" t="str">
        <f t="shared" si="107"/>
        <v>{5,1,2,1764000,0}|</v>
      </c>
      <c r="CR94" t="str">
        <f t="shared" si="108"/>
        <v>{5,1,3,37870522,3}}</v>
      </c>
      <c r="CS94" t="str">
        <f t="shared" si="109"/>
        <v/>
      </c>
      <c r="CT94" t="str">
        <f t="shared" si="110"/>
        <v>{{5,1,1,1627590,0}|</v>
      </c>
      <c r="CU94" t="str">
        <f t="shared" si="111"/>
        <v>{5,1,2,1764000,0}|</v>
      </c>
      <c r="CV94" t="str">
        <f t="shared" si="112"/>
        <v>{5,1,3,37870522,3}}</v>
      </c>
    </row>
    <row r="95" spans="50:100" x14ac:dyDescent="0.15">
      <c r="AX95">
        <v>89</v>
      </c>
      <c r="AZ95">
        <f t="shared" ref="AZ95:BC95" si="135">AZ35</f>
        <v>1</v>
      </c>
      <c r="BA95">
        <f t="shared" si="135"/>
        <v>1</v>
      </c>
      <c r="BB95">
        <f t="shared" si="135"/>
        <v>0.5</v>
      </c>
      <c r="BC95">
        <f t="shared" si="135"/>
        <v>0</v>
      </c>
      <c r="BE95">
        <f t="shared" si="77"/>
        <v>700</v>
      </c>
      <c r="BF95">
        <f t="shared" si="78"/>
        <v>700</v>
      </c>
      <c r="BG95">
        <f t="shared" si="79"/>
        <v>420</v>
      </c>
      <c r="BH95">
        <f t="shared" si="80"/>
        <v>0</v>
      </c>
      <c r="BN95">
        <f>'sheet1 (2)'!Y94</f>
        <v>9620916</v>
      </c>
      <c r="BO95">
        <f>'sheet1 (2)'!Z94</f>
        <v>12205200</v>
      </c>
      <c r="BP95">
        <f>'sheet1 (2)'!AA94</f>
        <v>262027947</v>
      </c>
      <c r="BR95">
        <f t="shared" si="86"/>
        <v>1346928</v>
      </c>
      <c r="BS95">
        <f t="shared" si="87"/>
        <v>1708728</v>
      </c>
      <c r="BT95">
        <f t="shared" si="88"/>
        <v>36683912</v>
      </c>
      <c r="BV95">
        <f t="shared" si="89"/>
        <v>1346928</v>
      </c>
      <c r="BW95">
        <f t="shared" si="90"/>
        <v>1708728</v>
      </c>
      <c r="BX95">
        <f t="shared" si="91"/>
        <v>36683912</v>
      </c>
      <c r="BZ95">
        <f t="shared" si="92"/>
        <v>808156</v>
      </c>
      <c r="CA95">
        <f t="shared" si="93"/>
        <v>1025236</v>
      </c>
      <c r="CB95">
        <f t="shared" si="94"/>
        <v>22010347</v>
      </c>
      <c r="CD95">
        <f t="shared" si="95"/>
        <v>0</v>
      </c>
      <c r="CE95">
        <f t="shared" si="96"/>
        <v>0</v>
      </c>
      <c r="CF95">
        <f t="shared" si="97"/>
        <v>0</v>
      </c>
      <c r="CH95" t="str">
        <f t="shared" si="98"/>
        <v>{{5,1,1,1346928,0}|</v>
      </c>
      <c r="CI95" t="str">
        <f t="shared" si="99"/>
        <v>{5,1,2,1708728,0}|</v>
      </c>
      <c r="CJ95" t="str">
        <f t="shared" si="100"/>
        <v>{5,1,3,36683912,3}}</v>
      </c>
      <c r="CK95" t="str">
        <f t="shared" si="101"/>
        <v/>
      </c>
      <c r="CL95" t="str">
        <f t="shared" si="102"/>
        <v>{{5,1,1,1346928,0}|</v>
      </c>
      <c r="CM95" t="str">
        <f t="shared" si="103"/>
        <v>{5,1,2,1708728,0}|</v>
      </c>
      <c r="CN95" t="str">
        <f t="shared" si="104"/>
        <v>{5,1,3,36683912,3}}</v>
      </c>
      <c r="CO95" t="str">
        <f t="shared" si="105"/>
        <v/>
      </c>
      <c r="CP95" t="str">
        <f t="shared" si="106"/>
        <v>{{5,1,1,808156,0}|</v>
      </c>
      <c r="CQ95" t="str">
        <f t="shared" si="107"/>
        <v>{5,1,2,1025236,0}|</v>
      </c>
      <c r="CR95" t="str">
        <f t="shared" si="108"/>
        <v>{5,1,3,22010347,3}}</v>
      </c>
      <c r="CS95" t="str">
        <f t="shared" si="109"/>
        <v/>
      </c>
      <c r="CT95" t="str">
        <f t="shared" si="110"/>
        <v>{{5,1,1,0,0}|</v>
      </c>
      <c r="CU95" t="str">
        <f t="shared" si="111"/>
        <v>{5,1,2,0,0}|</v>
      </c>
      <c r="CV95" t="str">
        <f t="shared" si="112"/>
        <v>{5,1,3,0,3}}</v>
      </c>
    </row>
    <row r="96" spans="50:100" x14ac:dyDescent="0.15">
      <c r="AX96">
        <v>90</v>
      </c>
      <c r="AZ96">
        <f t="shared" ref="AZ96:BC96" si="136">AZ36</f>
        <v>1.5</v>
      </c>
      <c r="BA96">
        <f t="shared" si="136"/>
        <v>0.6</v>
      </c>
      <c r="BB96">
        <f t="shared" si="136"/>
        <v>1</v>
      </c>
      <c r="BC96">
        <f t="shared" si="136"/>
        <v>1.5</v>
      </c>
      <c r="BE96">
        <f t="shared" si="77"/>
        <v>1100</v>
      </c>
      <c r="BF96">
        <f t="shared" si="78"/>
        <v>500</v>
      </c>
      <c r="BG96">
        <f t="shared" si="79"/>
        <v>700</v>
      </c>
      <c r="BH96">
        <f t="shared" si="80"/>
        <v>1100</v>
      </c>
      <c r="BN96">
        <f>'sheet1 (2)'!Y95</f>
        <v>16644996</v>
      </c>
      <c r="BO96">
        <f>'sheet1 (2)'!Z95</f>
        <v>15120000</v>
      </c>
      <c r="BP96">
        <f>'sheet1 (2)'!AA95</f>
        <v>324604477</v>
      </c>
      <c r="BR96">
        <f t="shared" si="86"/>
        <v>3661899</v>
      </c>
      <c r="BS96">
        <f t="shared" si="87"/>
        <v>3326400</v>
      </c>
      <c r="BT96">
        <f t="shared" si="88"/>
        <v>71412984</v>
      </c>
      <c r="BV96">
        <f t="shared" si="89"/>
        <v>1664499</v>
      </c>
      <c r="BW96">
        <f t="shared" si="90"/>
        <v>1512000</v>
      </c>
      <c r="BX96">
        <f t="shared" si="91"/>
        <v>32460447</v>
      </c>
      <c r="BZ96">
        <f t="shared" si="92"/>
        <v>2330299</v>
      </c>
      <c r="CA96">
        <f t="shared" si="93"/>
        <v>2116800</v>
      </c>
      <c r="CB96">
        <f t="shared" si="94"/>
        <v>45444626</v>
      </c>
      <c r="CD96">
        <f t="shared" si="95"/>
        <v>3661899</v>
      </c>
      <c r="CE96">
        <f t="shared" si="96"/>
        <v>3326400</v>
      </c>
      <c r="CF96">
        <f t="shared" si="97"/>
        <v>71412984</v>
      </c>
      <c r="CH96" t="str">
        <f t="shared" si="98"/>
        <v>{{5,1,1,3661899,0}|</v>
      </c>
      <c r="CI96" t="str">
        <f t="shared" si="99"/>
        <v>{5,1,2,3326400,0}|</v>
      </c>
      <c r="CJ96" t="str">
        <f t="shared" si="100"/>
        <v>{5,1,3,71412984,3}}</v>
      </c>
      <c r="CK96" t="str">
        <f t="shared" si="101"/>
        <v/>
      </c>
      <c r="CL96" t="str">
        <f t="shared" si="102"/>
        <v>{{5,1,1,1664499,0}|</v>
      </c>
      <c r="CM96" t="str">
        <f t="shared" si="103"/>
        <v>{5,1,2,1512000,0}|</v>
      </c>
      <c r="CN96" t="str">
        <f t="shared" si="104"/>
        <v>{5,1,3,32460447,3}}</v>
      </c>
      <c r="CO96" t="str">
        <f t="shared" si="105"/>
        <v/>
      </c>
      <c r="CP96" t="str">
        <f t="shared" si="106"/>
        <v>{{5,1,1,2330299,0}|</v>
      </c>
      <c r="CQ96" t="str">
        <f t="shared" si="107"/>
        <v>{5,1,2,2116800,0}|</v>
      </c>
      <c r="CR96" t="str">
        <f t="shared" si="108"/>
        <v>{5,1,3,45444626,3}}</v>
      </c>
      <c r="CS96" t="str">
        <f t="shared" si="109"/>
        <v/>
      </c>
      <c r="CT96" t="str">
        <f t="shared" si="110"/>
        <v>{{5,1,1,3661899,0}|</v>
      </c>
      <c r="CU96" t="str">
        <f t="shared" si="111"/>
        <v>{5,1,2,3326400,0}|</v>
      </c>
      <c r="CV96" t="str">
        <f t="shared" si="112"/>
        <v>{5,1,3,71412984,3}}</v>
      </c>
    </row>
    <row r="97" spans="50:100" x14ac:dyDescent="0.15">
      <c r="AX97">
        <v>91</v>
      </c>
      <c r="AZ97">
        <f t="shared" ref="AZ97:BC97" si="137">AZ37</f>
        <v>0.75</v>
      </c>
      <c r="BA97">
        <f t="shared" si="137"/>
        <v>1</v>
      </c>
      <c r="BB97">
        <f t="shared" si="137"/>
        <v>3</v>
      </c>
      <c r="BC97">
        <f t="shared" si="137"/>
        <v>0.75</v>
      </c>
      <c r="BE97">
        <f t="shared" si="77"/>
        <v>620</v>
      </c>
      <c r="BF97">
        <f t="shared" si="78"/>
        <v>700</v>
      </c>
      <c r="BG97">
        <f t="shared" si="79"/>
        <v>1200</v>
      </c>
      <c r="BH97">
        <f t="shared" si="80"/>
        <v>620</v>
      </c>
      <c r="BN97">
        <f>'sheet1 (2)'!Y96</f>
        <v>19593486</v>
      </c>
      <c r="BO97">
        <f>'sheet1 (2)'!Z96</f>
        <v>16632000</v>
      </c>
      <c r="BP97">
        <f>'sheet1 (2)'!AA96</f>
        <v>357064925</v>
      </c>
      <c r="BR97">
        <f t="shared" si="86"/>
        <v>2429592</v>
      </c>
      <c r="BS97">
        <f t="shared" si="87"/>
        <v>2062368</v>
      </c>
      <c r="BT97">
        <f t="shared" si="88"/>
        <v>44276050</v>
      </c>
      <c r="BV97">
        <f t="shared" si="89"/>
        <v>2743088</v>
      </c>
      <c r="BW97">
        <f t="shared" si="90"/>
        <v>2328480</v>
      </c>
      <c r="BX97">
        <f t="shared" si="91"/>
        <v>49989089</v>
      </c>
      <c r="BZ97">
        <f t="shared" si="92"/>
        <v>4702436</v>
      </c>
      <c r="CA97">
        <f t="shared" si="93"/>
        <v>3991680</v>
      </c>
      <c r="CB97">
        <f t="shared" si="94"/>
        <v>85695582</v>
      </c>
      <c r="CD97">
        <f t="shared" si="95"/>
        <v>2429592</v>
      </c>
      <c r="CE97">
        <f t="shared" si="96"/>
        <v>2062368</v>
      </c>
      <c r="CF97">
        <f t="shared" si="97"/>
        <v>44276050</v>
      </c>
      <c r="CH97" t="str">
        <f t="shared" si="98"/>
        <v>{{5,1,1,2429592,0}|</v>
      </c>
      <c r="CI97" t="str">
        <f t="shared" si="99"/>
        <v>{5,1,2,2062368,0}|</v>
      </c>
      <c r="CJ97" t="str">
        <f t="shared" si="100"/>
        <v>{5,1,3,44276050,3}}</v>
      </c>
      <c r="CK97" t="str">
        <f t="shared" si="101"/>
        <v/>
      </c>
      <c r="CL97" t="str">
        <f t="shared" si="102"/>
        <v>{{5,1,1,2743088,0}|</v>
      </c>
      <c r="CM97" t="str">
        <f t="shared" si="103"/>
        <v>{5,1,2,2328480,0}|</v>
      </c>
      <c r="CN97" t="str">
        <f t="shared" si="104"/>
        <v>{5,1,3,49989089,3}}</v>
      </c>
      <c r="CO97" t="str">
        <f t="shared" si="105"/>
        <v/>
      </c>
      <c r="CP97" t="str">
        <f t="shared" si="106"/>
        <v>{{5,1,1,4702436,0}|</v>
      </c>
      <c r="CQ97" t="str">
        <f t="shared" si="107"/>
        <v>{5,1,2,3991680,0}|</v>
      </c>
      <c r="CR97" t="str">
        <f t="shared" si="108"/>
        <v>{5,1,3,85695582,3}}</v>
      </c>
      <c r="CS97" t="str">
        <f t="shared" si="109"/>
        <v/>
      </c>
      <c r="CT97" t="str">
        <f t="shared" si="110"/>
        <v>{{5,1,1,2429592,0}|</v>
      </c>
      <c r="CU97" t="str">
        <f t="shared" si="111"/>
        <v>{5,1,2,2062368,0}|</v>
      </c>
      <c r="CV97" t="str">
        <f t="shared" si="112"/>
        <v>{5,1,3,44276050,3}}</v>
      </c>
    </row>
    <row r="98" spans="50:100" x14ac:dyDescent="0.15">
      <c r="AX98">
        <v>92</v>
      </c>
      <c r="AZ98">
        <f t="shared" ref="AZ98:BC98" si="138">AZ38</f>
        <v>1.5</v>
      </c>
      <c r="BA98">
        <f t="shared" si="138"/>
        <v>0.6</v>
      </c>
      <c r="BB98">
        <f t="shared" si="138"/>
        <v>3</v>
      </c>
      <c r="BC98">
        <f t="shared" si="138"/>
        <v>0.75</v>
      </c>
      <c r="BE98">
        <f t="shared" si="77"/>
        <v>1100</v>
      </c>
      <c r="BF98">
        <f t="shared" si="78"/>
        <v>500</v>
      </c>
      <c r="BG98">
        <f t="shared" si="79"/>
        <v>1200</v>
      </c>
      <c r="BH98">
        <f t="shared" si="80"/>
        <v>620</v>
      </c>
      <c r="BN98">
        <f>'sheet1 (2)'!Y97</f>
        <v>225419</v>
      </c>
      <c r="BO98">
        <f>'sheet1 (2)'!Z97</f>
        <v>26250</v>
      </c>
      <c r="BP98">
        <f>'sheet1 (2)'!AA97</f>
        <v>563549</v>
      </c>
      <c r="BR98">
        <f t="shared" si="86"/>
        <v>49592</v>
      </c>
      <c r="BS98">
        <f t="shared" si="87"/>
        <v>5775</v>
      </c>
      <c r="BT98">
        <f t="shared" si="88"/>
        <v>123980</v>
      </c>
      <c r="BV98">
        <f t="shared" si="89"/>
        <v>22541</v>
      </c>
      <c r="BW98">
        <f t="shared" si="90"/>
        <v>2625</v>
      </c>
      <c r="BX98">
        <f t="shared" si="91"/>
        <v>56354</v>
      </c>
      <c r="BZ98">
        <f t="shared" si="92"/>
        <v>54100</v>
      </c>
      <c r="CA98">
        <f t="shared" si="93"/>
        <v>6300</v>
      </c>
      <c r="CB98">
        <f t="shared" si="94"/>
        <v>135251</v>
      </c>
      <c r="CD98">
        <f t="shared" si="95"/>
        <v>27951</v>
      </c>
      <c r="CE98">
        <f t="shared" si="96"/>
        <v>3255</v>
      </c>
      <c r="CF98">
        <f t="shared" si="97"/>
        <v>69880</v>
      </c>
      <c r="CH98" t="str">
        <f t="shared" si="98"/>
        <v>{{5,1,1,49592,0}|</v>
      </c>
      <c r="CI98" t="str">
        <f t="shared" si="99"/>
        <v>{5,1,2,5775,0}|</v>
      </c>
      <c r="CJ98" t="str">
        <f t="shared" si="100"/>
        <v>{5,1,3,123980,3}}</v>
      </c>
      <c r="CK98" t="str">
        <f t="shared" si="101"/>
        <v/>
      </c>
      <c r="CL98" t="str">
        <f t="shared" si="102"/>
        <v>{{5,1,1,22541,0}|</v>
      </c>
      <c r="CM98" t="str">
        <f t="shared" si="103"/>
        <v>{5,1,2,2625,0}|</v>
      </c>
      <c r="CN98" t="str">
        <f t="shared" si="104"/>
        <v>{5,1,3,56354,3}}</v>
      </c>
      <c r="CO98" t="str">
        <f t="shared" si="105"/>
        <v/>
      </c>
      <c r="CP98" t="str">
        <f t="shared" si="106"/>
        <v>{{5,1,1,54100,0}|</v>
      </c>
      <c r="CQ98" t="str">
        <f t="shared" si="107"/>
        <v>{5,1,2,6300,0}|</v>
      </c>
      <c r="CR98" t="str">
        <f t="shared" si="108"/>
        <v>{5,1,3,135251,3}}</v>
      </c>
      <c r="CS98" t="str">
        <f t="shared" si="109"/>
        <v/>
      </c>
      <c r="CT98" t="str">
        <f t="shared" si="110"/>
        <v>{{5,1,1,27951,0}|</v>
      </c>
      <c r="CU98" t="str">
        <f t="shared" si="111"/>
        <v>{5,1,2,3255,0}|</v>
      </c>
      <c r="CV98" t="str">
        <f t="shared" si="112"/>
        <v>{5,1,3,69880,3}}</v>
      </c>
    </row>
    <row r="99" spans="50:100" x14ac:dyDescent="0.15">
      <c r="AX99">
        <v>93</v>
      </c>
      <c r="AZ99">
        <f t="shared" ref="AZ99:BC99" si="139">AZ39</f>
        <v>1.5</v>
      </c>
      <c r="BA99">
        <f t="shared" si="139"/>
        <v>0.75</v>
      </c>
      <c r="BB99">
        <f t="shared" si="139"/>
        <v>1</v>
      </c>
      <c r="BC99">
        <f t="shared" si="139"/>
        <v>1</v>
      </c>
      <c r="BE99">
        <f t="shared" si="77"/>
        <v>1100</v>
      </c>
      <c r="BF99">
        <f t="shared" si="78"/>
        <v>620</v>
      </c>
      <c r="BG99">
        <f t="shared" si="79"/>
        <v>700</v>
      </c>
      <c r="BH99">
        <f t="shared" si="80"/>
        <v>700</v>
      </c>
      <c r="BN99">
        <f>'sheet1 (2)'!Y98</f>
        <v>1172182</v>
      </c>
      <c r="BO99">
        <f>'sheet1 (2)'!Z98</f>
        <v>1680000</v>
      </c>
      <c r="BP99">
        <f>'sheet1 (2)'!AA98</f>
        <v>36067164</v>
      </c>
      <c r="BR99">
        <f t="shared" si="86"/>
        <v>257880</v>
      </c>
      <c r="BS99">
        <f t="shared" si="87"/>
        <v>369600</v>
      </c>
      <c r="BT99">
        <f t="shared" si="88"/>
        <v>7934776</v>
      </c>
      <c r="BV99">
        <f t="shared" si="89"/>
        <v>145350</v>
      </c>
      <c r="BW99">
        <f t="shared" si="90"/>
        <v>208320</v>
      </c>
      <c r="BX99">
        <f t="shared" si="91"/>
        <v>4472328</v>
      </c>
      <c r="BZ99">
        <f t="shared" si="92"/>
        <v>164105</v>
      </c>
      <c r="CA99">
        <f t="shared" si="93"/>
        <v>235200</v>
      </c>
      <c r="CB99">
        <f t="shared" si="94"/>
        <v>5049402</v>
      </c>
      <c r="CD99">
        <f t="shared" si="95"/>
        <v>164105</v>
      </c>
      <c r="CE99">
        <f t="shared" si="96"/>
        <v>235200</v>
      </c>
      <c r="CF99">
        <f t="shared" si="97"/>
        <v>5049402</v>
      </c>
      <c r="CH99" t="str">
        <f t="shared" si="98"/>
        <v>{{5,1,1,257880,0}|</v>
      </c>
      <c r="CI99" t="str">
        <f t="shared" si="99"/>
        <v>{5,1,2,369600,0}|</v>
      </c>
      <c r="CJ99" t="str">
        <f t="shared" si="100"/>
        <v>{5,1,3,7934776,3}}</v>
      </c>
      <c r="CK99" t="str">
        <f t="shared" si="101"/>
        <v/>
      </c>
      <c r="CL99" t="str">
        <f t="shared" si="102"/>
        <v>{{5,1,1,145350,0}|</v>
      </c>
      <c r="CM99" t="str">
        <f t="shared" si="103"/>
        <v>{5,1,2,208320,0}|</v>
      </c>
      <c r="CN99" t="str">
        <f t="shared" si="104"/>
        <v>{5,1,3,4472328,3}}</v>
      </c>
      <c r="CO99" t="str">
        <f t="shared" si="105"/>
        <v/>
      </c>
      <c r="CP99" t="str">
        <f t="shared" si="106"/>
        <v>{{5,1,1,164105,0}|</v>
      </c>
      <c r="CQ99" t="str">
        <f t="shared" si="107"/>
        <v>{5,1,2,235200,0}|</v>
      </c>
      <c r="CR99" t="str">
        <f t="shared" si="108"/>
        <v>{5,1,3,5049402,3}}</v>
      </c>
      <c r="CS99" t="str">
        <f t="shared" si="109"/>
        <v/>
      </c>
      <c r="CT99" t="str">
        <f t="shared" si="110"/>
        <v>{{5,1,1,164105,0}|</v>
      </c>
      <c r="CU99" t="str">
        <f t="shared" si="111"/>
        <v>{5,1,2,235200,0}|</v>
      </c>
      <c r="CV99" t="str">
        <f t="shared" si="112"/>
        <v>{5,1,3,5049402,3}}</v>
      </c>
    </row>
    <row r="100" spans="50:100" x14ac:dyDescent="0.15">
      <c r="AX100">
        <v>94</v>
      </c>
      <c r="AZ100">
        <f t="shared" ref="AZ100:BC100" si="140">AZ40</f>
        <v>1.5</v>
      </c>
      <c r="BA100">
        <f t="shared" si="140"/>
        <v>1</v>
      </c>
      <c r="BB100">
        <f t="shared" si="140"/>
        <v>0.75</v>
      </c>
      <c r="BC100">
        <f t="shared" si="140"/>
        <v>1</v>
      </c>
      <c r="BE100">
        <f t="shared" si="77"/>
        <v>1100</v>
      </c>
      <c r="BF100">
        <f t="shared" si="78"/>
        <v>700</v>
      </c>
      <c r="BG100">
        <f t="shared" si="79"/>
        <v>620</v>
      </c>
      <c r="BH100">
        <f t="shared" si="80"/>
        <v>700</v>
      </c>
      <c r="BN100">
        <f>'sheet1 (2)'!Y99</f>
        <v>2524701</v>
      </c>
      <c r="BO100">
        <f>'sheet1 (2)'!Z99</f>
        <v>3150000</v>
      </c>
      <c r="BP100">
        <f>'sheet1 (2)'!AA99</f>
        <v>67625932</v>
      </c>
      <c r="BR100">
        <f t="shared" si="86"/>
        <v>555434</v>
      </c>
      <c r="BS100">
        <f t="shared" si="87"/>
        <v>693000</v>
      </c>
      <c r="BT100">
        <f t="shared" si="88"/>
        <v>14877705</v>
      </c>
      <c r="BV100">
        <f t="shared" si="89"/>
        <v>353458</v>
      </c>
      <c r="BW100">
        <f t="shared" si="90"/>
        <v>441000</v>
      </c>
      <c r="BX100">
        <f t="shared" si="91"/>
        <v>9467630</v>
      </c>
      <c r="BZ100">
        <f t="shared" si="92"/>
        <v>313062</v>
      </c>
      <c r="CA100">
        <f t="shared" si="93"/>
        <v>390600</v>
      </c>
      <c r="CB100">
        <f t="shared" si="94"/>
        <v>8385615</v>
      </c>
      <c r="CD100">
        <f t="shared" si="95"/>
        <v>353458</v>
      </c>
      <c r="CE100">
        <f t="shared" si="96"/>
        <v>441000</v>
      </c>
      <c r="CF100">
        <f t="shared" si="97"/>
        <v>9467630</v>
      </c>
      <c r="CH100" t="str">
        <f t="shared" si="98"/>
        <v>{{5,1,1,555434,0}|</v>
      </c>
      <c r="CI100" t="str">
        <f t="shared" si="99"/>
        <v>{5,1,2,693000,0}|</v>
      </c>
      <c r="CJ100" t="str">
        <f t="shared" si="100"/>
        <v>{5,1,3,14877705,3}}</v>
      </c>
      <c r="CK100" t="str">
        <f t="shared" si="101"/>
        <v/>
      </c>
      <c r="CL100" t="str">
        <f t="shared" si="102"/>
        <v>{{5,1,1,353458,0}|</v>
      </c>
      <c r="CM100" t="str">
        <f t="shared" si="103"/>
        <v>{5,1,2,441000,0}|</v>
      </c>
      <c r="CN100" t="str">
        <f t="shared" si="104"/>
        <v>{5,1,3,9467630,3}}</v>
      </c>
      <c r="CO100" t="str">
        <f t="shared" si="105"/>
        <v/>
      </c>
      <c r="CP100" t="str">
        <f t="shared" si="106"/>
        <v>{{5,1,1,313062,0}|</v>
      </c>
      <c r="CQ100" t="str">
        <f t="shared" si="107"/>
        <v>{5,1,2,390600,0}|</v>
      </c>
      <c r="CR100" t="str">
        <f t="shared" si="108"/>
        <v>{5,1,3,8385615,3}}</v>
      </c>
      <c r="CS100" t="str">
        <f t="shared" si="109"/>
        <v/>
      </c>
      <c r="CT100" t="str">
        <f t="shared" si="110"/>
        <v>{{5,1,1,353458,0}|</v>
      </c>
      <c r="CU100" t="str">
        <f t="shared" si="111"/>
        <v>{5,1,2,441000,0}|</v>
      </c>
      <c r="CV100" t="str">
        <f t="shared" si="112"/>
        <v>{5,1,3,9467630,3}}</v>
      </c>
    </row>
    <row r="101" spans="50:100" x14ac:dyDescent="0.15">
      <c r="AX101">
        <v>95</v>
      </c>
      <c r="AZ101">
        <f t="shared" ref="AZ101:BC101" si="141">AZ41</f>
        <v>3</v>
      </c>
      <c r="BA101">
        <f t="shared" si="141"/>
        <v>1</v>
      </c>
      <c r="BB101">
        <f t="shared" si="141"/>
        <v>0.75</v>
      </c>
      <c r="BC101">
        <f t="shared" si="141"/>
        <v>0.75</v>
      </c>
      <c r="BE101">
        <f t="shared" si="77"/>
        <v>1200</v>
      </c>
      <c r="BF101">
        <f t="shared" si="78"/>
        <v>700</v>
      </c>
      <c r="BG101">
        <f t="shared" si="79"/>
        <v>620</v>
      </c>
      <c r="BH101">
        <f t="shared" si="80"/>
        <v>620</v>
      </c>
      <c r="BN101">
        <f>'sheet1 (2)'!Y100</f>
        <v>3741968</v>
      </c>
      <c r="BO101">
        <f>'sheet1 (2)'!Z100</f>
        <v>4210500</v>
      </c>
      <c r="BP101">
        <f>'sheet1 (2)'!AA100</f>
        <v>90393330</v>
      </c>
      <c r="BR101">
        <f t="shared" si="86"/>
        <v>898072</v>
      </c>
      <c r="BS101">
        <f t="shared" si="87"/>
        <v>1010520</v>
      </c>
      <c r="BT101">
        <f t="shared" si="88"/>
        <v>21694399</v>
      </c>
      <c r="BV101">
        <f t="shared" si="89"/>
        <v>523875</v>
      </c>
      <c r="BW101">
        <f t="shared" si="90"/>
        <v>589470</v>
      </c>
      <c r="BX101">
        <f t="shared" si="91"/>
        <v>12655066</v>
      </c>
      <c r="BZ101">
        <f t="shared" si="92"/>
        <v>464004</v>
      </c>
      <c r="CA101">
        <f t="shared" si="93"/>
        <v>522102</v>
      </c>
      <c r="CB101">
        <f t="shared" si="94"/>
        <v>11208772</v>
      </c>
      <c r="CD101">
        <f t="shared" si="95"/>
        <v>464004</v>
      </c>
      <c r="CE101">
        <f t="shared" si="96"/>
        <v>522102</v>
      </c>
      <c r="CF101">
        <f t="shared" si="97"/>
        <v>11208772</v>
      </c>
      <c r="CH101" t="str">
        <f t="shared" si="98"/>
        <v>{{5,1,1,898072,0}|</v>
      </c>
      <c r="CI101" t="str">
        <f t="shared" si="99"/>
        <v>{5,1,2,1010520,0}|</v>
      </c>
      <c r="CJ101" t="str">
        <f t="shared" si="100"/>
        <v>{5,1,3,21694399,3}}</v>
      </c>
      <c r="CK101" t="str">
        <f t="shared" si="101"/>
        <v/>
      </c>
      <c r="CL101" t="str">
        <f t="shared" si="102"/>
        <v>{{5,1,1,523875,0}|</v>
      </c>
      <c r="CM101" t="str">
        <f t="shared" si="103"/>
        <v>{5,1,2,589470,0}|</v>
      </c>
      <c r="CN101" t="str">
        <f t="shared" si="104"/>
        <v>{5,1,3,12655066,3}}</v>
      </c>
      <c r="CO101" t="str">
        <f t="shared" si="105"/>
        <v/>
      </c>
      <c r="CP101" t="str">
        <f t="shared" si="106"/>
        <v>{{5,1,1,464004,0}|</v>
      </c>
      <c r="CQ101" t="str">
        <f t="shared" si="107"/>
        <v>{5,1,2,522102,0}|</v>
      </c>
      <c r="CR101" t="str">
        <f t="shared" si="108"/>
        <v>{5,1,3,11208772,3}}</v>
      </c>
      <c r="CS101" t="str">
        <f t="shared" si="109"/>
        <v/>
      </c>
      <c r="CT101" t="str">
        <f t="shared" si="110"/>
        <v>{{5,1,1,464004,0}|</v>
      </c>
      <c r="CU101" t="str">
        <f t="shared" si="111"/>
        <v>{5,1,2,522102,0}|</v>
      </c>
      <c r="CV101" t="str">
        <f t="shared" si="112"/>
        <v>{5,1,3,11208772,3}}</v>
      </c>
    </row>
    <row r="102" spans="50:100" x14ac:dyDescent="0.15">
      <c r="AX102">
        <v>96</v>
      </c>
      <c r="AZ102">
        <f t="shared" ref="AZ102:BC102" si="142">AZ42</f>
        <v>1.5</v>
      </c>
      <c r="BA102">
        <f t="shared" si="142"/>
        <v>0.75</v>
      </c>
      <c r="BB102">
        <f t="shared" si="142"/>
        <v>0.5</v>
      </c>
      <c r="BC102">
        <f t="shared" si="142"/>
        <v>0</v>
      </c>
      <c r="BE102">
        <f t="shared" si="77"/>
        <v>1100</v>
      </c>
      <c r="BF102">
        <f t="shared" si="78"/>
        <v>620</v>
      </c>
      <c r="BG102">
        <f t="shared" si="79"/>
        <v>420</v>
      </c>
      <c r="BH102">
        <f t="shared" si="80"/>
        <v>0</v>
      </c>
      <c r="BN102">
        <f>'sheet1 (2)'!Y101</f>
        <v>450839</v>
      </c>
      <c r="BO102">
        <f>'sheet1 (2)'!Z101</f>
        <v>84000</v>
      </c>
      <c r="BP102">
        <f>'sheet1 (2)'!AA101</f>
        <v>1803358</v>
      </c>
      <c r="BR102">
        <f t="shared" si="86"/>
        <v>99184</v>
      </c>
      <c r="BS102">
        <f t="shared" si="87"/>
        <v>18480</v>
      </c>
      <c r="BT102">
        <f t="shared" si="88"/>
        <v>396738</v>
      </c>
      <c r="BV102">
        <f t="shared" si="89"/>
        <v>55904</v>
      </c>
      <c r="BW102">
        <f t="shared" si="90"/>
        <v>10416</v>
      </c>
      <c r="BX102">
        <f t="shared" si="91"/>
        <v>223616</v>
      </c>
      <c r="BZ102">
        <f t="shared" si="92"/>
        <v>37870</v>
      </c>
      <c r="CA102">
        <f t="shared" si="93"/>
        <v>7056</v>
      </c>
      <c r="CB102">
        <f t="shared" si="94"/>
        <v>151482</v>
      </c>
      <c r="CD102">
        <f t="shared" si="95"/>
        <v>0</v>
      </c>
      <c r="CE102">
        <f t="shared" si="96"/>
        <v>0</v>
      </c>
      <c r="CF102">
        <f t="shared" si="97"/>
        <v>0</v>
      </c>
      <c r="CH102" t="str">
        <f t="shared" si="98"/>
        <v>{{5,1,1,99184,0}|</v>
      </c>
      <c r="CI102" t="str">
        <f t="shared" si="99"/>
        <v>{5,1,2,18480,0}|</v>
      </c>
      <c r="CJ102" t="str">
        <f t="shared" si="100"/>
        <v>{5,1,3,396738,3}}</v>
      </c>
      <c r="CK102" t="str">
        <f t="shared" si="101"/>
        <v/>
      </c>
      <c r="CL102" t="str">
        <f t="shared" si="102"/>
        <v>{{5,1,1,55904,0}|</v>
      </c>
      <c r="CM102" t="str">
        <f t="shared" si="103"/>
        <v>{5,1,2,10416,0}|</v>
      </c>
      <c r="CN102" t="str">
        <f t="shared" si="104"/>
        <v>{5,1,3,223616,3}}</v>
      </c>
      <c r="CO102" t="str">
        <f t="shared" si="105"/>
        <v/>
      </c>
      <c r="CP102" t="str">
        <f t="shared" si="106"/>
        <v>{{5,1,1,37870,0}|</v>
      </c>
      <c r="CQ102" t="str">
        <f t="shared" si="107"/>
        <v>{5,1,2,7056,0}|</v>
      </c>
      <c r="CR102" t="str">
        <f t="shared" si="108"/>
        <v>{5,1,3,151482,3}}</v>
      </c>
      <c r="CS102" t="str">
        <f t="shared" si="109"/>
        <v/>
      </c>
      <c r="CT102" t="str">
        <f t="shared" si="110"/>
        <v>{{5,1,1,0,0}|</v>
      </c>
      <c r="CU102" t="str">
        <f t="shared" si="111"/>
        <v>{5,1,2,0,0}|</v>
      </c>
      <c r="CV102" t="str">
        <f t="shared" si="112"/>
        <v>{5,1,3,0,3}}</v>
      </c>
    </row>
    <row r="103" spans="50:100" x14ac:dyDescent="0.15">
      <c r="AX103">
        <v>97</v>
      </c>
      <c r="AZ103">
        <f t="shared" ref="AZ103:BC103" si="143">AZ43</f>
        <v>1</v>
      </c>
      <c r="BA103">
        <f t="shared" si="143"/>
        <v>1</v>
      </c>
      <c r="BB103">
        <f t="shared" si="143"/>
        <v>0.75</v>
      </c>
      <c r="BC103">
        <f t="shared" si="143"/>
        <v>1.5</v>
      </c>
      <c r="BE103">
        <f t="shared" si="77"/>
        <v>700</v>
      </c>
      <c r="BF103">
        <f t="shared" si="78"/>
        <v>700</v>
      </c>
      <c r="BG103">
        <f t="shared" si="79"/>
        <v>620</v>
      </c>
      <c r="BH103">
        <f t="shared" si="80"/>
        <v>1100</v>
      </c>
      <c r="BN103">
        <f>'sheet1 (2)'!Y102</f>
        <v>405755</v>
      </c>
      <c r="BO103">
        <f>'sheet1 (2)'!Z102</f>
        <v>84000</v>
      </c>
      <c r="BP103">
        <f>'sheet1 (2)'!AA102</f>
        <v>1803358</v>
      </c>
      <c r="BR103">
        <f t="shared" si="86"/>
        <v>56805</v>
      </c>
      <c r="BS103">
        <f t="shared" si="87"/>
        <v>11760</v>
      </c>
      <c r="BT103">
        <f t="shared" si="88"/>
        <v>252470</v>
      </c>
      <c r="BV103">
        <f t="shared" si="89"/>
        <v>56805</v>
      </c>
      <c r="BW103">
        <f t="shared" si="90"/>
        <v>11760</v>
      </c>
      <c r="BX103">
        <f t="shared" si="91"/>
        <v>252470</v>
      </c>
      <c r="BZ103">
        <f t="shared" si="92"/>
        <v>50313</v>
      </c>
      <c r="CA103">
        <f t="shared" si="93"/>
        <v>10416</v>
      </c>
      <c r="CB103">
        <f t="shared" si="94"/>
        <v>223616</v>
      </c>
      <c r="CD103">
        <f t="shared" si="95"/>
        <v>89266</v>
      </c>
      <c r="CE103">
        <f t="shared" si="96"/>
        <v>18480</v>
      </c>
      <c r="CF103">
        <f t="shared" si="97"/>
        <v>396738</v>
      </c>
      <c r="CH103" t="str">
        <f t="shared" si="98"/>
        <v>{{5,1,1,56805,0}|</v>
      </c>
      <c r="CI103" t="str">
        <f t="shared" si="99"/>
        <v>{5,1,2,11760,0}|</v>
      </c>
      <c r="CJ103" t="str">
        <f t="shared" si="100"/>
        <v>{5,1,3,252470,3}}</v>
      </c>
      <c r="CK103" t="str">
        <f t="shared" si="101"/>
        <v/>
      </c>
      <c r="CL103" t="str">
        <f t="shared" si="102"/>
        <v>{{5,1,1,56805,0}|</v>
      </c>
      <c r="CM103" t="str">
        <f t="shared" si="103"/>
        <v>{5,1,2,11760,0}|</v>
      </c>
      <c r="CN103" t="str">
        <f t="shared" si="104"/>
        <v>{5,1,3,252470,3}}</v>
      </c>
      <c r="CO103" t="str">
        <f t="shared" si="105"/>
        <v/>
      </c>
      <c r="CP103" t="str">
        <f t="shared" si="106"/>
        <v>{{5,1,1,50313,0}|</v>
      </c>
      <c r="CQ103" t="str">
        <f t="shared" si="107"/>
        <v>{5,1,2,10416,0}|</v>
      </c>
      <c r="CR103" t="str">
        <f t="shared" si="108"/>
        <v>{5,1,3,223616,3}}</v>
      </c>
      <c r="CS103" t="str">
        <f t="shared" si="109"/>
        <v/>
      </c>
      <c r="CT103" t="str">
        <f t="shared" si="110"/>
        <v>{{5,1,1,89266,0}|</v>
      </c>
      <c r="CU103" t="str">
        <f t="shared" si="111"/>
        <v>{5,1,2,18480,0}|</v>
      </c>
      <c r="CV103" t="str">
        <f t="shared" si="112"/>
        <v>{5,1,3,396738,3}}</v>
      </c>
    </row>
    <row r="104" spans="50:100" x14ac:dyDescent="0.15">
      <c r="AX104">
        <v>98</v>
      </c>
      <c r="AZ104">
        <f t="shared" ref="AZ104:BC104" si="144">AZ44</f>
        <v>0.5</v>
      </c>
      <c r="BA104">
        <f t="shared" si="144"/>
        <v>0.75</v>
      </c>
      <c r="BB104">
        <f t="shared" si="144"/>
        <v>0</v>
      </c>
      <c r="BC104">
        <f t="shared" si="144"/>
        <v>1.5</v>
      </c>
      <c r="BE104">
        <f t="shared" si="77"/>
        <v>420</v>
      </c>
      <c r="BF104">
        <f t="shared" si="78"/>
        <v>620</v>
      </c>
      <c r="BG104">
        <f t="shared" si="79"/>
        <v>0</v>
      </c>
      <c r="BH104">
        <f t="shared" si="80"/>
        <v>1100</v>
      </c>
      <c r="BN104">
        <f>'sheet1 (2)'!Y103</f>
        <v>841567</v>
      </c>
      <c r="BO104">
        <f>'sheet1 (2)'!Z103</f>
        <v>126000</v>
      </c>
      <c r="BP104">
        <f>'sheet1 (2)'!AA103</f>
        <v>2705037</v>
      </c>
      <c r="BR104">
        <f t="shared" si="86"/>
        <v>70691</v>
      </c>
      <c r="BS104">
        <f t="shared" si="87"/>
        <v>10584</v>
      </c>
      <c r="BT104">
        <f t="shared" si="88"/>
        <v>227223</v>
      </c>
      <c r="BV104">
        <f t="shared" si="89"/>
        <v>104354</v>
      </c>
      <c r="BW104">
        <f t="shared" si="90"/>
        <v>15624</v>
      </c>
      <c r="BX104">
        <f t="shared" si="91"/>
        <v>335424</v>
      </c>
      <c r="BZ104">
        <f t="shared" si="92"/>
        <v>0</v>
      </c>
      <c r="CA104">
        <f t="shared" si="93"/>
        <v>0</v>
      </c>
      <c r="CB104">
        <f t="shared" si="94"/>
        <v>0</v>
      </c>
      <c r="CD104">
        <f t="shared" si="95"/>
        <v>185144</v>
      </c>
      <c r="CE104">
        <f t="shared" si="96"/>
        <v>27720</v>
      </c>
      <c r="CF104">
        <f t="shared" si="97"/>
        <v>595108</v>
      </c>
      <c r="CH104" t="str">
        <f t="shared" si="98"/>
        <v>{{5,1,1,70691,0}|</v>
      </c>
      <c r="CI104" t="str">
        <f t="shared" si="99"/>
        <v>{5,1,2,10584,0}|</v>
      </c>
      <c r="CJ104" t="str">
        <f t="shared" si="100"/>
        <v>{5,1,3,227223,3}}</v>
      </c>
      <c r="CK104" t="str">
        <f t="shared" si="101"/>
        <v/>
      </c>
      <c r="CL104" t="str">
        <f t="shared" si="102"/>
        <v>{{5,1,1,104354,0}|</v>
      </c>
      <c r="CM104" t="str">
        <f t="shared" si="103"/>
        <v>{5,1,2,15624,0}|</v>
      </c>
      <c r="CN104" t="str">
        <f t="shared" si="104"/>
        <v>{5,1,3,335424,3}}</v>
      </c>
      <c r="CO104" t="str">
        <f t="shared" si="105"/>
        <v/>
      </c>
      <c r="CP104" t="str">
        <f t="shared" si="106"/>
        <v>{{5,1,1,0,0}|</v>
      </c>
      <c r="CQ104" t="str">
        <f t="shared" si="107"/>
        <v>{5,1,2,0,0}|</v>
      </c>
      <c r="CR104" t="str">
        <f t="shared" si="108"/>
        <v>{5,1,3,0,3}}</v>
      </c>
      <c r="CS104" t="str">
        <f t="shared" si="109"/>
        <v/>
      </c>
      <c r="CT104" t="str">
        <f t="shared" si="110"/>
        <v>{{5,1,1,185144,0}|</v>
      </c>
      <c r="CU104" t="str">
        <f t="shared" si="111"/>
        <v>{5,1,2,27720,0}|</v>
      </c>
      <c r="CV104" t="str">
        <f t="shared" si="112"/>
        <v>{5,1,3,595108,3}}</v>
      </c>
    </row>
    <row r="105" spans="50:100" x14ac:dyDescent="0.15">
      <c r="AX105">
        <v>99</v>
      </c>
      <c r="AZ105">
        <f t="shared" ref="AZ105:BC105" si="145">AZ45</f>
        <v>0</v>
      </c>
      <c r="BA105">
        <f t="shared" si="145"/>
        <v>0.42857142857142855</v>
      </c>
      <c r="BB105">
        <f t="shared" si="145"/>
        <v>0.75</v>
      </c>
      <c r="BC105">
        <f t="shared" si="145"/>
        <v>3</v>
      </c>
      <c r="BE105">
        <f t="shared" si="77"/>
        <v>0</v>
      </c>
      <c r="BF105">
        <f t="shared" si="78"/>
        <v>280</v>
      </c>
      <c r="BG105">
        <f t="shared" si="79"/>
        <v>620</v>
      </c>
      <c r="BH105">
        <f t="shared" si="80"/>
        <v>1200</v>
      </c>
      <c r="BN105">
        <f>'sheet1 (2)'!Y104</f>
        <v>1653078</v>
      </c>
      <c r="BO105">
        <f>'sheet1 (2)'!Z104</f>
        <v>210000</v>
      </c>
      <c r="BP105">
        <f>'sheet1 (2)'!AA104</f>
        <v>4508395</v>
      </c>
      <c r="BR105">
        <f t="shared" si="86"/>
        <v>0</v>
      </c>
      <c r="BS105">
        <f t="shared" si="87"/>
        <v>0</v>
      </c>
      <c r="BT105">
        <f t="shared" si="88"/>
        <v>0</v>
      </c>
      <c r="BV105">
        <f t="shared" si="89"/>
        <v>92572</v>
      </c>
      <c r="BW105">
        <f t="shared" si="90"/>
        <v>11760</v>
      </c>
      <c r="BX105">
        <f t="shared" si="91"/>
        <v>252470</v>
      </c>
      <c r="BZ105">
        <f t="shared" si="92"/>
        <v>204981</v>
      </c>
      <c r="CA105">
        <f t="shared" si="93"/>
        <v>26040</v>
      </c>
      <c r="CB105">
        <f t="shared" si="94"/>
        <v>559040</v>
      </c>
      <c r="CD105">
        <f t="shared" si="95"/>
        <v>396738</v>
      </c>
      <c r="CE105">
        <f t="shared" si="96"/>
        <v>50400</v>
      </c>
      <c r="CF105">
        <f t="shared" si="97"/>
        <v>1082014</v>
      </c>
      <c r="CH105" t="str">
        <f t="shared" si="98"/>
        <v>{{5,1,1,0,0}|</v>
      </c>
      <c r="CI105" t="str">
        <f t="shared" si="99"/>
        <v>{5,1,2,0,0}|</v>
      </c>
      <c r="CJ105" t="str">
        <f t="shared" si="100"/>
        <v>{5,1,3,0,3}}</v>
      </c>
      <c r="CK105" t="str">
        <f t="shared" si="101"/>
        <v/>
      </c>
      <c r="CL105" t="str">
        <f t="shared" si="102"/>
        <v>{{5,1,1,92572,0}|</v>
      </c>
      <c r="CM105" t="str">
        <f t="shared" si="103"/>
        <v>{5,1,2,11760,0}|</v>
      </c>
      <c r="CN105" t="str">
        <f t="shared" si="104"/>
        <v>{5,1,3,252470,3}}</v>
      </c>
      <c r="CO105" t="str">
        <f t="shared" si="105"/>
        <v/>
      </c>
      <c r="CP105" t="str">
        <f t="shared" si="106"/>
        <v>{{5,1,1,204981,0}|</v>
      </c>
      <c r="CQ105" t="str">
        <f t="shared" si="107"/>
        <v>{5,1,2,26040,0}|</v>
      </c>
      <c r="CR105" t="str">
        <f t="shared" si="108"/>
        <v>{5,1,3,559040,3}}</v>
      </c>
      <c r="CS105" t="str">
        <f t="shared" si="109"/>
        <v/>
      </c>
      <c r="CT105" t="str">
        <f t="shared" si="110"/>
        <v>{{5,1,1,396738,0}|</v>
      </c>
      <c r="CU105" t="str">
        <f t="shared" si="111"/>
        <v>{5,1,2,50400,0}|</v>
      </c>
      <c r="CV105" t="str">
        <f t="shared" si="112"/>
        <v>{5,1,3,1082014,3}}</v>
      </c>
    </row>
    <row r="106" spans="50:100" x14ac:dyDescent="0.15">
      <c r="AX106">
        <v>100</v>
      </c>
      <c r="AZ106">
        <f t="shared" ref="AZ106:BC106" si="146">AZ46</f>
        <v>3</v>
      </c>
      <c r="BA106">
        <f t="shared" si="146"/>
        <v>0.75</v>
      </c>
      <c r="BB106">
        <f t="shared" si="146"/>
        <v>1.5</v>
      </c>
      <c r="BC106">
        <f t="shared" si="146"/>
        <v>0.6</v>
      </c>
      <c r="BE106">
        <f t="shared" si="77"/>
        <v>1200</v>
      </c>
      <c r="BF106">
        <f t="shared" si="78"/>
        <v>620</v>
      </c>
      <c r="BG106">
        <f t="shared" si="79"/>
        <v>1100</v>
      </c>
      <c r="BH106">
        <f t="shared" si="80"/>
        <v>500</v>
      </c>
      <c r="BN106">
        <f>'sheet1 (2)'!Y105</f>
        <v>1923582</v>
      </c>
      <c r="BO106">
        <f>'sheet1 (2)'!Z105</f>
        <v>1232000</v>
      </c>
      <c r="BP106">
        <f>'sheet1 (2)'!AA105</f>
        <v>26449253</v>
      </c>
      <c r="BR106">
        <f t="shared" si="86"/>
        <v>461659</v>
      </c>
      <c r="BS106">
        <f t="shared" si="87"/>
        <v>295680</v>
      </c>
      <c r="BT106">
        <f t="shared" si="88"/>
        <v>6347820</v>
      </c>
      <c r="BV106">
        <f t="shared" si="89"/>
        <v>238524</v>
      </c>
      <c r="BW106">
        <f t="shared" si="90"/>
        <v>152768</v>
      </c>
      <c r="BX106">
        <f t="shared" si="91"/>
        <v>3279707</v>
      </c>
      <c r="BZ106">
        <f t="shared" si="92"/>
        <v>423188</v>
      </c>
      <c r="CA106">
        <f t="shared" si="93"/>
        <v>271040</v>
      </c>
      <c r="CB106">
        <f t="shared" si="94"/>
        <v>5818835</v>
      </c>
      <c r="CD106">
        <f t="shared" si="95"/>
        <v>192358</v>
      </c>
      <c r="CE106">
        <f t="shared" si="96"/>
        <v>123200</v>
      </c>
      <c r="CF106">
        <f t="shared" si="97"/>
        <v>2644925</v>
      </c>
      <c r="CH106" t="str">
        <f t="shared" si="98"/>
        <v>{{5,1,1,461659,0}|</v>
      </c>
      <c r="CI106" t="str">
        <f t="shared" si="99"/>
        <v>{5,1,2,295680,0}|</v>
      </c>
      <c r="CJ106" t="str">
        <f t="shared" si="100"/>
        <v>{5,1,3,6347820,3}}</v>
      </c>
      <c r="CK106" t="str">
        <f t="shared" si="101"/>
        <v/>
      </c>
      <c r="CL106" t="str">
        <f t="shared" si="102"/>
        <v>{{5,1,1,238524,0}|</v>
      </c>
      <c r="CM106" t="str">
        <f t="shared" si="103"/>
        <v>{5,1,2,152768,0}|</v>
      </c>
      <c r="CN106" t="str">
        <f t="shared" si="104"/>
        <v>{5,1,3,3279707,3}}</v>
      </c>
      <c r="CO106" t="str">
        <f t="shared" si="105"/>
        <v/>
      </c>
      <c r="CP106" t="str">
        <f t="shared" si="106"/>
        <v>{{5,1,1,423188,0}|</v>
      </c>
      <c r="CQ106" t="str">
        <f t="shared" si="107"/>
        <v>{5,1,2,271040,0}|</v>
      </c>
      <c r="CR106" t="str">
        <f t="shared" si="108"/>
        <v>{5,1,3,5818835,3}}</v>
      </c>
      <c r="CS106" t="str">
        <f t="shared" si="109"/>
        <v/>
      </c>
      <c r="CT106" t="str">
        <f t="shared" si="110"/>
        <v>{{5,1,1,192358,0}|</v>
      </c>
      <c r="CU106" t="str">
        <f t="shared" si="111"/>
        <v>{5,1,2,123200,0}|</v>
      </c>
      <c r="CV106" t="str">
        <f t="shared" si="112"/>
        <v>{5,1,3,2644925,3}}</v>
      </c>
    </row>
    <row r="107" spans="50:100" x14ac:dyDescent="0.15">
      <c r="AX107">
        <v>101</v>
      </c>
      <c r="AZ107">
        <f t="shared" ref="AZ107:BC107" si="147">AZ47</f>
        <v>1.5</v>
      </c>
      <c r="BA107">
        <f t="shared" si="147"/>
        <v>1</v>
      </c>
      <c r="BB107">
        <f t="shared" si="147"/>
        <v>1.5</v>
      </c>
      <c r="BC107">
        <f t="shared" si="147"/>
        <v>0.6</v>
      </c>
      <c r="BE107">
        <f t="shared" si="77"/>
        <v>1100</v>
      </c>
      <c r="BF107">
        <f t="shared" si="78"/>
        <v>700</v>
      </c>
      <c r="BG107">
        <f t="shared" si="79"/>
        <v>1100</v>
      </c>
      <c r="BH107">
        <f t="shared" si="80"/>
        <v>500</v>
      </c>
      <c r="BN107">
        <f>'sheet1 (2)'!Y106</f>
        <v>2885373</v>
      </c>
      <c r="BO107">
        <f>'sheet1 (2)'!Z106</f>
        <v>1400000</v>
      </c>
      <c r="BP107">
        <f>'sheet1 (2)'!AA106</f>
        <v>30055970</v>
      </c>
      <c r="BR107">
        <f t="shared" si="86"/>
        <v>634782</v>
      </c>
      <c r="BS107">
        <f t="shared" si="87"/>
        <v>308000</v>
      </c>
      <c r="BT107">
        <f t="shared" si="88"/>
        <v>6612313</v>
      </c>
      <c r="BV107">
        <f t="shared" si="89"/>
        <v>403952</v>
      </c>
      <c r="BW107">
        <f t="shared" si="90"/>
        <v>196000</v>
      </c>
      <c r="BX107">
        <f t="shared" si="91"/>
        <v>4207835</v>
      </c>
      <c r="BZ107">
        <f t="shared" si="92"/>
        <v>634782</v>
      </c>
      <c r="CA107">
        <f t="shared" si="93"/>
        <v>308000</v>
      </c>
      <c r="CB107">
        <f t="shared" si="94"/>
        <v>6612313</v>
      </c>
      <c r="CD107">
        <f t="shared" si="95"/>
        <v>288537</v>
      </c>
      <c r="CE107">
        <f t="shared" si="96"/>
        <v>140000</v>
      </c>
      <c r="CF107">
        <f t="shared" si="97"/>
        <v>3005597</v>
      </c>
      <c r="CH107" t="str">
        <f t="shared" si="98"/>
        <v>{{5,1,1,634782,0}|</v>
      </c>
      <c r="CI107" t="str">
        <f t="shared" si="99"/>
        <v>{5,1,2,308000,0}|</v>
      </c>
      <c r="CJ107" t="str">
        <f t="shared" si="100"/>
        <v>{5,1,3,6612313,3}}</v>
      </c>
      <c r="CK107" t="str">
        <f t="shared" si="101"/>
        <v/>
      </c>
      <c r="CL107" t="str">
        <f t="shared" si="102"/>
        <v>{{5,1,1,403952,0}|</v>
      </c>
      <c r="CM107" t="str">
        <f t="shared" si="103"/>
        <v>{5,1,2,196000,0}|</v>
      </c>
      <c r="CN107" t="str">
        <f t="shared" si="104"/>
        <v>{5,1,3,4207835,3}}</v>
      </c>
      <c r="CO107" t="str">
        <f t="shared" si="105"/>
        <v/>
      </c>
      <c r="CP107" t="str">
        <f t="shared" si="106"/>
        <v>{{5,1,1,634782,0}|</v>
      </c>
      <c r="CQ107" t="str">
        <f t="shared" si="107"/>
        <v>{5,1,2,308000,0}|</v>
      </c>
      <c r="CR107" t="str">
        <f t="shared" si="108"/>
        <v>{5,1,3,6612313,3}}</v>
      </c>
      <c r="CS107" t="str">
        <f t="shared" si="109"/>
        <v/>
      </c>
      <c r="CT107" t="str">
        <f t="shared" si="110"/>
        <v>{{5,1,1,288537,0}|</v>
      </c>
      <c r="CU107" t="str">
        <f t="shared" si="111"/>
        <v>{5,1,2,140000,0}|</v>
      </c>
      <c r="CV107" t="str">
        <f t="shared" si="112"/>
        <v>{5,1,3,3005597,3}}</v>
      </c>
    </row>
    <row r="108" spans="50:100" x14ac:dyDescent="0.15">
      <c r="AX108">
        <v>102</v>
      </c>
      <c r="AZ108">
        <f t="shared" ref="AZ108:BC108" si="148">AZ48</f>
        <v>0</v>
      </c>
      <c r="BA108">
        <f t="shared" si="148"/>
        <v>0.75</v>
      </c>
      <c r="BB108">
        <f t="shared" si="148"/>
        <v>0.6</v>
      </c>
      <c r="BC108">
        <f t="shared" si="148"/>
        <v>1</v>
      </c>
      <c r="BE108">
        <f t="shared" si="77"/>
        <v>0</v>
      </c>
      <c r="BF108">
        <f t="shared" si="78"/>
        <v>620</v>
      </c>
      <c r="BG108">
        <f t="shared" si="79"/>
        <v>500</v>
      </c>
      <c r="BH108">
        <f t="shared" si="80"/>
        <v>700</v>
      </c>
      <c r="BN108">
        <f>'sheet1 (2)'!Y107</f>
        <v>6732537</v>
      </c>
      <c r="BO108">
        <f>'sheet1 (2)'!Z107</f>
        <v>8960000</v>
      </c>
      <c r="BP108">
        <f>'sheet1 (2)'!AA107</f>
        <v>192358208</v>
      </c>
      <c r="BR108">
        <f t="shared" si="86"/>
        <v>0</v>
      </c>
      <c r="BS108">
        <f t="shared" si="87"/>
        <v>0</v>
      </c>
      <c r="BT108">
        <f t="shared" si="88"/>
        <v>0</v>
      </c>
      <c r="BV108">
        <f t="shared" si="89"/>
        <v>834834</v>
      </c>
      <c r="BW108">
        <f t="shared" si="90"/>
        <v>1111040</v>
      </c>
      <c r="BX108">
        <f t="shared" si="91"/>
        <v>23852417</v>
      </c>
      <c r="BZ108">
        <f t="shared" si="92"/>
        <v>673253</v>
      </c>
      <c r="CA108">
        <f t="shared" si="93"/>
        <v>896000</v>
      </c>
      <c r="CB108">
        <f t="shared" si="94"/>
        <v>19235820</v>
      </c>
      <c r="CD108">
        <f t="shared" si="95"/>
        <v>942555</v>
      </c>
      <c r="CE108">
        <f t="shared" si="96"/>
        <v>1254400</v>
      </c>
      <c r="CF108">
        <f t="shared" si="97"/>
        <v>26930149</v>
      </c>
      <c r="CH108" t="str">
        <f t="shared" si="98"/>
        <v>{{5,1,1,0,0}|</v>
      </c>
      <c r="CI108" t="str">
        <f t="shared" si="99"/>
        <v>{5,1,2,0,0}|</v>
      </c>
      <c r="CJ108" t="str">
        <f t="shared" si="100"/>
        <v>{5,1,3,0,3}}</v>
      </c>
      <c r="CK108" t="str">
        <f t="shared" si="101"/>
        <v/>
      </c>
      <c r="CL108" t="str">
        <f t="shared" si="102"/>
        <v>{{5,1,1,834834,0}|</v>
      </c>
      <c r="CM108" t="str">
        <f t="shared" si="103"/>
        <v>{5,1,2,1111040,0}|</v>
      </c>
      <c r="CN108" t="str">
        <f t="shared" si="104"/>
        <v>{5,1,3,23852417,3}}</v>
      </c>
      <c r="CO108" t="str">
        <f t="shared" si="105"/>
        <v/>
      </c>
      <c r="CP108" t="str">
        <f t="shared" si="106"/>
        <v>{{5,1,1,673253,0}|</v>
      </c>
      <c r="CQ108" t="str">
        <f t="shared" si="107"/>
        <v>{5,1,2,896000,0}|</v>
      </c>
      <c r="CR108" t="str">
        <f t="shared" si="108"/>
        <v>{5,1,3,19235820,3}}</v>
      </c>
      <c r="CS108" t="str">
        <f t="shared" si="109"/>
        <v/>
      </c>
      <c r="CT108" t="str">
        <f t="shared" si="110"/>
        <v>{{5,1,1,942555,0}|</v>
      </c>
      <c r="CU108" t="str">
        <f t="shared" si="111"/>
        <v>{5,1,2,1254400,0}|</v>
      </c>
      <c r="CV108" t="str">
        <f t="shared" si="112"/>
        <v>{5,1,3,26930149,3}}</v>
      </c>
    </row>
    <row r="109" spans="50:100" x14ac:dyDescent="0.15">
      <c r="AX109">
        <v>103</v>
      </c>
      <c r="AZ109">
        <f t="shared" ref="AZ109:BC109" si="149">AZ49</f>
        <v>0.75</v>
      </c>
      <c r="BA109">
        <f t="shared" si="149"/>
        <v>1</v>
      </c>
      <c r="BB109">
        <f t="shared" si="149"/>
        <v>1</v>
      </c>
      <c r="BC109">
        <f t="shared" si="149"/>
        <v>1.5</v>
      </c>
      <c r="BE109">
        <f t="shared" si="77"/>
        <v>620</v>
      </c>
      <c r="BF109">
        <f t="shared" si="78"/>
        <v>700</v>
      </c>
      <c r="BG109">
        <f t="shared" si="79"/>
        <v>700</v>
      </c>
      <c r="BH109">
        <f t="shared" si="80"/>
        <v>1100</v>
      </c>
      <c r="BN109">
        <f>'sheet1 (2)'!Y108</f>
        <v>7694328</v>
      </c>
      <c r="BO109">
        <f>'sheet1 (2)'!Z108</f>
        <v>11200000</v>
      </c>
      <c r="BP109">
        <f>'sheet1 (2)'!AA108</f>
        <v>240447761</v>
      </c>
      <c r="BR109">
        <f t="shared" si="86"/>
        <v>954096</v>
      </c>
      <c r="BS109">
        <f t="shared" si="87"/>
        <v>1388800</v>
      </c>
      <c r="BT109">
        <f t="shared" si="88"/>
        <v>29815522</v>
      </c>
      <c r="BV109">
        <f t="shared" si="89"/>
        <v>1077205</v>
      </c>
      <c r="BW109">
        <f t="shared" si="90"/>
        <v>1568000</v>
      </c>
      <c r="BX109">
        <f t="shared" si="91"/>
        <v>33662686</v>
      </c>
      <c r="BZ109">
        <f t="shared" si="92"/>
        <v>1077205</v>
      </c>
      <c r="CA109">
        <f t="shared" si="93"/>
        <v>1568000</v>
      </c>
      <c r="CB109">
        <f t="shared" si="94"/>
        <v>33662686</v>
      </c>
      <c r="CD109">
        <f t="shared" si="95"/>
        <v>1692752</v>
      </c>
      <c r="CE109">
        <f t="shared" si="96"/>
        <v>2464000</v>
      </c>
      <c r="CF109">
        <f t="shared" si="97"/>
        <v>52898507</v>
      </c>
      <c r="CH109" t="str">
        <f t="shared" si="98"/>
        <v>{{5,1,1,954096,0}|</v>
      </c>
      <c r="CI109" t="str">
        <f t="shared" si="99"/>
        <v>{5,1,2,1388800,0}|</v>
      </c>
      <c r="CJ109" t="str">
        <f t="shared" si="100"/>
        <v>{5,1,3,29815522,3}}</v>
      </c>
      <c r="CK109" t="str">
        <f t="shared" si="101"/>
        <v/>
      </c>
      <c r="CL109" t="str">
        <f t="shared" si="102"/>
        <v>{{5,1,1,1077205,0}|</v>
      </c>
      <c r="CM109" t="str">
        <f t="shared" si="103"/>
        <v>{5,1,2,1568000,0}|</v>
      </c>
      <c r="CN109" t="str">
        <f t="shared" si="104"/>
        <v>{5,1,3,33662686,3}}</v>
      </c>
      <c r="CO109" t="str">
        <f t="shared" si="105"/>
        <v/>
      </c>
      <c r="CP109" t="str">
        <f t="shared" si="106"/>
        <v>{{5,1,1,1077205,0}|</v>
      </c>
      <c r="CQ109" t="str">
        <f t="shared" si="107"/>
        <v>{5,1,2,1568000,0}|</v>
      </c>
      <c r="CR109" t="str">
        <f t="shared" si="108"/>
        <v>{5,1,3,33662686,3}}</v>
      </c>
      <c r="CS109" t="str">
        <f t="shared" si="109"/>
        <v/>
      </c>
      <c r="CT109" t="str">
        <f t="shared" si="110"/>
        <v>{{5,1,1,1692752,0}|</v>
      </c>
      <c r="CU109" t="str">
        <f t="shared" si="111"/>
        <v>{5,1,2,2464000,0}|</v>
      </c>
      <c r="CV109" t="str">
        <f t="shared" si="112"/>
        <v>{5,1,3,52898507,3}}</v>
      </c>
    </row>
    <row r="110" spans="50:100" x14ac:dyDescent="0.15">
      <c r="AX110">
        <v>104</v>
      </c>
      <c r="AZ110">
        <f t="shared" ref="AZ110:BC110" si="150">AZ50</f>
        <v>3</v>
      </c>
      <c r="BA110">
        <f t="shared" si="150"/>
        <v>1</v>
      </c>
      <c r="BB110">
        <f t="shared" si="150"/>
        <v>0.6</v>
      </c>
      <c r="BC110">
        <f t="shared" si="150"/>
        <v>1</v>
      </c>
      <c r="BE110">
        <f t="shared" si="77"/>
        <v>1200</v>
      </c>
      <c r="BF110">
        <f t="shared" si="78"/>
        <v>700</v>
      </c>
      <c r="BG110">
        <f t="shared" si="79"/>
        <v>500</v>
      </c>
      <c r="BH110">
        <f t="shared" si="80"/>
        <v>700</v>
      </c>
      <c r="BN110">
        <f>'sheet1 (2)'!Y109</f>
        <v>6311753</v>
      </c>
      <c r="BO110">
        <f>'sheet1 (2)'!Z109</f>
        <v>10500000</v>
      </c>
      <c r="BP110">
        <f>'sheet1 (2)'!AA109</f>
        <v>225419776</v>
      </c>
      <c r="BR110">
        <f t="shared" si="86"/>
        <v>1514820</v>
      </c>
      <c r="BS110">
        <f t="shared" si="87"/>
        <v>2520000</v>
      </c>
      <c r="BT110">
        <f t="shared" si="88"/>
        <v>54100746</v>
      </c>
      <c r="BV110">
        <f t="shared" si="89"/>
        <v>883645</v>
      </c>
      <c r="BW110">
        <f t="shared" si="90"/>
        <v>1470000</v>
      </c>
      <c r="BX110">
        <f t="shared" si="91"/>
        <v>31558768</v>
      </c>
      <c r="BZ110">
        <f t="shared" si="92"/>
        <v>631175</v>
      </c>
      <c r="CA110">
        <f t="shared" si="93"/>
        <v>1050000</v>
      </c>
      <c r="CB110">
        <f t="shared" si="94"/>
        <v>22541977</v>
      </c>
      <c r="CD110">
        <f t="shared" si="95"/>
        <v>883645</v>
      </c>
      <c r="CE110">
        <f t="shared" si="96"/>
        <v>1470000</v>
      </c>
      <c r="CF110">
        <f t="shared" si="97"/>
        <v>31558768</v>
      </c>
      <c r="CH110" t="str">
        <f t="shared" si="98"/>
        <v>{{5,1,1,1514820,0}|</v>
      </c>
      <c r="CI110" t="str">
        <f t="shared" si="99"/>
        <v>{5,1,2,2520000,0}|</v>
      </c>
      <c r="CJ110" t="str">
        <f t="shared" si="100"/>
        <v>{5,1,3,54100746,3}}</v>
      </c>
      <c r="CK110" t="str">
        <f t="shared" si="101"/>
        <v/>
      </c>
      <c r="CL110" t="str">
        <f t="shared" si="102"/>
        <v>{{5,1,1,883645,0}|</v>
      </c>
      <c r="CM110" t="str">
        <f t="shared" si="103"/>
        <v>{5,1,2,1470000,0}|</v>
      </c>
      <c r="CN110" t="str">
        <f t="shared" si="104"/>
        <v>{5,1,3,31558768,3}}</v>
      </c>
      <c r="CO110" t="str">
        <f t="shared" si="105"/>
        <v/>
      </c>
      <c r="CP110" t="str">
        <f t="shared" si="106"/>
        <v>{{5,1,1,631175,0}|</v>
      </c>
      <c r="CQ110" t="str">
        <f t="shared" si="107"/>
        <v>{5,1,2,1050000,0}|</v>
      </c>
      <c r="CR110" t="str">
        <f t="shared" si="108"/>
        <v>{5,1,3,22541977,3}}</v>
      </c>
      <c r="CS110" t="str">
        <f t="shared" si="109"/>
        <v/>
      </c>
      <c r="CT110" t="str">
        <f t="shared" si="110"/>
        <v>{{5,1,1,883645,0}|</v>
      </c>
      <c r="CU110" t="str">
        <f t="shared" si="111"/>
        <v>{5,1,2,1470000,0}|</v>
      </c>
      <c r="CV110" t="str">
        <f t="shared" si="112"/>
        <v>{5,1,3,31558768,3}}</v>
      </c>
    </row>
    <row r="111" spans="50:100" x14ac:dyDescent="0.15">
      <c r="AX111">
        <v>105</v>
      </c>
      <c r="AZ111">
        <f t="shared" ref="AZ111:BC111" si="151">AZ51</f>
        <v>1.5</v>
      </c>
      <c r="BA111">
        <f t="shared" si="151"/>
        <v>1.5</v>
      </c>
      <c r="BB111">
        <f t="shared" si="151"/>
        <v>0.375</v>
      </c>
      <c r="BC111">
        <f t="shared" si="151"/>
        <v>0</v>
      </c>
      <c r="BE111">
        <f t="shared" si="77"/>
        <v>1100</v>
      </c>
      <c r="BF111">
        <f t="shared" si="78"/>
        <v>1100</v>
      </c>
      <c r="BG111">
        <f t="shared" si="79"/>
        <v>200</v>
      </c>
      <c r="BH111">
        <f t="shared" si="80"/>
        <v>0</v>
      </c>
      <c r="BN111">
        <f>'sheet1 (2)'!Y110</f>
        <v>10820149</v>
      </c>
      <c r="BO111">
        <f>'sheet1 (2)'!Z110</f>
        <v>12600000</v>
      </c>
      <c r="BP111">
        <f>'sheet1 (2)'!AA110</f>
        <v>270503731</v>
      </c>
      <c r="BR111">
        <f t="shared" si="86"/>
        <v>2380432</v>
      </c>
      <c r="BS111">
        <f t="shared" si="87"/>
        <v>2772000</v>
      </c>
      <c r="BT111">
        <f t="shared" si="88"/>
        <v>59510820</v>
      </c>
      <c r="BV111">
        <f t="shared" si="89"/>
        <v>2380432</v>
      </c>
      <c r="BW111">
        <f t="shared" si="90"/>
        <v>2772000</v>
      </c>
      <c r="BX111">
        <f t="shared" si="91"/>
        <v>59510820</v>
      </c>
      <c r="BZ111">
        <f t="shared" si="92"/>
        <v>432805</v>
      </c>
      <c r="CA111">
        <f t="shared" si="93"/>
        <v>504000</v>
      </c>
      <c r="CB111">
        <f t="shared" si="94"/>
        <v>10820149</v>
      </c>
      <c r="CD111">
        <f t="shared" si="95"/>
        <v>0</v>
      </c>
      <c r="CE111">
        <f t="shared" si="96"/>
        <v>0</v>
      </c>
      <c r="CF111">
        <f t="shared" si="97"/>
        <v>0</v>
      </c>
      <c r="CH111" t="str">
        <f t="shared" si="98"/>
        <v>{{5,1,1,2380432,0}|</v>
      </c>
      <c r="CI111" t="str">
        <f t="shared" si="99"/>
        <v>{5,1,2,2772000,0}|</v>
      </c>
      <c r="CJ111" t="str">
        <f t="shared" si="100"/>
        <v>{5,1,3,59510820,3}}</v>
      </c>
      <c r="CK111" t="str">
        <f t="shared" si="101"/>
        <v/>
      </c>
      <c r="CL111" t="str">
        <f t="shared" si="102"/>
        <v>{{5,1,1,2380432,0}|</v>
      </c>
      <c r="CM111" t="str">
        <f t="shared" si="103"/>
        <v>{5,1,2,2772000,0}|</v>
      </c>
      <c r="CN111" t="str">
        <f t="shared" si="104"/>
        <v>{5,1,3,59510820,3}}</v>
      </c>
      <c r="CO111" t="str">
        <f t="shared" si="105"/>
        <v/>
      </c>
      <c r="CP111" t="str">
        <f t="shared" si="106"/>
        <v>{{5,1,1,432805,0}|</v>
      </c>
      <c r="CQ111" t="str">
        <f t="shared" si="107"/>
        <v>{5,1,2,504000,0}|</v>
      </c>
      <c r="CR111" t="str">
        <f t="shared" si="108"/>
        <v>{5,1,3,10820149,3}}</v>
      </c>
      <c r="CS111" t="str">
        <f t="shared" si="109"/>
        <v/>
      </c>
      <c r="CT111" t="str">
        <f t="shared" si="110"/>
        <v>{{5,1,1,0,0}|</v>
      </c>
      <c r="CU111" t="str">
        <f t="shared" si="111"/>
        <v>{5,1,2,0,0}|</v>
      </c>
      <c r="CV111" t="str">
        <f t="shared" si="112"/>
        <v>{5,1,3,0,3}}</v>
      </c>
    </row>
    <row r="112" spans="50:100" x14ac:dyDescent="0.15">
      <c r="AX112">
        <v>106</v>
      </c>
      <c r="AZ112">
        <f t="shared" ref="AZ112:BC112" si="152">AZ52</f>
        <v>1.5</v>
      </c>
      <c r="BA112">
        <f t="shared" si="152"/>
        <v>0.375</v>
      </c>
      <c r="BB112">
        <f t="shared" si="152"/>
        <v>1.5</v>
      </c>
      <c r="BC112">
        <f t="shared" si="152"/>
        <v>0</v>
      </c>
      <c r="BE112">
        <f t="shared" si="77"/>
        <v>1100</v>
      </c>
      <c r="BF112">
        <f t="shared" si="78"/>
        <v>200</v>
      </c>
      <c r="BG112">
        <f t="shared" si="79"/>
        <v>1100</v>
      </c>
      <c r="BH112">
        <f t="shared" si="80"/>
        <v>0</v>
      </c>
      <c r="BN112">
        <f>'sheet1 (2)'!Y111</f>
        <v>12623507</v>
      </c>
      <c r="BO112">
        <f>'sheet1 (2)'!Z111</f>
        <v>13440000</v>
      </c>
      <c r="BP112">
        <f>'sheet1 (2)'!AA111</f>
        <v>288537313</v>
      </c>
      <c r="BR112">
        <f t="shared" si="86"/>
        <v>2777171</v>
      </c>
      <c r="BS112">
        <f t="shared" si="87"/>
        <v>2956800</v>
      </c>
      <c r="BT112">
        <f t="shared" si="88"/>
        <v>63478208</v>
      </c>
      <c r="BV112">
        <f t="shared" si="89"/>
        <v>504940</v>
      </c>
      <c r="BW112">
        <f t="shared" si="90"/>
        <v>537600</v>
      </c>
      <c r="BX112">
        <f t="shared" si="91"/>
        <v>11541492</v>
      </c>
      <c r="BZ112">
        <f t="shared" si="92"/>
        <v>2777171</v>
      </c>
      <c r="CA112">
        <f t="shared" si="93"/>
        <v>2956800</v>
      </c>
      <c r="CB112">
        <f t="shared" si="94"/>
        <v>63478208</v>
      </c>
      <c r="CD112">
        <f t="shared" si="95"/>
        <v>0</v>
      </c>
      <c r="CE112">
        <f t="shared" si="96"/>
        <v>0</v>
      </c>
      <c r="CF112">
        <f t="shared" si="97"/>
        <v>0</v>
      </c>
      <c r="CH112" t="str">
        <f t="shared" si="98"/>
        <v>{{5,1,1,2777171,0}|</v>
      </c>
      <c r="CI112" t="str">
        <f t="shared" si="99"/>
        <v>{5,1,2,2956800,0}|</v>
      </c>
      <c r="CJ112" t="str">
        <f t="shared" si="100"/>
        <v>{5,1,3,63478208,3}}</v>
      </c>
      <c r="CK112" t="str">
        <f t="shared" si="101"/>
        <v/>
      </c>
      <c r="CL112" t="str">
        <f t="shared" si="102"/>
        <v>{{5,1,1,504940,0}|</v>
      </c>
      <c r="CM112" t="str">
        <f t="shared" si="103"/>
        <v>{5,1,2,537600,0}|</v>
      </c>
      <c r="CN112" t="str">
        <f t="shared" si="104"/>
        <v>{5,1,3,11541492,3}}</v>
      </c>
      <c r="CO112" t="str">
        <f t="shared" si="105"/>
        <v/>
      </c>
      <c r="CP112" t="str">
        <f t="shared" si="106"/>
        <v>{{5,1,1,2777171,0}|</v>
      </c>
      <c r="CQ112" t="str">
        <f t="shared" si="107"/>
        <v>{5,1,2,2956800,0}|</v>
      </c>
      <c r="CR112" t="str">
        <f t="shared" si="108"/>
        <v>{5,1,3,63478208,3}}</v>
      </c>
      <c r="CS112" t="str">
        <f t="shared" si="109"/>
        <v/>
      </c>
      <c r="CT112" t="str">
        <f t="shared" si="110"/>
        <v>{{5,1,1,0,0}|</v>
      </c>
      <c r="CU112" t="str">
        <f t="shared" si="111"/>
        <v>{5,1,2,0,0}|</v>
      </c>
      <c r="CV112" t="str">
        <f t="shared" si="112"/>
        <v>{5,1,3,0,3}}</v>
      </c>
    </row>
    <row r="113" spans="50:100" x14ac:dyDescent="0.15">
      <c r="AX113">
        <v>107</v>
      </c>
      <c r="AZ113">
        <f t="shared" ref="AZ113:BC113" si="153">AZ53</f>
        <v>0.75</v>
      </c>
      <c r="BA113">
        <f t="shared" si="153"/>
        <v>0.5</v>
      </c>
      <c r="BB113">
        <f t="shared" si="153"/>
        <v>3</v>
      </c>
      <c r="BC113">
        <f t="shared" si="153"/>
        <v>3</v>
      </c>
      <c r="BE113">
        <f t="shared" si="77"/>
        <v>620</v>
      </c>
      <c r="BF113">
        <f t="shared" si="78"/>
        <v>420</v>
      </c>
      <c r="BG113">
        <f t="shared" si="79"/>
        <v>1200</v>
      </c>
      <c r="BH113">
        <f t="shared" si="80"/>
        <v>1200</v>
      </c>
      <c r="BN113">
        <f>'sheet1 (2)'!Y112</f>
        <v>571063</v>
      </c>
      <c r="BO113">
        <f>'sheet1 (2)'!Z112</f>
        <v>133000</v>
      </c>
      <c r="BP113">
        <f>'sheet1 (2)'!AA112</f>
        <v>2855317</v>
      </c>
      <c r="BR113">
        <f t="shared" si="86"/>
        <v>70811</v>
      </c>
      <c r="BS113">
        <f t="shared" si="87"/>
        <v>16492</v>
      </c>
      <c r="BT113">
        <f t="shared" si="88"/>
        <v>354059</v>
      </c>
      <c r="BV113">
        <f t="shared" si="89"/>
        <v>47969</v>
      </c>
      <c r="BW113">
        <f t="shared" si="90"/>
        <v>11172</v>
      </c>
      <c r="BX113">
        <f t="shared" si="91"/>
        <v>239846</v>
      </c>
      <c r="BZ113">
        <f t="shared" si="92"/>
        <v>137055</v>
      </c>
      <c r="CA113">
        <f t="shared" si="93"/>
        <v>31920</v>
      </c>
      <c r="CB113">
        <f t="shared" si="94"/>
        <v>685276</v>
      </c>
      <c r="CD113">
        <f t="shared" si="95"/>
        <v>137055</v>
      </c>
      <c r="CE113">
        <f t="shared" si="96"/>
        <v>31920</v>
      </c>
      <c r="CF113">
        <f t="shared" si="97"/>
        <v>685276</v>
      </c>
      <c r="CH113" t="str">
        <f t="shared" si="98"/>
        <v>{{5,1,1,70811,0}|</v>
      </c>
      <c r="CI113" t="str">
        <f t="shared" si="99"/>
        <v>{5,1,2,16492,0}|</v>
      </c>
      <c r="CJ113" t="str">
        <f t="shared" si="100"/>
        <v>{5,1,3,354059,3}}</v>
      </c>
      <c r="CK113" t="str">
        <f t="shared" si="101"/>
        <v/>
      </c>
      <c r="CL113" t="str">
        <f t="shared" si="102"/>
        <v>{{5,1,1,47969,0}|</v>
      </c>
      <c r="CM113" t="str">
        <f t="shared" si="103"/>
        <v>{5,1,2,11172,0}|</v>
      </c>
      <c r="CN113" t="str">
        <f t="shared" si="104"/>
        <v>{5,1,3,239846,3}}</v>
      </c>
      <c r="CO113" t="str">
        <f t="shared" si="105"/>
        <v/>
      </c>
      <c r="CP113" t="str">
        <f t="shared" si="106"/>
        <v>{{5,1,1,137055,0}|</v>
      </c>
      <c r="CQ113" t="str">
        <f t="shared" si="107"/>
        <v>{5,1,2,31920,0}|</v>
      </c>
      <c r="CR113" t="str">
        <f t="shared" si="108"/>
        <v>{5,1,3,685276,3}}</v>
      </c>
      <c r="CS113" t="str">
        <f t="shared" si="109"/>
        <v/>
      </c>
      <c r="CT113" t="str">
        <f t="shared" si="110"/>
        <v>{{5,1,1,137055,0}|</v>
      </c>
      <c r="CU113" t="str">
        <f t="shared" si="111"/>
        <v>{5,1,2,31920,0}|</v>
      </c>
      <c r="CV113" t="str">
        <f t="shared" si="112"/>
        <v>{5,1,3,685276,3}}</v>
      </c>
    </row>
    <row r="114" spans="50:100" x14ac:dyDescent="0.15">
      <c r="AX114">
        <v>108</v>
      </c>
      <c r="AZ114">
        <f t="shared" ref="AZ114:BC114" si="154">AZ54</f>
        <v>0</v>
      </c>
      <c r="BA114">
        <f t="shared" si="154"/>
        <v>0.6</v>
      </c>
      <c r="BB114">
        <f t="shared" si="154"/>
        <v>0.6</v>
      </c>
      <c r="BC114">
        <f t="shared" si="154"/>
        <v>1.5</v>
      </c>
      <c r="BE114">
        <f t="shared" si="77"/>
        <v>0</v>
      </c>
      <c r="BF114">
        <f t="shared" si="78"/>
        <v>500</v>
      </c>
      <c r="BG114">
        <f t="shared" si="79"/>
        <v>500</v>
      </c>
      <c r="BH114">
        <f t="shared" si="80"/>
        <v>1100</v>
      </c>
      <c r="BN114">
        <f>'sheet1 (2)'!Y113</f>
        <v>886651</v>
      </c>
      <c r="BO114">
        <f>'sheet1 (2)'!Z113</f>
        <v>157500</v>
      </c>
      <c r="BP114">
        <f>'sheet1 (2)'!AA113</f>
        <v>3381296</v>
      </c>
      <c r="BR114">
        <f t="shared" si="86"/>
        <v>0</v>
      </c>
      <c r="BS114">
        <f t="shared" si="87"/>
        <v>0</v>
      </c>
      <c r="BT114">
        <f t="shared" si="88"/>
        <v>0</v>
      </c>
      <c r="BV114">
        <f t="shared" si="89"/>
        <v>88665</v>
      </c>
      <c r="BW114">
        <f t="shared" si="90"/>
        <v>15750</v>
      </c>
      <c r="BX114">
        <f t="shared" si="91"/>
        <v>338129</v>
      </c>
      <c r="BZ114">
        <f t="shared" si="92"/>
        <v>88665</v>
      </c>
      <c r="CA114">
        <f t="shared" si="93"/>
        <v>15750</v>
      </c>
      <c r="CB114">
        <f t="shared" si="94"/>
        <v>338129</v>
      </c>
      <c r="CD114">
        <f t="shared" si="95"/>
        <v>195063</v>
      </c>
      <c r="CE114">
        <f t="shared" si="96"/>
        <v>34650</v>
      </c>
      <c r="CF114">
        <f t="shared" si="97"/>
        <v>743885</v>
      </c>
      <c r="CH114" t="str">
        <f t="shared" si="98"/>
        <v>{{5,1,1,0,0}|</v>
      </c>
      <c r="CI114" t="str">
        <f t="shared" si="99"/>
        <v>{5,1,2,0,0}|</v>
      </c>
      <c r="CJ114" t="str">
        <f t="shared" si="100"/>
        <v>{5,1,3,0,3}}</v>
      </c>
      <c r="CK114" t="str">
        <f t="shared" si="101"/>
        <v/>
      </c>
      <c r="CL114" t="str">
        <f t="shared" si="102"/>
        <v>{{5,1,1,88665,0}|</v>
      </c>
      <c r="CM114" t="str">
        <f t="shared" si="103"/>
        <v>{5,1,2,15750,0}|</v>
      </c>
      <c r="CN114" t="str">
        <f t="shared" si="104"/>
        <v>{5,1,3,338129,3}}</v>
      </c>
      <c r="CO114" t="str">
        <f t="shared" si="105"/>
        <v/>
      </c>
      <c r="CP114" t="str">
        <f t="shared" si="106"/>
        <v>{{5,1,1,88665,0}|</v>
      </c>
      <c r="CQ114" t="str">
        <f t="shared" si="107"/>
        <v>{5,1,2,15750,0}|</v>
      </c>
      <c r="CR114" t="str">
        <f t="shared" si="108"/>
        <v>{5,1,3,338129,3}}</v>
      </c>
      <c r="CS114" t="str">
        <f t="shared" si="109"/>
        <v/>
      </c>
      <c r="CT114" t="str">
        <f t="shared" si="110"/>
        <v>{{5,1,1,195063,0}|</v>
      </c>
      <c r="CU114" t="str">
        <f t="shared" si="111"/>
        <v>{5,1,2,34650,0}|</v>
      </c>
      <c r="CV114" t="str">
        <f t="shared" si="112"/>
        <v>{5,1,3,743885,3}}</v>
      </c>
    </row>
    <row r="115" spans="50:100" x14ac:dyDescent="0.15">
      <c r="AX115">
        <v>109</v>
      </c>
      <c r="AZ115">
        <f t="shared" ref="AZ115:BC115" si="155">AZ55</f>
        <v>1</v>
      </c>
      <c r="BA115">
        <f t="shared" si="155"/>
        <v>1</v>
      </c>
      <c r="BB115">
        <f t="shared" si="155"/>
        <v>1.5</v>
      </c>
      <c r="BC115">
        <f t="shared" si="155"/>
        <v>0.75</v>
      </c>
      <c r="BE115">
        <f t="shared" si="77"/>
        <v>700</v>
      </c>
      <c r="BF115">
        <f t="shared" si="78"/>
        <v>700</v>
      </c>
      <c r="BG115">
        <f t="shared" si="79"/>
        <v>1100</v>
      </c>
      <c r="BH115">
        <f t="shared" si="80"/>
        <v>620</v>
      </c>
      <c r="BN115">
        <f>'sheet1 (2)'!Y114</f>
        <v>1773302</v>
      </c>
      <c r="BO115">
        <f>'sheet1 (2)'!Z114</f>
        <v>273000</v>
      </c>
      <c r="BP115">
        <f>'sheet1 (2)'!AA114</f>
        <v>5860914</v>
      </c>
      <c r="BR115">
        <f t="shared" si="86"/>
        <v>248262</v>
      </c>
      <c r="BS115">
        <f t="shared" si="87"/>
        <v>38220</v>
      </c>
      <c r="BT115">
        <f t="shared" si="88"/>
        <v>820527</v>
      </c>
      <c r="BV115">
        <f t="shared" si="89"/>
        <v>248262</v>
      </c>
      <c r="BW115">
        <f t="shared" si="90"/>
        <v>38220</v>
      </c>
      <c r="BX115">
        <f t="shared" si="91"/>
        <v>820527</v>
      </c>
      <c r="BZ115">
        <f t="shared" si="92"/>
        <v>390126</v>
      </c>
      <c r="CA115">
        <f t="shared" si="93"/>
        <v>60060</v>
      </c>
      <c r="CB115">
        <f t="shared" si="94"/>
        <v>1289401</v>
      </c>
      <c r="CD115">
        <f t="shared" si="95"/>
        <v>219889</v>
      </c>
      <c r="CE115">
        <f t="shared" si="96"/>
        <v>33852</v>
      </c>
      <c r="CF115">
        <f t="shared" si="97"/>
        <v>726753</v>
      </c>
      <c r="CH115" t="str">
        <f t="shared" si="98"/>
        <v>{{5,1,1,248262,0}|</v>
      </c>
      <c r="CI115" t="str">
        <f t="shared" si="99"/>
        <v>{5,1,2,38220,0}|</v>
      </c>
      <c r="CJ115" t="str">
        <f t="shared" si="100"/>
        <v>{5,1,3,820527,3}}</v>
      </c>
      <c r="CK115" t="str">
        <f t="shared" si="101"/>
        <v/>
      </c>
      <c r="CL115" t="str">
        <f t="shared" si="102"/>
        <v>{{5,1,1,248262,0}|</v>
      </c>
      <c r="CM115" t="str">
        <f t="shared" si="103"/>
        <v>{5,1,2,38220,0}|</v>
      </c>
      <c r="CN115" t="str">
        <f t="shared" si="104"/>
        <v>{5,1,3,820527,3}}</v>
      </c>
      <c r="CO115" t="str">
        <f t="shared" si="105"/>
        <v/>
      </c>
      <c r="CP115" t="str">
        <f t="shared" si="106"/>
        <v>{{5,1,1,390126,0}|</v>
      </c>
      <c r="CQ115" t="str">
        <f t="shared" si="107"/>
        <v>{5,1,2,60060,0}|</v>
      </c>
      <c r="CR115" t="str">
        <f t="shared" si="108"/>
        <v>{5,1,3,1289401,3}}</v>
      </c>
      <c r="CS115" t="str">
        <f t="shared" si="109"/>
        <v/>
      </c>
      <c r="CT115" t="str">
        <f t="shared" si="110"/>
        <v>{{5,1,1,219889,0}|</v>
      </c>
      <c r="CU115" t="str">
        <f t="shared" si="111"/>
        <v>{5,1,2,33852,0}|</v>
      </c>
      <c r="CV115" t="str">
        <f t="shared" si="112"/>
        <v>{5,1,3,726753,3}}</v>
      </c>
    </row>
    <row r="116" spans="50:100" x14ac:dyDescent="0.15">
      <c r="AX116">
        <v>110</v>
      </c>
      <c r="AZ116">
        <f t="shared" ref="AZ116:BC116" si="156">AZ56</f>
        <v>1.5</v>
      </c>
      <c r="BA116">
        <f t="shared" si="156"/>
        <v>0.5</v>
      </c>
      <c r="BB116">
        <f t="shared" si="156"/>
        <v>1.5</v>
      </c>
      <c r="BC116">
        <f t="shared" si="156"/>
        <v>1.5</v>
      </c>
      <c r="BE116">
        <f t="shared" si="77"/>
        <v>1100</v>
      </c>
      <c r="BF116">
        <f t="shared" si="78"/>
        <v>420</v>
      </c>
      <c r="BG116">
        <f t="shared" si="79"/>
        <v>1100</v>
      </c>
      <c r="BH116">
        <f t="shared" si="80"/>
        <v>1100</v>
      </c>
      <c r="BN116">
        <f>'sheet1 (2)'!Y115</f>
        <v>2091895</v>
      </c>
      <c r="BO116">
        <f>'sheet1 (2)'!Z115</f>
        <v>1663200</v>
      </c>
      <c r="BP116">
        <f>'sheet1 (2)'!AA115</f>
        <v>35706492</v>
      </c>
      <c r="BR116">
        <f t="shared" si="86"/>
        <v>460216</v>
      </c>
      <c r="BS116">
        <f t="shared" si="87"/>
        <v>365904</v>
      </c>
      <c r="BT116">
        <f t="shared" si="88"/>
        <v>7855428</v>
      </c>
      <c r="BV116">
        <f t="shared" si="89"/>
        <v>175719</v>
      </c>
      <c r="BW116">
        <f t="shared" si="90"/>
        <v>139708</v>
      </c>
      <c r="BX116">
        <f t="shared" si="91"/>
        <v>2999345</v>
      </c>
      <c r="BZ116">
        <f t="shared" si="92"/>
        <v>460216</v>
      </c>
      <c r="CA116">
        <f t="shared" si="93"/>
        <v>365904</v>
      </c>
      <c r="CB116">
        <f t="shared" si="94"/>
        <v>7855428</v>
      </c>
      <c r="CD116">
        <f t="shared" si="95"/>
        <v>460216</v>
      </c>
      <c r="CE116">
        <f t="shared" si="96"/>
        <v>365904</v>
      </c>
      <c r="CF116">
        <f t="shared" si="97"/>
        <v>7855428</v>
      </c>
      <c r="CH116" t="str">
        <f t="shared" si="98"/>
        <v>{{5,1,1,460216,0}|</v>
      </c>
      <c r="CI116" t="str">
        <f t="shared" si="99"/>
        <v>{5,1,2,365904,0}|</v>
      </c>
      <c r="CJ116" t="str">
        <f t="shared" si="100"/>
        <v>{5,1,3,7855428,3}}</v>
      </c>
      <c r="CK116" t="str">
        <f t="shared" si="101"/>
        <v/>
      </c>
      <c r="CL116" t="str">
        <f t="shared" si="102"/>
        <v>{{5,1,1,175719,0}|</v>
      </c>
      <c r="CM116" t="str">
        <f t="shared" si="103"/>
        <v>{5,1,2,139708,0}|</v>
      </c>
      <c r="CN116" t="str">
        <f t="shared" si="104"/>
        <v>{5,1,3,2999345,3}}</v>
      </c>
      <c r="CO116" t="str">
        <f t="shared" si="105"/>
        <v/>
      </c>
      <c r="CP116" t="str">
        <f t="shared" si="106"/>
        <v>{{5,1,1,460216,0}|</v>
      </c>
      <c r="CQ116" t="str">
        <f t="shared" si="107"/>
        <v>{5,1,2,365904,0}|</v>
      </c>
      <c r="CR116" t="str">
        <f t="shared" si="108"/>
        <v>{5,1,3,7855428,3}}</v>
      </c>
      <c r="CS116" t="str">
        <f t="shared" si="109"/>
        <v/>
      </c>
      <c r="CT116" t="str">
        <f t="shared" si="110"/>
        <v>{{5,1,1,460216,0}|</v>
      </c>
      <c r="CU116" t="str">
        <f t="shared" si="111"/>
        <v>{5,1,2,365904,0}|</v>
      </c>
      <c r="CV116" t="str">
        <f t="shared" si="112"/>
        <v>{5,1,3,7855428,3}}</v>
      </c>
    </row>
    <row r="117" spans="50:100" x14ac:dyDescent="0.15">
      <c r="AX117">
        <v>111</v>
      </c>
      <c r="AZ117">
        <f t="shared" ref="AZ117:BC117" si="157">AZ57</f>
        <v>1.5</v>
      </c>
      <c r="BA117">
        <f t="shared" si="157"/>
        <v>0.6</v>
      </c>
      <c r="BB117">
        <f t="shared" si="157"/>
        <v>1.5</v>
      </c>
      <c r="BC117">
        <f t="shared" si="157"/>
        <v>1</v>
      </c>
      <c r="BE117">
        <f t="shared" si="77"/>
        <v>1100</v>
      </c>
      <c r="BF117">
        <f t="shared" si="78"/>
        <v>500</v>
      </c>
      <c r="BG117">
        <f t="shared" si="79"/>
        <v>1100</v>
      </c>
      <c r="BH117">
        <f t="shared" si="80"/>
        <v>700</v>
      </c>
      <c r="BN117">
        <f>'sheet1 (2)'!Y116</f>
        <v>3173910</v>
      </c>
      <c r="BO117">
        <f>'sheet1 (2)'!Z116</f>
        <v>1960000</v>
      </c>
      <c r="BP117">
        <f>'sheet1 (2)'!AA116</f>
        <v>42078358</v>
      </c>
      <c r="BR117">
        <f t="shared" si="86"/>
        <v>698260</v>
      </c>
      <c r="BS117">
        <f t="shared" si="87"/>
        <v>431200</v>
      </c>
      <c r="BT117">
        <f t="shared" si="88"/>
        <v>9257238</v>
      </c>
      <c r="BV117">
        <f t="shared" si="89"/>
        <v>317391</v>
      </c>
      <c r="BW117">
        <f t="shared" si="90"/>
        <v>196000</v>
      </c>
      <c r="BX117">
        <f t="shared" si="91"/>
        <v>4207835</v>
      </c>
      <c r="BZ117">
        <f t="shared" si="92"/>
        <v>698260</v>
      </c>
      <c r="CA117">
        <f t="shared" si="93"/>
        <v>431200</v>
      </c>
      <c r="CB117">
        <f t="shared" si="94"/>
        <v>9257238</v>
      </c>
      <c r="CD117">
        <f t="shared" si="95"/>
        <v>444347</v>
      </c>
      <c r="CE117">
        <f t="shared" si="96"/>
        <v>274400</v>
      </c>
      <c r="CF117">
        <f t="shared" si="97"/>
        <v>5890970</v>
      </c>
      <c r="CH117" t="str">
        <f t="shared" si="98"/>
        <v>{{5,1,1,698260,0}|</v>
      </c>
      <c r="CI117" t="str">
        <f t="shared" si="99"/>
        <v>{5,1,2,431200,0}|</v>
      </c>
      <c r="CJ117" t="str">
        <f t="shared" si="100"/>
        <v>{5,1,3,9257238,3}}</v>
      </c>
      <c r="CK117" t="str">
        <f t="shared" si="101"/>
        <v/>
      </c>
      <c r="CL117" t="str">
        <f t="shared" si="102"/>
        <v>{{5,1,1,317391,0}|</v>
      </c>
      <c r="CM117" t="str">
        <f t="shared" si="103"/>
        <v>{5,1,2,196000,0}|</v>
      </c>
      <c r="CN117" t="str">
        <f t="shared" si="104"/>
        <v>{5,1,3,4207835,3}}</v>
      </c>
      <c r="CO117" t="str">
        <f t="shared" si="105"/>
        <v/>
      </c>
      <c r="CP117" t="str">
        <f t="shared" si="106"/>
        <v>{{5,1,1,698260,0}|</v>
      </c>
      <c r="CQ117" t="str">
        <f t="shared" si="107"/>
        <v>{5,1,2,431200,0}|</v>
      </c>
      <c r="CR117" t="str">
        <f t="shared" si="108"/>
        <v>{5,1,3,9257238,3}}</v>
      </c>
      <c r="CS117" t="str">
        <f t="shared" si="109"/>
        <v/>
      </c>
      <c r="CT117" t="str">
        <f t="shared" si="110"/>
        <v>{{5,1,1,444347,0}|</v>
      </c>
      <c r="CU117" t="str">
        <f t="shared" si="111"/>
        <v>{5,1,2,274400,0}|</v>
      </c>
      <c r="CV117" t="str">
        <f t="shared" si="112"/>
        <v>{5,1,3,5890970,3}}</v>
      </c>
    </row>
    <row r="118" spans="50:100" x14ac:dyDescent="0.15">
      <c r="AX118">
        <v>112</v>
      </c>
      <c r="AZ118">
        <f t="shared" ref="AZ118:BC118" si="158">AZ58</f>
        <v>1</v>
      </c>
      <c r="BA118">
        <f t="shared" si="158"/>
        <v>0.75</v>
      </c>
      <c r="BB118">
        <f t="shared" si="158"/>
        <v>1</v>
      </c>
      <c r="BC118">
        <f t="shared" si="158"/>
        <v>1.5</v>
      </c>
      <c r="BE118">
        <f t="shared" si="77"/>
        <v>700</v>
      </c>
      <c r="BF118">
        <f t="shared" si="78"/>
        <v>620</v>
      </c>
      <c r="BG118">
        <f t="shared" si="79"/>
        <v>700</v>
      </c>
      <c r="BH118">
        <f t="shared" si="80"/>
        <v>1100</v>
      </c>
      <c r="BN118">
        <f>'sheet1 (2)'!Y117</f>
        <v>7465902</v>
      </c>
      <c r="BO118">
        <f>'sheet1 (2)'!Z117</f>
        <v>12992000</v>
      </c>
      <c r="BP118">
        <f>'sheet1 (2)'!AA117</f>
        <v>278919402</v>
      </c>
      <c r="BR118">
        <f t="shared" si="86"/>
        <v>1045226</v>
      </c>
      <c r="BS118">
        <f t="shared" si="87"/>
        <v>1818880</v>
      </c>
      <c r="BT118">
        <f t="shared" si="88"/>
        <v>39048716</v>
      </c>
      <c r="BV118">
        <f t="shared" si="89"/>
        <v>925771</v>
      </c>
      <c r="BW118">
        <f t="shared" si="90"/>
        <v>1611008</v>
      </c>
      <c r="BX118">
        <f t="shared" si="91"/>
        <v>34586005</v>
      </c>
      <c r="BZ118">
        <f t="shared" si="92"/>
        <v>1045226</v>
      </c>
      <c r="CA118">
        <f t="shared" si="93"/>
        <v>1818880</v>
      </c>
      <c r="CB118">
        <f t="shared" si="94"/>
        <v>39048716</v>
      </c>
      <c r="CD118">
        <f t="shared" si="95"/>
        <v>1642498</v>
      </c>
      <c r="CE118">
        <f t="shared" si="96"/>
        <v>2858240</v>
      </c>
      <c r="CF118">
        <f t="shared" si="97"/>
        <v>61362268</v>
      </c>
      <c r="CH118" t="str">
        <f t="shared" si="98"/>
        <v>{{5,1,1,1045226,0}|</v>
      </c>
      <c r="CI118" t="str">
        <f t="shared" si="99"/>
        <v>{5,1,2,1818880,0}|</v>
      </c>
      <c r="CJ118" t="str">
        <f t="shared" si="100"/>
        <v>{5,1,3,39048716,3}}</v>
      </c>
      <c r="CK118" t="str">
        <f t="shared" si="101"/>
        <v/>
      </c>
      <c r="CL118" t="str">
        <f t="shared" si="102"/>
        <v>{{5,1,1,925771,0}|</v>
      </c>
      <c r="CM118" t="str">
        <f t="shared" si="103"/>
        <v>{5,1,2,1611008,0}|</v>
      </c>
      <c r="CN118" t="str">
        <f t="shared" si="104"/>
        <v>{5,1,3,34586005,3}}</v>
      </c>
      <c r="CO118" t="str">
        <f t="shared" si="105"/>
        <v/>
      </c>
      <c r="CP118" t="str">
        <f t="shared" si="106"/>
        <v>{{5,1,1,1045226,0}|</v>
      </c>
      <c r="CQ118" t="str">
        <f t="shared" si="107"/>
        <v>{5,1,2,1818880,0}|</v>
      </c>
      <c r="CR118" t="str">
        <f t="shared" si="108"/>
        <v>{5,1,3,39048716,3}}</v>
      </c>
      <c r="CS118" t="str">
        <f t="shared" si="109"/>
        <v/>
      </c>
      <c r="CT118" t="str">
        <f t="shared" si="110"/>
        <v>{{5,1,1,1642498,0}|</v>
      </c>
      <c r="CU118" t="str">
        <f t="shared" si="111"/>
        <v>{5,1,2,2858240,0}|</v>
      </c>
      <c r="CV118" t="str">
        <f t="shared" si="112"/>
        <v>{5,1,3,61362268,3}}</v>
      </c>
    </row>
    <row r="119" spans="50:100" x14ac:dyDescent="0.15">
      <c r="AX119">
        <v>113</v>
      </c>
      <c r="AZ119">
        <f t="shared" ref="AZ119:BC119" si="159">AZ59</f>
        <v>1.5</v>
      </c>
      <c r="BA119">
        <f t="shared" si="159"/>
        <v>3</v>
      </c>
      <c r="BB119">
        <f t="shared" si="159"/>
        <v>3</v>
      </c>
      <c r="BC119">
        <f t="shared" si="159"/>
        <v>0.375</v>
      </c>
      <c r="BE119">
        <f t="shared" si="77"/>
        <v>1100</v>
      </c>
      <c r="BF119">
        <f t="shared" si="78"/>
        <v>1200</v>
      </c>
      <c r="BG119">
        <f t="shared" si="79"/>
        <v>1200</v>
      </c>
      <c r="BH119">
        <f t="shared" si="80"/>
        <v>200</v>
      </c>
      <c r="BN119">
        <f>'sheet1 (2)'!Y118</f>
        <v>8608029</v>
      </c>
      <c r="BO119">
        <f>'sheet1 (2)'!Z118</f>
        <v>16800000</v>
      </c>
      <c r="BP119">
        <f>'sheet1 (2)'!AA118</f>
        <v>360671641</v>
      </c>
      <c r="BR119">
        <f t="shared" si="86"/>
        <v>1893766</v>
      </c>
      <c r="BS119">
        <f t="shared" si="87"/>
        <v>3696000</v>
      </c>
      <c r="BT119">
        <f t="shared" si="88"/>
        <v>79347761</v>
      </c>
      <c r="BV119">
        <f t="shared" si="89"/>
        <v>2065926</v>
      </c>
      <c r="BW119">
        <f t="shared" si="90"/>
        <v>4032000</v>
      </c>
      <c r="BX119">
        <f t="shared" si="91"/>
        <v>86561193</v>
      </c>
      <c r="BZ119">
        <f t="shared" si="92"/>
        <v>2065926</v>
      </c>
      <c r="CA119">
        <f t="shared" si="93"/>
        <v>4032000</v>
      </c>
      <c r="CB119">
        <f t="shared" si="94"/>
        <v>86561193</v>
      </c>
      <c r="CD119">
        <f t="shared" si="95"/>
        <v>344321</v>
      </c>
      <c r="CE119">
        <f t="shared" si="96"/>
        <v>672000</v>
      </c>
      <c r="CF119">
        <f t="shared" si="97"/>
        <v>14426865</v>
      </c>
      <c r="CH119" t="str">
        <f t="shared" si="98"/>
        <v>{{5,1,1,1893766,0}|</v>
      </c>
      <c r="CI119" t="str">
        <f t="shared" si="99"/>
        <v>{5,1,2,3696000,0}|</v>
      </c>
      <c r="CJ119" t="str">
        <f t="shared" si="100"/>
        <v>{5,1,3,79347761,3}}</v>
      </c>
      <c r="CK119" t="str">
        <f t="shared" si="101"/>
        <v/>
      </c>
      <c r="CL119" t="str">
        <f t="shared" si="102"/>
        <v>{{5,1,1,2065926,0}|</v>
      </c>
      <c r="CM119" t="str">
        <f t="shared" si="103"/>
        <v>{5,1,2,4032000,0}|</v>
      </c>
      <c r="CN119" t="str">
        <f t="shared" si="104"/>
        <v>{5,1,3,86561193,3}}</v>
      </c>
      <c r="CO119" t="str">
        <f t="shared" si="105"/>
        <v/>
      </c>
      <c r="CP119" t="str">
        <f t="shared" si="106"/>
        <v>{{5,1,1,2065926,0}|</v>
      </c>
      <c r="CQ119" t="str">
        <f t="shared" si="107"/>
        <v>{5,1,2,4032000,0}|</v>
      </c>
      <c r="CR119" t="str">
        <f t="shared" si="108"/>
        <v>{5,1,3,86561193,3}}</v>
      </c>
      <c r="CS119" t="str">
        <f t="shared" si="109"/>
        <v/>
      </c>
      <c r="CT119" t="str">
        <f t="shared" si="110"/>
        <v>{{5,1,1,344321,0}|</v>
      </c>
      <c r="CU119" t="str">
        <f t="shared" si="111"/>
        <v>{5,1,2,672000,0}|</v>
      </c>
      <c r="CV119" t="str">
        <f t="shared" si="112"/>
        <v>{5,1,3,14426865,3}}</v>
      </c>
    </row>
    <row r="120" spans="50:100" x14ac:dyDescent="0.15">
      <c r="AX120">
        <v>114</v>
      </c>
      <c r="AZ120">
        <f t="shared" ref="AZ120:BC120" si="160">AZ60</f>
        <v>3</v>
      </c>
      <c r="BA120">
        <f t="shared" si="160"/>
        <v>0.75</v>
      </c>
      <c r="BB120">
        <f t="shared" si="160"/>
        <v>0.6</v>
      </c>
      <c r="BC120">
        <f t="shared" si="160"/>
        <v>1.5</v>
      </c>
      <c r="BE120">
        <f t="shared" si="77"/>
        <v>1200</v>
      </c>
      <c r="BF120">
        <f t="shared" si="78"/>
        <v>620</v>
      </c>
      <c r="BG120">
        <f t="shared" si="79"/>
        <v>500</v>
      </c>
      <c r="BH120">
        <f t="shared" si="80"/>
        <v>1100</v>
      </c>
      <c r="BN120">
        <f>'sheet1 (2)'!Y119</f>
        <v>7132281</v>
      </c>
      <c r="BO120">
        <f>'sheet1 (2)'!Z119</f>
        <v>16275000</v>
      </c>
      <c r="BP120">
        <f>'sheet1 (2)'!AA119</f>
        <v>349400652</v>
      </c>
      <c r="BR120">
        <f t="shared" si="86"/>
        <v>1711747</v>
      </c>
      <c r="BS120">
        <f t="shared" si="87"/>
        <v>3906000</v>
      </c>
      <c r="BT120">
        <f t="shared" si="88"/>
        <v>83856156</v>
      </c>
      <c r="BV120">
        <f t="shared" si="89"/>
        <v>884402</v>
      </c>
      <c r="BW120">
        <f t="shared" si="90"/>
        <v>2018100</v>
      </c>
      <c r="BX120">
        <f t="shared" si="91"/>
        <v>43325680</v>
      </c>
      <c r="BZ120">
        <f t="shared" si="92"/>
        <v>713228</v>
      </c>
      <c r="CA120">
        <f t="shared" si="93"/>
        <v>1627500</v>
      </c>
      <c r="CB120">
        <f t="shared" si="94"/>
        <v>34940065</v>
      </c>
      <c r="CD120">
        <f t="shared" si="95"/>
        <v>1569101</v>
      </c>
      <c r="CE120">
        <f t="shared" si="96"/>
        <v>3580500</v>
      </c>
      <c r="CF120">
        <f t="shared" si="97"/>
        <v>76868143</v>
      </c>
      <c r="CH120" t="str">
        <f t="shared" si="98"/>
        <v>{{5,1,1,1711747,0}|</v>
      </c>
      <c r="CI120" t="str">
        <f t="shared" si="99"/>
        <v>{5,1,2,3906000,0}|</v>
      </c>
      <c r="CJ120" t="str">
        <f t="shared" si="100"/>
        <v>{5,1,3,83856156,3}}</v>
      </c>
      <c r="CK120" t="str">
        <f t="shared" si="101"/>
        <v/>
      </c>
      <c r="CL120" t="str">
        <f t="shared" si="102"/>
        <v>{{5,1,1,884402,0}|</v>
      </c>
      <c r="CM120" t="str">
        <f t="shared" si="103"/>
        <v>{5,1,2,2018100,0}|</v>
      </c>
      <c r="CN120" t="str">
        <f t="shared" si="104"/>
        <v>{5,1,3,43325680,3}}</v>
      </c>
      <c r="CO120" t="str">
        <f t="shared" si="105"/>
        <v/>
      </c>
      <c r="CP120" t="str">
        <f t="shared" si="106"/>
        <v>{{5,1,1,713228,0}|</v>
      </c>
      <c r="CQ120" t="str">
        <f t="shared" si="107"/>
        <v>{5,1,2,1627500,0}|</v>
      </c>
      <c r="CR120" t="str">
        <f t="shared" si="108"/>
        <v>{5,1,3,34940065,3}}</v>
      </c>
      <c r="CS120" t="str">
        <f t="shared" si="109"/>
        <v/>
      </c>
      <c r="CT120" t="str">
        <f t="shared" si="110"/>
        <v>{{5,1,1,1569101,0}|</v>
      </c>
      <c r="CU120" t="str">
        <f t="shared" si="111"/>
        <v>{5,1,2,3580500,0}|</v>
      </c>
      <c r="CV120" t="str">
        <f t="shared" si="112"/>
        <v>{5,1,3,76868143,3}}</v>
      </c>
    </row>
    <row r="121" spans="50:100" x14ac:dyDescent="0.15">
      <c r="AX121">
        <v>115</v>
      </c>
      <c r="AZ121">
        <f t="shared" ref="AZ121:BC121" si="161">AZ61</f>
        <v>1</v>
      </c>
      <c r="BA121">
        <f t="shared" si="161"/>
        <v>0.75</v>
      </c>
      <c r="BB121">
        <f t="shared" si="161"/>
        <v>0.75</v>
      </c>
      <c r="BC121">
        <f t="shared" si="161"/>
        <v>3</v>
      </c>
      <c r="BE121">
        <f t="shared" si="77"/>
        <v>700</v>
      </c>
      <c r="BF121">
        <f t="shared" si="78"/>
        <v>620</v>
      </c>
      <c r="BG121">
        <f t="shared" si="79"/>
        <v>620</v>
      </c>
      <c r="BH121">
        <f t="shared" si="80"/>
        <v>1200</v>
      </c>
      <c r="BN121">
        <f>'sheet1 (2)'!Y120</f>
        <v>12334970</v>
      </c>
      <c r="BO121">
        <f>'sheet1 (2)'!Z120</f>
        <v>20160000</v>
      </c>
      <c r="BP121">
        <f>'sheet1 (2)'!AA120</f>
        <v>432805970</v>
      </c>
      <c r="BR121">
        <f t="shared" si="86"/>
        <v>1726895</v>
      </c>
      <c r="BS121">
        <f t="shared" si="87"/>
        <v>2822400</v>
      </c>
      <c r="BT121">
        <f t="shared" si="88"/>
        <v>60592835</v>
      </c>
      <c r="BV121">
        <f t="shared" si="89"/>
        <v>1529536</v>
      </c>
      <c r="BW121">
        <f t="shared" si="90"/>
        <v>2499840</v>
      </c>
      <c r="BX121">
        <f t="shared" si="91"/>
        <v>53667940</v>
      </c>
      <c r="BZ121">
        <f t="shared" si="92"/>
        <v>1529536</v>
      </c>
      <c r="CA121">
        <f t="shared" si="93"/>
        <v>2499840</v>
      </c>
      <c r="CB121">
        <f t="shared" si="94"/>
        <v>53667940</v>
      </c>
      <c r="CD121">
        <f t="shared" si="95"/>
        <v>2960392</v>
      </c>
      <c r="CE121">
        <f t="shared" si="96"/>
        <v>4838400</v>
      </c>
      <c r="CF121">
        <f t="shared" si="97"/>
        <v>103873432</v>
      </c>
      <c r="CH121" t="str">
        <f t="shared" si="98"/>
        <v>{{5,1,1,1726895,0}|</v>
      </c>
      <c r="CI121" t="str">
        <f t="shared" si="99"/>
        <v>{5,1,2,2822400,0}|</v>
      </c>
      <c r="CJ121" t="str">
        <f t="shared" si="100"/>
        <v>{5,1,3,60592835,3}}</v>
      </c>
      <c r="CK121" t="str">
        <f t="shared" si="101"/>
        <v/>
      </c>
      <c r="CL121" t="str">
        <f t="shared" si="102"/>
        <v>{{5,1,1,1529536,0}|</v>
      </c>
      <c r="CM121" t="str">
        <f t="shared" si="103"/>
        <v>{5,1,2,2499840,0}|</v>
      </c>
      <c r="CN121" t="str">
        <f t="shared" si="104"/>
        <v>{5,1,3,53667940,3}}</v>
      </c>
      <c r="CO121" t="str">
        <f t="shared" si="105"/>
        <v/>
      </c>
      <c r="CP121" t="str">
        <f t="shared" si="106"/>
        <v>{{5,1,1,1529536,0}|</v>
      </c>
      <c r="CQ121" t="str">
        <f t="shared" si="107"/>
        <v>{5,1,2,2499840,0}|</v>
      </c>
      <c r="CR121" t="str">
        <f t="shared" si="108"/>
        <v>{5,1,3,53667940,3}}</v>
      </c>
      <c r="CS121" t="str">
        <f t="shared" si="109"/>
        <v/>
      </c>
      <c r="CT121" t="str">
        <f t="shared" si="110"/>
        <v>{{5,1,1,2960392,0}|</v>
      </c>
      <c r="CU121" t="str">
        <f t="shared" si="111"/>
        <v>{5,1,2,4838400,0}|</v>
      </c>
      <c r="CV121" t="str">
        <f t="shared" si="112"/>
        <v>{5,1,3,103873432,3}}</v>
      </c>
    </row>
    <row r="122" spans="50:100" x14ac:dyDescent="0.15">
      <c r="AX122">
        <v>116</v>
      </c>
      <c r="AZ122">
        <f t="shared" ref="AZ122:BC122" si="162">AZ62</f>
        <v>1</v>
      </c>
      <c r="BA122">
        <f t="shared" si="162"/>
        <v>0.75</v>
      </c>
      <c r="BB122">
        <f t="shared" si="162"/>
        <v>0.75</v>
      </c>
      <c r="BC122">
        <f t="shared" si="162"/>
        <v>3</v>
      </c>
      <c r="BE122">
        <f t="shared" si="77"/>
        <v>700</v>
      </c>
      <c r="BF122">
        <f t="shared" si="78"/>
        <v>620</v>
      </c>
      <c r="BG122">
        <f t="shared" si="79"/>
        <v>620</v>
      </c>
      <c r="BH122">
        <f t="shared" si="80"/>
        <v>1200</v>
      </c>
      <c r="BN122">
        <f>'sheet1 (2)'!Y121</f>
        <v>144268</v>
      </c>
      <c r="BO122">
        <f>'sheet1 (2)'!Z121</f>
        <v>21000</v>
      </c>
      <c r="BP122">
        <f>'sheet1 (2)'!AA121</f>
        <v>450839</v>
      </c>
      <c r="BR122">
        <f t="shared" si="86"/>
        <v>20197</v>
      </c>
      <c r="BS122">
        <f t="shared" si="87"/>
        <v>2940</v>
      </c>
      <c r="BT122">
        <f t="shared" si="88"/>
        <v>63117</v>
      </c>
      <c r="BV122">
        <f t="shared" si="89"/>
        <v>17889</v>
      </c>
      <c r="BW122">
        <f t="shared" si="90"/>
        <v>2604</v>
      </c>
      <c r="BX122">
        <f t="shared" si="91"/>
        <v>55904</v>
      </c>
      <c r="BZ122">
        <f t="shared" si="92"/>
        <v>17889</v>
      </c>
      <c r="CA122">
        <f t="shared" si="93"/>
        <v>2604</v>
      </c>
      <c r="CB122">
        <f t="shared" si="94"/>
        <v>55904</v>
      </c>
      <c r="CD122">
        <f t="shared" si="95"/>
        <v>34624</v>
      </c>
      <c r="CE122">
        <f t="shared" si="96"/>
        <v>5040</v>
      </c>
      <c r="CF122">
        <f t="shared" si="97"/>
        <v>108201</v>
      </c>
      <c r="CH122" t="str">
        <f t="shared" si="98"/>
        <v>{{5,1,1,20197,0}|</v>
      </c>
      <c r="CI122" t="str">
        <f t="shared" si="99"/>
        <v>{5,1,2,2940,0}|</v>
      </c>
      <c r="CJ122" t="str">
        <f t="shared" si="100"/>
        <v>{5,1,3,63117,3}}</v>
      </c>
      <c r="CK122" t="str">
        <f t="shared" si="101"/>
        <v/>
      </c>
      <c r="CL122" t="str">
        <f t="shared" si="102"/>
        <v>{{5,1,1,17889,0}|</v>
      </c>
      <c r="CM122" t="str">
        <f t="shared" si="103"/>
        <v>{5,1,2,2604,0}|</v>
      </c>
      <c r="CN122" t="str">
        <f t="shared" si="104"/>
        <v>{5,1,3,55904,3}}</v>
      </c>
      <c r="CO122" t="str">
        <f t="shared" si="105"/>
        <v/>
      </c>
      <c r="CP122" t="str">
        <f t="shared" si="106"/>
        <v>{{5,1,1,17889,0}|</v>
      </c>
      <c r="CQ122" t="str">
        <f t="shared" si="107"/>
        <v>{5,1,2,2604,0}|</v>
      </c>
      <c r="CR122" t="str">
        <f t="shared" si="108"/>
        <v>{5,1,3,55904,3}}</v>
      </c>
      <c r="CS122" t="str">
        <f t="shared" si="109"/>
        <v/>
      </c>
      <c r="CT122" t="str">
        <f t="shared" si="110"/>
        <v>{{5,1,1,34624,0}|</v>
      </c>
      <c r="CU122" t="str">
        <f t="shared" si="111"/>
        <v>{5,1,2,5040,0}|</v>
      </c>
      <c r="CV122" t="str">
        <f t="shared" si="112"/>
        <v>{5,1,3,108201,3}}</v>
      </c>
    </row>
    <row r="123" spans="50:100" x14ac:dyDescent="0.15">
      <c r="AX123">
        <v>117</v>
      </c>
      <c r="AZ123">
        <f t="shared" ref="AZ123:BC123" si="163">AZ63</f>
        <v>1.375</v>
      </c>
      <c r="BA123">
        <f t="shared" si="163"/>
        <v>1.375</v>
      </c>
      <c r="BB123">
        <f t="shared" si="163"/>
        <v>0.45833333333333331</v>
      </c>
      <c r="BC123">
        <f t="shared" si="163"/>
        <v>2.75</v>
      </c>
      <c r="BE123">
        <f t="shared" si="77"/>
        <v>1000</v>
      </c>
      <c r="BF123">
        <f t="shared" si="78"/>
        <v>1000</v>
      </c>
      <c r="BG123">
        <f t="shared" si="79"/>
        <v>300</v>
      </c>
      <c r="BH123">
        <f t="shared" si="80"/>
        <v>1150</v>
      </c>
      <c r="BN123">
        <f>'sheet1 (2)'!Y122</f>
        <v>1172182</v>
      </c>
      <c r="BO123">
        <f>'sheet1 (2)'!Z122</f>
        <v>1680000</v>
      </c>
      <c r="BP123">
        <f>'sheet1 (2)'!AA122</f>
        <v>36067164</v>
      </c>
      <c r="BR123">
        <f t="shared" si="86"/>
        <v>234436</v>
      </c>
      <c r="BS123">
        <f t="shared" si="87"/>
        <v>336000</v>
      </c>
      <c r="BT123">
        <f t="shared" si="88"/>
        <v>7213432</v>
      </c>
      <c r="BV123">
        <f t="shared" si="89"/>
        <v>234436</v>
      </c>
      <c r="BW123">
        <f t="shared" si="90"/>
        <v>336000</v>
      </c>
      <c r="BX123">
        <f t="shared" si="91"/>
        <v>7213432</v>
      </c>
      <c r="BZ123">
        <f t="shared" si="92"/>
        <v>70330</v>
      </c>
      <c r="CA123">
        <f t="shared" si="93"/>
        <v>100800</v>
      </c>
      <c r="CB123">
        <f t="shared" si="94"/>
        <v>2164029</v>
      </c>
      <c r="CD123">
        <f t="shared" si="95"/>
        <v>269601</v>
      </c>
      <c r="CE123">
        <f t="shared" si="96"/>
        <v>386400</v>
      </c>
      <c r="CF123">
        <f t="shared" si="97"/>
        <v>8295447</v>
      </c>
      <c r="CH123" t="str">
        <f t="shared" si="98"/>
        <v>{{5,1,1,234436,0}|</v>
      </c>
      <c r="CI123" t="str">
        <f t="shared" si="99"/>
        <v>{5,1,2,336000,0}|</v>
      </c>
      <c r="CJ123" t="str">
        <f t="shared" si="100"/>
        <v>{5,1,3,7213432,3}}</v>
      </c>
      <c r="CK123" t="str">
        <f t="shared" si="101"/>
        <v/>
      </c>
      <c r="CL123" t="str">
        <f t="shared" si="102"/>
        <v>{{5,1,1,234436,0}|</v>
      </c>
      <c r="CM123" t="str">
        <f t="shared" si="103"/>
        <v>{5,1,2,336000,0}|</v>
      </c>
      <c r="CN123" t="str">
        <f t="shared" si="104"/>
        <v>{5,1,3,7213432,3}}</v>
      </c>
      <c r="CO123" t="str">
        <f t="shared" si="105"/>
        <v/>
      </c>
      <c r="CP123" t="str">
        <f t="shared" si="106"/>
        <v>{{5,1,1,70330,0}|</v>
      </c>
      <c r="CQ123" t="str">
        <f t="shared" si="107"/>
        <v>{5,1,2,100800,0}|</v>
      </c>
      <c r="CR123" t="str">
        <f t="shared" si="108"/>
        <v>{5,1,3,2164029,3}}</v>
      </c>
      <c r="CS123" t="str">
        <f t="shared" si="109"/>
        <v/>
      </c>
      <c r="CT123" t="str">
        <f t="shared" si="110"/>
        <v>{{5,1,1,269601,0}|</v>
      </c>
      <c r="CU123" t="str">
        <f t="shared" si="111"/>
        <v>{5,1,2,386400,0}|</v>
      </c>
      <c r="CV123" t="str">
        <f t="shared" si="112"/>
        <v>{5,1,3,8295447,3}}</v>
      </c>
    </row>
    <row r="124" spans="50:100" x14ac:dyDescent="0.15">
      <c r="AX124">
        <v>118</v>
      </c>
      <c r="AZ124">
        <f t="shared" ref="AZ124:BC124" si="164">AZ64</f>
        <v>0.91666666666666663</v>
      </c>
      <c r="BA124">
        <f t="shared" si="164"/>
        <v>0.91666666666666663</v>
      </c>
      <c r="BB124">
        <f t="shared" si="164"/>
        <v>0.55000000000000004</v>
      </c>
      <c r="BC124">
        <f t="shared" si="164"/>
        <v>0</v>
      </c>
      <c r="BE124">
        <f t="shared" si="77"/>
        <v>800</v>
      </c>
      <c r="BF124">
        <f t="shared" si="78"/>
        <v>800</v>
      </c>
      <c r="BG124">
        <f t="shared" si="79"/>
        <v>480</v>
      </c>
      <c r="BH124">
        <f t="shared" si="80"/>
        <v>0</v>
      </c>
      <c r="BN124">
        <f>'sheet1 (2)'!Y123</f>
        <v>1397602</v>
      </c>
      <c r="BO124">
        <f>'sheet1 (2)'!Z123</f>
        <v>1900500</v>
      </c>
      <c r="BP124">
        <f>'sheet1 (2)'!AA123</f>
        <v>40800979</v>
      </c>
      <c r="BR124">
        <f t="shared" si="86"/>
        <v>223616</v>
      </c>
      <c r="BS124">
        <f t="shared" si="87"/>
        <v>304080</v>
      </c>
      <c r="BT124">
        <f t="shared" si="88"/>
        <v>6528156</v>
      </c>
      <c r="BV124">
        <f t="shared" si="89"/>
        <v>223616</v>
      </c>
      <c r="BW124">
        <f t="shared" si="90"/>
        <v>304080</v>
      </c>
      <c r="BX124">
        <f t="shared" si="91"/>
        <v>6528156</v>
      </c>
      <c r="BZ124">
        <f t="shared" si="92"/>
        <v>134169</v>
      </c>
      <c r="CA124">
        <f t="shared" si="93"/>
        <v>182448</v>
      </c>
      <c r="CB124">
        <f t="shared" si="94"/>
        <v>3916893</v>
      </c>
      <c r="CD124">
        <f t="shared" si="95"/>
        <v>0</v>
      </c>
      <c r="CE124">
        <f t="shared" si="96"/>
        <v>0</v>
      </c>
      <c r="CF124">
        <f t="shared" si="97"/>
        <v>0</v>
      </c>
      <c r="CH124" t="str">
        <f t="shared" si="98"/>
        <v>{{5,1,1,223616,0}|</v>
      </c>
      <c r="CI124" t="str">
        <f t="shared" si="99"/>
        <v>{5,1,2,304080,0}|</v>
      </c>
      <c r="CJ124" t="str">
        <f t="shared" si="100"/>
        <v>{5,1,3,6528156,3}}</v>
      </c>
      <c r="CK124" t="str">
        <f t="shared" si="101"/>
        <v/>
      </c>
      <c r="CL124" t="str">
        <f t="shared" si="102"/>
        <v>{{5,1,1,223616,0}|</v>
      </c>
      <c r="CM124" t="str">
        <f t="shared" si="103"/>
        <v>{5,1,2,304080,0}|</v>
      </c>
      <c r="CN124" t="str">
        <f t="shared" si="104"/>
        <v>{5,1,3,6528156,3}}</v>
      </c>
      <c r="CO124" t="str">
        <f t="shared" si="105"/>
        <v/>
      </c>
      <c r="CP124" t="str">
        <f t="shared" si="106"/>
        <v>{{5,1,1,134169,0}|</v>
      </c>
      <c r="CQ124" t="str">
        <f t="shared" si="107"/>
        <v>{5,1,2,182448,0}|</v>
      </c>
      <c r="CR124" t="str">
        <f t="shared" si="108"/>
        <v>{5,1,3,3916893,3}}</v>
      </c>
      <c r="CS124" t="str">
        <f t="shared" si="109"/>
        <v/>
      </c>
      <c r="CT124" t="str">
        <f t="shared" si="110"/>
        <v>{{5,1,1,0,0}|</v>
      </c>
      <c r="CU124" t="str">
        <f t="shared" si="111"/>
        <v>{5,1,2,0,0}|</v>
      </c>
      <c r="CV124" t="str">
        <f t="shared" si="112"/>
        <v>{5,1,3,0,3}}</v>
      </c>
    </row>
    <row r="125" spans="50:100" x14ac:dyDescent="0.15">
      <c r="AX125">
        <v>119</v>
      </c>
      <c r="AZ125">
        <f t="shared" ref="AZ125:BC125" si="165">AZ65</f>
        <v>0.75</v>
      </c>
      <c r="BA125">
        <f t="shared" si="165"/>
        <v>0.5</v>
      </c>
      <c r="BB125">
        <f t="shared" si="165"/>
        <v>3</v>
      </c>
      <c r="BC125">
        <f t="shared" si="165"/>
        <v>3</v>
      </c>
      <c r="BE125">
        <f t="shared" si="77"/>
        <v>620</v>
      </c>
      <c r="BF125">
        <f t="shared" si="78"/>
        <v>420</v>
      </c>
      <c r="BG125">
        <f t="shared" si="79"/>
        <v>1200</v>
      </c>
      <c r="BH125">
        <f t="shared" si="80"/>
        <v>1200</v>
      </c>
      <c r="BN125">
        <f>'sheet1 (2)'!Y124</f>
        <v>2299281</v>
      </c>
      <c r="BO125">
        <f>'sheet1 (2)'!Z124</f>
        <v>2982000</v>
      </c>
      <c r="BP125">
        <f>'sheet1 (2)'!AA124</f>
        <v>64019216</v>
      </c>
      <c r="BR125">
        <f t="shared" si="86"/>
        <v>285110</v>
      </c>
      <c r="BS125">
        <f t="shared" si="87"/>
        <v>369768</v>
      </c>
      <c r="BT125">
        <f t="shared" si="88"/>
        <v>7938382</v>
      </c>
      <c r="BV125">
        <f t="shared" si="89"/>
        <v>193139</v>
      </c>
      <c r="BW125">
        <f t="shared" si="90"/>
        <v>250488</v>
      </c>
      <c r="BX125">
        <f t="shared" si="91"/>
        <v>5377614</v>
      </c>
      <c r="BZ125">
        <f t="shared" si="92"/>
        <v>551827</v>
      </c>
      <c r="CA125">
        <f t="shared" si="93"/>
        <v>715680</v>
      </c>
      <c r="CB125">
        <f t="shared" si="94"/>
        <v>15364611</v>
      </c>
      <c r="CD125">
        <f t="shared" si="95"/>
        <v>551827</v>
      </c>
      <c r="CE125">
        <f t="shared" si="96"/>
        <v>715680</v>
      </c>
      <c r="CF125">
        <f t="shared" si="97"/>
        <v>15364611</v>
      </c>
      <c r="CH125" t="str">
        <f t="shared" si="98"/>
        <v>{{5,1,1,285110,0}|</v>
      </c>
      <c r="CI125" t="str">
        <f t="shared" si="99"/>
        <v>{5,1,2,369768,0}|</v>
      </c>
      <c r="CJ125" t="str">
        <f t="shared" si="100"/>
        <v>{5,1,3,7938382,3}}</v>
      </c>
      <c r="CK125" t="str">
        <f t="shared" si="101"/>
        <v/>
      </c>
      <c r="CL125" t="str">
        <f t="shared" si="102"/>
        <v>{{5,1,1,193139,0}|</v>
      </c>
      <c r="CM125" t="str">
        <f t="shared" si="103"/>
        <v>{5,1,2,250488,0}|</v>
      </c>
      <c r="CN125" t="str">
        <f t="shared" si="104"/>
        <v>{5,1,3,5377614,3}}</v>
      </c>
      <c r="CO125" t="str">
        <f t="shared" si="105"/>
        <v/>
      </c>
      <c r="CP125" t="str">
        <f t="shared" si="106"/>
        <v>{{5,1,1,551827,0}|</v>
      </c>
      <c r="CQ125" t="str">
        <f t="shared" si="107"/>
        <v>{5,1,2,715680,0}|</v>
      </c>
      <c r="CR125" t="str">
        <f t="shared" si="108"/>
        <v>{5,1,3,15364611,3}}</v>
      </c>
      <c r="CS125" t="str">
        <f t="shared" si="109"/>
        <v/>
      </c>
      <c r="CT125" t="str">
        <f t="shared" si="110"/>
        <v>{{5,1,1,551827,0}|</v>
      </c>
      <c r="CU125" t="str">
        <f t="shared" si="111"/>
        <v>{5,1,2,715680,0}|</v>
      </c>
      <c r="CV125" t="str">
        <f t="shared" si="112"/>
        <v>{5,1,3,15364611,3}}</v>
      </c>
    </row>
    <row r="126" spans="50:100" x14ac:dyDescent="0.15">
      <c r="AX126">
        <v>120</v>
      </c>
      <c r="AZ126">
        <f t="shared" ref="AZ126:BC126" si="166">AZ66</f>
        <v>1</v>
      </c>
      <c r="BA126">
        <f t="shared" si="166"/>
        <v>1.5</v>
      </c>
      <c r="BB126">
        <f t="shared" si="166"/>
        <v>0.75</v>
      </c>
      <c r="BC126">
        <f t="shared" si="166"/>
        <v>1</v>
      </c>
      <c r="BE126">
        <f t="shared" si="77"/>
        <v>700</v>
      </c>
      <c r="BF126">
        <f t="shared" si="78"/>
        <v>1100</v>
      </c>
      <c r="BG126">
        <f t="shared" si="79"/>
        <v>620</v>
      </c>
      <c r="BH126">
        <f t="shared" si="80"/>
        <v>700</v>
      </c>
      <c r="BN126">
        <f>'sheet1 (2)'!Y125</f>
        <v>3651800</v>
      </c>
      <c r="BO126">
        <f>'sheet1 (2)'!Z125</f>
        <v>4011000</v>
      </c>
      <c r="BP126">
        <f>'sheet1 (2)'!AA125</f>
        <v>86110354</v>
      </c>
      <c r="BR126">
        <f t="shared" si="86"/>
        <v>511252</v>
      </c>
      <c r="BS126">
        <f t="shared" si="87"/>
        <v>561540</v>
      </c>
      <c r="BT126">
        <f t="shared" si="88"/>
        <v>12055449</v>
      </c>
      <c r="BV126">
        <f t="shared" si="89"/>
        <v>803396</v>
      </c>
      <c r="BW126">
        <f t="shared" si="90"/>
        <v>882420</v>
      </c>
      <c r="BX126">
        <f t="shared" si="91"/>
        <v>18944277</v>
      </c>
      <c r="BZ126">
        <f t="shared" si="92"/>
        <v>452823</v>
      </c>
      <c r="CA126">
        <f t="shared" si="93"/>
        <v>497364</v>
      </c>
      <c r="CB126">
        <f t="shared" si="94"/>
        <v>10677683</v>
      </c>
      <c r="CD126">
        <f t="shared" si="95"/>
        <v>511252</v>
      </c>
      <c r="CE126">
        <f t="shared" si="96"/>
        <v>561540</v>
      </c>
      <c r="CF126">
        <f t="shared" si="97"/>
        <v>12055449</v>
      </c>
      <c r="CH126" t="str">
        <f t="shared" si="98"/>
        <v>{{5,1,1,511252,0}|</v>
      </c>
      <c r="CI126" t="str">
        <f t="shared" si="99"/>
        <v>{5,1,2,561540,0}|</v>
      </c>
      <c r="CJ126" t="str">
        <f t="shared" si="100"/>
        <v>{5,1,3,12055449,3}}</v>
      </c>
      <c r="CK126" t="str">
        <f t="shared" si="101"/>
        <v/>
      </c>
      <c r="CL126" t="str">
        <f t="shared" si="102"/>
        <v>{{5,1,1,803396,0}|</v>
      </c>
      <c r="CM126" t="str">
        <f t="shared" si="103"/>
        <v>{5,1,2,882420,0}|</v>
      </c>
      <c r="CN126" t="str">
        <f t="shared" si="104"/>
        <v>{5,1,3,18944277,3}}</v>
      </c>
      <c r="CO126" t="str">
        <f t="shared" si="105"/>
        <v/>
      </c>
      <c r="CP126" t="str">
        <f t="shared" si="106"/>
        <v>{{5,1,1,452823,0}|</v>
      </c>
      <c r="CQ126" t="str">
        <f t="shared" si="107"/>
        <v>{5,1,2,497364,0}|</v>
      </c>
      <c r="CR126" t="str">
        <f t="shared" si="108"/>
        <v>{5,1,3,10677683,3}}</v>
      </c>
      <c r="CS126" t="str">
        <f t="shared" si="109"/>
        <v/>
      </c>
      <c r="CT126" t="str">
        <f t="shared" si="110"/>
        <v>{{5,1,1,511252,0}|</v>
      </c>
      <c r="CU126" t="str">
        <f t="shared" si="111"/>
        <v>{5,1,2,561540,0}|</v>
      </c>
      <c r="CV126" t="str">
        <f t="shared" si="112"/>
        <v>{5,1,3,12055449,3}}</v>
      </c>
    </row>
    <row r="127" spans="50:100" x14ac:dyDescent="0.15">
      <c r="AX127">
        <v>121</v>
      </c>
      <c r="AZ127">
        <f t="shared" ref="AZ127:BC127" si="167">AZ67</f>
        <v>1.5</v>
      </c>
      <c r="BA127">
        <f t="shared" si="167"/>
        <v>0.75</v>
      </c>
      <c r="BB127">
        <f t="shared" si="167"/>
        <v>1</v>
      </c>
      <c r="BC127">
        <f t="shared" si="167"/>
        <v>1</v>
      </c>
      <c r="BE127">
        <f t="shared" si="77"/>
        <v>1100</v>
      </c>
      <c r="BF127">
        <f t="shared" si="78"/>
        <v>620</v>
      </c>
      <c r="BG127">
        <f t="shared" si="79"/>
        <v>700</v>
      </c>
      <c r="BH127">
        <f t="shared" si="80"/>
        <v>700</v>
      </c>
      <c r="BN127">
        <f>'sheet1 (2)'!Y126</f>
        <v>300559</v>
      </c>
      <c r="BO127">
        <f>'sheet1 (2)'!Z126</f>
        <v>112000</v>
      </c>
      <c r="BP127">
        <f>'sheet1 (2)'!AA126</f>
        <v>2404477</v>
      </c>
      <c r="BR127">
        <f t="shared" si="86"/>
        <v>66122</v>
      </c>
      <c r="BS127">
        <f t="shared" si="87"/>
        <v>24640</v>
      </c>
      <c r="BT127">
        <f t="shared" si="88"/>
        <v>528984</v>
      </c>
      <c r="BV127">
        <f t="shared" si="89"/>
        <v>37269</v>
      </c>
      <c r="BW127">
        <f t="shared" si="90"/>
        <v>13888</v>
      </c>
      <c r="BX127">
        <f t="shared" si="91"/>
        <v>298155</v>
      </c>
      <c r="BZ127">
        <f t="shared" si="92"/>
        <v>42078</v>
      </c>
      <c r="CA127">
        <f t="shared" si="93"/>
        <v>15680</v>
      </c>
      <c r="CB127">
        <f t="shared" si="94"/>
        <v>336626</v>
      </c>
      <c r="CD127">
        <f t="shared" si="95"/>
        <v>42078</v>
      </c>
      <c r="CE127">
        <f t="shared" si="96"/>
        <v>15680</v>
      </c>
      <c r="CF127">
        <f t="shared" si="97"/>
        <v>336626</v>
      </c>
      <c r="CH127" t="str">
        <f t="shared" si="98"/>
        <v>{{5,1,1,66122,0}|</v>
      </c>
      <c r="CI127" t="str">
        <f t="shared" si="99"/>
        <v>{5,1,2,24640,0}|</v>
      </c>
      <c r="CJ127" t="str">
        <f t="shared" si="100"/>
        <v>{5,1,3,528984,3}}</v>
      </c>
      <c r="CK127" t="str">
        <f t="shared" si="101"/>
        <v/>
      </c>
      <c r="CL127" t="str">
        <f t="shared" si="102"/>
        <v>{{5,1,1,37269,0}|</v>
      </c>
      <c r="CM127" t="str">
        <f t="shared" si="103"/>
        <v>{5,1,2,13888,0}|</v>
      </c>
      <c r="CN127" t="str">
        <f t="shared" si="104"/>
        <v>{5,1,3,298155,3}}</v>
      </c>
      <c r="CO127" t="str">
        <f t="shared" si="105"/>
        <v/>
      </c>
      <c r="CP127" t="str">
        <f t="shared" si="106"/>
        <v>{{5,1,1,42078,0}|</v>
      </c>
      <c r="CQ127" t="str">
        <f t="shared" si="107"/>
        <v>{5,1,2,15680,0}|</v>
      </c>
      <c r="CR127" t="str">
        <f t="shared" si="108"/>
        <v>{5,1,3,336626,3}}</v>
      </c>
      <c r="CS127" t="str">
        <f t="shared" si="109"/>
        <v/>
      </c>
      <c r="CT127" t="str">
        <f t="shared" si="110"/>
        <v>{{5,1,1,42078,0}|</v>
      </c>
      <c r="CU127" t="str">
        <f t="shared" si="111"/>
        <v>{5,1,2,15680,0}|</v>
      </c>
      <c r="CV127" t="str">
        <f t="shared" si="112"/>
        <v>{5,1,3,336626,3}}</v>
      </c>
    </row>
    <row r="128" spans="50:100" x14ac:dyDescent="0.15">
      <c r="AX128">
        <v>122</v>
      </c>
      <c r="AZ128">
        <f t="shared" ref="AZ128:BC128" si="168">AZ68</f>
        <v>1.5</v>
      </c>
      <c r="BA128">
        <f t="shared" si="168"/>
        <v>0.75</v>
      </c>
      <c r="BB128">
        <f t="shared" si="168"/>
        <v>1</v>
      </c>
      <c r="BC128">
        <f t="shared" si="168"/>
        <v>1</v>
      </c>
      <c r="BE128">
        <f t="shared" si="77"/>
        <v>1100</v>
      </c>
      <c r="BF128">
        <f t="shared" si="78"/>
        <v>620</v>
      </c>
      <c r="BG128">
        <f t="shared" si="79"/>
        <v>700</v>
      </c>
      <c r="BH128">
        <f t="shared" si="80"/>
        <v>700</v>
      </c>
      <c r="BN128">
        <f>'sheet1 (2)'!Y127</f>
        <v>390727</v>
      </c>
      <c r="BO128">
        <f>'sheet1 (2)'!Z127</f>
        <v>112000</v>
      </c>
      <c r="BP128">
        <f>'sheet1 (2)'!AA127</f>
        <v>2404477</v>
      </c>
      <c r="BR128">
        <f t="shared" si="86"/>
        <v>85959</v>
      </c>
      <c r="BS128">
        <f t="shared" si="87"/>
        <v>24640</v>
      </c>
      <c r="BT128">
        <f t="shared" si="88"/>
        <v>528984</v>
      </c>
      <c r="BV128">
        <f t="shared" si="89"/>
        <v>48450</v>
      </c>
      <c r="BW128">
        <f t="shared" si="90"/>
        <v>13888</v>
      </c>
      <c r="BX128">
        <f t="shared" si="91"/>
        <v>298155</v>
      </c>
      <c r="BZ128">
        <f t="shared" si="92"/>
        <v>54701</v>
      </c>
      <c r="CA128">
        <f t="shared" si="93"/>
        <v>15680</v>
      </c>
      <c r="CB128">
        <f t="shared" si="94"/>
        <v>336626</v>
      </c>
      <c r="CD128">
        <f t="shared" si="95"/>
        <v>54701</v>
      </c>
      <c r="CE128">
        <f t="shared" si="96"/>
        <v>15680</v>
      </c>
      <c r="CF128">
        <f t="shared" si="97"/>
        <v>336626</v>
      </c>
      <c r="CH128" t="str">
        <f t="shared" si="98"/>
        <v>{{5,1,1,85959,0}|</v>
      </c>
      <c r="CI128" t="str">
        <f t="shared" si="99"/>
        <v>{5,1,2,24640,0}|</v>
      </c>
      <c r="CJ128" t="str">
        <f t="shared" si="100"/>
        <v>{5,1,3,528984,3}}</v>
      </c>
      <c r="CK128" t="str">
        <f t="shared" si="101"/>
        <v/>
      </c>
      <c r="CL128" t="str">
        <f t="shared" si="102"/>
        <v>{{5,1,1,48450,0}|</v>
      </c>
      <c r="CM128" t="str">
        <f t="shared" si="103"/>
        <v>{5,1,2,13888,0}|</v>
      </c>
      <c r="CN128" t="str">
        <f t="shared" si="104"/>
        <v>{5,1,3,298155,3}}</v>
      </c>
      <c r="CO128" t="str">
        <f t="shared" si="105"/>
        <v/>
      </c>
      <c r="CP128" t="str">
        <f t="shared" si="106"/>
        <v>{{5,1,1,54701,0}|</v>
      </c>
      <c r="CQ128" t="str">
        <f t="shared" si="107"/>
        <v>{5,1,2,15680,0}|</v>
      </c>
      <c r="CR128" t="str">
        <f t="shared" si="108"/>
        <v>{5,1,3,336626,3}}</v>
      </c>
      <c r="CS128" t="str">
        <f t="shared" si="109"/>
        <v/>
      </c>
      <c r="CT128" t="str">
        <f t="shared" si="110"/>
        <v>{{5,1,1,54701,0}|</v>
      </c>
      <c r="CU128" t="str">
        <f t="shared" si="111"/>
        <v>{5,1,2,15680,0}|</v>
      </c>
      <c r="CV128" t="str">
        <f t="shared" si="112"/>
        <v>{5,1,3,336626,3}}</v>
      </c>
    </row>
    <row r="129" spans="50:100" x14ac:dyDescent="0.15">
      <c r="AX129">
        <v>123</v>
      </c>
      <c r="AZ129">
        <f t="shared" ref="AZ129:BC129" si="169">AZ69</f>
        <v>3</v>
      </c>
      <c r="BA129">
        <f t="shared" si="169"/>
        <v>0.75</v>
      </c>
      <c r="BB129">
        <f t="shared" si="169"/>
        <v>1.5</v>
      </c>
      <c r="BC129">
        <f t="shared" si="169"/>
        <v>0.6</v>
      </c>
      <c r="BE129">
        <f t="shared" si="77"/>
        <v>1200</v>
      </c>
      <c r="BF129">
        <f t="shared" si="78"/>
        <v>620</v>
      </c>
      <c r="BG129">
        <f t="shared" si="79"/>
        <v>1100</v>
      </c>
      <c r="BH129">
        <f t="shared" si="80"/>
        <v>500</v>
      </c>
      <c r="BN129">
        <f>'sheet1 (2)'!Y128</f>
        <v>1683134</v>
      </c>
      <c r="BO129">
        <f>'sheet1 (2)'!Z128</f>
        <v>252000</v>
      </c>
      <c r="BP129">
        <f>'sheet1 (2)'!AA128</f>
        <v>5410074</v>
      </c>
      <c r="BR129">
        <f t="shared" si="86"/>
        <v>403952</v>
      </c>
      <c r="BS129">
        <f t="shared" si="87"/>
        <v>60480</v>
      </c>
      <c r="BT129">
        <f t="shared" si="88"/>
        <v>1298417</v>
      </c>
      <c r="BV129">
        <f t="shared" si="89"/>
        <v>208708</v>
      </c>
      <c r="BW129">
        <f t="shared" si="90"/>
        <v>31248</v>
      </c>
      <c r="BX129">
        <f t="shared" si="91"/>
        <v>670849</v>
      </c>
      <c r="BZ129">
        <f t="shared" si="92"/>
        <v>370289</v>
      </c>
      <c r="CA129">
        <f t="shared" si="93"/>
        <v>55440</v>
      </c>
      <c r="CB129">
        <f t="shared" si="94"/>
        <v>1190216</v>
      </c>
      <c r="CD129">
        <f t="shared" si="95"/>
        <v>168313</v>
      </c>
      <c r="CE129">
        <f t="shared" si="96"/>
        <v>25200</v>
      </c>
      <c r="CF129">
        <f t="shared" si="97"/>
        <v>541007</v>
      </c>
      <c r="CH129" t="str">
        <f t="shared" si="98"/>
        <v>{{5,1,1,403952,0}|</v>
      </c>
      <c r="CI129" t="str">
        <f t="shared" si="99"/>
        <v>{5,1,2,60480,0}|</v>
      </c>
      <c r="CJ129" t="str">
        <f t="shared" si="100"/>
        <v>{5,1,3,1298417,3}}</v>
      </c>
      <c r="CK129" t="str">
        <f t="shared" si="101"/>
        <v/>
      </c>
      <c r="CL129" t="str">
        <f t="shared" si="102"/>
        <v>{{5,1,1,208708,0}|</v>
      </c>
      <c r="CM129" t="str">
        <f t="shared" si="103"/>
        <v>{5,1,2,31248,0}|</v>
      </c>
      <c r="CN129" t="str">
        <f t="shared" si="104"/>
        <v>{5,1,3,670849,3}}</v>
      </c>
      <c r="CO129" t="str">
        <f t="shared" si="105"/>
        <v/>
      </c>
      <c r="CP129" t="str">
        <f t="shared" si="106"/>
        <v>{{5,1,1,370289,0}|</v>
      </c>
      <c r="CQ129" t="str">
        <f t="shared" si="107"/>
        <v>{5,1,2,55440,0}|</v>
      </c>
      <c r="CR129" t="str">
        <f t="shared" si="108"/>
        <v>{5,1,3,1190216,3}}</v>
      </c>
      <c r="CS129" t="str">
        <f t="shared" si="109"/>
        <v/>
      </c>
      <c r="CT129" t="str">
        <f t="shared" si="110"/>
        <v>{{5,1,1,168313,0}|</v>
      </c>
      <c r="CU129" t="str">
        <f t="shared" si="111"/>
        <v>{5,1,2,25200,0}|</v>
      </c>
      <c r="CV129" t="str">
        <f t="shared" si="112"/>
        <v>{5,1,3,541007,3}}</v>
      </c>
    </row>
    <row r="130" spans="50:100" x14ac:dyDescent="0.15">
      <c r="AX130">
        <v>124</v>
      </c>
      <c r="AZ130">
        <f t="shared" ref="AZ130:BC130" si="170">AZ70</f>
        <v>0</v>
      </c>
      <c r="BA130">
        <f t="shared" si="170"/>
        <v>0.6</v>
      </c>
      <c r="BB130">
        <f t="shared" si="170"/>
        <v>0.6</v>
      </c>
      <c r="BC130">
        <f t="shared" si="170"/>
        <v>1.5</v>
      </c>
      <c r="BE130">
        <f t="shared" si="77"/>
        <v>0</v>
      </c>
      <c r="BF130">
        <f t="shared" si="78"/>
        <v>500</v>
      </c>
      <c r="BG130">
        <f t="shared" si="79"/>
        <v>500</v>
      </c>
      <c r="BH130">
        <f t="shared" si="80"/>
        <v>1100</v>
      </c>
      <c r="BN130">
        <f>'sheet1 (2)'!Y129</f>
        <v>3306156</v>
      </c>
      <c r="BO130">
        <f>'sheet1 (2)'!Z129</f>
        <v>420000</v>
      </c>
      <c r="BP130">
        <f>'sheet1 (2)'!AA129</f>
        <v>9016791</v>
      </c>
      <c r="BR130">
        <f t="shared" si="86"/>
        <v>0</v>
      </c>
      <c r="BS130">
        <f t="shared" si="87"/>
        <v>0</v>
      </c>
      <c r="BT130">
        <f t="shared" si="88"/>
        <v>0</v>
      </c>
      <c r="BV130">
        <f t="shared" si="89"/>
        <v>330615</v>
      </c>
      <c r="BW130">
        <f t="shared" si="90"/>
        <v>42000</v>
      </c>
      <c r="BX130">
        <f t="shared" si="91"/>
        <v>901679</v>
      </c>
      <c r="BZ130">
        <f t="shared" si="92"/>
        <v>330615</v>
      </c>
      <c r="CA130">
        <f t="shared" si="93"/>
        <v>42000</v>
      </c>
      <c r="CB130">
        <f t="shared" si="94"/>
        <v>901679</v>
      </c>
      <c r="CD130">
        <f t="shared" si="95"/>
        <v>727354</v>
      </c>
      <c r="CE130">
        <f t="shared" si="96"/>
        <v>92400</v>
      </c>
      <c r="CF130">
        <f t="shared" si="97"/>
        <v>1983694</v>
      </c>
      <c r="CH130" t="str">
        <f t="shared" si="98"/>
        <v>{{5,1,1,0,0}|</v>
      </c>
      <c r="CI130" t="str">
        <f t="shared" si="99"/>
        <v>{5,1,2,0,0}|</v>
      </c>
      <c r="CJ130" t="str">
        <f t="shared" si="100"/>
        <v>{5,1,3,0,3}}</v>
      </c>
      <c r="CK130" t="str">
        <f t="shared" si="101"/>
        <v/>
      </c>
      <c r="CL130" t="str">
        <f t="shared" si="102"/>
        <v>{{5,1,1,330615,0}|</v>
      </c>
      <c r="CM130" t="str">
        <f t="shared" si="103"/>
        <v>{5,1,2,42000,0}|</v>
      </c>
      <c r="CN130" t="str">
        <f t="shared" si="104"/>
        <v>{5,1,3,901679,3}}</v>
      </c>
      <c r="CO130" t="str">
        <f t="shared" si="105"/>
        <v/>
      </c>
      <c r="CP130" t="str">
        <f t="shared" si="106"/>
        <v>{{5,1,1,330615,0}|</v>
      </c>
      <c r="CQ130" t="str">
        <f t="shared" si="107"/>
        <v>{5,1,2,42000,0}|</v>
      </c>
      <c r="CR130" t="str">
        <f t="shared" si="108"/>
        <v>{5,1,3,901679,3}}</v>
      </c>
      <c r="CS130" t="str">
        <f t="shared" si="109"/>
        <v/>
      </c>
      <c r="CT130" t="str">
        <f t="shared" si="110"/>
        <v>{{5,1,1,727354,0}|</v>
      </c>
      <c r="CU130" t="str">
        <f t="shared" si="111"/>
        <v>{5,1,2,92400,0}|</v>
      </c>
      <c r="CV130" t="str">
        <f t="shared" si="112"/>
        <v>{5,1,3,1983694,3}}</v>
      </c>
    </row>
    <row r="131" spans="50:100" x14ac:dyDescent="0.15">
      <c r="AX131">
        <v>125</v>
      </c>
      <c r="AZ131">
        <f t="shared" ref="AZ131:BC131" si="171">AZ71</f>
        <v>1.5</v>
      </c>
      <c r="BA131">
        <f t="shared" si="171"/>
        <v>0.75</v>
      </c>
      <c r="BB131">
        <f t="shared" si="171"/>
        <v>0.75</v>
      </c>
      <c r="BC131">
        <f t="shared" si="171"/>
        <v>1.5</v>
      </c>
      <c r="BE131">
        <f t="shared" ref="BE131:BE194" si="172">VLOOKUP(AZ131,$BJ$3:$BL$16,3,0)</f>
        <v>1100</v>
      </c>
      <c r="BF131">
        <f t="shared" ref="BF131:BF194" si="173">VLOOKUP(BA131,$BJ$3:$BL$16,3,0)</f>
        <v>620</v>
      </c>
      <c r="BG131">
        <f t="shared" ref="BG131:BG194" si="174">VLOOKUP(BB131,$BJ$3:$BL$16,3,0)</f>
        <v>620</v>
      </c>
      <c r="BH131">
        <f t="shared" ref="BH131:BH194" si="175">VLOOKUP(BC131,$BJ$3:$BL$16,3,0)</f>
        <v>1100</v>
      </c>
      <c r="BN131">
        <f>'sheet1 (2)'!Y130</f>
        <v>3847164</v>
      </c>
      <c r="BO131">
        <f>'sheet1 (2)'!Z130</f>
        <v>2464000</v>
      </c>
      <c r="BP131">
        <f>'sheet1 (2)'!AA130</f>
        <v>52898507</v>
      </c>
      <c r="BR131">
        <f t="shared" si="86"/>
        <v>846376</v>
      </c>
      <c r="BS131">
        <f t="shared" si="87"/>
        <v>542080</v>
      </c>
      <c r="BT131">
        <f t="shared" si="88"/>
        <v>11637671</v>
      </c>
      <c r="BV131">
        <f t="shared" si="89"/>
        <v>477048</v>
      </c>
      <c r="BW131">
        <f t="shared" si="90"/>
        <v>305536</v>
      </c>
      <c r="BX131">
        <f t="shared" si="91"/>
        <v>6559414</v>
      </c>
      <c r="BZ131">
        <f t="shared" si="92"/>
        <v>477048</v>
      </c>
      <c r="CA131">
        <f t="shared" si="93"/>
        <v>305536</v>
      </c>
      <c r="CB131">
        <f t="shared" si="94"/>
        <v>6559414</v>
      </c>
      <c r="CD131">
        <f t="shared" si="95"/>
        <v>846376</v>
      </c>
      <c r="CE131">
        <f t="shared" si="96"/>
        <v>542080</v>
      </c>
      <c r="CF131">
        <f t="shared" si="97"/>
        <v>11637671</v>
      </c>
      <c r="CH131" t="str">
        <f t="shared" si="98"/>
        <v>{{5,1,1,846376,0}|</v>
      </c>
      <c r="CI131" t="str">
        <f t="shared" si="99"/>
        <v>{5,1,2,542080,0}|</v>
      </c>
      <c r="CJ131" t="str">
        <f t="shared" si="100"/>
        <v>{5,1,3,11637671,3}}</v>
      </c>
      <c r="CK131" t="str">
        <f t="shared" si="101"/>
        <v/>
      </c>
      <c r="CL131" t="str">
        <f t="shared" si="102"/>
        <v>{{5,1,1,477048,0}|</v>
      </c>
      <c r="CM131" t="str">
        <f t="shared" si="103"/>
        <v>{5,1,2,305536,0}|</v>
      </c>
      <c r="CN131" t="str">
        <f t="shared" si="104"/>
        <v>{5,1,3,6559414,3}}</v>
      </c>
      <c r="CO131" t="str">
        <f t="shared" si="105"/>
        <v/>
      </c>
      <c r="CP131" t="str">
        <f t="shared" si="106"/>
        <v>{{5,1,1,477048,0}|</v>
      </c>
      <c r="CQ131" t="str">
        <f t="shared" si="107"/>
        <v>{5,1,2,305536,0}|</v>
      </c>
      <c r="CR131" t="str">
        <f t="shared" si="108"/>
        <v>{5,1,3,6559414,3}}</v>
      </c>
      <c r="CS131" t="str">
        <f t="shared" si="109"/>
        <v/>
      </c>
      <c r="CT131" t="str">
        <f t="shared" si="110"/>
        <v>{{5,1,1,846376,0}|</v>
      </c>
      <c r="CU131" t="str">
        <f t="shared" si="111"/>
        <v>{5,1,2,542080,0}|</v>
      </c>
      <c r="CV131" t="str">
        <f t="shared" si="112"/>
        <v>{5,1,3,11637671,3}}</v>
      </c>
    </row>
    <row r="132" spans="50:100" x14ac:dyDescent="0.15">
      <c r="AX132">
        <v>126</v>
      </c>
      <c r="AZ132">
        <f t="shared" ref="AZ132:BC132" si="176">AZ72</f>
        <v>1</v>
      </c>
      <c r="BA132">
        <f t="shared" si="176"/>
        <v>0.6</v>
      </c>
      <c r="BB132">
        <f t="shared" si="176"/>
        <v>1</v>
      </c>
      <c r="BC132">
        <f t="shared" si="176"/>
        <v>3</v>
      </c>
      <c r="BE132">
        <f t="shared" si="172"/>
        <v>700</v>
      </c>
      <c r="BF132">
        <f t="shared" si="173"/>
        <v>500</v>
      </c>
      <c r="BG132">
        <f t="shared" si="174"/>
        <v>700</v>
      </c>
      <c r="BH132">
        <f t="shared" si="175"/>
        <v>1200</v>
      </c>
      <c r="BN132">
        <f>'sheet1 (2)'!Y131</f>
        <v>5770746</v>
      </c>
      <c r="BO132">
        <f>'sheet1 (2)'!Z131</f>
        <v>2800000</v>
      </c>
      <c r="BP132">
        <f>'sheet1 (2)'!AA131</f>
        <v>60111940</v>
      </c>
      <c r="BR132">
        <f t="shared" si="86"/>
        <v>807904</v>
      </c>
      <c r="BS132">
        <f t="shared" si="87"/>
        <v>392000</v>
      </c>
      <c r="BT132">
        <f t="shared" si="88"/>
        <v>8415671</v>
      </c>
      <c r="BV132">
        <f t="shared" si="89"/>
        <v>577074</v>
      </c>
      <c r="BW132">
        <f t="shared" si="90"/>
        <v>280000</v>
      </c>
      <c r="BX132">
        <f t="shared" si="91"/>
        <v>6011194</v>
      </c>
      <c r="BZ132">
        <f t="shared" si="92"/>
        <v>807904</v>
      </c>
      <c r="CA132">
        <f t="shared" si="93"/>
        <v>392000</v>
      </c>
      <c r="CB132">
        <f t="shared" si="94"/>
        <v>8415671</v>
      </c>
      <c r="CD132">
        <f t="shared" si="95"/>
        <v>1384979</v>
      </c>
      <c r="CE132">
        <f t="shared" si="96"/>
        <v>672000</v>
      </c>
      <c r="CF132">
        <f t="shared" si="97"/>
        <v>14426865</v>
      </c>
      <c r="CH132" t="str">
        <f t="shared" si="98"/>
        <v>{{5,1,1,807904,0}|</v>
      </c>
      <c r="CI132" t="str">
        <f t="shared" si="99"/>
        <v>{5,1,2,392000,0}|</v>
      </c>
      <c r="CJ132" t="str">
        <f t="shared" si="100"/>
        <v>{5,1,3,8415671,3}}</v>
      </c>
      <c r="CK132" t="str">
        <f t="shared" si="101"/>
        <v/>
      </c>
      <c r="CL132" t="str">
        <f t="shared" si="102"/>
        <v>{{5,1,1,577074,0}|</v>
      </c>
      <c r="CM132" t="str">
        <f t="shared" si="103"/>
        <v>{5,1,2,280000,0}|</v>
      </c>
      <c r="CN132" t="str">
        <f t="shared" si="104"/>
        <v>{5,1,3,6011194,3}}</v>
      </c>
      <c r="CO132" t="str">
        <f t="shared" si="105"/>
        <v/>
      </c>
      <c r="CP132" t="str">
        <f t="shared" si="106"/>
        <v>{{5,1,1,807904,0}|</v>
      </c>
      <c r="CQ132" t="str">
        <f t="shared" si="107"/>
        <v>{5,1,2,392000,0}|</v>
      </c>
      <c r="CR132" t="str">
        <f t="shared" si="108"/>
        <v>{5,1,3,8415671,3}}</v>
      </c>
      <c r="CS132" t="str">
        <f t="shared" si="109"/>
        <v/>
      </c>
      <c r="CT132" t="str">
        <f t="shared" si="110"/>
        <v>{{5,1,1,1384979,0}|</v>
      </c>
      <c r="CU132" t="str">
        <f t="shared" si="111"/>
        <v>{5,1,2,672000,0}|</v>
      </c>
      <c r="CV132" t="str">
        <f t="shared" si="112"/>
        <v>{5,1,3,14426865,3}}</v>
      </c>
    </row>
    <row r="133" spans="50:100" x14ac:dyDescent="0.15">
      <c r="AX133">
        <v>127</v>
      </c>
      <c r="AZ133">
        <f t="shared" ref="AZ133:BC133" si="177">AZ73</f>
        <v>1</v>
      </c>
      <c r="BA133">
        <f t="shared" si="177"/>
        <v>0.5</v>
      </c>
      <c r="BB133">
        <f t="shared" si="177"/>
        <v>1.5</v>
      </c>
      <c r="BC133">
        <f t="shared" si="177"/>
        <v>3</v>
      </c>
      <c r="BE133">
        <f t="shared" si="172"/>
        <v>700</v>
      </c>
      <c r="BF133">
        <f t="shared" si="173"/>
        <v>420</v>
      </c>
      <c r="BG133">
        <f t="shared" si="174"/>
        <v>1100</v>
      </c>
      <c r="BH133">
        <f t="shared" si="175"/>
        <v>1200</v>
      </c>
      <c r="BN133">
        <f>'sheet1 (2)'!Y132</f>
        <v>13465074</v>
      </c>
      <c r="BO133">
        <f>'sheet1 (2)'!Z132</f>
        <v>17920000</v>
      </c>
      <c r="BP133">
        <f>'sheet1 (2)'!AA132</f>
        <v>384716417</v>
      </c>
      <c r="BR133">
        <f t="shared" si="86"/>
        <v>1885110</v>
      </c>
      <c r="BS133">
        <f t="shared" si="87"/>
        <v>2508800</v>
      </c>
      <c r="BT133">
        <f t="shared" si="88"/>
        <v>53860298</v>
      </c>
      <c r="BV133">
        <f t="shared" si="89"/>
        <v>1131066</v>
      </c>
      <c r="BW133">
        <f t="shared" si="90"/>
        <v>1505280</v>
      </c>
      <c r="BX133">
        <f t="shared" si="91"/>
        <v>32316179</v>
      </c>
      <c r="BZ133">
        <f t="shared" si="92"/>
        <v>2962316</v>
      </c>
      <c r="CA133">
        <f t="shared" si="93"/>
        <v>3942400</v>
      </c>
      <c r="CB133">
        <f t="shared" si="94"/>
        <v>84637611</v>
      </c>
      <c r="CD133">
        <f t="shared" si="95"/>
        <v>3231617</v>
      </c>
      <c r="CE133">
        <f t="shared" si="96"/>
        <v>4300800</v>
      </c>
      <c r="CF133">
        <f t="shared" si="97"/>
        <v>92331940</v>
      </c>
      <c r="CH133" t="str">
        <f t="shared" si="98"/>
        <v>{{5,1,1,1885110,0}|</v>
      </c>
      <c r="CI133" t="str">
        <f t="shared" si="99"/>
        <v>{5,1,2,2508800,0}|</v>
      </c>
      <c r="CJ133" t="str">
        <f t="shared" si="100"/>
        <v>{5,1,3,53860298,3}}</v>
      </c>
      <c r="CK133" t="str">
        <f t="shared" si="101"/>
        <v/>
      </c>
      <c r="CL133" t="str">
        <f t="shared" si="102"/>
        <v>{{5,1,1,1131066,0}|</v>
      </c>
      <c r="CM133" t="str">
        <f t="shared" si="103"/>
        <v>{5,1,2,1505280,0}|</v>
      </c>
      <c r="CN133" t="str">
        <f t="shared" si="104"/>
        <v>{5,1,3,32316179,3}}</v>
      </c>
      <c r="CO133" t="str">
        <f t="shared" si="105"/>
        <v/>
      </c>
      <c r="CP133" t="str">
        <f t="shared" si="106"/>
        <v>{{5,1,1,2962316,0}|</v>
      </c>
      <c r="CQ133" t="str">
        <f t="shared" si="107"/>
        <v>{5,1,2,3942400,0}|</v>
      </c>
      <c r="CR133" t="str">
        <f t="shared" si="108"/>
        <v>{5,1,3,84637611,3}}</v>
      </c>
      <c r="CS133" t="str">
        <f t="shared" si="109"/>
        <v/>
      </c>
      <c r="CT133" t="str">
        <f t="shared" si="110"/>
        <v>{{5,1,1,3231617,0}|</v>
      </c>
      <c r="CU133" t="str">
        <f t="shared" si="111"/>
        <v>{5,1,2,4300800,0}|</v>
      </c>
      <c r="CV133" t="str">
        <f t="shared" si="112"/>
        <v>{5,1,3,92331940,3}}</v>
      </c>
    </row>
    <row r="134" spans="50:100" x14ac:dyDescent="0.15">
      <c r="AX134">
        <v>128</v>
      </c>
      <c r="AZ134">
        <f t="shared" ref="AZ134:BC134" si="178">AZ74</f>
        <v>1</v>
      </c>
      <c r="BA134">
        <f t="shared" si="178"/>
        <v>0.5</v>
      </c>
      <c r="BB134">
        <f t="shared" si="178"/>
        <v>1</v>
      </c>
      <c r="BC134">
        <f t="shared" si="178"/>
        <v>0</v>
      </c>
      <c r="BE134">
        <f t="shared" si="172"/>
        <v>700</v>
      </c>
      <c r="BF134">
        <f t="shared" si="173"/>
        <v>420</v>
      </c>
      <c r="BG134">
        <f t="shared" si="174"/>
        <v>700</v>
      </c>
      <c r="BH134">
        <f t="shared" si="175"/>
        <v>0</v>
      </c>
      <c r="BN134">
        <f>'sheet1 (2)'!Y133</f>
        <v>15388656</v>
      </c>
      <c r="BO134">
        <f>'sheet1 (2)'!Z133</f>
        <v>22400000</v>
      </c>
      <c r="BP134">
        <f>'sheet1 (2)'!AA133</f>
        <v>480895522</v>
      </c>
      <c r="BR134">
        <f t="shared" si="86"/>
        <v>2154411</v>
      </c>
      <c r="BS134">
        <f t="shared" si="87"/>
        <v>3136000</v>
      </c>
      <c r="BT134">
        <f t="shared" si="88"/>
        <v>67325373</v>
      </c>
      <c r="BV134">
        <f t="shared" si="89"/>
        <v>1292647</v>
      </c>
      <c r="BW134">
        <f t="shared" si="90"/>
        <v>1881600</v>
      </c>
      <c r="BX134">
        <f t="shared" si="91"/>
        <v>40395223</v>
      </c>
      <c r="BZ134">
        <f t="shared" si="92"/>
        <v>2154411</v>
      </c>
      <c r="CA134">
        <f t="shared" si="93"/>
        <v>3136000</v>
      </c>
      <c r="CB134">
        <f t="shared" si="94"/>
        <v>67325373</v>
      </c>
      <c r="CD134">
        <f t="shared" si="95"/>
        <v>0</v>
      </c>
      <c r="CE134">
        <f t="shared" si="96"/>
        <v>0</v>
      </c>
      <c r="CF134">
        <f t="shared" si="97"/>
        <v>0</v>
      </c>
      <c r="CH134" t="str">
        <f t="shared" si="98"/>
        <v>{{5,1,1,2154411,0}|</v>
      </c>
      <c r="CI134" t="str">
        <f t="shared" si="99"/>
        <v>{5,1,2,3136000,0}|</v>
      </c>
      <c r="CJ134" t="str">
        <f t="shared" si="100"/>
        <v>{5,1,3,67325373,3}}</v>
      </c>
      <c r="CK134" t="str">
        <f t="shared" si="101"/>
        <v/>
      </c>
      <c r="CL134" t="str">
        <f t="shared" si="102"/>
        <v>{{5,1,1,1292647,0}|</v>
      </c>
      <c r="CM134" t="str">
        <f t="shared" si="103"/>
        <v>{5,1,2,1881600,0}|</v>
      </c>
      <c r="CN134" t="str">
        <f t="shared" si="104"/>
        <v>{5,1,3,40395223,3}}</v>
      </c>
      <c r="CO134" t="str">
        <f t="shared" si="105"/>
        <v/>
      </c>
      <c r="CP134" t="str">
        <f t="shared" si="106"/>
        <v>{{5,1,1,2154411,0}|</v>
      </c>
      <c r="CQ134" t="str">
        <f t="shared" si="107"/>
        <v>{5,1,2,3136000,0}|</v>
      </c>
      <c r="CR134" t="str">
        <f t="shared" si="108"/>
        <v>{5,1,3,67325373,3}}</v>
      </c>
      <c r="CS134" t="str">
        <f t="shared" si="109"/>
        <v/>
      </c>
      <c r="CT134" t="str">
        <f t="shared" si="110"/>
        <v>{{5,1,1,0,0}|</v>
      </c>
      <c r="CU134" t="str">
        <f t="shared" si="111"/>
        <v>{5,1,2,0,0}|</v>
      </c>
      <c r="CV134" t="str">
        <f t="shared" si="112"/>
        <v>{5,1,3,0,3}}</v>
      </c>
    </row>
    <row r="135" spans="50:100" x14ac:dyDescent="0.15">
      <c r="AX135">
        <v>129</v>
      </c>
      <c r="AZ135">
        <f t="shared" ref="AZ135:BC135" si="179">AZ75</f>
        <v>3</v>
      </c>
      <c r="BA135">
        <f t="shared" si="179"/>
        <v>0.6</v>
      </c>
      <c r="BB135">
        <f t="shared" si="179"/>
        <v>0.6</v>
      </c>
      <c r="BC135">
        <f t="shared" si="179"/>
        <v>3</v>
      </c>
      <c r="BE135">
        <f t="shared" si="172"/>
        <v>1200</v>
      </c>
      <c r="BF135">
        <f t="shared" si="173"/>
        <v>500</v>
      </c>
      <c r="BG135">
        <f t="shared" si="174"/>
        <v>500</v>
      </c>
      <c r="BH135">
        <f t="shared" si="175"/>
        <v>1200</v>
      </c>
      <c r="BN135">
        <f>'sheet1 (2)'!Y134</f>
        <v>14727425</v>
      </c>
      <c r="BO135">
        <f>'sheet1 (2)'!Z134</f>
        <v>24500000</v>
      </c>
      <c r="BP135">
        <f>'sheet1 (2)'!AA134</f>
        <v>525979477</v>
      </c>
      <c r="BR135">
        <f t="shared" si="86"/>
        <v>3534582</v>
      </c>
      <c r="BS135">
        <f t="shared" si="87"/>
        <v>5880000</v>
      </c>
      <c r="BT135">
        <f t="shared" si="88"/>
        <v>126235074</v>
      </c>
      <c r="BV135">
        <f t="shared" si="89"/>
        <v>1472742</v>
      </c>
      <c r="BW135">
        <f t="shared" si="90"/>
        <v>2450000</v>
      </c>
      <c r="BX135">
        <f t="shared" si="91"/>
        <v>52597947</v>
      </c>
      <c r="BZ135">
        <f t="shared" si="92"/>
        <v>1472742</v>
      </c>
      <c r="CA135">
        <f t="shared" si="93"/>
        <v>2450000</v>
      </c>
      <c r="CB135">
        <f t="shared" si="94"/>
        <v>52597947</v>
      </c>
      <c r="CD135">
        <f t="shared" si="95"/>
        <v>3534582</v>
      </c>
      <c r="CE135">
        <f t="shared" si="96"/>
        <v>5880000</v>
      </c>
      <c r="CF135">
        <f t="shared" si="97"/>
        <v>126235074</v>
      </c>
      <c r="CH135" t="str">
        <f t="shared" si="98"/>
        <v>{{5,1,1,3534582,0}|</v>
      </c>
      <c r="CI135" t="str">
        <f t="shared" si="99"/>
        <v>{5,1,2,5880000,0}|</v>
      </c>
      <c r="CJ135" t="str">
        <f t="shared" si="100"/>
        <v>{5,1,3,126235074,3}}</v>
      </c>
      <c r="CK135" t="str">
        <f t="shared" si="101"/>
        <v/>
      </c>
      <c r="CL135" t="str">
        <f t="shared" si="102"/>
        <v>{{5,1,1,1472742,0}|</v>
      </c>
      <c r="CM135" t="str">
        <f t="shared" si="103"/>
        <v>{5,1,2,2450000,0}|</v>
      </c>
      <c r="CN135" t="str">
        <f t="shared" si="104"/>
        <v>{5,1,3,52597947,3}}</v>
      </c>
      <c r="CO135" t="str">
        <f t="shared" si="105"/>
        <v/>
      </c>
      <c r="CP135" t="str">
        <f t="shared" si="106"/>
        <v>{{5,1,1,1472742,0}|</v>
      </c>
      <c r="CQ135" t="str">
        <f t="shared" si="107"/>
        <v>{5,1,2,2450000,0}|</v>
      </c>
      <c r="CR135" t="str">
        <f t="shared" si="108"/>
        <v>{5,1,3,52597947,3}}</v>
      </c>
      <c r="CS135" t="str">
        <f t="shared" si="109"/>
        <v/>
      </c>
      <c r="CT135" t="str">
        <f t="shared" si="110"/>
        <v>{{5,1,1,3534582,0}|</v>
      </c>
      <c r="CU135" t="str">
        <f t="shared" si="111"/>
        <v>{5,1,2,5880000,0}|</v>
      </c>
      <c r="CV135" t="str">
        <f t="shared" si="112"/>
        <v>{5,1,3,126235074,3}}</v>
      </c>
    </row>
    <row r="136" spans="50:100" x14ac:dyDescent="0.15">
      <c r="AX136">
        <v>130</v>
      </c>
      <c r="AZ136">
        <f t="shared" ref="AZ136:BC136" si="180">AZ76</f>
        <v>3</v>
      </c>
      <c r="BA136">
        <f t="shared" si="180"/>
        <v>0.42857142857142855</v>
      </c>
      <c r="BB136">
        <f t="shared" si="180"/>
        <v>1</v>
      </c>
      <c r="BC136">
        <f t="shared" si="180"/>
        <v>3</v>
      </c>
      <c r="BE136">
        <f t="shared" si="172"/>
        <v>1200</v>
      </c>
      <c r="BF136">
        <f t="shared" si="173"/>
        <v>280</v>
      </c>
      <c r="BG136">
        <f t="shared" si="174"/>
        <v>700</v>
      </c>
      <c r="BH136">
        <f t="shared" si="175"/>
        <v>1200</v>
      </c>
      <c r="BN136">
        <f>'sheet1 (2)'!Y135</f>
        <v>21640298</v>
      </c>
      <c r="BO136">
        <f>'sheet1 (2)'!Z135</f>
        <v>25200000</v>
      </c>
      <c r="BP136">
        <f>'sheet1 (2)'!AA135</f>
        <v>541007462</v>
      </c>
      <c r="BR136">
        <f t="shared" ref="BR136:BR199" si="181">INT(BN136/5*$BE136/1000)</f>
        <v>5193671</v>
      </c>
      <c r="BS136">
        <f t="shared" ref="BS136:BS199" si="182">INT(BO136/5*$BE136/1000)</f>
        <v>6048000</v>
      </c>
      <c r="BT136">
        <f t="shared" ref="BT136:BT199" si="183">INT(BP136/5*$BE136/1000)</f>
        <v>129841790</v>
      </c>
      <c r="BV136">
        <f t="shared" ref="BV136:BV199" si="184">INT(BN136/5*$BF136/1000)</f>
        <v>1211856</v>
      </c>
      <c r="BW136">
        <f t="shared" ref="BW136:BW199" si="185">INT(BO136/5*$BF136/1000)</f>
        <v>1411200</v>
      </c>
      <c r="BX136">
        <f t="shared" ref="BX136:BX199" si="186">INT(BP136/5*$BF136/1000)</f>
        <v>30296417</v>
      </c>
      <c r="BZ136">
        <f t="shared" ref="BZ136:BZ199" si="187">INT(BN136/5*$BG136/1000)</f>
        <v>3029641</v>
      </c>
      <c r="CA136">
        <f t="shared" ref="CA136:CA199" si="188">INT(BO136/5*$BG136/1000)</f>
        <v>3528000</v>
      </c>
      <c r="CB136">
        <f t="shared" ref="CB136:CB199" si="189">INT(BP136/5*$BG136/1000)</f>
        <v>75741044</v>
      </c>
      <c r="CD136">
        <f t="shared" ref="CD136:CD199" si="190">INT(BN136/5*$BH136/1000)</f>
        <v>5193671</v>
      </c>
      <c r="CE136">
        <f t="shared" ref="CE136:CE199" si="191">INT(BO136/5*$BH136/1000)</f>
        <v>6048000</v>
      </c>
      <c r="CF136">
        <f t="shared" ref="CF136:CF199" si="192">INT(BP136/5*$BH136/1000)</f>
        <v>129841790</v>
      </c>
      <c r="CH136" t="str">
        <f t="shared" ref="CH136:CH199" si="193">BR$6&amp;BR136&amp;BR$5</f>
        <v>{{5,1,1,5193671,0}|</v>
      </c>
      <c r="CI136" t="str">
        <f t="shared" ref="CI136:CI199" si="194">BS$6&amp;BS136&amp;BS$5</f>
        <v>{5,1,2,6048000,0}|</v>
      </c>
      <c r="CJ136" t="str">
        <f t="shared" ref="CJ136:CJ199" si="195">BT$6&amp;BT136&amp;BT$5</f>
        <v>{5,1,3,129841790,3}}</v>
      </c>
      <c r="CK136" t="str">
        <f t="shared" ref="CK136:CK199" si="196">BU$6&amp;BU136&amp;BU$5</f>
        <v/>
      </c>
      <c r="CL136" t="str">
        <f t="shared" ref="CL136:CL199" si="197">BV$6&amp;BV136&amp;BV$5</f>
        <v>{{5,1,1,1211856,0}|</v>
      </c>
      <c r="CM136" t="str">
        <f t="shared" ref="CM136:CM199" si="198">BW$6&amp;BW136&amp;BW$5</f>
        <v>{5,1,2,1411200,0}|</v>
      </c>
      <c r="CN136" t="str">
        <f t="shared" ref="CN136:CN199" si="199">BX$6&amp;BX136&amp;BX$5</f>
        <v>{5,1,3,30296417,3}}</v>
      </c>
      <c r="CO136" t="str">
        <f t="shared" ref="CO136:CO199" si="200">BY$6&amp;BY136&amp;BY$5</f>
        <v/>
      </c>
      <c r="CP136" t="str">
        <f t="shared" ref="CP136:CP199" si="201">BZ$6&amp;BZ136&amp;BZ$5</f>
        <v>{{5,1,1,3029641,0}|</v>
      </c>
      <c r="CQ136" t="str">
        <f t="shared" ref="CQ136:CQ199" si="202">CA$6&amp;CA136&amp;CA$5</f>
        <v>{5,1,2,3528000,0}|</v>
      </c>
      <c r="CR136" t="str">
        <f t="shared" ref="CR136:CR199" si="203">CB$6&amp;CB136&amp;CB$5</f>
        <v>{5,1,3,75741044,3}}</v>
      </c>
      <c r="CS136" t="str">
        <f t="shared" ref="CS136:CS199" si="204">CC$6&amp;CC136&amp;CC$5</f>
        <v/>
      </c>
      <c r="CT136" t="str">
        <f t="shared" ref="CT136:CT199" si="205">CD$6&amp;CD136&amp;CD$5</f>
        <v>{{5,1,1,5193671,0}|</v>
      </c>
      <c r="CU136" t="str">
        <f t="shared" ref="CU136:CU199" si="206">CE$6&amp;CE136&amp;CE$5</f>
        <v>{5,1,2,6048000,0}|</v>
      </c>
      <c r="CV136" t="str">
        <f t="shared" ref="CV136:CV199" si="207">CF$6&amp;CF136&amp;CF$5</f>
        <v>{5,1,3,129841790,3}}</v>
      </c>
    </row>
    <row r="137" spans="50:100" x14ac:dyDescent="0.15">
      <c r="AX137">
        <v>131</v>
      </c>
      <c r="AZ137">
        <f t="shared" ref="AZ137:BC137" si="208">AZ77</f>
        <v>3</v>
      </c>
      <c r="BA137">
        <f t="shared" si="208"/>
        <v>0.6</v>
      </c>
      <c r="BB137">
        <f t="shared" si="208"/>
        <v>3</v>
      </c>
      <c r="BC137">
        <f t="shared" si="208"/>
        <v>0.6</v>
      </c>
      <c r="BE137">
        <f t="shared" si="172"/>
        <v>1200</v>
      </c>
      <c r="BF137">
        <f t="shared" si="173"/>
        <v>500</v>
      </c>
      <c r="BG137">
        <f t="shared" si="174"/>
        <v>1200</v>
      </c>
      <c r="BH137">
        <f t="shared" si="175"/>
        <v>500</v>
      </c>
      <c r="BN137">
        <f>'sheet1 (2)'!Y136</f>
        <v>25247014</v>
      </c>
      <c r="BO137">
        <f>'sheet1 (2)'!Z136</f>
        <v>26880000</v>
      </c>
      <c r="BP137">
        <f>'sheet1 (2)'!AA136</f>
        <v>577074626</v>
      </c>
      <c r="BR137">
        <f t="shared" si="181"/>
        <v>6059283</v>
      </c>
      <c r="BS137">
        <f t="shared" si="182"/>
        <v>6451200</v>
      </c>
      <c r="BT137">
        <f t="shared" si="183"/>
        <v>138497910</v>
      </c>
      <c r="BV137">
        <f t="shared" si="184"/>
        <v>2524701</v>
      </c>
      <c r="BW137">
        <f t="shared" si="185"/>
        <v>2688000</v>
      </c>
      <c r="BX137">
        <f t="shared" si="186"/>
        <v>57707462</v>
      </c>
      <c r="BZ137">
        <f t="shared" si="187"/>
        <v>6059283</v>
      </c>
      <c r="CA137">
        <f t="shared" si="188"/>
        <v>6451200</v>
      </c>
      <c r="CB137">
        <f t="shared" si="189"/>
        <v>138497910</v>
      </c>
      <c r="CD137">
        <f t="shared" si="190"/>
        <v>2524701</v>
      </c>
      <c r="CE137">
        <f t="shared" si="191"/>
        <v>2688000</v>
      </c>
      <c r="CF137">
        <f t="shared" si="192"/>
        <v>57707462</v>
      </c>
      <c r="CH137" t="str">
        <f t="shared" si="193"/>
        <v>{{5,1,1,6059283,0}|</v>
      </c>
      <c r="CI137" t="str">
        <f t="shared" si="194"/>
        <v>{5,1,2,6451200,0}|</v>
      </c>
      <c r="CJ137" t="str">
        <f t="shared" si="195"/>
        <v>{5,1,3,138497910,3}}</v>
      </c>
      <c r="CK137" t="str">
        <f t="shared" si="196"/>
        <v/>
      </c>
      <c r="CL137" t="str">
        <f t="shared" si="197"/>
        <v>{{5,1,1,2524701,0}|</v>
      </c>
      <c r="CM137" t="str">
        <f t="shared" si="198"/>
        <v>{5,1,2,2688000,0}|</v>
      </c>
      <c r="CN137" t="str">
        <f t="shared" si="199"/>
        <v>{5,1,3,57707462,3}}</v>
      </c>
      <c r="CO137" t="str">
        <f t="shared" si="200"/>
        <v/>
      </c>
      <c r="CP137" t="str">
        <f t="shared" si="201"/>
        <v>{{5,1,1,6059283,0}|</v>
      </c>
      <c r="CQ137" t="str">
        <f t="shared" si="202"/>
        <v>{5,1,2,6451200,0}|</v>
      </c>
      <c r="CR137" t="str">
        <f t="shared" si="203"/>
        <v>{5,1,3,138497910,3}}</v>
      </c>
      <c r="CS137" t="str">
        <f t="shared" si="204"/>
        <v/>
      </c>
      <c r="CT137" t="str">
        <f t="shared" si="205"/>
        <v>{{5,1,1,2524701,0}|</v>
      </c>
      <c r="CU137" t="str">
        <f t="shared" si="206"/>
        <v>{5,1,2,2688000,0}|</v>
      </c>
      <c r="CV137" t="str">
        <f t="shared" si="207"/>
        <v>{5,1,3,57707462,3}}</v>
      </c>
    </row>
    <row r="138" spans="50:100" x14ac:dyDescent="0.15">
      <c r="AX138">
        <v>132</v>
      </c>
      <c r="AZ138">
        <f t="shared" ref="AZ138:BC138" si="209">AZ78</f>
        <v>3</v>
      </c>
      <c r="BA138">
        <f t="shared" si="209"/>
        <v>0.6</v>
      </c>
      <c r="BB138">
        <f t="shared" si="209"/>
        <v>1.5</v>
      </c>
      <c r="BC138">
        <f t="shared" si="209"/>
        <v>0.75</v>
      </c>
      <c r="BE138">
        <f t="shared" si="172"/>
        <v>1200</v>
      </c>
      <c r="BF138">
        <f t="shared" si="173"/>
        <v>500</v>
      </c>
      <c r="BG138">
        <f t="shared" si="174"/>
        <v>1100</v>
      </c>
      <c r="BH138">
        <f t="shared" si="175"/>
        <v>620</v>
      </c>
      <c r="BN138">
        <f>'sheet1 (2)'!Y137</f>
        <v>1142126</v>
      </c>
      <c r="BO138">
        <f>'sheet1 (2)'!Z137</f>
        <v>266000</v>
      </c>
      <c r="BP138">
        <f>'sheet1 (2)'!AA137</f>
        <v>5710634</v>
      </c>
      <c r="BR138">
        <f t="shared" si="181"/>
        <v>274110</v>
      </c>
      <c r="BS138">
        <f t="shared" si="182"/>
        <v>63840</v>
      </c>
      <c r="BT138">
        <f t="shared" si="183"/>
        <v>1370552</v>
      </c>
      <c r="BV138">
        <f t="shared" si="184"/>
        <v>114212</v>
      </c>
      <c r="BW138">
        <f t="shared" si="185"/>
        <v>26600</v>
      </c>
      <c r="BX138">
        <f t="shared" si="186"/>
        <v>571063</v>
      </c>
      <c r="BZ138">
        <f t="shared" si="187"/>
        <v>251267</v>
      </c>
      <c r="CA138">
        <f t="shared" si="188"/>
        <v>58520</v>
      </c>
      <c r="CB138">
        <f t="shared" si="189"/>
        <v>1256339</v>
      </c>
      <c r="CD138">
        <f t="shared" si="190"/>
        <v>141623</v>
      </c>
      <c r="CE138">
        <f t="shared" si="191"/>
        <v>32984</v>
      </c>
      <c r="CF138">
        <f t="shared" si="192"/>
        <v>708118</v>
      </c>
      <c r="CH138" t="str">
        <f t="shared" si="193"/>
        <v>{{5,1,1,274110,0}|</v>
      </c>
      <c r="CI138" t="str">
        <f t="shared" si="194"/>
        <v>{5,1,2,63840,0}|</v>
      </c>
      <c r="CJ138" t="str">
        <f t="shared" si="195"/>
        <v>{5,1,3,1370552,3}}</v>
      </c>
      <c r="CK138" t="str">
        <f t="shared" si="196"/>
        <v/>
      </c>
      <c r="CL138" t="str">
        <f t="shared" si="197"/>
        <v>{{5,1,1,114212,0}|</v>
      </c>
      <c r="CM138" t="str">
        <f t="shared" si="198"/>
        <v>{5,1,2,26600,0}|</v>
      </c>
      <c r="CN138" t="str">
        <f t="shared" si="199"/>
        <v>{5,1,3,571063,3}}</v>
      </c>
      <c r="CO138" t="str">
        <f t="shared" si="200"/>
        <v/>
      </c>
      <c r="CP138" t="str">
        <f t="shared" si="201"/>
        <v>{{5,1,1,251267,0}|</v>
      </c>
      <c r="CQ138" t="str">
        <f t="shared" si="202"/>
        <v>{5,1,2,58520,0}|</v>
      </c>
      <c r="CR138" t="str">
        <f t="shared" si="203"/>
        <v>{5,1,3,1256339,3}}</v>
      </c>
      <c r="CS138" t="str">
        <f t="shared" si="204"/>
        <v/>
      </c>
      <c r="CT138" t="str">
        <f t="shared" si="205"/>
        <v>{{5,1,1,141623,0}|</v>
      </c>
      <c r="CU138" t="str">
        <f t="shared" si="206"/>
        <v>{5,1,2,32984,0}|</v>
      </c>
      <c r="CV138" t="str">
        <f t="shared" si="207"/>
        <v>{5,1,3,708118,3}}</v>
      </c>
    </row>
    <row r="139" spans="50:100" x14ac:dyDescent="0.15">
      <c r="AX139">
        <v>133</v>
      </c>
      <c r="AZ139">
        <f t="shared" ref="AZ139:BC139" si="210">AZ79</f>
        <v>1.5</v>
      </c>
      <c r="BA139">
        <f t="shared" si="210"/>
        <v>1</v>
      </c>
      <c r="BB139">
        <f t="shared" si="210"/>
        <v>0.75</v>
      </c>
      <c r="BC139">
        <f t="shared" si="210"/>
        <v>1</v>
      </c>
      <c r="BE139">
        <f t="shared" si="172"/>
        <v>1100</v>
      </c>
      <c r="BF139">
        <f t="shared" si="173"/>
        <v>700</v>
      </c>
      <c r="BG139">
        <f t="shared" si="174"/>
        <v>620</v>
      </c>
      <c r="BH139">
        <f t="shared" si="175"/>
        <v>700</v>
      </c>
      <c r="BN139">
        <f>'sheet1 (2)'!Y138</f>
        <v>1773302</v>
      </c>
      <c r="BO139">
        <f>'sheet1 (2)'!Z138</f>
        <v>315000</v>
      </c>
      <c r="BP139">
        <f>'sheet1 (2)'!AA138</f>
        <v>6762593</v>
      </c>
      <c r="BR139">
        <f t="shared" si="181"/>
        <v>390126</v>
      </c>
      <c r="BS139">
        <f t="shared" si="182"/>
        <v>69300</v>
      </c>
      <c r="BT139">
        <f t="shared" si="183"/>
        <v>1487770</v>
      </c>
      <c r="BV139">
        <f t="shared" si="184"/>
        <v>248262</v>
      </c>
      <c r="BW139">
        <f t="shared" si="185"/>
        <v>44100</v>
      </c>
      <c r="BX139">
        <f t="shared" si="186"/>
        <v>946763</v>
      </c>
      <c r="BZ139">
        <f t="shared" si="187"/>
        <v>219889</v>
      </c>
      <c r="CA139">
        <f t="shared" si="188"/>
        <v>39060</v>
      </c>
      <c r="CB139">
        <f t="shared" si="189"/>
        <v>838561</v>
      </c>
      <c r="CD139">
        <f t="shared" si="190"/>
        <v>248262</v>
      </c>
      <c r="CE139">
        <f t="shared" si="191"/>
        <v>44100</v>
      </c>
      <c r="CF139">
        <f t="shared" si="192"/>
        <v>946763</v>
      </c>
      <c r="CH139" t="str">
        <f t="shared" si="193"/>
        <v>{{5,1,1,390126,0}|</v>
      </c>
      <c r="CI139" t="str">
        <f t="shared" si="194"/>
        <v>{5,1,2,69300,0}|</v>
      </c>
      <c r="CJ139" t="str">
        <f t="shared" si="195"/>
        <v>{5,1,3,1487770,3}}</v>
      </c>
      <c r="CK139" t="str">
        <f t="shared" si="196"/>
        <v/>
      </c>
      <c r="CL139" t="str">
        <f t="shared" si="197"/>
        <v>{{5,1,1,248262,0}|</v>
      </c>
      <c r="CM139" t="str">
        <f t="shared" si="198"/>
        <v>{5,1,2,44100,0}|</v>
      </c>
      <c r="CN139" t="str">
        <f t="shared" si="199"/>
        <v>{5,1,3,946763,3}}</v>
      </c>
      <c r="CO139" t="str">
        <f t="shared" si="200"/>
        <v/>
      </c>
      <c r="CP139" t="str">
        <f t="shared" si="201"/>
        <v>{{5,1,1,219889,0}|</v>
      </c>
      <c r="CQ139" t="str">
        <f t="shared" si="202"/>
        <v>{5,1,2,39060,0}|</v>
      </c>
      <c r="CR139" t="str">
        <f t="shared" si="203"/>
        <v>{5,1,3,838561,3}}</v>
      </c>
      <c r="CS139" t="str">
        <f t="shared" si="204"/>
        <v/>
      </c>
      <c r="CT139" t="str">
        <f t="shared" si="205"/>
        <v>{{5,1,1,248262,0}|</v>
      </c>
      <c r="CU139" t="str">
        <f t="shared" si="206"/>
        <v>{5,1,2,44100,0}|</v>
      </c>
      <c r="CV139" t="str">
        <f t="shared" si="207"/>
        <v>{5,1,3,946763,3}}</v>
      </c>
    </row>
    <row r="140" spans="50:100" x14ac:dyDescent="0.15">
      <c r="AX140">
        <v>134</v>
      </c>
      <c r="AZ140">
        <f t="shared" ref="AZ140:BC140" si="211">AZ80</f>
        <v>3</v>
      </c>
      <c r="BA140">
        <f t="shared" si="211"/>
        <v>0.5</v>
      </c>
      <c r="BB140">
        <f t="shared" si="211"/>
        <v>1.5</v>
      </c>
      <c r="BC140">
        <f t="shared" si="211"/>
        <v>1</v>
      </c>
      <c r="BE140">
        <f t="shared" si="172"/>
        <v>1200</v>
      </c>
      <c r="BF140">
        <f t="shared" si="173"/>
        <v>420</v>
      </c>
      <c r="BG140">
        <f t="shared" si="174"/>
        <v>1100</v>
      </c>
      <c r="BH140">
        <f t="shared" si="175"/>
        <v>700</v>
      </c>
      <c r="BN140">
        <f>'sheet1 (2)'!Y139</f>
        <v>3546604</v>
      </c>
      <c r="BO140">
        <f>'sheet1 (2)'!Z139</f>
        <v>546000</v>
      </c>
      <c r="BP140">
        <f>'sheet1 (2)'!AA139</f>
        <v>11721828</v>
      </c>
      <c r="BR140">
        <f t="shared" si="181"/>
        <v>851184</v>
      </c>
      <c r="BS140">
        <f t="shared" si="182"/>
        <v>131040</v>
      </c>
      <c r="BT140">
        <f t="shared" si="183"/>
        <v>2813238</v>
      </c>
      <c r="BV140">
        <f t="shared" si="184"/>
        <v>297914</v>
      </c>
      <c r="BW140">
        <f t="shared" si="185"/>
        <v>45864</v>
      </c>
      <c r="BX140">
        <f t="shared" si="186"/>
        <v>984633</v>
      </c>
      <c r="BZ140">
        <f t="shared" si="187"/>
        <v>780252</v>
      </c>
      <c r="CA140">
        <f t="shared" si="188"/>
        <v>120120</v>
      </c>
      <c r="CB140">
        <f t="shared" si="189"/>
        <v>2578802</v>
      </c>
      <c r="CD140">
        <f t="shared" si="190"/>
        <v>496524</v>
      </c>
      <c r="CE140">
        <f t="shared" si="191"/>
        <v>76440</v>
      </c>
      <c r="CF140">
        <f t="shared" si="192"/>
        <v>1641055</v>
      </c>
      <c r="CH140" t="str">
        <f t="shared" si="193"/>
        <v>{{5,1,1,851184,0}|</v>
      </c>
      <c r="CI140" t="str">
        <f t="shared" si="194"/>
        <v>{5,1,2,131040,0}|</v>
      </c>
      <c r="CJ140" t="str">
        <f t="shared" si="195"/>
        <v>{5,1,3,2813238,3}}</v>
      </c>
      <c r="CK140" t="str">
        <f t="shared" si="196"/>
        <v/>
      </c>
      <c r="CL140" t="str">
        <f t="shared" si="197"/>
        <v>{{5,1,1,297914,0}|</v>
      </c>
      <c r="CM140" t="str">
        <f t="shared" si="198"/>
        <v>{5,1,2,45864,0}|</v>
      </c>
      <c r="CN140" t="str">
        <f t="shared" si="199"/>
        <v>{5,1,3,984633,3}}</v>
      </c>
      <c r="CO140" t="str">
        <f t="shared" si="200"/>
        <v/>
      </c>
      <c r="CP140" t="str">
        <f t="shared" si="201"/>
        <v>{{5,1,1,780252,0}|</v>
      </c>
      <c r="CQ140" t="str">
        <f t="shared" si="202"/>
        <v>{5,1,2,120120,0}|</v>
      </c>
      <c r="CR140" t="str">
        <f t="shared" si="203"/>
        <v>{5,1,3,2578802,3}}</v>
      </c>
      <c r="CS140" t="str">
        <f t="shared" si="204"/>
        <v/>
      </c>
      <c r="CT140" t="str">
        <f t="shared" si="205"/>
        <v>{{5,1,1,496524,0}|</v>
      </c>
      <c r="CU140" t="str">
        <f t="shared" si="206"/>
        <v>{5,1,2,76440,0}|</v>
      </c>
      <c r="CV140" t="str">
        <f t="shared" si="207"/>
        <v>{5,1,3,1641055,3}}</v>
      </c>
    </row>
    <row r="141" spans="50:100" x14ac:dyDescent="0.15">
      <c r="AX141">
        <v>135</v>
      </c>
      <c r="AZ141">
        <f t="shared" ref="AZ141:BC141" si="212">AZ81</f>
        <v>1.5</v>
      </c>
      <c r="BA141">
        <f t="shared" si="212"/>
        <v>1</v>
      </c>
      <c r="BB141">
        <f t="shared" si="212"/>
        <v>0.75</v>
      </c>
      <c r="BC141">
        <f t="shared" si="212"/>
        <v>1</v>
      </c>
      <c r="BE141">
        <f t="shared" si="172"/>
        <v>1100</v>
      </c>
      <c r="BF141">
        <f t="shared" si="173"/>
        <v>700</v>
      </c>
      <c r="BG141">
        <f t="shared" si="174"/>
        <v>620</v>
      </c>
      <c r="BH141">
        <f t="shared" si="175"/>
        <v>700</v>
      </c>
      <c r="BN141">
        <f>'sheet1 (2)'!Y140</f>
        <v>4183791</v>
      </c>
      <c r="BO141">
        <f>'sheet1 (2)'!Z140</f>
        <v>3326400</v>
      </c>
      <c r="BP141">
        <f>'sheet1 (2)'!AA140</f>
        <v>71412984</v>
      </c>
      <c r="BR141">
        <f t="shared" si="181"/>
        <v>920434</v>
      </c>
      <c r="BS141">
        <f t="shared" si="182"/>
        <v>731808</v>
      </c>
      <c r="BT141">
        <f t="shared" si="183"/>
        <v>15710856</v>
      </c>
      <c r="BV141">
        <f t="shared" si="184"/>
        <v>585730</v>
      </c>
      <c r="BW141">
        <f t="shared" si="185"/>
        <v>465696</v>
      </c>
      <c r="BX141">
        <f t="shared" si="186"/>
        <v>9997817</v>
      </c>
      <c r="BZ141">
        <f t="shared" si="187"/>
        <v>518790</v>
      </c>
      <c r="CA141">
        <f t="shared" si="188"/>
        <v>412473</v>
      </c>
      <c r="CB141">
        <f t="shared" si="189"/>
        <v>8855210</v>
      </c>
      <c r="CD141">
        <f t="shared" si="190"/>
        <v>585730</v>
      </c>
      <c r="CE141">
        <f t="shared" si="191"/>
        <v>465696</v>
      </c>
      <c r="CF141">
        <f t="shared" si="192"/>
        <v>9997817</v>
      </c>
      <c r="CH141" t="str">
        <f t="shared" si="193"/>
        <v>{{5,1,1,920434,0}|</v>
      </c>
      <c r="CI141" t="str">
        <f t="shared" si="194"/>
        <v>{5,1,2,731808,0}|</v>
      </c>
      <c r="CJ141" t="str">
        <f t="shared" si="195"/>
        <v>{5,1,3,15710856,3}}</v>
      </c>
      <c r="CK141" t="str">
        <f t="shared" si="196"/>
        <v/>
      </c>
      <c r="CL141" t="str">
        <f t="shared" si="197"/>
        <v>{{5,1,1,585730,0}|</v>
      </c>
      <c r="CM141" t="str">
        <f t="shared" si="198"/>
        <v>{5,1,2,465696,0}|</v>
      </c>
      <c r="CN141" t="str">
        <f t="shared" si="199"/>
        <v>{5,1,3,9997817,3}}</v>
      </c>
      <c r="CO141" t="str">
        <f t="shared" si="200"/>
        <v/>
      </c>
      <c r="CP141" t="str">
        <f t="shared" si="201"/>
        <v>{{5,1,1,518790,0}|</v>
      </c>
      <c r="CQ141" t="str">
        <f t="shared" si="202"/>
        <v>{5,1,2,412473,0}|</v>
      </c>
      <c r="CR141" t="str">
        <f t="shared" si="203"/>
        <v>{5,1,3,8855210,3}}</v>
      </c>
      <c r="CS141" t="str">
        <f t="shared" si="204"/>
        <v/>
      </c>
      <c r="CT141" t="str">
        <f t="shared" si="205"/>
        <v>{{5,1,1,585730,0}|</v>
      </c>
      <c r="CU141" t="str">
        <f t="shared" si="206"/>
        <v>{5,1,2,465696,0}|</v>
      </c>
      <c r="CV141" t="str">
        <f t="shared" si="207"/>
        <v>{5,1,3,9997817,3}}</v>
      </c>
    </row>
    <row r="142" spans="50:100" x14ac:dyDescent="0.15">
      <c r="AX142">
        <v>136</v>
      </c>
      <c r="AZ142">
        <f t="shared" ref="AZ142:BC142" si="213">AZ82</f>
        <v>1.5</v>
      </c>
      <c r="BA142">
        <f t="shared" si="213"/>
        <v>1</v>
      </c>
      <c r="BB142">
        <f t="shared" si="213"/>
        <v>0.75</v>
      </c>
      <c r="BC142">
        <f t="shared" si="213"/>
        <v>1</v>
      </c>
      <c r="BE142">
        <f t="shared" si="172"/>
        <v>1100</v>
      </c>
      <c r="BF142">
        <f t="shared" si="173"/>
        <v>700</v>
      </c>
      <c r="BG142">
        <f t="shared" si="174"/>
        <v>620</v>
      </c>
      <c r="BH142">
        <f t="shared" si="175"/>
        <v>700</v>
      </c>
      <c r="BN142">
        <f>'sheet1 (2)'!Y141</f>
        <v>6347820</v>
      </c>
      <c r="BO142">
        <f>'sheet1 (2)'!Z141</f>
        <v>3920000</v>
      </c>
      <c r="BP142">
        <f>'sheet1 (2)'!AA141</f>
        <v>84156716</v>
      </c>
      <c r="BR142">
        <f t="shared" si="181"/>
        <v>1396520</v>
      </c>
      <c r="BS142">
        <f t="shared" si="182"/>
        <v>862400</v>
      </c>
      <c r="BT142">
        <f t="shared" si="183"/>
        <v>18514477</v>
      </c>
      <c r="BV142">
        <f t="shared" si="184"/>
        <v>888694</v>
      </c>
      <c r="BW142">
        <f t="shared" si="185"/>
        <v>548800</v>
      </c>
      <c r="BX142">
        <f t="shared" si="186"/>
        <v>11781940</v>
      </c>
      <c r="BZ142">
        <f t="shared" si="187"/>
        <v>787129</v>
      </c>
      <c r="CA142">
        <f t="shared" si="188"/>
        <v>486080</v>
      </c>
      <c r="CB142">
        <f t="shared" si="189"/>
        <v>10435432</v>
      </c>
      <c r="CD142">
        <f t="shared" si="190"/>
        <v>888694</v>
      </c>
      <c r="CE142">
        <f t="shared" si="191"/>
        <v>548800</v>
      </c>
      <c r="CF142">
        <f t="shared" si="192"/>
        <v>11781940</v>
      </c>
      <c r="CH142" t="str">
        <f t="shared" si="193"/>
        <v>{{5,1,1,1396520,0}|</v>
      </c>
      <c r="CI142" t="str">
        <f t="shared" si="194"/>
        <v>{5,1,2,862400,0}|</v>
      </c>
      <c r="CJ142" t="str">
        <f t="shared" si="195"/>
        <v>{5,1,3,18514477,3}}</v>
      </c>
      <c r="CK142" t="str">
        <f t="shared" si="196"/>
        <v/>
      </c>
      <c r="CL142" t="str">
        <f t="shared" si="197"/>
        <v>{{5,1,1,888694,0}|</v>
      </c>
      <c r="CM142" t="str">
        <f t="shared" si="198"/>
        <v>{5,1,2,548800,0}|</v>
      </c>
      <c r="CN142" t="str">
        <f t="shared" si="199"/>
        <v>{5,1,3,11781940,3}}</v>
      </c>
      <c r="CO142" t="str">
        <f t="shared" si="200"/>
        <v/>
      </c>
      <c r="CP142" t="str">
        <f t="shared" si="201"/>
        <v>{{5,1,1,787129,0}|</v>
      </c>
      <c r="CQ142" t="str">
        <f t="shared" si="202"/>
        <v>{5,1,2,486080,0}|</v>
      </c>
      <c r="CR142" t="str">
        <f t="shared" si="203"/>
        <v>{5,1,3,10435432,3}}</v>
      </c>
      <c r="CS142" t="str">
        <f t="shared" si="204"/>
        <v/>
      </c>
      <c r="CT142" t="str">
        <f t="shared" si="205"/>
        <v>{{5,1,1,888694,0}|</v>
      </c>
      <c r="CU142" t="str">
        <f t="shared" si="206"/>
        <v>{5,1,2,548800,0}|</v>
      </c>
      <c r="CV142" t="str">
        <f t="shared" si="207"/>
        <v>{5,1,3,11781940,3}}</v>
      </c>
    </row>
    <row r="143" spans="50:100" x14ac:dyDescent="0.15">
      <c r="AX143">
        <v>137</v>
      </c>
      <c r="AZ143">
        <f t="shared" ref="AZ143:BC143" si="214">AZ83</f>
        <v>1</v>
      </c>
      <c r="BA143">
        <f t="shared" si="214"/>
        <v>0.5</v>
      </c>
      <c r="BB143">
        <f t="shared" si="214"/>
        <v>1.5</v>
      </c>
      <c r="BC143">
        <f t="shared" si="214"/>
        <v>3</v>
      </c>
      <c r="BE143">
        <f t="shared" si="172"/>
        <v>700</v>
      </c>
      <c r="BF143">
        <f t="shared" si="173"/>
        <v>420</v>
      </c>
      <c r="BG143">
        <f t="shared" si="174"/>
        <v>1100</v>
      </c>
      <c r="BH143">
        <f t="shared" si="175"/>
        <v>1200</v>
      </c>
      <c r="BN143">
        <f>'sheet1 (2)'!Y142</f>
        <v>14931805</v>
      </c>
      <c r="BO143">
        <f>'sheet1 (2)'!Z142</f>
        <v>25984000</v>
      </c>
      <c r="BP143">
        <f>'sheet1 (2)'!AA142</f>
        <v>557838805</v>
      </c>
      <c r="BR143">
        <f t="shared" si="181"/>
        <v>2090452</v>
      </c>
      <c r="BS143">
        <f t="shared" si="182"/>
        <v>3637760</v>
      </c>
      <c r="BT143">
        <f t="shared" si="183"/>
        <v>78097432</v>
      </c>
      <c r="BV143">
        <f t="shared" si="184"/>
        <v>1254271</v>
      </c>
      <c r="BW143">
        <f t="shared" si="185"/>
        <v>2182656</v>
      </c>
      <c r="BX143">
        <f t="shared" si="186"/>
        <v>46858459</v>
      </c>
      <c r="BZ143">
        <f t="shared" si="187"/>
        <v>3284997</v>
      </c>
      <c r="CA143">
        <f t="shared" si="188"/>
        <v>5716480</v>
      </c>
      <c r="CB143">
        <f t="shared" si="189"/>
        <v>122724537</v>
      </c>
      <c r="CD143">
        <f t="shared" si="190"/>
        <v>3583633</v>
      </c>
      <c r="CE143">
        <f t="shared" si="191"/>
        <v>6236160</v>
      </c>
      <c r="CF143">
        <f t="shared" si="192"/>
        <v>133881313</v>
      </c>
      <c r="CH143" t="str">
        <f t="shared" si="193"/>
        <v>{{5,1,1,2090452,0}|</v>
      </c>
      <c r="CI143" t="str">
        <f t="shared" si="194"/>
        <v>{5,1,2,3637760,0}|</v>
      </c>
      <c r="CJ143" t="str">
        <f t="shared" si="195"/>
        <v>{5,1,3,78097432,3}}</v>
      </c>
      <c r="CK143" t="str">
        <f t="shared" si="196"/>
        <v/>
      </c>
      <c r="CL143" t="str">
        <f t="shared" si="197"/>
        <v>{{5,1,1,1254271,0}|</v>
      </c>
      <c r="CM143" t="str">
        <f t="shared" si="198"/>
        <v>{5,1,2,2182656,0}|</v>
      </c>
      <c r="CN143" t="str">
        <f t="shared" si="199"/>
        <v>{5,1,3,46858459,3}}</v>
      </c>
      <c r="CO143" t="str">
        <f t="shared" si="200"/>
        <v/>
      </c>
      <c r="CP143" t="str">
        <f t="shared" si="201"/>
        <v>{{5,1,1,3284997,0}|</v>
      </c>
      <c r="CQ143" t="str">
        <f t="shared" si="202"/>
        <v>{5,1,2,5716480,0}|</v>
      </c>
      <c r="CR143" t="str">
        <f t="shared" si="203"/>
        <v>{5,1,3,122724537,3}}</v>
      </c>
      <c r="CS143" t="str">
        <f t="shared" si="204"/>
        <v/>
      </c>
      <c r="CT143" t="str">
        <f t="shared" si="205"/>
        <v>{{5,1,1,3583633,0}|</v>
      </c>
      <c r="CU143" t="str">
        <f t="shared" si="206"/>
        <v>{5,1,2,6236160,0}|</v>
      </c>
      <c r="CV143" t="str">
        <f t="shared" si="207"/>
        <v>{5,1,3,133881313,3}}</v>
      </c>
    </row>
    <row r="144" spans="50:100" x14ac:dyDescent="0.15">
      <c r="AX144">
        <v>138</v>
      </c>
      <c r="AZ144">
        <f t="shared" ref="AZ144:BC144" si="215">AZ84</f>
        <v>1.5</v>
      </c>
      <c r="BA144">
        <f t="shared" si="215"/>
        <v>1.5</v>
      </c>
      <c r="BB144">
        <f t="shared" si="215"/>
        <v>0.6</v>
      </c>
      <c r="BC144">
        <f t="shared" si="215"/>
        <v>1</v>
      </c>
      <c r="BE144">
        <f t="shared" si="172"/>
        <v>1100</v>
      </c>
      <c r="BF144">
        <f t="shared" si="173"/>
        <v>1100</v>
      </c>
      <c r="BG144">
        <f t="shared" si="174"/>
        <v>500</v>
      </c>
      <c r="BH144">
        <f t="shared" si="175"/>
        <v>700</v>
      </c>
      <c r="BN144">
        <f>'sheet1 (2)'!Y143</f>
        <v>17216059</v>
      </c>
      <c r="BO144">
        <f>'sheet1 (2)'!Z143</f>
        <v>33600000</v>
      </c>
      <c r="BP144">
        <f>'sheet1 (2)'!AA143</f>
        <v>721343283</v>
      </c>
      <c r="BR144">
        <f t="shared" si="181"/>
        <v>3787532</v>
      </c>
      <c r="BS144">
        <f t="shared" si="182"/>
        <v>7392000</v>
      </c>
      <c r="BT144">
        <f t="shared" si="183"/>
        <v>158695522</v>
      </c>
      <c r="BV144">
        <f t="shared" si="184"/>
        <v>3787532</v>
      </c>
      <c r="BW144">
        <f t="shared" si="185"/>
        <v>7392000</v>
      </c>
      <c r="BX144">
        <f t="shared" si="186"/>
        <v>158695522</v>
      </c>
      <c r="BZ144">
        <f t="shared" si="187"/>
        <v>1721605</v>
      </c>
      <c r="CA144">
        <f t="shared" si="188"/>
        <v>3360000</v>
      </c>
      <c r="CB144">
        <f t="shared" si="189"/>
        <v>72134328</v>
      </c>
      <c r="CD144">
        <f t="shared" si="190"/>
        <v>2410248</v>
      </c>
      <c r="CE144">
        <f t="shared" si="191"/>
        <v>4704000</v>
      </c>
      <c r="CF144">
        <f t="shared" si="192"/>
        <v>100988059</v>
      </c>
      <c r="CH144" t="str">
        <f t="shared" si="193"/>
        <v>{{5,1,1,3787532,0}|</v>
      </c>
      <c r="CI144" t="str">
        <f t="shared" si="194"/>
        <v>{5,1,2,7392000,0}|</v>
      </c>
      <c r="CJ144" t="str">
        <f t="shared" si="195"/>
        <v>{5,1,3,158695522,3}}</v>
      </c>
      <c r="CK144" t="str">
        <f t="shared" si="196"/>
        <v/>
      </c>
      <c r="CL144" t="str">
        <f t="shared" si="197"/>
        <v>{{5,1,1,3787532,0}|</v>
      </c>
      <c r="CM144" t="str">
        <f t="shared" si="198"/>
        <v>{5,1,2,7392000,0}|</v>
      </c>
      <c r="CN144" t="str">
        <f t="shared" si="199"/>
        <v>{5,1,3,158695522,3}}</v>
      </c>
      <c r="CO144" t="str">
        <f t="shared" si="200"/>
        <v/>
      </c>
      <c r="CP144" t="str">
        <f t="shared" si="201"/>
        <v>{{5,1,1,1721605,0}|</v>
      </c>
      <c r="CQ144" t="str">
        <f t="shared" si="202"/>
        <v>{5,1,2,3360000,0}|</v>
      </c>
      <c r="CR144" t="str">
        <f t="shared" si="203"/>
        <v>{5,1,3,72134328,3}}</v>
      </c>
      <c r="CS144" t="str">
        <f t="shared" si="204"/>
        <v/>
      </c>
      <c r="CT144" t="str">
        <f t="shared" si="205"/>
        <v>{{5,1,1,2410248,0}|</v>
      </c>
      <c r="CU144" t="str">
        <f t="shared" si="206"/>
        <v>{5,1,2,4704000,0}|</v>
      </c>
      <c r="CV144" t="str">
        <f t="shared" si="207"/>
        <v>{5,1,3,100988059,3}}</v>
      </c>
    </row>
    <row r="145" spans="50:100" x14ac:dyDescent="0.15">
      <c r="AX145">
        <v>139</v>
      </c>
      <c r="AZ145">
        <f t="shared" ref="AZ145:BC145" si="216">AZ85</f>
        <v>3</v>
      </c>
      <c r="BA145">
        <f t="shared" si="216"/>
        <v>0.42857142857142855</v>
      </c>
      <c r="BB145">
        <f t="shared" si="216"/>
        <v>1</v>
      </c>
      <c r="BC145">
        <f t="shared" si="216"/>
        <v>3</v>
      </c>
      <c r="BE145">
        <f t="shared" si="172"/>
        <v>1200</v>
      </c>
      <c r="BF145">
        <f t="shared" si="173"/>
        <v>280</v>
      </c>
      <c r="BG145">
        <f t="shared" si="174"/>
        <v>700</v>
      </c>
      <c r="BH145">
        <f t="shared" si="175"/>
        <v>1200</v>
      </c>
      <c r="BN145">
        <f>'sheet1 (2)'!Y144</f>
        <v>16641990</v>
      </c>
      <c r="BO145">
        <f>'sheet1 (2)'!Z144</f>
        <v>37975000</v>
      </c>
      <c r="BP145">
        <f>'sheet1 (2)'!AA144</f>
        <v>815268190</v>
      </c>
      <c r="BR145">
        <f t="shared" si="181"/>
        <v>3994077</v>
      </c>
      <c r="BS145">
        <f t="shared" si="182"/>
        <v>9114000</v>
      </c>
      <c r="BT145">
        <f t="shared" si="183"/>
        <v>195664365</v>
      </c>
      <c r="BV145">
        <f t="shared" si="184"/>
        <v>931951</v>
      </c>
      <c r="BW145">
        <f t="shared" si="185"/>
        <v>2126600</v>
      </c>
      <c r="BX145">
        <f t="shared" si="186"/>
        <v>45655018</v>
      </c>
      <c r="BZ145">
        <f t="shared" si="187"/>
        <v>2329878</v>
      </c>
      <c r="CA145">
        <f t="shared" si="188"/>
        <v>5316500</v>
      </c>
      <c r="CB145">
        <f t="shared" si="189"/>
        <v>114137546</v>
      </c>
      <c r="CD145">
        <f t="shared" si="190"/>
        <v>3994077</v>
      </c>
      <c r="CE145">
        <f t="shared" si="191"/>
        <v>9114000</v>
      </c>
      <c r="CF145">
        <f t="shared" si="192"/>
        <v>195664365</v>
      </c>
      <c r="CH145" t="str">
        <f t="shared" si="193"/>
        <v>{{5,1,1,3994077,0}|</v>
      </c>
      <c r="CI145" t="str">
        <f t="shared" si="194"/>
        <v>{5,1,2,9114000,0}|</v>
      </c>
      <c r="CJ145" t="str">
        <f t="shared" si="195"/>
        <v>{5,1,3,195664365,3}}</v>
      </c>
      <c r="CK145" t="str">
        <f t="shared" si="196"/>
        <v/>
      </c>
      <c r="CL145" t="str">
        <f t="shared" si="197"/>
        <v>{{5,1,1,931951,0}|</v>
      </c>
      <c r="CM145" t="str">
        <f t="shared" si="198"/>
        <v>{5,1,2,2126600,0}|</v>
      </c>
      <c r="CN145" t="str">
        <f t="shared" si="199"/>
        <v>{5,1,3,45655018,3}}</v>
      </c>
      <c r="CO145" t="str">
        <f t="shared" si="200"/>
        <v/>
      </c>
      <c r="CP145" t="str">
        <f t="shared" si="201"/>
        <v>{{5,1,1,2329878,0}|</v>
      </c>
      <c r="CQ145" t="str">
        <f t="shared" si="202"/>
        <v>{5,1,2,5316500,0}|</v>
      </c>
      <c r="CR145" t="str">
        <f t="shared" si="203"/>
        <v>{5,1,3,114137546,3}}</v>
      </c>
      <c r="CS145" t="str">
        <f t="shared" si="204"/>
        <v/>
      </c>
      <c r="CT145" t="str">
        <f t="shared" si="205"/>
        <v>{{5,1,1,3994077,0}|</v>
      </c>
      <c r="CU145" t="str">
        <f t="shared" si="206"/>
        <v>{5,1,2,9114000,0}|</v>
      </c>
      <c r="CV145" t="str">
        <f t="shared" si="207"/>
        <v>{5,1,3,195664365,3}}</v>
      </c>
    </row>
    <row r="146" spans="50:100" x14ac:dyDescent="0.15">
      <c r="AX146">
        <v>140</v>
      </c>
      <c r="AZ146">
        <f t="shared" ref="AZ146:BC146" si="217">AZ86</f>
        <v>1.5</v>
      </c>
      <c r="BA146">
        <f t="shared" si="217"/>
        <v>1</v>
      </c>
      <c r="BB146">
        <f t="shared" si="217"/>
        <v>0.75</v>
      </c>
      <c r="BC146">
        <f t="shared" si="217"/>
        <v>1</v>
      </c>
      <c r="BE146">
        <f t="shared" si="172"/>
        <v>1100</v>
      </c>
      <c r="BF146">
        <f t="shared" si="173"/>
        <v>700</v>
      </c>
      <c r="BG146">
        <f t="shared" si="174"/>
        <v>620</v>
      </c>
      <c r="BH146">
        <f t="shared" si="175"/>
        <v>700</v>
      </c>
      <c r="BN146">
        <f>'sheet1 (2)'!Y145</f>
        <v>24669940</v>
      </c>
      <c r="BO146">
        <f>'sheet1 (2)'!Z145</f>
        <v>40320000</v>
      </c>
      <c r="BP146">
        <f>'sheet1 (2)'!AA145</f>
        <v>865611940</v>
      </c>
      <c r="BR146">
        <f t="shared" si="181"/>
        <v>5427386</v>
      </c>
      <c r="BS146">
        <f t="shared" si="182"/>
        <v>8870400</v>
      </c>
      <c r="BT146">
        <f t="shared" si="183"/>
        <v>190434626</v>
      </c>
      <c r="BV146">
        <f t="shared" si="184"/>
        <v>3453791</v>
      </c>
      <c r="BW146">
        <f t="shared" si="185"/>
        <v>5644800</v>
      </c>
      <c r="BX146">
        <f t="shared" si="186"/>
        <v>121185671</v>
      </c>
      <c r="BZ146">
        <f t="shared" si="187"/>
        <v>3059072</v>
      </c>
      <c r="CA146">
        <f t="shared" si="188"/>
        <v>4999680</v>
      </c>
      <c r="CB146">
        <f t="shared" si="189"/>
        <v>107335880</v>
      </c>
      <c r="CD146">
        <f t="shared" si="190"/>
        <v>3453791</v>
      </c>
      <c r="CE146">
        <f t="shared" si="191"/>
        <v>5644800</v>
      </c>
      <c r="CF146">
        <f t="shared" si="192"/>
        <v>121185671</v>
      </c>
      <c r="CH146" t="str">
        <f t="shared" si="193"/>
        <v>{{5,1,1,5427386,0}|</v>
      </c>
      <c r="CI146" t="str">
        <f t="shared" si="194"/>
        <v>{5,1,2,8870400,0}|</v>
      </c>
      <c r="CJ146" t="str">
        <f t="shared" si="195"/>
        <v>{5,1,3,190434626,3}}</v>
      </c>
      <c r="CK146" t="str">
        <f t="shared" si="196"/>
        <v/>
      </c>
      <c r="CL146" t="str">
        <f t="shared" si="197"/>
        <v>{{5,1,1,3453791,0}|</v>
      </c>
      <c r="CM146" t="str">
        <f t="shared" si="198"/>
        <v>{5,1,2,5644800,0}|</v>
      </c>
      <c r="CN146" t="str">
        <f t="shared" si="199"/>
        <v>{5,1,3,121185671,3}}</v>
      </c>
      <c r="CO146" t="str">
        <f t="shared" si="200"/>
        <v/>
      </c>
      <c r="CP146" t="str">
        <f t="shared" si="201"/>
        <v>{{5,1,1,3059072,0}|</v>
      </c>
      <c r="CQ146" t="str">
        <f t="shared" si="202"/>
        <v>{5,1,2,4999680,0}|</v>
      </c>
      <c r="CR146" t="str">
        <f t="shared" si="203"/>
        <v>{5,1,3,107335880,3}}</v>
      </c>
      <c r="CS146" t="str">
        <f t="shared" si="204"/>
        <v/>
      </c>
      <c r="CT146" t="str">
        <f t="shared" si="205"/>
        <v>{{5,1,1,3453791,0}|</v>
      </c>
      <c r="CU146" t="str">
        <f t="shared" si="206"/>
        <v>{5,1,2,5644800,0}|</v>
      </c>
      <c r="CV146" t="str">
        <f t="shared" si="207"/>
        <v>{5,1,3,121185671,3}}</v>
      </c>
    </row>
    <row r="147" spans="50:100" x14ac:dyDescent="0.15">
      <c r="AX147">
        <v>141</v>
      </c>
      <c r="AZ147">
        <f t="shared" ref="AZ147:BC147" si="218">AZ87</f>
        <v>0.75</v>
      </c>
      <c r="BA147">
        <f t="shared" si="218"/>
        <v>1</v>
      </c>
      <c r="BB147">
        <f t="shared" si="218"/>
        <v>1</v>
      </c>
      <c r="BC147">
        <f t="shared" si="218"/>
        <v>1.5</v>
      </c>
      <c r="BE147">
        <f t="shared" si="172"/>
        <v>620</v>
      </c>
      <c r="BF147">
        <f t="shared" si="173"/>
        <v>700</v>
      </c>
      <c r="BG147">
        <f t="shared" si="174"/>
        <v>700</v>
      </c>
      <c r="BH147">
        <f t="shared" si="175"/>
        <v>1100</v>
      </c>
      <c r="BN147">
        <f>'sheet1 (2)'!Y146</f>
        <v>29034067</v>
      </c>
      <c r="BO147">
        <f>'sheet1 (2)'!Z146</f>
        <v>44352000</v>
      </c>
      <c r="BP147">
        <f>'sheet1 (2)'!AA146</f>
        <v>952173134</v>
      </c>
      <c r="BR147">
        <f t="shared" si="181"/>
        <v>3600224</v>
      </c>
      <c r="BS147">
        <f t="shared" si="182"/>
        <v>5499648</v>
      </c>
      <c r="BT147">
        <f t="shared" si="183"/>
        <v>118069468</v>
      </c>
      <c r="BV147">
        <f t="shared" si="184"/>
        <v>4064769</v>
      </c>
      <c r="BW147">
        <f t="shared" si="185"/>
        <v>6209280</v>
      </c>
      <c r="BX147">
        <f t="shared" si="186"/>
        <v>133304238</v>
      </c>
      <c r="BZ147">
        <f t="shared" si="187"/>
        <v>4064769</v>
      </c>
      <c r="CA147">
        <f t="shared" si="188"/>
        <v>6209280</v>
      </c>
      <c r="CB147">
        <f t="shared" si="189"/>
        <v>133304238</v>
      </c>
      <c r="CD147">
        <f t="shared" si="190"/>
        <v>6387494</v>
      </c>
      <c r="CE147">
        <f t="shared" si="191"/>
        <v>9757440</v>
      </c>
      <c r="CF147">
        <f t="shared" si="192"/>
        <v>209478089</v>
      </c>
      <c r="CH147" t="str">
        <f t="shared" si="193"/>
        <v>{{5,1,1,3600224,0}|</v>
      </c>
      <c r="CI147" t="str">
        <f t="shared" si="194"/>
        <v>{5,1,2,5499648,0}|</v>
      </c>
      <c r="CJ147" t="str">
        <f t="shared" si="195"/>
        <v>{5,1,3,118069468,3}}</v>
      </c>
      <c r="CK147" t="str">
        <f t="shared" si="196"/>
        <v/>
      </c>
      <c r="CL147" t="str">
        <f t="shared" si="197"/>
        <v>{{5,1,1,4064769,0}|</v>
      </c>
      <c r="CM147" t="str">
        <f t="shared" si="198"/>
        <v>{5,1,2,6209280,0}|</v>
      </c>
      <c r="CN147" t="str">
        <f t="shared" si="199"/>
        <v>{5,1,3,133304238,3}}</v>
      </c>
      <c r="CO147" t="str">
        <f t="shared" si="200"/>
        <v/>
      </c>
      <c r="CP147" t="str">
        <f t="shared" si="201"/>
        <v>{{5,1,1,4064769,0}|</v>
      </c>
      <c r="CQ147" t="str">
        <f t="shared" si="202"/>
        <v>{5,1,2,6209280,0}|</v>
      </c>
      <c r="CR147" t="str">
        <f t="shared" si="203"/>
        <v>{5,1,3,133304238,3}}</v>
      </c>
      <c r="CS147" t="str">
        <f t="shared" si="204"/>
        <v/>
      </c>
      <c r="CT147" t="str">
        <f t="shared" si="205"/>
        <v>{{5,1,1,6387494,0}|</v>
      </c>
      <c r="CU147" t="str">
        <f t="shared" si="206"/>
        <v>{5,1,2,9757440,0}|</v>
      </c>
      <c r="CV147" t="str">
        <f t="shared" si="207"/>
        <v>{5,1,3,209478089,3}}</v>
      </c>
    </row>
    <row r="148" spans="50:100" x14ac:dyDescent="0.15">
      <c r="AX148">
        <v>142</v>
      </c>
      <c r="AZ148">
        <f t="shared" ref="AZ148:BC148" si="219">AZ88</f>
        <v>1.5</v>
      </c>
      <c r="BA148">
        <f t="shared" si="219"/>
        <v>0.6</v>
      </c>
      <c r="BB148">
        <f t="shared" si="219"/>
        <v>1.5</v>
      </c>
      <c r="BC148">
        <f t="shared" si="219"/>
        <v>1</v>
      </c>
      <c r="BE148">
        <f t="shared" si="172"/>
        <v>1100</v>
      </c>
      <c r="BF148">
        <f t="shared" si="173"/>
        <v>500</v>
      </c>
      <c r="BG148">
        <f t="shared" si="174"/>
        <v>1100</v>
      </c>
      <c r="BH148">
        <f t="shared" si="175"/>
        <v>700</v>
      </c>
      <c r="BN148">
        <f>'sheet1 (2)'!Y147</f>
        <v>1532854</v>
      </c>
      <c r="BO148">
        <f>'sheet1 (2)'!Z147</f>
        <v>196000</v>
      </c>
      <c r="BP148">
        <f>'sheet1 (2)'!AA147</f>
        <v>4207835</v>
      </c>
      <c r="BR148">
        <f t="shared" si="181"/>
        <v>337227</v>
      </c>
      <c r="BS148">
        <f t="shared" si="182"/>
        <v>43120</v>
      </c>
      <c r="BT148">
        <f t="shared" si="183"/>
        <v>925723</v>
      </c>
      <c r="BV148">
        <f t="shared" si="184"/>
        <v>153285</v>
      </c>
      <c r="BW148">
        <f t="shared" si="185"/>
        <v>19600</v>
      </c>
      <c r="BX148">
        <f t="shared" si="186"/>
        <v>420783</v>
      </c>
      <c r="BZ148">
        <f t="shared" si="187"/>
        <v>337227</v>
      </c>
      <c r="CA148">
        <f t="shared" si="188"/>
        <v>43120</v>
      </c>
      <c r="CB148">
        <f t="shared" si="189"/>
        <v>925723</v>
      </c>
      <c r="CD148">
        <f t="shared" si="190"/>
        <v>214599</v>
      </c>
      <c r="CE148">
        <f t="shared" si="191"/>
        <v>27440</v>
      </c>
      <c r="CF148">
        <f t="shared" si="192"/>
        <v>589096</v>
      </c>
      <c r="CH148" t="str">
        <f t="shared" si="193"/>
        <v>{{5,1,1,337227,0}|</v>
      </c>
      <c r="CI148" t="str">
        <f t="shared" si="194"/>
        <v>{5,1,2,43120,0}|</v>
      </c>
      <c r="CJ148" t="str">
        <f t="shared" si="195"/>
        <v>{5,1,3,925723,3}}</v>
      </c>
      <c r="CK148" t="str">
        <f t="shared" si="196"/>
        <v/>
      </c>
      <c r="CL148" t="str">
        <f t="shared" si="197"/>
        <v>{{5,1,1,153285,0}|</v>
      </c>
      <c r="CM148" t="str">
        <f t="shared" si="198"/>
        <v>{5,1,2,19600,0}|</v>
      </c>
      <c r="CN148" t="str">
        <f t="shared" si="199"/>
        <v>{5,1,3,420783,3}}</v>
      </c>
      <c r="CO148" t="str">
        <f t="shared" si="200"/>
        <v/>
      </c>
      <c r="CP148" t="str">
        <f t="shared" si="201"/>
        <v>{{5,1,1,337227,0}|</v>
      </c>
      <c r="CQ148" t="str">
        <f t="shared" si="202"/>
        <v>{5,1,2,43120,0}|</v>
      </c>
      <c r="CR148" t="str">
        <f t="shared" si="203"/>
        <v>{5,1,3,925723,3}}</v>
      </c>
      <c r="CS148" t="str">
        <f t="shared" si="204"/>
        <v/>
      </c>
      <c r="CT148" t="str">
        <f t="shared" si="205"/>
        <v>{{5,1,1,214599,0}|</v>
      </c>
      <c r="CU148" t="str">
        <f t="shared" si="206"/>
        <v>{5,1,2,27440,0}|</v>
      </c>
      <c r="CV148" t="str">
        <f t="shared" si="207"/>
        <v>{5,1,3,589096,3}}</v>
      </c>
    </row>
    <row r="149" spans="50:100" x14ac:dyDescent="0.15">
      <c r="AX149">
        <v>143</v>
      </c>
      <c r="AZ149">
        <f t="shared" ref="AZ149:BC149" si="220">AZ89</f>
        <v>1.5</v>
      </c>
      <c r="BA149">
        <f t="shared" si="220"/>
        <v>0.6</v>
      </c>
      <c r="BB149">
        <f t="shared" si="220"/>
        <v>3</v>
      </c>
      <c r="BC149">
        <f t="shared" si="220"/>
        <v>0.75</v>
      </c>
      <c r="BE149">
        <f t="shared" si="172"/>
        <v>1100</v>
      </c>
      <c r="BF149">
        <f t="shared" si="173"/>
        <v>500</v>
      </c>
      <c r="BG149">
        <f t="shared" si="174"/>
        <v>1200</v>
      </c>
      <c r="BH149">
        <f t="shared" si="175"/>
        <v>620</v>
      </c>
      <c r="BN149">
        <f>'sheet1 (2)'!Y148</f>
        <v>2404477</v>
      </c>
      <c r="BO149">
        <f>'sheet1 (2)'!Z148</f>
        <v>231000</v>
      </c>
      <c r="BP149">
        <f>'sheet1 (2)'!AA148</f>
        <v>4959235</v>
      </c>
      <c r="BR149">
        <f t="shared" si="181"/>
        <v>528984</v>
      </c>
      <c r="BS149">
        <f t="shared" si="182"/>
        <v>50820</v>
      </c>
      <c r="BT149">
        <f t="shared" si="183"/>
        <v>1091031</v>
      </c>
      <c r="BV149">
        <f t="shared" si="184"/>
        <v>240447</v>
      </c>
      <c r="BW149">
        <f t="shared" si="185"/>
        <v>23100</v>
      </c>
      <c r="BX149">
        <f t="shared" si="186"/>
        <v>495923</v>
      </c>
      <c r="BZ149">
        <f t="shared" si="187"/>
        <v>577074</v>
      </c>
      <c r="CA149">
        <f t="shared" si="188"/>
        <v>55440</v>
      </c>
      <c r="CB149">
        <f t="shared" si="189"/>
        <v>1190216</v>
      </c>
      <c r="CD149">
        <f t="shared" si="190"/>
        <v>298155</v>
      </c>
      <c r="CE149">
        <f t="shared" si="191"/>
        <v>28644</v>
      </c>
      <c r="CF149">
        <f t="shared" si="192"/>
        <v>614945</v>
      </c>
      <c r="CH149" t="str">
        <f t="shared" si="193"/>
        <v>{{5,1,1,528984,0}|</v>
      </c>
      <c r="CI149" t="str">
        <f t="shared" si="194"/>
        <v>{5,1,2,50820,0}|</v>
      </c>
      <c r="CJ149" t="str">
        <f t="shared" si="195"/>
        <v>{5,1,3,1091031,3}}</v>
      </c>
      <c r="CK149" t="str">
        <f t="shared" si="196"/>
        <v/>
      </c>
      <c r="CL149" t="str">
        <f t="shared" si="197"/>
        <v>{{5,1,1,240447,0}|</v>
      </c>
      <c r="CM149" t="str">
        <f t="shared" si="198"/>
        <v>{5,1,2,23100,0}|</v>
      </c>
      <c r="CN149" t="str">
        <f t="shared" si="199"/>
        <v>{5,1,3,495923,3}}</v>
      </c>
      <c r="CO149" t="str">
        <f t="shared" si="200"/>
        <v/>
      </c>
      <c r="CP149" t="str">
        <f t="shared" si="201"/>
        <v>{{5,1,1,577074,0}|</v>
      </c>
      <c r="CQ149" t="str">
        <f t="shared" si="202"/>
        <v>{5,1,2,55440,0}|</v>
      </c>
      <c r="CR149" t="str">
        <f t="shared" si="203"/>
        <v>{5,1,3,1190216,3}}</v>
      </c>
      <c r="CS149" t="str">
        <f t="shared" si="204"/>
        <v/>
      </c>
      <c r="CT149" t="str">
        <f t="shared" si="205"/>
        <v>{{5,1,1,298155,0}|</v>
      </c>
      <c r="CU149" t="str">
        <f t="shared" si="206"/>
        <v>{5,1,2,28644,0}|</v>
      </c>
      <c r="CV149" t="str">
        <f t="shared" si="207"/>
        <v>{5,1,3,614945,3}}</v>
      </c>
    </row>
    <row r="150" spans="50:100" x14ac:dyDescent="0.15">
      <c r="AX150">
        <v>144</v>
      </c>
      <c r="AZ150">
        <f t="shared" ref="AZ150:BC150" si="221">AZ90</f>
        <v>1</v>
      </c>
      <c r="BA150">
        <f t="shared" si="221"/>
        <v>0.42857142857142855</v>
      </c>
      <c r="BB150">
        <f t="shared" si="221"/>
        <v>0</v>
      </c>
      <c r="BC150">
        <f t="shared" si="221"/>
        <v>1.5</v>
      </c>
      <c r="BE150">
        <f t="shared" si="172"/>
        <v>700</v>
      </c>
      <c r="BF150">
        <f t="shared" si="173"/>
        <v>280</v>
      </c>
      <c r="BG150">
        <f t="shared" si="174"/>
        <v>0</v>
      </c>
      <c r="BH150">
        <f t="shared" si="175"/>
        <v>1100</v>
      </c>
      <c r="BN150">
        <f>'sheet1 (2)'!Y149</f>
        <v>4808955</v>
      </c>
      <c r="BO150">
        <f>'sheet1 (2)'!Z149</f>
        <v>406000</v>
      </c>
      <c r="BP150">
        <f>'sheet1 (2)'!AA149</f>
        <v>8716231</v>
      </c>
      <c r="BR150">
        <f t="shared" si="181"/>
        <v>673253</v>
      </c>
      <c r="BS150">
        <f t="shared" si="182"/>
        <v>56840</v>
      </c>
      <c r="BT150">
        <f t="shared" si="183"/>
        <v>1220272</v>
      </c>
      <c r="BV150">
        <f t="shared" si="184"/>
        <v>269301</v>
      </c>
      <c r="BW150">
        <f t="shared" si="185"/>
        <v>22736</v>
      </c>
      <c r="BX150">
        <f t="shared" si="186"/>
        <v>488108</v>
      </c>
      <c r="BZ150">
        <f t="shared" si="187"/>
        <v>0</v>
      </c>
      <c r="CA150">
        <f t="shared" si="188"/>
        <v>0</v>
      </c>
      <c r="CB150">
        <f t="shared" si="189"/>
        <v>0</v>
      </c>
      <c r="CD150">
        <f t="shared" si="190"/>
        <v>1057970</v>
      </c>
      <c r="CE150">
        <f t="shared" si="191"/>
        <v>89320</v>
      </c>
      <c r="CF150">
        <f t="shared" si="192"/>
        <v>1917570</v>
      </c>
      <c r="CH150" t="str">
        <f t="shared" si="193"/>
        <v>{{5,1,1,673253,0}|</v>
      </c>
      <c r="CI150" t="str">
        <f t="shared" si="194"/>
        <v>{5,1,2,56840,0}|</v>
      </c>
      <c r="CJ150" t="str">
        <f t="shared" si="195"/>
        <v>{5,1,3,1220272,3}}</v>
      </c>
      <c r="CK150" t="str">
        <f t="shared" si="196"/>
        <v/>
      </c>
      <c r="CL150" t="str">
        <f t="shared" si="197"/>
        <v>{{5,1,1,269301,0}|</v>
      </c>
      <c r="CM150" t="str">
        <f t="shared" si="198"/>
        <v>{5,1,2,22736,0}|</v>
      </c>
      <c r="CN150" t="str">
        <f t="shared" si="199"/>
        <v>{5,1,3,488108,3}}</v>
      </c>
      <c r="CO150" t="str">
        <f t="shared" si="200"/>
        <v/>
      </c>
      <c r="CP150" t="str">
        <f t="shared" si="201"/>
        <v>{{5,1,1,0,0}|</v>
      </c>
      <c r="CQ150" t="str">
        <f t="shared" si="202"/>
        <v>{5,1,2,0,0}|</v>
      </c>
      <c r="CR150" t="str">
        <f t="shared" si="203"/>
        <v>{5,1,3,0,3}}</v>
      </c>
      <c r="CS150" t="str">
        <f t="shared" si="204"/>
        <v/>
      </c>
      <c r="CT150" t="str">
        <f t="shared" si="205"/>
        <v>{{5,1,1,1057970,0}|</v>
      </c>
      <c r="CU150" t="str">
        <f t="shared" si="206"/>
        <v>{5,1,2,89320,0}|</v>
      </c>
      <c r="CV150" t="str">
        <f t="shared" si="207"/>
        <v>{5,1,3,1917570,3}}</v>
      </c>
    </row>
    <row r="151" spans="50:100" x14ac:dyDescent="0.15">
      <c r="AX151">
        <v>145</v>
      </c>
      <c r="AZ151">
        <f t="shared" ref="AZ151:BC151" si="222">AZ91</f>
        <v>1.5</v>
      </c>
      <c r="BA151">
        <f t="shared" si="222"/>
        <v>0.6</v>
      </c>
      <c r="BB151">
        <f t="shared" si="222"/>
        <v>0.75</v>
      </c>
      <c r="BC151">
        <f t="shared" si="222"/>
        <v>3</v>
      </c>
      <c r="BE151">
        <f t="shared" si="172"/>
        <v>1100</v>
      </c>
      <c r="BF151">
        <f t="shared" si="173"/>
        <v>500</v>
      </c>
      <c r="BG151">
        <f t="shared" si="174"/>
        <v>620</v>
      </c>
      <c r="BH151">
        <f t="shared" si="175"/>
        <v>1200</v>
      </c>
      <c r="BN151">
        <f>'sheet1 (2)'!Y150</f>
        <v>5650522</v>
      </c>
      <c r="BO151">
        <f>'sheet1 (2)'!Z150</f>
        <v>2492000</v>
      </c>
      <c r="BP151">
        <f>'sheet1 (2)'!AA150</f>
        <v>53499626</v>
      </c>
      <c r="BR151">
        <f t="shared" si="181"/>
        <v>1243114</v>
      </c>
      <c r="BS151">
        <f t="shared" si="182"/>
        <v>548240</v>
      </c>
      <c r="BT151">
        <f t="shared" si="183"/>
        <v>11769917</v>
      </c>
      <c r="BV151">
        <f t="shared" si="184"/>
        <v>565052</v>
      </c>
      <c r="BW151">
        <f t="shared" si="185"/>
        <v>249200</v>
      </c>
      <c r="BX151">
        <f t="shared" si="186"/>
        <v>5349962</v>
      </c>
      <c r="BZ151">
        <f t="shared" si="187"/>
        <v>700664</v>
      </c>
      <c r="CA151">
        <f t="shared" si="188"/>
        <v>309008</v>
      </c>
      <c r="CB151">
        <f t="shared" si="189"/>
        <v>6633953</v>
      </c>
      <c r="CD151">
        <f t="shared" si="190"/>
        <v>1356125</v>
      </c>
      <c r="CE151">
        <f t="shared" si="191"/>
        <v>598080</v>
      </c>
      <c r="CF151">
        <f t="shared" si="192"/>
        <v>12839910</v>
      </c>
      <c r="CH151" t="str">
        <f t="shared" si="193"/>
        <v>{{5,1,1,1243114,0}|</v>
      </c>
      <c r="CI151" t="str">
        <f t="shared" si="194"/>
        <v>{5,1,2,548240,0}|</v>
      </c>
      <c r="CJ151" t="str">
        <f t="shared" si="195"/>
        <v>{5,1,3,11769917,3}}</v>
      </c>
      <c r="CK151" t="str">
        <f t="shared" si="196"/>
        <v/>
      </c>
      <c r="CL151" t="str">
        <f t="shared" si="197"/>
        <v>{{5,1,1,565052,0}|</v>
      </c>
      <c r="CM151" t="str">
        <f t="shared" si="198"/>
        <v>{5,1,2,249200,0}|</v>
      </c>
      <c r="CN151" t="str">
        <f t="shared" si="199"/>
        <v>{5,1,3,5349962,3}}</v>
      </c>
      <c r="CO151" t="str">
        <f t="shared" si="200"/>
        <v/>
      </c>
      <c r="CP151" t="str">
        <f t="shared" si="201"/>
        <v>{{5,1,1,700664,0}|</v>
      </c>
      <c r="CQ151" t="str">
        <f t="shared" si="202"/>
        <v>{5,1,2,309008,0}|</v>
      </c>
      <c r="CR151" t="str">
        <f t="shared" si="203"/>
        <v>{5,1,3,6633953,3}}</v>
      </c>
      <c r="CS151" t="str">
        <f t="shared" si="204"/>
        <v/>
      </c>
      <c r="CT151" t="str">
        <f t="shared" si="205"/>
        <v>{{5,1,1,1356125,0}|</v>
      </c>
      <c r="CU151" t="str">
        <f t="shared" si="206"/>
        <v>{5,1,2,598080,0}|</v>
      </c>
      <c r="CV151" t="str">
        <f t="shared" si="207"/>
        <v>{5,1,3,12839910,3}}</v>
      </c>
    </row>
    <row r="152" spans="50:100" x14ac:dyDescent="0.15">
      <c r="AX152">
        <v>146</v>
      </c>
      <c r="AZ152">
        <f t="shared" ref="AZ152:BC152" si="223">AZ92</f>
        <v>3</v>
      </c>
      <c r="BA152">
        <f t="shared" si="223"/>
        <v>0.75</v>
      </c>
      <c r="BB152">
        <f t="shared" si="223"/>
        <v>1</v>
      </c>
      <c r="BC152">
        <f t="shared" si="223"/>
        <v>0.75</v>
      </c>
      <c r="BE152">
        <f t="shared" si="172"/>
        <v>1200</v>
      </c>
      <c r="BF152">
        <f t="shared" si="173"/>
        <v>620</v>
      </c>
      <c r="BG152">
        <f t="shared" si="174"/>
        <v>700</v>
      </c>
      <c r="BH152">
        <f t="shared" si="175"/>
        <v>620</v>
      </c>
      <c r="BN152">
        <f>'sheet1 (2)'!Y151</f>
        <v>8559940</v>
      </c>
      <c r="BO152">
        <f>'sheet1 (2)'!Z151</f>
        <v>2940000</v>
      </c>
      <c r="BP152">
        <f>'sheet1 (2)'!AA151</f>
        <v>63117537</v>
      </c>
      <c r="BR152">
        <f t="shared" si="181"/>
        <v>2054385</v>
      </c>
      <c r="BS152">
        <f t="shared" si="182"/>
        <v>705600</v>
      </c>
      <c r="BT152">
        <f t="shared" si="183"/>
        <v>15148208</v>
      </c>
      <c r="BV152">
        <f t="shared" si="184"/>
        <v>1061432</v>
      </c>
      <c r="BW152">
        <f t="shared" si="185"/>
        <v>364560</v>
      </c>
      <c r="BX152">
        <f t="shared" si="186"/>
        <v>7826574</v>
      </c>
      <c r="BZ152">
        <f t="shared" si="187"/>
        <v>1198391</v>
      </c>
      <c r="CA152">
        <f t="shared" si="188"/>
        <v>411600</v>
      </c>
      <c r="CB152">
        <f t="shared" si="189"/>
        <v>8836455</v>
      </c>
      <c r="CD152">
        <f t="shared" si="190"/>
        <v>1061432</v>
      </c>
      <c r="CE152">
        <f t="shared" si="191"/>
        <v>364560</v>
      </c>
      <c r="CF152">
        <f t="shared" si="192"/>
        <v>7826574</v>
      </c>
      <c r="CH152" t="str">
        <f t="shared" si="193"/>
        <v>{{5,1,1,2054385,0}|</v>
      </c>
      <c r="CI152" t="str">
        <f t="shared" si="194"/>
        <v>{5,1,2,705600,0}|</v>
      </c>
      <c r="CJ152" t="str">
        <f t="shared" si="195"/>
        <v>{5,1,3,15148208,3}}</v>
      </c>
      <c r="CK152" t="str">
        <f t="shared" si="196"/>
        <v/>
      </c>
      <c r="CL152" t="str">
        <f t="shared" si="197"/>
        <v>{{5,1,1,1061432,0}|</v>
      </c>
      <c r="CM152" t="str">
        <f t="shared" si="198"/>
        <v>{5,1,2,364560,0}|</v>
      </c>
      <c r="CN152" t="str">
        <f t="shared" si="199"/>
        <v>{5,1,3,7826574,3}}</v>
      </c>
      <c r="CO152" t="str">
        <f t="shared" si="200"/>
        <v/>
      </c>
      <c r="CP152" t="str">
        <f t="shared" si="201"/>
        <v>{{5,1,1,1198391,0}|</v>
      </c>
      <c r="CQ152" t="str">
        <f t="shared" si="202"/>
        <v>{5,1,2,411600,0}|</v>
      </c>
      <c r="CR152" t="str">
        <f t="shared" si="203"/>
        <v>{5,1,3,8836455,3}}</v>
      </c>
      <c r="CS152" t="str">
        <f t="shared" si="204"/>
        <v/>
      </c>
      <c r="CT152" t="str">
        <f t="shared" si="205"/>
        <v>{{5,1,1,1061432,0}|</v>
      </c>
      <c r="CU152" t="str">
        <f t="shared" si="206"/>
        <v>{5,1,2,364560,0}|</v>
      </c>
      <c r="CV152" t="str">
        <f t="shared" si="207"/>
        <v>{5,1,3,7826574,3}}</v>
      </c>
    </row>
    <row r="153" spans="50:100" x14ac:dyDescent="0.15">
      <c r="AX153">
        <v>147</v>
      </c>
      <c r="AZ153">
        <f t="shared" ref="AZ153:BC153" si="224">AZ93</f>
        <v>1</v>
      </c>
      <c r="BA153">
        <f t="shared" si="224"/>
        <v>1</v>
      </c>
      <c r="BB153">
        <f t="shared" si="224"/>
        <v>0.75</v>
      </c>
      <c r="BC153">
        <f t="shared" si="224"/>
        <v>1.5</v>
      </c>
      <c r="BE153">
        <f t="shared" si="172"/>
        <v>700</v>
      </c>
      <c r="BF153">
        <f t="shared" si="173"/>
        <v>700</v>
      </c>
      <c r="BG153">
        <f t="shared" si="174"/>
        <v>620</v>
      </c>
      <c r="BH153">
        <f t="shared" si="175"/>
        <v>1100</v>
      </c>
      <c r="BN153">
        <f>'sheet1 (2)'!Y152</f>
        <v>20173567</v>
      </c>
      <c r="BO153">
        <f>'sheet1 (2)'!Z152</f>
        <v>19488000</v>
      </c>
      <c r="BP153">
        <f>'sheet1 (2)'!AA152</f>
        <v>418379104</v>
      </c>
      <c r="BR153">
        <f t="shared" si="181"/>
        <v>2824299</v>
      </c>
      <c r="BS153">
        <f t="shared" si="182"/>
        <v>2728320</v>
      </c>
      <c r="BT153">
        <f t="shared" si="183"/>
        <v>58573074</v>
      </c>
      <c r="BV153">
        <f t="shared" si="184"/>
        <v>2824299</v>
      </c>
      <c r="BW153">
        <f t="shared" si="185"/>
        <v>2728320</v>
      </c>
      <c r="BX153">
        <f t="shared" si="186"/>
        <v>58573074</v>
      </c>
      <c r="BZ153">
        <f t="shared" si="187"/>
        <v>2501522</v>
      </c>
      <c r="CA153">
        <f t="shared" si="188"/>
        <v>2416512</v>
      </c>
      <c r="CB153">
        <f t="shared" si="189"/>
        <v>51879008</v>
      </c>
      <c r="CD153">
        <f t="shared" si="190"/>
        <v>4438184</v>
      </c>
      <c r="CE153">
        <f t="shared" si="191"/>
        <v>4287360</v>
      </c>
      <c r="CF153">
        <f t="shared" si="192"/>
        <v>92043402</v>
      </c>
      <c r="CH153" t="str">
        <f t="shared" si="193"/>
        <v>{{5,1,1,2824299,0}|</v>
      </c>
      <c r="CI153" t="str">
        <f t="shared" si="194"/>
        <v>{5,1,2,2728320,0}|</v>
      </c>
      <c r="CJ153" t="str">
        <f t="shared" si="195"/>
        <v>{5,1,3,58573074,3}}</v>
      </c>
      <c r="CK153" t="str">
        <f t="shared" si="196"/>
        <v/>
      </c>
      <c r="CL153" t="str">
        <f t="shared" si="197"/>
        <v>{{5,1,1,2824299,0}|</v>
      </c>
      <c r="CM153" t="str">
        <f t="shared" si="198"/>
        <v>{5,1,2,2728320,0}|</v>
      </c>
      <c r="CN153" t="str">
        <f t="shared" si="199"/>
        <v>{5,1,3,58573074,3}}</v>
      </c>
      <c r="CO153" t="str">
        <f t="shared" si="200"/>
        <v/>
      </c>
      <c r="CP153" t="str">
        <f t="shared" si="201"/>
        <v>{{5,1,1,2501522,0}|</v>
      </c>
      <c r="CQ153" t="str">
        <f t="shared" si="202"/>
        <v>{5,1,2,2416512,0}|</v>
      </c>
      <c r="CR153" t="str">
        <f t="shared" si="203"/>
        <v>{5,1,3,51879008,3}}</v>
      </c>
      <c r="CS153" t="str">
        <f t="shared" si="204"/>
        <v/>
      </c>
      <c r="CT153" t="str">
        <f t="shared" si="205"/>
        <v>{{5,1,1,4438184,0}|</v>
      </c>
      <c r="CU153" t="str">
        <f t="shared" si="206"/>
        <v>{5,1,2,4287360,0}|</v>
      </c>
      <c r="CV153" t="str">
        <f t="shared" si="207"/>
        <v>{5,1,3,92043402,3}}</v>
      </c>
    </row>
    <row r="154" spans="50:100" x14ac:dyDescent="0.15">
      <c r="AX154">
        <v>148</v>
      </c>
      <c r="AZ154">
        <f t="shared" ref="AZ154:BC154" si="225">AZ94</f>
        <v>1</v>
      </c>
      <c r="BA154">
        <f t="shared" si="225"/>
        <v>1</v>
      </c>
      <c r="BB154">
        <f t="shared" si="225"/>
        <v>1</v>
      </c>
      <c r="BC154">
        <f t="shared" si="225"/>
        <v>1</v>
      </c>
      <c r="BE154">
        <f t="shared" si="172"/>
        <v>700</v>
      </c>
      <c r="BF154">
        <f t="shared" si="173"/>
        <v>700</v>
      </c>
      <c r="BG154">
        <f t="shared" si="174"/>
        <v>700</v>
      </c>
      <c r="BH154">
        <f t="shared" si="175"/>
        <v>700</v>
      </c>
      <c r="BN154">
        <f>'sheet1 (2)'!Y153</f>
        <v>23251298</v>
      </c>
      <c r="BO154">
        <f>'sheet1 (2)'!Z153</f>
        <v>25200000</v>
      </c>
      <c r="BP154">
        <f>'sheet1 (2)'!AA153</f>
        <v>541007462</v>
      </c>
      <c r="BR154">
        <f t="shared" si="181"/>
        <v>3255181</v>
      </c>
      <c r="BS154">
        <f t="shared" si="182"/>
        <v>3528000</v>
      </c>
      <c r="BT154">
        <f t="shared" si="183"/>
        <v>75741044</v>
      </c>
      <c r="BV154">
        <f t="shared" si="184"/>
        <v>3255181</v>
      </c>
      <c r="BW154">
        <f t="shared" si="185"/>
        <v>3528000</v>
      </c>
      <c r="BX154">
        <f t="shared" si="186"/>
        <v>75741044</v>
      </c>
      <c r="BZ154">
        <f t="shared" si="187"/>
        <v>3255181</v>
      </c>
      <c r="CA154">
        <f t="shared" si="188"/>
        <v>3528000</v>
      </c>
      <c r="CB154">
        <f t="shared" si="189"/>
        <v>75741044</v>
      </c>
      <c r="CD154">
        <f t="shared" si="190"/>
        <v>3255181</v>
      </c>
      <c r="CE154">
        <f t="shared" si="191"/>
        <v>3528000</v>
      </c>
      <c r="CF154">
        <f t="shared" si="192"/>
        <v>75741044</v>
      </c>
      <c r="CH154" t="str">
        <f t="shared" si="193"/>
        <v>{{5,1,1,3255181,0}|</v>
      </c>
      <c r="CI154" t="str">
        <f t="shared" si="194"/>
        <v>{5,1,2,3528000,0}|</v>
      </c>
      <c r="CJ154" t="str">
        <f t="shared" si="195"/>
        <v>{5,1,3,75741044,3}}</v>
      </c>
      <c r="CK154" t="str">
        <f t="shared" si="196"/>
        <v/>
      </c>
      <c r="CL154" t="str">
        <f t="shared" si="197"/>
        <v>{{5,1,1,3255181,0}|</v>
      </c>
      <c r="CM154" t="str">
        <f t="shared" si="198"/>
        <v>{5,1,2,3528000,0}|</v>
      </c>
      <c r="CN154" t="str">
        <f t="shared" si="199"/>
        <v>{5,1,3,75741044,3}}</v>
      </c>
      <c r="CO154" t="str">
        <f t="shared" si="200"/>
        <v/>
      </c>
      <c r="CP154" t="str">
        <f t="shared" si="201"/>
        <v>{{5,1,1,3255181,0}|</v>
      </c>
      <c r="CQ154" t="str">
        <f t="shared" si="202"/>
        <v>{5,1,2,3528000,0}|</v>
      </c>
      <c r="CR154" t="str">
        <f t="shared" si="203"/>
        <v>{5,1,3,75741044,3}}</v>
      </c>
      <c r="CS154" t="str">
        <f t="shared" si="204"/>
        <v/>
      </c>
      <c r="CT154" t="str">
        <f t="shared" si="205"/>
        <v>{{5,1,1,3255181,0}|</v>
      </c>
      <c r="CU154" t="str">
        <f t="shared" si="206"/>
        <v>{5,1,2,3528000,0}|</v>
      </c>
      <c r="CV154" t="str">
        <f t="shared" si="207"/>
        <v>{5,1,3,75741044,3}}</v>
      </c>
    </row>
    <row r="155" spans="50:100" x14ac:dyDescent="0.15">
      <c r="AX155">
        <v>149</v>
      </c>
      <c r="AZ155">
        <f t="shared" ref="AZ155:BC155" si="226">AZ95</f>
        <v>1</v>
      </c>
      <c r="BA155">
        <f t="shared" si="226"/>
        <v>1</v>
      </c>
      <c r="BB155">
        <f t="shared" si="226"/>
        <v>0.5</v>
      </c>
      <c r="BC155">
        <f t="shared" si="226"/>
        <v>0</v>
      </c>
      <c r="BE155">
        <f t="shared" si="172"/>
        <v>700</v>
      </c>
      <c r="BF155">
        <f t="shared" si="173"/>
        <v>700</v>
      </c>
      <c r="BG155">
        <f t="shared" si="174"/>
        <v>420</v>
      </c>
      <c r="BH155">
        <f t="shared" si="175"/>
        <v>0</v>
      </c>
      <c r="BN155">
        <f>'sheet1 (2)'!Y154</f>
        <v>22448804</v>
      </c>
      <c r="BO155">
        <f>'sheet1 (2)'!Z154</f>
        <v>28478800</v>
      </c>
      <c r="BP155">
        <f>'sheet1 (2)'!AA154</f>
        <v>611398544</v>
      </c>
      <c r="BR155">
        <f t="shared" si="181"/>
        <v>3142832</v>
      </c>
      <c r="BS155">
        <f t="shared" si="182"/>
        <v>3987032</v>
      </c>
      <c r="BT155">
        <f t="shared" si="183"/>
        <v>85595796</v>
      </c>
      <c r="BV155">
        <f t="shared" si="184"/>
        <v>3142832</v>
      </c>
      <c r="BW155">
        <f t="shared" si="185"/>
        <v>3987032</v>
      </c>
      <c r="BX155">
        <f t="shared" si="186"/>
        <v>85595796</v>
      </c>
      <c r="BZ155">
        <f t="shared" si="187"/>
        <v>1885699</v>
      </c>
      <c r="CA155">
        <f t="shared" si="188"/>
        <v>2392219</v>
      </c>
      <c r="CB155">
        <f t="shared" si="189"/>
        <v>51357477</v>
      </c>
      <c r="CD155">
        <f t="shared" si="190"/>
        <v>0</v>
      </c>
      <c r="CE155">
        <f t="shared" si="191"/>
        <v>0</v>
      </c>
      <c r="CF155">
        <f t="shared" si="192"/>
        <v>0</v>
      </c>
      <c r="CH155" t="str">
        <f t="shared" si="193"/>
        <v>{{5,1,1,3142832,0}|</v>
      </c>
      <c r="CI155" t="str">
        <f t="shared" si="194"/>
        <v>{5,1,2,3987032,0}|</v>
      </c>
      <c r="CJ155" t="str">
        <f t="shared" si="195"/>
        <v>{5,1,3,85595796,3}}</v>
      </c>
      <c r="CK155" t="str">
        <f t="shared" si="196"/>
        <v/>
      </c>
      <c r="CL155" t="str">
        <f t="shared" si="197"/>
        <v>{{5,1,1,3142832,0}|</v>
      </c>
      <c r="CM155" t="str">
        <f t="shared" si="198"/>
        <v>{5,1,2,3987032,0}|</v>
      </c>
      <c r="CN155" t="str">
        <f t="shared" si="199"/>
        <v>{5,1,3,85595796,3}}</v>
      </c>
      <c r="CO155" t="str">
        <f t="shared" si="200"/>
        <v/>
      </c>
      <c r="CP155" t="str">
        <f t="shared" si="201"/>
        <v>{{5,1,1,1885699,0}|</v>
      </c>
      <c r="CQ155" t="str">
        <f t="shared" si="202"/>
        <v>{5,1,2,2392219,0}|</v>
      </c>
      <c r="CR155" t="str">
        <f t="shared" si="203"/>
        <v>{5,1,3,51357477,3}}</v>
      </c>
      <c r="CS155" t="str">
        <f t="shared" si="204"/>
        <v/>
      </c>
      <c r="CT155" t="str">
        <f t="shared" si="205"/>
        <v>{{5,1,1,0,0}|</v>
      </c>
      <c r="CU155" t="str">
        <f t="shared" si="206"/>
        <v>{5,1,2,0,0}|</v>
      </c>
      <c r="CV155" t="str">
        <f t="shared" si="207"/>
        <v>{5,1,3,0,3}}</v>
      </c>
    </row>
    <row r="156" spans="50:100" x14ac:dyDescent="0.15">
      <c r="AX156">
        <v>150</v>
      </c>
      <c r="AZ156">
        <f t="shared" ref="AZ156:BC156" si="227">AZ96</f>
        <v>1.5</v>
      </c>
      <c r="BA156">
        <f t="shared" si="227"/>
        <v>0.6</v>
      </c>
      <c r="BB156">
        <f t="shared" si="227"/>
        <v>1</v>
      </c>
      <c r="BC156">
        <f t="shared" si="227"/>
        <v>1.5</v>
      </c>
      <c r="BE156">
        <f t="shared" si="172"/>
        <v>1100</v>
      </c>
      <c r="BF156">
        <f t="shared" si="173"/>
        <v>500</v>
      </c>
      <c r="BG156">
        <f t="shared" si="174"/>
        <v>700</v>
      </c>
      <c r="BH156">
        <f t="shared" si="175"/>
        <v>1100</v>
      </c>
      <c r="BN156">
        <f>'sheet1 (2)'!Y155</f>
        <v>33289992</v>
      </c>
      <c r="BO156">
        <f>'sheet1 (2)'!Z155</f>
        <v>30240000</v>
      </c>
      <c r="BP156">
        <f>'sheet1 (2)'!AA155</f>
        <v>649208955</v>
      </c>
      <c r="BR156">
        <f t="shared" si="181"/>
        <v>7323798</v>
      </c>
      <c r="BS156">
        <f t="shared" si="182"/>
        <v>6652800</v>
      </c>
      <c r="BT156">
        <f t="shared" si="183"/>
        <v>142825970</v>
      </c>
      <c r="BV156">
        <f t="shared" si="184"/>
        <v>3328999</v>
      </c>
      <c r="BW156">
        <f t="shared" si="185"/>
        <v>3024000</v>
      </c>
      <c r="BX156">
        <f t="shared" si="186"/>
        <v>64920895</v>
      </c>
      <c r="BZ156">
        <f t="shared" si="187"/>
        <v>4660598</v>
      </c>
      <c r="CA156">
        <f t="shared" si="188"/>
        <v>4233600</v>
      </c>
      <c r="CB156">
        <f t="shared" si="189"/>
        <v>90889253</v>
      </c>
      <c r="CD156">
        <f t="shared" si="190"/>
        <v>7323798</v>
      </c>
      <c r="CE156">
        <f t="shared" si="191"/>
        <v>6652800</v>
      </c>
      <c r="CF156">
        <f t="shared" si="192"/>
        <v>142825970</v>
      </c>
      <c r="CH156" t="str">
        <f t="shared" si="193"/>
        <v>{{5,1,1,7323798,0}|</v>
      </c>
      <c r="CI156" t="str">
        <f t="shared" si="194"/>
        <v>{5,1,2,6652800,0}|</v>
      </c>
      <c r="CJ156" t="str">
        <f t="shared" si="195"/>
        <v>{5,1,3,142825970,3}}</v>
      </c>
      <c r="CK156" t="str">
        <f t="shared" si="196"/>
        <v/>
      </c>
      <c r="CL156" t="str">
        <f t="shared" si="197"/>
        <v>{{5,1,1,3328999,0}|</v>
      </c>
      <c r="CM156" t="str">
        <f t="shared" si="198"/>
        <v>{5,1,2,3024000,0}|</v>
      </c>
      <c r="CN156" t="str">
        <f t="shared" si="199"/>
        <v>{5,1,3,64920895,3}}</v>
      </c>
      <c r="CO156" t="str">
        <f t="shared" si="200"/>
        <v/>
      </c>
      <c r="CP156" t="str">
        <f t="shared" si="201"/>
        <v>{{5,1,1,4660598,0}|</v>
      </c>
      <c r="CQ156" t="str">
        <f t="shared" si="202"/>
        <v>{5,1,2,4233600,0}|</v>
      </c>
      <c r="CR156" t="str">
        <f t="shared" si="203"/>
        <v>{5,1,3,90889253,3}}</v>
      </c>
      <c r="CS156" t="str">
        <f t="shared" si="204"/>
        <v/>
      </c>
      <c r="CT156" t="str">
        <f t="shared" si="205"/>
        <v>{{5,1,1,7323798,0}|</v>
      </c>
      <c r="CU156" t="str">
        <f t="shared" si="206"/>
        <v>{5,1,2,6652800,0}|</v>
      </c>
      <c r="CV156" t="str">
        <f t="shared" si="207"/>
        <v>{5,1,3,142825970,3}}</v>
      </c>
    </row>
    <row r="157" spans="50:100" x14ac:dyDescent="0.15">
      <c r="AX157">
        <v>151</v>
      </c>
      <c r="AZ157">
        <f t="shared" ref="AZ157:BC157" si="228">AZ97</f>
        <v>0.75</v>
      </c>
      <c r="BA157">
        <f t="shared" si="228"/>
        <v>1</v>
      </c>
      <c r="BB157">
        <f t="shared" si="228"/>
        <v>3</v>
      </c>
      <c r="BC157">
        <f t="shared" si="228"/>
        <v>0.75</v>
      </c>
      <c r="BE157">
        <f t="shared" si="172"/>
        <v>620</v>
      </c>
      <c r="BF157">
        <f t="shared" si="173"/>
        <v>700</v>
      </c>
      <c r="BG157">
        <f t="shared" si="174"/>
        <v>1200</v>
      </c>
      <c r="BH157">
        <f t="shared" si="175"/>
        <v>620</v>
      </c>
      <c r="BN157">
        <f>'sheet1 (2)'!Y156</f>
        <v>39186973</v>
      </c>
      <c r="BO157">
        <f>'sheet1 (2)'!Z156</f>
        <v>33264000</v>
      </c>
      <c r="BP157">
        <f>'sheet1 (2)'!AA156</f>
        <v>714129850</v>
      </c>
      <c r="BR157">
        <f t="shared" si="181"/>
        <v>4859184</v>
      </c>
      <c r="BS157">
        <f t="shared" si="182"/>
        <v>4124736</v>
      </c>
      <c r="BT157">
        <f t="shared" si="183"/>
        <v>88552101</v>
      </c>
      <c r="BV157">
        <f t="shared" si="184"/>
        <v>5486176</v>
      </c>
      <c r="BW157">
        <f t="shared" si="185"/>
        <v>4656960</v>
      </c>
      <c r="BX157">
        <f t="shared" si="186"/>
        <v>99978179</v>
      </c>
      <c r="BZ157">
        <f t="shared" si="187"/>
        <v>9404873</v>
      </c>
      <c r="CA157">
        <f t="shared" si="188"/>
        <v>7983360</v>
      </c>
      <c r="CB157">
        <f t="shared" si="189"/>
        <v>171391164</v>
      </c>
      <c r="CD157">
        <f t="shared" si="190"/>
        <v>4859184</v>
      </c>
      <c r="CE157">
        <f t="shared" si="191"/>
        <v>4124736</v>
      </c>
      <c r="CF157">
        <f t="shared" si="192"/>
        <v>88552101</v>
      </c>
      <c r="CH157" t="str">
        <f t="shared" si="193"/>
        <v>{{5,1,1,4859184,0}|</v>
      </c>
      <c r="CI157" t="str">
        <f t="shared" si="194"/>
        <v>{5,1,2,4124736,0}|</v>
      </c>
      <c r="CJ157" t="str">
        <f t="shared" si="195"/>
        <v>{5,1,3,88552101,3}}</v>
      </c>
      <c r="CK157" t="str">
        <f t="shared" si="196"/>
        <v/>
      </c>
      <c r="CL157" t="str">
        <f t="shared" si="197"/>
        <v>{{5,1,1,5486176,0}|</v>
      </c>
      <c r="CM157" t="str">
        <f t="shared" si="198"/>
        <v>{5,1,2,4656960,0}|</v>
      </c>
      <c r="CN157" t="str">
        <f t="shared" si="199"/>
        <v>{5,1,3,99978179,3}}</v>
      </c>
      <c r="CO157" t="str">
        <f t="shared" si="200"/>
        <v/>
      </c>
      <c r="CP157" t="str">
        <f t="shared" si="201"/>
        <v>{{5,1,1,9404873,0}|</v>
      </c>
      <c r="CQ157" t="str">
        <f t="shared" si="202"/>
        <v>{5,1,2,7983360,0}|</v>
      </c>
      <c r="CR157" t="str">
        <f t="shared" si="203"/>
        <v>{5,1,3,171391164,3}}</v>
      </c>
      <c r="CS157" t="str">
        <f t="shared" si="204"/>
        <v/>
      </c>
      <c r="CT157" t="str">
        <f t="shared" si="205"/>
        <v>{{5,1,1,4859184,0}|</v>
      </c>
      <c r="CU157" t="str">
        <f t="shared" si="206"/>
        <v>{5,1,2,4124736,0}|</v>
      </c>
      <c r="CV157" t="str">
        <f t="shared" si="207"/>
        <v>{5,1,3,88552101,3}}</v>
      </c>
    </row>
    <row r="158" spans="50:100" x14ac:dyDescent="0.15">
      <c r="AX158">
        <v>152</v>
      </c>
      <c r="AZ158">
        <f t="shared" ref="AZ158:BC158" si="229">AZ98</f>
        <v>1.5</v>
      </c>
      <c r="BA158">
        <f t="shared" si="229"/>
        <v>0.6</v>
      </c>
      <c r="BB158">
        <f t="shared" si="229"/>
        <v>3</v>
      </c>
      <c r="BC158">
        <f t="shared" si="229"/>
        <v>0.75</v>
      </c>
      <c r="BE158">
        <f t="shared" si="172"/>
        <v>1100</v>
      </c>
      <c r="BF158">
        <f t="shared" si="173"/>
        <v>500</v>
      </c>
      <c r="BG158">
        <f t="shared" si="174"/>
        <v>1200</v>
      </c>
      <c r="BH158">
        <f t="shared" si="175"/>
        <v>620</v>
      </c>
      <c r="BN158">
        <f>'sheet1 (2)'!Y157</f>
        <v>300559</v>
      </c>
      <c r="BO158">
        <f>'sheet1 (2)'!Z157</f>
        <v>35000</v>
      </c>
      <c r="BP158">
        <f>'sheet1 (2)'!AA157</f>
        <v>751399</v>
      </c>
      <c r="BR158">
        <f t="shared" si="181"/>
        <v>66122</v>
      </c>
      <c r="BS158">
        <f t="shared" si="182"/>
        <v>7700</v>
      </c>
      <c r="BT158">
        <f t="shared" si="183"/>
        <v>165307</v>
      </c>
      <c r="BV158">
        <f t="shared" si="184"/>
        <v>30055</v>
      </c>
      <c r="BW158">
        <f t="shared" si="185"/>
        <v>3500</v>
      </c>
      <c r="BX158">
        <f t="shared" si="186"/>
        <v>75139</v>
      </c>
      <c r="BZ158">
        <f t="shared" si="187"/>
        <v>72134</v>
      </c>
      <c r="CA158">
        <f t="shared" si="188"/>
        <v>8400</v>
      </c>
      <c r="CB158">
        <f t="shared" si="189"/>
        <v>180335</v>
      </c>
      <c r="CD158">
        <f t="shared" si="190"/>
        <v>37269</v>
      </c>
      <c r="CE158">
        <f t="shared" si="191"/>
        <v>4340</v>
      </c>
      <c r="CF158">
        <f t="shared" si="192"/>
        <v>93173</v>
      </c>
      <c r="CH158" t="str">
        <f t="shared" si="193"/>
        <v>{{5,1,1,66122,0}|</v>
      </c>
      <c r="CI158" t="str">
        <f t="shared" si="194"/>
        <v>{5,1,2,7700,0}|</v>
      </c>
      <c r="CJ158" t="str">
        <f t="shared" si="195"/>
        <v>{5,1,3,165307,3}}</v>
      </c>
      <c r="CK158" t="str">
        <f t="shared" si="196"/>
        <v/>
      </c>
      <c r="CL158" t="str">
        <f t="shared" si="197"/>
        <v>{{5,1,1,30055,0}|</v>
      </c>
      <c r="CM158" t="str">
        <f t="shared" si="198"/>
        <v>{5,1,2,3500,0}|</v>
      </c>
      <c r="CN158" t="str">
        <f t="shared" si="199"/>
        <v>{5,1,3,75139,3}}</v>
      </c>
      <c r="CO158" t="str">
        <f t="shared" si="200"/>
        <v/>
      </c>
      <c r="CP158" t="str">
        <f t="shared" si="201"/>
        <v>{{5,1,1,72134,0}|</v>
      </c>
      <c r="CQ158" t="str">
        <f t="shared" si="202"/>
        <v>{5,1,2,8400,0}|</v>
      </c>
      <c r="CR158" t="str">
        <f t="shared" si="203"/>
        <v>{5,1,3,180335,3}}</v>
      </c>
      <c r="CS158" t="str">
        <f t="shared" si="204"/>
        <v/>
      </c>
      <c r="CT158" t="str">
        <f t="shared" si="205"/>
        <v>{{5,1,1,37269,0}|</v>
      </c>
      <c r="CU158" t="str">
        <f t="shared" si="206"/>
        <v>{5,1,2,4340,0}|</v>
      </c>
      <c r="CV158" t="str">
        <f t="shared" si="207"/>
        <v>{5,1,3,93173,3}}</v>
      </c>
    </row>
    <row r="159" spans="50:100" x14ac:dyDescent="0.15">
      <c r="AX159">
        <v>153</v>
      </c>
      <c r="AZ159">
        <f t="shared" ref="AZ159:BC159" si="230">AZ99</f>
        <v>1.5</v>
      </c>
      <c r="BA159">
        <f t="shared" si="230"/>
        <v>0.75</v>
      </c>
      <c r="BB159">
        <f t="shared" si="230"/>
        <v>1</v>
      </c>
      <c r="BC159">
        <f t="shared" si="230"/>
        <v>1</v>
      </c>
      <c r="BE159">
        <f t="shared" si="172"/>
        <v>1100</v>
      </c>
      <c r="BF159">
        <f t="shared" si="173"/>
        <v>620</v>
      </c>
      <c r="BG159">
        <f t="shared" si="174"/>
        <v>700</v>
      </c>
      <c r="BH159">
        <f t="shared" si="175"/>
        <v>700</v>
      </c>
      <c r="BN159">
        <f>'sheet1 (2)'!Y158</f>
        <v>1562910</v>
      </c>
      <c r="BO159">
        <f>'sheet1 (2)'!Z158</f>
        <v>2240000</v>
      </c>
      <c r="BP159">
        <f>'sheet1 (2)'!AA158</f>
        <v>48089552</v>
      </c>
      <c r="BR159">
        <f t="shared" si="181"/>
        <v>343840</v>
      </c>
      <c r="BS159">
        <f t="shared" si="182"/>
        <v>492800</v>
      </c>
      <c r="BT159">
        <f t="shared" si="183"/>
        <v>10579701</v>
      </c>
      <c r="BV159">
        <f t="shared" si="184"/>
        <v>193800</v>
      </c>
      <c r="BW159">
        <f t="shared" si="185"/>
        <v>277760</v>
      </c>
      <c r="BX159">
        <f t="shared" si="186"/>
        <v>5963104</v>
      </c>
      <c r="BZ159">
        <f t="shared" si="187"/>
        <v>218807</v>
      </c>
      <c r="CA159">
        <f t="shared" si="188"/>
        <v>313600</v>
      </c>
      <c r="CB159">
        <f t="shared" si="189"/>
        <v>6732537</v>
      </c>
      <c r="CD159">
        <f t="shared" si="190"/>
        <v>218807</v>
      </c>
      <c r="CE159">
        <f t="shared" si="191"/>
        <v>313600</v>
      </c>
      <c r="CF159">
        <f t="shared" si="192"/>
        <v>6732537</v>
      </c>
      <c r="CH159" t="str">
        <f t="shared" si="193"/>
        <v>{{5,1,1,343840,0}|</v>
      </c>
      <c r="CI159" t="str">
        <f t="shared" si="194"/>
        <v>{5,1,2,492800,0}|</v>
      </c>
      <c r="CJ159" t="str">
        <f t="shared" si="195"/>
        <v>{5,1,3,10579701,3}}</v>
      </c>
      <c r="CK159" t="str">
        <f t="shared" si="196"/>
        <v/>
      </c>
      <c r="CL159" t="str">
        <f t="shared" si="197"/>
        <v>{{5,1,1,193800,0}|</v>
      </c>
      <c r="CM159" t="str">
        <f t="shared" si="198"/>
        <v>{5,1,2,277760,0}|</v>
      </c>
      <c r="CN159" t="str">
        <f t="shared" si="199"/>
        <v>{5,1,3,5963104,3}}</v>
      </c>
      <c r="CO159" t="str">
        <f t="shared" si="200"/>
        <v/>
      </c>
      <c r="CP159" t="str">
        <f t="shared" si="201"/>
        <v>{{5,1,1,218807,0}|</v>
      </c>
      <c r="CQ159" t="str">
        <f t="shared" si="202"/>
        <v>{5,1,2,313600,0}|</v>
      </c>
      <c r="CR159" t="str">
        <f t="shared" si="203"/>
        <v>{5,1,3,6732537,3}}</v>
      </c>
      <c r="CS159" t="str">
        <f t="shared" si="204"/>
        <v/>
      </c>
      <c r="CT159" t="str">
        <f t="shared" si="205"/>
        <v>{{5,1,1,218807,0}|</v>
      </c>
      <c r="CU159" t="str">
        <f t="shared" si="206"/>
        <v>{5,1,2,313600,0}|</v>
      </c>
      <c r="CV159" t="str">
        <f t="shared" si="207"/>
        <v>{5,1,3,6732537,3}}</v>
      </c>
    </row>
    <row r="160" spans="50:100" x14ac:dyDescent="0.15">
      <c r="AX160">
        <v>154</v>
      </c>
      <c r="AZ160">
        <f t="shared" ref="AZ160:BC160" si="231">AZ100</f>
        <v>1.5</v>
      </c>
      <c r="BA160">
        <f t="shared" si="231"/>
        <v>1</v>
      </c>
      <c r="BB160">
        <f t="shared" si="231"/>
        <v>0.75</v>
      </c>
      <c r="BC160">
        <f t="shared" si="231"/>
        <v>1</v>
      </c>
      <c r="BE160">
        <f t="shared" si="172"/>
        <v>1100</v>
      </c>
      <c r="BF160">
        <f t="shared" si="173"/>
        <v>700</v>
      </c>
      <c r="BG160">
        <f t="shared" si="174"/>
        <v>620</v>
      </c>
      <c r="BH160">
        <f t="shared" si="175"/>
        <v>700</v>
      </c>
      <c r="BN160">
        <f>'sheet1 (2)'!Y159</f>
        <v>3366268</v>
      </c>
      <c r="BO160">
        <f>'sheet1 (2)'!Z159</f>
        <v>4200000</v>
      </c>
      <c r="BP160">
        <f>'sheet1 (2)'!AA159</f>
        <v>90167910</v>
      </c>
      <c r="BR160">
        <f t="shared" si="181"/>
        <v>740578</v>
      </c>
      <c r="BS160">
        <f t="shared" si="182"/>
        <v>924000</v>
      </c>
      <c r="BT160">
        <f t="shared" si="183"/>
        <v>19836940</v>
      </c>
      <c r="BV160">
        <f t="shared" si="184"/>
        <v>471277</v>
      </c>
      <c r="BW160">
        <f t="shared" si="185"/>
        <v>588000</v>
      </c>
      <c r="BX160">
        <f t="shared" si="186"/>
        <v>12623507</v>
      </c>
      <c r="BZ160">
        <f t="shared" si="187"/>
        <v>417417</v>
      </c>
      <c r="CA160">
        <f t="shared" si="188"/>
        <v>520800</v>
      </c>
      <c r="CB160">
        <f t="shared" si="189"/>
        <v>11180820</v>
      </c>
      <c r="CD160">
        <f t="shared" si="190"/>
        <v>471277</v>
      </c>
      <c r="CE160">
        <f t="shared" si="191"/>
        <v>588000</v>
      </c>
      <c r="CF160">
        <f t="shared" si="192"/>
        <v>12623507</v>
      </c>
      <c r="CH160" t="str">
        <f t="shared" si="193"/>
        <v>{{5,1,1,740578,0}|</v>
      </c>
      <c r="CI160" t="str">
        <f t="shared" si="194"/>
        <v>{5,1,2,924000,0}|</v>
      </c>
      <c r="CJ160" t="str">
        <f t="shared" si="195"/>
        <v>{5,1,3,19836940,3}}</v>
      </c>
      <c r="CK160" t="str">
        <f t="shared" si="196"/>
        <v/>
      </c>
      <c r="CL160" t="str">
        <f t="shared" si="197"/>
        <v>{{5,1,1,471277,0}|</v>
      </c>
      <c r="CM160" t="str">
        <f t="shared" si="198"/>
        <v>{5,1,2,588000,0}|</v>
      </c>
      <c r="CN160" t="str">
        <f t="shared" si="199"/>
        <v>{5,1,3,12623507,3}}</v>
      </c>
      <c r="CO160" t="str">
        <f t="shared" si="200"/>
        <v/>
      </c>
      <c r="CP160" t="str">
        <f t="shared" si="201"/>
        <v>{{5,1,1,417417,0}|</v>
      </c>
      <c r="CQ160" t="str">
        <f t="shared" si="202"/>
        <v>{5,1,2,520800,0}|</v>
      </c>
      <c r="CR160" t="str">
        <f t="shared" si="203"/>
        <v>{5,1,3,11180820,3}}</v>
      </c>
      <c r="CS160" t="str">
        <f t="shared" si="204"/>
        <v/>
      </c>
      <c r="CT160" t="str">
        <f t="shared" si="205"/>
        <v>{{5,1,1,471277,0}|</v>
      </c>
      <c r="CU160" t="str">
        <f t="shared" si="206"/>
        <v>{5,1,2,588000,0}|</v>
      </c>
      <c r="CV160" t="str">
        <f t="shared" si="207"/>
        <v>{5,1,3,12623507,3}}</v>
      </c>
    </row>
    <row r="161" spans="50:100" x14ac:dyDescent="0.15">
      <c r="AX161">
        <v>155</v>
      </c>
      <c r="AZ161">
        <f t="shared" ref="AZ161:BC161" si="232">AZ101</f>
        <v>3</v>
      </c>
      <c r="BA161">
        <f t="shared" si="232"/>
        <v>1</v>
      </c>
      <c r="BB161">
        <f t="shared" si="232"/>
        <v>0.75</v>
      </c>
      <c r="BC161">
        <f t="shared" si="232"/>
        <v>0.75</v>
      </c>
      <c r="BE161">
        <f t="shared" si="172"/>
        <v>1200</v>
      </c>
      <c r="BF161">
        <f t="shared" si="173"/>
        <v>700</v>
      </c>
      <c r="BG161">
        <f t="shared" si="174"/>
        <v>620</v>
      </c>
      <c r="BH161">
        <f t="shared" si="175"/>
        <v>620</v>
      </c>
      <c r="BN161">
        <f>'sheet1 (2)'!Y160</f>
        <v>4989291</v>
      </c>
      <c r="BO161">
        <f>'sheet1 (2)'!Z160</f>
        <v>5614000</v>
      </c>
      <c r="BP161">
        <f>'sheet1 (2)'!AA160</f>
        <v>120524440</v>
      </c>
      <c r="BR161">
        <f t="shared" si="181"/>
        <v>1197429</v>
      </c>
      <c r="BS161">
        <f t="shared" si="182"/>
        <v>1347360</v>
      </c>
      <c r="BT161">
        <f t="shared" si="183"/>
        <v>28925865</v>
      </c>
      <c r="BV161">
        <f t="shared" si="184"/>
        <v>698500</v>
      </c>
      <c r="BW161">
        <f t="shared" si="185"/>
        <v>785960</v>
      </c>
      <c r="BX161">
        <f t="shared" si="186"/>
        <v>16873421</v>
      </c>
      <c r="BZ161">
        <f t="shared" si="187"/>
        <v>618672</v>
      </c>
      <c r="CA161">
        <f t="shared" si="188"/>
        <v>696136</v>
      </c>
      <c r="CB161">
        <f t="shared" si="189"/>
        <v>14945030</v>
      </c>
      <c r="CD161">
        <f t="shared" si="190"/>
        <v>618672</v>
      </c>
      <c r="CE161">
        <f t="shared" si="191"/>
        <v>696136</v>
      </c>
      <c r="CF161">
        <f t="shared" si="192"/>
        <v>14945030</v>
      </c>
      <c r="CH161" t="str">
        <f t="shared" si="193"/>
        <v>{{5,1,1,1197429,0}|</v>
      </c>
      <c r="CI161" t="str">
        <f t="shared" si="194"/>
        <v>{5,1,2,1347360,0}|</v>
      </c>
      <c r="CJ161" t="str">
        <f t="shared" si="195"/>
        <v>{5,1,3,28925865,3}}</v>
      </c>
      <c r="CK161" t="str">
        <f t="shared" si="196"/>
        <v/>
      </c>
      <c r="CL161" t="str">
        <f t="shared" si="197"/>
        <v>{{5,1,1,698500,0}|</v>
      </c>
      <c r="CM161" t="str">
        <f t="shared" si="198"/>
        <v>{5,1,2,785960,0}|</v>
      </c>
      <c r="CN161" t="str">
        <f t="shared" si="199"/>
        <v>{5,1,3,16873421,3}}</v>
      </c>
      <c r="CO161" t="str">
        <f t="shared" si="200"/>
        <v/>
      </c>
      <c r="CP161" t="str">
        <f t="shared" si="201"/>
        <v>{{5,1,1,618672,0}|</v>
      </c>
      <c r="CQ161" t="str">
        <f t="shared" si="202"/>
        <v>{5,1,2,696136,0}|</v>
      </c>
      <c r="CR161" t="str">
        <f t="shared" si="203"/>
        <v>{5,1,3,14945030,3}}</v>
      </c>
      <c r="CS161" t="str">
        <f t="shared" si="204"/>
        <v/>
      </c>
      <c r="CT161" t="str">
        <f t="shared" si="205"/>
        <v>{{5,1,1,618672,0}|</v>
      </c>
      <c r="CU161" t="str">
        <f t="shared" si="206"/>
        <v>{5,1,2,696136,0}|</v>
      </c>
      <c r="CV161" t="str">
        <f t="shared" si="207"/>
        <v>{5,1,3,14945030,3}}</v>
      </c>
    </row>
    <row r="162" spans="50:100" x14ac:dyDescent="0.15">
      <c r="AX162">
        <v>156</v>
      </c>
      <c r="AZ162">
        <f t="shared" ref="AZ162:BC162" si="233">AZ102</f>
        <v>1.5</v>
      </c>
      <c r="BA162">
        <f t="shared" si="233"/>
        <v>0.75</v>
      </c>
      <c r="BB162">
        <f t="shared" si="233"/>
        <v>0.5</v>
      </c>
      <c r="BC162">
        <f t="shared" si="233"/>
        <v>0</v>
      </c>
      <c r="BE162">
        <f t="shared" si="172"/>
        <v>1100</v>
      </c>
      <c r="BF162">
        <f t="shared" si="173"/>
        <v>620</v>
      </c>
      <c r="BG162">
        <f t="shared" si="174"/>
        <v>420</v>
      </c>
      <c r="BH162">
        <f t="shared" si="175"/>
        <v>0</v>
      </c>
      <c r="BN162">
        <f>'sheet1 (2)'!Y161</f>
        <v>901679</v>
      </c>
      <c r="BO162">
        <f>'sheet1 (2)'!Z161</f>
        <v>168000</v>
      </c>
      <c r="BP162">
        <f>'sheet1 (2)'!AA161</f>
        <v>3606716</v>
      </c>
      <c r="BR162">
        <f t="shared" si="181"/>
        <v>198369</v>
      </c>
      <c r="BS162">
        <f t="shared" si="182"/>
        <v>36960</v>
      </c>
      <c r="BT162">
        <f t="shared" si="183"/>
        <v>793477</v>
      </c>
      <c r="BV162">
        <f t="shared" si="184"/>
        <v>111808</v>
      </c>
      <c r="BW162">
        <f t="shared" si="185"/>
        <v>20832</v>
      </c>
      <c r="BX162">
        <f t="shared" si="186"/>
        <v>447232</v>
      </c>
      <c r="BZ162">
        <f t="shared" si="187"/>
        <v>75741</v>
      </c>
      <c r="CA162">
        <f t="shared" si="188"/>
        <v>14112</v>
      </c>
      <c r="CB162">
        <f t="shared" si="189"/>
        <v>302964</v>
      </c>
      <c r="CD162">
        <f t="shared" si="190"/>
        <v>0</v>
      </c>
      <c r="CE162">
        <f t="shared" si="191"/>
        <v>0</v>
      </c>
      <c r="CF162">
        <f t="shared" si="192"/>
        <v>0</v>
      </c>
      <c r="CH162" t="str">
        <f t="shared" si="193"/>
        <v>{{5,1,1,198369,0}|</v>
      </c>
      <c r="CI162" t="str">
        <f t="shared" si="194"/>
        <v>{5,1,2,36960,0}|</v>
      </c>
      <c r="CJ162" t="str">
        <f t="shared" si="195"/>
        <v>{5,1,3,793477,3}}</v>
      </c>
      <c r="CK162" t="str">
        <f t="shared" si="196"/>
        <v/>
      </c>
      <c r="CL162" t="str">
        <f t="shared" si="197"/>
        <v>{{5,1,1,111808,0}|</v>
      </c>
      <c r="CM162" t="str">
        <f t="shared" si="198"/>
        <v>{5,1,2,20832,0}|</v>
      </c>
      <c r="CN162" t="str">
        <f t="shared" si="199"/>
        <v>{5,1,3,447232,3}}</v>
      </c>
      <c r="CO162" t="str">
        <f t="shared" si="200"/>
        <v/>
      </c>
      <c r="CP162" t="str">
        <f t="shared" si="201"/>
        <v>{{5,1,1,75741,0}|</v>
      </c>
      <c r="CQ162" t="str">
        <f t="shared" si="202"/>
        <v>{5,1,2,14112,0}|</v>
      </c>
      <c r="CR162" t="str">
        <f t="shared" si="203"/>
        <v>{5,1,3,302964,3}}</v>
      </c>
      <c r="CS162" t="str">
        <f t="shared" si="204"/>
        <v/>
      </c>
      <c r="CT162" t="str">
        <f t="shared" si="205"/>
        <v>{{5,1,1,0,0}|</v>
      </c>
      <c r="CU162" t="str">
        <f t="shared" si="206"/>
        <v>{5,1,2,0,0}|</v>
      </c>
      <c r="CV162" t="str">
        <f t="shared" si="207"/>
        <v>{5,1,3,0,3}}</v>
      </c>
    </row>
    <row r="163" spans="50:100" x14ac:dyDescent="0.15">
      <c r="AX163">
        <v>157</v>
      </c>
      <c r="AZ163">
        <f t="shared" ref="AZ163:BC163" si="234">AZ103</f>
        <v>1</v>
      </c>
      <c r="BA163">
        <f t="shared" si="234"/>
        <v>1</v>
      </c>
      <c r="BB163">
        <f t="shared" si="234"/>
        <v>0.75</v>
      </c>
      <c r="BC163">
        <f t="shared" si="234"/>
        <v>1.5</v>
      </c>
      <c r="BE163">
        <f t="shared" si="172"/>
        <v>700</v>
      </c>
      <c r="BF163">
        <f t="shared" si="173"/>
        <v>700</v>
      </c>
      <c r="BG163">
        <f t="shared" si="174"/>
        <v>620</v>
      </c>
      <c r="BH163">
        <f t="shared" si="175"/>
        <v>1100</v>
      </c>
      <c r="BN163">
        <f>'sheet1 (2)'!Y162</f>
        <v>811511</v>
      </c>
      <c r="BO163">
        <f>'sheet1 (2)'!Z162</f>
        <v>168000</v>
      </c>
      <c r="BP163">
        <f>'sheet1 (2)'!AA162</f>
        <v>3606716</v>
      </c>
      <c r="BR163">
        <f t="shared" si="181"/>
        <v>113611</v>
      </c>
      <c r="BS163">
        <f t="shared" si="182"/>
        <v>23520</v>
      </c>
      <c r="BT163">
        <f t="shared" si="183"/>
        <v>504940</v>
      </c>
      <c r="BV163">
        <f t="shared" si="184"/>
        <v>113611</v>
      </c>
      <c r="BW163">
        <f t="shared" si="185"/>
        <v>23520</v>
      </c>
      <c r="BX163">
        <f t="shared" si="186"/>
        <v>504940</v>
      </c>
      <c r="BZ163">
        <f t="shared" si="187"/>
        <v>100627</v>
      </c>
      <c r="CA163">
        <f t="shared" si="188"/>
        <v>20832</v>
      </c>
      <c r="CB163">
        <f t="shared" si="189"/>
        <v>447232</v>
      </c>
      <c r="CD163">
        <f t="shared" si="190"/>
        <v>178532</v>
      </c>
      <c r="CE163">
        <f t="shared" si="191"/>
        <v>36960</v>
      </c>
      <c r="CF163">
        <f t="shared" si="192"/>
        <v>793477</v>
      </c>
      <c r="CH163" t="str">
        <f t="shared" si="193"/>
        <v>{{5,1,1,113611,0}|</v>
      </c>
      <c r="CI163" t="str">
        <f t="shared" si="194"/>
        <v>{5,1,2,23520,0}|</v>
      </c>
      <c r="CJ163" t="str">
        <f t="shared" si="195"/>
        <v>{5,1,3,504940,3}}</v>
      </c>
      <c r="CK163" t="str">
        <f t="shared" si="196"/>
        <v/>
      </c>
      <c r="CL163" t="str">
        <f t="shared" si="197"/>
        <v>{{5,1,1,113611,0}|</v>
      </c>
      <c r="CM163" t="str">
        <f t="shared" si="198"/>
        <v>{5,1,2,23520,0}|</v>
      </c>
      <c r="CN163" t="str">
        <f t="shared" si="199"/>
        <v>{5,1,3,504940,3}}</v>
      </c>
      <c r="CO163" t="str">
        <f t="shared" si="200"/>
        <v/>
      </c>
      <c r="CP163" t="str">
        <f t="shared" si="201"/>
        <v>{{5,1,1,100627,0}|</v>
      </c>
      <c r="CQ163" t="str">
        <f t="shared" si="202"/>
        <v>{5,1,2,20832,0}|</v>
      </c>
      <c r="CR163" t="str">
        <f t="shared" si="203"/>
        <v>{5,1,3,447232,3}}</v>
      </c>
      <c r="CS163" t="str">
        <f t="shared" si="204"/>
        <v/>
      </c>
      <c r="CT163" t="str">
        <f t="shared" si="205"/>
        <v>{{5,1,1,178532,0}|</v>
      </c>
      <c r="CU163" t="str">
        <f t="shared" si="206"/>
        <v>{5,1,2,36960,0}|</v>
      </c>
      <c r="CV163" t="str">
        <f t="shared" si="207"/>
        <v>{5,1,3,793477,3}}</v>
      </c>
    </row>
    <row r="164" spans="50:100" x14ac:dyDescent="0.15">
      <c r="AX164">
        <v>158</v>
      </c>
      <c r="AZ164">
        <f t="shared" ref="AZ164:BC164" si="235">AZ104</f>
        <v>0.5</v>
      </c>
      <c r="BA164">
        <f t="shared" si="235"/>
        <v>0.75</v>
      </c>
      <c r="BB164">
        <f t="shared" si="235"/>
        <v>0</v>
      </c>
      <c r="BC164">
        <f t="shared" si="235"/>
        <v>1.5</v>
      </c>
      <c r="BE164">
        <f t="shared" si="172"/>
        <v>420</v>
      </c>
      <c r="BF164">
        <f t="shared" si="173"/>
        <v>620</v>
      </c>
      <c r="BG164">
        <f t="shared" si="174"/>
        <v>0</v>
      </c>
      <c r="BH164">
        <f t="shared" si="175"/>
        <v>1100</v>
      </c>
      <c r="BN164">
        <f>'sheet1 (2)'!Y163</f>
        <v>1683134</v>
      </c>
      <c r="BO164">
        <f>'sheet1 (2)'!Z163</f>
        <v>252000</v>
      </c>
      <c r="BP164">
        <f>'sheet1 (2)'!AA163</f>
        <v>5410074</v>
      </c>
      <c r="BR164">
        <f t="shared" si="181"/>
        <v>141383</v>
      </c>
      <c r="BS164">
        <f t="shared" si="182"/>
        <v>21168</v>
      </c>
      <c r="BT164">
        <f t="shared" si="183"/>
        <v>454446</v>
      </c>
      <c r="BV164">
        <f t="shared" si="184"/>
        <v>208708</v>
      </c>
      <c r="BW164">
        <f t="shared" si="185"/>
        <v>31248</v>
      </c>
      <c r="BX164">
        <f t="shared" si="186"/>
        <v>670849</v>
      </c>
      <c r="BZ164">
        <f t="shared" si="187"/>
        <v>0</v>
      </c>
      <c r="CA164">
        <f t="shared" si="188"/>
        <v>0</v>
      </c>
      <c r="CB164">
        <f t="shared" si="189"/>
        <v>0</v>
      </c>
      <c r="CD164">
        <f t="shared" si="190"/>
        <v>370289</v>
      </c>
      <c r="CE164">
        <f t="shared" si="191"/>
        <v>55440</v>
      </c>
      <c r="CF164">
        <f t="shared" si="192"/>
        <v>1190216</v>
      </c>
      <c r="CH164" t="str">
        <f t="shared" si="193"/>
        <v>{{5,1,1,141383,0}|</v>
      </c>
      <c r="CI164" t="str">
        <f t="shared" si="194"/>
        <v>{5,1,2,21168,0}|</v>
      </c>
      <c r="CJ164" t="str">
        <f t="shared" si="195"/>
        <v>{5,1,3,454446,3}}</v>
      </c>
      <c r="CK164" t="str">
        <f t="shared" si="196"/>
        <v/>
      </c>
      <c r="CL164" t="str">
        <f t="shared" si="197"/>
        <v>{{5,1,1,208708,0}|</v>
      </c>
      <c r="CM164" t="str">
        <f t="shared" si="198"/>
        <v>{5,1,2,31248,0}|</v>
      </c>
      <c r="CN164" t="str">
        <f t="shared" si="199"/>
        <v>{5,1,3,670849,3}}</v>
      </c>
      <c r="CO164" t="str">
        <f t="shared" si="200"/>
        <v/>
      </c>
      <c r="CP164" t="str">
        <f t="shared" si="201"/>
        <v>{{5,1,1,0,0}|</v>
      </c>
      <c r="CQ164" t="str">
        <f t="shared" si="202"/>
        <v>{5,1,2,0,0}|</v>
      </c>
      <c r="CR164" t="str">
        <f t="shared" si="203"/>
        <v>{5,1,3,0,3}}</v>
      </c>
      <c r="CS164" t="str">
        <f t="shared" si="204"/>
        <v/>
      </c>
      <c r="CT164" t="str">
        <f t="shared" si="205"/>
        <v>{{5,1,1,370289,0}|</v>
      </c>
      <c r="CU164" t="str">
        <f t="shared" si="206"/>
        <v>{5,1,2,55440,0}|</v>
      </c>
      <c r="CV164" t="str">
        <f t="shared" si="207"/>
        <v>{5,1,3,1190216,3}}</v>
      </c>
    </row>
    <row r="165" spans="50:100" x14ac:dyDescent="0.15">
      <c r="AX165">
        <v>159</v>
      </c>
      <c r="AZ165">
        <f t="shared" ref="AZ165:BC165" si="236">AZ105</f>
        <v>0</v>
      </c>
      <c r="BA165">
        <f t="shared" si="236"/>
        <v>0.42857142857142855</v>
      </c>
      <c r="BB165">
        <f t="shared" si="236"/>
        <v>0.75</v>
      </c>
      <c r="BC165">
        <f t="shared" si="236"/>
        <v>3</v>
      </c>
      <c r="BE165">
        <f t="shared" si="172"/>
        <v>0</v>
      </c>
      <c r="BF165">
        <f t="shared" si="173"/>
        <v>280</v>
      </c>
      <c r="BG165">
        <f t="shared" si="174"/>
        <v>620</v>
      </c>
      <c r="BH165">
        <f t="shared" si="175"/>
        <v>1200</v>
      </c>
      <c r="BN165">
        <f>'sheet1 (2)'!Y164</f>
        <v>3306156</v>
      </c>
      <c r="BO165">
        <f>'sheet1 (2)'!Z164</f>
        <v>420000</v>
      </c>
      <c r="BP165">
        <f>'sheet1 (2)'!AA164</f>
        <v>9016791</v>
      </c>
      <c r="BR165">
        <f t="shared" si="181"/>
        <v>0</v>
      </c>
      <c r="BS165">
        <f t="shared" si="182"/>
        <v>0</v>
      </c>
      <c r="BT165">
        <f t="shared" si="183"/>
        <v>0</v>
      </c>
      <c r="BV165">
        <f t="shared" si="184"/>
        <v>185144</v>
      </c>
      <c r="BW165">
        <f t="shared" si="185"/>
        <v>23520</v>
      </c>
      <c r="BX165">
        <f t="shared" si="186"/>
        <v>504940</v>
      </c>
      <c r="BZ165">
        <f t="shared" si="187"/>
        <v>409963</v>
      </c>
      <c r="CA165">
        <f t="shared" si="188"/>
        <v>52080</v>
      </c>
      <c r="CB165">
        <f t="shared" si="189"/>
        <v>1118082</v>
      </c>
      <c r="CD165">
        <f t="shared" si="190"/>
        <v>793477</v>
      </c>
      <c r="CE165">
        <f t="shared" si="191"/>
        <v>100800</v>
      </c>
      <c r="CF165">
        <f t="shared" si="192"/>
        <v>2164029</v>
      </c>
      <c r="CH165" t="str">
        <f t="shared" si="193"/>
        <v>{{5,1,1,0,0}|</v>
      </c>
      <c r="CI165" t="str">
        <f t="shared" si="194"/>
        <v>{5,1,2,0,0}|</v>
      </c>
      <c r="CJ165" t="str">
        <f t="shared" si="195"/>
        <v>{5,1,3,0,3}}</v>
      </c>
      <c r="CK165" t="str">
        <f t="shared" si="196"/>
        <v/>
      </c>
      <c r="CL165" t="str">
        <f t="shared" si="197"/>
        <v>{{5,1,1,185144,0}|</v>
      </c>
      <c r="CM165" t="str">
        <f t="shared" si="198"/>
        <v>{5,1,2,23520,0}|</v>
      </c>
      <c r="CN165" t="str">
        <f t="shared" si="199"/>
        <v>{5,1,3,504940,3}}</v>
      </c>
      <c r="CO165" t="str">
        <f t="shared" si="200"/>
        <v/>
      </c>
      <c r="CP165" t="str">
        <f t="shared" si="201"/>
        <v>{{5,1,1,409963,0}|</v>
      </c>
      <c r="CQ165" t="str">
        <f t="shared" si="202"/>
        <v>{5,1,2,52080,0}|</v>
      </c>
      <c r="CR165" t="str">
        <f t="shared" si="203"/>
        <v>{5,1,3,1118082,3}}</v>
      </c>
      <c r="CS165" t="str">
        <f t="shared" si="204"/>
        <v/>
      </c>
      <c r="CT165" t="str">
        <f t="shared" si="205"/>
        <v>{{5,1,1,793477,0}|</v>
      </c>
      <c r="CU165" t="str">
        <f t="shared" si="206"/>
        <v>{5,1,2,100800,0}|</v>
      </c>
      <c r="CV165" t="str">
        <f t="shared" si="207"/>
        <v>{5,1,3,2164029,3}}</v>
      </c>
    </row>
    <row r="166" spans="50:100" x14ac:dyDescent="0.15">
      <c r="AX166">
        <v>160</v>
      </c>
      <c r="AZ166">
        <f t="shared" ref="AZ166:BC166" si="237">AZ106</f>
        <v>3</v>
      </c>
      <c r="BA166">
        <f t="shared" si="237"/>
        <v>0.75</v>
      </c>
      <c r="BB166">
        <f t="shared" si="237"/>
        <v>1.5</v>
      </c>
      <c r="BC166">
        <f t="shared" si="237"/>
        <v>0.6</v>
      </c>
      <c r="BE166">
        <f t="shared" si="172"/>
        <v>1200</v>
      </c>
      <c r="BF166">
        <f t="shared" si="173"/>
        <v>620</v>
      </c>
      <c r="BG166">
        <f t="shared" si="174"/>
        <v>1100</v>
      </c>
      <c r="BH166">
        <f t="shared" si="175"/>
        <v>500</v>
      </c>
      <c r="BN166">
        <f>'sheet1 (2)'!Y165</f>
        <v>3847164</v>
      </c>
      <c r="BO166">
        <f>'sheet1 (2)'!Z165</f>
        <v>2464000</v>
      </c>
      <c r="BP166">
        <f>'sheet1 (2)'!AA165</f>
        <v>52898507</v>
      </c>
      <c r="BR166">
        <f t="shared" si="181"/>
        <v>923319</v>
      </c>
      <c r="BS166">
        <f t="shared" si="182"/>
        <v>591360</v>
      </c>
      <c r="BT166">
        <f t="shared" si="183"/>
        <v>12695641</v>
      </c>
      <c r="BV166">
        <f t="shared" si="184"/>
        <v>477048</v>
      </c>
      <c r="BW166">
        <f t="shared" si="185"/>
        <v>305536</v>
      </c>
      <c r="BX166">
        <f t="shared" si="186"/>
        <v>6559414</v>
      </c>
      <c r="BZ166">
        <f t="shared" si="187"/>
        <v>846376</v>
      </c>
      <c r="CA166">
        <f t="shared" si="188"/>
        <v>542080</v>
      </c>
      <c r="CB166">
        <f t="shared" si="189"/>
        <v>11637671</v>
      </c>
      <c r="CD166">
        <f t="shared" si="190"/>
        <v>384716</v>
      </c>
      <c r="CE166">
        <f t="shared" si="191"/>
        <v>246400</v>
      </c>
      <c r="CF166">
        <f t="shared" si="192"/>
        <v>5289850</v>
      </c>
      <c r="CH166" t="str">
        <f t="shared" si="193"/>
        <v>{{5,1,1,923319,0}|</v>
      </c>
      <c r="CI166" t="str">
        <f t="shared" si="194"/>
        <v>{5,1,2,591360,0}|</v>
      </c>
      <c r="CJ166" t="str">
        <f t="shared" si="195"/>
        <v>{5,1,3,12695641,3}}</v>
      </c>
      <c r="CK166" t="str">
        <f t="shared" si="196"/>
        <v/>
      </c>
      <c r="CL166" t="str">
        <f t="shared" si="197"/>
        <v>{{5,1,1,477048,0}|</v>
      </c>
      <c r="CM166" t="str">
        <f t="shared" si="198"/>
        <v>{5,1,2,305536,0}|</v>
      </c>
      <c r="CN166" t="str">
        <f t="shared" si="199"/>
        <v>{5,1,3,6559414,3}}</v>
      </c>
      <c r="CO166" t="str">
        <f t="shared" si="200"/>
        <v/>
      </c>
      <c r="CP166" t="str">
        <f t="shared" si="201"/>
        <v>{{5,1,1,846376,0}|</v>
      </c>
      <c r="CQ166" t="str">
        <f t="shared" si="202"/>
        <v>{5,1,2,542080,0}|</v>
      </c>
      <c r="CR166" t="str">
        <f t="shared" si="203"/>
        <v>{5,1,3,11637671,3}}</v>
      </c>
      <c r="CS166" t="str">
        <f t="shared" si="204"/>
        <v/>
      </c>
      <c r="CT166" t="str">
        <f t="shared" si="205"/>
        <v>{{5,1,1,384716,0}|</v>
      </c>
      <c r="CU166" t="str">
        <f t="shared" si="206"/>
        <v>{5,1,2,246400,0}|</v>
      </c>
      <c r="CV166" t="str">
        <f t="shared" si="207"/>
        <v>{5,1,3,5289850,3}}</v>
      </c>
    </row>
    <row r="167" spans="50:100" x14ac:dyDescent="0.15">
      <c r="AX167">
        <v>161</v>
      </c>
      <c r="AZ167">
        <f t="shared" ref="AZ167:BC167" si="238">AZ107</f>
        <v>1.5</v>
      </c>
      <c r="BA167">
        <f t="shared" si="238"/>
        <v>1</v>
      </c>
      <c r="BB167">
        <f t="shared" si="238"/>
        <v>1.5</v>
      </c>
      <c r="BC167">
        <f t="shared" si="238"/>
        <v>0.6</v>
      </c>
      <c r="BE167">
        <f t="shared" si="172"/>
        <v>1100</v>
      </c>
      <c r="BF167">
        <f t="shared" si="173"/>
        <v>700</v>
      </c>
      <c r="BG167">
        <f t="shared" si="174"/>
        <v>1100</v>
      </c>
      <c r="BH167">
        <f t="shared" si="175"/>
        <v>500</v>
      </c>
      <c r="BN167">
        <f>'sheet1 (2)'!Y166</f>
        <v>5770746</v>
      </c>
      <c r="BO167">
        <f>'sheet1 (2)'!Z166</f>
        <v>2800000</v>
      </c>
      <c r="BP167">
        <f>'sheet1 (2)'!AA166</f>
        <v>60111940</v>
      </c>
      <c r="BR167">
        <f t="shared" si="181"/>
        <v>1269564</v>
      </c>
      <c r="BS167">
        <f t="shared" si="182"/>
        <v>616000</v>
      </c>
      <c r="BT167">
        <f t="shared" si="183"/>
        <v>13224626</v>
      </c>
      <c r="BV167">
        <f t="shared" si="184"/>
        <v>807904</v>
      </c>
      <c r="BW167">
        <f t="shared" si="185"/>
        <v>392000</v>
      </c>
      <c r="BX167">
        <f t="shared" si="186"/>
        <v>8415671</v>
      </c>
      <c r="BZ167">
        <f t="shared" si="187"/>
        <v>1269564</v>
      </c>
      <c r="CA167">
        <f t="shared" si="188"/>
        <v>616000</v>
      </c>
      <c r="CB167">
        <f t="shared" si="189"/>
        <v>13224626</v>
      </c>
      <c r="CD167">
        <f t="shared" si="190"/>
        <v>577074</v>
      </c>
      <c r="CE167">
        <f t="shared" si="191"/>
        <v>280000</v>
      </c>
      <c r="CF167">
        <f t="shared" si="192"/>
        <v>6011194</v>
      </c>
      <c r="CH167" t="str">
        <f t="shared" si="193"/>
        <v>{{5,1,1,1269564,0}|</v>
      </c>
      <c r="CI167" t="str">
        <f t="shared" si="194"/>
        <v>{5,1,2,616000,0}|</v>
      </c>
      <c r="CJ167" t="str">
        <f t="shared" si="195"/>
        <v>{5,1,3,13224626,3}}</v>
      </c>
      <c r="CK167" t="str">
        <f t="shared" si="196"/>
        <v/>
      </c>
      <c r="CL167" t="str">
        <f t="shared" si="197"/>
        <v>{{5,1,1,807904,0}|</v>
      </c>
      <c r="CM167" t="str">
        <f t="shared" si="198"/>
        <v>{5,1,2,392000,0}|</v>
      </c>
      <c r="CN167" t="str">
        <f t="shared" si="199"/>
        <v>{5,1,3,8415671,3}}</v>
      </c>
      <c r="CO167" t="str">
        <f t="shared" si="200"/>
        <v/>
      </c>
      <c r="CP167" t="str">
        <f t="shared" si="201"/>
        <v>{{5,1,1,1269564,0}|</v>
      </c>
      <c r="CQ167" t="str">
        <f t="shared" si="202"/>
        <v>{5,1,2,616000,0}|</v>
      </c>
      <c r="CR167" t="str">
        <f t="shared" si="203"/>
        <v>{5,1,3,13224626,3}}</v>
      </c>
      <c r="CS167" t="str">
        <f t="shared" si="204"/>
        <v/>
      </c>
      <c r="CT167" t="str">
        <f t="shared" si="205"/>
        <v>{{5,1,1,577074,0}|</v>
      </c>
      <c r="CU167" t="str">
        <f t="shared" si="206"/>
        <v>{5,1,2,280000,0}|</v>
      </c>
      <c r="CV167" t="str">
        <f t="shared" si="207"/>
        <v>{5,1,3,6011194,3}}</v>
      </c>
    </row>
    <row r="168" spans="50:100" x14ac:dyDescent="0.15">
      <c r="AX168">
        <v>162</v>
      </c>
      <c r="AZ168">
        <f t="shared" ref="AZ168:BC168" si="239">AZ108</f>
        <v>0</v>
      </c>
      <c r="BA168">
        <f t="shared" si="239"/>
        <v>0.75</v>
      </c>
      <c r="BB168">
        <f t="shared" si="239"/>
        <v>0.6</v>
      </c>
      <c r="BC168">
        <f t="shared" si="239"/>
        <v>1</v>
      </c>
      <c r="BE168">
        <f t="shared" si="172"/>
        <v>0</v>
      </c>
      <c r="BF168">
        <f t="shared" si="173"/>
        <v>620</v>
      </c>
      <c r="BG168">
        <f t="shared" si="174"/>
        <v>500</v>
      </c>
      <c r="BH168">
        <f t="shared" si="175"/>
        <v>700</v>
      </c>
      <c r="BN168">
        <f>'sheet1 (2)'!Y167</f>
        <v>13465074</v>
      </c>
      <c r="BO168">
        <f>'sheet1 (2)'!Z167</f>
        <v>17920000</v>
      </c>
      <c r="BP168">
        <f>'sheet1 (2)'!AA167</f>
        <v>384716417</v>
      </c>
      <c r="BR168">
        <f t="shared" si="181"/>
        <v>0</v>
      </c>
      <c r="BS168">
        <f t="shared" si="182"/>
        <v>0</v>
      </c>
      <c r="BT168">
        <f t="shared" si="183"/>
        <v>0</v>
      </c>
      <c r="BV168">
        <f t="shared" si="184"/>
        <v>1669669</v>
      </c>
      <c r="BW168">
        <f t="shared" si="185"/>
        <v>2222080</v>
      </c>
      <c r="BX168">
        <f t="shared" si="186"/>
        <v>47704835</v>
      </c>
      <c r="BZ168">
        <f t="shared" si="187"/>
        <v>1346507</v>
      </c>
      <c r="CA168">
        <f t="shared" si="188"/>
        <v>1792000</v>
      </c>
      <c r="CB168">
        <f t="shared" si="189"/>
        <v>38471641</v>
      </c>
      <c r="CD168">
        <f t="shared" si="190"/>
        <v>1885110</v>
      </c>
      <c r="CE168">
        <f t="shared" si="191"/>
        <v>2508800</v>
      </c>
      <c r="CF168">
        <f t="shared" si="192"/>
        <v>53860298</v>
      </c>
      <c r="CH168" t="str">
        <f t="shared" si="193"/>
        <v>{{5,1,1,0,0}|</v>
      </c>
      <c r="CI168" t="str">
        <f t="shared" si="194"/>
        <v>{5,1,2,0,0}|</v>
      </c>
      <c r="CJ168" t="str">
        <f t="shared" si="195"/>
        <v>{5,1,3,0,3}}</v>
      </c>
      <c r="CK168" t="str">
        <f t="shared" si="196"/>
        <v/>
      </c>
      <c r="CL168" t="str">
        <f t="shared" si="197"/>
        <v>{{5,1,1,1669669,0}|</v>
      </c>
      <c r="CM168" t="str">
        <f t="shared" si="198"/>
        <v>{5,1,2,2222080,0}|</v>
      </c>
      <c r="CN168" t="str">
        <f t="shared" si="199"/>
        <v>{5,1,3,47704835,3}}</v>
      </c>
      <c r="CO168" t="str">
        <f t="shared" si="200"/>
        <v/>
      </c>
      <c r="CP168" t="str">
        <f t="shared" si="201"/>
        <v>{{5,1,1,1346507,0}|</v>
      </c>
      <c r="CQ168" t="str">
        <f t="shared" si="202"/>
        <v>{5,1,2,1792000,0}|</v>
      </c>
      <c r="CR168" t="str">
        <f t="shared" si="203"/>
        <v>{5,1,3,38471641,3}}</v>
      </c>
      <c r="CS168" t="str">
        <f t="shared" si="204"/>
        <v/>
      </c>
      <c r="CT168" t="str">
        <f t="shared" si="205"/>
        <v>{{5,1,1,1885110,0}|</v>
      </c>
      <c r="CU168" t="str">
        <f t="shared" si="206"/>
        <v>{5,1,2,2508800,0}|</v>
      </c>
      <c r="CV168" t="str">
        <f t="shared" si="207"/>
        <v>{5,1,3,53860298,3}}</v>
      </c>
    </row>
    <row r="169" spans="50:100" x14ac:dyDescent="0.15">
      <c r="AX169">
        <v>163</v>
      </c>
      <c r="AZ169">
        <f t="shared" ref="AZ169:BC169" si="240">AZ109</f>
        <v>0.75</v>
      </c>
      <c r="BA169">
        <f t="shared" si="240"/>
        <v>1</v>
      </c>
      <c r="BB169">
        <f t="shared" si="240"/>
        <v>1</v>
      </c>
      <c r="BC169">
        <f t="shared" si="240"/>
        <v>1.5</v>
      </c>
      <c r="BE169">
        <f t="shared" si="172"/>
        <v>620</v>
      </c>
      <c r="BF169">
        <f t="shared" si="173"/>
        <v>700</v>
      </c>
      <c r="BG169">
        <f t="shared" si="174"/>
        <v>700</v>
      </c>
      <c r="BH169">
        <f t="shared" si="175"/>
        <v>1100</v>
      </c>
      <c r="BN169">
        <f>'sheet1 (2)'!Y168</f>
        <v>15388656</v>
      </c>
      <c r="BO169">
        <f>'sheet1 (2)'!Z168</f>
        <v>22400000</v>
      </c>
      <c r="BP169">
        <f>'sheet1 (2)'!AA168</f>
        <v>480895522</v>
      </c>
      <c r="BR169">
        <f t="shared" si="181"/>
        <v>1908193</v>
      </c>
      <c r="BS169">
        <f t="shared" si="182"/>
        <v>2777600</v>
      </c>
      <c r="BT169">
        <f t="shared" si="183"/>
        <v>59631044</v>
      </c>
      <c r="BV169">
        <f t="shared" si="184"/>
        <v>2154411</v>
      </c>
      <c r="BW169">
        <f t="shared" si="185"/>
        <v>3136000</v>
      </c>
      <c r="BX169">
        <f t="shared" si="186"/>
        <v>67325373</v>
      </c>
      <c r="BZ169">
        <f t="shared" si="187"/>
        <v>2154411</v>
      </c>
      <c r="CA169">
        <f t="shared" si="188"/>
        <v>3136000</v>
      </c>
      <c r="CB169">
        <f t="shared" si="189"/>
        <v>67325373</v>
      </c>
      <c r="CD169">
        <f t="shared" si="190"/>
        <v>3385504</v>
      </c>
      <c r="CE169">
        <f t="shared" si="191"/>
        <v>4928000</v>
      </c>
      <c r="CF169">
        <f t="shared" si="192"/>
        <v>105797014</v>
      </c>
      <c r="CH169" t="str">
        <f t="shared" si="193"/>
        <v>{{5,1,1,1908193,0}|</v>
      </c>
      <c r="CI169" t="str">
        <f t="shared" si="194"/>
        <v>{5,1,2,2777600,0}|</v>
      </c>
      <c r="CJ169" t="str">
        <f t="shared" si="195"/>
        <v>{5,1,3,59631044,3}}</v>
      </c>
      <c r="CK169" t="str">
        <f t="shared" si="196"/>
        <v/>
      </c>
      <c r="CL169" t="str">
        <f t="shared" si="197"/>
        <v>{{5,1,1,2154411,0}|</v>
      </c>
      <c r="CM169" t="str">
        <f t="shared" si="198"/>
        <v>{5,1,2,3136000,0}|</v>
      </c>
      <c r="CN169" t="str">
        <f t="shared" si="199"/>
        <v>{5,1,3,67325373,3}}</v>
      </c>
      <c r="CO169" t="str">
        <f t="shared" si="200"/>
        <v/>
      </c>
      <c r="CP169" t="str">
        <f t="shared" si="201"/>
        <v>{{5,1,1,2154411,0}|</v>
      </c>
      <c r="CQ169" t="str">
        <f t="shared" si="202"/>
        <v>{5,1,2,3136000,0}|</v>
      </c>
      <c r="CR169" t="str">
        <f t="shared" si="203"/>
        <v>{5,1,3,67325373,3}}</v>
      </c>
      <c r="CS169" t="str">
        <f t="shared" si="204"/>
        <v/>
      </c>
      <c r="CT169" t="str">
        <f t="shared" si="205"/>
        <v>{{5,1,1,3385504,0}|</v>
      </c>
      <c r="CU169" t="str">
        <f t="shared" si="206"/>
        <v>{5,1,2,4928000,0}|</v>
      </c>
      <c r="CV169" t="str">
        <f t="shared" si="207"/>
        <v>{5,1,3,105797014,3}}</v>
      </c>
    </row>
    <row r="170" spans="50:100" x14ac:dyDescent="0.15">
      <c r="AX170">
        <v>164</v>
      </c>
      <c r="AZ170">
        <f t="shared" ref="AZ170:BC170" si="241">AZ110</f>
        <v>3</v>
      </c>
      <c r="BA170">
        <f t="shared" si="241"/>
        <v>1</v>
      </c>
      <c r="BB170">
        <f t="shared" si="241"/>
        <v>0.6</v>
      </c>
      <c r="BC170">
        <f t="shared" si="241"/>
        <v>1</v>
      </c>
      <c r="BE170">
        <f t="shared" si="172"/>
        <v>1200</v>
      </c>
      <c r="BF170">
        <f t="shared" si="173"/>
        <v>700</v>
      </c>
      <c r="BG170">
        <f t="shared" si="174"/>
        <v>500</v>
      </c>
      <c r="BH170">
        <f t="shared" si="175"/>
        <v>700</v>
      </c>
      <c r="BN170">
        <f>'sheet1 (2)'!Y169</f>
        <v>14727425</v>
      </c>
      <c r="BO170">
        <f>'sheet1 (2)'!Z169</f>
        <v>24500000</v>
      </c>
      <c r="BP170">
        <f>'sheet1 (2)'!AA169</f>
        <v>525979477</v>
      </c>
      <c r="BR170">
        <f t="shared" si="181"/>
        <v>3534582</v>
      </c>
      <c r="BS170">
        <f t="shared" si="182"/>
        <v>5880000</v>
      </c>
      <c r="BT170">
        <f t="shared" si="183"/>
        <v>126235074</v>
      </c>
      <c r="BV170">
        <f t="shared" si="184"/>
        <v>2061839</v>
      </c>
      <c r="BW170">
        <f t="shared" si="185"/>
        <v>3430000</v>
      </c>
      <c r="BX170">
        <f t="shared" si="186"/>
        <v>73637126</v>
      </c>
      <c r="BZ170">
        <f t="shared" si="187"/>
        <v>1472742</v>
      </c>
      <c r="CA170">
        <f t="shared" si="188"/>
        <v>2450000</v>
      </c>
      <c r="CB170">
        <f t="shared" si="189"/>
        <v>52597947</v>
      </c>
      <c r="CD170">
        <f t="shared" si="190"/>
        <v>2061839</v>
      </c>
      <c r="CE170">
        <f t="shared" si="191"/>
        <v>3430000</v>
      </c>
      <c r="CF170">
        <f t="shared" si="192"/>
        <v>73637126</v>
      </c>
      <c r="CH170" t="str">
        <f t="shared" si="193"/>
        <v>{{5,1,1,3534582,0}|</v>
      </c>
      <c r="CI170" t="str">
        <f t="shared" si="194"/>
        <v>{5,1,2,5880000,0}|</v>
      </c>
      <c r="CJ170" t="str">
        <f t="shared" si="195"/>
        <v>{5,1,3,126235074,3}}</v>
      </c>
      <c r="CK170" t="str">
        <f t="shared" si="196"/>
        <v/>
      </c>
      <c r="CL170" t="str">
        <f t="shared" si="197"/>
        <v>{{5,1,1,2061839,0}|</v>
      </c>
      <c r="CM170" t="str">
        <f t="shared" si="198"/>
        <v>{5,1,2,3430000,0}|</v>
      </c>
      <c r="CN170" t="str">
        <f t="shared" si="199"/>
        <v>{5,1,3,73637126,3}}</v>
      </c>
      <c r="CO170" t="str">
        <f t="shared" si="200"/>
        <v/>
      </c>
      <c r="CP170" t="str">
        <f t="shared" si="201"/>
        <v>{{5,1,1,1472742,0}|</v>
      </c>
      <c r="CQ170" t="str">
        <f t="shared" si="202"/>
        <v>{5,1,2,2450000,0}|</v>
      </c>
      <c r="CR170" t="str">
        <f t="shared" si="203"/>
        <v>{5,1,3,52597947,3}}</v>
      </c>
      <c r="CS170" t="str">
        <f t="shared" si="204"/>
        <v/>
      </c>
      <c r="CT170" t="str">
        <f t="shared" si="205"/>
        <v>{{5,1,1,2061839,0}|</v>
      </c>
      <c r="CU170" t="str">
        <f t="shared" si="206"/>
        <v>{5,1,2,3430000,0}|</v>
      </c>
      <c r="CV170" t="str">
        <f t="shared" si="207"/>
        <v>{5,1,3,73637126,3}}</v>
      </c>
    </row>
    <row r="171" spans="50:100" x14ac:dyDescent="0.15">
      <c r="AX171">
        <v>165</v>
      </c>
      <c r="AZ171">
        <f t="shared" ref="AZ171:BC171" si="242">AZ111</f>
        <v>1.5</v>
      </c>
      <c r="BA171">
        <f t="shared" si="242"/>
        <v>1.5</v>
      </c>
      <c r="BB171">
        <f t="shared" si="242"/>
        <v>0.375</v>
      </c>
      <c r="BC171">
        <f t="shared" si="242"/>
        <v>0</v>
      </c>
      <c r="BE171">
        <f t="shared" si="172"/>
        <v>1100</v>
      </c>
      <c r="BF171">
        <f t="shared" si="173"/>
        <v>1100</v>
      </c>
      <c r="BG171">
        <f t="shared" si="174"/>
        <v>200</v>
      </c>
      <c r="BH171">
        <f t="shared" si="175"/>
        <v>0</v>
      </c>
      <c r="BN171">
        <f>'sheet1 (2)'!Y170</f>
        <v>21640298</v>
      </c>
      <c r="BO171">
        <f>'sheet1 (2)'!Z170</f>
        <v>25200000</v>
      </c>
      <c r="BP171">
        <f>'sheet1 (2)'!AA170</f>
        <v>541007462</v>
      </c>
      <c r="BR171">
        <f t="shared" si="181"/>
        <v>4760865</v>
      </c>
      <c r="BS171">
        <f t="shared" si="182"/>
        <v>5544000</v>
      </c>
      <c r="BT171">
        <f t="shared" si="183"/>
        <v>119021641</v>
      </c>
      <c r="BV171">
        <f t="shared" si="184"/>
        <v>4760865</v>
      </c>
      <c r="BW171">
        <f t="shared" si="185"/>
        <v>5544000</v>
      </c>
      <c r="BX171">
        <f t="shared" si="186"/>
        <v>119021641</v>
      </c>
      <c r="BZ171">
        <f t="shared" si="187"/>
        <v>865611</v>
      </c>
      <c r="CA171">
        <f t="shared" si="188"/>
        <v>1008000</v>
      </c>
      <c r="CB171">
        <f t="shared" si="189"/>
        <v>21640298</v>
      </c>
      <c r="CD171">
        <f t="shared" si="190"/>
        <v>0</v>
      </c>
      <c r="CE171">
        <f t="shared" si="191"/>
        <v>0</v>
      </c>
      <c r="CF171">
        <f t="shared" si="192"/>
        <v>0</v>
      </c>
      <c r="CH171" t="str">
        <f t="shared" si="193"/>
        <v>{{5,1,1,4760865,0}|</v>
      </c>
      <c r="CI171" t="str">
        <f t="shared" si="194"/>
        <v>{5,1,2,5544000,0}|</v>
      </c>
      <c r="CJ171" t="str">
        <f t="shared" si="195"/>
        <v>{5,1,3,119021641,3}}</v>
      </c>
      <c r="CK171" t="str">
        <f t="shared" si="196"/>
        <v/>
      </c>
      <c r="CL171" t="str">
        <f t="shared" si="197"/>
        <v>{{5,1,1,4760865,0}|</v>
      </c>
      <c r="CM171" t="str">
        <f t="shared" si="198"/>
        <v>{5,1,2,5544000,0}|</v>
      </c>
      <c r="CN171" t="str">
        <f t="shared" si="199"/>
        <v>{5,1,3,119021641,3}}</v>
      </c>
      <c r="CO171" t="str">
        <f t="shared" si="200"/>
        <v/>
      </c>
      <c r="CP171" t="str">
        <f t="shared" si="201"/>
        <v>{{5,1,1,865611,0}|</v>
      </c>
      <c r="CQ171" t="str">
        <f t="shared" si="202"/>
        <v>{5,1,2,1008000,0}|</v>
      </c>
      <c r="CR171" t="str">
        <f t="shared" si="203"/>
        <v>{5,1,3,21640298,3}}</v>
      </c>
      <c r="CS171" t="str">
        <f t="shared" si="204"/>
        <v/>
      </c>
      <c r="CT171" t="str">
        <f t="shared" si="205"/>
        <v>{{5,1,1,0,0}|</v>
      </c>
      <c r="CU171" t="str">
        <f t="shared" si="206"/>
        <v>{5,1,2,0,0}|</v>
      </c>
      <c r="CV171" t="str">
        <f t="shared" si="207"/>
        <v>{5,1,3,0,3}}</v>
      </c>
    </row>
    <row r="172" spans="50:100" x14ac:dyDescent="0.15">
      <c r="AX172">
        <v>166</v>
      </c>
      <c r="AZ172">
        <f t="shared" ref="AZ172:BC172" si="243">AZ112</f>
        <v>1.5</v>
      </c>
      <c r="BA172">
        <f t="shared" si="243"/>
        <v>0.375</v>
      </c>
      <c r="BB172">
        <f t="shared" si="243"/>
        <v>1.5</v>
      </c>
      <c r="BC172">
        <f t="shared" si="243"/>
        <v>0</v>
      </c>
      <c r="BE172">
        <f t="shared" si="172"/>
        <v>1100</v>
      </c>
      <c r="BF172">
        <f t="shared" si="173"/>
        <v>200</v>
      </c>
      <c r="BG172">
        <f t="shared" si="174"/>
        <v>1100</v>
      </c>
      <c r="BH172">
        <f t="shared" si="175"/>
        <v>0</v>
      </c>
      <c r="BN172">
        <f>'sheet1 (2)'!Y171</f>
        <v>25247014</v>
      </c>
      <c r="BO172">
        <f>'sheet1 (2)'!Z171</f>
        <v>26880000</v>
      </c>
      <c r="BP172">
        <f>'sheet1 (2)'!AA171</f>
        <v>577074626</v>
      </c>
      <c r="BR172">
        <f t="shared" si="181"/>
        <v>5554343</v>
      </c>
      <c r="BS172">
        <f t="shared" si="182"/>
        <v>5913600</v>
      </c>
      <c r="BT172">
        <f t="shared" si="183"/>
        <v>126956417</v>
      </c>
      <c r="BV172">
        <f t="shared" si="184"/>
        <v>1009880</v>
      </c>
      <c r="BW172">
        <f t="shared" si="185"/>
        <v>1075200</v>
      </c>
      <c r="BX172">
        <f t="shared" si="186"/>
        <v>23082985</v>
      </c>
      <c r="BZ172">
        <f t="shared" si="187"/>
        <v>5554343</v>
      </c>
      <c r="CA172">
        <f t="shared" si="188"/>
        <v>5913600</v>
      </c>
      <c r="CB172">
        <f t="shared" si="189"/>
        <v>126956417</v>
      </c>
      <c r="CD172">
        <f t="shared" si="190"/>
        <v>0</v>
      </c>
      <c r="CE172">
        <f t="shared" si="191"/>
        <v>0</v>
      </c>
      <c r="CF172">
        <f t="shared" si="192"/>
        <v>0</v>
      </c>
      <c r="CH172" t="str">
        <f t="shared" si="193"/>
        <v>{{5,1,1,5554343,0}|</v>
      </c>
      <c r="CI172" t="str">
        <f t="shared" si="194"/>
        <v>{5,1,2,5913600,0}|</v>
      </c>
      <c r="CJ172" t="str">
        <f t="shared" si="195"/>
        <v>{5,1,3,126956417,3}}</v>
      </c>
      <c r="CK172" t="str">
        <f t="shared" si="196"/>
        <v/>
      </c>
      <c r="CL172" t="str">
        <f t="shared" si="197"/>
        <v>{{5,1,1,1009880,0}|</v>
      </c>
      <c r="CM172" t="str">
        <f t="shared" si="198"/>
        <v>{5,1,2,1075200,0}|</v>
      </c>
      <c r="CN172" t="str">
        <f t="shared" si="199"/>
        <v>{5,1,3,23082985,3}}</v>
      </c>
      <c r="CO172" t="str">
        <f t="shared" si="200"/>
        <v/>
      </c>
      <c r="CP172" t="str">
        <f t="shared" si="201"/>
        <v>{{5,1,1,5554343,0}|</v>
      </c>
      <c r="CQ172" t="str">
        <f t="shared" si="202"/>
        <v>{5,1,2,5913600,0}|</v>
      </c>
      <c r="CR172" t="str">
        <f t="shared" si="203"/>
        <v>{5,1,3,126956417,3}}</v>
      </c>
      <c r="CS172" t="str">
        <f t="shared" si="204"/>
        <v/>
      </c>
      <c r="CT172" t="str">
        <f t="shared" si="205"/>
        <v>{{5,1,1,0,0}|</v>
      </c>
      <c r="CU172" t="str">
        <f t="shared" si="206"/>
        <v>{5,1,2,0,0}|</v>
      </c>
      <c r="CV172" t="str">
        <f t="shared" si="207"/>
        <v>{5,1,3,0,3}}</v>
      </c>
    </row>
    <row r="173" spans="50:100" x14ac:dyDescent="0.15">
      <c r="AX173">
        <v>167</v>
      </c>
      <c r="AZ173">
        <f t="shared" ref="AZ173:BC173" si="244">AZ113</f>
        <v>0.75</v>
      </c>
      <c r="BA173">
        <f t="shared" si="244"/>
        <v>0.5</v>
      </c>
      <c r="BB173">
        <f t="shared" si="244"/>
        <v>3</v>
      </c>
      <c r="BC173">
        <f t="shared" si="244"/>
        <v>3</v>
      </c>
      <c r="BE173">
        <f t="shared" si="172"/>
        <v>620</v>
      </c>
      <c r="BF173">
        <f t="shared" si="173"/>
        <v>420</v>
      </c>
      <c r="BG173">
        <f t="shared" si="174"/>
        <v>1200</v>
      </c>
      <c r="BH173">
        <f t="shared" si="175"/>
        <v>1200</v>
      </c>
      <c r="BN173">
        <f>'sheet1 (2)'!Y172</f>
        <v>1142126</v>
      </c>
      <c r="BO173">
        <f>'sheet1 (2)'!Z172</f>
        <v>266000</v>
      </c>
      <c r="BP173">
        <f>'sheet1 (2)'!AA172</f>
        <v>5710634</v>
      </c>
      <c r="BR173">
        <f t="shared" si="181"/>
        <v>141623</v>
      </c>
      <c r="BS173">
        <f t="shared" si="182"/>
        <v>32984</v>
      </c>
      <c r="BT173">
        <f t="shared" si="183"/>
        <v>708118</v>
      </c>
      <c r="BV173">
        <f t="shared" si="184"/>
        <v>95938</v>
      </c>
      <c r="BW173">
        <f t="shared" si="185"/>
        <v>22344</v>
      </c>
      <c r="BX173">
        <f t="shared" si="186"/>
        <v>479693</v>
      </c>
      <c r="BZ173">
        <f t="shared" si="187"/>
        <v>274110</v>
      </c>
      <c r="CA173">
        <f t="shared" si="188"/>
        <v>63840</v>
      </c>
      <c r="CB173">
        <f t="shared" si="189"/>
        <v>1370552</v>
      </c>
      <c r="CD173">
        <f t="shared" si="190"/>
        <v>274110</v>
      </c>
      <c r="CE173">
        <f t="shared" si="191"/>
        <v>63840</v>
      </c>
      <c r="CF173">
        <f t="shared" si="192"/>
        <v>1370552</v>
      </c>
      <c r="CH173" t="str">
        <f t="shared" si="193"/>
        <v>{{5,1,1,141623,0}|</v>
      </c>
      <c r="CI173" t="str">
        <f t="shared" si="194"/>
        <v>{5,1,2,32984,0}|</v>
      </c>
      <c r="CJ173" t="str">
        <f t="shared" si="195"/>
        <v>{5,1,3,708118,3}}</v>
      </c>
      <c r="CK173" t="str">
        <f t="shared" si="196"/>
        <v/>
      </c>
      <c r="CL173" t="str">
        <f t="shared" si="197"/>
        <v>{{5,1,1,95938,0}|</v>
      </c>
      <c r="CM173" t="str">
        <f t="shared" si="198"/>
        <v>{5,1,2,22344,0}|</v>
      </c>
      <c r="CN173" t="str">
        <f t="shared" si="199"/>
        <v>{5,1,3,479693,3}}</v>
      </c>
      <c r="CO173" t="str">
        <f t="shared" si="200"/>
        <v/>
      </c>
      <c r="CP173" t="str">
        <f t="shared" si="201"/>
        <v>{{5,1,1,274110,0}|</v>
      </c>
      <c r="CQ173" t="str">
        <f t="shared" si="202"/>
        <v>{5,1,2,63840,0}|</v>
      </c>
      <c r="CR173" t="str">
        <f t="shared" si="203"/>
        <v>{5,1,3,1370552,3}}</v>
      </c>
      <c r="CS173" t="str">
        <f t="shared" si="204"/>
        <v/>
      </c>
      <c r="CT173" t="str">
        <f t="shared" si="205"/>
        <v>{{5,1,1,274110,0}|</v>
      </c>
      <c r="CU173" t="str">
        <f t="shared" si="206"/>
        <v>{5,1,2,63840,0}|</v>
      </c>
      <c r="CV173" t="str">
        <f t="shared" si="207"/>
        <v>{5,1,3,1370552,3}}</v>
      </c>
    </row>
    <row r="174" spans="50:100" x14ac:dyDescent="0.15">
      <c r="AX174">
        <v>168</v>
      </c>
      <c r="AZ174">
        <f t="shared" ref="AZ174:BC174" si="245">AZ114</f>
        <v>0</v>
      </c>
      <c r="BA174">
        <f t="shared" si="245"/>
        <v>0.6</v>
      </c>
      <c r="BB174">
        <f t="shared" si="245"/>
        <v>0.6</v>
      </c>
      <c r="BC174">
        <f t="shared" si="245"/>
        <v>1.5</v>
      </c>
      <c r="BE174">
        <f t="shared" si="172"/>
        <v>0</v>
      </c>
      <c r="BF174">
        <f t="shared" si="173"/>
        <v>500</v>
      </c>
      <c r="BG174">
        <f t="shared" si="174"/>
        <v>500</v>
      </c>
      <c r="BH174">
        <f t="shared" si="175"/>
        <v>1100</v>
      </c>
      <c r="BN174">
        <f>'sheet1 (2)'!Y173</f>
        <v>1773302</v>
      </c>
      <c r="BO174">
        <f>'sheet1 (2)'!Z173</f>
        <v>315000</v>
      </c>
      <c r="BP174">
        <f>'sheet1 (2)'!AA173</f>
        <v>6762593</v>
      </c>
      <c r="BR174">
        <f t="shared" si="181"/>
        <v>0</v>
      </c>
      <c r="BS174">
        <f t="shared" si="182"/>
        <v>0</v>
      </c>
      <c r="BT174">
        <f t="shared" si="183"/>
        <v>0</v>
      </c>
      <c r="BV174">
        <f t="shared" si="184"/>
        <v>177330</v>
      </c>
      <c r="BW174">
        <f t="shared" si="185"/>
        <v>31500</v>
      </c>
      <c r="BX174">
        <f t="shared" si="186"/>
        <v>676259</v>
      </c>
      <c r="BZ174">
        <f t="shared" si="187"/>
        <v>177330</v>
      </c>
      <c r="CA174">
        <f t="shared" si="188"/>
        <v>31500</v>
      </c>
      <c r="CB174">
        <f t="shared" si="189"/>
        <v>676259</v>
      </c>
      <c r="CD174">
        <f t="shared" si="190"/>
        <v>390126</v>
      </c>
      <c r="CE174">
        <f t="shared" si="191"/>
        <v>69300</v>
      </c>
      <c r="CF174">
        <f t="shared" si="192"/>
        <v>1487770</v>
      </c>
      <c r="CH174" t="str">
        <f t="shared" si="193"/>
        <v>{{5,1,1,0,0}|</v>
      </c>
      <c r="CI174" t="str">
        <f t="shared" si="194"/>
        <v>{5,1,2,0,0}|</v>
      </c>
      <c r="CJ174" t="str">
        <f t="shared" si="195"/>
        <v>{5,1,3,0,3}}</v>
      </c>
      <c r="CK174" t="str">
        <f t="shared" si="196"/>
        <v/>
      </c>
      <c r="CL174" t="str">
        <f t="shared" si="197"/>
        <v>{{5,1,1,177330,0}|</v>
      </c>
      <c r="CM174" t="str">
        <f t="shared" si="198"/>
        <v>{5,1,2,31500,0}|</v>
      </c>
      <c r="CN174" t="str">
        <f t="shared" si="199"/>
        <v>{5,1,3,676259,3}}</v>
      </c>
      <c r="CO174" t="str">
        <f t="shared" si="200"/>
        <v/>
      </c>
      <c r="CP174" t="str">
        <f t="shared" si="201"/>
        <v>{{5,1,1,177330,0}|</v>
      </c>
      <c r="CQ174" t="str">
        <f t="shared" si="202"/>
        <v>{5,1,2,31500,0}|</v>
      </c>
      <c r="CR174" t="str">
        <f t="shared" si="203"/>
        <v>{5,1,3,676259,3}}</v>
      </c>
      <c r="CS174" t="str">
        <f t="shared" si="204"/>
        <v/>
      </c>
      <c r="CT174" t="str">
        <f t="shared" si="205"/>
        <v>{{5,1,1,390126,0}|</v>
      </c>
      <c r="CU174" t="str">
        <f t="shared" si="206"/>
        <v>{5,1,2,69300,0}|</v>
      </c>
      <c r="CV174" t="str">
        <f t="shared" si="207"/>
        <v>{5,1,3,1487770,3}}</v>
      </c>
    </row>
    <row r="175" spans="50:100" x14ac:dyDescent="0.15">
      <c r="AX175">
        <v>169</v>
      </c>
      <c r="AZ175">
        <f t="shared" ref="AZ175:BC175" si="246">AZ115</f>
        <v>1</v>
      </c>
      <c r="BA175">
        <f t="shared" si="246"/>
        <v>1</v>
      </c>
      <c r="BB175">
        <f t="shared" si="246"/>
        <v>1.5</v>
      </c>
      <c r="BC175">
        <f t="shared" si="246"/>
        <v>0.75</v>
      </c>
      <c r="BE175">
        <f t="shared" si="172"/>
        <v>700</v>
      </c>
      <c r="BF175">
        <f t="shared" si="173"/>
        <v>700</v>
      </c>
      <c r="BG175">
        <f t="shared" si="174"/>
        <v>1100</v>
      </c>
      <c r="BH175">
        <f t="shared" si="175"/>
        <v>620</v>
      </c>
      <c r="BN175">
        <f>'sheet1 (2)'!Y174</f>
        <v>3546604</v>
      </c>
      <c r="BO175">
        <f>'sheet1 (2)'!Z174</f>
        <v>546000</v>
      </c>
      <c r="BP175">
        <f>'sheet1 (2)'!AA174</f>
        <v>11721828</v>
      </c>
      <c r="BR175">
        <f t="shared" si="181"/>
        <v>496524</v>
      </c>
      <c r="BS175">
        <f t="shared" si="182"/>
        <v>76440</v>
      </c>
      <c r="BT175">
        <f t="shared" si="183"/>
        <v>1641055</v>
      </c>
      <c r="BV175">
        <f t="shared" si="184"/>
        <v>496524</v>
      </c>
      <c r="BW175">
        <f t="shared" si="185"/>
        <v>76440</v>
      </c>
      <c r="BX175">
        <f t="shared" si="186"/>
        <v>1641055</v>
      </c>
      <c r="BZ175">
        <f t="shared" si="187"/>
        <v>780252</v>
      </c>
      <c r="CA175">
        <f t="shared" si="188"/>
        <v>120120</v>
      </c>
      <c r="CB175">
        <f t="shared" si="189"/>
        <v>2578802</v>
      </c>
      <c r="CD175">
        <f t="shared" si="190"/>
        <v>439778</v>
      </c>
      <c r="CE175">
        <f t="shared" si="191"/>
        <v>67704</v>
      </c>
      <c r="CF175">
        <f t="shared" si="192"/>
        <v>1453506</v>
      </c>
      <c r="CH175" t="str">
        <f t="shared" si="193"/>
        <v>{{5,1,1,496524,0}|</v>
      </c>
      <c r="CI175" t="str">
        <f t="shared" si="194"/>
        <v>{5,1,2,76440,0}|</v>
      </c>
      <c r="CJ175" t="str">
        <f t="shared" si="195"/>
        <v>{5,1,3,1641055,3}}</v>
      </c>
      <c r="CK175" t="str">
        <f t="shared" si="196"/>
        <v/>
      </c>
      <c r="CL175" t="str">
        <f t="shared" si="197"/>
        <v>{{5,1,1,496524,0}|</v>
      </c>
      <c r="CM175" t="str">
        <f t="shared" si="198"/>
        <v>{5,1,2,76440,0}|</v>
      </c>
      <c r="CN175" t="str">
        <f t="shared" si="199"/>
        <v>{5,1,3,1641055,3}}</v>
      </c>
      <c r="CO175" t="str">
        <f t="shared" si="200"/>
        <v/>
      </c>
      <c r="CP175" t="str">
        <f t="shared" si="201"/>
        <v>{{5,1,1,780252,0}|</v>
      </c>
      <c r="CQ175" t="str">
        <f t="shared" si="202"/>
        <v>{5,1,2,120120,0}|</v>
      </c>
      <c r="CR175" t="str">
        <f t="shared" si="203"/>
        <v>{5,1,3,2578802,3}}</v>
      </c>
      <c r="CS175" t="str">
        <f t="shared" si="204"/>
        <v/>
      </c>
      <c r="CT175" t="str">
        <f t="shared" si="205"/>
        <v>{{5,1,1,439778,0}|</v>
      </c>
      <c r="CU175" t="str">
        <f t="shared" si="206"/>
        <v>{5,1,2,67704,0}|</v>
      </c>
      <c r="CV175" t="str">
        <f t="shared" si="207"/>
        <v>{5,1,3,1453506,3}}</v>
      </c>
    </row>
    <row r="176" spans="50:100" x14ac:dyDescent="0.15">
      <c r="AX176">
        <v>170</v>
      </c>
      <c r="AZ176">
        <f t="shared" ref="AZ176:BC176" si="247">AZ116</f>
        <v>1.5</v>
      </c>
      <c r="BA176">
        <f t="shared" si="247"/>
        <v>0.5</v>
      </c>
      <c r="BB176">
        <f t="shared" si="247"/>
        <v>1.5</v>
      </c>
      <c r="BC176">
        <f t="shared" si="247"/>
        <v>1.5</v>
      </c>
      <c r="BE176">
        <f t="shared" si="172"/>
        <v>1100</v>
      </c>
      <c r="BF176">
        <f t="shared" si="173"/>
        <v>420</v>
      </c>
      <c r="BG176">
        <f t="shared" si="174"/>
        <v>1100</v>
      </c>
      <c r="BH176">
        <f t="shared" si="175"/>
        <v>1100</v>
      </c>
      <c r="BN176">
        <f>'sheet1 (2)'!Y175</f>
        <v>4183791</v>
      </c>
      <c r="BO176">
        <f>'sheet1 (2)'!Z175</f>
        <v>3326400</v>
      </c>
      <c r="BP176">
        <f>'sheet1 (2)'!AA175</f>
        <v>71412984</v>
      </c>
      <c r="BR176">
        <f t="shared" si="181"/>
        <v>920434</v>
      </c>
      <c r="BS176">
        <f t="shared" si="182"/>
        <v>731808</v>
      </c>
      <c r="BT176">
        <f t="shared" si="183"/>
        <v>15710856</v>
      </c>
      <c r="BV176">
        <f t="shared" si="184"/>
        <v>351438</v>
      </c>
      <c r="BW176">
        <f t="shared" si="185"/>
        <v>279417</v>
      </c>
      <c r="BX176">
        <f t="shared" si="186"/>
        <v>5998690</v>
      </c>
      <c r="BZ176">
        <f t="shared" si="187"/>
        <v>920434</v>
      </c>
      <c r="CA176">
        <f t="shared" si="188"/>
        <v>731808</v>
      </c>
      <c r="CB176">
        <f t="shared" si="189"/>
        <v>15710856</v>
      </c>
      <c r="CD176">
        <f t="shared" si="190"/>
        <v>920434</v>
      </c>
      <c r="CE176">
        <f t="shared" si="191"/>
        <v>731808</v>
      </c>
      <c r="CF176">
        <f t="shared" si="192"/>
        <v>15710856</v>
      </c>
      <c r="CH176" t="str">
        <f t="shared" si="193"/>
        <v>{{5,1,1,920434,0}|</v>
      </c>
      <c r="CI176" t="str">
        <f t="shared" si="194"/>
        <v>{5,1,2,731808,0}|</v>
      </c>
      <c r="CJ176" t="str">
        <f t="shared" si="195"/>
        <v>{5,1,3,15710856,3}}</v>
      </c>
      <c r="CK176" t="str">
        <f t="shared" si="196"/>
        <v/>
      </c>
      <c r="CL176" t="str">
        <f t="shared" si="197"/>
        <v>{{5,1,1,351438,0}|</v>
      </c>
      <c r="CM176" t="str">
        <f t="shared" si="198"/>
        <v>{5,1,2,279417,0}|</v>
      </c>
      <c r="CN176" t="str">
        <f t="shared" si="199"/>
        <v>{5,1,3,5998690,3}}</v>
      </c>
      <c r="CO176" t="str">
        <f t="shared" si="200"/>
        <v/>
      </c>
      <c r="CP176" t="str">
        <f t="shared" si="201"/>
        <v>{{5,1,1,920434,0}|</v>
      </c>
      <c r="CQ176" t="str">
        <f t="shared" si="202"/>
        <v>{5,1,2,731808,0}|</v>
      </c>
      <c r="CR176" t="str">
        <f t="shared" si="203"/>
        <v>{5,1,3,15710856,3}}</v>
      </c>
      <c r="CS176" t="str">
        <f t="shared" si="204"/>
        <v/>
      </c>
      <c r="CT176" t="str">
        <f t="shared" si="205"/>
        <v>{{5,1,1,920434,0}|</v>
      </c>
      <c r="CU176" t="str">
        <f t="shared" si="206"/>
        <v>{5,1,2,731808,0}|</v>
      </c>
      <c r="CV176" t="str">
        <f t="shared" si="207"/>
        <v>{5,1,3,15710856,3}}</v>
      </c>
    </row>
    <row r="177" spans="50:100" x14ac:dyDescent="0.15">
      <c r="AX177">
        <v>171</v>
      </c>
      <c r="AZ177">
        <f t="shared" ref="AZ177:BC177" si="248">AZ117</f>
        <v>1.5</v>
      </c>
      <c r="BA177">
        <f t="shared" si="248"/>
        <v>0.6</v>
      </c>
      <c r="BB177">
        <f t="shared" si="248"/>
        <v>1.5</v>
      </c>
      <c r="BC177">
        <f t="shared" si="248"/>
        <v>1</v>
      </c>
      <c r="BE177">
        <f t="shared" si="172"/>
        <v>1100</v>
      </c>
      <c r="BF177">
        <f t="shared" si="173"/>
        <v>500</v>
      </c>
      <c r="BG177">
        <f t="shared" si="174"/>
        <v>1100</v>
      </c>
      <c r="BH177">
        <f t="shared" si="175"/>
        <v>700</v>
      </c>
      <c r="BN177">
        <f>'sheet1 (2)'!Y176</f>
        <v>6347820</v>
      </c>
      <c r="BO177">
        <f>'sheet1 (2)'!Z176</f>
        <v>3920000</v>
      </c>
      <c r="BP177">
        <f>'sheet1 (2)'!AA176</f>
        <v>84156716</v>
      </c>
      <c r="BR177">
        <f t="shared" si="181"/>
        <v>1396520</v>
      </c>
      <c r="BS177">
        <f t="shared" si="182"/>
        <v>862400</v>
      </c>
      <c r="BT177">
        <f t="shared" si="183"/>
        <v>18514477</v>
      </c>
      <c r="BV177">
        <f t="shared" si="184"/>
        <v>634782</v>
      </c>
      <c r="BW177">
        <f t="shared" si="185"/>
        <v>392000</v>
      </c>
      <c r="BX177">
        <f t="shared" si="186"/>
        <v>8415671</v>
      </c>
      <c r="BZ177">
        <f t="shared" si="187"/>
        <v>1396520</v>
      </c>
      <c r="CA177">
        <f t="shared" si="188"/>
        <v>862400</v>
      </c>
      <c r="CB177">
        <f t="shared" si="189"/>
        <v>18514477</v>
      </c>
      <c r="CD177">
        <f t="shared" si="190"/>
        <v>888694</v>
      </c>
      <c r="CE177">
        <f t="shared" si="191"/>
        <v>548800</v>
      </c>
      <c r="CF177">
        <f t="shared" si="192"/>
        <v>11781940</v>
      </c>
      <c r="CH177" t="str">
        <f t="shared" si="193"/>
        <v>{{5,1,1,1396520,0}|</v>
      </c>
      <c r="CI177" t="str">
        <f t="shared" si="194"/>
        <v>{5,1,2,862400,0}|</v>
      </c>
      <c r="CJ177" t="str">
        <f t="shared" si="195"/>
        <v>{5,1,3,18514477,3}}</v>
      </c>
      <c r="CK177" t="str">
        <f t="shared" si="196"/>
        <v/>
      </c>
      <c r="CL177" t="str">
        <f t="shared" si="197"/>
        <v>{{5,1,1,634782,0}|</v>
      </c>
      <c r="CM177" t="str">
        <f t="shared" si="198"/>
        <v>{5,1,2,392000,0}|</v>
      </c>
      <c r="CN177" t="str">
        <f t="shared" si="199"/>
        <v>{5,1,3,8415671,3}}</v>
      </c>
      <c r="CO177" t="str">
        <f t="shared" si="200"/>
        <v/>
      </c>
      <c r="CP177" t="str">
        <f t="shared" si="201"/>
        <v>{{5,1,1,1396520,0}|</v>
      </c>
      <c r="CQ177" t="str">
        <f t="shared" si="202"/>
        <v>{5,1,2,862400,0}|</v>
      </c>
      <c r="CR177" t="str">
        <f t="shared" si="203"/>
        <v>{5,1,3,18514477,3}}</v>
      </c>
      <c r="CS177" t="str">
        <f t="shared" si="204"/>
        <v/>
      </c>
      <c r="CT177" t="str">
        <f t="shared" si="205"/>
        <v>{{5,1,1,888694,0}|</v>
      </c>
      <c r="CU177" t="str">
        <f t="shared" si="206"/>
        <v>{5,1,2,548800,0}|</v>
      </c>
      <c r="CV177" t="str">
        <f t="shared" si="207"/>
        <v>{5,1,3,11781940,3}}</v>
      </c>
    </row>
    <row r="178" spans="50:100" x14ac:dyDescent="0.15">
      <c r="AX178">
        <v>172</v>
      </c>
      <c r="AZ178">
        <f t="shared" ref="AZ178:BC178" si="249">AZ118</f>
        <v>1</v>
      </c>
      <c r="BA178">
        <f t="shared" si="249"/>
        <v>0.75</v>
      </c>
      <c r="BB178">
        <f t="shared" si="249"/>
        <v>1</v>
      </c>
      <c r="BC178">
        <f t="shared" si="249"/>
        <v>1.5</v>
      </c>
      <c r="BE178">
        <f t="shared" si="172"/>
        <v>700</v>
      </c>
      <c r="BF178">
        <f t="shared" si="173"/>
        <v>620</v>
      </c>
      <c r="BG178">
        <f t="shared" si="174"/>
        <v>700</v>
      </c>
      <c r="BH178">
        <f t="shared" si="175"/>
        <v>1100</v>
      </c>
      <c r="BN178">
        <f>'sheet1 (2)'!Y177</f>
        <v>14931805</v>
      </c>
      <c r="BO178">
        <f>'sheet1 (2)'!Z177</f>
        <v>25984000</v>
      </c>
      <c r="BP178">
        <f>'sheet1 (2)'!AA177</f>
        <v>557838805</v>
      </c>
      <c r="BR178">
        <f t="shared" si="181"/>
        <v>2090452</v>
      </c>
      <c r="BS178">
        <f t="shared" si="182"/>
        <v>3637760</v>
      </c>
      <c r="BT178">
        <f t="shared" si="183"/>
        <v>78097432</v>
      </c>
      <c r="BV178">
        <f t="shared" si="184"/>
        <v>1851543</v>
      </c>
      <c r="BW178">
        <f t="shared" si="185"/>
        <v>3222016</v>
      </c>
      <c r="BX178">
        <f t="shared" si="186"/>
        <v>69172011</v>
      </c>
      <c r="BZ178">
        <f t="shared" si="187"/>
        <v>2090452</v>
      </c>
      <c r="CA178">
        <f t="shared" si="188"/>
        <v>3637760</v>
      </c>
      <c r="CB178">
        <f t="shared" si="189"/>
        <v>78097432</v>
      </c>
      <c r="CD178">
        <f t="shared" si="190"/>
        <v>3284997</v>
      </c>
      <c r="CE178">
        <f t="shared" si="191"/>
        <v>5716480</v>
      </c>
      <c r="CF178">
        <f t="shared" si="192"/>
        <v>122724537</v>
      </c>
      <c r="CH178" t="str">
        <f t="shared" si="193"/>
        <v>{{5,1,1,2090452,0}|</v>
      </c>
      <c r="CI178" t="str">
        <f t="shared" si="194"/>
        <v>{5,1,2,3637760,0}|</v>
      </c>
      <c r="CJ178" t="str">
        <f t="shared" si="195"/>
        <v>{5,1,3,78097432,3}}</v>
      </c>
      <c r="CK178" t="str">
        <f t="shared" si="196"/>
        <v/>
      </c>
      <c r="CL178" t="str">
        <f t="shared" si="197"/>
        <v>{{5,1,1,1851543,0}|</v>
      </c>
      <c r="CM178" t="str">
        <f t="shared" si="198"/>
        <v>{5,1,2,3222016,0}|</v>
      </c>
      <c r="CN178" t="str">
        <f t="shared" si="199"/>
        <v>{5,1,3,69172011,3}}</v>
      </c>
      <c r="CO178" t="str">
        <f t="shared" si="200"/>
        <v/>
      </c>
      <c r="CP178" t="str">
        <f t="shared" si="201"/>
        <v>{{5,1,1,2090452,0}|</v>
      </c>
      <c r="CQ178" t="str">
        <f t="shared" si="202"/>
        <v>{5,1,2,3637760,0}|</v>
      </c>
      <c r="CR178" t="str">
        <f t="shared" si="203"/>
        <v>{5,1,3,78097432,3}}</v>
      </c>
      <c r="CS178" t="str">
        <f t="shared" si="204"/>
        <v/>
      </c>
      <c r="CT178" t="str">
        <f t="shared" si="205"/>
        <v>{{5,1,1,3284997,0}|</v>
      </c>
      <c r="CU178" t="str">
        <f t="shared" si="206"/>
        <v>{5,1,2,5716480,0}|</v>
      </c>
      <c r="CV178" t="str">
        <f t="shared" si="207"/>
        <v>{5,1,3,122724537,3}}</v>
      </c>
    </row>
    <row r="179" spans="50:100" x14ac:dyDescent="0.15">
      <c r="AX179">
        <v>173</v>
      </c>
      <c r="AZ179">
        <f t="shared" ref="AZ179:BC179" si="250">AZ119</f>
        <v>1.5</v>
      </c>
      <c r="BA179">
        <f t="shared" si="250"/>
        <v>3</v>
      </c>
      <c r="BB179">
        <f t="shared" si="250"/>
        <v>3</v>
      </c>
      <c r="BC179">
        <f t="shared" si="250"/>
        <v>0.375</v>
      </c>
      <c r="BE179">
        <f t="shared" si="172"/>
        <v>1100</v>
      </c>
      <c r="BF179">
        <f t="shared" si="173"/>
        <v>1200</v>
      </c>
      <c r="BG179">
        <f t="shared" si="174"/>
        <v>1200</v>
      </c>
      <c r="BH179">
        <f t="shared" si="175"/>
        <v>200</v>
      </c>
      <c r="BN179">
        <f>'sheet1 (2)'!Y178</f>
        <v>17216059</v>
      </c>
      <c r="BO179">
        <f>'sheet1 (2)'!Z178</f>
        <v>33600000</v>
      </c>
      <c r="BP179">
        <f>'sheet1 (2)'!AA178</f>
        <v>721343283</v>
      </c>
      <c r="BR179">
        <f t="shared" si="181"/>
        <v>3787532</v>
      </c>
      <c r="BS179">
        <f t="shared" si="182"/>
        <v>7392000</v>
      </c>
      <c r="BT179">
        <f t="shared" si="183"/>
        <v>158695522</v>
      </c>
      <c r="BV179">
        <f t="shared" si="184"/>
        <v>4131854</v>
      </c>
      <c r="BW179">
        <f t="shared" si="185"/>
        <v>8064000</v>
      </c>
      <c r="BX179">
        <f t="shared" si="186"/>
        <v>173122387</v>
      </c>
      <c r="BZ179">
        <f t="shared" si="187"/>
        <v>4131854</v>
      </c>
      <c r="CA179">
        <f t="shared" si="188"/>
        <v>8064000</v>
      </c>
      <c r="CB179">
        <f t="shared" si="189"/>
        <v>173122387</v>
      </c>
      <c r="CD179">
        <f t="shared" si="190"/>
        <v>688642</v>
      </c>
      <c r="CE179">
        <f t="shared" si="191"/>
        <v>1344000</v>
      </c>
      <c r="CF179">
        <f t="shared" si="192"/>
        <v>28853731</v>
      </c>
      <c r="CH179" t="str">
        <f t="shared" si="193"/>
        <v>{{5,1,1,3787532,0}|</v>
      </c>
      <c r="CI179" t="str">
        <f t="shared" si="194"/>
        <v>{5,1,2,7392000,0}|</v>
      </c>
      <c r="CJ179" t="str">
        <f t="shared" si="195"/>
        <v>{5,1,3,158695522,3}}</v>
      </c>
      <c r="CK179" t="str">
        <f t="shared" si="196"/>
        <v/>
      </c>
      <c r="CL179" t="str">
        <f t="shared" si="197"/>
        <v>{{5,1,1,4131854,0}|</v>
      </c>
      <c r="CM179" t="str">
        <f t="shared" si="198"/>
        <v>{5,1,2,8064000,0}|</v>
      </c>
      <c r="CN179" t="str">
        <f t="shared" si="199"/>
        <v>{5,1,3,173122387,3}}</v>
      </c>
      <c r="CO179" t="str">
        <f t="shared" si="200"/>
        <v/>
      </c>
      <c r="CP179" t="str">
        <f t="shared" si="201"/>
        <v>{{5,1,1,4131854,0}|</v>
      </c>
      <c r="CQ179" t="str">
        <f t="shared" si="202"/>
        <v>{5,1,2,8064000,0}|</v>
      </c>
      <c r="CR179" t="str">
        <f t="shared" si="203"/>
        <v>{5,1,3,173122387,3}}</v>
      </c>
      <c r="CS179" t="str">
        <f t="shared" si="204"/>
        <v/>
      </c>
      <c r="CT179" t="str">
        <f t="shared" si="205"/>
        <v>{{5,1,1,688642,0}|</v>
      </c>
      <c r="CU179" t="str">
        <f t="shared" si="206"/>
        <v>{5,1,2,1344000,0}|</v>
      </c>
      <c r="CV179" t="str">
        <f t="shared" si="207"/>
        <v>{5,1,3,28853731,3}}</v>
      </c>
    </row>
    <row r="180" spans="50:100" x14ac:dyDescent="0.15">
      <c r="AX180">
        <v>174</v>
      </c>
      <c r="AZ180">
        <f t="shared" ref="AZ180:BC180" si="251">AZ120</f>
        <v>3</v>
      </c>
      <c r="BA180">
        <f t="shared" si="251"/>
        <v>0.75</v>
      </c>
      <c r="BB180">
        <f t="shared" si="251"/>
        <v>0.6</v>
      </c>
      <c r="BC180">
        <f t="shared" si="251"/>
        <v>1.5</v>
      </c>
      <c r="BE180">
        <f t="shared" si="172"/>
        <v>1200</v>
      </c>
      <c r="BF180">
        <f t="shared" si="173"/>
        <v>620</v>
      </c>
      <c r="BG180">
        <f t="shared" si="174"/>
        <v>500</v>
      </c>
      <c r="BH180">
        <f t="shared" si="175"/>
        <v>1100</v>
      </c>
      <c r="BN180">
        <f>'sheet1 (2)'!Y179</f>
        <v>16641990</v>
      </c>
      <c r="BO180">
        <f>'sheet1 (2)'!Z179</f>
        <v>37975000</v>
      </c>
      <c r="BP180">
        <f>'sheet1 (2)'!AA179</f>
        <v>815268190</v>
      </c>
      <c r="BR180">
        <f t="shared" si="181"/>
        <v>3994077</v>
      </c>
      <c r="BS180">
        <f t="shared" si="182"/>
        <v>9114000</v>
      </c>
      <c r="BT180">
        <f t="shared" si="183"/>
        <v>195664365</v>
      </c>
      <c r="BV180">
        <f t="shared" si="184"/>
        <v>2063606</v>
      </c>
      <c r="BW180">
        <f t="shared" si="185"/>
        <v>4708900</v>
      </c>
      <c r="BX180">
        <f t="shared" si="186"/>
        <v>101093255</v>
      </c>
      <c r="BZ180">
        <f t="shared" si="187"/>
        <v>1664199</v>
      </c>
      <c r="CA180">
        <f t="shared" si="188"/>
        <v>3797500</v>
      </c>
      <c r="CB180">
        <f t="shared" si="189"/>
        <v>81526819</v>
      </c>
      <c r="CD180">
        <f t="shared" si="190"/>
        <v>3661237</v>
      </c>
      <c r="CE180">
        <f t="shared" si="191"/>
        <v>8354500</v>
      </c>
      <c r="CF180">
        <f t="shared" si="192"/>
        <v>179359001</v>
      </c>
      <c r="CH180" t="str">
        <f t="shared" si="193"/>
        <v>{{5,1,1,3994077,0}|</v>
      </c>
      <c r="CI180" t="str">
        <f t="shared" si="194"/>
        <v>{5,1,2,9114000,0}|</v>
      </c>
      <c r="CJ180" t="str">
        <f t="shared" si="195"/>
        <v>{5,1,3,195664365,3}}</v>
      </c>
      <c r="CK180" t="str">
        <f t="shared" si="196"/>
        <v/>
      </c>
      <c r="CL180" t="str">
        <f t="shared" si="197"/>
        <v>{{5,1,1,2063606,0}|</v>
      </c>
      <c r="CM180" t="str">
        <f t="shared" si="198"/>
        <v>{5,1,2,4708900,0}|</v>
      </c>
      <c r="CN180" t="str">
        <f t="shared" si="199"/>
        <v>{5,1,3,101093255,3}}</v>
      </c>
      <c r="CO180" t="str">
        <f t="shared" si="200"/>
        <v/>
      </c>
      <c r="CP180" t="str">
        <f t="shared" si="201"/>
        <v>{{5,1,1,1664199,0}|</v>
      </c>
      <c r="CQ180" t="str">
        <f t="shared" si="202"/>
        <v>{5,1,2,3797500,0}|</v>
      </c>
      <c r="CR180" t="str">
        <f t="shared" si="203"/>
        <v>{5,1,3,81526819,3}}</v>
      </c>
      <c r="CS180" t="str">
        <f t="shared" si="204"/>
        <v/>
      </c>
      <c r="CT180" t="str">
        <f t="shared" si="205"/>
        <v>{{5,1,1,3661237,0}|</v>
      </c>
      <c r="CU180" t="str">
        <f t="shared" si="206"/>
        <v>{5,1,2,8354500,0}|</v>
      </c>
      <c r="CV180" t="str">
        <f t="shared" si="207"/>
        <v>{5,1,3,179359001,3}}</v>
      </c>
    </row>
    <row r="181" spans="50:100" x14ac:dyDescent="0.15">
      <c r="AX181">
        <v>175</v>
      </c>
      <c r="AZ181">
        <f t="shared" ref="AZ181:BC181" si="252">AZ121</f>
        <v>1</v>
      </c>
      <c r="BA181">
        <f t="shared" si="252"/>
        <v>0.75</v>
      </c>
      <c r="BB181">
        <f t="shared" si="252"/>
        <v>0.75</v>
      </c>
      <c r="BC181">
        <f t="shared" si="252"/>
        <v>3</v>
      </c>
      <c r="BE181">
        <f t="shared" si="172"/>
        <v>700</v>
      </c>
      <c r="BF181">
        <f t="shared" si="173"/>
        <v>620</v>
      </c>
      <c r="BG181">
        <f t="shared" si="174"/>
        <v>620</v>
      </c>
      <c r="BH181">
        <f t="shared" si="175"/>
        <v>1200</v>
      </c>
      <c r="BN181">
        <f>'sheet1 (2)'!Y180</f>
        <v>24669940</v>
      </c>
      <c r="BO181">
        <f>'sheet1 (2)'!Z180</f>
        <v>40320000</v>
      </c>
      <c r="BP181">
        <f>'sheet1 (2)'!AA180</f>
        <v>865611940</v>
      </c>
      <c r="BR181">
        <f t="shared" si="181"/>
        <v>3453791</v>
      </c>
      <c r="BS181">
        <f t="shared" si="182"/>
        <v>5644800</v>
      </c>
      <c r="BT181">
        <f t="shared" si="183"/>
        <v>121185671</v>
      </c>
      <c r="BV181">
        <f t="shared" si="184"/>
        <v>3059072</v>
      </c>
      <c r="BW181">
        <f t="shared" si="185"/>
        <v>4999680</v>
      </c>
      <c r="BX181">
        <f t="shared" si="186"/>
        <v>107335880</v>
      </c>
      <c r="BZ181">
        <f t="shared" si="187"/>
        <v>3059072</v>
      </c>
      <c r="CA181">
        <f t="shared" si="188"/>
        <v>4999680</v>
      </c>
      <c r="CB181">
        <f t="shared" si="189"/>
        <v>107335880</v>
      </c>
      <c r="CD181">
        <f t="shared" si="190"/>
        <v>5920785</v>
      </c>
      <c r="CE181">
        <f t="shared" si="191"/>
        <v>9676800</v>
      </c>
      <c r="CF181">
        <f t="shared" si="192"/>
        <v>207746865</v>
      </c>
      <c r="CH181" t="str">
        <f t="shared" si="193"/>
        <v>{{5,1,1,3453791,0}|</v>
      </c>
      <c r="CI181" t="str">
        <f t="shared" si="194"/>
        <v>{5,1,2,5644800,0}|</v>
      </c>
      <c r="CJ181" t="str">
        <f t="shared" si="195"/>
        <v>{5,1,3,121185671,3}}</v>
      </c>
      <c r="CK181" t="str">
        <f t="shared" si="196"/>
        <v/>
      </c>
      <c r="CL181" t="str">
        <f t="shared" si="197"/>
        <v>{{5,1,1,3059072,0}|</v>
      </c>
      <c r="CM181" t="str">
        <f t="shared" si="198"/>
        <v>{5,1,2,4999680,0}|</v>
      </c>
      <c r="CN181" t="str">
        <f t="shared" si="199"/>
        <v>{5,1,3,107335880,3}}</v>
      </c>
      <c r="CO181" t="str">
        <f t="shared" si="200"/>
        <v/>
      </c>
      <c r="CP181" t="str">
        <f t="shared" si="201"/>
        <v>{{5,1,1,3059072,0}|</v>
      </c>
      <c r="CQ181" t="str">
        <f t="shared" si="202"/>
        <v>{5,1,2,4999680,0}|</v>
      </c>
      <c r="CR181" t="str">
        <f t="shared" si="203"/>
        <v>{5,1,3,107335880,3}}</v>
      </c>
      <c r="CS181" t="str">
        <f t="shared" si="204"/>
        <v/>
      </c>
      <c r="CT181" t="str">
        <f t="shared" si="205"/>
        <v>{{5,1,1,5920785,0}|</v>
      </c>
      <c r="CU181" t="str">
        <f t="shared" si="206"/>
        <v>{5,1,2,9676800,0}|</v>
      </c>
      <c r="CV181" t="str">
        <f t="shared" si="207"/>
        <v>{5,1,3,207746865,3}}</v>
      </c>
    </row>
    <row r="182" spans="50:100" x14ac:dyDescent="0.15">
      <c r="AX182">
        <v>176</v>
      </c>
      <c r="AZ182">
        <f t="shared" ref="AZ182:BC182" si="253">AZ122</f>
        <v>1</v>
      </c>
      <c r="BA182">
        <f t="shared" si="253"/>
        <v>0.75</v>
      </c>
      <c r="BB182">
        <f t="shared" si="253"/>
        <v>0.75</v>
      </c>
      <c r="BC182">
        <f t="shared" si="253"/>
        <v>3</v>
      </c>
      <c r="BE182">
        <f t="shared" si="172"/>
        <v>700</v>
      </c>
      <c r="BF182">
        <f t="shared" si="173"/>
        <v>620</v>
      </c>
      <c r="BG182">
        <f t="shared" si="174"/>
        <v>620</v>
      </c>
      <c r="BH182">
        <f t="shared" si="175"/>
        <v>1200</v>
      </c>
      <c r="BN182">
        <f>'sheet1 (2)'!Y181</f>
        <v>192358</v>
      </c>
      <c r="BO182">
        <f>'sheet1 (2)'!Z181</f>
        <v>28000</v>
      </c>
      <c r="BP182">
        <f>'sheet1 (2)'!AA181</f>
        <v>601119</v>
      </c>
      <c r="BR182">
        <f t="shared" si="181"/>
        <v>26930</v>
      </c>
      <c r="BS182">
        <f t="shared" si="182"/>
        <v>3920</v>
      </c>
      <c r="BT182">
        <f t="shared" si="183"/>
        <v>84156</v>
      </c>
      <c r="BV182">
        <f t="shared" si="184"/>
        <v>23852</v>
      </c>
      <c r="BW182">
        <f t="shared" si="185"/>
        <v>3472</v>
      </c>
      <c r="BX182">
        <f t="shared" si="186"/>
        <v>74538</v>
      </c>
      <c r="BZ182">
        <f t="shared" si="187"/>
        <v>23852</v>
      </c>
      <c r="CA182">
        <f t="shared" si="188"/>
        <v>3472</v>
      </c>
      <c r="CB182">
        <f t="shared" si="189"/>
        <v>74538</v>
      </c>
      <c r="CD182">
        <f t="shared" si="190"/>
        <v>46165</v>
      </c>
      <c r="CE182">
        <f t="shared" si="191"/>
        <v>6720</v>
      </c>
      <c r="CF182">
        <f t="shared" si="192"/>
        <v>144268</v>
      </c>
      <c r="CH182" t="str">
        <f t="shared" si="193"/>
        <v>{{5,1,1,26930,0}|</v>
      </c>
      <c r="CI182" t="str">
        <f t="shared" si="194"/>
        <v>{5,1,2,3920,0}|</v>
      </c>
      <c r="CJ182" t="str">
        <f t="shared" si="195"/>
        <v>{5,1,3,84156,3}}</v>
      </c>
      <c r="CK182" t="str">
        <f t="shared" si="196"/>
        <v/>
      </c>
      <c r="CL182" t="str">
        <f t="shared" si="197"/>
        <v>{{5,1,1,23852,0}|</v>
      </c>
      <c r="CM182" t="str">
        <f t="shared" si="198"/>
        <v>{5,1,2,3472,0}|</v>
      </c>
      <c r="CN182" t="str">
        <f t="shared" si="199"/>
        <v>{5,1,3,74538,3}}</v>
      </c>
      <c r="CO182" t="str">
        <f t="shared" si="200"/>
        <v/>
      </c>
      <c r="CP182" t="str">
        <f t="shared" si="201"/>
        <v>{{5,1,1,23852,0}|</v>
      </c>
      <c r="CQ182" t="str">
        <f t="shared" si="202"/>
        <v>{5,1,2,3472,0}|</v>
      </c>
      <c r="CR182" t="str">
        <f t="shared" si="203"/>
        <v>{5,1,3,74538,3}}</v>
      </c>
      <c r="CS182" t="str">
        <f t="shared" si="204"/>
        <v/>
      </c>
      <c r="CT182" t="str">
        <f t="shared" si="205"/>
        <v>{{5,1,1,46165,0}|</v>
      </c>
      <c r="CU182" t="str">
        <f t="shared" si="206"/>
        <v>{5,1,2,6720,0}|</v>
      </c>
      <c r="CV182" t="str">
        <f t="shared" si="207"/>
        <v>{5,1,3,144268,3}}</v>
      </c>
    </row>
    <row r="183" spans="50:100" x14ac:dyDescent="0.15">
      <c r="AX183">
        <v>177</v>
      </c>
      <c r="AZ183">
        <f t="shared" ref="AZ183:BC183" si="254">AZ123</f>
        <v>1.375</v>
      </c>
      <c r="BA183">
        <f t="shared" si="254"/>
        <v>1.375</v>
      </c>
      <c r="BB183">
        <f t="shared" si="254"/>
        <v>0.45833333333333331</v>
      </c>
      <c r="BC183">
        <f t="shared" si="254"/>
        <v>2.75</v>
      </c>
      <c r="BE183">
        <f t="shared" si="172"/>
        <v>1000</v>
      </c>
      <c r="BF183">
        <f t="shared" si="173"/>
        <v>1000</v>
      </c>
      <c r="BG183">
        <f t="shared" si="174"/>
        <v>300</v>
      </c>
      <c r="BH183">
        <f t="shared" si="175"/>
        <v>1150</v>
      </c>
      <c r="BN183">
        <f>'sheet1 (2)'!Y182</f>
        <v>1562910</v>
      </c>
      <c r="BO183">
        <f>'sheet1 (2)'!Z182</f>
        <v>2240000</v>
      </c>
      <c r="BP183">
        <f>'sheet1 (2)'!AA182</f>
        <v>48089552</v>
      </c>
      <c r="BR183">
        <f t="shared" si="181"/>
        <v>312582</v>
      </c>
      <c r="BS183">
        <f t="shared" si="182"/>
        <v>448000</v>
      </c>
      <c r="BT183">
        <f t="shared" si="183"/>
        <v>9617910</v>
      </c>
      <c r="BV183">
        <f t="shared" si="184"/>
        <v>312582</v>
      </c>
      <c r="BW183">
        <f t="shared" si="185"/>
        <v>448000</v>
      </c>
      <c r="BX183">
        <f t="shared" si="186"/>
        <v>9617910</v>
      </c>
      <c r="BZ183">
        <f t="shared" si="187"/>
        <v>93774</v>
      </c>
      <c r="CA183">
        <f t="shared" si="188"/>
        <v>134400</v>
      </c>
      <c r="CB183">
        <f t="shared" si="189"/>
        <v>2885373</v>
      </c>
      <c r="CD183">
        <f t="shared" si="190"/>
        <v>359469</v>
      </c>
      <c r="CE183">
        <f t="shared" si="191"/>
        <v>515200</v>
      </c>
      <c r="CF183">
        <f t="shared" si="192"/>
        <v>11060596</v>
      </c>
      <c r="CH183" t="str">
        <f t="shared" si="193"/>
        <v>{{5,1,1,312582,0}|</v>
      </c>
      <c r="CI183" t="str">
        <f t="shared" si="194"/>
        <v>{5,1,2,448000,0}|</v>
      </c>
      <c r="CJ183" t="str">
        <f t="shared" si="195"/>
        <v>{5,1,3,9617910,3}}</v>
      </c>
      <c r="CK183" t="str">
        <f t="shared" si="196"/>
        <v/>
      </c>
      <c r="CL183" t="str">
        <f t="shared" si="197"/>
        <v>{{5,1,1,312582,0}|</v>
      </c>
      <c r="CM183" t="str">
        <f t="shared" si="198"/>
        <v>{5,1,2,448000,0}|</v>
      </c>
      <c r="CN183" t="str">
        <f t="shared" si="199"/>
        <v>{5,1,3,9617910,3}}</v>
      </c>
      <c r="CO183" t="str">
        <f t="shared" si="200"/>
        <v/>
      </c>
      <c r="CP183" t="str">
        <f t="shared" si="201"/>
        <v>{{5,1,1,93774,0}|</v>
      </c>
      <c r="CQ183" t="str">
        <f t="shared" si="202"/>
        <v>{5,1,2,134400,0}|</v>
      </c>
      <c r="CR183" t="str">
        <f t="shared" si="203"/>
        <v>{5,1,3,2885373,3}}</v>
      </c>
      <c r="CS183" t="str">
        <f t="shared" si="204"/>
        <v/>
      </c>
      <c r="CT183" t="str">
        <f t="shared" si="205"/>
        <v>{{5,1,1,359469,0}|</v>
      </c>
      <c r="CU183" t="str">
        <f t="shared" si="206"/>
        <v>{5,1,2,515200,0}|</v>
      </c>
      <c r="CV183" t="str">
        <f t="shared" si="207"/>
        <v>{5,1,3,11060596,3}}</v>
      </c>
    </row>
    <row r="184" spans="50:100" x14ac:dyDescent="0.15">
      <c r="AX184">
        <v>178</v>
      </c>
      <c r="AZ184">
        <f t="shared" ref="AZ184:BC184" si="255">AZ124</f>
        <v>0.91666666666666663</v>
      </c>
      <c r="BA184">
        <f t="shared" si="255"/>
        <v>0.91666666666666663</v>
      </c>
      <c r="BB184">
        <f t="shared" si="255"/>
        <v>0.55000000000000004</v>
      </c>
      <c r="BC184">
        <f t="shared" si="255"/>
        <v>0</v>
      </c>
      <c r="BE184">
        <f t="shared" si="172"/>
        <v>800</v>
      </c>
      <c r="BF184">
        <f t="shared" si="173"/>
        <v>800</v>
      </c>
      <c r="BG184">
        <f t="shared" si="174"/>
        <v>480</v>
      </c>
      <c r="BH184">
        <f t="shared" si="175"/>
        <v>0</v>
      </c>
      <c r="BN184">
        <f>'sheet1 (2)'!Y183</f>
        <v>1863470</v>
      </c>
      <c r="BO184">
        <f>'sheet1 (2)'!Z183</f>
        <v>2534000</v>
      </c>
      <c r="BP184">
        <f>'sheet1 (2)'!AA183</f>
        <v>54401305</v>
      </c>
      <c r="BR184">
        <f t="shared" si="181"/>
        <v>298155</v>
      </c>
      <c r="BS184">
        <f t="shared" si="182"/>
        <v>405440</v>
      </c>
      <c r="BT184">
        <f t="shared" si="183"/>
        <v>8704208</v>
      </c>
      <c r="BV184">
        <f t="shared" si="184"/>
        <v>298155</v>
      </c>
      <c r="BW184">
        <f t="shared" si="185"/>
        <v>405440</v>
      </c>
      <c r="BX184">
        <f t="shared" si="186"/>
        <v>8704208</v>
      </c>
      <c r="BZ184">
        <f t="shared" si="187"/>
        <v>178893</v>
      </c>
      <c r="CA184">
        <f t="shared" si="188"/>
        <v>243264</v>
      </c>
      <c r="CB184">
        <f t="shared" si="189"/>
        <v>5222525</v>
      </c>
      <c r="CD184">
        <f t="shared" si="190"/>
        <v>0</v>
      </c>
      <c r="CE184">
        <f t="shared" si="191"/>
        <v>0</v>
      </c>
      <c r="CF184">
        <f t="shared" si="192"/>
        <v>0</v>
      </c>
      <c r="CH184" t="str">
        <f t="shared" si="193"/>
        <v>{{5,1,1,298155,0}|</v>
      </c>
      <c r="CI184" t="str">
        <f t="shared" si="194"/>
        <v>{5,1,2,405440,0}|</v>
      </c>
      <c r="CJ184" t="str">
        <f t="shared" si="195"/>
        <v>{5,1,3,8704208,3}}</v>
      </c>
      <c r="CK184" t="str">
        <f t="shared" si="196"/>
        <v/>
      </c>
      <c r="CL184" t="str">
        <f t="shared" si="197"/>
        <v>{{5,1,1,298155,0}|</v>
      </c>
      <c r="CM184" t="str">
        <f t="shared" si="198"/>
        <v>{5,1,2,405440,0}|</v>
      </c>
      <c r="CN184" t="str">
        <f t="shared" si="199"/>
        <v>{5,1,3,8704208,3}}</v>
      </c>
      <c r="CO184" t="str">
        <f t="shared" si="200"/>
        <v/>
      </c>
      <c r="CP184" t="str">
        <f t="shared" si="201"/>
        <v>{{5,1,1,178893,0}|</v>
      </c>
      <c r="CQ184" t="str">
        <f t="shared" si="202"/>
        <v>{5,1,2,243264,0}|</v>
      </c>
      <c r="CR184" t="str">
        <f t="shared" si="203"/>
        <v>{5,1,3,5222525,3}}</v>
      </c>
      <c r="CS184" t="str">
        <f t="shared" si="204"/>
        <v/>
      </c>
      <c r="CT184" t="str">
        <f t="shared" si="205"/>
        <v>{{5,1,1,0,0}|</v>
      </c>
      <c r="CU184" t="str">
        <f t="shared" si="206"/>
        <v>{5,1,2,0,0}|</v>
      </c>
      <c r="CV184" t="str">
        <f t="shared" si="207"/>
        <v>{5,1,3,0,3}}</v>
      </c>
    </row>
    <row r="185" spans="50:100" x14ac:dyDescent="0.15">
      <c r="AX185">
        <v>179</v>
      </c>
      <c r="AZ185">
        <f t="shared" ref="AZ185:BC185" si="256">AZ125</f>
        <v>0.75</v>
      </c>
      <c r="BA185">
        <f t="shared" si="256"/>
        <v>0.5</v>
      </c>
      <c r="BB185">
        <f t="shared" si="256"/>
        <v>3</v>
      </c>
      <c r="BC185">
        <f t="shared" si="256"/>
        <v>3</v>
      </c>
      <c r="BE185">
        <f t="shared" si="172"/>
        <v>620</v>
      </c>
      <c r="BF185">
        <f t="shared" si="173"/>
        <v>420</v>
      </c>
      <c r="BG185">
        <f t="shared" si="174"/>
        <v>1200</v>
      </c>
      <c r="BH185">
        <f t="shared" si="175"/>
        <v>1200</v>
      </c>
      <c r="BN185">
        <f>'sheet1 (2)'!Y184</f>
        <v>3065708</v>
      </c>
      <c r="BO185">
        <f>'sheet1 (2)'!Z184</f>
        <v>3976000</v>
      </c>
      <c r="BP185">
        <f>'sheet1 (2)'!AA184</f>
        <v>85358955</v>
      </c>
      <c r="BR185">
        <f t="shared" si="181"/>
        <v>380147</v>
      </c>
      <c r="BS185">
        <f t="shared" si="182"/>
        <v>493024</v>
      </c>
      <c r="BT185">
        <f t="shared" si="183"/>
        <v>10584510</v>
      </c>
      <c r="BV185">
        <f t="shared" si="184"/>
        <v>257519</v>
      </c>
      <c r="BW185">
        <f t="shared" si="185"/>
        <v>333984</v>
      </c>
      <c r="BX185">
        <f t="shared" si="186"/>
        <v>7170152</v>
      </c>
      <c r="BZ185">
        <f t="shared" si="187"/>
        <v>735769</v>
      </c>
      <c r="CA185">
        <f t="shared" si="188"/>
        <v>954240</v>
      </c>
      <c r="CB185">
        <f t="shared" si="189"/>
        <v>20486149</v>
      </c>
      <c r="CD185">
        <f t="shared" si="190"/>
        <v>735769</v>
      </c>
      <c r="CE185">
        <f t="shared" si="191"/>
        <v>954240</v>
      </c>
      <c r="CF185">
        <f t="shared" si="192"/>
        <v>20486149</v>
      </c>
      <c r="CH185" t="str">
        <f t="shared" si="193"/>
        <v>{{5,1,1,380147,0}|</v>
      </c>
      <c r="CI185" t="str">
        <f t="shared" si="194"/>
        <v>{5,1,2,493024,0}|</v>
      </c>
      <c r="CJ185" t="str">
        <f t="shared" si="195"/>
        <v>{5,1,3,10584510,3}}</v>
      </c>
      <c r="CK185" t="str">
        <f t="shared" si="196"/>
        <v/>
      </c>
      <c r="CL185" t="str">
        <f t="shared" si="197"/>
        <v>{{5,1,1,257519,0}|</v>
      </c>
      <c r="CM185" t="str">
        <f t="shared" si="198"/>
        <v>{5,1,2,333984,0}|</v>
      </c>
      <c r="CN185" t="str">
        <f t="shared" si="199"/>
        <v>{5,1,3,7170152,3}}</v>
      </c>
      <c r="CO185" t="str">
        <f t="shared" si="200"/>
        <v/>
      </c>
      <c r="CP185" t="str">
        <f t="shared" si="201"/>
        <v>{{5,1,1,735769,0}|</v>
      </c>
      <c r="CQ185" t="str">
        <f t="shared" si="202"/>
        <v>{5,1,2,954240,0}|</v>
      </c>
      <c r="CR185" t="str">
        <f t="shared" si="203"/>
        <v>{5,1,3,20486149,3}}</v>
      </c>
      <c r="CS185" t="str">
        <f t="shared" si="204"/>
        <v/>
      </c>
      <c r="CT185" t="str">
        <f t="shared" si="205"/>
        <v>{{5,1,1,735769,0}|</v>
      </c>
      <c r="CU185" t="str">
        <f t="shared" si="206"/>
        <v>{5,1,2,954240,0}|</v>
      </c>
      <c r="CV185" t="str">
        <f t="shared" si="207"/>
        <v>{5,1,3,20486149,3}}</v>
      </c>
    </row>
    <row r="186" spans="50:100" x14ac:dyDescent="0.15">
      <c r="AX186">
        <v>180</v>
      </c>
      <c r="AZ186">
        <f t="shared" ref="AZ186:BC186" si="257">AZ126</f>
        <v>1</v>
      </c>
      <c r="BA186">
        <f t="shared" si="257"/>
        <v>1.5</v>
      </c>
      <c r="BB186">
        <f t="shared" si="257"/>
        <v>0.75</v>
      </c>
      <c r="BC186">
        <f t="shared" si="257"/>
        <v>1</v>
      </c>
      <c r="BE186">
        <f t="shared" si="172"/>
        <v>700</v>
      </c>
      <c r="BF186">
        <f t="shared" si="173"/>
        <v>1100</v>
      </c>
      <c r="BG186">
        <f t="shared" si="174"/>
        <v>620</v>
      </c>
      <c r="BH186">
        <f t="shared" si="175"/>
        <v>700</v>
      </c>
      <c r="BN186">
        <f>'sheet1 (2)'!Y185</f>
        <v>4869067</v>
      </c>
      <c r="BO186">
        <f>'sheet1 (2)'!Z185</f>
        <v>5348000</v>
      </c>
      <c r="BP186">
        <f>'sheet1 (2)'!AA185</f>
        <v>114813805</v>
      </c>
      <c r="BR186">
        <f t="shared" si="181"/>
        <v>681669</v>
      </c>
      <c r="BS186">
        <f t="shared" si="182"/>
        <v>748720</v>
      </c>
      <c r="BT186">
        <f t="shared" si="183"/>
        <v>16073932</v>
      </c>
      <c r="BV186">
        <f t="shared" si="184"/>
        <v>1071194</v>
      </c>
      <c r="BW186">
        <f t="shared" si="185"/>
        <v>1176560</v>
      </c>
      <c r="BX186">
        <f t="shared" si="186"/>
        <v>25259037</v>
      </c>
      <c r="BZ186">
        <f t="shared" si="187"/>
        <v>603764</v>
      </c>
      <c r="CA186">
        <f t="shared" si="188"/>
        <v>663152</v>
      </c>
      <c r="CB186">
        <f t="shared" si="189"/>
        <v>14236911</v>
      </c>
      <c r="CD186">
        <f t="shared" si="190"/>
        <v>681669</v>
      </c>
      <c r="CE186">
        <f t="shared" si="191"/>
        <v>748720</v>
      </c>
      <c r="CF186">
        <f t="shared" si="192"/>
        <v>16073932</v>
      </c>
      <c r="CH186" t="str">
        <f t="shared" si="193"/>
        <v>{{5,1,1,681669,0}|</v>
      </c>
      <c r="CI186" t="str">
        <f t="shared" si="194"/>
        <v>{5,1,2,748720,0}|</v>
      </c>
      <c r="CJ186" t="str">
        <f t="shared" si="195"/>
        <v>{5,1,3,16073932,3}}</v>
      </c>
      <c r="CK186" t="str">
        <f t="shared" si="196"/>
        <v/>
      </c>
      <c r="CL186" t="str">
        <f t="shared" si="197"/>
        <v>{{5,1,1,1071194,0}|</v>
      </c>
      <c r="CM186" t="str">
        <f t="shared" si="198"/>
        <v>{5,1,2,1176560,0}|</v>
      </c>
      <c r="CN186" t="str">
        <f t="shared" si="199"/>
        <v>{5,1,3,25259037,3}}</v>
      </c>
      <c r="CO186" t="str">
        <f t="shared" si="200"/>
        <v/>
      </c>
      <c r="CP186" t="str">
        <f t="shared" si="201"/>
        <v>{{5,1,1,603764,0}|</v>
      </c>
      <c r="CQ186" t="str">
        <f t="shared" si="202"/>
        <v>{5,1,2,663152,0}|</v>
      </c>
      <c r="CR186" t="str">
        <f t="shared" si="203"/>
        <v>{5,1,3,14236911,3}}</v>
      </c>
      <c r="CS186" t="str">
        <f t="shared" si="204"/>
        <v/>
      </c>
      <c r="CT186" t="str">
        <f t="shared" si="205"/>
        <v>{{5,1,1,681669,0}|</v>
      </c>
      <c r="CU186" t="str">
        <f t="shared" si="206"/>
        <v>{5,1,2,748720,0}|</v>
      </c>
      <c r="CV186" t="str">
        <f t="shared" si="207"/>
        <v>{5,1,3,16073932,3}}</v>
      </c>
    </row>
    <row r="187" spans="50:100" x14ac:dyDescent="0.15">
      <c r="AX187">
        <v>181</v>
      </c>
      <c r="AZ187">
        <f t="shared" ref="AZ187:BC187" si="258">AZ127</f>
        <v>1.5</v>
      </c>
      <c r="BA187">
        <f t="shared" si="258"/>
        <v>0.75</v>
      </c>
      <c r="BB187">
        <f t="shared" si="258"/>
        <v>1</v>
      </c>
      <c r="BC187">
        <f t="shared" si="258"/>
        <v>1</v>
      </c>
      <c r="BE187">
        <f t="shared" si="172"/>
        <v>1100</v>
      </c>
      <c r="BF187">
        <f t="shared" si="173"/>
        <v>620</v>
      </c>
      <c r="BG187">
        <f t="shared" si="174"/>
        <v>700</v>
      </c>
      <c r="BH187">
        <f t="shared" si="175"/>
        <v>700</v>
      </c>
      <c r="BN187">
        <f>'sheet1 (2)'!Y186</f>
        <v>525979</v>
      </c>
      <c r="BO187">
        <f>'sheet1 (2)'!Z186</f>
        <v>196000</v>
      </c>
      <c r="BP187">
        <f>'sheet1 (2)'!AA186</f>
        <v>4207835</v>
      </c>
      <c r="BR187">
        <f t="shared" si="181"/>
        <v>115715</v>
      </c>
      <c r="BS187">
        <f t="shared" si="182"/>
        <v>43120</v>
      </c>
      <c r="BT187">
        <f t="shared" si="183"/>
        <v>925723</v>
      </c>
      <c r="BV187">
        <f t="shared" si="184"/>
        <v>65221</v>
      </c>
      <c r="BW187">
        <f t="shared" si="185"/>
        <v>24304</v>
      </c>
      <c r="BX187">
        <f t="shared" si="186"/>
        <v>521771</v>
      </c>
      <c r="BZ187">
        <f t="shared" si="187"/>
        <v>73637</v>
      </c>
      <c r="CA187">
        <f t="shared" si="188"/>
        <v>27440</v>
      </c>
      <c r="CB187">
        <f t="shared" si="189"/>
        <v>589096</v>
      </c>
      <c r="CD187">
        <f t="shared" si="190"/>
        <v>73637</v>
      </c>
      <c r="CE187">
        <f t="shared" si="191"/>
        <v>27440</v>
      </c>
      <c r="CF187">
        <f t="shared" si="192"/>
        <v>589096</v>
      </c>
      <c r="CH187" t="str">
        <f t="shared" si="193"/>
        <v>{{5,1,1,115715,0}|</v>
      </c>
      <c r="CI187" t="str">
        <f t="shared" si="194"/>
        <v>{5,1,2,43120,0}|</v>
      </c>
      <c r="CJ187" t="str">
        <f t="shared" si="195"/>
        <v>{5,1,3,925723,3}}</v>
      </c>
      <c r="CK187" t="str">
        <f t="shared" si="196"/>
        <v/>
      </c>
      <c r="CL187" t="str">
        <f t="shared" si="197"/>
        <v>{{5,1,1,65221,0}|</v>
      </c>
      <c r="CM187" t="str">
        <f t="shared" si="198"/>
        <v>{5,1,2,24304,0}|</v>
      </c>
      <c r="CN187" t="str">
        <f t="shared" si="199"/>
        <v>{5,1,3,521771,3}}</v>
      </c>
      <c r="CO187" t="str">
        <f t="shared" si="200"/>
        <v/>
      </c>
      <c r="CP187" t="str">
        <f t="shared" si="201"/>
        <v>{{5,1,1,73637,0}|</v>
      </c>
      <c r="CQ187" t="str">
        <f t="shared" si="202"/>
        <v>{5,1,2,27440,0}|</v>
      </c>
      <c r="CR187" t="str">
        <f t="shared" si="203"/>
        <v>{5,1,3,589096,3}}</v>
      </c>
      <c r="CS187" t="str">
        <f t="shared" si="204"/>
        <v/>
      </c>
      <c r="CT187" t="str">
        <f t="shared" si="205"/>
        <v>{{5,1,1,73637,0}|</v>
      </c>
      <c r="CU187" t="str">
        <f t="shared" si="206"/>
        <v>{5,1,2,27440,0}|</v>
      </c>
      <c r="CV187" t="str">
        <f t="shared" si="207"/>
        <v>{5,1,3,589096,3}}</v>
      </c>
    </row>
    <row r="188" spans="50:100" x14ac:dyDescent="0.15">
      <c r="AX188">
        <v>182</v>
      </c>
      <c r="AZ188">
        <f t="shared" ref="AZ188:BC188" si="259">AZ128</f>
        <v>1.5</v>
      </c>
      <c r="BA188">
        <f t="shared" si="259"/>
        <v>0.75</v>
      </c>
      <c r="BB188">
        <f t="shared" si="259"/>
        <v>1</v>
      </c>
      <c r="BC188">
        <f t="shared" si="259"/>
        <v>1</v>
      </c>
      <c r="BE188">
        <f t="shared" si="172"/>
        <v>1100</v>
      </c>
      <c r="BF188">
        <f t="shared" si="173"/>
        <v>620</v>
      </c>
      <c r="BG188">
        <f t="shared" si="174"/>
        <v>700</v>
      </c>
      <c r="BH188">
        <f t="shared" si="175"/>
        <v>700</v>
      </c>
      <c r="BN188">
        <f>'sheet1 (2)'!Y187</f>
        <v>683773</v>
      </c>
      <c r="BO188">
        <f>'sheet1 (2)'!Z187</f>
        <v>196000</v>
      </c>
      <c r="BP188">
        <f>'sheet1 (2)'!AA187</f>
        <v>4207835</v>
      </c>
      <c r="BR188">
        <f t="shared" si="181"/>
        <v>150430</v>
      </c>
      <c r="BS188">
        <f t="shared" si="182"/>
        <v>43120</v>
      </c>
      <c r="BT188">
        <f t="shared" si="183"/>
        <v>925723</v>
      </c>
      <c r="BV188">
        <f t="shared" si="184"/>
        <v>84787</v>
      </c>
      <c r="BW188">
        <f t="shared" si="185"/>
        <v>24304</v>
      </c>
      <c r="BX188">
        <f t="shared" si="186"/>
        <v>521771</v>
      </c>
      <c r="BZ188">
        <f t="shared" si="187"/>
        <v>95728</v>
      </c>
      <c r="CA188">
        <f t="shared" si="188"/>
        <v>27440</v>
      </c>
      <c r="CB188">
        <f t="shared" si="189"/>
        <v>589096</v>
      </c>
      <c r="CD188">
        <f t="shared" si="190"/>
        <v>95728</v>
      </c>
      <c r="CE188">
        <f t="shared" si="191"/>
        <v>27440</v>
      </c>
      <c r="CF188">
        <f t="shared" si="192"/>
        <v>589096</v>
      </c>
      <c r="CH188" t="str">
        <f t="shared" si="193"/>
        <v>{{5,1,1,150430,0}|</v>
      </c>
      <c r="CI188" t="str">
        <f t="shared" si="194"/>
        <v>{5,1,2,43120,0}|</v>
      </c>
      <c r="CJ188" t="str">
        <f t="shared" si="195"/>
        <v>{5,1,3,925723,3}}</v>
      </c>
      <c r="CK188" t="str">
        <f t="shared" si="196"/>
        <v/>
      </c>
      <c r="CL188" t="str">
        <f t="shared" si="197"/>
        <v>{{5,1,1,84787,0}|</v>
      </c>
      <c r="CM188" t="str">
        <f t="shared" si="198"/>
        <v>{5,1,2,24304,0}|</v>
      </c>
      <c r="CN188" t="str">
        <f t="shared" si="199"/>
        <v>{5,1,3,521771,3}}</v>
      </c>
      <c r="CO188" t="str">
        <f t="shared" si="200"/>
        <v/>
      </c>
      <c r="CP188" t="str">
        <f t="shared" si="201"/>
        <v>{{5,1,1,95728,0}|</v>
      </c>
      <c r="CQ188" t="str">
        <f t="shared" si="202"/>
        <v>{5,1,2,27440,0}|</v>
      </c>
      <c r="CR188" t="str">
        <f t="shared" si="203"/>
        <v>{5,1,3,589096,3}}</v>
      </c>
      <c r="CS188" t="str">
        <f t="shared" si="204"/>
        <v/>
      </c>
      <c r="CT188" t="str">
        <f t="shared" si="205"/>
        <v>{{5,1,1,95728,0}|</v>
      </c>
      <c r="CU188" t="str">
        <f t="shared" si="206"/>
        <v>{5,1,2,27440,0}|</v>
      </c>
      <c r="CV188" t="str">
        <f t="shared" si="207"/>
        <v>{5,1,3,589096,3}}</v>
      </c>
    </row>
    <row r="189" spans="50:100" x14ac:dyDescent="0.15">
      <c r="AX189">
        <v>183</v>
      </c>
      <c r="AZ189">
        <f t="shared" ref="AZ189:BC189" si="260">AZ129</f>
        <v>3</v>
      </c>
      <c r="BA189">
        <f t="shared" si="260"/>
        <v>0.75</v>
      </c>
      <c r="BB189">
        <f t="shared" si="260"/>
        <v>1.5</v>
      </c>
      <c r="BC189">
        <f t="shared" si="260"/>
        <v>0.6</v>
      </c>
      <c r="BE189">
        <f t="shared" si="172"/>
        <v>1200</v>
      </c>
      <c r="BF189">
        <f t="shared" si="173"/>
        <v>620</v>
      </c>
      <c r="BG189">
        <f t="shared" si="174"/>
        <v>1100</v>
      </c>
      <c r="BH189">
        <f t="shared" si="175"/>
        <v>500</v>
      </c>
      <c r="BN189">
        <f>'sheet1 (2)'!Y188</f>
        <v>3029641</v>
      </c>
      <c r="BO189">
        <f>'sheet1 (2)'!Z188</f>
        <v>453600</v>
      </c>
      <c r="BP189">
        <f>'sheet1 (2)'!AA188</f>
        <v>9738134</v>
      </c>
      <c r="BR189">
        <f t="shared" si="181"/>
        <v>727113</v>
      </c>
      <c r="BS189">
        <f t="shared" si="182"/>
        <v>108864</v>
      </c>
      <c r="BT189">
        <f t="shared" si="183"/>
        <v>2337152</v>
      </c>
      <c r="BV189">
        <f t="shared" si="184"/>
        <v>375675</v>
      </c>
      <c r="BW189">
        <f t="shared" si="185"/>
        <v>56246</v>
      </c>
      <c r="BX189">
        <f t="shared" si="186"/>
        <v>1207528</v>
      </c>
      <c r="BZ189">
        <f t="shared" si="187"/>
        <v>666521</v>
      </c>
      <c r="CA189">
        <f t="shared" si="188"/>
        <v>99792</v>
      </c>
      <c r="CB189">
        <f t="shared" si="189"/>
        <v>2142389</v>
      </c>
      <c r="CD189">
        <f t="shared" si="190"/>
        <v>302964</v>
      </c>
      <c r="CE189">
        <f t="shared" si="191"/>
        <v>45360</v>
      </c>
      <c r="CF189">
        <f t="shared" si="192"/>
        <v>973813</v>
      </c>
      <c r="CH189" t="str">
        <f t="shared" si="193"/>
        <v>{{5,1,1,727113,0}|</v>
      </c>
      <c r="CI189" t="str">
        <f t="shared" si="194"/>
        <v>{5,1,2,108864,0}|</v>
      </c>
      <c r="CJ189" t="str">
        <f t="shared" si="195"/>
        <v>{5,1,3,2337152,3}}</v>
      </c>
      <c r="CK189" t="str">
        <f t="shared" si="196"/>
        <v/>
      </c>
      <c r="CL189" t="str">
        <f t="shared" si="197"/>
        <v>{{5,1,1,375675,0}|</v>
      </c>
      <c r="CM189" t="str">
        <f t="shared" si="198"/>
        <v>{5,1,2,56246,0}|</v>
      </c>
      <c r="CN189" t="str">
        <f t="shared" si="199"/>
        <v>{5,1,3,1207528,3}}</v>
      </c>
      <c r="CO189" t="str">
        <f t="shared" si="200"/>
        <v/>
      </c>
      <c r="CP189" t="str">
        <f t="shared" si="201"/>
        <v>{{5,1,1,666521,0}|</v>
      </c>
      <c r="CQ189" t="str">
        <f t="shared" si="202"/>
        <v>{5,1,2,99792,0}|</v>
      </c>
      <c r="CR189" t="str">
        <f t="shared" si="203"/>
        <v>{5,1,3,2142389,3}}</v>
      </c>
      <c r="CS189" t="str">
        <f t="shared" si="204"/>
        <v/>
      </c>
      <c r="CT189" t="str">
        <f t="shared" si="205"/>
        <v>{{5,1,1,302964,0}|</v>
      </c>
      <c r="CU189" t="str">
        <f t="shared" si="206"/>
        <v>{5,1,2,45360,0}|</v>
      </c>
      <c r="CV189" t="str">
        <f t="shared" si="207"/>
        <v>{5,1,3,973813,3}}</v>
      </c>
    </row>
    <row r="190" spans="50:100" x14ac:dyDescent="0.15">
      <c r="AX190">
        <v>184</v>
      </c>
      <c r="AZ190">
        <f t="shared" ref="AZ190:BC190" si="261">AZ130</f>
        <v>0</v>
      </c>
      <c r="BA190">
        <f t="shared" si="261"/>
        <v>0.6</v>
      </c>
      <c r="BB190">
        <f t="shared" si="261"/>
        <v>0.6</v>
      </c>
      <c r="BC190">
        <f t="shared" si="261"/>
        <v>1.5</v>
      </c>
      <c r="BE190">
        <f t="shared" si="172"/>
        <v>0</v>
      </c>
      <c r="BF190">
        <f t="shared" si="173"/>
        <v>500</v>
      </c>
      <c r="BG190">
        <f t="shared" si="174"/>
        <v>500</v>
      </c>
      <c r="BH190">
        <f t="shared" si="175"/>
        <v>1100</v>
      </c>
      <c r="BN190">
        <f>'sheet1 (2)'!Y189</f>
        <v>4628619</v>
      </c>
      <c r="BO190">
        <f>'sheet1 (2)'!Z189</f>
        <v>588000</v>
      </c>
      <c r="BP190">
        <f>'sheet1 (2)'!AA189</f>
        <v>12623507</v>
      </c>
      <c r="BR190">
        <f t="shared" si="181"/>
        <v>0</v>
      </c>
      <c r="BS190">
        <f t="shared" si="182"/>
        <v>0</v>
      </c>
      <c r="BT190">
        <f t="shared" si="183"/>
        <v>0</v>
      </c>
      <c r="BV190">
        <f t="shared" si="184"/>
        <v>462861</v>
      </c>
      <c r="BW190">
        <f t="shared" si="185"/>
        <v>58800</v>
      </c>
      <c r="BX190">
        <f t="shared" si="186"/>
        <v>1262350</v>
      </c>
      <c r="BZ190">
        <f t="shared" si="187"/>
        <v>462861</v>
      </c>
      <c r="CA190">
        <f t="shared" si="188"/>
        <v>58800</v>
      </c>
      <c r="CB190">
        <f t="shared" si="189"/>
        <v>1262350</v>
      </c>
      <c r="CD190">
        <f t="shared" si="190"/>
        <v>1018296</v>
      </c>
      <c r="CE190">
        <f t="shared" si="191"/>
        <v>129360</v>
      </c>
      <c r="CF190">
        <f t="shared" si="192"/>
        <v>2777171</v>
      </c>
      <c r="CH190" t="str">
        <f t="shared" si="193"/>
        <v>{{5,1,1,0,0}|</v>
      </c>
      <c r="CI190" t="str">
        <f t="shared" si="194"/>
        <v>{5,1,2,0,0}|</v>
      </c>
      <c r="CJ190" t="str">
        <f t="shared" si="195"/>
        <v>{5,1,3,0,3}}</v>
      </c>
      <c r="CK190" t="str">
        <f t="shared" si="196"/>
        <v/>
      </c>
      <c r="CL190" t="str">
        <f t="shared" si="197"/>
        <v>{{5,1,1,462861,0}|</v>
      </c>
      <c r="CM190" t="str">
        <f t="shared" si="198"/>
        <v>{5,1,2,58800,0}|</v>
      </c>
      <c r="CN190" t="str">
        <f t="shared" si="199"/>
        <v>{5,1,3,1262350,3}}</v>
      </c>
      <c r="CO190" t="str">
        <f t="shared" si="200"/>
        <v/>
      </c>
      <c r="CP190" t="str">
        <f t="shared" si="201"/>
        <v>{{5,1,1,462861,0}|</v>
      </c>
      <c r="CQ190" t="str">
        <f t="shared" si="202"/>
        <v>{5,1,2,58800,0}|</v>
      </c>
      <c r="CR190" t="str">
        <f t="shared" si="203"/>
        <v>{5,1,3,1262350,3}}</v>
      </c>
      <c r="CS190" t="str">
        <f t="shared" si="204"/>
        <v/>
      </c>
      <c r="CT190" t="str">
        <f t="shared" si="205"/>
        <v>{{5,1,1,1018296,0}|</v>
      </c>
      <c r="CU190" t="str">
        <f t="shared" si="206"/>
        <v>{5,1,2,129360,0}|</v>
      </c>
      <c r="CV190" t="str">
        <f t="shared" si="207"/>
        <v>{5,1,3,2777171,3}}</v>
      </c>
    </row>
    <row r="191" spans="50:100" x14ac:dyDescent="0.15">
      <c r="AX191">
        <v>185</v>
      </c>
      <c r="AZ191">
        <f t="shared" ref="AZ191:BC191" si="262">AZ131</f>
        <v>1.5</v>
      </c>
      <c r="BA191">
        <f t="shared" si="262"/>
        <v>0.75</v>
      </c>
      <c r="BB191">
        <f t="shared" si="262"/>
        <v>0.75</v>
      </c>
      <c r="BC191">
        <f t="shared" si="262"/>
        <v>1.5</v>
      </c>
      <c r="BE191">
        <f t="shared" si="172"/>
        <v>1100</v>
      </c>
      <c r="BF191">
        <f t="shared" si="173"/>
        <v>620</v>
      </c>
      <c r="BG191">
        <f t="shared" si="174"/>
        <v>620</v>
      </c>
      <c r="BH191">
        <f t="shared" si="175"/>
        <v>1100</v>
      </c>
      <c r="BN191">
        <f>'sheet1 (2)'!Y190</f>
        <v>6732537</v>
      </c>
      <c r="BO191">
        <f>'sheet1 (2)'!Z190</f>
        <v>4312000</v>
      </c>
      <c r="BP191">
        <f>'sheet1 (2)'!AA190</f>
        <v>92572387</v>
      </c>
      <c r="BR191">
        <f t="shared" si="181"/>
        <v>1481158</v>
      </c>
      <c r="BS191">
        <f t="shared" si="182"/>
        <v>948640</v>
      </c>
      <c r="BT191">
        <f t="shared" si="183"/>
        <v>20365925</v>
      </c>
      <c r="BV191">
        <f t="shared" si="184"/>
        <v>834834</v>
      </c>
      <c r="BW191">
        <f t="shared" si="185"/>
        <v>534688</v>
      </c>
      <c r="BX191">
        <f t="shared" si="186"/>
        <v>11478975</v>
      </c>
      <c r="BZ191">
        <f t="shared" si="187"/>
        <v>834834</v>
      </c>
      <c r="CA191">
        <f t="shared" si="188"/>
        <v>534688</v>
      </c>
      <c r="CB191">
        <f t="shared" si="189"/>
        <v>11478975</v>
      </c>
      <c r="CD191">
        <f t="shared" si="190"/>
        <v>1481158</v>
      </c>
      <c r="CE191">
        <f t="shared" si="191"/>
        <v>948640</v>
      </c>
      <c r="CF191">
        <f t="shared" si="192"/>
        <v>20365925</v>
      </c>
      <c r="CH191" t="str">
        <f t="shared" si="193"/>
        <v>{{5,1,1,1481158,0}|</v>
      </c>
      <c r="CI191" t="str">
        <f t="shared" si="194"/>
        <v>{5,1,2,948640,0}|</v>
      </c>
      <c r="CJ191" t="str">
        <f t="shared" si="195"/>
        <v>{5,1,3,20365925,3}}</v>
      </c>
      <c r="CK191" t="str">
        <f t="shared" si="196"/>
        <v/>
      </c>
      <c r="CL191" t="str">
        <f t="shared" si="197"/>
        <v>{{5,1,1,834834,0}|</v>
      </c>
      <c r="CM191" t="str">
        <f t="shared" si="198"/>
        <v>{5,1,2,534688,0}|</v>
      </c>
      <c r="CN191" t="str">
        <f t="shared" si="199"/>
        <v>{5,1,3,11478975,3}}</v>
      </c>
      <c r="CO191" t="str">
        <f t="shared" si="200"/>
        <v/>
      </c>
      <c r="CP191" t="str">
        <f t="shared" si="201"/>
        <v>{{5,1,1,834834,0}|</v>
      </c>
      <c r="CQ191" t="str">
        <f t="shared" si="202"/>
        <v>{5,1,2,534688,0}|</v>
      </c>
      <c r="CR191" t="str">
        <f t="shared" si="203"/>
        <v>{5,1,3,11478975,3}}</v>
      </c>
      <c r="CS191" t="str">
        <f t="shared" si="204"/>
        <v/>
      </c>
      <c r="CT191" t="str">
        <f t="shared" si="205"/>
        <v>{{5,1,1,1481158,0}|</v>
      </c>
      <c r="CU191" t="str">
        <f t="shared" si="206"/>
        <v>{5,1,2,948640,0}|</v>
      </c>
      <c r="CV191" t="str">
        <f t="shared" si="207"/>
        <v>{5,1,3,20365925,3}}</v>
      </c>
    </row>
    <row r="192" spans="50:100" x14ac:dyDescent="0.15">
      <c r="AX192">
        <v>186</v>
      </c>
      <c r="AZ192">
        <f t="shared" ref="AZ192:BC192" si="263">AZ132</f>
        <v>1</v>
      </c>
      <c r="BA192">
        <f t="shared" si="263"/>
        <v>0.6</v>
      </c>
      <c r="BB192">
        <f t="shared" si="263"/>
        <v>1</v>
      </c>
      <c r="BC192">
        <f t="shared" si="263"/>
        <v>3</v>
      </c>
      <c r="BE192">
        <f t="shared" si="172"/>
        <v>700</v>
      </c>
      <c r="BF192">
        <f t="shared" si="173"/>
        <v>500</v>
      </c>
      <c r="BG192">
        <f t="shared" si="174"/>
        <v>700</v>
      </c>
      <c r="BH192">
        <f t="shared" si="175"/>
        <v>1200</v>
      </c>
      <c r="BN192">
        <f>'sheet1 (2)'!Y191</f>
        <v>10098805</v>
      </c>
      <c r="BO192">
        <f>'sheet1 (2)'!Z191</f>
        <v>4900000</v>
      </c>
      <c r="BP192">
        <f>'sheet1 (2)'!AA191</f>
        <v>105195895</v>
      </c>
      <c r="BR192">
        <f t="shared" si="181"/>
        <v>1413832</v>
      </c>
      <c r="BS192">
        <f t="shared" si="182"/>
        <v>686000</v>
      </c>
      <c r="BT192">
        <f t="shared" si="183"/>
        <v>14727425</v>
      </c>
      <c r="BV192">
        <f t="shared" si="184"/>
        <v>1009880</v>
      </c>
      <c r="BW192">
        <f t="shared" si="185"/>
        <v>490000</v>
      </c>
      <c r="BX192">
        <f t="shared" si="186"/>
        <v>10519589</v>
      </c>
      <c r="BZ192">
        <f t="shared" si="187"/>
        <v>1413832</v>
      </c>
      <c r="CA192">
        <f t="shared" si="188"/>
        <v>686000</v>
      </c>
      <c r="CB192">
        <f t="shared" si="189"/>
        <v>14727425</v>
      </c>
      <c r="CD192">
        <f t="shared" si="190"/>
        <v>2423713</v>
      </c>
      <c r="CE192">
        <f t="shared" si="191"/>
        <v>1176000</v>
      </c>
      <c r="CF192">
        <f t="shared" si="192"/>
        <v>25247014</v>
      </c>
      <c r="CH192" t="str">
        <f t="shared" si="193"/>
        <v>{{5,1,1,1413832,0}|</v>
      </c>
      <c r="CI192" t="str">
        <f t="shared" si="194"/>
        <v>{5,1,2,686000,0}|</v>
      </c>
      <c r="CJ192" t="str">
        <f t="shared" si="195"/>
        <v>{5,1,3,14727425,3}}</v>
      </c>
      <c r="CK192" t="str">
        <f t="shared" si="196"/>
        <v/>
      </c>
      <c r="CL192" t="str">
        <f t="shared" si="197"/>
        <v>{{5,1,1,1009880,0}|</v>
      </c>
      <c r="CM192" t="str">
        <f t="shared" si="198"/>
        <v>{5,1,2,490000,0}|</v>
      </c>
      <c r="CN192" t="str">
        <f t="shared" si="199"/>
        <v>{5,1,3,10519589,3}}</v>
      </c>
      <c r="CO192" t="str">
        <f t="shared" si="200"/>
        <v/>
      </c>
      <c r="CP192" t="str">
        <f t="shared" si="201"/>
        <v>{{5,1,1,1413832,0}|</v>
      </c>
      <c r="CQ192" t="str">
        <f t="shared" si="202"/>
        <v>{5,1,2,686000,0}|</v>
      </c>
      <c r="CR192" t="str">
        <f t="shared" si="203"/>
        <v>{5,1,3,14727425,3}}</v>
      </c>
      <c r="CS192" t="str">
        <f t="shared" si="204"/>
        <v/>
      </c>
      <c r="CT192" t="str">
        <f t="shared" si="205"/>
        <v>{{5,1,1,2423713,0}|</v>
      </c>
      <c r="CU192" t="str">
        <f t="shared" si="206"/>
        <v>{5,1,2,1176000,0}|</v>
      </c>
      <c r="CV192" t="str">
        <f t="shared" si="207"/>
        <v>{5,1,3,25247014,3}}</v>
      </c>
    </row>
    <row r="193" spans="50:100" x14ac:dyDescent="0.15">
      <c r="AX193">
        <v>187</v>
      </c>
      <c r="AZ193">
        <f t="shared" ref="AZ193:BC193" si="264">AZ133</f>
        <v>1</v>
      </c>
      <c r="BA193">
        <f t="shared" si="264"/>
        <v>0.5</v>
      </c>
      <c r="BB193">
        <f t="shared" si="264"/>
        <v>1.5</v>
      </c>
      <c r="BC193">
        <f t="shared" si="264"/>
        <v>3</v>
      </c>
      <c r="BE193">
        <f t="shared" si="172"/>
        <v>700</v>
      </c>
      <c r="BF193">
        <f t="shared" si="173"/>
        <v>420</v>
      </c>
      <c r="BG193">
        <f t="shared" si="174"/>
        <v>1100</v>
      </c>
      <c r="BH193">
        <f t="shared" si="175"/>
        <v>1200</v>
      </c>
      <c r="BN193">
        <f>'sheet1 (2)'!Y192</f>
        <v>23563880</v>
      </c>
      <c r="BO193">
        <f>'sheet1 (2)'!Z192</f>
        <v>31360000</v>
      </c>
      <c r="BP193">
        <f>'sheet1 (2)'!AA192</f>
        <v>673253731</v>
      </c>
      <c r="BR193">
        <f t="shared" si="181"/>
        <v>3298943</v>
      </c>
      <c r="BS193">
        <f t="shared" si="182"/>
        <v>4390400</v>
      </c>
      <c r="BT193">
        <f t="shared" si="183"/>
        <v>94255522</v>
      </c>
      <c r="BV193">
        <f t="shared" si="184"/>
        <v>1979365</v>
      </c>
      <c r="BW193">
        <f t="shared" si="185"/>
        <v>2634240</v>
      </c>
      <c r="BX193">
        <f t="shared" si="186"/>
        <v>56553313</v>
      </c>
      <c r="BZ193">
        <f t="shared" si="187"/>
        <v>5184053</v>
      </c>
      <c r="CA193">
        <f t="shared" si="188"/>
        <v>6899200</v>
      </c>
      <c r="CB193">
        <f t="shared" si="189"/>
        <v>148115820</v>
      </c>
      <c r="CD193">
        <f t="shared" si="190"/>
        <v>5655331</v>
      </c>
      <c r="CE193">
        <f t="shared" si="191"/>
        <v>7526400</v>
      </c>
      <c r="CF193">
        <f t="shared" si="192"/>
        <v>161580895</v>
      </c>
      <c r="CH193" t="str">
        <f t="shared" si="193"/>
        <v>{{5,1,1,3298943,0}|</v>
      </c>
      <c r="CI193" t="str">
        <f t="shared" si="194"/>
        <v>{5,1,2,4390400,0}|</v>
      </c>
      <c r="CJ193" t="str">
        <f t="shared" si="195"/>
        <v>{5,1,3,94255522,3}}</v>
      </c>
      <c r="CK193" t="str">
        <f t="shared" si="196"/>
        <v/>
      </c>
      <c r="CL193" t="str">
        <f t="shared" si="197"/>
        <v>{{5,1,1,1979365,0}|</v>
      </c>
      <c r="CM193" t="str">
        <f t="shared" si="198"/>
        <v>{5,1,2,2634240,0}|</v>
      </c>
      <c r="CN193" t="str">
        <f t="shared" si="199"/>
        <v>{5,1,3,56553313,3}}</v>
      </c>
      <c r="CO193" t="str">
        <f t="shared" si="200"/>
        <v/>
      </c>
      <c r="CP193" t="str">
        <f t="shared" si="201"/>
        <v>{{5,1,1,5184053,0}|</v>
      </c>
      <c r="CQ193" t="str">
        <f t="shared" si="202"/>
        <v>{5,1,2,6899200,0}|</v>
      </c>
      <c r="CR193" t="str">
        <f t="shared" si="203"/>
        <v>{5,1,3,148115820,3}}</v>
      </c>
      <c r="CS193" t="str">
        <f t="shared" si="204"/>
        <v/>
      </c>
      <c r="CT193" t="str">
        <f t="shared" si="205"/>
        <v>{{5,1,1,5655331,0}|</v>
      </c>
      <c r="CU193" t="str">
        <f t="shared" si="206"/>
        <v>{5,1,2,7526400,0}|</v>
      </c>
      <c r="CV193" t="str">
        <f t="shared" si="207"/>
        <v>{5,1,3,161580895,3}}</v>
      </c>
    </row>
    <row r="194" spans="50:100" x14ac:dyDescent="0.15">
      <c r="AX194">
        <v>188</v>
      </c>
      <c r="AZ194">
        <f t="shared" ref="AZ194:BC194" si="265">AZ134</f>
        <v>1</v>
      </c>
      <c r="BA194">
        <f t="shared" si="265"/>
        <v>0.5</v>
      </c>
      <c r="BB194">
        <f t="shared" si="265"/>
        <v>1</v>
      </c>
      <c r="BC194">
        <f t="shared" si="265"/>
        <v>0</v>
      </c>
      <c r="BE194">
        <f t="shared" si="172"/>
        <v>700</v>
      </c>
      <c r="BF194">
        <f t="shared" si="173"/>
        <v>420</v>
      </c>
      <c r="BG194">
        <f t="shared" si="174"/>
        <v>700</v>
      </c>
      <c r="BH194">
        <f t="shared" si="175"/>
        <v>0</v>
      </c>
      <c r="BN194">
        <f>'sheet1 (2)'!Y193</f>
        <v>25006567</v>
      </c>
      <c r="BO194">
        <f>'sheet1 (2)'!Z193</f>
        <v>36400000</v>
      </c>
      <c r="BP194">
        <f>'sheet1 (2)'!AA193</f>
        <v>781455223</v>
      </c>
      <c r="BR194">
        <f t="shared" si="181"/>
        <v>3500919</v>
      </c>
      <c r="BS194">
        <f t="shared" si="182"/>
        <v>5096000</v>
      </c>
      <c r="BT194">
        <f t="shared" si="183"/>
        <v>109403731</v>
      </c>
      <c r="BV194">
        <f t="shared" si="184"/>
        <v>2100551</v>
      </c>
      <c r="BW194">
        <f t="shared" si="185"/>
        <v>3057600</v>
      </c>
      <c r="BX194">
        <f t="shared" si="186"/>
        <v>65642238</v>
      </c>
      <c r="BZ194">
        <f t="shared" si="187"/>
        <v>3500919</v>
      </c>
      <c r="CA194">
        <f t="shared" si="188"/>
        <v>5096000</v>
      </c>
      <c r="CB194">
        <f t="shared" si="189"/>
        <v>109403731</v>
      </c>
      <c r="CD194">
        <f t="shared" si="190"/>
        <v>0</v>
      </c>
      <c r="CE194">
        <f t="shared" si="191"/>
        <v>0</v>
      </c>
      <c r="CF194">
        <f t="shared" si="192"/>
        <v>0</v>
      </c>
      <c r="CH194" t="str">
        <f t="shared" si="193"/>
        <v>{{5,1,1,3500919,0}|</v>
      </c>
      <c r="CI194" t="str">
        <f t="shared" si="194"/>
        <v>{5,1,2,5096000,0}|</v>
      </c>
      <c r="CJ194" t="str">
        <f t="shared" si="195"/>
        <v>{5,1,3,109403731,3}}</v>
      </c>
      <c r="CK194" t="str">
        <f t="shared" si="196"/>
        <v/>
      </c>
      <c r="CL194" t="str">
        <f t="shared" si="197"/>
        <v>{{5,1,1,2100551,0}|</v>
      </c>
      <c r="CM194" t="str">
        <f t="shared" si="198"/>
        <v>{5,1,2,3057600,0}|</v>
      </c>
      <c r="CN194" t="str">
        <f t="shared" si="199"/>
        <v>{5,1,3,65642238,3}}</v>
      </c>
      <c r="CO194" t="str">
        <f t="shared" si="200"/>
        <v/>
      </c>
      <c r="CP194" t="str">
        <f t="shared" si="201"/>
        <v>{{5,1,1,3500919,0}|</v>
      </c>
      <c r="CQ194" t="str">
        <f t="shared" si="202"/>
        <v>{5,1,2,5096000,0}|</v>
      </c>
      <c r="CR194" t="str">
        <f t="shared" si="203"/>
        <v>{5,1,3,109403731,3}}</v>
      </c>
      <c r="CS194" t="str">
        <f t="shared" si="204"/>
        <v/>
      </c>
      <c r="CT194" t="str">
        <f t="shared" si="205"/>
        <v>{{5,1,1,0,0}|</v>
      </c>
      <c r="CU194" t="str">
        <f t="shared" si="206"/>
        <v>{5,1,2,0,0}|</v>
      </c>
      <c r="CV194" t="str">
        <f t="shared" si="207"/>
        <v>{5,1,3,0,3}}</v>
      </c>
    </row>
    <row r="195" spans="50:100" x14ac:dyDescent="0.15">
      <c r="AX195">
        <v>189</v>
      </c>
      <c r="AZ195">
        <f t="shared" ref="AZ195:BC195" si="266">AZ135</f>
        <v>3</v>
      </c>
      <c r="BA195">
        <f t="shared" si="266"/>
        <v>0.6</v>
      </c>
      <c r="BB195">
        <f t="shared" si="266"/>
        <v>0.6</v>
      </c>
      <c r="BC195">
        <f t="shared" si="266"/>
        <v>3</v>
      </c>
      <c r="BE195">
        <f t="shared" ref="BE195:BE258" si="267">VLOOKUP(AZ195,$BJ$3:$BL$16,3,0)</f>
        <v>1200</v>
      </c>
      <c r="BF195">
        <f t="shared" ref="BF195:BF258" si="268">VLOOKUP(BA195,$BJ$3:$BL$16,3,0)</f>
        <v>500</v>
      </c>
      <c r="BG195">
        <f t="shared" ref="BG195:BG258" si="269">VLOOKUP(BB195,$BJ$3:$BL$16,3,0)</f>
        <v>500</v>
      </c>
      <c r="BH195">
        <f t="shared" ref="BH195:BH258" si="270">VLOOKUP(BC195,$BJ$3:$BL$16,3,0)</f>
        <v>1200</v>
      </c>
      <c r="BN195">
        <f>'sheet1 (2)'!Y194</f>
        <v>23143096</v>
      </c>
      <c r="BO195">
        <f>'sheet1 (2)'!Z194</f>
        <v>38500000</v>
      </c>
      <c r="BP195">
        <f>'sheet1 (2)'!AA194</f>
        <v>826539178</v>
      </c>
      <c r="BR195">
        <f t="shared" si="181"/>
        <v>5554343</v>
      </c>
      <c r="BS195">
        <f t="shared" si="182"/>
        <v>9240000</v>
      </c>
      <c r="BT195">
        <f t="shared" si="183"/>
        <v>198369402</v>
      </c>
      <c r="BV195">
        <f t="shared" si="184"/>
        <v>2314309</v>
      </c>
      <c r="BW195">
        <f t="shared" si="185"/>
        <v>3850000</v>
      </c>
      <c r="BX195">
        <f t="shared" si="186"/>
        <v>82653917</v>
      </c>
      <c r="BZ195">
        <f t="shared" si="187"/>
        <v>2314309</v>
      </c>
      <c r="CA195">
        <f t="shared" si="188"/>
        <v>3850000</v>
      </c>
      <c r="CB195">
        <f t="shared" si="189"/>
        <v>82653917</v>
      </c>
      <c r="CD195">
        <f t="shared" si="190"/>
        <v>5554343</v>
      </c>
      <c r="CE195">
        <f t="shared" si="191"/>
        <v>9240000</v>
      </c>
      <c r="CF195">
        <f t="shared" si="192"/>
        <v>198369402</v>
      </c>
      <c r="CH195" t="str">
        <f t="shared" si="193"/>
        <v>{{5,1,1,5554343,0}|</v>
      </c>
      <c r="CI195" t="str">
        <f t="shared" si="194"/>
        <v>{5,1,2,9240000,0}|</v>
      </c>
      <c r="CJ195" t="str">
        <f t="shared" si="195"/>
        <v>{5,1,3,198369402,3}}</v>
      </c>
      <c r="CK195" t="str">
        <f t="shared" si="196"/>
        <v/>
      </c>
      <c r="CL195" t="str">
        <f t="shared" si="197"/>
        <v>{{5,1,1,2314309,0}|</v>
      </c>
      <c r="CM195" t="str">
        <f t="shared" si="198"/>
        <v>{5,1,2,3850000,0}|</v>
      </c>
      <c r="CN195" t="str">
        <f t="shared" si="199"/>
        <v>{5,1,3,82653917,3}}</v>
      </c>
      <c r="CO195" t="str">
        <f t="shared" si="200"/>
        <v/>
      </c>
      <c r="CP195" t="str">
        <f t="shared" si="201"/>
        <v>{{5,1,1,2314309,0}|</v>
      </c>
      <c r="CQ195" t="str">
        <f t="shared" si="202"/>
        <v>{5,1,2,3850000,0}|</v>
      </c>
      <c r="CR195" t="str">
        <f t="shared" si="203"/>
        <v>{5,1,3,82653917,3}}</v>
      </c>
      <c r="CS195" t="str">
        <f t="shared" si="204"/>
        <v/>
      </c>
      <c r="CT195" t="str">
        <f t="shared" si="205"/>
        <v>{{5,1,1,5554343,0}|</v>
      </c>
      <c r="CU195" t="str">
        <f t="shared" si="206"/>
        <v>{5,1,2,9240000,0}|</v>
      </c>
      <c r="CV195" t="str">
        <f t="shared" si="207"/>
        <v>{5,1,3,198369402,3}}</v>
      </c>
    </row>
    <row r="196" spans="50:100" x14ac:dyDescent="0.15">
      <c r="AX196">
        <v>190</v>
      </c>
      <c r="AZ196">
        <f t="shared" ref="AZ196:BC196" si="271">AZ136</f>
        <v>3</v>
      </c>
      <c r="BA196">
        <f t="shared" si="271"/>
        <v>0.42857142857142855</v>
      </c>
      <c r="BB196">
        <f t="shared" si="271"/>
        <v>1</v>
      </c>
      <c r="BC196">
        <f t="shared" si="271"/>
        <v>3</v>
      </c>
      <c r="BE196">
        <f t="shared" si="267"/>
        <v>1200</v>
      </c>
      <c r="BF196">
        <f t="shared" si="268"/>
        <v>280</v>
      </c>
      <c r="BG196">
        <f t="shared" si="269"/>
        <v>700</v>
      </c>
      <c r="BH196">
        <f t="shared" si="270"/>
        <v>1200</v>
      </c>
      <c r="BN196">
        <f>'sheet1 (2)'!Y195</f>
        <v>39673880</v>
      </c>
      <c r="BO196">
        <f>'sheet1 (2)'!Z195</f>
        <v>46200000</v>
      </c>
      <c r="BP196">
        <f>'sheet1 (2)'!AA195</f>
        <v>991847014</v>
      </c>
      <c r="BR196">
        <f t="shared" si="181"/>
        <v>9521731</v>
      </c>
      <c r="BS196">
        <f t="shared" si="182"/>
        <v>11088000</v>
      </c>
      <c r="BT196">
        <f t="shared" si="183"/>
        <v>238043283</v>
      </c>
      <c r="BV196">
        <f t="shared" si="184"/>
        <v>2221737</v>
      </c>
      <c r="BW196">
        <f t="shared" si="185"/>
        <v>2587200</v>
      </c>
      <c r="BX196">
        <f t="shared" si="186"/>
        <v>55543432</v>
      </c>
      <c r="BZ196">
        <f t="shared" si="187"/>
        <v>5554343</v>
      </c>
      <c r="CA196">
        <f t="shared" si="188"/>
        <v>6468000</v>
      </c>
      <c r="CB196">
        <f t="shared" si="189"/>
        <v>138858581</v>
      </c>
      <c r="CD196">
        <f t="shared" si="190"/>
        <v>9521731</v>
      </c>
      <c r="CE196">
        <f t="shared" si="191"/>
        <v>11088000</v>
      </c>
      <c r="CF196">
        <f t="shared" si="192"/>
        <v>238043283</v>
      </c>
      <c r="CH196" t="str">
        <f t="shared" si="193"/>
        <v>{{5,1,1,9521731,0}|</v>
      </c>
      <c r="CI196" t="str">
        <f t="shared" si="194"/>
        <v>{5,1,2,11088000,0}|</v>
      </c>
      <c r="CJ196" t="str">
        <f t="shared" si="195"/>
        <v>{5,1,3,238043283,3}}</v>
      </c>
      <c r="CK196" t="str">
        <f t="shared" si="196"/>
        <v/>
      </c>
      <c r="CL196" t="str">
        <f t="shared" si="197"/>
        <v>{{5,1,1,2221737,0}|</v>
      </c>
      <c r="CM196" t="str">
        <f t="shared" si="198"/>
        <v>{5,1,2,2587200,0}|</v>
      </c>
      <c r="CN196" t="str">
        <f t="shared" si="199"/>
        <v>{5,1,3,55543432,3}}</v>
      </c>
      <c r="CO196" t="str">
        <f t="shared" si="200"/>
        <v/>
      </c>
      <c r="CP196" t="str">
        <f t="shared" si="201"/>
        <v>{{5,1,1,5554343,0}|</v>
      </c>
      <c r="CQ196" t="str">
        <f t="shared" si="202"/>
        <v>{5,1,2,6468000,0}|</v>
      </c>
      <c r="CR196" t="str">
        <f t="shared" si="203"/>
        <v>{5,1,3,138858581,3}}</v>
      </c>
      <c r="CS196" t="str">
        <f t="shared" si="204"/>
        <v/>
      </c>
      <c r="CT196" t="str">
        <f t="shared" si="205"/>
        <v>{{5,1,1,9521731,0}|</v>
      </c>
      <c r="CU196" t="str">
        <f t="shared" si="206"/>
        <v>{5,1,2,11088000,0}|</v>
      </c>
      <c r="CV196" t="str">
        <f t="shared" si="207"/>
        <v>{5,1,3,238043283,3}}</v>
      </c>
    </row>
    <row r="197" spans="50:100" x14ac:dyDescent="0.15">
      <c r="AX197">
        <v>191</v>
      </c>
      <c r="AZ197">
        <f t="shared" ref="AZ197:BC197" si="272">AZ137</f>
        <v>3</v>
      </c>
      <c r="BA197">
        <f t="shared" si="272"/>
        <v>0.6</v>
      </c>
      <c r="BB197">
        <f t="shared" si="272"/>
        <v>3</v>
      </c>
      <c r="BC197">
        <f t="shared" si="272"/>
        <v>0.6</v>
      </c>
      <c r="BE197">
        <f t="shared" si="267"/>
        <v>1200</v>
      </c>
      <c r="BF197">
        <f t="shared" si="268"/>
        <v>500</v>
      </c>
      <c r="BG197">
        <f t="shared" si="269"/>
        <v>1200</v>
      </c>
      <c r="BH197">
        <f t="shared" si="270"/>
        <v>500</v>
      </c>
      <c r="BN197">
        <f>'sheet1 (2)'!Y196</f>
        <v>37870522</v>
      </c>
      <c r="BO197">
        <f>'sheet1 (2)'!Z196</f>
        <v>40320000</v>
      </c>
      <c r="BP197">
        <f>'sheet1 (2)'!AA196</f>
        <v>865611940</v>
      </c>
      <c r="BR197">
        <f t="shared" si="181"/>
        <v>9088925</v>
      </c>
      <c r="BS197">
        <f t="shared" si="182"/>
        <v>9676800</v>
      </c>
      <c r="BT197">
        <f t="shared" si="183"/>
        <v>207746865</v>
      </c>
      <c r="BV197">
        <f t="shared" si="184"/>
        <v>3787052</v>
      </c>
      <c r="BW197">
        <f t="shared" si="185"/>
        <v>4032000</v>
      </c>
      <c r="BX197">
        <f t="shared" si="186"/>
        <v>86561194</v>
      </c>
      <c r="BZ197">
        <f t="shared" si="187"/>
        <v>9088925</v>
      </c>
      <c r="CA197">
        <f t="shared" si="188"/>
        <v>9676800</v>
      </c>
      <c r="CB197">
        <f t="shared" si="189"/>
        <v>207746865</v>
      </c>
      <c r="CD197">
        <f t="shared" si="190"/>
        <v>3787052</v>
      </c>
      <c r="CE197">
        <f t="shared" si="191"/>
        <v>4032000</v>
      </c>
      <c r="CF197">
        <f t="shared" si="192"/>
        <v>86561194</v>
      </c>
      <c r="CH197" t="str">
        <f t="shared" si="193"/>
        <v>{{5,1,1,9088925,0}|</v>
      </c>
      <c r="CI197" t="str">
        <f t="shared" si="194"/>
        <v>{5,1,2,9676800,0}|</v>
      </c>
      <c r="CJ197" t="str">
        <f t="shared" si="195"/>
        <v>{5,1,3,207746865,3}}</v>
      </c>
      <c r="CK197" t="str">
        <f t="shared" si="196"/>
        <v/>
      </c>
      <c r="CL197" t="str">
        <f t="shared" si="197"/>
        <v>{{5,1,1,3787052,0}|</v>
      </c>
      <c r="CM197" t="str">
        <f t="shared" si="198"/>
        <v>{5,1,2,4032000,0}|</v>
      </c>
      <c r="CN197" t="str">
        <f t="shared" si="199"/>
        <v>{5,1,3,86561194,3}}</v>
      </c>
      <c r="CO197" t="str">
        <f t="shared" si="200"/>
        <v/>
      </c>
      <c r="CP197" t="str">
        <f t="shared" si="201"/>
        <v>{{5,1,1,9088925,0}|</v>
      </c>
      <c r="CQ197" t="str">
        <f t="shared" si="202"/>
        <v>{5,1,2,9676800,0}|</v>
      </c>
      <c r="CR197" t="str">
        <f t="shared" si="203"/>
        <v>{5,1,3,207746865,3}}</v>
      </c>
      <c r="CS197" t="str">
        <f t="shared" si="204"/>
        <v/>
      </c>
      <c r="CT197" t="str">
        <f t="shared" si="205"/>
        <v>{{5,1,1,3787052,0}|</v>
      </c>
      <c r="CU197" t="str">
        <f t="shared" si="206"/>
        <v>{5,1,2,4032000,0}|</v>
      </c>
      <c r="CV197" t="str">
        <f t="shared" si="207"/>
        <v>{5,1,3,86561194,3}}</v>
      </c>
    </row>
    <row r="198" spans="50:100" x14ac:dyDescent="0.15">
      <c r="AX198">
        <v>192</v>
      </c>
      <c r="AZ198">
        <f t="shared" ref="AZ198:BC198" si="273">AZ138</f>
        <v>3</v>
      </c>
      <c r="BA198">
        <f t="shared" si="273"/>
        <v>0.6</v>
      </c>
      <c r="BB198">
        <f t="shared" si="273"/>
        <v>1.5</v>
      </c>
      <c r="BC198">
        <f t="shared" si="273"/>
        <v>0.75</v>
      </c>
      <c r="BE198">
        <f t="shared" si="267"/>
        <v>1200</v>
      </c>
      <c r="BF198">
        <f t="shared" si="268"/>
        <v>500</v>
      </c>
      <c r="BG198">
        <f t="shared" si="269"/>
        <v>1100</v>
      </c>
      <c r="BH198">
        <f t="shared" si="270"/>
        <v>620</v>
      </c>
      <c r="BN198">
        <f>'sheet1 (2)'!Y197</f>
        <v>1998721</v>
      </c>
      <c r="BO198">
        <f>'sheet1 (2)'!Z197</f>
        <v>465500</v>
      </c>
      <c r="BP198">
        <f>'sheet1 (2)'!AA197</f>
        <v>9993609</v>
      </c>
      <c r="BR198">
        <f t="shared" si="181"/>
        <v>479693</v>
      </c>
      <c r="BS198">
        <f t="shared" si="182"/>
        <v>111720</v>
      </c>
      <c r="BT198">
        <f t="shared" si="183"/>
        <v>2398466</v>
      </c>
      <c r="BV198">
        <f t="shared" si="184"/>
        <v>199872</v>
      </c>
      <c r="BW198">
        <f t="shared" si="185"/>
        <v>46550</v>
      </c>
      <c r="BX198">
        <f t="shared" si="186"/>
        <v>999360</v>
      </c>
      <c r="BZ198">
        <f t="shared" si="187"/>
        <v>439718</v>
      </c>
      <c r="CA198">
        <f t="shared" si="188"/>
        <v>102410</v>
      </c>
      <c r="CB198">
        <f t="shared" si="189"/>
        <v>2198593</v>
      </c>
      <c r="CD198">
        <f t="shared" si="190"/>
        <v>247841</v>
      </c>
      <c r="CE198">
        <f t="shared" si="191"/>
        <v>57722</v>
      </c>
      <c r="CF198">
        <f t="shared" si="192"/>
        <v>1239207</v>
      </c>
      <c r="CH198" t="str">
        <f t="shared" si="193"/>
        <v>{{5,1,1,479693,0}|</v>
      </c>
      <c r="CI198" t="str">
        <f t="shared" si="194"/>
        <v>{5,1,2,111720,0}|</v>
      </c>
      <c r="CJ198" t="str">
        <f t="shared" si="195"/>
        <v>{5,1,3,2398466,3}}</v>
      </c>
      <c r="CK198" t="str">
        <f t="shared" si="196"/>
        <v/>
      </c>
      <c r="CL198" t="str">
        <f t="shared" si="197"/>
        <v>{{5,1,1,199872,0}|</v>
      </c>
      <c r="CM198" t="str">
        <f t="shared" si="198"/>
        <v>{5,1,2,46550,0}|</v>
      </c>
      <c r="CN198" t="str">
        <f t="shared" si="199"/>
        <v>{5,1,3,999360,3}}</v>
      </c>
      <c r="CO198" t="str">
        <f t="shared" si="200"/>
        <v/>
      </c>
      <c r="CP198" t="str">
        <f t="shared" si="201"/>
        <v>{{5,1,1,439718,0}|</v>
      </c>
      <c r="CQ198" t="str">
        <f t="shared" si="202"/>
        <v>{5,1,2,102410,0}|</v>
      </c>
      <c r="CR198" t="str">
        <f t="shared" si="203"/>
        <v>{5,1,3,2198593,3}}</v>
      </c>
      <c r="CS198" t="str">
        <f t="shared" si="204"/>
        <v/>
      </c>
      <c r="CT198" t="str">
        <f t="shared" si="205"/>
        <v>{{5,1,1,247841,0}|</v>
      </c>
      <c r="CU198" t="str">
        <f t="shared" si="206"/>
        <v>{5,1,2,57722,0}|</v>
      </c>
      <c r="CV198" t="str">
        <f t="shared" si="207"/>
        <v>{5,1,3,1239207,3}}</v>
      </c>
    </row>
    <row r="199" spans="50:100" x14ac:dyDescent="0.15">
      <c r="AX199">
        <v>193</v>
      </c>
      <c r="AZ199">
        <f t="shared" ref="AZ199:BC199" si="274">AZ139</f>
        <v>1.5</v>
      </c>
      <c r="BA199">
        <f t="shared" si="274"/>
        <v>1</v>
      </c>
      <c r="BB199">
        <f t="shared" si="274"/>
        <v>0.75</v>
      </c>
      <c r="BC199">
        <f t="shared" si="274"/>
        <v>1</v>
      </c>
      <c r="BE199">
        <f t="shared" si="267"/>
        <v>1100</v>
      </c>
      <c r="BF199">
        <f t="shared" si="268"/>
        <v>700</v>
      </c>
      <c r="BG199">
        <f t="shared" si="269"/>
        <v>620</v>
      </c>
      <c r="BH199">
        <f t="shared" si="270"/>
        <v>700</v>
      </c>
      <c r="BN199">
        <f>'sheet1 (2)'!Y198</f>
        <v>3191943</v>
      </c>
      <c r="BO199">
        <f>'sheet1 (2)'!Z198</f>
        <v>567000</v>
      </c>
      <c r="BP199">
        <f>'sheet1 (2)'!AA198</f>
        <v>12172667</v>
      </c>
      <c r="BR199">
        <f t="shared" si="181"/>
        <v>702227</v>
      </c>
      <c r="BS199">
        <f t="shared" si="182"/>
        <v>124740</v>
      </c>
      <c r="BT199">
        <f t="shared" si="183"/>
        <v>2677986</v>
      </c>
      <c r="BV199">
        <f t="shared" si="184"/>
        <v>446872</v>
      </c>
      <c r="BW199">
        <f t="shared" si="185"/>
        <v>79380</v>
      </c>
      <c r="BX199">
        <f t="shared" si="186"/>
        <v>1704173</v>
      </c>
      <c r="BZ199">
        <f t="shared" si="187"/>
        <v>395800</v>
      </c>
      <c r="CA199">
        <f t="shared" si="188"/>
        <v>70308</v>
      </c>
      <c r="CB199">
        <f t="shared" si="189"/>
        <v>1509410</v>
      </c>
      <c r="CD199">
        <f t="shared" si="190"/>
        <v>446872</v>
      </c>
      <c r="CE199">
        <f t="shared" si="191"/>
        <v>79380</v>
      </c>
      <c r="CF199">
        <f t="shared" si="192"/>
        <v>1704173</v>
      </c>
      <c r="CH199" t="str">
        <f t="shared" si="193"/>
        <v>{{5,1,1,702227,0}|</v>
      </c>
      <c r="CI199" t="str">
        <f t="shared" si="194"/>
        <v>{5,1,2,124740,0}|</v>
      </c>
      <c r="CJ199" t="str">
        <f t="shared" si="195"/>
        <v>{5,1,3,2677986,3}}</v>
      </c>
      <c r="CK199" t="str">
        <f t="shared" si="196"/>
        <v/>
      </c>
      <c r="CL199" t="str">
        <f t="shared" si="197"/>
        <v>{{5,1,1,446872,0}|</v>
      </c>
      <c r="CM199" t="str">
        <f t="shared" si="198"/>
        <v>{5,1,2,79380,0}|</v>
      </c>
      <c r="CN199" t="str">
        <f t="shared" si="199"/>
        <v>{5,1,3,1704173,3}}</v>
      </c>
      <c r="CO199" t="str">
        <f t="shared" si="200"/>
        <v/>
      </c>
      <c r="CP199" t="str">
        <f t="shared" si="201"/>
        <v>{{5,1,1,395800,0}|</v>
      </c>
      <c r="CQ199" t="str">
        <f t="shared" si="202"/>
        <v>{5,1,2,70308,0}|</v>
      </c>
      <c r="CR199" t="str">
        <f t="shared" si="203"/>
        <v>{5,1,3,1509410,3}}</v>
      </c>
      <c r="CS199" t="str">
        <f t="shared" si="204"/>
        <v/>
      </c>
      <c r="CT199" t="str">
        <f t="shared" si="205"/>
        <v>{{5,1,1,446872,0}|</v>
      </c>
      <c r="CU199" t="str">
        <f t="shared" si="206"/>
        <v>{5,1,2,79380,0}|</v>
      </c>
      <c r="CV199" t="str">
        <f t="shared" si="207"/>
        <v>{5,1,3,1704173,3}}</v>
      </c>
    </row>
    <row r="200" spans="50:100" x14ac:dyDescent="0.15">
      <c r="AX200">
        <v>194</v>
      </c>
      <c r="AZ200">
        <f t="shared" ref="AZ200:BC200" si="275">AZ140</f>
        <v>3</v>
      </c>
      <c r="BA200">
        <f t="shared" si="275"/>
        <v>0.5</v>
      </c>
      <c r="BB200">
        <f t="shared" si="275"/>
        <v>1.5</v>
      </c>
      <c r="BC200">
        <f t="shared" si="275"/>
        <v>1</v>
      </c>
      <c r="BE200">
        <f t="shared" si="267"/>
        <v>1200</v>
      </c>
      <c r="BF200">
        <f t="shared" si="268"/>
        <v>420</v>
      </c>
      <c r="BG200">
        <f t="shared" si="269"/>
        <v>1100</v>
      </c>
      <c r="BH200">
        <f t="shared" si="270"/>
        <v>700</v>
      </c>
      <c r="BN200">
        <f>'sheet1 (2)'!Y199</f>
        <v>4965246</v>
      </c>
      <c r="BO200">
        <f>'sheet1 (2)'!Z199</f>
        <v>764400</v>
      </c>
      <c r="BP200">
        <f>'sheet1 (2)'!AA199</f>
        <v>16410559</v>
      </c>
      <c r="BR200">
        <f t="shared" ref="BR200:BR263" si="276">INT(BN200/5*$BE200/1000)</f>
        <v>1191659</v>
      </c>
      <c r="BS200">
        <f t="shared" ref="BS200:BS263" si="277">INT(BO200/5*$BE200/1000)</f>
        <v>183456</v>
      </c>
      <c r="BT200">
        <f t="shared" ref="BT200:BT263" si="278">INT(BP200/5*$BE200/1000)</f>
        <v>3938534</v>
      </c>
      <c r="BV200">
        <f t="shared" ref="BV200:BV263" si="279">INT(BN200/5*$BF200/1000)</f>
        <v>417080</v>
      </c>
      <c r="BW200">
        <f t="shared" ref="BW200:BW263" si="280">INT(BO200/5*$BF200/1000)</f>
        <v>64209</v>
      </c>
      <c r="BX200">
        <f t="shared" ref="BX200:BX263" si="281">INT(BP200/5*$BF200/1000)</f>
        <v>1378486</v>
      </c>
      <c r="BZ200">
        <f t="shared" ref="BZ200:BZ263" si="282">INT(BN200/5*$BG200/1000)</f>
        <v>1092354</v>
      </c>
      <c r="CA200">
        <f t="shared" ref="CA200:CA263" si="283">INT(BO200/5*$BG200/1000)</f>
        <v>168168</v>
      </c>
      <c r="CB200">
        <f t="shared" ref="CB200:CB263" si="284">INT(BP200/5*$BG200/1000)</f>
        <v>3610322</v>
      </c>
      <c r="CD200">
        <f t="shared" ref="CD200:CD263" si="285">INT(BN200/5*$BH200/1000)</f>
        <v>695134</v>
      </c>
      <c r="CE200">
        <f t="shared" ref="CE200:CE263" si="286">INT(BO200/5*$BH200/1000)</f>
        <v>107016</v>
      </c>
      <c r="CF200">
        <f t="shared" ref="CF200:CF263" si="287">INT(BP200/5*$BH200/1000)</f>
        <v>2297478</v>
      </c>
      <c r="CH200" t="str">
        <f t="shared" ref="CH200:CH263" si="288">BR$6&amp;BR200&amp;BR$5</f>
        <v>{{5,1,1,1191659,0}|</v>
      </c>
      <c r="CI200" t="str">
        <f t="shared" ref="CI200:CI263" si="289">BS$6&amp;BS200&amp;BS$5</f>
        <v>{5,1,2,183456,0}|</v>
      </c>
      <c r="CJ200" t="str">
        <f t="shared" ref="CJ200:CJ263" si="290">BT$6&amp;BT200&amp;BT$5</f>
        <v>{5,1,3,3938534,3}}</v>
      </c>
      <c r="CK200" t="str">
        <f t="shared" ref="CK200:CK263" si="291">BU$6&amp;BU200&amp;BU$5</f>
        <v/>
      </c>
      <c r="CL200" t="str">
        <f t="shared" ref="CL200:CL263" si="292">BV$6&amp;BV200&amp;BV$5</f>
        <v>{{5,1,1,417080,0}|</v>
      </c>
      <c r="CM200" t="str">
        <f t="shared" ref="CM200:CM263" si="293">BW$6&amp;BW200&amp;BW$5</f>
        <v>{5,1,2,64209,0}|</v>
      </c>
      <c r="CN200" t="str">
        <f t="shared" ref="CN200:CN263" si="294">BX$6&amp;BX200&amp;BX$5</f>
        <v>{5,1,3,1378486,3}}</v>
      </c>
      <c r="CO200" t="str">
        <f t="shared" ref="CO200:CO263" si="295">BY$6&amp;BY200&amp;BY$5</f>
        <v/>
      </c>
      <c r="CP200" t="str">
        <f t="shared" ref="CP200:CP263" si="296">BZ$6&amp;BZ200&amp;BZ$5</f>
        <v>{{5,1,1,1092354,0}|</v>
      </c>
      <c r="CQ200" t="str">
        <f t="shared" ref="CQ200:CQ263" si="297">CA$6&amp;CA200&amp;CA$5</f>
        <v>{5,1,2,168168,0}|</v>
      </c>
      <c r="CR200" t="str">
        <f t="shared" ref="CR200:CR263" si="298">CB$6&amp;CB200&amp;CB$5</f>
        <v>{5,1,3,3610322,3}}</v>
      </c>
      <c r="CS200" t="str">
        <f t="shared" ref="CS200:CS263" si="299">CC$6&amp;CC200&amp;CC$5</f>
        <v/>
      </c>
      <c r="CT200" t="str">
        <f t="shared" ref="CT200:CT263" si="300">CD$6&amp;CD200&amp;CD$5</f>
        <v>{{5,1,1,695134,0}|</v>
      </c>
      <c r="CU200" t="str">
        <f t="shared" ref="CU200:CU263" si="301">CE$6&amp;CE200&amp;CE$5</f>
        <v>{5,1,2,107016,0}|</v>
      </c>
      <c r="CV200" t="str">
        <f t="shared" ref="CV200:CV263" si="302">CF$6&amp;CF200&amp;CF$5</f>
        <v>{5,1,3,2297478,3}}</v>
      </c>
    </row>
    <row r="201" spans="50:100" x14ac:dyDescent="0.15">
      <c r="AX201">
        <v>195</v>
      </c>
      <c r="AZ201">
        <f t="shared" ref="AZ201:BC201" si="303">AZ141</f>
        <v>1.5</v>
      </c>
      <c r="BA201">
        <f t="shared" si="303"/>
        <v>1</v>
      </c>
      <c r="BB201">
        <f t="shared" si="303"/>
        <v>0.75</v>
      </c>
      <c r="BC201">
        <f t="shared" si="303"/>
        <v>1</v>
      </c>
      <c r="BE201">
        <f t="shared" si="267"/>
        <v>1100</v>
      </c>
      <c r="BF201">
        <f t="shared" si="268"/>
        <v>700</v>
      </c>
      <c r="BG201">
        <f t="shared" si="269"/>
        <v>620</v>
      </c>
      <c r="BH201">
        <f t="shared" si="270"/>
        <v>700</v>
      </c>
      <c r="BN201">
        <f>'sheet1 (2)'!Y200</f>
        <v>7321634</v>
      </c>
      <c r="BO201">
        <f>'sheet1 (2)'!Z200</f>
        <v>5821200</v>
      </c>
      <c r="BP201">
        <f>'sheet1 (2)'!AA200</f>
        <v>124972723</v>
      </c>
      <c r="BR201">
        <f t="shared" si="276"/>
        <v>1610759</v>
      </c>
      <c r="BS201">
        <f t="shared" si="277"/>
        <v>1280664</v>
      </c>
      <c r="BT201">
        <f t="shared" si="278"/>
        <v>27493999</v>
      </c>
      <c r="BV201">
        <f t="shared" si="279"/>
        <v>1025028</v>
      </c>
      <c r="BW201">
        <f t="shared" si="280"/>
        <v>814968</v>
      </c>
      <c r="BX201">
        <f t="shared" si="281"/>
        <v>17496181</v>
      </c>
      <c r="BZ201">
        <f t="shared" si="282"/>
        <v>907882</v>
      </c>
      <c r="CA201">
        <f t="shared" si="283"/>
        <v>721828</v>
      </c>
      <c r="CB201">
        <f t="shared" si="284"/>
        <v>15496617</v>
      </c>
      <c r="CD201">
        <f t="shared" si="285"/>
        <v>1025028</v>
      </c>
      <c r="CE201">
        <f t="shared" si="286"/>
        <v>814968</v>
      </c>
      <c r="CF201">
        <f t="shared" si="287"/>
        <v>17496181</v>
      </c>
      <c r="CH201" t="str">
        <f t="shared" si="288"/>
        <v>{{5,1,1,1610759,0}|</v>
      </c>
      <c r="CI201" t="str">
        <f t="shared" si="289"/>
        <v>{5,1,2,1280664,0}|</v>
      </c>
      <c r="CJ201" t="str">
        <f t="shared" si="290"/>
        <v>{5,1,3,27493999,3}}</v>
      </c>
      <c r="CK201" t="str">
        <f t="shared" si="291"/>
        <v/>
      </c>
      <c r="CL201" t="str">
        <f t="shared" si="292"/>
        <v>{{5,1,1,1025028,0}|</v>
      </c>
      <c r="CM201" t="str">
        <f t="shared" si="293"/>
        <v>{5,1,2,814968,0}|</v>
      </c>
      <c r="CN201" t="str">
        <f t="shared" si="294"/>
        <v>{5,1,3,17496181,3}}</v>
      </c>
      <c r="CO201" t="str">
        <f t="shared" si="295"/>
        <v/>
      </c>
      <c r="CP201" t="str">
        <f t="shared" si="296"/>
        <v>{{5,1,1,907882,0}|</v>
      </c>
      <c r="CQ201" t="str">
        <f t="shared" si="297"/>
        <v>{5,1,2,721828,0}|</v>
      </c>
      <c r="CR201" t="str">
        <f t="shared" si="298"/>
        <v>{5,1,3,15496617,3}}</v>
      </c>
      <c r="CS201" t="str">
        <f t="shared" si="299"/>
        <v/>
      </c>
      <c r="CT201" t="str">
        <f t="shared" si="300"/>
        <v>{{5,1,1,1025028,0}|</v>
      </c>
      <c r="CU201" t="str">
        <f t="shared" si="301"/>
        <v>{5,1,2,814968,0}|</v>
      </c>
      <c r="CV201" t="str">
        <f t="shared" si="302"/>
        <v>{5,1,3,17496181,3}}</v>
      </c>
    </row>
    <row r="202" spans="50:100" x14ac:dyDescent="0.15">
      <c r="AX202">
        <v>196</v>
      </c>
      <c r="AZ202">
        <f t="shared" ref="AZ202:BC202" si="304">AZ142</f>
        <v>1.5</v>
      </c>
      <c r="BA202">
        <f t="shared" si="304"/>
        <v>1</v>
      </c>
      <c r="BB202">
        <f t="shared" si="304"/>
        <v>0.75</v>
      </c>
      <c r="BC202">
        <f t="shared" si="304"/>
        <v>1</v>
      </c>
      <c r="BE202">
        <f t="shared" si="267"/>
        <v>1100</v>
      </c>
      <c r="BF202">
        <f t="shared" si="268"/>
        <v>700</v>
      </c>
      <c r="BG202">
        <f t="shared" si="269"/>
        <v>620</v>
      </c>
      <c r="BH202">
        <f t="shared" si="270"/>
        <v>700</v>
      </c>
      <c r="BN202">
        <f>'sheet1 (2)'!Y201</f>
        <v>11108686</v>
      </c>
      <c r="BO202">
        <f>'sheet1 (2)'!Z201</f>
        <v>6860000</v>
      </c>
      <c r="BP202">
        <f>'sheet1 (2)'!AA201</f>
        <v>147274253</v>
      </c>
      <c r="BR202">
        <f t="shared" si="276"/>
        <v>2443910</v>
      </c>
      <c r="BS202">
        <f t="shared" si="277"/>
        <v>1509200</v>
      </c>
      <c r="BT202">
        <f t="shared" si="278"/>
        <v>32400335</v>
      </c>
      <c r="BV202">
        <f t="shared" si="279"/>
        <v>1555216</v>
      </c>
      <c r="BW202">
        <f t="shared" si="280"/>
        <v>960400</v>
      </c>
      <c r="BX202">
        <f t="shared" si="281"/>
        <v>20618395</v>
      </c>
      <c r="BZ202">
        <f t="shared" si="282"/>
        <v>1377477</v>
      </c>
      <c r="CA202">
        <f t="shared" si="283"/>
        <v>850640</v>
      </c>
      <c r="CB202">
        <f t="shared" si="284"/>
        <v>18262007</v>
      </c>
      <c r="CD202">
        <f t="shared" si="285"/>
        <v>1555216</v>
      </c>
      <c r="CE202">
        <f t="shared" si="286"/>
        <v>960400</v>
      </c>
      <c r="CF202">
        <f t="shared" si="287"/>
        <v>20618395</v>
      </c>
      <c r="CH202" t="str">
        <f t="shared" si="288"/>
        <v>{{5,1,1,2443910,0}|</v>
      </c>
      <c r="CI202" t="str">
        <f t="shared" si="289"/>
        <v>{5,1,2,1509200,0}|</v>
      </c>
      <c r="CJ202" t="str">
        <f t="shared" si="290"/>
        <v>{5,1,3,32400335,3}}</v>
      </c>
      <c r="CK202" t="str">
        <f t="shared" si="291"/>
        <v/>
      </c>
      <c r="CL202" t="str">
        <f t="shared" si="292"/>
        <v>{{5,1,1,1555216,0}|</v>
      </c>
      <c r="CM202" t="str">
        <f t="shared" si="293"/>
        <v>{5,1,2,960400,0}|</v>
      </c>
      <c r="CN202" t="str">
        <f t="shared" si="294"/>
        <v>{5,1,3,20618395,3}}</v>
      </c>
      <c r="CO202" t="str">
        <f t="shared" si="295"/>
        <v/>
      </c>
      <c r="CP202" t="str">
        <f t="shared" si="296"/>
        <v>{{5,1,1,1377477,0}|</v>
      </c>
      <c r="CQ202" t="str">
        <f t="shared" si="297"/>
        <v>{5,1,2,850640,0}|</v>
      </c>
      <c r="CR202" t="str">
        <f t="shared" si="298"/>
        <v>{5,1,3,18262007,3}}</v>
      </c>
      <c r="CS202" t="str">
        <f t="shared" si="299"/>
        <v/>
      </c>
      <c r="CT202" t="str">
        <f t="shared" si="300"/>
        <v>{{5,1,1,1555216,0}|</v>
      </c>
      <c r="CU202" t="str">
        <f t="shared" si="301"/>
        <v>{5,1,2,960400,0}|</v>
      </c>
      <c r="CV202" t="str">
        <f t="shared" si="302"/>
        <v>{5,1,3,20618395,3}}</v>
      </c>
    </row>
    <row r="203" spans="50:100" x14ac:dyDescent="0.15">
      <c r="AX203">
        <v>197</v>
      </c>
      <c r="AZ203">
        <f t="shared" ref="AZ203:BC203" si="305">AZ143</f>
        <v>1</v>
      </c>
      <c r="BA203">
        <f t="shared" si="305"/>
        <v>0.5</v>
      </c>
      <c r="BB203">
        <f t="shared" si="305"/>
        <v>1.5</v>
      </c>
      <c r="BC203">
        <f t="shared" si="305"/>
        <v>3</v>
      </c>
      <c r="BE203">
        <f t="shared" si="267"/>
        <v>700</v>
      </c>
      <c r="BF203">
        <f t="shared" si="268"/>
        <v>420</v>
      </c>
      <c r="BG203">
        <f t="shared" si="269"/>
        <v>1100</v>
      </c>
      <c r="BH203">
        <f t="shared" si="270"/>
        <v>1200</v>
      </c>
      <c r="BN203">
        <f>'sheet1 (2)'!Y202</f>
        <v>26130660</v>
      </c>
      <c r="BO203">
        <f>'sheet1 (2)'!Z202</f>
        <v>45472000</v>
      </c>
      <c r="BP203">
        <f>'sheet1 (2)'!AA202</f>
        <v>976217910</v>
      </c>
      <c r="BR203">
        <f t="shared" si="276"/>
        <v>3658292</v>
      </c>
      <c r="BS203">
        <f t="shared" si="277"/>
        <v>6366080</v>
      </c>
      <c r="BT203">
        <f t="shared" si="278"/>
        <v>136670507</v>
      </c>
      <c r="BV203">
        <f t="shared" si="279"/>
        <v>2194975</v>
      </c>
      <c r="BW203">
        <f t="shared" si="280"/>
        <v>3819648</v>
      </c>
      <c r="BX203">
        <f t="shared" si="281"/>
        <v>82002304</v>
      </c>
      <c r="BZ203">
        <f t="shared" si="282"/>
        <v>5748745</v>
      </c>
      <c r="CA203">
        <f t="shared" si="283"/>
        <v>10003840</v>
      </c>
      <c r="CB203">
        <f t="shared" si="284"/>
        <v>214767940</v>
      </c>
      <c r="CD203">
        <f t="shared" si="285"/>
        <v>6271358</v>
      </c>
      <c r="CE203">
        <f t="shared" si="286"/>
        <v>10913280</v>
      </c>
      <c r="CF203">
        <f t="shared" si="287"/>
        <v>234292298</v>
      </c>
      <c r="CH203" t="str">
        <f t="shared" si="288"/>
        <v>{{5,1,1,3658292,0}|</v>
      </c>
      <c r="CI203" t="str">
        <f t="shared" si="289"/>
        <v>{5,1,2,6366080,0}|</v>
      </c>
      <c r="CJ203" t="str">
        <f t="shared" si="290"/>
        <v>{5,1,3,136670507,3}}</v>
      </c>
      <c r="CK203" t="str">
        <f t="shared" si="291"/>
        <v/>
      </c>
      <c r="CL203" t="str">
        <f t="shared" si="292"/>
        <v>{{5,1,1,2194975,0}|</v>
      </c>
      <c r="CM203" t="str">
        <f t="shared" si="293"/>
        <v>{5,1,2,3819648,0}|</v>
      </c>
      <c r="CN203" t="str">
        <f t="shared" si="294"/>
        <v>{5,1,3,82002304,3}}</v>
      </c>
      <c r="CO203" t="str">
        <f t="shared" si="295"/>
        <v/>
      </c>
      <c r="CP203" t="str">
        <f t="shared" si="296"/>
        <v>{{5,1,1,5748745,0}|</v>
      </c>
      <c r="CQ203" t="str">
        <f t="shared" si="297"/>
        <v>{5,1,2,10003840,0}|</v>
      </c>
      <c r="CR203" t="str">
        <f t="shared" si="298"/>
        <v>{5,1,3,214767940,3}}</v>
      </c>
      <c r="CS203" t="str">
        <f t="shared" si="299"/>
        <v/>
      </c>
      <c r="CT203" t="str">
        <f t="shared" si="300"/>
        <v>{{5,1,1,6271358,0}|</v>
      </c>
      <c r="CU203" t="str">
        <f t="shared" si="301"/>
        <v>{5,1,2,10913280,0}|</v>
      </c>
      <c r="CV203" t="str">
        <f t="shared" si="302"/>
        <v>{5,1,3,234292298,3}}</v>
      </c>
    </row>
    <row r="204" spans="50:100" x14ac:dyDescent="0.15">
      <c r="AX204">
        <v>198</v>
      </c>
      <c r="AZ204">
        <f t="shared" ref="AZ204:BC204" si="306">AZ144</f>
        <v>1.5</v>
      </c>
      <c r="BA204">
        <f t="shared" si="306"/>
        <v>1.5</v>
      </c>
      <c r="BB204">
        <f t="shared" si="306"/>
        <v>0.6</v>
      </c>
      <c r="BC204">
        <f t="shared" si="306"/>
        <v>1</v>
      </c>
      <c r="BE204">
        <f t="shared" si="267"/>
        <v>1100</v>
      </c>
      <c r="BF204">
        <f t="shared" si="268"/>
        <v>1100</v>
      </c>
      <c r="BG204">
        <f t="shared" si="269"/>
        <v>500</v>
      </c>
      <c r="BH204">
        <f t="shared" si="270"/>
        <v>700</v>
      </c>
      <c r="BN204">
        <f>'sheet1 (2)'!Y203</f>
        <v>27976096</v>
      </c>
      <c r="BO204">
        <f>'sheet1 (2)'!Z203</f>
        <v>54600000</v>
      </c>
      <c r="BP204">
        <f>'sheet1 (2)'!AA203</f>
        <v>1172182835</v>
      </c>
      <c r="BR204">
        <f t="shared" si="276"/>
        <v>6154741</v>
      </c>
      <c r="BS204">
        <f t="shared" si="277"/>
        <v>12012000</v>
      </c>
      <c r="BT204">
        <f t="shared" si="278"/>
        <v>257880223</v>
      </c>
      <c r="BV204">
        <f t="shared" si="279"/>
        <v>6154741</v>
      </c>
      <c r="BW204">
        <f t="shared" si="280"/>
        <v>12012000</v>
      </c>
      <c r="BX204">
        <f t="shared" si="281"/>
        <v>257880223</v>
      </c>
      <c r="BZ204">
        <f t="shared" si="282"/>
        <v>2797609</v>
      </c>
      <c r="CA204">
        <f t="shared" si="283"/>
        <v>5460000</v>
      </c>
      <c r="CB204">
        <f t="shared" si="284"/>
        <v>117218283</v>
      </c>
      <c r="CD204">
        <f t="shared" si="285"/>
        <v>3916653</v>
      </c>
      <c r="CE204">
        <f t="shared" si="286"/>
        <v>7644000</v>
      </c>
      <c r="CF204">
        <f t="shared" si="287"/>
        <v>164105596</v>
      </c>
      <c r="CH204" t="str">
        <f t="shared" si="288"/>
        <v>{{5,1,1,6154741,0}|</v>
      </c>
      <c r="CI204" t="str">
        <f t="shared" si="289"/>
        <v>{5,1,2,12012000,0}|</v>
      </c>
      <c r="CJ204" t="str">
        <f t="shared" si="290"/>
        <v>{5,1,3,257880223,3}}</v>
      </c>
      <c r="CK204" t="str">
        <f t="shared" si="291"/>
        <v/>
      </c>
      <c r="CL204" t="str">
        <f t="shared" si="292"/>
        <v>{{5,1,1,6154741,0}|</v>
      </c>
      <c r="CM204" t="str">
        <f t="shared" si="293"/>
        <v>{5,1,2,12012000,0}|</v>
      </c>
      <c r="CN204" t="str">
        <f t="shared" si="294"/>
        <v>{5,1,3,257880223,3}}</v>
      </c>
      <c r="CO204" t="str">
        <f t="shared" si="295"/>
        <v/>
      </c>
      <c r="CP204" t="str">
        <f t="shared" si="296"/>
        <v>{{5,1,1,2797609,0}|</v>
      </c>
      <c r="CQ204" t="str">
        <f t="shared" si="297"/>
        <v>{5,1,2,5460000,0}|</v>
      </c>
      <c r="CR204" t="str">
        <f t="shared" si="298"/>
        <v>{5,1,3,117218283,3}}</v>
      </c>
      <c r="CS204" t="str">
        <f t="shared" si="299"/>
        <v/>
      </c>
      <c r="CT204" t="str">
        <f t="shared" si="300"/>
        <v>{{5,1,1,3916653,0}|</v>
      </c>
      <c r="CU204" t="str">
        <f t="shared" si="301"/>
        <v>{5,1,2,7644000,0}|</v>
      </c>
      <c r="CV204" t="str">
        <f t="shared" si="302"/>
        <v>{5,1,3,164105596,3}}</v>
      </c>
    </row>
    <row r="205" spans="50:100" x14ac:dyDescent="0.15">
      <c r="AX205">
        <v>199</v>
      </c>
      <c r="AZ205">
        <f t="shared" ref="AZ205:BC205" si="307">AZ145</f>
        <v>3</v>
      </c>
      <c r="BA205">
        <f t="shared" si="307"/>
        <v>0.42857142857142855</v>
      </c>
      <c r="BB205">
        <f t="shared" si="307"/>
        <v>1</v>
      </c>
      <c r="BC205">
        <f t="shared" si="307"/>
        <v>3</v>
      </c>
      <c r="BE205">
        <f t="shared" si="267"/>
        <v>1200</v>
      </c>
      <c r="BF205">
        <f t="shared" si="268"/>
        <v>280</v>
      </c>
      <c r="BG205">
        <f t="shared" si="269"/>
        <v>700</v>
      </c>
      <c r="BH205">
        <f t="shared" si="270"/>
        <v>1200</v>
      </c>
      <c r="BN205">
        <f>'sheet1 (2)'!Y204</f>
        <v>26151699</v>
      </c>
      <c r="BO205">
        <f>'sheet1 (2)'!Z204</f>
        <v>59675000</v>
      </c>
      <c r="BP205">
        <f>'sheet1 (2)'!AA204</f>
        <v>1281135727</v>
      </c>
      <c r="BR205">
        <f t="shared" si="276"/>
        <v>6276407</v>
      </c>
      <c r="BS205">
        <f t="shared" si="277"/>
        <v>14322000</v>
      </c>
      <c r="BT205">
        <f t="shared" si="278"/>
        <v>307472574</v>
      </c>
      <c r="BV205">
        <f t="shared" si="279"/>
        <v>1464495</v>
      </c>
      <c r="BW205">
        <f t="shared" si="280"/>
        <v>3341800</v>
      </c>
      <c r="BX205">
        <f t="shared" si="281"/>
        <v>71743600</v>
      </c>
      <c r="BZ205">
        <f t="shared" si="282"/>
        <v>3661237</v>
      </c>
      <c r="CA205">
        <f t="shared" si="283"/>
        <v>8354500</v>
      </c>
      <c r="CB205">
        <f t="shared" si="284"/>
        <v>179359001</v>
      </c>
      <c r="CD205">
        <f t="shared" si="285"/>
        <v>6276407</v>
      </c>
      <c r="CE205">
        <f t="shared" si="286"/>
        <v>14322000</v>
      </c>
      <c r="CF205">
        <f t="shared" si="287"/>
        <v>307472574</v>
      </c>
      <c r="CH205" t="str">
        <f t="shared" si="288"/>
        <v>{{5,1,1,6276407,0}|</v>
      </c>
      <c r="CI205" t="str">
        <f t="shared" si="289"/>
        <v>{5,1,2,14322000,0}|</v>
      </c>
      <c r="CJ205" t="str">
        <f t="shared" si="290"/>
        <v>{5,1,3,307472574,3}}</v>
      </c>
      <c r="CK205" t="str">
        <f t="shared" si="291"/>
        <v/>
      </c>
      <c r="CL205" t="str">
        <f t="shared" si="292"/>
        <v>{{5,1,1,1464495,0}|</v>
      </c>
      <c r="CM205" t="str">
        <f t="shared" si="293"/>
        <v>{5,1,2,3341800,0}|</v>
      </c>
      <c r="CN205" t="str">
        <f t="shared" si="294"/>
        <v>{5,1,3,71743600,3}}</v>
      </c>
      <c r="CO205" t="str">
        <f t="shared" si="295"/>
        <v/>
      </c>
      <c r="CP205" t="str">
        <f t="shared" si="296"/>
        <v>{{5,1,1,3661237,0}|</v>
      </c>
      <c r="CQ205" t="str">
        <f t="shared" si="297"/>
        <v>{5,1,2,8354500,0}|</v>
      </c>
      <c r="CR205" t="str">
        <f t="shared" si="298"/>
        <v>{5,1,3,179359001,3}}</v>
      </c>
      <c r="CS205" t="str">
        <f t="shared" si="299"/>
        <v/>
      </c>
      <c r="CT205" t="str">
        <f t="shared" si="300"/>
        <v>{{5,1,1,6276407,0}|</v>
      </c>
      <c r="CU205" t="str">
        <f t="shared" si="301"/>
        <v>{5,1,2,14322000,0}|</v>
      </c>
      <c r="CV205" t="str">
        <f t="shared" si="302"/>
        <v>{5,1,3,307472574,3}}</v>
      </c>
    </row>
    <row r="206" spans="50:100" x14ac:dyDescent="0.15">
      <c r="AX206">
        <v>200</v>
      </c>
      <c r="AZ206">
        <f t="shared" ref="AZ206:BC206" si="308">AZ146</f>
        <v>1.5</v>
      </c>
      <c r="BA206">
        <f t="shared" si="308"/>
        <v>1</v>
      </c>
      <c r="BB206">
        <f t="shared" si="308"/>
        <v>0.75</v>
      </c>
      <c r="BC206">
        <f t="shared" si="308"/>
        <v>1</v>
      </c>
      <c r="BE206">
        <f t="shared" si="267"/>
        <v>1100</v>
      </c>
      <c r="BF206">
        <f t="shared" si="268"/>
        <v>700</v>
      </c>
      <c r="BG206">
        <f t="shared" si="269"/>
        <v>620</v>
      </c>
      <c r="BH206">
        <f t="shared" si="270"/>
        <v>700</v>
      </c>
      <c r="BN206">
        <f>'sheet1 (2)'!Y205</f>
        <v>45228223</v>
      </c>
      <c r="BO206">
        <f>'sheet1 (2)'!Z205</f>
        <v>73920000</v>
      </c>
      <c r="BP206">
        <f>'sheet1 (2)'!AA205</f>
        <v>1586955223</v>
      </c>
      <c r="BR206">
        <f t="shared" si="276"/>
        <v>9950209</v>
      </c>
      <c r="BS206">
        <f t="shared" si="277"/>
        <v>16262400</v>
      </c>
      <c r="BT206">
        <f t="shared" si="278"/>
        <v>349130149</v>
      </c>
      <c r="BV206">
        <f t="shared" si="279"/>
        <v>6331951</v>
      </c>
      <c r="BW206">
        <f t="shared" si="280"/>
        <v>10348800</v>
      </c>
      <c r="BX206">
        <f t="shared" si="281"/>
        <v>222173731</v>
      </c>
      <c r="BZ206">
        <f t="shared" si="282"/>
        <v>5608299</v>
      </c>
      <c r="CA206">
        <f t="shared" si="283"/>
        <v>9166080</v>
      </c>
      <c r="CB206">
        <f t="shared" si="284"/>
        <v>196782447</v>
      </c>
      <c r="CD206">
        <f t="shared" si="285"/>
        <v>6331951</v>
      </c>
      <c r="CE206">
        <f t="shared" si="286"/>
        <v>10348800</v>
      </c>
      <c r="CF206">
        <f t="shared" si="287"/>
        <v>222173731</v>
      </c>
      <c r="CH206" t="str">
        <f t="shared" si="288"/>
        <v>{{5,1,1,9950209,0}|</v>
      </c>
      <c r="CI206" t="str">
        <f t="shared" si="289"/>
        <v>{5,1,2,16262400,0}|</v>
      </c>
      <c r="CJ206" t="str">
        <f t="shared" si="290"/>
        <v>{5,1,3,349130149,3}}</v>
      </c>
      <c r="CK206" t="str">
        <f t="shared" si="291"/>
        <v/>
      </c>
      <c r="CL206" t="str">
        <f t="shared" si="292"/>
        <v>{{5,1,1,6331951,0}|</v>
      </c>
      <c r="CM206" t="str">
        <f t="shared" si="293"/>
        <v>{5,1,2,10348800,0}|</v>
      </c>
      <c r="CN206" t="str">
        <f t="shared" si="294"/>
        <v>{5,1,3,222173731,3}}</v>
      </c>
      <c r="CO206" t="str">
        <f t="shared" si="295"/>
        <v/>
      </c>
      <c r="CP206" t="str">
        <f t="shared" si="296"/>
        <v>{{5,1,1,5608299,0}|</v>
      </c>
      <c r="CQ206" t="str">
        <f t="shared" si="297"/>
        <v>{5,1,2,9166080,0}|</v>
      </c>
      <c r="CR206" t="str">
        <f t="shared" si="298"/>
        <v>{5,1,3,196782447,3}}</v>
      </c>
      <c r="CS206" t="str">
        <f t="shared" si="299"/>
        <v/>
      </c>
      <c r="CT206" t="str">
        <f t="shared" si="300"/>
        <v>{{5,1,1,6331951,0}|</v>
      </c>
      <c r="CU206" t="str">
        <f t="shared" si="301"/>
        <v>{5,1,2,10348800,0}|</v>
      </c>
      <c r="CV206" t="str">
        <f t="shared" si="302"/>
        <v>{5,1,3,222173731,3}}</v>
      </c>
    </row>
    <row r="207" spans="50:100" x14ac:dyDescent="0.15">
      <c r="AX207">
        <v>201</v>
      </c>
      <c r="AZ207">
        <f t="shared" ref="AZ207:BC207" si="309">AZ147</f>
        <v>0.75</v>
      </c>
      <c r="BA207">
        <f t="shared" si="309"/>
        <v>1</v>
      </c>
      <c r="BB207">
        <f t="shared" si="309"/>
        <v>1</v>
      </c>
      <c r="BC207">
        <f t="shared" si="309"/>
        <v>1.5</v>
      </c>
      <c r="BE207">
        <f t="shared" si="267"/>
        <v>620</v>
      </c>
      <c r="BF207">
        <f t="shared" si="268"/>
        <v>700</v>
      </c>
      <c r="BG207">
        <f t="shared" si="269"/>
        <v>700</v>
      </c>
      <c r="BH207">
        <f t="shared" si="270"/>
        <v>1100</v>
      </c>
      <c r="BN207">
        <f>'sheet1 (2)'!Y206</f>
        <v>43551100</v>
      </c>
      <c r="BO207">
        <f>'sheet1 (2)'!Z206</f>
        <v>66528000</v>
      </c>
      <c r="BP207">
        <f>'sheet1 (2)'!AA206</f>
        <v>1428259701</v>
      </c>
      <c r="BR207">
        <f t="shared" si="276"/>
        <v>5400336</v>
      </c>
      <c r="BS207">
        <f t="shared" si="277"/>
        <v>8249472</v>
      </c>
      <c r="BT207">
        <f t="shared" si="278"/>
        <v>177104202</v>
      </c>
      <c r="BV207">
        <f t="shared" si="279"/>
        <v>6097154</v>
      </c>
      <c r="BW207">
        <f t="shared" si="280"/>
        <v>9313920</v>
      </c>
      <c r="BX207">
        <f t="shared" si="281"/>
        <v>199956358</v>
      </c>
      <c r="BZ207">
        <f t="shared" si="282"/>
        <v>6097154</v>
      </c>
      <c r="CA207">
        <f t="shared" si="283"/>
        <v>9313920</v>
      </c>
      <c r="CB207">
        <f t="shared" si="284"/>
        <v>199956358</v>
      </c>
      <c r="CD207">
        <f t="shared" si="285"/>
        <v>9581242</v>
      </c>
      <c r="CE207">
        <f t="shared" si="286"/>
        <v>14636160</v>
      </c>
      <c r="CF207">
        <f t="shared" si="287"/>
        <v>314217134</v>
      </c>
      <c r="CH207" t="str">
        <f t="shared" si="288"/>
        <v>{{5,1,1,5400336,0}|</v>
      </c>
      <c r="CI207" t="str">
        <f t="shared" si="289"/>
        <v>{5,1,2,8249472,0}|</v>
      </c>
      <c r="CJ207" t="str">
        <f t="shared" si="290"/>
        <v>{5,1,3,177104202,3}}</v>
      </c>
      <c r="CK207" t="str">
        <f t="shared" si="291"/>
        <v/>
      </c>
      <c r="CL207" t="str">
        <f t="shared" si="292"/>
        <v>{{5,1,1,6097154,0}|</v>
      </c>
      <c r="CM207" t="str">
        <f t="shared" si="293"/>
        <v>{5,1,2,9313920,0}|</v>
      </c>
      <c r="CN207" t="str">
        <f t="shared" si="294"/>
        <v>{5,1,3,199956358,3}}</v>
      </c>
      <c r="CO207" t="str">
        <f t="shared" si="295"/>
        <v/>
      </c>
      <c r="CP207" t="str">
        <f t="shared" si="296"/>
        <v>{{5,1,1,6097154,0}|</v>
      </c>
      <c r="CQ207" t="str">
        <f t="shared" si="297"/>
        <v>{5,1,2,9313920,0}|</v>
      </c>
      <c r="CR207" t="str">
        <f t="shared" si="298"/>
        <v>{5,1,3,199956358,3}}</v>
      </c>
      <c r="CS207" t="str">
        <f t="shared" si="299"/>
        <v/>
      </c>
      <c r="CT207" t="str">
        <f t="shared" si="300"/>
        <v>{{5,1,1,9581242,0}|</v>
      </c>
      <c r="CU207" t="str">
        <f t="shared" si="301"/>
        <v>{5,1,2,14636160,0}|</v>
      </c>
      <c r="CV207" t="str">
        <f t="shared" si="302"/>
        <v>{5,1,3,314217134,3}}</v>
      </c>
    </row>
    <row r="208" spans="50:100" x14ac:dyDescent="0.15">
      <c r="AX208">
        <v>202</v>
      </c>
      <c r="AZ208">
        <f t="shared" ref="AZ208:BC208" si="310">AZ148</f>
        <v>1.5</v>
      </c>
      <c r="BA208">
        <f t="shared" si="310"/>
        <v>0.6</v>
      </c>
      <c r="BB208">
        <f t="shared" si="310"/>
        <v>1.5</v>
      </c>
      <c r="BC208">
        <f t="shared" si="310"/>
        <v>1</v>
      </c>
      <c r="BE208">
        <f t="shared" si="267"/>
        <v>1100</v>
      </c>
      <c r="BF208">
        <f t="shared" si="268"/>
        <v>500</v>
      </c>
      <c r="BG208">
        <f t="shared" si="269"/>
        <v>1100</v>
      </c>
      <c r="BH208">
        <f t="shared" si="270"/>
        <v>700</v>
      </c>
      <c r="BN208">
        <f>'sheet1 (2)'!Y207</f>
        <v>2682495</v>
      </c>
      <c r="BO208">
        <f>'sheet1 (2)'!Z207</f>
        <v>343000</v>
      </c>
      <c r="BP208">
        <f>'sheet1 (2)'!AA207</f>
        <v>7363712</v>
      </c>
      <c r="BR208">
        <f t="shared" si="276"/>
        <v>590148</v>
      </c>
      <c r="BS208">
        <f t="shared" si="277"/>
        <v>75460</v>
      </c>
      <c r="BT208">
        <f t="shared" si="278"/>
        <v>1620016</v>
      </c>
      <c r="BV208">
        <f t="shared" si="279"/>
        <v>268249</v>
      </c>
      <c r="BW208">
        <f t="shared" si="280"/>
        <v>34300</v>
      </c>
      <c r="BX208">
        <f t="shared" si="281"/>
        <v>736371</v>
      </c>
      <c r="BZ208">
        <f t="shared" si="282"/>
        <v>590148</v>
      </c>
      <c r="CA208">
        <f t="shared" si="283"/>
        <v>75460</v>
      </c>
      <c r="CB208">
        <f t="shared" si="284"/>
        <v>1620016</v>
      </c>
      <c r="CD208">
        <f t="shared" si="285"/>
        <v>375549</v>
      </c>
      <c r="CE208">
        <f t="shared" si="286"/>
        <v>48020</v>
      </c>
      <c r="CF208">
        <f t="shared" si="287"/>
        <v>1030919</v>
      </c>
      <c r="CH208" t="str">
        <f t="shared" si="288"/>
        <v>{{5,1,1,590148,0}|</v>
      </c>
      <c r="CI208" t="str">
        <f t="shared" si="289"/>
        <v>{5,1,2,75460,0}|</v>
      </c>
      <c r="CJ208" t="str">
        <f t="shared" si="290"/>
        <v>{5,1,3,1620016,3}}</v>
      </c>
      <c r="CK208" t="str">
        <f t="shared" si="291"/>
        <v/>
      </c>
      <c r="CL208" t="str">
        <f t="shared" si="292"/>
        <v>{{5,1,1,268249,0}|</v>
      </c>
      <c r="CM208" t="str">
        <f t="shared" si="293"/>
        <v>{5,1,2,34300,0}|</v>
      </c>
      <c r="CN208" t="str">
        <f t="shared" si="294"/>
        <v>{5,1,3,736371,3}}</v>
      </c>
      <c r="CO208" t="str">
        <f t="shared" si="295"/>
        <v/>
      </c>
      <c r="CP208" t="str">
        <f t="shared" si="296"/>
        <v>{{5,1,1,590148,0}|</v>
      </c>
      <c r="CQ208" t="str">
        <f t="shared" si="297"/>
        <v>{5,1,2,75460,0}|</v>
      </c>
      <c r="CR208" t="str">
        <f t="shared" si="298"/>
        <v>{5,1,3,1620016,3}}</v>
      </c>
      <c r="CS208" t="str">
        <f t="shared" si="299"/>
        <v/>
      </c>
      <c r="CT208" t="str">
        <f t="shared" si="300"/>
        <v>{{5,1,1,375549,0}|</v>
      </c>
      <c r="CU208" t="str">
        <f t="shared" si="301"/>
        <v>{5,1,2,48020,0}|</v>
      </c>
      <c r="CV208" t="str">
        <f t="shared" si="302"/>
        <v>{5,1,3,1030919,3}}</v>
      </c>
    </row>
    <row r="209" spans="50:100" x14ac:dyDescent="0.15">
      <c r="AX209">
        <v>203</v>
      </c>
      <c r="AZ209">
        <f t="shared" ref="AZ209:BC209" si="311">AZ149</f>
        <v>1.5</v>
      </c>
      <c r="BA209">
        <f t="shared" si="311"/>
        <v>0.6</v>
      </c>
      <c r="BB209">
        <f t="shared" si="311"/>
        <v>3</v>
      </c>
      <c r="BC209">
        <f t="shared" si="311"/>
        <v>0.75</v>
      </c>
      <c r="BE209">
        <f t="shared" si="267"/>
        <v>1100</v>
      </c>
      <c r="BF209">
        <f t="shared" si="268"/>
        <v>500</v>
      </c>
      <c r="BG209">
        <f t="shared" si="269"/>
        <v>1200</v>
      </c>
      <c r="BH209">
        <f t="shared" si="270"/>
        <v>620</v>
      </c>
      <c r="BN209">
        <f>'sheet1 (2)'!Y208</f>
        <v>4328059</v>
      </c>
      <c r="BO209">
        <f>'sheet1 (2)'!Z208</f>
        <v>415800</v>
      </c>
      <c r="BP209">
        <f>'sheet1 (2)'!AA208</f>
        <v>8926623</v>
      </c>
      <c r="BR209">
        <f t="shared" si="276"/>
        <v>952172</v>
      </c>
      <c r="BS209">
        <f t="shared" si="277"/>
        <v>91476</v>
      </c>
      <c r="BT209">
        <f t="shared" si="278"/>
        <v>1963857</v>
      </c>
      <c r="BV209">
        <f t="shared" si="279"/>
        <v>432805</v>
      </c>
      <c r="BW209">
        <f t="shared" si="280"/>
        <v>41580</v>
      </c>
      <c r="BX209">
        <f t="shared" si="281"/>
        <v>892662</v>
      </c>
      <c r="BZ209">
        <f t="shared" si="282"/>
        <v>1038734</v>
      </c>
      <c r="CA209">
        <f t="shared" si="283"/>
        <v>99792</v>
      </c>
      <c r="CB209">
        <f t="shared" si="284"/>
        <v>2142389</v>
      </c>
      <c r="CD209">
        <f t="shared" si="285"/>
        <v>536679</v>
      </c>
      <c r="CE209">
        <f t="shared" si="286"/>
        <v>51559</v>
      </c>
      <c r="CF209">
        <f t="shared" si="287"/>
        <v>1106901</v>
      </c>
      <c r="CH209" t="str">
        <f t="shared" si="288"/>
        <v>{{5,1,1,952172,0}|</v>
      </c>
      <c r="CI209" t="str">
        <f t="shared" si="289"/>
        <v>{5,1,2,91476,0}|</v>
      </c>
      <c r="CJ209" t="str">
        <f t="shared" si="290"/>
        <v>{5,1,3,1963857,3}}</v>
      </c>
      <c r="CK209" t="str">
        <f t="shared" si="291"/>
        <v/>
      </c>
      <c r="CL209" t="str">
        <f t="shared" si="292"/>
        <v>{{5,1,1,432805,0}|</v>
      </c>
      <c r="CM209" t="str">
        <f t="shared" si="293"/>
        <v>{5,1,2,41580,0}|</v>
      </c>
      <c r="CN209" t="str">
        <f t="shared" si="294"/>
        <v>{5,1,3,892662,3}}</v>
      </c>
      <c r="CO209" t="str">
        <f t="shared" si="295"/>
        <v/>
      </c>
      <c r="CP209" t="str">
        <f t="shared" si="296"/>
        <v>{{5,1,1,1038734,0}|</v>
      </c>
      <c r="CQ209" t="str">
        <f t="shared" si="297"/>
        <v>{5,1,2,99792,0}|</v>
      </c>
      <c r="CR209" t="str">
        <f t="shared" si="298"/>
        <v>{5,1,3,2142389,3}}</v>
      </c>
      <c r="CS209" t="str">
        <f t="shared" si="299"/>
        <v/>
      </c>
      <c r="CT209" t="str">
        <f t="shared" si="300"/>
        <v>{{5,1,1,536679,0}|</v>
      </c>
      <c r="CU209" t="str">
        <f t="shared" si="301"/>
        <v>{5,1,2,51559,0}|</v>
      </c>
      <c r="CV209" t="str">
        <f t="shared" si="302"/>
        <v>{5,1,3,1106901,3}}</v>
      </c>
    </row>
    <row r="210" spans="50:100" x14ac:dyDescent="0.15">
      <c r="AX210">
        <v>204</v>
      </c>
      <c r="AZ210">
        <f t="shared" ref="AZ210:BC210" si="312">AZ150</f>
        <v>1</v>
      </c>
      <c r="BA210">
        <f t="shared" si="312"/>
        <v>0.42857142857142855</v>
      </c>
      <c r="BB210">
        <f t="shared" si="312"/>
        <v>0</v>
      </c>
      <c r="BC210">
        <f t="shared" si="312"/>
        <v>1.5</v>
      </c>
      <c r="BE210">
        <f t="shared" si="267"/>
        <v>700</v>
      </c>
      <c r="BF210">
        <f t="shared" si="268"/>
        <v>280</v>
      </c>
      <c r="BG210">
        <f t="shared" si="269"/>
        <v>0</v>
      </c>
      <c r="BH210">
        <f t="shared" si="270"/>
        <v>1100</v>
      </c>
      <c r="BN210">
        <f>'sheet1 (2)'!Y209</f>
        <v>6732537</v>
      </c>
      <c r="BO210">
        <f>'sheet1 (2)'!Z209</f>
        <v>568400</v>
      </c>
      <c r="BP210">
        <f>'sheet1 (2)'!AA209</f>
        <v>12202723</v>
      </c>
      <c r="BR210">
        <f t="shared" si="276"/>
        <v>942555</v>
      </c>
      <c r="BS210">
        <f t="shared" si="277"/>
        <v>79576</v>
      </c>
      <c r="BT210">
        <f t="shared" si="278"/>
        <v>1708381</v>
      </c>
      <c r="BV210">
        <f t="shared" si="279"/>
        <v>377022</v>
      </c>
      <c r="BW210">
        <f t="shared" si="280"/>
        <v>31830</v>
      </c>
      <c r="BX210">
        <f t="shared" si="281"/>
        <v>683352</v>
      </c>
      <c r="BZ210">
        <f t="shared" si="282"/>
        <v>0</v>
      </c>
      <c r="CA210">
        <f t="shared" si="283"/>
        <v>0</v>
      </c>
      <c r="CB210">
        <f t="shared" si="284"/>
        <v>0</v>
      </c>
      <c r="CD210">
        <f t="shared" si="285"/>
        <v>1481158</v>
      </c>
      <c r="CE210">
        <f t="shared" si="286"/>
        <v>125048</v>
      </c>
      <c r="CF210">
        <f t="shared" si="287"/>
        <v>2684599</v>
      </c>
      <c r="CH210" t="str">
        <f t="shared" si="288"/>
        <v>{{5,1,1,942555,0}|</v>
      </c>
      <c r="CI210" t="str">
        <f t="shared" si="289"/>
        <v>{5,1,2,79576,0}|</v>
      </c>
      <c r="CJ210" t="str">
        <f t="shared" si="290"/>
        <v>{5,1,3,1708381,3}}</v>
      </c>
      <c r="CK210" t="str">
        <f t="shared" si="291"/>
        <v/>
      </c>
      <c r="CL210" t="str">
        <f t="shared" si="292"/>
        <v>{{5,1,1,377022,0}|</v>
      </c>
      <c r="CM210" t="str">
        <f t="shared" si="293"/>
        <v>{5,1,2,31830,0}|</v>
      </c>
      <c r="CN210" t="str">
        <f t="shared" si="294"/>
        <v>{5,1,3,683352,3}}</v>
      </c>
      <c r="CO210" t="str">
        <f t="shared" si="295"/>
        <v/>
      </c>
      <c r="CP210" t="str">
        <f t="shared" si="296"/>
        <v>{{5,1,1,0,0}|</v>
      </c>
      <c r="CQ210" t="str">
        <f t="shared" si="297"/>
        <v>{5,1,2,0,0}|</v>
      </c>
      <c r="CR210" t="str">
        <f t="shared" si="298"/>
        <v>{5,1,3,0,3}}</v>
      </c>
      <c r="CS210" t="str">
        <f t="shared" si="299"/>
        <v/>
      </c>
      <c r="CT210" t="str">
        <f t="shared" si="300"/>
        <v>{{5,1,1,1481158,0}|</v>
      </c>
      <c r="CU210" t="str">
        <f t="shared" si="301"/>
        <v>{5,1,2,125048,0}|</v>
      </c>
      <c r="CV210" t="str">
        <f t="shared" si="302"/>
        <v>{5,1,3,2684599,3}}</v>
      </c>
    </row>
    <row r="211" spans="50:100" x14ac:dyDescent="0.15">
      <c r="AX211">
        <v>205</v>
      </c>
      <c r="AZ211">
        <f t="shared" ref="AZ211:BC211" si="313">AZ151</f>
        <v>1.5</v>
      </c>
      <c r="BA211">
        <f t="shared" si="313"/>
        <v>0.6</v>
      </c>
      <c r="BB211">
        <f t="shared" si="313"/>
        <v>0.75</v>
      </c>
      <c r="BC211">
        <f t="shared" si="313"/>
        <v>3</v>
      </c>
      <c r="BE211">
        <f t="shared" si="267"/>
        <v>1100</v>
      </c>
      <c r="BF211">
        <f t="shared" si="268"/>
        <v>500</v>
      </c>
      <c r="BG211">
        <f t="shared" si="269"/>
        <v>620</v>
      </c>
      <c r="BH211">
        <f t="shared" si="270"/>
        <v>1200</v>
      </c>
      <c r="BN211">
        <f>'sheet1 (2)'!Y210</f>
        <v>9888413</v>
      </c>
      <c r="BO211">
        <f>'sheet1 (2)'!Z210</f>
        <v>4361000</v>
      </c>
      <c r="BP211">
        <f>'sheet1 (2)'!AA210</f>
        <v>93624346</v>
      </c>
      <c r="BR211">
        <f t="shared" si="276"/>
        <v>2175450</v>
      </c>
      <c r="BS211">
        <f t="shared" si="277"/>
        <v>959420</v>
      </c>
      <c r="BT211">
        <f t="shared" si="278"/>
        <v>20597356</v>
      </c>
      <c r="BV211">
        <f t="shared" si="279"/>
        <v>988841</v>
      </c>
      <c r="BW211">
        <f t="shared" si="280"/>
        <v>436100</v>
      </c>
      <c r="BX211">
        <f t="shared" si="281"/>
        <v>9362434</v>
      </c>
      <c r="BZ211">
        <f t="shared" si="282"/>
        <v>1226163</v>
      </c>
      <c r="CA211">
        <f t="shared" si="283"/>
        <v>540764</v>
      </c>
      <c r="CB211">
        <f t="shared" si="284"/>
        <v>11609418</v>
      </c>
      <c r="CD211">
        <f t="shared" si="285"/>
        <v>2373219</v>
      </c>
      <c r="CE211">
        <f t="shared" si="286"/>
        <v>1046640</v>
      </c>
      <c r="CF211">
        <f t="shared" si="287"/>
        <v>22469843</v>
      </c>
      <c r="CH211" t="str">
        <f t="shared" si="288"/>
        <v>{{5,1,1,2175450,0}|</v>
      </c>
      <c r="CI211" t="str">
        <f t="shared" si="289"/>
        <v>{5,1,2,959420,0}|</v>
      </c>
      <c r="CJ211" t="str">
        <f t="shared" si="290"/>
        <v>{5,1,3,20597356,3}}</v>
      </c>
      <c r="CK211" t="str">
        <f t="shared" si="291"/>
        <v/>
      </c>
      <c r="CL211" t="str">
        <f t="shared" si="292"/>
        <v>{{5,1,1,988841,0}|</v>
      </c>
      <c r="CM211" t="str">
        <f t="shared" si="293"/>
        <v>{5,1,2,436100,0}|</v>
      </c>
      <c r="CN211" t="str">
        <f t="shared" si="294"/>
        <v>{5,1,3,9362434,3}}</v>
      </c>
      <c r="CO211" t="str">
        <f t="shared" si="295"/>
        <v/>
      </c>
      <c r="CP211" t="str">
        <f t="shared" si="296"/>
        <v>{{5,1,1,1226163,0}|</v>
      </c>
      <c r="CQ211" t="str">
        <f t="shared" si="297"/>
        <v>{5,1,2,540764,0}|</v>
      </c>
      <c r="CR211" t="str">
        <f t="shared" si="298"/>
        <v>{5,1,3,11609418,3}}</v>
      </c>
      <c r="CS211" t="str">
        <f t="shared" si="299"/>
        <v/>
      </c>
      <c r="CT211" t="str">
        <f t="shared" si="300"/>
        <v>{{5,1,1,2373219,0}|</v>
      </c>
      <c r="CU211" t="str">
        <f t="shared" si="301"/>
        <v>{5,1,2,1046640,0}|</v>
      </c>
      <c r="CV211" t="str">
        <f t="shared" si="302"/>
        <v>{5,1,3,22469843,3}}</v>
      </c>
    </row>
    <row r="212" spans="50:100" x14ac:dyDescent="0.15">
      <c r="AX212">
        <v>206</v>
      </c>
      <c r="AZ212">
        <f t="shared" ref="AZ212:BC212" si="314">AZ152</f>
        <v>3</v>
      </c>
      <c r="BA212">
        <f t="shared" si="314"/>
        <v>0.75</v>
      </c>
      <c r="BB212">
        <f t="shared" si="314"/>
        <v>1</v>
      </c>
      <c r="BC212">
        <f t="shared" si="314"/>
        <v>0.75</v>
      </c>
      <c r="BE212">
        <f t="shared" si="267"/>
        <v>1200</v>
      </c>
      <c r="BF212">
        <f t="shared" si="268"/>
        <v>620</v>
      </c>
      <c r="BG212">
        <f t="shared" si="269"/>
        <v>700</v>
      </c>
      <c r="BH212">
        <f t="shared" si="270"/>
        <v>620</v>
      </c>
      <c r="BN212">
        <f>'sheet1 (2)'!Y211</f>
        <v>14979895</v>
      </c>
      <c r="BO212">
        <f>'sheet1 (2)'!Z211</f>
        <v>5145000</v>
      </c>
      <c r="BP212">
        <f>'sheet1 (2)'!AA211</f>
        <v>110455690</v>
      </c>
      <c r="BR212">
        <f t="shared" si="276"/>
        <v>3595174</v>
      </c>
      <c r="BS212">
        <f t="shared" si="277"/>
        <v>1234800</v>
      </c>
      <c r="BT212">
        <f t="shared" si="278"/>
        <v>26509365</v>
      </c>
      <c r="BV212">
        <f t="shared" si="279"/>
        <v>1857506</v>
      </c>
      <c r="BW212">
        <f t="shared" si="280"/>
        <v>637980</v>
      </c>
      <c r="BX212">
        <f t="shared" si="281"/>
        <v>13696505</v>
      </c>
      <c r="BZ212">
        <f t="shared" si="282"/>
        <v>2097185</v>
      </c>
      <c r="CA212">
        <f t="shared" si="283"/>
        <v>720300</v>
      </c>
      <c r="CB212">
        <f t="shared" si="284"/>
        <v>15463796</v>
      </c>
      <c r="CD212">
        <f t="shared" si="285"/>
        <v>1857506</v>
      </c>
      <c r="CE212">
        <f t="shared" si="286"/>
        <v>637980</v>
      </c>
      <c r="CF212">
        <f t="shared" si="287"/>
        <v>13696505</v>
      </c>
      <c r="CH212" t="str">
        <f t="shared" si="288"/>
        <v>{{5,1,1,3595174,0}|</v>
      </c>
      <c r="CI212" t="str">
        <f t="shared" si="289"/>
        <v>{5,1,2,1234800,0}|</v>
      </c>
      <c r="CJ212" t="str">
        <f t="shared" si="290"/>
        <v>{5,1,3,26509365,3}}</v>
      </c>
      <c r="CK212" t="str">
        <f t="shared" si="291"/>
        <v/>
      </c>
      <c r="CL212" t="str">
        <f t="shared" si="292"/>
        <v>{{5,1,1,1857506,0}|</v>
      </c>
      <c r="CM212" t="str">
        <f t="shared" si="293"/>
        <v>{5,1,2,637980,0}|</v>
      </c>
      <c r="CN212" t="str">
        <f t="shared" si="294"/>
        <v>{5,1,3,13696505,3}}</v>
      </c>
      <c r="CO212" t="str">
        <f t="shared" si="295"/>
        <v/>
      </c>
      <c r="CP212" t="str">
        <f t="shared" si="296"/>
        <v>{{5,1,1,2097185,0}|</v>
      </c>
      <c r="CQ212" t="str">
        <f t="shared" si="297"/>
        <v>{5,1,2,720300,0}|</v>
      </c>
      <c r="CR212" t="str">
        <f t="shared" si="298"/>
        <v>{5,1,3,15463796,3}}</v>
      </c>
      <c r="CS212" t="str">
        <f t="shared" si="299"/>
        <v/>
      </c>
      <c r="CT212" t="str">
        <f t="shared" si="300"/>
        <v>{{5,1,1,1857506,0}|</v>
      </c>
      <c r="CU212" t="str">
        <f t="shared" si="301"/>
        <v>{5,1,2,637980,0}|</v>
      </c>
      <c r="CV212" t="str">
        <f t="shared" si="302"/>
        <v>{5,1,3,13696505,3}}</v>
      </c>
    </row>
    <row r="213" spans="50:100" x14ac:dyDescent="0.15">
      <c r="AX213">
        <v>207</v>
      </c>
      <c r="AZ213">
        <f t="shared" ref="AZ213:BC213" si="315">AZ153</f>
        <v>1</v>
      </c>
      <c r="BA213">
        <f t="shared" si="315"/>
        <v>1</v>
      </c>
      <c r="BB213">
        <f t="shared" si="315"/>
        <v>0.75</v>
      </c>
      <c r="BC213">
        <f t="shared" si="315"/>
        <v>1.5</v>
      </c>
      <c r="BE213">
        <f t="shared" si="267"/>
        <v>700</v>
      </c>
      <c r="BF213">
        <f t="shared" si="268"/>
        <v>700</v>
      </c>
      <c r="BG213">
        <f t="shared" si="269"/>
        <v>620</v>
      </c>
      <c r="BH213">
        <f t="shared" si="270"/>
        <v>1100</v>
      </c>
      <c r="BN213">
        <f>'sheet1 (2)'!Y212</f>
        <v>35303742</v>
      </c>
      <c r="BO213">
        <f>'sheet1 (2)'!Z212</f>
        <v>34104000</v>
      </c>
      <c r="BP213">
        <f>'sheet1 (2)'!AA212</f>
        <v>732163432</v>
      </c>
      <c r="BR213">
        <f t="shared" si="276"/>
        <v>4942523</v>
      </c>
      <c r="BS213">
        <f t="shared" si="277"/>
        <v>4774560</v>
      </c>
      <c r="BT213">
        <f t="shared" si="278"/>
        <v>102502880</v>
      </c>
      <c r="BV213">
        <f t="shared" si="279"/>
        <v>4942523</v>
      </c>
      <c r="BW213">
        <f t="shared" si="280"/>
        <v>4774560</v>
      </c>
      <c r="BX213">
        <f t="shared" si="281"/>
        <v>102502880</v>
      </c>
      <c r="BZ213">
        <f t="shared" si="282"/>
        <v>4377664</v>
      </c>
      <c r="CA213">
        <f t="shared" si="283"/>
        <v>4228896</v>
      </c>
      <c r="CB213">
        <f t="shared" si="284"/>
        <v>90788265</v>
      </c>
      <c r="CD213">
        <f t="shared" si="285"/>
        <v>7766823</v>
      </c>
      <c r="CE213">
        <f t="shared" si="286"/>
        <v>7502880</v>
      </c>
      <c r="CF213">
        <f t="shared" si="287"/>
        <v>161075955</v>
      </c>
      <c r="CH213" t="str">
        <f t="shared" si="288"/>
        <v>{{5,1,1,4942523,0}|</v>
      </c>
      <c r="CI213" t="str">
        <f t="shared" si="289"/>
        <v>{5,1,2,4774560,0}|</v>
      </c>
      <c r="CJ213" t="str">
        <f t="shared" si="290"/>
        <v>{5,1,3,102502880,3}}</v>
      </c>
      <c r="CK213" t="str">
        <f t="shared" si="291"/>
        <v/>
      </c>
      <c r="CL213" t="str">
        <f t="shared" si="292"/>
        <v>{{5,1,1,4942523,0}|</v>
      </c>
      <c r="CM213" t="str">
        <f t="shared" si="293"/>
        <v>{5,1,2,4774560,0}|</v>
      </c>
      <c r="CN213" t="str">
        <f t="shared" si="294"/>
        <v>{5,1,3,102502880,3}}</v>
      </c>
      <c r="CO213" t="str">
        <f t="shared" si="295"/>
        <v/>
      </c>
      <c r="CP213" t="str">
        <f t="shared" si="296"/>
        <v>{{5,1,1,4377664,0}|</v>
      </c>
      <c r="CQ213" t="str">
        <f t="shared" si="297"/>
        <v>{5,1,2,4228896,0}|</v>
      </c>
      <c r="CR213" t="str">
        <f t="shared" si="298"/>
        <v>{5,1,3,90788265,3}}</v>
      </c>
      <c r="CS213" t="str">
        <f t="shared" si="299"/>
        <v/>
      </c>
      <c r="CT213" t="str">
        <f t="shared" si="300"/>
        <v>{{5,1,1,7766823,0}|</v>
      </c>
      <c r="CU213" t="str">
        <f t="shared" si="301"/>
        <v>{5,1,2,7502880,0}|</v>
      </c>
      <c r="CV213" t="str">
        <f t="shared" si="302"/>
        <v>{5,1,3,161075955,3}}</v>
      </c>
    </row>
    <row r="214" spans="50:100" x14ac:dyDescent="0.15">
      <c r="AX214">
        <v>208</v>
      </c>
      <c r="AZ214">
        <f t="shared" ref="AZ214:BC214" si="316">AZ154</f>
        <v>1</v>
      </c>
      <c r="BA214">
        <f t="shared" si="316"/>
        <v>1</v>
      </c>
      <c r="BB214">
        <f t="shared" si="316"/>
        <v>1</v>
      </c>
      <c r="BC214">
        <f t="shared" si="316"/>
        <v>1</v>
      </c>
      <c r="BE214">
        <f t="shared" si="267"/>
        <v>700</v>
      </c>
      <c r="BF214">
        <f t="shared" si="268"/>
        <v>700</v>
      </c>
      <c r="BG214">
        <f t="shared" si="269"/>
        <v>700</v>
      </c>
      <c r="BH214">
        <f t="shared" si="270"/>
        <v>700</v>
      </c>
      <c r="BN214">
        <f>'sheet1 (2)'!Y213</f>
        <v>37783359</v>
      </c>
      <c r="BO214">
        <f>'sheet1 (2)'!Z213</f>
        <v>40950000</v>
      </c>
      <c r="BP214">
        <f>'sheet1 (2)'!AA213</f>
        <v>879137126</v>
      </c>
      <c r="BR214">
        <f t="shared" si="276"/>
        <v>5289670</v>
      </c>
      <c r="BS214">
        <f t="shared" si="277"/>
        <v>5733000</v>
      </c>
      <c r="BT214">
        <f t="shared" si="278"/>
        <v>123079197</v>
      </c>
      <c r="BV214">
        <f t="shared" si="279"/>
        <v>5289670</v>
      </c>
      <c r="BW214">
        <f t="shared" si="280"/>
        <v>5733000</v>
      </c>
      <c r="BX214">
        <f t="shared" si="281"/>
        <v>123079197</v>
      </c>
      <c r="BZ214">
        <f t="shared" si="282"/>
        <v>5289670</v>
      </c>
      <c r="CA214">
        <f t="shared" si="283"/>
        <v>5733000</v>
      </c>
      <c r="CB214">
        <f t="shared" si="284"/>
        <v>123079197</v>
      </c>
      <c r="CD214">
        <f t="shared" si="285"/>
        <v>5289670</v>
      </c>
      <c r="CE214">
        <f t="shared" si="286"/>
        <v>5733000</v>
      </c>
      <c r="CF214">
        <f t="shared" si="287"/>
        <v>123079197</v>
      </c>
      <c r="CH214" t="str">
        <f t="shared" si="288"/>
        <v>{{5,1,1,5289670,0}|</v>
      </c>
      <c r="CI214" t="str">
        <f t="shared" si="289"/>
        <v>{5,1,2,5733000,0}|</v>
      </c>
      <c r="CJ214" t="str">
        <f t="shared" si="290"/>
        <v>{5,1,3,123079197,3}}</v>
      </c>
      <c r="CK214" t="str">
        <f t="shared" si="291"/>
        <v/>
      </c>
      <c r="CL214" t="str">
        <f t="shared" si="292"/>
        <v>{{5,1,1,5289670,0}|</v>
      </c>
      <c r="CM214" t="str">
        <f t="shared" si="293"/>
        <v>{5,1,2,5733000,0}|</v>
      </c>
      <c r="CN214" t="str">
        <f t="shared" si="294"/>
        <v>{5,1,3,123079197,3}}</v>
      </c>
      <c r="CO214" t="str">
        <f t="shared" si="295"/>
        <v/>
      </c>
      <c r="CP214" t="str">
        <f t="shared" si="296"/>
        <v>{{5,1,1,5289670,0}|</v>
      </c>
      <c r="CQ214" t="str">
        <f t="shared" si="297"/>
        <v>{5,1,2,5733000,0}|</v>
      </c>
      <c r="CR214" t="str">
        <f t="shared" si="298"/>
        <v>{5,1,3,123079197,3}}</v>
      </c>
      <c r="CS214" t="str">
        <f t="shared" si="299"/>
        <v/>
      </c>
      <c r="CT214" t="str">
        <f t="shared" si="300"/>
        <v>{{5,1,1,5289670,0}|</v>
      </c>
      <c r="CU214" t="str">
        <f t="shared" si="301"/>
        <v>{5,1,2,5733000,0}|</v>
      </c>
      <c r="CV214" t="str">
        <f t="shared" si="302"/>
        <v>{5,1,3,123079197,3}}</v>
      </c>
    </row>
    <row r="215" spans="50:100" x14ac:dyDescent="0.15">
      <c r="AX215">
        <v>209</v>
      </c>
      <c r="AZ215">
        <f t="shared" ref="AZ215:BC215" si="317">AZ155</f>
        <v>1</v>
      </c>
      <c r="BA215">
        <f t="shared" si="317"/>
        <v>1</v>
      </c>
      <c r="BB215">
        <f t="shared" si="317"/>
        <v>0.5</v>
      </c>
      <c r="BC215">
        <f t="shared" si="317"/>
        <v>0</v>
      </c>
      <c r="BE215">
        <f t="shared" si="267"/>
        <v>700</v>
      </c>
      <c r="BF215">
        <f t="shared" si="268"/>
        <v>700</v>
      </c>
      <c r="BG215">
        <f t="shared" si="269"/>
        <v>420</v>
      </c>
      <c r="BH215">
        <f t="shared" si="270"/>
        <v>0</v>
      </c>
      <c r="BN215">
        <f>'sheet1 (2)'!Y214</f>
        <v>35276692</v>
      </c>
      <c r="BO215">
        <f>'sheet1 (2)'!Z214</f>
        <v>44752400</v>
      </c>
      <c r="BP215">
        <f>'sheet1 (2)'!AA214</f>
        <v>960769141</v>
      </c>
      <c r="BR215">
        <f t="shared" si="276"/>
        <v>4938736</v>
      </c>
      <c r="BS215">
        <f t="shared" si="277"/>
        <v>6265336</v>
      </c>
      <c r="BT215">
        <f t="shared" si="278"/>
        <v>134507679</v>
      </c>
      <c r="BV215">
        <f t="shared" si="279"/>
        <v>4938736</v>
      </c>
      <c r="BW215">
        <f t="shared" si="280"/>
        <v>6265336</v>
      </c>
      <c r="BX215">
        <f t="shared" si="281"/>
        <v>134507679</v>
      </c>
      <c r="BZ215">
        <f t="shared" si="282"/>
        <v>2963242</v>
      </c>
      <c r="CA215">
        <f t="shared" si="283"/>
        <v>3759201</v>
      </c>
      <c r="CB215">
        <f t="shared" si="284"/>
        <v>80704607</v>
      </c>
      <c r="CD215">
        <f t="shared" si="285"/>
        <v>0</v>
      </c>
      <c r="CE215">
        <f t="shared" si="286"/>
        <v>0</v>
      </c>
      <c r="CF215">
        <f t="shared" si="287"/>
        <v>0</v>
      </c>
      <c r="CH215" t="str">
        <f t="shared" si="288"/>
        <v>{{5,1,1,4938736,0}|</v>
      </c>
      <c r="CI215" t="str">
        <f t="shared" si="289"/>
        <v>{5,1,2,6265336,0}|</v>
      </c>
      <c r="CJ215" t="str">
        <f t="shared" si="290"/>
        <v>{5,1,3,134507679,3}}</v>
      </c>
      <c r="CK215" t="str">
        <f t="shared" si="291"/>
        <v/>
      </c>
      <c r="CL215" t="str">
        <f t="shared" si="292"/>
        <v>{{5,1,1,4938736,0}|</v>
      </c>
      <c r="CM215" t="str">
        <f t="shared" si="293"/>
        <v>{5,1,2,6265336,0}|</v>
      </c>
      <c r="CN215" t="str">
        <f t="shared" si="294"/>
        <v>{5,1,3,134507679,3}}</v>
      </c>
      <c r="CO215" t="str">
        <f t="shared" si="295"/>
        <v/>
      </c>
      <c r="CP215" t="str">
        <f t="shared" si="296"/>
        <v>{{5,1,1,2963242,0}|</v>
      </c>
      <c r="CQ215" t="str">
        <f t="shared" si="297"/>
        <v>{5,1,2,3759201,0}|</v>
      </c>
      <c r="CR215" t="str">
        <f t="shared" si="298"/>
        <v>{5,1,3,80704607,3}}</v>
      </c>
      <c r="CS215" t="str">
        <f t="shared" si="299"/>
        <v/>
      </c>
      <c r="CT215" t="str">
        <f t="shared" si="300"/>
        <v>{{5,1,1,0,0}|</v>
      </c>
      <c r="CU215" t="str">
        <f t="shared" si="301"/>
        <v>{5,1,2,0,0}|</v>
      </c>
      <c r="CV215" t="str">
        <f t="shared" si="302"/>
        <v>{5,1,3,0,3}}</v>
      </c>
    </row>
    <row r="216" spans="50:100" x14ac:dyDescent="0.15">
      <c r="AX216">
        <v>210</v>
      </c>
      <c r="AZ216">
        <f t="shared" ref="AZ216:BC216" si="318">AZ156</f>
        <v>1.5</v>
      </c>
      <c r="BA216">
        <f t="shared" si="318"/>
        <v>0.6</v>
      </c>
      <c r="BB216">
        <f t="shared" si="318"/>
        <v>1</v>
      </c>
      <c r="BC216">
        <f t="shared" si="318"/>
        <v>1.5</v>
      </c>
      <c r="BE216">
        <f t="shared" si="267"/>
        <v>1100</v>
      </c>
      <c r="BF216">
        <f t="shared" si="268"/>
        <v>500</v>
      </c>
      <c r="BG216">
        <f t="shared" si="269"/>
        <v>700</v>
      </c>
      <c r="BH216">
        <f t="shared" si="270"/>
        <v>1100</v>
      </c>
      <c r="BN216">
        <f>'sheet1 (2)'!Y215</f>
        <v>61031652</v>
      </c>
      <c r="BO216">
        <f>'sheet1 (2)'!Z215</f>
        <v>55440000</v>
      </c>
      <c r="BP216">
        <f>'sheet1 (2)'!AA215</f>
        <v>1190216417</v>
      </c>
      <c r="BR216">
        <f t="shared" si="276"/>
        <v>13426963</v>
      </c>
      <c r="BS216">
        <f t="shared" si="277"/>
        <v>12196800</v>
      </c>
      <c r="BT216">
        <f t="shared" si="278"/>
        <v>261847611</v>
      </c>
      <c r="BV216">
        <f t="shared" si="279"/>
        <v>6103165</v>
      </c>
      <c r="BW216">
        <f t="shared" si="280"/>
        <v>5544000</v>
      </c>
      <c r="BX216">
        <f t="shared" si="281"/>
        <v>119021641</v>
      </c>
      <c r="BZ216">
        <f t="shared" si="282"/>
        <v>8544431</v>
      </c>
      <c r="CA216">
        <f t="shared" si="283"/>
        <v>7761600</v>
      </c>
      <c r="CB216">
        <f t="shared" si="284"/>
        <v>166630298</v>
      </c>
      <c r="CD216">
        <f t="shared" si="285"/>
        <v>13426963</v>
      </c>
      <c r="CE216">
        <f t="shared" si="286"/>
        <v>12196800</v>
      </c>
      <c r="CF216">
        <f t="shared" si="287"/>
        <v>261847611</v>
      </c>
      <c r="CH216" t="str">
        <f t="shared" si="288"/>
        <v>{{5,1,1,13426963,0}|</v>
      </c>
      <c r="CI216" t="str">
        <f t="shared" si="289"/>
        <v>{5,1,2,12196800,0}|</v>
      </c>
      <c r="CJ216" t="str">
        <f t="shared" si="290"/>
        <v>{5,1,3,261847611,3}}</v>
      </c>
      <c r="CK216" t="str">
        <f t="shared" si="291"/>
        <v/>
      </c>
      <c r="CL216" t="str">
        <f t="shared" si="292"/>
        <v>{{5,1,1,6103165,0}|</v>
      </c>
      <c r="CM216" t="str">
        <f t="shared" si="293"/>
        <v>{5,1,2,5544000,0}|</v>
      </c>
      <c r="CN216" t="str">
        <f t="shared" si="294"/>
        <v>{5,1,3,119021641,3}}</v>
      </c>
      <c r="CO216" t="str">
        <f t="shared" si="295"/>
        <v/>
      </c>
      <c r="CP216" t="str">
        <f t="shared" si="296"/>
        <v>{{5,1,1,8544431,0}|</v>
      </c>
      <c r="CQ216" t="str">
        <f t="shared" si="297"/>
        <v>{5,1,2,7761600,0}|</v>
      </c>
      <c r="CR216" t="str">
        <f t="shared" si="298"/>
        <v>{5,1,3,166630298,3}}</v>
      </c>
      <c r="CS216" t="str">
        <f t="shared" si="299"/>
        <v/>
      </c>
      <c r="CT216" t="str">
        <f t="shared" si="300"/>
        <v>{{5,1,1,13426963,0}|</v>
      </c>
      <c r="CU216" t="str">
        <f t="shared" si="301"/>
        <v>{5,1,2,12196800,0}|</v>
      </c>
      <c r="CV216" t="str">
        <f t="shared" si="302"/>
        <v>{5,1,3,261847611,3}}</v>
      </c>
    </row>
    <row r="217" spans="50:100" x14ac:dyDescent="0.15">
      <c r="AX217">
        <v>211</v>
      </c>
      <c r="AZ217">
        <f t="shared" ref="AZ217:BC217" si="319">AZ157</f>
        <v>0.75</v>
      </c>
      <c r="BA217">
        <f t="shared" si="319"/>
        <v>1</v>
      </c>
      <c r="BB217">
        <f t="shared" si="319"/>
        <v>3</v>
      </c>
      <c r="BC217">
        <f t="shared" si="319"/>
        <v>0.75</v>
      </c>
      <c r="BE217">
        <f t="shared" si="267"/>
        <v>620</v>
      </c>
      <c r="BF217">
        <f t="shared" si="268"/>
        <v>700</v>
      </c>
      <c r="BG217">
        <f t="shared" si="269"/>
        <v>1200</v>
      </c>
      <c r="BH217">
        <f t="shared" si="270"/>
        <v>620</v>
      </c>
      <c r="BN217">
        <f>'sheet1 (2)'!Y216</f>
        <v>58780460</v>
      </c>
      <c r="BO217">
        <f>'sheet1 (2)'!Z216</f>
        <v>49896000</v>
      </c>
      <c r="BP217">
        <f>'sheet1 (2)'!AA216</f>
        <v>1071194776</v>
      </c>
      <c r="BR217">
        <f t="shared" si="276"/>
        <v>7288777</v>
      </c>
      <c r="BS217">
        <f t="shared" si="277"/>
        <v>6187104</v>
      </c>
      <c r="BT217">
        <f t="shared" si="278"/>
        <v>132828152</v>
      </c>
      <c r="BV217">
        <f t="shared" si="279"/>
        <v>8229264</v>
      </c>
      <c r="BW217">
        <f t="shared" si="280"/>
        <v>6985440</v>
      </c>
      <c r="BX217">
        <f t="shared" si="281"/>
        <v>149967268</v>
      </c>
      <c r="BZ217">
        <f t="shared" si="282"/>
        <v>14107310</v>
      </c>
      <c r="CA217">
        <f t="shared" si="283"/>
        <v>11975040</v>
      </c>
      <c r="CB217">
        <f t="shared" si="284"/>
        <v>257086746</v>
      </c>
      <c r="CD217">
        <f t="shared" si="285"/>
        <v>7288777</v>
      </c>
      <c r="CE217">
        <f t="shared" si="286"/>
        <v>6187104</v>
      </c>
      <c r="CF217">
        <f t="shared" si="287"/>
        <v>132828152</v>
      </c>
      <c r="CH217" t="str">
        <f t="shared" si="288"/>
        <v>{{5,1,1,7288777,0}|</v>
      </c>
      <c r="CI217" t="str">
        <f t="shared" si="289"/>
        <v>{5,1,2,6187104,0}|</v>
      </c>
      <c r="CJ217" t="str">
        <f t="shared" si="290"/>
        <v>{5,1,3,132828152,3}}</v>
      </c>
      <c r="CK217" t="str">
        <f t="shared" si="291"/>
        <v/>
      </c>
      <c r="CL217" t="str">
        <f t="shared" si="292"/>
        <v>{{5,1,1,8229264,0}|</v>
      </c>
      <c r="CM217" t="str">
        <f t="shared" si="293"/>
        <v>{5,1,2,6985440,0}|</v>
      </c>
      <c r="CN217" t="str">
        <f t="shared" si="294"/>
        <v>{5,1,3,149967268,3}}</v>
      </c>
      <c r="CO217" t="str">
        <f t="shared" si="295"/>
        <v/>
      </c>
      <c r="CP217" t="str">
        <f t="shared" si="296"/>
        <v>{{5,1,1,14107310,0}|</v>
      </c>
      <c r="CQ217" t="str">
        <f t="shared" si="297"/>
        <v>{5,1,2,11975040,0}|</v>
      </c>
      <c r="CR217" t="str">
        <f t="shared" si="298"/>
        <v>{5,1,3,257086746,3}}</v>
      </c>
      <c r="CS217" t="str">
        <f t="shared" si="299"/>
        <v/>
      </c>
      <c r="CT217" t="str">
        <f t="shared" si="300"/>
        <v>{{5,1,1,7288777,0}|</v>
      </c>
      <c r="CU217" t="str">
        <f t="shared" si="301"/>
        <v>{5,1,2,6187104,0}|</v>
      </c>
      <c r="CV217" t="str">
        <f t="shared" si="302"/>
        <v>{5,1,3,132828152,3}}</v>
      </c>
    </row>
    <row r="218" spans="50:100" x14ac:dyDescent="0.15">
      <c r="AX218">
        <v>212</v>
      </c>
      <c r="AZ218">
        <f t="shared" ref="AZ218:BC218" si="320">AZ158</f>
        <v>1.5</v>
      </c>
      <c r="BA218">
        <f t="shared" si="320"/>
        <v>0.6</v>
      </c>
      <c r="BB218">
        <f t="shared" si="320"/>
        <v>3</v>
      </c>
      <c r="BC218">
        <f t="shared" si="320"/>
        <v>0.75</v>
      </c>
      <c r="BE218">
        <f t="shared" si="267"/>
        <v>1100</v>
      </c>
      <c r="BF218">
        <f t="shared" si="268"/>
        <v>500</v>
      </c>
      <c r="BG218">
        <f t="shared" si="269"/>
        <v>1200</v>
      </c>
      <c r="BH218">
        <f t="shared" si="270"/>
        <v>620</v>
      </c>
      <c r="BN218">
        <f>'sheet1 (2)'!Y217</f>
        <v>360671</v>
      </c>
      <c r="BO218">
        <f>'sheet1 (2)'!Z217</f>
        <v>42000</v>
      </c>
      <c r="BP218">
        <f>'sheet1 (2)'!AA217</f>
        <v>901679</v>
      </c>
      <c r="BR218">
        <f t="shared" si="276"/>
        <v>79347</v>
      </c>
      <c r="BS218">
        <f t="shared" si="277"/>
        <v>9240</v>
      </c>
      <c r="BT218">
        <f t="shared" si="278"/>
        <v>198369</v>
      </c>
      <c r="BV218">
        <f t="shared" si="279"/>
        <v>36067</v>
      </c>
      <c r="BW218">
        <f t="shared" si="280"/>
        <v>4200</v>
      </c>
      <c r="BX218">
        <f t="shared" si="281"/>
        <v>90167</v>
      </c>
      <c r="BZ218">
        <f t="shared" si="282"/>
        <v>86561</v>
      </c>
      <c r="CA218">
        <f t="shared" si="283"/>
        <v>10080</v>
      </c>
      <c r="CB218">
        <f t="shared" si="284"/>
        <v>216402</v>
      </c>
      <c r="CD218">
        <f t="shared" si="285"/>
        <v>44723</v>
      </c>
      <c r="CE218">
        <f t="shared" si="286"/>
        <v>5208</v>
      </c>
      <c r="CF218">
        <f t="shared" si="287"/>
        <v>111808</v>
      </c>
      <c r="CH218" t="str">
        <f t="shared" si="288"/>
        <v>{{5,1,1,79347,0}|</v>
      </c>
      <c r="CI218" t="str">
        <f t="shared" si="289"/>
        <v>{5,1,2,9240,0}|</v>
      </c>
      <c r="CJ218" t="str">
        <f t="shared" si="290"/>
        <v>{5,1,3,198369,3}}</v>
      </c>
      <c r="CK218" t="str">
        <f t="shared" si="291"/>
        <v/>
      </c>
      <c r="CL218" t="str">
        <f t="shared" si="292"/>
        <v>{{5,1,1,36067,0}|</v>
      </c>
      <c r="CM218" t="str">
        <f t="shared" si="293"/>
        <v>{5,1,2,4200,0}|</v>
      </c>
      <c r="CN218" t="str">
        <f t="shared" si="294"/>
        <v>{5,1,3,90167,3}}</v>
      </c>
      <c r="CO218" t="str">
        <f t="shared" si="295"/>
        <v/>
      </c>
      <c r="CP218" t="str">
        <f t="shared" si="296"/>
        <v>{{5,1,1,86561,0}|</v>
      </c>
      <c r="CQ218" t="str">
        <f t="shared" si="297"/>
        <v>{5,1,2,10080,0}|</v>
      </c>
      <c r="CR218" t="str">
        <f t="shared" si="298"/>
        <v>{5,1,3,216402,3}}</v>
      </c>
      <c r="CS218" t="str">
        <f t="shared" si="299"/>
        <v/>
      </c>
      <c r="CT218" t="str">
        <f t="shared" si="300"/>
        <v>{{5,1,1,44723,0}|</v>
      </c>
      <c r="CU218" t="str">
        <f t="shared" si="301"/>
        <v>{5,1,2,5208,0}|</v>
      </c>
      <c r="CV218" t="str">
        <f t="shared" si="302"/>
        <v>{5,1,3,111808,3}}</v>
      </c>
    </row>
    <row r="219" spans="50:100" x14ac:dyDescent="0.15">
      <c r="AX219">
        <v>213</v>
      </c>
      <c r="AZ219">
        <f t="shared" ref="AZ219:BC219" si="321">AZ159</f>
        <v>1.5</v>
      </c>
      <c r="BA219">
        <f t="shared" si="321"/>
        <v>0.75</v>
      </c>
      <c r="BB219">
        <f t="shared" si="321"/>
        <v>1</v>
      </c>
      <c r="BC219">
        <f t="shared" si="321"/>
        <v>1</v>
      </c>
      <c r="BE219">
        <f t="shared" si="267"/>
        <v>1100</v>
      </c>
      <c r="BF219">
        <f t="shared" si="268"/>
        <v>620</v>
      </c>
      <c r="BG219">
        <f t="shared" si="269"/>
        <v>700</v>
      </c>
      <c r="BH219">
        <f t="shared" si="270"/>
        <v>700</v>
      </c>
      <c r="BN219">
        <f>'sheet1 (2)'!Y218</f>
        <v>1875492</v>
      </c>
      <c r="BO219">
        <f>'sheet1 (2)'!Z218</f>
        <v>2688000</v>
      </c>
      <c r="BP219">
        <f>'sheet1 (2)'!AA218</f>
        <v>57707462</v>
      </c>
      <c r="BR219">
        <f t="shared" si="276"/>
        <v>412608</v>
      </c>
      <c r="BS219">
        <f t="shared" si="277"/>
        <v>591360</v>
      </c>
      <c r="BT219">
        <f t="shared" si="278"/>
        <v>12695641</v>
      </c>
      <c r="BV219">
        <f t="shared" si="279"/>
        <v>232561</v>
      </c>
      <c r="BW219">
        <f t="shared" si="280"/>
        <v>333312</v>
      </c>
      <c r="BX219">
        <f t="shared" si="281"/>
        <v>7155725</v>
      </c>
      <c r="BZ219">
        <f t="shared" si="282"/>
        <v>262568</v>
      </c>
      <c r="CA219">
        <f t="shared" si="283"/>
        <v>376320</v>
      </c>
      <c r="CB219">
        <f t="shared" si="284"/>
        <v>8079044</v>
      </c>
      <c r="CD219">
        <f t="shared" si="285"/>
        <v>262568</v>
      </c>
      <c r="CE219">
        <f t="shared" si="286"/>
        <v>376320</v>
      </c>
      <c r="CF219">
        <f t="shared" si="287"/>
        <v>8079044</v>
      </c>
      <c r="CH219" t="str">
        <f t="shared" si="288"/>
        <v>{{5,1,1,412608,0}|</v>
      </c>
      <c r="CI219" t="str">
        <f t="shared" si="289"/>
        <v>{5,1,2,591360,0}|</v>
      </c>
      <c r="CJ219" t="str">
        <f t="shared" si="290"/>
        <v>{5,1,3,12695641,3}}</v>
      </c>
      <c r="CK219" t="str">
        <f t="shared" si="291"/>
        <v/>
      </c>
      <c r="CL219" t="str">
        <f t="shared" si="292"/>
        <v>{{5,1,1,232561,0}|</v>
      </c>
      <c r="CM219" t="str">
        <f t="shared" si="293"/>
        <v>{5,1,2,333312,0}|</v>
      </c>
      <c r="CN219" t="str">
        <f t="shared" si="294"/>
        <v>{5,1,3,7155725,3}}</v>
      </c>
      <c r="CO219" t="str">
        <f t="shared" si="295"/>
        <v/>
      </c>
      <c r="CP219" t="str">
        <f t="shared" si="296"/>
        <v>{{5,1,1,262568,0}|</v>
      </c>
      <c r="CQ219" t="str">
        <f t="shared" si="297"/>
        <v>{5,1,2,376320,0}|</v>
      </c>
      <c r="CR219" t="str">
        <f t="shared" si="298"/>
        <v>{5,1,3,8079044,3}}</v>
      </c>
      <c r="CS219" t="str">
        <f t="shared" si="299"/>
        <v/>
      </c>
      <c r="CT219" t="str">
        <f t="shared" si="300"/>
        <v>{{5,1,1,262568,0}|</v>
      </c>
      <c r="CU219" t="str">
        <f t="shared" si="301"/>
        <v>{5,1,2,376320,0}|</v>
      </c>
      <c r="CV219" t="str">
        <f t="shared" si="302"/>
        <v>{5,1,3,8079044,3}}</v>
      </c>
    </row>
    <row r="220" spans="50:100" x14ac:dyDescent="0.15">
      <c r="AX220">
        <v>214</v>
      </c>
      <c r="AZ220">
        <f t="shared" ref="AZ220:BC220" si="322">AZ160</f>
        <v>1.5</v>
      </c>
      <c r="BA220">
        <f t="shared" si="322"/>
        <v>1</v>
      </c>
      <c r="BB220">
        <f t="shared" si="322"/>
        <v>0.75</v>
      </c>
      <c r="BC220">
        <f t="shared" si="322"/>
        <v>1</v>
      </c>
      <c r="BE220">
        <f t="shared" si="267"/>
        <v>1100</v>
      </c>
      <c r="BF220">
        <f t="shared" si="268"/>
        <v>700</v>
      </c>
      <c r="BG220">
        <f t="shared" si="269"/>
        <v>620</v>
      </c>
      <c r="BH220">
        <f t="shared" si="270"/>
        <v>700</v>
      </c>
      <c r="BN220">
        <f>'sheet1 (2)'!Y219</f>
        <v>4039522</v>
      </c>
      <c r="BO220">
        <f>'sheet1 (2)'!Z219</f>
        <v>5040000</v>
      </c>
      <c r="BP220">
        <f>'sheet1 (2)'!AA219</f>
        <v>108201492</v>
      </c>
      <c r="BR220">
        <f t="shared" si="276"/>
        <v>888694</v>
      </c>
      <c r="BS220">
        <f t="shared" si="277"/>
        <v>1108800</v>
      </c>
      <c r="BT220">
        <f t="shared" si="278"/>
        <v>23804328</v>
      </c>
      <c r="BV220">
        <f t="shared" si="279"/>
        <v>565533</v>
      </c>
      <c r="BW220">
        <f t="shared" si="280"/>
        <v>705600</v>
      </c>
      <c r="BX220">
        <f t="shared" si="281"/>
        <v>15148208</v>
      </c>
      <c r="BZ220">
        <f t="shared" si="282"/>
        <v>500900</v>
      </c>
      <c r="CA220">
        <f t="shared" si="283"/>
        <v>624960</v>
      </c>
      <c r="CB220">
        <f t="shared" si="284"/>
        <v>13416985</v>
      </c>
      <c r="CD220">
        <f t="shared" si="285"/>
        <v>565533</v>
      </c>
      <c r="CE220">
        <f t="shared" si="286"/>
        <v>705600</v>
      </c>
      <c r="CF220">
        <f t="shared" si="287"/>
        <v>15148208</v>
      </c>
      <c r="CH220" t="str">
        <f t="shared" si="288"/>
        <v>{{5,1,1,888694,0}|</v>
      </c>
      <c r="CI220" t="str">
        <f t="shared" si="289"/>
        <v>{5,1,2,1108800,0}|</v>
      </c>
      <c r="CJ220" t="str">
        <f t="shared" si="290"/>
        <v>{5,1,3,23804328,3}}</v>
      </c>
      <c r="CK220" t="str">
        <f t="shared" si="291"/>
        <v/>
      </c>
      <c r="CL220" t="str">
        <f t="shared" si="292"/>
        <v>{{5,1,1,565533,0}|</v>
      </c>
      <c r="CM220" t="str">
        <f t="shared" si="293"/>
        <v>{5,1,2,705600,0}|</v>
      </c>
      <c r="CN220" t="str">
        <f t="shared" si="294"/>
        <v>{5,1,3,15148208,3}}</v>
      </c>
      <c r="CO220" t="str">
        <f t="shared" si="295"/>
        <v/>
      </c>
      <c r="CP220" t="str">
        <f t="shared" si="296"/>
        <v>{{5,1,1,500900,0}|</v>
      </c>
      <c r="CQ220" t="str">
        <f t="shared" si="297"/>
        <v>{5,1,2,624960,0}|</v>
      </c>
      <c r="CR220" t="str">
        <f t="shared" si="298"/>
        <v>{5,1,3,13416985,3}}</v>
      </c>
      <c r="CS220" t="str">
        <f t="shared" si="299"/>
        <v/>
      </c>
      <c r="CT220" t="str">
        <f t="shared" si="300"/>
        <v>{{5,1,1,565533,0}|</v>
      </c>
      <c r="CU220" t="str">
        <f t="shared" si="301"/>
        <v>{5,1,2,705600,0}|</v>
      </c>
      <c r="CV220" t="str">
        <f t="shared" si="302"/>
        <v>{5,1,3,15148208,3}}</v>
      </c>
    </row>
    <row r="221" spans="50:100" x14ac:dyDescent="0.15">
      <c r="AX221">
        <v>215</v>
      </c>
      <c r="AZ221">
        <f t="shared" ref="AZ221:BC221" si="323">AZ161</f>
        <v>3</v>
      </c>
      <c r="BA221">
        <f t="shared" si="323"/>
        <v>1</v>
      </c>
      <c r="BB221">
        <f t="shared" si="323"/>
        <v>0.75</v>
      </c>
      <c r="BC221">
        <f t="shared" si="323"/>
        <v>0.75</v>
      </c>
      <c r="BE221">
        <f t="shared" si="267"/>
        <v>1200</v>
      </c>
      <c r="BF221">
        <f t="shared" si="268"/>
        <v>700</v>
      </c>
      <c r="BG221">
        <f t="shared" si="269"/>
        <v>620</v>
      </c>
      <c r="BH221">
        <f t="shared" si="270"/>
        <v>620</v>
      </c>
      <c r="BN221">
        <f>'sheet1 (2)'!Y220</f>
        <v>5987149</v>
      </c>
      <c r="BO221">
        <f>'sheet1 (2)'!Z220</f>
        <v>6736800</v>
      </c>
      <c r="BP221">
        <f>'sheet1 (2)'!AA220</f>
        <v>144629328</v>
      </c>
      <c r="BR221">
        <f t="shared" si="276"/>
        <v>1436915</v>
      </c>
      <c r="BS221">
        <f t="shared" si="277"/>
        <v>1616832</v>
      </c>
      <c r="BT221">
        <f t="shared" si="278"/>
        <v>34711038</v>
      </c>
      <c r="BV221">
        <f t="shared" si="279"/>
        <v>838200</v>
      </c>
      <c r="BW221">
        <f t="shared" si="280"/>
        <v>943152</v>
      </c>
      <c r="BX221">
        <f t="shared" si="281"/>
        <v>20248105</v>
      </c>
      <c r="BZ221">
        <f t="shared" si="282"/>
        <v>742406</v>
      </c>
      <c r="CA221">
        <f t="shared" si="283"/>
        <v>835363</v>
      </c>
      <c r="CB221">
        <f t="shared" si="284"/>
        <v>17934036</v>
      </c>
      <c r="CD221">
        <f t="shared" si="285"/>
        <v>742406</v>
      </c>
      <c r="CE221">
        <f t="shared" si="286"/>
        <v>835363</v>
      </c>
      <c r="CF221">
        <f t="shared" si="287"/>
        <v>17934036</v>
      </c>
      <c r="CH221" t="str">
        <f t="shared" si="288"/>
        <v>{{5,1,1,1436915,0}|</v>
      </c>
      <c r="CI221" t="str">
        <f t="shared" si="289"/>
        <v>{5,1,2,1616832,0}|</v>
      </c>
      <c r="CJ221" t="str">
        <f t="shared" si="290"/>
        <v>{5,1,3,34711038,3}}</v>
      </c>
      <c r="CK221" t="str">
        <f t="shared" si="291"/>
        <v/>
      </c>
      <c r="CL221" t="str">
        <f t="shared" si="292"/>
        <v>{{5,1,1,838200,0}|</v>
      </c>
      <c r="CM221" t="str">
        <f t="shared" si="293"/>
        <v>{5,1,2,943152,0}|</v>
      </c>
      <c r="CN221" t="str">
        <f t="shared" si="294"/>
        <v>{5,1,3,20248105,3}}</v>
      </c>
      <c r="CO221" t="str">
        <f t="shared" si="295"/>
        <v/>
      </c>
      <c r="CP221" t="str">
        <f t="shared" si="296"/>
        <v>{{5,1,1,742406,0}|</v>
      </c>
      <c r="CQ221" t="str">
        <f t="shared" si="297"/>
        <v>{5,1,2,835363,0}|</v>
      </c>
      <c r="CR221" t="str">
        <f t="shared" si="298"/>
        <v>{5,1,3,17934036,3}}</v>
      </c>
      <c r="CS221" t="str">
        <f t="shared" si="299"/>
        <v/>
      </c>
      <c r="CT221" t="str">
        <f t="shared" si="300"/>
        <v>{{5,1,1,742406,0}|</v>
      </c>
      <c r="CU221" t="str">
        <f t="shared" si="301"/>
        <v>{5,1,2,835363,0}|</v>
      </c>
      <c r="CV221" t="str">
        <f t="shared" si="302"/>
        <v>{5,1,3,17934036,3}}</v>
      </c>
    </row>
    <row r="222" spans="50:100" x14ac:dyDescent="0.15">
      <c r="AX222">
        <v>216</v>
      </c>
      <c r="AZ222">
        <f t="shared" ref="AZ222:BC222" si="324">AZ162</f>
        <v>1.5</v>
      </c>
      <c r="BA222">
        <f t="shared" si="324"/>
        <v>0.75</v>
      </c>
      <c r="BB222">
        <f t="shared" si="324"/>
        <v>0.5</v>
      </c>
      <c r="BC222">
        <f t="shared" si="324"/>
        <v>0</v>
      </c>
      <c r="BE222">
        <f t="shared" si="267"/>
        <v>1100</v>
      </c>
      <c r="BF222">
        <f t="shared" si="268"/>
        <v>620</v>
      </c>
      <c r="BG222">
        <f t="shared" si="269"/>
        <v>420</v>
      </c>
      <c r="BH222">
        <f t="shared" si="270"/>
        <v>0</v>
      </c>
      <c r="BN222">
        <f>'sheet1 (2)'!Y221</f>
        <v>1577938</v>
      </c>
      <c r="BO222">
        <f>'sheet1 (2)'!Z221</f>
        <v>294000</v>
      </c>
      <c r="BP222">
        <f>'sheet1 (2)'!AA221</f>
        <v>6311753</v>
      </c>
      <c r="BR222">
        <f t="shared" si="276"/>
        <v>347146</v>
      </c>
      <c r="BS222">
        <f t="shared" si="277"/>
        <v>64680</v>
      </c>
      <c r="BT222">
        <f t="shared" si="278"/>
        <v>1388585</v>
      </c>
      <c r="BV222">
        <f t="shared" si="279"/>
        <v>195664</v>
      </c>
      <c r="BW222">
        <f t="shared" si="280"/>
        <v>36456</v>
      </c>
      <c r="BX222">
        <f t="shared" si="281"/>
        <v>782657</v>
      </c>
      <c r="BZ222">
        <f t="shared" si="282"/>
        <v>132546</v>
      </c>
      <c r="CA222">
        <f t="shared" si="283"/>
        <v>24696</v>
      </c>
      <c r="CB222">
        <f t="shared" si="284"/>
        <v>530187</v>
      </c>
      <c r="CD222">
        <f t="shared" si="285"/>
        <v>0</v>
      </c>
      <c r="CE222">
        <f t="shared" si="286"/>
        <v>0</v>
      </c>
      <c r="CF222">
        <f t="shared" si="287"/>
        <v>0</v>
      </c>
      <c r="CH222" t="str">
        <f t="shared" si="288"/>
        <v>{{5,1,1,347146,0}|</v>
      </c>
      <c r="CI222" t="str">
        <f t="shared" si="289"/>
        <v>{5,1,2,64680,0}|</v>
      </c>
      <c r="CJ222" t="str">
        <f t="shared" si="290"/>
        <v>{5,1,3,1388585,3}}</v>
      </c>
      <c r="CK222" t="str">
        <f t="shared" si="291"/>
        <v/>
      </c>
      <c r="CL222" t="str">
        <f t="shared" si="292"/>
        <v>{{5,1,1,195664,0}|</v>
      </c>
      <c r="CM222" t="str">
        <f t="shared" si="293"/>
        <v>{5,1,2,36456,0}|</v>
      </c>
      <c r="CN222" t="str">
        <f t="shared" si="294"/>
        <v>{5,1,3,782657,3}}</v>
      </c>
      <c r="CO222" t="str">
        <f t="shared" si="295"/>
        <v/>
      </c>
      <c r="CP222" t="str">
        <f t="shared" si="296"/>
        <v>{{5,1,1,132546,0}|</v>
      </c>
      <c r="CQ222" t="str">
        <f t="shared" si="297"/>
        <v>{5,1,2,24696,0}|</v>
      </c>
      <c r="CR222" t="str">
        <f t="shared" si="298"/>
        <v>{5,1,3,530187,3}}</v>
      </c>
      <c r="CS222" t="str">
        <f t="shared" si="299"/>
        <v/>
      </c>
      <c r="CT222" t="str">
        <f t="shared" si="300"/>
        <v>{{5,1,1,0,0}|</v>
      </c>
      <c r="CU222" t="str">
        <f t="shared" si="301"/>
        <v>{5,1,2,0,0}|</v>
      </c>
      <c r="CV222" t="str">
        <f t="shared" si="302"/>
        <v>{5,1,3,0,3}}</v>
      </c>
    </row>
    <row r="223" spans="50:100" x14ac:dyDescent="0.15">
      <c r="AX223">
        <v>217</v>
      </c>
      <c r="AZ223">
        <f t="shared" ref="AZ223:BC223" si="325">AZ163</f>
        <v>1</v>
      </c>
      <c r="BA223">
        <f t="shared" si="325"/>
        <v>1</v>
      </c>
      <c r="BB223">
        <f t="shared" si="325"/>
        <v>0.75</v>
      </c>
      <c r="BC223">
        <f t="shared" si="325"/>
        <v>1.5</v>
      </c>
      <c r="BE223">
        <f t="shared" si="267"/>
        <v>700</v>
      </c>
      <c r="BF223">
        <f t="shared" si="268"/>
        <v>700</v>
      </c>
      <c r="BG223">
        <f t="shared" si="269"/>
        <v>620</v>
      </c>
      <c r="BH223">
        <f t="shared" si="270"/>
        <v>1100</v>
      </c>
      <c r="BN223">
        <f>'sheet1 (2)'!Y222</f>
        <v>1420144</v>
      </c>
      <c r="BO223">
        <f>'sheet1 (2)'!Z222</f>
        <v>294000</v>
      </c>
      <c r="BP223">
        <f>'sheet1 (2)'!AA222</f>
        <v>6311753</v>
      </c>
      <c r="BR223">
        <f t="shared" si="276"/>
        <v>198820</v>
      </c>
      <c r="BS223">
        <f t="shared" si="277"/>
        <v>41160</v>
      </c>
      <c r="BT223">
        <f t="shared" si="278"/>
        <v>883645</v>
      </c>
      <c r="BV223">
        <f t="shared" si="279"/>
        <v>198820</v>
      </c>
      <c r="BW223">
        <f t="shared" si="280"/>
        <v>41160</v>
      </c>
      <c r="BX223">
        <f t="shared" si="281"/>
        <v>883645</v>
      </c>
      <c r="BZ223">
        <f t="shared" si="282"/>
        <v>176097</v>
      </c>
      <c r="CA223">
        <f t="shared" si="283"/>
        <v>36456</v>
      </c>
      <c r="CB223">
        <f t="shared" si="284"/>
        <v>782657</v>
      </c>
      <c r="CD223">
        <f t="shared" si="285"/>
        <v>312431</v>
      </c>
      <c r="CE223">
        <f t="shared" si="286"/>
        <v>64680</v>
      </c>
      <c r="CF223">
        <f t="shared" si="287"/>
        <v>1388585</v>
      </c>
      <c r="CH223" t="str">
        <f t="shared" si="288"/>
        <v>{{5,1,1,198820,0}|</v>
      </c>
      <c r="CI223" t="str">
        <f t="shared" si="289"/>
        <v>{5,1,2,41160,0}|</v>
      </c>
      <c r="CJ223" t="str">
        <f t="shared" si="290"/>
        <v>{5,1,3,883645,3}}</v>
      </c>
      <c r="CK223" t="str">
        <f t="shared" si="291"/>
        <v/>
      </c>
      <c r="CL223" t="str">
        <f t="shared" si="292"/>
        <v>{{5,1,1,198820,0}|</v>
      </c>
      <c r="CM223" t="str">
        <f t="shared" si="293"/>
        <v>{5,1,2,41160,0}|</v>
      </c>
      <c r="CN223" t="str">
        <f t="shared" si="294"/>
        <v>{5,1,3,883645,3}}</v>
      </c>
      <c r="CO223" t="str">
        <f t="shared" si="295"/>
        <v/>
      </c>
      <c r="CP223" t="str">
        <f t="shared" si="296"/>
        <v>{{5,1,1,176097,0}|</v>
      </c>
      <c r="CQ223" t="str">
        <f t="shared" si="297"/>
        <v>{5,1,2,36456,0}|</v>
      </c>
      <c r="CR223" t="str">
        <f t="shared" si="298"/>
        <v>{5,1,3,782657,3}}</v>
      </c>
      <c r="CS223" t="str">
        <f t="shared" si="299"/>
        <v/>
      </c>
      <c r="CT223" t="str">
        <f t="shared" si="300"/>
        <v>{{5,1,1,312431,0}|</v>
      </c>
      <c r="CU223" t="str">
        <f t="shared" si="301"/>
        <v>{5,1,2,64680,0}|</v>
      </c>
      <c r="CV223" t="str">
        <f t="shared" si="302"/>
        <v>{5,1,3,1388585,3}}</v>
      </c>
    </row>
    <row r="224" spans="50:100" x14ac:dyDescent="0.15">
      <c r="AX224">
        <v>218</v>
      </c>
      <c r="AZ224">
        <f t="shared" ref="AZ224:BC224" si="326">AZ164</f>
        <v>0.5</v>
      </c>
      <c r="BA224">
        <f t="shared" si="326"/>
        <v>0.75</v>
      </c>
      <c r="BB224">
        <f t="shared" si="326"/>
        <v>0</v>
      </c>
      <c r="BC224">
        <f t="shared" si="326"/>
        <v>1.5</v>
      </c>
      <c r="BE224">
        <f t="shared" si="267"/>
        <v>420</v>
      </c>
      <c r="BF224">
        <f t="shared" si="268"/>
        <v>620</v>
      </c>
      <c r="BG224">
        <f t="shared" si="269"/>
        <v>0</v>
      </c>
      <c r="BH224">
        <f t="shared" si="270"/>
        <v>1100</v>
      </c>
      <c r="BN224">
        <f>'sheet1 (2)'!Y223</f>
        <v>3029641</v>
      </c>
      <c r="BO224">
        <f>'sheet1 (2)'!Z223</f>
        <v>453600</v>
      </c>
      <c r="BP224">
        <f>'sheet1 (2)'!AA223</f>
        <v>9738134</v>
      </c>
      <c r="BR224">
        <f t="shared" si="276"/>
        <v>254489</v>
      </c>
      <c r="BS224">
        <f t="shared" si="277"/>
        <v>38102</v>
      </c>
      <c r="BT224">
        <f t="shared" si="278"/>
        <v>818003</v>
      </c>
      <c r="BV224">
        <f t="shared" si="279"/>
        <v>375675</v>
      </c>
      <c r="BW224">
        <f t="shared" si="280"/>
        <v>56246</v>
      </c>
      <c r="BX224">
        <f t="shared" si="281"/>
        <v>1207528</v>
      </c>
      <c r="BZ224">
        <f t="shared" si="282"/>
        <v>0</v>
      </c>
      <c r="CA224">
        <f t="shared" si="283"/>
        <v>0</v>
      </c>
      <c r="CB224">
        <f t="shared" si="284"/>
        <v>0</v>
      </c>
      <c r="CD224">
        <f t="shared" si="285"/>
        <v>666521</v>
      </c>
      <c r="CE224">
        <f t="shared" si="286"/>
        <v>99792</v>
      </c>
      <c r="CF224">
        <f t="shared" si="287"/>
        <v>2142389</v>
      </c>
      <c r="CH224" t="str">
        <f t="shared" si="288"/>
        <v>{{5,1,1,254489,0}|</v>
      </c>
      <c r="CI224" t="str">
        <f t="shared" si="289"/>
        <v>{5,1,2,38102,0}|</v>
      </c>
      <c r="CJ224" t="str">
        <f t="shared" si="290"/>
        <v>{5,1,3,818003,3}}</v>
      </c>
      <c r="CK224" t="str">
        <f t="shared" si="291"/>
        <v/>
      </c>
      <c r="CL224" t="str">
        <f t="shared" si="292"/>
        <v>{{5,1,1,375675,0}|</v>
      </c>
      <c r="CM224" t="str">
        <f t="shared" si="293"/>
        <v>{5,1,2,56246,0}|</v>
      </c>
      <c r="CN224" t="str">
        <f t="shared" si="294"/>
        <v>{5,1,3,1207528,3}}</v>
      </c>
      <c r="CO224" t="str">
        <f t="shared" si="295"/>
        <v/>
      </c>
      <c r="CP224" t="str">
        <f t="shared" si="296"/>
        <v>{{5,1,1,0,0}|</v>
      </c>
      <c r="CQ224" t="str">
        <f t="shared" si="297"/>
        <v>{5,1,2,0,0}|</v>
      </c>
      <c r="CR224" t="str">
        <f t="shared" si="298"/>
        <v>{5,1,3,0,3}}</v>
      </c>
      <c r="CS224" t="str">
        <f t="shared" si="299"/>
        <v/>
      </c>
      <c r="CT224" t="str">
        <f t="shared" si="300"/>
        <v>{{5,1,1,666521,0}|</v>
      </c>
      <c r="CU224" t="str">
        <f t="shared" si="301"/>
        <v>{5,1,2,99792,0}|</v>
      </c>
      <c r="CV224" t="str">
        <f t="shared" si="302"/>
        <v>{5,1,3,2142389,3}}</v>
      </c>
    </row>
    <row r="225" spans="50:100" x14ac:dyDescent="0.15">
      <c r="AX225">
        <v>219</v>
      </c>
      <c r="AZ225">
        <f t="shared" ref="AZ225:BC225" si="327">AZ165</f>
        <v>0</v>
      </c>
      <c r="BA225">
        <f t="shared" si="327"/>
        <v>0.42857142857142855</v>
      </c>
      <c r="BB225">
        <f t="shared" si="327"/>
        <v>0.75</v>
      </c>
      <c r="BC225">
        <f t="shared" si="327"/>
        <v>3</v>
      </c>
      <c r="BE225">
        <f t="shared" si="267"/>
        <v>0</v>
      </c>
      <c r="BF225">
        <f t="shared" si="268"/>
        <v>280</v>
      </c>
      <c r="BG225">
        <f t="shared" si="269"/>
        <v>620</v>
      </c>
      <c r="BH225">
        <f t="shared" si="270"/>
        <v>1200</v>
      </c>
      <c r="BN225">
        <f>'sheet1 (2)'!Y224</f>
        <v>4628619</v>
      </c>
      <c r="BO225">
        <f>'sheet1 (2)'!Z224</f>
        <v>588000</v>
      </c>
      <c r="BP225">
        <f>'sheet1 (2)'!AA224</f>
        <v>12623507</v>
      </c>
      <c r="BR225">
        <f t="shared" si="276"/>
        <v>0</v>
      </c>
      <c r="BS225">
        <f t="shared" si="277"/>
        <v>0</v>
      </c>
      <c r="BT225">
        <f t="shared" si="278"/>
        <v>0</v>
      </c>
      <c r="BV225">
        <f t="shared" si="279"/>
        <v>259202</v>
      </c>
      <c r="BW225">
        <f t="shared" si="280"/>
        <v>32928</v>
      </c>
      <c r="BX225">
        <f t="shared" si="281"/>
        <v>706916</v>
      </c>
      <c r="BZ225">
        <f t="shared" si="282"/>
        <v>573948</v>
      </c>
      <c r="CA225">
        <f t="shared" si="283"/>
        <v>72912</v>
      </c>
      <c r="CB225">
        <f t="shared" si="284"/>
        <v>1565314</v>
      </c>
      <c r="CD225">
        <f t="shared" si="285"/>
        <v>1110868</v>
      </c>
      <c r="CE225">
        <f t="shared" si="286"/>
        <v>141120</v>
      </c>
      <c r="CF225">
        <f t="shared" si="287"/>
        <v>3029641</v>
      </c>
      <c r="CH225" t="str">
        <f t="shared" si="288"/>
        <v>{{5,1,1,0,0}|</v>
      </c>
      <c r="CI225" t="str">
        <f t="shared" si="289"/>
        <v>{5,1,2,0,0}|</v>
      </c>
      <c r="CJ225" t="str">
        <f t="shared" si="290"/>
        <v>{5,1,3,0,3}}</v>
      </c>
      <c r="CK225" t="str">
        <f t="shared" si="291"/>
        <v/>
      </c>
      <c r="CL225" t="str">
        <f t="shared" si="292"/>
        <v>{{5,1,1,259202,0}|</v>
      </c>
      <c r="CM225" t="str">
        <f t="shared" si="293"/>
        <v>{5,1,2,32928,0}|</v>
      </c>
      <c r="CN225" t="str">
        <f t="shared" si="294"/>
        <v>{5,1,3,706916,3}}</v>
      </c>
      <c r="CO225" t="str">
        <f t="shared" si="295"/>
        <v/>
      </c>
      <c r="CP225" t="str">
        <f t="shared" si="296"/>
        <v>{{5,1,1,573948,0}|</v>
      </c>
      <c r="CQ225" t="str">
        <f t="shared" si="297"/>
        <v>{5,1,2,72912,0}|</v>
      </c>
      <c r="CR225" t="str">
        <f t="shared" si="298"/>
        <v>{5,1,3,1565314,3}}</v>
      </c>
      <c r="CS225" t="str">
        <f t="shared" si="299"/>
        <v/>
      </c>
      <c r="CT225" t="str">
        <f t="shared" si="300"/>
        <v>{{5,1,1,1110868,0}|</v>
      </c>
      <c r="CU225" t="str">
        <f t="shared" si="301"/>
        <v>{5,1,2,141120,0}|</v>
      </c>
      <c r="CV225" t="str">
        <f t="shared" si="302"/>
        <v>{5,1,3,3029641,3}}</v>
      </c>
    </row>
    <row r="226" spans="50:100" x14ac:dyDescent="0.15">
      <c r="AX226">
        <v>220</v>
      </c>
      <c r="AZ226">
        <f t="shared" ref="AZ226:BC226" si="328">AZ166</f>
        <v>3</v>
      </c>
      <c r="BA226">
        <f t="shared" si="328"/>
        <v>0.75</v>
      </c>
      <c r="BB226">
        <f t="shared" si="328"/>
        <v>1.5</v>
      </c>
      <c r="BC226">
        <f t="shared" si="328"/>
        <v>0.6</v>
      </c>
      <c r="BE226">
        <f t="shared" si="267"/>
        <v>1200</v>
      </c>
      <c r="BF226">
        <f t="shared" si="268"/>
        <v>620</v>
      </c>
      <c r="BG226">
        <f t="shared" si="269"/>
        <v>1100</v>
      </c>
      <c r="BH226">
        <f t="shared" si="270"/>
        <v>500</v>
      </c>
      <c r="BN226">
        <f>'sheet1 (2)'!Y225</f>
        <v>6732537</v>
      </c>
      <c r="BO226">
        <f>'sheet1 (2)'!Z225</f>
        <v>4312000</v>
      </c>
      <c r="BP226">
        <f>'sheet1 (2)'!AA225</f>
        <v>92572387</v>
      </c>
      <c r="BR226">
        <f t="shared" si="276"/>
        <v>1615808</v>
      </c>
      <c r="BS226">
        <f t="shared" si="277"/>
        <v>1034880</v>
      </c>
      <c r="BT226">
        <f t="shared" si="278"/>
        <v>22217372</v>
      </c>
      <c r="BV226">
        <f t="shared" si="279"/>
        <v>834834</v>
      </c>
      <c r="BW226">
        <f t="shared" si="280"/>
        <v>534688</v>
      </c>
      <c r="BX226">
        <f t="shared" si="281"/>
        <v>11478975</v>
      </c>
      <c r="BZ226">
        <f t="shared" si="282"/>
        <v>1481158</v>
      </c>
      <c r="CA226">
        <f t="shared" si="283"/>
        <v>948640</v>
      </c>
      <c r="CB226">
        <f t="shared" si="284"/>
        <v>20365925</v>
      </c>
      <c r="CD226">
        <f t="shared" si="285"/>
        <v>673253</v>
      </c>
      <c r="CE226">
        <f t="shared" si="286"/>
        <v>431200</v>
      </c>
      <c r="CF226">
        <f t="shared" si="287"/>
        <v>9257238</v>
      </c>
      <c r="CH226" t="str">
        <f t="shared" si="288"/>
        <v>{{5,1,1,1615808,0}|</v>
      </c>
      <c r="CI226" t="str">
        <f t="shared" si="289"/>
        <v>{5,1,2,1034880,0}|</v>
      </c>
      <c r="CJ226" t="str">
        <f t="shared" si="290"/>
        <v>{5,1,3,22217372,3}}</v>
      </c>
      <c r="CK226" t="str">
        <f t="shared" si="291"/>
        <v/>
      </c>
      <c r="CL226" t="str">
        <f t="shared" si="292"/>
        <v>{{5,1,1,834834,0}|</v>
      </c>
      <c r="CM226" t="str">
        <f t="shared" si="293"/>
        <v>{5,1,2,534688,0}|</v>
      </c>
      <c r="CN226" t="str">
        <f t="shared" si="294"/>
        <v>{5,1,3,11478975,3}}</v>
      </c>
      <c r="CO226" t="str">
        <f t="shared" si="295"/>
        <v/>
      </c>
      <c r="CP226" t="str">
        <f t="shared" si="296"/>
        <v>{{5,1,1,1481158,0}|</v>
      </c>
      <c r="CQ226" t="str">
        <f t="shared" si="297"/>
        <v>{5,1,2,948640,0}|</v>
      </c>
      <c r="CR226" t="str">
        <f t="shared" si="298"/>
        <v>{5,1,3,20365925,3}}</v>
      </c>
      <c r="CS226" t="str">
        <f t="shared" si="299"/>
        <v/>
      </c>
      <c r="CT226" t="str">
        <f t="shared" si="300"/>
        <v>{{5,1,1,673253,0}|</v>
      </c>
      <c r="CU226" t="str">
        <f t="shared" si="301"/>
        <v>{5,1,2,431200,0}|</v>
      </c>
      <c r="CV226" t="str">
        <f t="shared" si="302"/>
        <v>{5,1,3,9257238,3}}</v>
      </c>
    </row>
    <row r="227" spans="50:100" x14ac:dyDescent="0.15">
      <c r="AX227">
        <v>221</v>
      </c>
      <c r="AZ227">
        <f t="shared" ref="AZ227:BC227" si="329">AZ167</f>
        <v>1.5</v>
      </c>
      <c r="BA227">
        <f t="shared" si="329"/>
        <v>1</v>
      </c>
      <c r="BB227">
        <f t="shared" si="329"/>
        <v>1.5</v>
      </c>
      <c r="BC227">
        <f t="shared" si="329"/>
        <v>0.6</v>
      </c>
      <c r="BE227">
        <f t="shared" si="267"/>
        <v>1100</v>
      </c>
      <c r="BF227">
        <f t="shared" si="268"/>
        <v>700</v>
      </c>
      <c r="BG227">
        <f t="shared" si="269"/>
        <v>1100</v>
      </c>
      <c r="BH227">
        <f t="shared" si="270"/>
        <v>500</v>
      </c>
      <c r="BN227">
        <f>'sheet1 (2)'!Y226</f>
        <v>10098805</v>
      </c>
      <c r="BO227">
        <f>'sheet1 (2)'!Z226</f>
        <v>4900000</v>
      </c>
      <c r="BP227">
        <f>'sheet1 (2)'!AA226</f>
        <v>105195895</v>
      </c>
      <c r="BR227">
        <f t="shared" si="276"/>
        <v>2221737</v>
      </c>
      <c r="BS227">
        <f t="shared" si="277"/>
        <v>1078000</v>
      </c>
      <c r="BT227">
        <f t="shared" si="278"/>
        <v>23143096</v>
      </c>
      <c r="BV227">
        <f t="shared" si="279"/>
        <v>1413832</v>
      </c>
      <c r="BW227">
        <f t="shared" si="280"/>
        <v>686000</v>
      </c>
      <c r="BX227">
        <f t="shared" si="281"/>
        <v>14727425</v>
      </c>
      <c r="BZ227">
        <f t="shared" si="282"/>
        <v>2221737</v>
      </c>
      <c r="CA227">
        <f t="shared" si="283"/>
        <v>1078000</v>
      </c>
      <c r="CB227">
        <f t="shared" si="284"/>
        <v>23143096</v>
      </c>
      <c r="CD227">
        <f t="shared" si="285"/>
        <v>1009880</v>
      </c>
      <c r="CE227">
        <f t="shared" si="286"/>
        <v>490000</v>
      </c>
      <c r="CF227">
        <f t="shared" si="287"/>
        <v>10519589</v>
      </c>
      <c r="CH227" t="str">
        <f t="shared" si="288"/>
        <v>{{5,1,1,2221737,0}|</v>
      </c>
      <c r="CI227" t="str">
        <f t="shared" si="289"/>
        <v>{5,1,2,1078000,0}|</v>
      </c>
      <c r="CJ227" t="str">
        <f t="shared" si="290"/>
        <v>{5,1,3,23143096,3}}</v>
      </c>
      <c r="CK227" t="str">
        <f t="shared" si="291"/>
        <v/>
      </c>
      <c r="CL227" t="str">
        <f t="shared" si="292"/>
        <v>{{5,1,1,1413832,0}|</v>
      </c>
      <c r="CM227" t="str">
        <f t="shared" si="293"/>
        <v>{5,1,2,686000,0}|</v>
      </c>
      <c r="CN227" t="str">
        <f t="shared" si="294"/>
        <v>{5,1,3,14727425,3}}</v>
      </c>
      <c r="CO227" t="str">
        <f t="shared" si="295"/>
        <v/>
      </c>
      <c r="CP227" t="str">
        <f t="shared" si="296"/>
        <v>{{5,1,1,2221737,0}|</v>
      </c>
      <c r="CQ227" t="str">
        <f t="shared" si="297"/>
        <v>{5,1,2,1078000,0}|</v>
      </c>
      <c r="CR227" t="str">
        <f t="shared" si="298"/>
        <v>{5,1,3,23143096,3}}</v>
      </c>
      <c r="CS227" t="str">
        <f t="shared" si="299"/>
        <v/>
      </c>
      <c r="CT227" t="str">
        <f t="shared" si="300"/>
        <v>{{5,1,1,1009880,0}|</v>
      </c>
      <c r="CU227" t="str">
        <f t="shared" si="301"/>
        <v>{5,1,2,490000,0}|</v>
      </c>
      <c r="CV227" t="str">
        <f t="shared" si="302"/>
        <v>{5,1,3,10519589,3}}</v>
      </c>
    </row>
    <row r="228" spans="50:100" x14ac:dyDescent="0.15">
      <c r="AX228">
        <v>222</v>
      </c>
      <c r="AZ228">
        <f t="shared" ref="AZ228:BC228" si="330">AZ168</f>
        <v>0</v>
      </c>
      <c r="BA228">
        <f t="shared" si="330"/>
        <v>0.75</v>
      </c>
      <c r="BB228">
        <f t="shared" si="330"/>
        <v>0.6</v>
      </c>
      <c r="BC228">
        <f t="shared" si="330"/>
        <v>1</v>
      </c>
      <c r="BE228">
        <f t="shared" si="267"/>
        <v>0</v>
      </c>
      <c r="BF228">
        <f t="shared" si="268"/>
        <v>620</v>
      </c>
      <c r="BG228">
        <f t="shared" si="269"/>
        <v>500</v>
      </c>
      <c r="BH228">
        <f t="shared" si="270"/>
        <v>700</v>
      </c>
      <c r="BN228">
        <f>'sheet1 (2)'!Y227</f>
        <v>23563880</v>
      </c>
      <c r="BO228">
        <f>'sheet1 (2)'!Z227</f>
        <v>31360000</v>
      </c>
      <c r="BP228">
        <f>'sheet1 (2)'!AA227</f>
        <v>673253731</v>
      </c>
      <c r="BR228">
        <f t="shared" si="276"/>
        <v>0</v>
      </c>
      <c r="BS228">
        <f t="shared" si="277"/>
        <v>0</v>
      </c>
      <c r="BT228">
        <f t="shared" si="278"/>
        <v>0</v>
      </c>
      <c r="BV228">
        <f t="shared" si="279"/>
        <v>2921921</v>
      </c>
      <c r="BW228">
        <f t="shared" si="280"/>
        <v>3888640</v>
      </c>
      <c r="BX228">
        <f t="shared" si="281"/>
        <v>83483462</v>
      </c>
      <c r="BZ228">
        <f t="shared" si="282"/>
        <v>2356388</v>
      </c>
      <c r="CA228">
        <f t="shared" si="283"/>
        <v>3136000</v>
      </c>
      <c r="CB228">
        <f t="shared" si="284"/>
        <v>67325373</v>
      </c>
      <c r="CD228">
        <f t="shared" si="285"/>
        <v>3298943</v>
      </c>
      <c r="CE228">
        <f t="shared" si="286"/>
        <v>4390400</v>
      </c>
      <c r="CF228">
        <f t="shared" si="287"/>
        <v>94255522</v>
      </c>
      <c r="CH228" t="str">
        <f t="shared" si="288"/>
        <v>{{5,1,1,0,0}|</v>
      </c>
      <c r="CI228" t="str">
        <f t="shared" si="289"/>
        <v>{5,1,2,0,0}|</v>
      </c>
      <c r="CJ228" t="str">
        <f t="shared" si="290"/>
        <v>{5,1,3,0,3}}</v>
      </c>
      <c r="CK228" t="str">
        <f t="shared" si="291"/>
        <v/>
      </c>
      <c r="CL228" t="str">
        <f t="shared" si="292"/>
        <v>{{5,1,1,2921921,0}|</v>
      </c>
      <c r="CM228" t="str">
        <f t="shared" si="293"/>
        <v>{5,1,2,3888640,0}|</v>
      </c>
      <c r="CN228" t="str">
        <f t="shared" si="294"/>
        <v>{5,1,3,83483462,3}}</v>
      </c>
      <c r="CO228" t="str">
        <f t="shared" si="295"/>
        <v/>
      </c>
      <c r="CP228" t="str">
        <f t="shared" si="296"/>
        <v>{{5,1,1,2356388,0}|</v>
      </c>
      <c r="CQ228" t="str">
        <f t="shared" si="297"/>
        <v>{5,1,2,3136000,0}|</v>
      </c>
      <c r="CR228" t="str">
        <f t="shared" si="298"/>
        <v>{5,1,3,67325373,3}}</v>
      </c>
      <c r="CS228" t="str">
        <f t="shared" si="299"/>
        <v/>
      </c>
      <c r="CT228" t="str">
        <f t="shared" si="300"/>
        <v>{{5,1,1,3298943,0}|</v>
      </c>
      <c r="CU228" t="str">
        <f t="shared" si="301"/>
        <v>{5,1,2,4390400,0}|</v>
      </c>
      <c r="CV228" t="str">
        <f t="shared" si="302"/>
        <v>{5,1,3,94255522,3}}</v>
      </c>
    </row>
    <row r="229" spans="50:100" x14ac:dyDescent="0.15">
      <c r="AX229">
        <v>223</v>
      </c>
      <c r="AZ229">
        <f t="shared" ref="AZ229:BC229" si="331">AZ169</f>
        <v>0.75</v>
      </c>
      <c r="BA229">
        <f t="shared" si="331"/>
        <v>1</v>
      </c>
      <c r="BB229">
        <f t="shared" si="331"/>
        <v>1</v>
      </c>
      <c r="BC229">
        <f t="shared" si="331"/>
        <v>1.5</v>
      </c>
      <c r="BE229">
        <f t="shared" si="267"/>
        <v>620</v>
      </c>
      <c r="BF229">
        <f t="shared" si="268"/>
        <v>700</v>
      </c>
      <c r="BG229">
        <f t="shared" si="269"/>
        <v>700</v>
      </c>
      <c r="BH229">
        <f t="shared" si="270"/>
        <v>1100</v>
      </c>
      <c r="BN229">
        <f>'sheet1 (2)'!Y228</f>
        <v>25006567</v>
      </c>
      <c r="BO229">
        <f>'sheet1 (2)'!Z228</f>
        <v>36400000</v>
      </c>
      <c r="BP229">
        <f>'sheet1 (2)'!AA228</f>
        <v>781455223</v>
      </c>
      <c r="BR229">
        <f t="shared" si="276"/>
        <v>3100814</v>
      </c>
      <c r="BS229">
        <f t="shared" si="277"/>
        <v>4513600</v>
      </c>
      <c r="BT229">
        <f t="shared" si="278"/>
        <v>96900447</v>
      </c>
      <c r="BV229">
        <f t="shared" si="279"/>
        <v>3500919</v>
      </c>
      <c r="BW229">
        <f t="shared" si="280"/>
        <v>5096000</v>
      </c>
      <c r="BX229">
        <f t="shared" si="281"/>
        <v>109403731</v>
      </c>
      <c r="BZ229">
        <f t="shared" si="282"/>
        <v>3500919</v>
      </c>
      <c r="CA229">
        <f t="shared" si="283"/>
        <v>5096000</v>
      </c>
      <c r="CB229">
        <f t="shared" si="284"/>
        <v>109403731</v>
      </c>
      <c r="CD229">
        <f t="shared" si="285"/>
        <v>5501444</v>
      </c>
      <c r="CE229">
        <f t="shared" si="286"/>
        <v>8008000</v>
      </c>
      <c r="CF229">
        <f t="shared" si="287"/>
        <v>171920149</v>
      </c>
      <c r="CH229" t="str">
        <f t="shared" si="288"/>
        <v>{{5,1,1,3100814,0}|</v>
      </c>
      <c r="CI229" t="str">
        <f t="shared" si="289"/>
        <v>{5,1,2,4513600,0}|</v>
      </c>
      <c r="CJ229" t="str">
        <f t="shared" si="290"/>
        <v>{5,1,3,96900447,3}}</v>
      </c>
      <c r="CK229" t="str">
        <f t="shared" si="291"/>
        <v/>
      </c>
      <c r="CL229" t="str">
        <f t="shared" si="292"/>
        <v>{{5,1,1,3500919,0}|</v>
      </c>
      <c r="CM229" t="str">
        <f t="shared" si="293"/>
        <v>{5,1,2,5096000,0}|</v>
      </c>
      <c r="CN229" t="str">
        <f t="shared" si="294"/>
        <v>{5,1,3,109403731,3}}</v>
      </c>
      <c r="CO229" t="str">
        <f t="shared" si="295"/>
        <v/>
      </c>
      <c r="CP229" t="str">
        <f t="shared" si="296"/>
        <v>{{5,1,1,3500919,0}|</v>
      </c>
      <c r="CQ229" t="str">
        <f t="shared" si="297"/>
        <v>{5,1,2,5096000,0}|</v>
      </c>
      <c r="CR229" t="str">
        <f t="shared" si="298"/>
        <v>{5,1,3,109403731,3}}</v>
      </c>
      <c r="CS229" t="str">
        <f t="shared" si="299"/>
        <v/>
      </c>
      <c r="CT229" t="str">
        <f t="shared" si="300"/>
        <v>{{5,1,1,5501444,0}|</v>
      </c>
      <c r="CU229" t="str">
        <f t="shared" si="301"/>
        <v>{5,1,2,8008000,0}|</v>
      </c>
      <c r="CV229" t="str">
        <f t="shared" si="302"/>
        <v>{5,1,3,171920149,3}}</v>
      </c>
    </row>
    <row r="230" spans="50:100" x14ac:dyDescent="0.15">
      <c r="AX230">
        <v>224</v>
      </c>
      <c r="AZ230">
        <f t="shared" ref="AZ230:BC230" si="332">AZ170</f>
        <v>3</v>
      </c>
      <c r="BA230">
        <f t="shared" si="332"/>
        <v>1</v>
      </c>
      <c r="BB230">
        <f t="shared" si="332"/>
        <v>0.6</v>
      </c>
      <c r="BC230">
        <f t="shared" si="332"/>
        <v>1</v>
      </c>
      <c r="BE230">
        <f t="shared" si="267"/>
        <v>1200</v>
      </c>
      <c r="BF230">
        <f t="shared" si="268"/>
        <v>700</v>
      </c>
      <c r="BG230">
        <f t="shared" si="269"/>
        <v>500</v>
      </c>
      <c r="BH230">
        <f t="shared" si="270"/>
        <v>700</v>
      </c>
      <c r="BN230">
        <f>'sheet1 (2)'!Y229</f>
        <v>23143096</v>
      </c>
      <c r="BO230">
        <f>'sheet1 (2)'!Z229</f>
        <v>38500000</v>
      </c>
      <c r="BP230">
        <f>'sheet1 (2)'!AA229</f>
        <v>826539178</v>
      </c>
      <c r="BR230">
        <f t="shared" si="276"/>
        <v>5554343</v>
      </c>
      <c r="BS230">
        <f t="shared" si="277"/>
        <v>9240000</v>
      </c>
      <c r="BT230">
        <f t="shared" si="278"/>
        <v>198369402</v>
      </c>
      <c r="BV230">
        <f t="shared" si="279"/>
        <v>3240033</v>
      </c>
      <c r="BW230">
        <f t="shared" si="280"/>
        <v>5390000</v>
      </c>
      <c r="BX230">
        <f t="shared" si="281"/>
        <v>115715484</v>
      </c>
      <c r="BZ230">
        <f t="shared" si="282"/>
        <v>2314309</v>
      </c>
      <c r="CA230">
        <f t="shared" si="283"/>
        <v>3850000</v>
      </c>
      <c r="CB230">
        <f t="shared" si="284"/>
        <v>82653917</v>
      </c>
      <c r="CD230">
        <f t="shared" si="285"/>
        <v>3240033</v>
      </c>
      <c r="CE230">
        <f t="shared" si="286"/>
        <v>5390000</v>
      </c>
      <c r="CF230">
        <f t="shared" si="287"/>
        <v>115715484</v>
      </c>
      <c r="CH230" t="str">
        <f t="shared" si="288"/>
        <v>{{5,1,1,5554343,0}|</v>
      </c>
      <c r="CI230" t="str">
        <f t="shared" si="289"/>
        <v>{5,1,2,9240000,0}|</v>
      </c>
      <c r="CJ230" t="str">
        <f t="shared" si="290"/>
        <v>{5,1,3,198369402,3}}</v>
      </c>
      <c r="CK230" t="str">
        <f t="shared" si="291"/>
        <v/>
      </c>
      <c r="CL230" t="str">
        <f t="shared" si="292"/>
        <v>{{5,1,1,3240033,0}|</v>
      </c>
      <c r="CM230" t="str">
        <f t="shared" si="293"/>
        <v>{5,1,2,5390000,0}|</v>
      </c>
      <c r="CN230" t="str">
        <f t="shared" si="294"/>
        <v>{5,1,3,115715484,3}}</v>
      </c>
      <c r="CO230" t="str">
        <f t="shared" si="295"/>
        <v/>
      </c>
      <c r="CP230" t="str">
        <f t="shared" si="296"/>
        <v>{{5,1,1,2314309,0}|</v>
      </c>
      <c r="CQ230" t="str">
        <f t="shared" si="297"/>
        <v>{5,1,2,3850000,0}|</v>
      </c>
      <c r="CR230" t="str">
        <f t="shared" si="298"/>
        <v>{5,1,3,82653917,3}}</v>
      </c>
      <c r="CS230" t="str">
        <f t="shared" si="299"/>
        <v/>
      </c>
      <c r="CT230" t="str">
        <f t="shared" si="300"/>
        <v>{{5,1,1,3240033,0}|</v>
      </c>
      <c r="CU230" t="str">
        <f t="shared" si="301"/>
        <v>{5,1,2,5390000,0}|</v>
      </c>
      <c r="CV230" t="str">
        <f t="shared" si="302"/>
        <v>{5,1,3,115715484,3}}</v>
      </c>
    </row>
    <row r="231" spans="50:100" x14ac:dyDescent="0.15">
      <c r="AX231">
        <v>225</v>
      </c>
      <c r="AZ231">
        <f t="shared" ref="AZ231:BC231" si="333">AZ171</f>
        <v>1.5</v>
      </c>
      <c r="BA231">
        <f t="shared" si="333"/>
        <v>1.5</v>
      </c>
      <c r="BB231">
        <f t="shared" si="333"/>
        <v>0.375</v>
      </c>
      <c r="BC231">
        <f t="shared" si="333"/>
        <v>0</v>
      </c>
      <c r="BE231">
        <f t="shared" si="267"/>
        <v>1100</v>
      </c>
      <c r="BF231">
        <f t="shared" si="268"/>
        <v>1100</v>
      </c>
      <c r="BG231">
        <f t="shared" si="269"/>
        <v>200</v>
      </c>
      <c r="BH231">
        <f t="shared" si="270"/>
        <v>0</v>
      </c>
      <c r="BN231">
        <f>'sheet1 (2)'!Y230</f>
        <v>39673880</v>
      </c>
      <c r="BO231">
        <f>'sheet1 (2)'!Z230</f>
        <v>46200000</v>
      </c>
      <c r="BP231">
        <f>'sheet1 (2)'!AA230</f>
        <v>991847014</v>
      </c>
      <c r="BR231">
        <f t="shared" si="276"/>
        <v>8728253</v>
      </c>
      <c r="BS231">
        <f t="shared" si="277"/>
        <v>10164000</v>
      </c>
      <c r="BT231">
        <f t="shared" si="278"/>
        <v>218206343</v>
      </c>
      <c r="BV231">
        <f t="shared" si="279"/>
        <v>8728253</v>
      </c>
      <c r="BW231">
        <f t="shared" si="280"/>
        <v>10164000</v>
      </c>
      <c r="BX231">
        <f t="shared" si="281"/>
        <v>218206343</v>
      </c>
      <c r="BZ231">
        <f t="shared" si="282"/>
        <v>1586955</v>
      </c>
      <c r="CA231">
        <f t="shared" si="283"/>
        <v>1848000</v>
      </c>
      <c r="CB231">
        <f t="shared" si="284"/>
        <v>39673880</v>
      </c>
      <c r="CD231">
        <f t="shared" si="285"/>
        <v>0</v>
      </c>
      <c r="CE231">
        <f t="shared" si="286"/>
        <v>0</v>
      </c>
      <c r="CF231">
        <f t="shared" si="287"/>
        <v>0</v>
      </c>
      <c r="CH231" t="str">
        <f t="shared" si="288"/>
        <v>{{5,1,1,8728253,0}|</v>
      </c>
      <c r="CI231" t="str">
        <f t="shared" si="289"/>
        <v>{5,1,2,10164000,0}|</v>
      </c>
      <c r="CJ231" t="str">
        <f t="shared" si="290"/>
        <v>{5,1,3,218206343,3}}</v>
      </c>
      <c r="CK231" t="str">
        <f t="shared" si="291"/>
        <v/>
      </c>
      <c r="CL231" t="str">
        <f t="shared" si="292"/>
        <v>{{5,1,1,8728253,0}|</v>
      </c>
      <c r="CM231" t="str">
        <f t="shared" si="293"/>
        <v>{5,1,2,10164000,0}|</v>
      </c>
      <c r="CN231" t="str">
        <f t="shared" si="294"/>
        <v>{5,1,3,218206343,3}}</v>
      </c>
      <c r="CO231" t="str">
        <f t="shared" si="295"/>
        <v/>
      </c>
      <c r="CP231" t="str">
        <f t="shared" si="296"/>
        <v>{{5,1,1,1586955,0}|</v>
      </c>
      <c r="CQ231" t="str">
        <f t="shared" si="297"/>
        <v>{5,1,2,1848000,0}|</v>
      </c>
      <c r="CR231" t="str">
        <f t="shared" si="298"/>
        <v>{5,1,3,39673880,3}}</v>
      </c>
      <c r="CS231" t="str">
        <f t="shared" si="299"/>
        <v/>
      </c>
      <c r="CT231" t="str">
        <f t="shared" si="300"/>
        <v>{{5,1,1,0,0}|</v>
      </c>
      <c r="CU231" t="str">
        <f t="shared" si="301"/>
        <v>{5,1,2,0,0}|</v>
      </c>
      <c r="CV231" t="str">
        <f t="shared" si="302"/>
        <v>{5,1,3,0,3}}</v>
      </c>
    </row>
    <row r="232" spans="50:100" x14ac:dyDescent="0.15">
      <c r="AX232">
        <v>226</v>
      </c>
      <c r="AZ232">
        <f t="shared" ref="AZ232:BC232" si="334">AZ172</f>
        <v>1.5</v>
      </c>
      <c r="BA232">
        <f t="shared" si="334"/>
        <v>0.375</v>
      </c>
      <c r="BB232">
        <f t="shared" si="334"/>
        <v>1.5</v>
      </c>
      <c r="BC232">
        <f t="shared" si="334"/>
        <v>0</v>
      </c>
      <c r="BE232">
        <f t="shared" si="267"/>
        <v>1100</v>
      </c>
      <c r="BF232">
        <f t="shared" si="268"/>
        <v>200</v>
      </c>
      <c r="BG232">
        <f t="shared" si="269"/>
        <v>1100</v>
      </c>
      <c r="BH232">
        <f t="shared" si="270"/>
        <v>0</v>
      </c>
      <c r="BN232">
        <f>'sheet1 (2)'!Y231</f>
        <v>37870522</v>
      </c>
      <c r="BO232">
        <f>'sheet1 (2)'!Z231</f>
        <v>40320000</v>
      </c>
      <c r="BP232">
        <f>'sheet1 (2)'!AA231</f>
        <v>865611940</v>
      </c>
      <c r="BR232">
        <f t="shared" si="276"/>
        <v>8331514</v>
      </c>
      <c r="BS232">
        <f t="shared" si="277"/>
        <v>8870400</v>
      </c>
      <c r="BT232">
        <f t="shared" si="278"/>
        <v>190434626</v>
      </c>
      <c r="BV232">
        <f t="shared" si="279"/>
        <v>1514820</v>
      </c>
      <c r="BW232">
        <f t="shared" si="280"/>
        <v>1612800</v>
      </c>
      <c r="BX232">
        <f t="shared" si="281"/>
        <v>34624477</v>
      </c>
      <c r="BZ232">
        <f t="shared" si="282"/>
        <v>8331514</v>
      </c>
      <c r="CA232">
        <f t="shared" si="283"/>
        <v>8870400</v>
      </c>
      <c r="CB232">
        <f t="shared" si="284"/>
        <v>190434626</v>
      </c>
      <c r="CD232">
        <f t="shared" si="285"/>
        <v>0</v>
      </c>
      <c r="CE232">
        <f t="shared" si="286"/>
        <v>0</v>
      </c>
      <c r="CF232">
        <f t="shared" si="287"/>
        <v>0</v>
      </c>
      <c r="CH232" t="str">
        <f t="shared" si="288"/>
        <v>{{5,1,1,8331514,0}|</v>
      </c>
      <c r="CI232" t="str">
        <f t="shared" si="289"/>
        <v>{5,1,2,8870400,0}|</v>
      </c>
      <c r="CJ232" t="str">
        <f t="shared" si="290"/>
        <v>{5,1,3,190434626,3}}</v>
      </c>
      <c r="CK232" t="str">
        <f t="shared" si="291"/>
        <v/>
      </c>
      <c r="CL232" t="str">
        <f t="shared" si="292"/>
        <v>{{5,1,1,1514820,0}|</v>
      </c>
      <c r="CM232" t="str">
        <f t="shared" si="293"/>
        <v>{5,1,2,1612800,0}|</v>
      </c>
      <c r="CN232" t="str">
        <f t="shared" si="294"/>
        <v>{5,1,3,34624477,3}}</v>
      </c>
      <c r="CO232" t="str">
        <f t="shared" si="295"/>
        <v/>
      </c>
      <c r="CP232" t="str">
        <f t="shared" si="296"/>
        <v>{{5,1,1,8331514,0}|</v>
      </c>
      <c r="CQ232" t="str">
        <f t="shared" si="297"/>
        <v>{5,1,2,8870400,0}|</v>
      </c>
      <c r="CR232" t="str">
        <f t="shared" si="298"/>
        <v>{5,1,3,190434626,3}}</v>
      </c>
      <c r="CS232" t="str">
        <f t="shared" si="299"/>
        <v/>
      </c>
      <c r="CT232" t="str">
        <f t="shared" si="300"/>
        <v>{{5,1,1,0,0}|</v>
      </c>
      <c r="CU232" t="str">
        <f t="shared" si="301"/>
        <v>{5,1,2,0,0}|</v>
      </c>
      <c r="CV232" t="str">
        <f t="shared" si="302"/>
        <v>{5,1,3,0,3}}</v>
      </c>
    </row>
    <row r="233" spans="50:100" x14ac:dyDescent="0.15">
      <c r="AX233">
        <v>227</v>
      </c>
      <c r="AZ233">
        <f t="shared" ref="AZ233:BC233" si="335">AZ173</f>
        <v>0.75</v>
      </c>
      <c r="BA233">
        <f t="shared" si="335"/>
        <v>0.5</v>
      </c>
      <c r="BB233">
        <f t="shared" si="335"/>
        <v>3</v>
      </c>
      <c r="BC233">
        <f t="shared" si="335"/>
        <v>3</v>
      </c>
      <c r="BE233">
        <f t="shared" si="267"/>
        <v>620</v>
      </c>
      <c r="BF233">
        <f t="shared" si="268"/>
        <v>420</v>
      </c>
      <c r="BG233">
        <f t="shared" si="269"/>
        <v>1200</v>
      </c>
      <c r="BH233">
        <f t="shared" si="270"/>
        <v>1200</v>
      </c>
      <c r="BN233">
        <f>'sheet1 (2)'!Y232</f>
        <v>1998721</v>
      </c>
      <c r="BO233">
        <f>'sheet1 (2)'!Z232</f>
        <v>465500</v>
      </c>
      <c r="BP233">
        <f>'sheet1 (2)'!AA232</f>
        <v>9993609</v>
      </c>
      <c r="BR233">
        <f t="shared" si="276"/>
        <v>247841</v>
      </c>
      <c r="BS233">
        <f t="shared" si="277"/>
        <v>57722</v>
      </c>
      <c r="BT233">
        <f t="shared" si="278"/>
        <v>1239207</v>
      </c>
      <c r="BV233">
        <f t="shared" si="279"/>
        <v>167892</v>
      </c>
      <c r="BW233">
        <f t="shared" si="280"/>
        <v>39102</v>
      </c>
      <c r="BX233">
        <f t="shared" si="281"/>
        <v>839463</v>
      </c>
      <c r="BZ233">
        <f t="shared" si="282"/>
        <v>479693</v>
      </c>
      <c r="CA233">
        <f t="shared" si="283"/>
        <v>111720</v>
      </c>
      <c r="CB233">
        <f t="shared" si="284"/>
        <v>2398466</v>
      </c>
      <c r="CD233">
        <f t="shared" si="285"/>
        <v>479693</v>
      </c>
      <c r="CE233">
        <f t="shared" si="286"/>
        <v>111720</v>
      </c>
      <c r="CF233">
        <f t="shared" si="287"/>
        <v>2398466</v>
      </c>
      <c r="CH233" t="str">
        <f t="shared" si="288"/>
        <v>{{5,1,1,247841,0}|</v>
      </c>
      <c r="CI233" t="str">
        <f t="shared" si="289"/>
        <v>{5,1,2,57722,0}|</v>
      </c>
      <c r="CJ233" t="str">
        <f t="shared" si="290"/>
        <v>{5,1,3,1239207,3}}</v>
      </c>
      <c r="CK233" t="str">
        <f t="shared" si="291"/>
        <v/>
      </c>
      <c r="CL233" t="str">
        <f t="shared" si="292"/>
        <v>{{5,1,1,167892,0}|</v>
      </c>
      <c r="CM233" t="str">
        <f t="shared" si="293"/>
        <v>{5,1,2,39102,0}|</v>
      </c>
      <c r="CN233" t="str">
        <f t="shared" si="294"/>
        <v>{5,1,3,839463,3}}</v>
      </c>
      <c r="CO233" t="str">
        <f t="shared" si="295"/>
        <v/>
      </c>
      <c r="CP233" t="str">
        <f t="shared" si="296"/>
        <v>{{5,1,1,479693,0}|</v>
      </c>
      <c r="CQ233" t="str">
        <f t="shared" si="297"/>
        <v>{5,1,2,111720,0}|</v>
      </c>
      <c r="CR233" t="str">
        <f t="shared" si="298"/>
        <v>{5,1,3,2398466,3}}</v>
      </c>
      <c r="CS233" t="str">
        <f t="shared" si="299"/>
        <v/>
      </c>
      <c r="CT233" t="str">
        <f t="shared" si="300"/>
        <v>{{5,1,1,479693,0}|</v>
      </c>
      <c r="CU233" t="str">
        <f t="shared" si="301"/>
        <v>{5,1,2,111720,0}|</v>
      </c>
      <c r="CV233" t="str">
        <f t="shared" si="302"/>
        <v>{5,1,3,2398466,3}}</v>
      </c>
    </row>
    <row r="234" spans="50:100" x14ac:dyDescent="0.15">
      <c r="AX234">
        <v>228</v>
      </c>
      <c r="AZ234">
        <f t="shared" ref="AZ234:BC234" si="336">AZ174</f>
        <v>0</v>
      </c>
      <c r="BA234">
        <f t="shared" si="336"/>
        <v>0.6</v>
      </c>
      <c r="BB234">
        <f t="shared" si="336"/>
        <v>0.6</v>
      </c>
      <c r="BC234">
        <f t="shared" si="336"/>
        <v>1.5</v>
      </c>
      <c r="BE234">
        <f t="shared" si="267"/>
        <v>0</v>
      </c>
      <c r="BF234">
        <f t="shared" si="268"/>
        <v>500</v>
      </c>
      <c r="BG234">
        <f t="shared" si="269"/>
        <v>500</v>
      </c>
      <c r="BH234">
        <f t="shared" si="270"/>
        <v>1100</v>
      </c>
      <c r="BN234">
        <f>'sheet1 (2)'!Y233</f>
        <v>3191943</v>
      </c>
      <c r="BO234">
        <f>'sheet1 (2)'!Z233</f>
        <v>567000</v>
      </c>
      <c r="BP234">
        <f>'sheet1 (2)'!AA233</f>
        <v>12172667</v>
      </c>
      <c r="BR234">
        <f t="shared" si="276"/>
        <v>0</v>
      </c>
      <c r="BS234">
        <f t="shared" si="277"/>
        <v>0</v>
      </c>
      <c r="BT234">
        <f t="shared" si="278"/>
        <v>0</v>
      </c>
      <c r="BV234">
        <f t="shared" si="279"/>
        <v>319194</v>
      </c>
      <c r="BW234">
        <f t="shared" si="280"/>
        <v>56700</v>
      </c>
      <c r="BX234">
        <f t="shared" si="281"/>
        <v>1217266</v>
      </c>
      <c r="BZ234">
        <f t="shared" si="282"/>
        <v>319194</v>
      </c>
      <c r="CA234">
        <f t="shared" si="283"/>
        <v>56700</v>
      </c>
      <c r="CB234">
        <f t="shared" si="284"/>
        <v>1217266</v>
      </c>
      <c r="CD234">
        <f t="shared" si="285"/>
        <v>702227</v>
      </c>
      <c r="CE234">
        <f t="shared" si="286"/>
        <v>124740</v>
      </c>
      <c r="CF234">
        <f t="shared" si="287"/>
        <v>2677986</v>
      </c>
      <c r="CH234" t="str">
        <f t="shared" si="288"/>
        <v>{{5,1,1,0,0}|</v>
      </c>
      <c r="CI234" t="str">
        <f t="shared" si="289"/>
        <v>{5,1,2,0,0}|</v>
      </c>
      <c r="CJ234" t="str">
        <f t="shared" si="290"/>
        <v>{5,1,3,0,3}}</v>
      </c>
      <c r="CK234" t="str">
        <f t="shared" si="291"/>
        <v/>
      </c>
      <c r="CL234" t="str">
        <f t="shared" si="292"/>
        <v>{{5,1,1,319194,0}|</v>
      </c>
      <c r="CM234" t="str">
        <f t="shared" si="293"/>
        <v>{5,1,2,56700,0}|</v>
      </c>
      <c r="CN234" t="str">
        <f t="shared" si="294"/>
        <v>{5,1,3,1217266,3}}</v>
      </c>
      <c r="CO234" t="str">
        <f t="shared" si="295"/>
        <v/>
      </c>
      <c r="CP234" t="str">
        <f t="shared" si="296"/>
        <v>{{5,1,1,319194,0}|</v>
      </c>
      <c r="CQ234" t="str">
        <f t="shared" si="297"/>
        <v>{5,1,2,56700,0}|</v>
      </c>
      <c r="CR234" t="str">
        <f t="shared" si="298"/>
        <v>{5,1,3,1217266,3}}</v>
      </c>
      <c r="CS234" t="str">
        <f t="shared" si="299"/>
        <v/>
      </c>
      <c r="CT234" t="str">
        <f t="shared" si="300"/>
        <v>{{5,1,1,702227,0}|</v>
      </c>
      <c r="CU234" t="str">
        <f t="shared" si="301"/>
        <v>{5,1,2,124740,0}|</v>
      </c>
      <c r="CV234" t="str">
        <f t="shared" si="302"/>
        <v>{5,1,3,2677986,3}}</v>
      </c>
    </row>
    <row r="235" spans="50:100" x14ac:dyDescent="0.15">
      <c r="AX235">
        <v>229</v>
      </c>
      <c r="AZ235">
        <f t="shared" ref="AZ235:BC235" si="337">AZ175</f>
        <v>1</v>
      </c>
      <c r="BA235">
        <f t="shared" si="337"/>
        <v>1</v>
      </c>
      <c r="BB235">
        <f t="shared" si="337"/>
        <v>1.5</v>
      </c>
      <c r="BC235">
        <f t="shared" si="337"/>
        <v>0.75</v>
      </c>
      <c r="BE235">
        <f t="shared" si="267"/>
        <v>700</v>
      </c>
      <c r="BF235">
        <f t="shared" si="268"/>
        <v>700</v>
      </c>
      <c r="BG235">
        <f t="shared" si="269"/>
        <v>1100</v>
      </c>
      <c r="BH235">
        <f t="shared" si="270"/>
        <v>620</v>
      </c>
      <c r="BN235">
        <f>'sheet1 (2)'!Y234</f>
        <v>4965246</v>
      </c>
      <c r="BO235">
        <f>'sheet1 (2)'!Z234</f>
        <v>764400</v>
      </c>
      <c r="BP235">
        <f>'sheet1 (2)'!AA234</f>
        <v>16410559</v>
      </c>
      <c r="BR235">
        <f t="shared" si="276"/>
        <v>695134</v>
      </c>
      <c r="BS235">
        <f t="shared" si="277"/>
        <v>107016</v>
      </c>
      <c r="BT235">
        <f t="shared" si="278"/>
        <v>2297478</v>
      </c>
      <c r="BV235">
        <f t="shared" si="279"/>
        <v>695134</v>
      </c>
      <c r="BW235">
        <f t="shared" si="280"/>
        <v>107016</v>
      </c>
      <c r="BX235">
        <f t="shared" si="281"/>
        <v>2297478</v>
      </c>
      <c r="BZ235">
        <f t="shared" si="282"/>
        <v>1092354</v>
      </c>
      <c r="CA235">
        <f t="shared" si="283"/>
        <v>168168</v>
      </c>
      <c r="CB235">
        <f t="shared" si="284"/>
        <v>3610322</v>
      </c>
      <c r="CD235">
        <f t="shared" si="285"/>
        <v>615690</v>
      </c>
      <c r="CE235">
        <f t="shared" si="286"/>
        <v>94785</v>
      </c>
      <c r="CF235">
        <f t="shared" si="287"/>
        <v>2034909</v>
      </c>
      <c r="CH235" t="str">
        <f t="shared" si="288"/>
        <v>{{5,1,1,695134,0}|</v>
      </c>
      <c r="CI235" t="str">
        <f t="shared" si="289"/>
        <v>{5,1,2,107016,0}|</v>
      </c>
      <c r="CJ235" t="str">
        <f t="shared" si="290"/>
        <v>{5,1,3,2297478,3}}</v>
      </c>
      <c r="CK235" t="str">
        <f t="shared" si="291"/>
        <v/>
      </c>
      <c r="CL235" t="str">
        <f t="shared" si="292"/>
        <v>{{5,1,1,695134,0}|</v>
      </c>
      <c r="CM235" t="str">
        <f t="shared" si="293"/>
        <v>{5,1,2,107016,0}|</v>
      </c>
      <c r="CN235" t="str">
        <f t="shared" si="294"/>
        <v>{5,1,3,2297478,3}}</v>
      </c>
      <c r="CO235" t="str">
        <f t="shared" si="295"/>
        <v/>
      </c>
      <c r="CP235" t="str">
        <f t="shared" si="296"/>
        <v>{{5,1,1,1092354,0}|</v>
      </c>
      <c r="CQ235" t="str">
        <f t="shared" si="297"/>
        <v>{5,1,2,168168,0}|</v>
      </c>
      <c r="CR235" t="str">
        <f t="shared" si="298"/>
        <v>{5,1,3,3610322,3}}</v>
      </c>
      <c r="CS235" t="str">
        <f t="shared" si="299"/>
        <v/>
      </c>
      <c r="CT235" t="str">
        <f t="shared" si="300"/>
        <v>{{5,1,1,615690,0}|</v>
      </c>
      <c r="CU235" t="str">
        <f t="shared" si="301"/>
        <v>{5,1,2,94785,0}|</v>
      </c>
      <c r="CV235" t="str">
        <f t="shared" si="302"/>
        <v>{5,1,3,2034909,3}}</v>
      </c>
    </row>
    <row r="236" spans="50:100" x14ac:dyDescent="0.15">
      <c r="AX236">
        <v>230</v>
      </c>
      <c r="AZ236">
        <f t="shared" ref="AZ236:BC236" si="338">AZ176</f>
        <v>1.5</v>
      </c>
      <c r="BA236">
        <f t="shared" si="338"/>
        <v>0.5</v>
      </c>
      <c r="BB236">
        <f t="shared" si="338"/>
        <v>1.5</v>
      </c>
      <c r="BC236">
        <f t="shared" si="338"/>
        <v>1.5</v>
      </c>
      <c r="BE236">
        <f t="shared" si="267"/>
        <v>1100</v>
      </c>
      <c r="BF236">
        <f t="shared" si="268"/>
        <v>420</v>
      </c>
      <c r="BG236">
        <f t="shared" si="269"/>
        <v>1100</v>
      </c>
      <c r="BH236">
        <f t="shared" si="270"/>
        <v>1100</v>
      </c>
      <c r="BN236">
        <f>'sheet1 (2)'!Y235</f>
        <v>7321634</v>
      </c>
      <c r="BO236">
        <f>'sheet1 (2)'!Z235</f>
        <v>5821200</v>
      </c>
      <c r="BP236">
        <f>'sheet1 (2)'!AA235</f>
        <v>124972723</v>
      </c>
      <c r="BR236">
        <f t="shared" si="276"/>
        <v>1610759</v>
      </c>
      <c r="BS236">
        <f t="shared" si="277"/>
        <v>1280664</v>
      </c>
      <c r="BT236">
        <f t="shared" si="278"/>
        <v>27493999</v>
      </c>
      <c r="BV236">
        <f t="shared" si="279"/>
        <v>615017</v>
      </c>
      <c r="BW236">
        <f t="shared" si="280"/>
        <v>488980</v>
      </c>
      <c r="BX236">
        <f t="shared" si="281"/>
        <v>10497708</v>
      </c>
      <c r="BZ236">
        <f t="shared" si="282"/>
        <v>1610759</v>
      </c>
      <c r="CA236">
        <f t="shared" si="283"/>
        <v>1280664</v>
      </c>
      <c r="CB236">
        <f t="shared" si="284"/>
        <v>27493999</v>
      </c>
      <c r="CD236">
        <f t="shared" si="285"/>
        <v>1610759</v>
      </c>
      <c r="CE236">
        <f t="shared" si="286"/>
        <v>1280664</v>
      </c>
      <c r="CF236">
        <f t="shared" si="287"/>
        <v>27493999</v>
      </c>
      <c r="CH236" t="str">
        <f t="shared" si="288"/>
        <v>{{5,1,1,1610759,0}|</v>
      </c>
      <c r="CI236" t="str">
        <f t="shared" si="289"/>
        <v>{5,1,2,1280664,0}|</v>
      </c>
      <c r="CJ236" t="str">
        <f t="shared" si="290"/>
        <v>{5,1,3,27493999,3}}</v>
      </c>
      <c r="CK236" t="str">
        <f t="shared" si="291"/>
        <v/>
      </c>
      <c r="CL236" t="str">
        <f t="shared" si="292"/>
        <v>{{5,1,1,615017,0}|</v>
      </c>
      <c r="CM236" t="str">
        <f t="shared" si="293"/>
        <v>{5,1,2,488980,0}|</v>
      </c>
      <c r="CN236" t="str">
        <f t="shared" si="294"/>
        <v>{5,1,3,10497708,3}}</v>
      </c>
      <c r="CO236" t="str">
        <f t="shared" si="295"/>
        <v/>
      </c>
      <c r="CP236" t="str">
        <f t="shared" si="296"/>
        <v>{{5,1,1,1610759,0}|</v>
      </c>
      <c r="CQ236" t="str">
        <f t="shared" si="297"/>
        <v>{5,1,2,1280664,0}|</v>
      </c>
      <c r="CR236" t="str">
        <f t="shared" si="298"/>
        <v>{5,1,3,27493999,3}}</v>
      </c>
      <c r="CS236" t="str">
        <f t="shared" si="299"/>
        <v/>
      </c>
      <c r="CT236" t="str">
        <f t="shared" si="300"/>
        <v>{{5,1,1,1610759,0}|</v>
      </c>
      <c r="CU236" t="str">
        <f t="shared" si="301"/>
        <v>{5,1,2,1280664,0}|</v>
      </c>
      <c r="CV236" t="str">
        <f t="shared" si="302"/>
        <v>{5,1,3,27493999,3}}</v>
      </c>
    </row>
    <row r="237" spans="50:100" x14ac:dyDescent="0.15">
      <c r="AX237">
        <v>231</v>
      </c>
      <c r="AZ237">
        <f t="shared" ref="AZ237:BC237" si="339">AZ177</f>
        <v>1.5</v>
      </c>
      <c r="BA237">
        <f t="shared" si="339"/>
        <v>0.6</v>
      </c>
      <c r="BB237">
        <f t="shared" si="339"/>
        <v>1.5</v>
      </c>
      <c r="BC237">
        <f t="shared" si="339"/>
        <v>1</v>
      </c>
      <c r="BE237">
        <f t="shared" si="267"/>
        <v>1100</v>
      </c>
      <c r="BF237">
        <f t="shared" si="268"/>
        <v>500</v>
      </c>
      <c r="BG237">
        <f t="shared" si="269"/>
        <v>1100</v>
      </c>
      <c r="BH237">
        <f t="shared" si="270"/>
        <v>700</v>
      </c>
      <c r="BN237">
        <f>'sheet1 (2)'!Y236</f>
        <v>11108686</v>
      </c>
      <c r="BO237">
        <f>'sheet1 (2)'!Z236</f>
        <v>6860000</v>
      </c>
      <c r="BP237">
        <f>'sheet1 (2)'!AA236</f>
        <v>147274253</v>
      </c>
      <c r="BR237">
        <f t="shared" si="276"/>
        <v>2443910</v>
      </c>
      <c r="BS237">
        <f t="shared" si="277"/>
        <v>1509200</v>
      </c>
      <c r="BT237">
        <f t="shared" si="278"/>
        <v>32400335</v>
      </c>
      <c r="BV237">
        <f t="shared" si="279"/>
        <v>1110868</v>
      </c>
      <c r="BW237">
        <f t="shared" si="280"/>
        <v>686000</v>
      </c>
      <c r="BX237">
        <f t="shared" si="281"/>
        <v>14727425</v>
      </c>
      <c r="BZ237">
        <f t="shared" si="282"/>
        <v>2443910</v>
      </c>
      <c r="CA237">
        <f t="shared" si="283"/>
        <v>1509200</v>
      </c>
      <c r="CB237">
        <f t="shared" si="284"/>
        <v>32400335</v>
      </c>
      <c r="CD237">
        <f t="shared" si="285"/>
        <v>1555216</v>
      </c>
      <c r="CE237">
        <f t="shared" si="286"/>
        <v>960400</v>
      </c>
      <c r="CF237">
        <f t="shared" si="287"/>
        <v>20618395</v>
      </c>
      <c r="CH237" t="str">
        <f t="shared" si="288"/>
        <v>{{5,1,1,2443910,0}|</v>
      </c>
      <c r="CI237" t="str">
        <f t="shared" si="289"/>
        <v>{5,1,2,1509200,0}|</v>
      </c>
      <c r="CJ237" t="str">
        <f t="shared" si="290"/>
        <v>{5,1,3,32400335,3}}</v>
      </c>
      <c r="CK237" t="str">
        <f t="shared" si="291"/>
        <v/>
      </c>
      <c r="CL237" t="str">
        <f t="shared" si="292"/>
        <v>{{5,1,1,1110868,0}|</v>
      </c>
      <c r="CM237" t="str">
        <f t="shared" si="293"/>
        <v>{5,1,2,686000,0}|</v>
      </c>
      <c r="CN237" t="str">
        <f t="shared" si="294"/>
        <v>{5,1,3,14727425,3}}</v>
      </c>
      <c r="CO237" t="str">
        <f t="shared" si="295"/>
        <v/>
      </c>
      <c r="CP237" t="str">
        <f t="shared" si="296"/>
        <v>{{5,1,1,2443910,0}|</v>
      </c>
      <c r="CQ237" t="str">
        <f t="shared" si="297"/>
        <v>{5,1,2,1509200,0}|</v>
      </c>
      <c r="CR237" t="str">
        <f t="shared" si="298"/>
        <v>{5,1,3,32400335,3}}</v>
      </c>
      <c r="CS237" t="str">
        <f t="shared" si="299"/>
        <v/>
      </c>
      <c r="CT237" t="str">
        <f t="shared" si="300"/>
        <v>{{5,1,1,1555216,0}|</v>
      </c>
      <c r="CU237" t="str">
        <f t="shared" si="301"/>
        <v>{5,1,2,960400,0}|</v>
      </c>
      <c r="CV237" t="str">
        <f t="shared" si="302"/>
        <v>{5,1,3,20618395,3}}</v>
      </c>
    </row>
    <row r="238" spans="50:100" x14ac:dyDescent="0.15">
      <c r="AX238">
        <v>232</v>
      </c>
      <c r="AZ238">
        <f t="shared" ref="AZ238:BC238" si="340">AZ178</f>
        <v>1</v>
      </c>
      <c r="BA238">
        <f t="shared" si="340"/>
        <v>0.75</v>
      </c>
      <c r="BB238">
        <f t="shared" si="340"/>
        <v>1</v>
      </c>
      <c r="BC238">
        <f t="shared" si="340"/>
        <v>1.5</v>
      </c>
      <c r="BE238">
        <f t="shared" si="267"/>
        <v>700</v>
      </c>
      <c r="BF238">
        <f t="shared" si="268"/>
        <v>620</v>
      </c>
      <c r="BG238">
        <f t="shared" si="269"/>
        <v>700</v>
      </c>
      <c r="BH238">
        <f t="shared" si="270"/>
        <v>1100</v>
      </c>
      <c r="BN238">
        <f>'sheet1 (2)'!Y237</f>
        <v>26130660</v>
      </c>
      <c r="BO238">
        <f>'sheet1 (2)'!Z237</f>
        <v>45472000</v>
      </c>
      <c r="BP238">
        <f>'sheet1 (2)'!AA237</f>
        <v>976217910</v>
      </c>
      <c r="BR238">
        <f t="shared" si="276"/>
        <v>3658292</v>
      </c>
      <c r="BS238">
        <f t="shared" si="277"/>
        <v>6366080</v>
      </c>
      <c r="BT238">
        <f t="shared" si="278"/>
        <v>136670507</v>
      </c>
      <c r="BV238">
        <f t="shared" si="279"/>
        <v>3240201</v>
      </c>
      <c r="BW238">
        <f t="shared" si="280"/>
        <v>5638528</v>
      </c>
      <c r="BX238">
        <f t="shared" si="281"/>
        <v>121051020</v>
      </c>
      <c r="BZ238">
        <f t="shared" si="282"/>
        <v>3658292</v>
      </c>
      <c r="CA238">
        <f t="shared" si="283"/>
        <v>6366080</v>
      </c>
      <c r="CB238">
        <f t="shared" si="284"/>
        <v>136670507</v>
      </c>
      <c r="CD238">
        <f t="shared" si="285"/>
        <v>5748745</v>
      </c>
      <c r="CE238">
        <f t="shared" si="286"/>
        <v>10003840</v>
      </c>
      <c r="CF238">
        <f t="shared" si="287"/>
        <v>214767940</v>
      </c>
      <c r="CH238" t="str">
        <f t="shared" si="288"/>
        <v>{{5,1,1,3658292,0}|</v>
      </c>
      <c r="CI238" t="str">
        <f t="shared" si="289"/>
        <v>{5,1,2,6366080,0}|</v>
      </c>
      <c r="CJ238" t="str">
        <f t="shared" si="290"/>
        <v>{5,1,3,136670507,3}}</v>
      </c>
      <c r="CK238" t="str">
        <f t="shared" si="291"/>
        <v/>
      </c>
      <c r="CL238" t="str">
        <f t="shared" si="292"/>
        <v>{{5,1,1,3240201,0}|</v>
      </c>
      <c r="CM238" t="str">
        <f t="shared" si="293"/>
        <v>{5,1,2,5638528,0}|</v>
      </c>
      <c r="CN238" t="str">
        <f t="shared" si="294"/>
        <v>{5,1,3,121051020,3}}</v>
      </c>
      <c r="CO238" t="str">
        <f t="shared" si="295"/>
        <v/>
      </c>
      <c r="CP238" t="str">
        <f t="shared" si="296"/>
        <v>{{5,1,1,3658292,0}|</v>
      </c>
      <c r="CQ238" t="str">
        <f t="shared" si="297"/>
        <v>{5,1,2,6366080,0}|</v>
      </c>
      <c r="CR238" t="str">
        <f t="shared" si="298"/>
        <v>{5,1,3,136670507,3}}</v>
      </c>
      <c r="CS238" t="str">
        <f t="shared" si="299"/>
        <v/>
      </c>
      <c r="CT238" t="str">
        <f t="shared" si="300"/>
        <v>{{5,1,1,5748745,0}|</v>
      </c>
      <c r="CU238" t="str">
        <f t="shared" si="301"/>
        <v>{5,1,2,10003840,0}|</v>
      </c>
      <c r="CV238" t="str">
        <f t="shared" si="302"/>
        <v>{5,1,3,214767940,3}}</v>
      </c>
    </row>
    <row r="239" spans="50:100" x14ac:dyDescent="0.15">
      <c r="AX239">
        <v>233</v>
      </c>
      <c r="AZ239">
        <f t="shared" ref="AZ239:BC239" si="341">AZ179</f>
        <v>1.5</v>
      </c>
      <c r="BA239">
        <f t="shared" si="341"/>
        <v>3</v>
      </c>
      <c r="BB239">
        <f t="shared" si="341"/>
        <v>3</v>
      </c>
      <c r="BC239">
        <f t="shared" si="341"/>
        <v>0.375</v>
      </c>
      <c r="BE239">
        <f t="shared" si="267"/>
        <v>1100</v>
      </c>
      <c r="BF239">
        <f t="shared" si="268"/>
        <v>1200</v>
      </c>
      <c r="BG239">
        <f t="shared" si="269"/>
        <v>1200</v>
      </c>
      <c r="BH239">
        <f t="shared" si="270"/>
        <v>200</v>
      </c>
      <c r="BN239">
        <f>'sheet1 (2)'!Y238</f>
        <v>27976096</v>
      </c>
      <c r="BO239">
        <f>'sheet1 (2)'!Z238</f>
        <v>54600000</v>
      </c>
      <c r="BP239">
        <f>'sheet1 (2)'!AA238</f>
        <v>1172182835</v>
      </c>
      <c r="BR239">
        <f t="shared" si="276"/>
        <v>6154741</v>
      </c>
      <c r="BS239">
        <f t="shared" si="277"/>
        <v>12012000</v>
      </c>
      <c r="BT239">
        <f t="shared" si="278"/>
        <v>257880223</v>
      </c>
      <c r="BV239">
        <f t="shared" si="279"/>
        <v>6714263</v>
      </c>
      <c r="BW239">
        <f t="shared" si="280"/>
        <v>13104000</v>
      </c>
      <c r="BX239">
        <f t="shared" si="281"/>
        <v>281323880</v>
      </c>
      <c r="BZ239">
        <f t="shared" si="282"/>
        <v>6714263</v>
      </c>
      <c r="CA239">
        <f t="shared" si="283"/>
        <v>13104000</v>
      </c>
      <c r="CB239">
        <f t="shared" si="284"/>
        <v>281323880</v>
      </c>
      <c r="CD239">
        <f t="shared" si="285"/>
        <v>1119043</v>
      </c>
      <c r="CE239">
        <f t="shared" si="286"/>
        <v>2184000</v>
      </c>
      <c r="CF239">
        <f t="shared" si="287"/>
        <v>46887313</v>
      </c>
      <c r="CH239" t="str">
        <f t="shared" si="288"/>
        <v>{{5,1,1,6154741,0}|</v>
      </c>
      <c r="CI239" t="str">
        <f t="shared" si="289"/>
        <v>{5,1,2,12012000,0}|</v>
      </c>
      <c r="CJ239" t="str">
        <f t="shared" si="290"/>
        <v>{5,1,3,257880223,3}}</v>
      </c>
      <c r="CK239" t="str">
        <f t="shared" si="291"/>
        <v/>
      </c>
      <c r="CL239" t="str">
        <f t="shared" si="292"/>
        <v>{{5,1,1,6714263,0}|</v>
      </c>
      <c r="CM239" t="str">
        <f t="shared" si="293"/>
        <v>{5,1,2,13104000,0}|</v>
      </c>
      <c r="CN239" t="str">
        <f t="shared" si="294"/>
        <v>{5,1,3,281323880,3}}</v>
      </c>
      <c r="CO239" t="str">
        <f t="shared" si="295"/>
        <v/>
      </c>
      <c r="CP239" t="str">
        <f t="shared" si="296"/>
        <v>{{5,1,1,6714263,0}|</v>
      </c>
      <c r="CQ239" t="str">
        <f t="shared" si="297"/>
        <v>{5,1,2,13104000,0}|</v>
      </c>
      <c r="CR239" t="str">
        <f t="shared" si="298"/>
        <v>{5,1,3,281323880,3}}</v>
      </c>
      <c r="CS239" t="str">
        <f t="shared" si="299"/>
        <v/>
      </c>
      <c r="CT239" t="str">
        <f t="shared" si="300"/>
        <v>{{5,1,1,1119043,0}|</v>
      </c>
      <c r="CU239" t="str">
        <f t="shared" si="301"/>
        <v>{5,1,2,2184000,0}|</v>
      </c>
      <c r="CV239" t="str">
        <f t="shared" si="302"/>
        <v>{5,1,3,46887313,3}}</v>
      </c>
    </row>
    <row r="240" spans="50:100" x14ac:dyDescent="0.15">
      <c r="AX240">
        <v>234</v>
      </c>
      <c r="AZ240">
        <f t="shared" ref="AZ240:BC240" si="342">AZ180</f>
        <v>3</v>
      </c>
      <c r="BA240">
        <f t="shared" si="342"/>
        <v>0.75</v>
      </c>
      <c r="BB240">
        <f t="shared" si="342"/>
        <v>0.6</v>
      </c>
      <c r="BC240">
        <f t="shared" si="342"/>
        <v>1.5</v>
      </c>
      <c r="BE240">
        <f t="shared" si="267"/>
        <v>1200</v>
      </c>
      <c r="BF240">
        <f t="shared" si="268"/>
        <v>620</v>
      </c>
      <c r="BG240">
        <f t="shared" si="269"/>
        <v>500</v>
      </c>
      <c r="BH240">
        <f t="shared" si="270"/>
        <v>1100</v>
      </c>
      <c r="BN240">
        <f>'sheet1 (2)'!Y239</f>
        <v>26151699</v>
      </c>
      <c r="BO240">
        <f>'sheet1 (2)'!Z239</f>
        <v>59675000</v>
      </c>
      <c r="BP240">
        <f>'sheet1 (2)'!AA239</f>
        <v>1281135727</v>
      </c>
      <c r="BR240">
        <f t="shared" si="276"/>
        <v>6276407</v>
      </c>
      <c r="BS240">
        <f t="shared" si="277"/>
        <v>14322000</v>
      </c>
      <c r="BT240">
        <f t="shared" si="278"/>
        <v>307472574</v>
      </c>
      <c r="BV240">
        <f t="shared" si="279"/>
        <v>3242810</v>
      </c>
      <c r="BW240">
        <f t="shared" si="280"/>
        <v>7399700</v>
      </c>
      <c r="BX240">
        <f t="shared" si="281"/>
        <v>158860830</v>
      </c>
      <c r="BZ240">
        <f t="shared" si="282"/>
        <v>2615169</v>
      </c>
      <c r="CA240">
        <f t="shared" si="283"/>
        <v>5967500</v>
      </c>
      <c r="CB240">
        <f t="shared" si="284"/>
        <v>128113572</v>
      </c>
      <c r="CD240">
        <f t="shared" si="285"/>
        <v>5753373</v>
      </c>
      <c r="CE240">
        <f t="shared" si="286"/>
        <v>13128500</v>
      </c>
      <c r="CF240">
        <f t="shared" si="287"/>
        <v>281849859</v>
      </c>
      <c r="CH240" t="str">
        <f t="shared" si="288"/>
        <v>{{5,1,1,6276407,0}|</v>
      </c>
      <c r="CI240" t="str">
        <f t="shared" si="289"/>
        <v>{5,1,2,14322000,0}|</v>
      </c>
      <c r="CJ240" t="str">
        <f t="shared" si="290"/>
        <v>{5,1,3,307472574,3}}</v>
      </c>
      <c r="CK240" t="str">
        <f t="shared" si="291"/>
        <v/>
      </c>
      <c r="CL240" t="str">
        <f t="shared" si="292"/>
        <v>{{5,1,1,3242810,0}|</v>
      </c>
      <c r="CM240" t="str">
        <f t="shared" si="293"/>
        <v>{5,1,2,7399700,0}|</v>
      </c>
      <c r="CN240" t="str">
        <f t="shared" si="294"/>
        <v>{5,1,3,158860830,3}}</v>
      </c>
      <c r="CO240" t="str">
        <f t="shared" si="295"/>
        <v/>
      </c>
      <c r="CP240" t="str">
        <f t="shared" si="296"/>
        <v>{{5,1,1,2615169,0}|</v>
      </c>
      <c r="CQ240" t="str">
        <f t="shared" si="297"/>
        <v>{5,1,2,5967500,0}|</v>
      </c>
      <c r="CR240" t="str">
        <f t="shared" si="298"/>
        <v>{5,1,3,128113572,3}}</v>
      </c>
      <c r="CS240" t="str">
        <f t="shared" si="299"/>
        <v/>
      </c>
      <c r="CT240" t="str">
        <f t="shared" si="300"/>
        <v>{{5,1,1,5753373,0}|</v>
      </c>
      <c r="CU240" t="str">
        <f t="shared" si="301"/>
        <v>{5,1,2,13128500,0}|</v>
      </c>
      <c r="CV240" t="str">
        <f t="shared" si="302"/>
        <v>{5,1,3,281849859,3}}</v>
      </c>
    </row>
    <row r="241" spans="50:100" x14ac:dyDescent="0.15">
      <c r="AX241">
        <v>235</v>
      </c>
      <c r="AZ241">
        <f t="shared" ref="AZ241:BC241" si="343">AZ181</f>
        <v>1</v>
      </c>
      <c r="BA241">
        <f t="shared" si="343"/>
        <v>0.75</v>
      </c>
      <c r="BB241">
        <f t="shared" si="343"/>
        <v>0.75</v>
      </c>
      <c r="BC241">
        <f t="shared" si="343"/>
        <v>3</v>
      </c>
      <c r="BE241">
        <f t="shared" si="267"/>
        <v>700</v>
      </c>
      <c r="BF241">
        <f t="shared" si="268"/>
        <v>620</v>
      </c>
      <c r="BG241">
        <f t="shared" si="269"/>
        <v>620</v>
      </c>
      <c r="BH241">
        <f t="shared" si="270"/>
        <v>1200</v>
      </c>
      <c r="BN241">
        <f>'sheet1 (2)'!Y240</f>
        <v>45228223</v>
      </c>
      <c r="BO241">
        <f>'sheet1 (2)'!Z240</f>
        <v>73920000</v>
      </c>
      <c r="BP241">
        <f>'sheet1 (2)'!AA240</f>
        <v>1586955223</v>
      </c>
      <c r="BR241">
        <f t="shared" si="276"/>
        <v>6331951</v>
      </c>
      <c r="BS241">
        <f t="shared" si="277"/>
        <v>10348800</v>
      </c>
      <c r="BT241">
        <f t="shared" si="278"/>
        <v>222173731</v>
      </c>
      <c r="BV241">
        <f t="shared" si="279"/>
        <v>5608299</v>
      </c>
      <c r="BW241">
        <f t="shared" si="280"/>
        <v>9166080</v>
      </c>
      <c r="BX241">
        <f t="shared" si="281"/>
        <v>196782447</v>
      </c>
      <c r="BZ241">
        <f t="shared" si="282"/>
        <v>5608299</v>
      </c>
      <c r="CA241">
        <f t="shared" si="283"/>
        <v>9166080</v>
      </c>
      <c r="CB241">
        <f t="shared" si="284"/>
        <v>196782447</v>
      </c>
      <c r="CD241">
        <f t="shared" si="285"/>
        <v>10854773</v>
      </c>
      <c r="CE241">
        <f t="shared" si="286"/>
        <v>17740800</v>
      </c>
      <c r="CF241">
        <f t="shared" si="287"/>
        <v>380869253</v>
      </c>
      <c r="CH241" t="str">
        <f t="shared" si="288"/>
        <v>{{5,1,1,6331951,0}|</v>
      </c>
      <c r="CI241" t="str">
        <f t="shared" si="289"/>
        <v>{5,1,2,10348800,0}|</v>
      </c>
      <c r="CJ241" t="str">
        <f t="shared" si="290"/>
        <v>{5,1,3,222173731,3}}</v>
      </c>
      <c r="CK241" t="str">
        <f t="shared" si="291"/>
        <v/>
      </c>
      <c r="CL241" t="str">
        <f t="shared" si="292"/>
        <v>{{5,1,1,5608299,0}|</v>
      </c>
      <c r="CM241" t="str">
        <f t="shared" si="293"/>
        <v>{5,1,2,9166080,0}|</v>
      </c>
      <c r="CN241" t="str">
        <f t="shared" si="294"/>
        <v>{5,1,3,196782447,3}}</v>
      </c>
      <c r="CO241" t="str">
        <f t="shared" si="295"/>
        <v/>
      </c>
      <c r="CP241" t="str">
        <f t="shared" si="296"/>
        <v>{{5,1,1,5608299,0}|</v>
      </c>
      <c r="CQ241" t="str">
        <f t="shared" si="297"/>
        <v>{5,1,2,9166080,0}|</v>
      </c>
      <c r="CR241" t="str">
        <f t="shared" si="298"/>
        <v>{5,1,3,196782447,3}}</v>
      </c>
      <c r="CS241" t="str">
        <f t="shared" si="299"/>
        <v/>
      </c>
      <c r="CT241" t="str">
        <f t="shared" si="300"/>
        <v>{{5,1,1,10854773,0}|</v>
      </c>
      <c r="CU241" t="str">
        <f t="shared" si="301"/>
        <v>{5,1,2,17740800,0}|</v>
      </c>
      <c r="CV241" t="str">
        <f t="shared" si="302"/>
        <v>{5,1,3,380869253,3}}</v>
      </c>
    </row>
    <row r="242" spans="50:100" x14ac:dyDescent="0.15">
      <c r="AX242">
        <v>236</v>
      </c>
      <c r="AZ242">
        <f t="shared" ref="AZ242:BC242" si="344">AZ182</f>
        <v>1</v>
      </c>
      <c r="BA242">
        <f t="shared" si="344"/>
        <v>0.75</v>
      </c>
      <c r="BB242">
        <f t="shared" si="344"/>
        <v>0.75</v>
      </c>
      <c r="BC242">
        <f t="shared" si="344"/>
        <v>3</v>
      </c>
      <c r="BE242">
        <f t="shared" si="267"/>
        <v>700</v>
      </c>
      <c r="BF242">
        <f t="shared" si="268"/>
        <v>620</v>
      </c>
      <c r="BG242">
        <f t="shared" si="269"/>
        <v>620</v>
      </c>
      <c r="BH242">
        <f t="shared" si="270"/>
        <v>1200</v>
      </c>
      <c r="BN242">
        <f>'sheet1 (2)'!Y241</f>
        <v>230829</v>
      </c>
      <c r="BO242">
        <f>'sheet1 (2)'!Z241</f>
        <v>33600</v>
      </c>
      <c r="BP242">
        <f>'sheet1 (2)'!AA241</f>
        <v>721343</v>
      </c>
      <c r="BR242">
        <f t="shared" si="276"/>
        <v>32316</v>
      </c>
      <c r="BS242">
        <f t="shared" si="277"/>
        <v>4704</v>
      </c>
      <c r="BT242">
        <f t="shared" si="278"/>
        <v>100988</v>
      </c>
      <c r="BV242">
        <f t="shared" si="279"/>
        <v>28622</v>
      </c>
      <c r="BW242">
        <f t="shared" si="280"/>
        <v>4166</v>
      </c>
      <c r="BX242">
        <f t="shared" si="281"/>
        <v>89446</v>
      </c>
      <c r="BZ242">
        <f t="shared" si="282"/>
        <v>28622</v>
      </c>
      <c r="CA242">
        <f t="shared" si="283"/>
        <v>4166</v>
      </c>
      <c r="CB242">
        <f t="shared" si="284"/>
        <v>89446</v>
      </c>
      <c r="CD242">
        <f t="shared" si="285"/>
        <v>55398</v>
      </c>
      <c r="CE242">
        <f t="shared" si="286"/>
        <v>8064</v>
      </c>
      <c r="CF242">
        <f t="shared" si="287"/>
        <v>173122</v>
      </c>
      <c r="CH242" t="str">
        <f t="shared" si="288"/>
        <v>{{5,1,1,32316,0}|</v>
      </c>
      <c r="CI242" t="str">
        <f t="shared" si="289"/>
        <v>{5,1,2,4704,0}|</v>
      </c>
      <c r="CJ242" t="str">
        <f t="shared" si="290"/>
        <v>{5,1,3,100988,3}}</v>
      </c>
      <c r="CK242" t="str">
        <f t="shared" si="291"/>
        <v/>
      </c>
      <c r="CL242" t="str">
        <f t="shared" si="292"/>
        <v>{{5,1,1,28622,0}|</v>
      </c>
      <c r="CM242" t="str">
        <f t="shared" si="293"/>
        <v>{5,1,2,4166,0}|</v>
      </c>
      <c r="CN242" t="str">
        <f t="shared" si="294"/>
        <v>{5,1,3,89446,3}}</v>
      </c>
      <c r="CO242" t="str">
        <f t="shared" si="295"/>
        <v/>
      </c>
      <c r="CP242" t="str">
        <f t="shared" si="296"/>
        <v>{{5,1,1,28622,0}|</v>
      </c>
      <c r="CQ242" t="str">
        <f t="shared" si="297"/>
        <v>{5,1,2,4166,0}|</v>
      </c>
      <c r="CR242" t="str">
        <f t="shared" si="298"/>
        <v>{5,1,3,89446,3}}</v>
      </c>
      <c r="CS242" t="str">
        <f t="shared" si="299"/>
        <v/>
      </c>
      <c r="CT242" t="str">
        <f t="shared" si="300"/>
        <v>{{5,1,1,55398,0}|</v>
      </c>
      <c r="CU242" t="str">
        <f t="shared" si="301"/>
        <v>{5,1,2,8064,0}|</v>
      </c>
      <c r="CV242" t="str">
        <f t="shared" si="302"/>
        <v>{5,1,3,173122,3}}</v>
      </c>
    </row>
    <row r="243" spans="50:100" x14ac:dyDescent="0.15">
      <c r="AX243">
        <v>237</v>
      </c>
      <c r="AZ243">
        <f t="shared" ref="AZ243:BC243" si="345">AZ183</f>
        <v>1.375</v>
      </c>
      <c r="BA243">
        <f t="shared" si="345"/>
        <v>1.375</v>
      </c>
      <c r="BB243">
        <f t="shared" si="345"/>
        <v>0.45833333333333331</v>
      </c>
      <c r="BC243">
        <f t="shared" si="345"/>
        <v>2.75</v>
      </c>
      <c r="BE243">
        <f t="shared" si="267"/>
        <v>1000</v>
      </c>
      <c r="BF243">
        <f t="shared" si="268"/>
        <v>1000</v>
      </c>
      <c r="BG243">
        <f t="shared" si="269"/>
        <v>300</v>
      </c>
      <c r="BH243">
        <f t="shared" si="270"/>
        <v>1150</v>
      </c>
      <c r="BN243">
        <f>'sheet1 (2)'!Y242</f>
        <v>1875492</v>
      </c>
      <c r="BO243">
        <f>'sheet1 (2)'!Z242</f>
        <v>2688000</v>
      </c>
      <c r="BP243">
        <f>'sheet1 (2)'!AA242</f>
        <v>57707462</v>
      </c>
      <c r="BR243">
        <f t="shared" si="276"/>
        <v>375098</v>
      </c>
      <c r="BS243">
        <f t="shared" si="277"/>
        <v>537600</v>
      </c>
      <c r="BT243">
        <f t="shared" si="278"/>
        <v>11541492</v>
      </c>
      <c r="BV243">
        <f t="shared" si="279"/>
        <v>375098</v>
      </c>
      <c r="BW243">
        <f t="shared" si="280"/>
        <v>537600</v>
      </c>
      <c r="BX243">
        <f t="shared" si="281"/>
        <v>11541492</v>
      </c>
      <c r="BZ243">
        <f t="shared" si="282"/>
        <v>112529</v>
      </c>
      <c r="CA243">
        <f t="shared" si="283"/>
        <v>161280</v>
      </c>
      <c r="CB243">
        <f t="shared" si="284"/>
        <v>3462447</v>
      </c>
      <c r="CD243">
        <f t="shared" si="285"/>
        <v>431363</v>
      </c>
      <c r="CE243">
        <f t="shared" si="286"/>
        <v>618240</v>
      </c>
      <c r="CF243">
        <f t="shared" si="287"/>
        <v>13272716</v>
      </c>
      <c r="CH243" t="str">
        <f t="shared" si="288"/>
        <v>{{5,1,1,375098,0}|</v>
      </c>
      <c r="CI243" t="str">
        <f t="shared" si="289"/>
        <v>{5,1,2,537600,0}|</v>
      </c>
      <c r="CJ243" t="str">
        <f t="shared" si="290"/>
        <v>{5,1,3,11541492,3}}</v>
      </c>
      <c r="CK243" t="str">
        <f t="shared" si="291"/>
        <v/>
      </c>
      <c r="CL243" t="str">
        <f t="shared" si="292"/>
        <v>{{5,1,1,375098,0}|</v>
      </c>
      <c r="CM243" t="str">
        <f t="shared" si="293"/>
        <v>{5,1,2,537600,0}|</v>
      </c>
      <c r="CN243" t="str">
        <f t="shared" si="294"/>
        <v>{5,1,3,11541492,3}}</v>
      </c>
      <c r="CO243" t="str">
        <f t="shared" si="295"/>
        <v/>
      </c>
      <c r="CP243" t="str">
        <f t="shared" si="296"/>
        <v>{{5,1,1,112529,0}|</v>
      </c>
      <c r="CQ243" t="str">
        <f t="shared" si="297"/>
        <v>{5,1,2,161280,0}|</v>
      </c>
      <c r="CR243" t="str">
        <f t="shared" si="298"/>
        <v>{5,1,3,3462447,3}}</v>
      </c>
      <c r="CS243" t="str">
        <f t="shared" si="299"/>
        <v/>
      </c>
      <c r="CT243" t="str">
        <f t="shared" si="300"/>
        <v>{{5,1,1,431363,0}|</v>
      </c>
      <c r="CU243" t="str">
        <f t="shared" si="301"/>
        <v>{5,1,2,618240,0}|</v>
      </c>
      <c r="CV243" t="str">
        <f t="shared" si="302"/>
        <v>{5,1,3,13272716,3}}</v>
      </c>
    </row>
    <row r="244" spans="50:100" x14ac:dyDescent="0.15">
      <c r="AX244">
        <v>238</v>
      </c>
      <c r="AZ244">
        <f t="shared" ref="AZ244:BC244" si="346">AZ184</f>
        <v>0.91666666666666663</v>
      </c>
      <c r="BA244">
        <f t="shared" si="346"/>
        <v>0.91666666666666663</v>
      </c>
      <c r="BB244">
        <f t="shared" si="346"/>
        <v>0.55000000000000004</v>
      </c>
      <c r="BC244">
        <f t="shared" si="346"/>
        <v>0</v>
      </c>
      <c r="BE244">
        <f t="shared" si="267"/>
        <v>800</v>
      </c>
      <c r="BF244">
        <f t="shared" si="268"/>
        <v>800</v>
      </c>
      <c r="BG244">
        <f t="shared" si="269"/>
        <v>480</v>
      </c>
      <c r="BH244">
        <f t="shared" si="270"/>
        <v>0</v>
      </c>
      <c r="BN244">
        <f>'sheet1 (2)'!Y243</f>
        <v>2236164</v>
      </c>
      <c r="BO244">
        <f>'sheet1 (2)'!Z243</f>
        <v>3040800</v>
      </c>
      <c r="BP244">
        <f>'sheet1 (2)'!AA243</f>
        <v>65281567</v>
      </c>
      <c r="BR244">
        <f t="shared" si="276"/>
        <v>357786</v>
      </c>
      <c r="BS244">
        <f t="shared" si="277"/>
        <v>486528</v>
      </c>
      <c r="BT244">
        <f t="shared" si="278"/>
        <v>10445050</v>
      </c>
      <c r="BV244">
        <f t="shared" si="279"/>
        <v>357786</v>
      </c>
      <c r="BW244">
        <f t="shared" si="280"/>
        <v>486528</v>
      </c>
      <c r="BX244">
        <f t="shared" si="281"/>
        <v>10445050</v>
      </c>
      <c r="BZ244">
        <f t="shared" si="282"/>
        <v>214671</v>
      </c>
      <c r="CA244">
        <f t="shared" si="283"/>
        <v>291916</v>
      </c>
      <c r="CB244">
        <f t="shared" si="284"/>
        <v>6267030</v>
      </c>
      <c r="CD244">
        <f t="shared" si="285"/>
        <v>0</v>
      </c>
      <c r="CE244">
        <f t="shared" si="286"/>
        <v>0</v>
      </c>
      <c r="CF244">
        <f t="shared" si="287"/>
        <v>0</v>
      </c>
      <c r="CH244" t="str">
        <f t="shared" si="288"/>
        <v>{{5,1,1,357786,0}|</v>
      </c>
      <c r="CI244" t="str">
        <f t="shared" si="289"/>
        <v>{5,1,2,486528,0}|</v>
      </c>
      <c r="CJ244" t="str">
        <f t="shared" si="290"/>
        <v>{5,1,3,10445050,3}}</v>
      </c>
      <c r="CK244" t="str">
        <f t="shared" si="291"/>
        <v/>
      </c>
      <c r="CL244" t="str">
        <f t="shared" si="292"/>
        <v>{{5,1,1,357786,0}|</v>
      </c>
      <c r="CM244" t="str">
        <f t="shared" si="293"/>
        <v>{5,1,2,486528,0}|</v>
      </c>
      <c r="CN244" t="str">
        <f t="shared" si="294"/>
        <v>{5,1,3,10445050,3}}</v>
      </c>
      <c r="CO244" t="str">
        <f t="shared" si="295"/>
        <v/>
      </c>
      <c r="CP244" t="str">
        <f t="shared" si="296"/>
        <v>{{5,1,1,214671,0}|</v>
      </c>
      <c r="CQ244" t="str">
        <f t="shared" si="297"/>
        <v>{5,1,2,291916,0}|</v>
      </c>
      <c r="CR244" t="str">
        <f t="shared" si="298"/>
        <v>{5,1,3,6267030,3}}</v>
      </c>
      <c r="CS244" t="str">
        <f t="shared" si="299"/>
        <v/>
      </c>
      <c r="CT244" t="str">
        <f t="shared" si="300"/>
        <v>{{5,1,1,0,0}|</v>
      </c>
      <c r="CU244" t="str">
        <f t="shared" si="301"/>
        <v>{5,1,2,0,0}|</v>
      </c>
      <c r="CV244" t="str">
        <f t="shared" si="302"/>
        <v>{5,1,3,0,3}}</v>
      </c>
    </row>
    <row r="245" spans="50:100" x14ac:dyDescent="0.15">
      <c r="AX245">
        <v>239</v>
      </c>
      <c r="AZ245">
        <f t="shared" ref="AZ245:BC245" si="347">AZ185</f>
        <v>0.75</v>
      </c>
      <c r="BA245">
        <f t="shared" si="347"/>
        <v>0.5</v>
      </c>
      <c r="BB245">
        <f t="shared" si="347"/>
        <v>3</v>
      </c>
      <c r="BC245">
        <f t="shared" si="347"/>
        <v>3</v>
      </c>
      <c r="BE245">
        <f t="shared" si="267"/>
        <v>620</v>
      </c>
      <c r="BF245">
        <f t="shared" si="268"/>
        <v>420</v>
      </c>
      <c r="BG245">
        <f t="shared" si="269"/>
        <v>1200</v>
      </c>
      <c r="BH245">
        <f t="shared" si="270"/>
        <v>1200</v>
      </c>
      <c r="BN245">
        <f>'sheet1 (2)'!Y244</f>
        <v>3678850</v>
      </c>
      <c r="BO245">
        <f>'sheet1 (2)'!Z244</f>
        <v>4771200</v>
      </c>
      <c r="BP245">
        <f>'sheet1 (2)'!AA244</f>
        <v>102430746</v>
      </c>
      <c r="BR245">
        <f t="shared" si="276"/>
        <v>456177</v>
      </c>
      <c r="BS245">
        <f t="shared" si="277"/>
        <v>591628</v>
      </c>
      <c r="BT245">
        <f t="shared" si="278"/>
        <v>12701412</v>
      </c>
      <c r="BV245">
        <f t="shared" si="279"/>
        <v>309023</v>
      </c>
      <c r="BW245">
        <f t="shared" si="280"/>
        <v>400780</v>
      </c>
      <c r="BX245">
        <f t="shared" si="281"/>
        <v>8604182</v>
      </c>
      <c r="BZ245">
        <f t="shared" si="282"/>
        <v>882924</v>
      </c>
      <c r="CA245">
        <f t="shared" si="283"/>
        <v>1145088</v>
      </c>
      <c r="CB245">
        <f t="shared" si="284"/>
        <v>24583379</v>
      </c>
      <c r="CD245">
        <f t="shared" si="285"/>
        <v>882924</v>
      </c>
      <c r="CE245">
        <f t="shared" si="286"/>
        <v>1145088</v>
      </c>
      <c r="CF245">
        <f t="shared" si="287"/>
        <v>24583379</v>
      </c>
      <c r="CH245" t="str">
        <f t="shared" si="288"/>
        <v>{{5,1,1,456177,0}|</v>
      </c>
      <c r="CI245" t="str">
        <f t="shared" si="289"/>
        <v>{5,1,2,591628,0}|</v>
      </c>
      <c r="CJ245" t="str">
        <f t="shared" si="290"/>
        <v>{5,1,3,12701412,3}}</v>
      </c>
      <c r="CK245" t="str">
        <f t="shared" si="291"/>
        <v/>
      </c>
      <c r="CL245" t="str">
        <f t="shared" si="292"/>
        <v>{{5,1,1,309023,0}|</v>
      </c>
      <c r="CM245" t="str">
        <f t="shared" si="293"/>
        <v>{5,1,2,400780,0}|</v>
      </c>
      <c r="CN245" t="str">
        <f t="shared" si="294"/>
        <v>{5,1,3,8604182,3}}</v>
      </c>
      <c r="CO245" t="str">
        <f t="shared" si="295"/>
        <v/>
      </c>
      <c r="CP245" t="str">
        <f t="shared" si="296"/>
        <v>{{5,1,1,882924,0}|</v>
      </c>
      <c r="CQ245" t="str">
        <f t="shared" si="297"/>
        <v>{5,1,2,1145088,0}|</v>
      </c>
      <c r="CR245" t="str">
        <f t="shared" si="298"/>
        <v>{5,1,3,24583379,3}}</v>
      </c>
      <c r="CS245" t="str">
        <f t="shared" si="299"/>
        <v/>
      </c>
      <c r="CT245" t="str">
        <f t="shared" si="300"/>
        <v>{{5,1,1,882924,0}|</v>
      </c>
      <c r="CU245" t="str">
        <f t="shared" si="301"/>
        <v>{5,1,2,1145088,0}|</v>
      </c>
      <c r="CV245" t="str">
        <f t="shared" si="302"/>
        <v>{5,1,3,24583379,3}}</v>
      </c>
    </row>
    <row r="246" spans="50:100" x14ac:dyDescent="0.15">
      <c r="AX246">
        <v>240</v>
      </c>
      <c r="AZ246">
        <f t="shared" ref="AZ246:BC246" si="348">AZ186</f>
        <v>1</v>
      </c>
      <c r="BA246">
        <f t="shared" si="348"/>
        <v>1.5</v>
      </c>
      <c r="BB246">
        <f t="shared" si="348"/>
        <v>0.75</v>
      </c>
      <c r="BC246">
        <f t="shared" si="348"/>
        <v>1</v>
      </c>
      <c r="BE246">
        <f t="shared" si="267"/>
        <v>700</v>
      </c>
      <c r="BF246">
        <f t="shared" si="268"/>
        <v>1100</v>
      </c>
      <c r="BG246">
        <f t="shared" si="269"/>
        <v>620</v>
      </c>
      <c r="BH246">
        <f t="shared" si="270"/>
        <v>700</v>
      </c>
      <c r="BN246">
        <f>'sheet1 (2)'!Y245</f>
        <v>5842880</v>
      </c>
      <c r="BO246">
        <f>'sheet1 (2)'!Z245</f>
        <v>6417600</v>
      </c>
      <c r="BP246">
        <f>'sheet1 (2)'!AA245</f>
        <v>137776567</v>
      </c>
      <c r="BR246">
        <f t="shared" si="276"/>
        <v>818003</v>
      </c>
      <c r="BS246">
        <f t="shared" si="277"/>
        <v>898464</v>
      </c>
      <c r="BT246">
        <f t="shared" si="278"/>
        <v>19288719</v>
      </c>
      <c r="BV246">
        <f t="shared" si="279"/>
        <v>1285433</v>
      </c>
      <c r="BW246">
        <f t="shared" si="280"/>
        <v>1411872</v>
      </c>
      <c r="BX246">
        <f t="shared" si="281"/>
        <v>30310844</v>
      </c>
      <c r="BZ246">
        <f t="shared" si="282"/>
        <v>724517</v>
      </c>
      <c r="CA246">
        <f t="shared" si="283"/>
        <v>795782</v>
      </c>
      <c r="CB246">
        <f t="shared" si="284"/>
        <v>17084294</v>
      </c>
      <c r="CD246">
        <f t="shared" si="285"/>
        <v>818003</v>
      </c>
      <c r="CE246">
        <f t="shared" si="286"/>
        <v>898464</v>
      </c>
      <c r="CF246">
        <f t="shared" si="287"/>
        <v>19288719</v>
      </c>
      <c r="CH246" t="str">
        <f t="shared" si="288"/>
        <v>{{5,1,1,818003,0}|</v>
      </c>
      <c r="CI246" t="str">
        <f t="shared" si="289"/>
        <v>{5,1,2,898464,0}|</v>
      </c>
      <c r="CJ246" t="str">
        <f t="shared" si="290"/>
        <v>{5,1,3,19288719,3}}</v>
      </c>
      <c r="CK246" t="str">
        <f t="shared" si="291"/>
        <v/>
      </c>
      <c r="CL246" t="str">
        <f t="shared" si="292"/>
        <v>{{5,1,1,1285433,0}|</v>
      </c>
      <c r="CM246" t="str">
        <f t="shared" si="293"/>
        <v>{5,1,2,1411872,0}|</v>
      </c>
      <c r="CN246" t="str">
        <f t="shared" si="294"/>
        <v>{5,1,3,30310844,3}}</v>
      </c>
      <c r="CO246" t="str">
        <f t="shared" si="295"/>
        <v/>
      </c>
      <c r="CP246" t="str">
        <f t="shared" si="296"/>
        <v>{{5,1,1,724517,0}|</v>
      </c>
      <c r="CQ246" t="str">
        <f t="shared" si="297"/>
        <v>{5,1,2,795782,0}|</v>
      </c>
      <c r="CR246" t="str">
        <f t="shared" si="298"/>
        <v>{5,1,3,17084294,3}}</v>
      </c>
      <c r="CS246" t="str">
        <f t="shared" si="299"/>
        <v/>
      </c>
      <c r="CT246" t="str">
        <f t="shared" si="300"/>
        <v>{{5,1,1,818003,0}|</v>
      </c>
      <c r="CU246" t="str">
        <f t="shared" si="301"/>
        <v>{5,1,2,898464,0}|</v>
      </c>
      <c r="CV246" t="str">
        <f t="shared" si="302"/>
        <v>{5,1,3,19288719,3}}</v>
      </c>
    </row>
    <row r="247" spans="50:100" x14ac:dyDescent="0.15">
      <c r="AX247">
        <v>241</v>
      </c>
      <c r="AZ247">
        <f t="shared" ref="AZ247:BC247" si="349">AZ187</f>
        <v>1.5</v>
      </c>
      <c r="BA247">
        <f t="shared" si="349"/>
        <v>0.75</v>
      </c>
      <c r="BB247">
        <f t="shared" si="349"/>
        <v>1</v>
      </c>
      <c r="BC247">
        <f t="shared" si="349"/>
        <v>1</v>
      </c>
      <c r="BE247">
        <f t="shared" si="267"/>
        <v>1100</v>
      </c>
      <c r="BF247">
        <f t="shared" si="268"/>
        <v>620</v>
      </c>
      <c r="BG247">
        <f t="shared" si="269"/>
        <v>700</v>
      </c>
      <c r="BH247">
        <f t="shared" si="270"/>
        <v>700</v>
      </c>
      <c r="BN247">
        <f>'sheet1 (2)'!Y246</f>
        <v>751399</v>
      </c>
      <c r="BO247">
        <f>'sheet1 (2)'!Z246</f>
        <v>280000</v>
      </c>
      <c r="BP247">
        <f>'sheet1 (2)'!AA246</f>
        <v>6011194</v>
      </c>
      <c r="BR247">
        <f t="shared" si="276"/>
        <v>165307</v>
      </c>
      <c r="BS247">
        <f t="shared" si="277"/>
        <v>61600</v>
      </c>
      <c r="BT247">
        <f t="shared" si="278"/>
        <v>1322462</v>
      </c>
      <c r="BV247">
        <f t="shared" si="279"/>
        <v>93173</v>
      </c>
      <c r="BW247">
        <f t="shared" si="280"/>
        <v>34720</v>
      </c>
      <c r="BX247">
        <f t="shared" si="281"/>
        <v>745388</v>
      </c>
      <c r="BZ247">
        <f t="shared" si="282"/>
        <v>105195</v>
      </c>
      <c r="CA247">
        <f t="shared" si="283"/>
        <v>39200</v>
      </c>
      <c r="CB247">
        <f t="shared" si="284"/>
        <v>841567</v>
      </c>
      <c r="CD247">
        <f t="shared" si="285"/>
        <v>105195</v>
      </c>
      <c r="CE247">
        <f t="shared" si="286"/>
        <v>39200</v>
      </c>
      <c r="CF247">
        <f t="shared" si="287"/>
        <v>841567</v>
      </c>
      <c r="CH247" t="str">
        <f t="shared" si="288"/>
        <v>{{5,1,1,165307,0}|</v>
      </c>
      <c r="CI247" t="str">
        <f t="shared" si="289"/>
        <v>{5,1,2,61600,0}|</v>
      </c>
      <c r="CJ247" t="str">
        <f t="shared" si="290"/>
        <v>{5,1,3,1322462,3}}</v>
      </c>
      <c r="CK247" t="str">
        <f t="shared" si="291"/>
        <v/>
      </c>
      <c r="CL247" t="str">
        <f t="shared" si="292"/>
        <v>{{5,1,1,93173,0}|</v>
      </c>
      <c r="CM247" t="str">
        <f t="shared" si="293"/>
        <v>{5,1,2,34720,0}|</v>
      </c>
      <c r="CN247" t="str">
        <f t="shared" si="294"/>
        <v>{5,1,3,745388,3}}</v>
      </c>
      <c r="CO247" t="str">
        <f t="shared" si="295"/>
        <v/>
      </c>
      <c r="CP247" t="str">
        <f t="shared" si="296"/>
        <v>{{5,1,1,105195,0}|</v>
      </c>
      <c r="CQ247" t="str">
        <f t="shared" si="297"/>
        <v>{5,1,2,39200,0}|</v>
      </c>
      <c r="CR247" t="str">
        <f t="shared" si="298"/>
        <v>{5,1,3,841567,3}}</v>
      </c>
      <c r="CS247" t="str">
        <f t="shared" si="299"/>
        <v/>
      </c>
      <c r="CT247" t="str">
        <f t="shared" si="300"/>
        <v>{{5,1,1,105195,0}|</v>
      </c>
      <c r="CU247" t="str">
        <f t="shared" si="301"/>
        <v>{5,1,2,39200,0}|</v>
      </c>
      <c r="CV247" t="str">
        <f t="shared" si="302"/>
        <v>{5,1,3,841567,3}}</v>
      </c>
    </row>
    <row r="248" spans="50:100" x14ac:dyDescent="0.15">
      <c r="AX248">
        <v>242</v>
      </c>
      <c r="AZ248">
        <f t="shared" ref="AZ248:BC248" si="350">AZ188</f>
        <v>1.5</v>
      </c>
      <c r="BA248">
        <f t="shared" si="350"/>
        <v>0.75</v>
      </c>
      <c r="BB248">
        <f t="shared" si="350"/>
        <v>1</v>
      </c>
      <c r="BC248">
        <f t="shared" si="350"/>
        <v>1</v>
      </c>
      <c r="BE248">
        <f t="shared" si="267"/>
        <v>1100</v>
      </c>
      <c r="BF248">
        <f t="shared" si="268"/>
        <v>620</v>
      </c>
      <c r="BG248">
        <f t="shared" si="269"/>
        <v>700</v>
      </c>
      <c r="BH248">
        <f t="shared" si="270"/>
        <v>700</v>
      </c>
      <c r="BN248">
        <f>'sheet1 (2)'!Y247</f>
        <v>976819</v>
      </c>
      <c r="BO248">
        <f>'sheet1 (2)'!Z247</f>
        <v>280000</v>
      </c>
      <c r="BP248">
        <f>'sheet1 (2)'!AA247</f>
        <v>6011194</v>
      </c>
      <c r="BR248">
        <f t="shared" si="276"/>
        <v>214900</v>
      </c>
      <c r="BS248">
        <f t="shared" si="277"/>
        <v>61600</v>
      </c>
      <c r="BT248">
        <f t="shared" si="278"/>
        <v>1322462</v>
      </c>
      <c r="BV248">
        <f t="shared" si="279"/>
        <v>121125</v>
      </c>
      <c r="BW248">
        <f t="shared" si="280"/>
        <v>34720</v>
      </c>
      <c r="BX248">
        <f t="shared" si="281"/>
        <v>745388</v>
      </c>
      <c r="BZ248">
        <f t="shared" si="282"/>
        <v>136754</v>
      </c>
      <c r="CA248">
        <f t="shared" si="283"/>
        <v>39200</v>
      </c>
      <c r="CB248">
        <f t="shared" si="284"/>
        <v>841567</v>
      </c>
      <c r="CD248">
        <f t="shared" si="285"/>
        <v>136754</v>
      </c>
      <c r="CE248">
        <f t="shared" si="286"/>
        <v>39200</v>
      </c>
      <c r="CF248">
        <f t="shared" si="287"/>
        <v>841567</v>
      </c>
      <c r="CH248" t="str">
        <f t="shared" si="288"/>
        <v>{{5,1,1,214900,0}|</v>
      </c>
      <c r="CI248" t="str">
        <f t="shared" si="289"/>
        <v>{5,1,2,61600,0}|</v>
      </c>
      <c r="CJ248" t="str">
        <f t="shared" si="290"/>
        <v>{5,1,3,1322462,3}}</v>
      </c>
      <c r="CK248" t="str">
        <f t="shared" si="291"/>
        <v/>
      </c>
      <c r="CL248" t="str">
        <f t="shared" si="292"/>
        <v>{{5,1,1,121125,0}|</v>
      </c>
      <c r="CM248" t="str">
        <f t="shared" si="293"/>
        <v>{5,1,2,34720,0}|</v>
      </c>
      <c r="CN248" t="str">
        <f t="shared" si="294"/>
        <v>{5,1,3,745388,3}}</v>
      </c>
      <c r="CO248" t="str">
        <f t="shared" si="295"/>
        <v/>
      </c>
      <c r="CP248" t="str">
        <f t="shared" si="296"/>
        <v>{{5,1,1,136754,0}|</v>
      </c>
      <c r="CQ248" t="str">
        <f t="shared" si="297"/>
        <v>{5,1,2,39200,0}|</v>
      </c>
      <c r="CR248" t="str">
        <f t="shared" si="298"/>
        <v>{5,1,3,841567,3}}</v>
      </c>
      <c r="CS248" t="str">
        <f t="shared" si="299"/>
        <v/>
      </c>
      <c r="CT248" t="str">
        <f t="shared" si="300"/>
        <v>{{5,1,1,136754,0}|</v>
      </c>
      <c r="CU248" t="str">
        <f t="shared" si="301"/>
        <v>{5,1,2,39200,0}|</v>
      </c>
      <c r="CV248" t="str">
        <f t="shared" si="302"/>
        <v>{5,1,3,841567,3}}</v>
      </c>
    </row>
    <row r="249" spans="50:100" x14ac:dyDescent="0.15">
      <c r="AX249">
        <v>243</v>
      </c>
      <c r="AZ249">
        <f t="shared" ref="AZ249:BC249" si="351">AZ189</f>
        <v>3</v>
      </c>
      <c r="BA249">
        <f t="shared" si="351"/>
        <v>0.75</v>
      </c>
      <c r="BB249">
        <f t="shared" si="351"/>
        <v>1.5</v>
      </c>
      <c r="BC249">
        <f t="shared" si="351"/>
        <v>0.6</v>
      </c>
      <c r="BE249">
        <f t="shared" si="267"/>
        <v>1200</v>
      </c>
      <c r="BF249">
        <f t="shared" si="268"/>
        <v>620</v>
      </c>
      <c r="BG249">
        <f t="shared" si="269"/>
        <v>1100</v>
      </c>
      <c r="BH249">
        <f t="shared" si="270"/>
        <v>500</v>
      </c>
      <c r="BN249">
        <f>'sheet1 (2)'!Y248</f>
        <v>3702895</v>
      </c>
      <c r="BO249">
        <f>'sheet1 (2)'!Z248</f>
        <v>554400</v>
      </c>
      <c r="BP249">
        <f>'sheet1 (2)'!AA248</f>
        <v>11902164</v>
      </c>
      <c r="BR249">
        <f t="shared" si="276"/>
        <v>888694</v>
      </c>
      <c r="BS249">
        <f t="shared" si="277"/>
        <v>133056</v>
      </c>
      <c r="BT249">
        <f t="shared" si="278"/>
        <v>2856519</v>
      </c>
      <c r="BV249">
        <f t="shared" si="279"/>
        <v>459158</v>
      </c>
      <c r="BW249">
        <f t="shared" si="280"/>
        <v>68745</v>
      </c>
      <c r="BX249">
        <f t="shared" si="281"/>
        <v>1475868</v>
      </c>
      <c r="BZ249">
        <f t="shared" si="282"/>
        <v>814636</v>
      </c>
      <c r="CA249">
        <f t="shared" si="283"/>
        <v>121968</v>
      </c>
      <c r="CB249">
        <f t="shared" si="284"/>
        <v>2618476</v>
      </c>
      <c r="CD249">
        <f t="shared" si="285"/>
        <v>370289</v>
      </c>
      <c r="CE249">
        <f t="shared" si="286"/>
        <v>55440</v>
      </c>
      <c r="CF249">
        <f t="shared" si="287"/>
        <v>1190216</v>
      </c>
      <c r="CH249" t="str">
        <f t="shared" si="288"/>
        <v>{{5,1,1,888694,0}|</v>
      </c>
      <c r="CI249" t="str">
        <f t="shared" si="289"/>
        <v>{5,1,2,133056,0}|</v>
      </c>
      <c r="CJ249" t="str">
        <f t="shared" si="290"/>
        <v>{5,1,3,2856519,3}}</v>
      </c>
      <c r="CK249" t="str">
        <f t="shared" si="291"/>
        <v/>
      </c>
      <c r="CL249" t="str">
        <f t="shared" si="292"/>
        <v>{{5,1,1,459158,0}|</v>
      </c>
      <c r="CM249" t="str">
        <f t="shared" si="293"/>
        <v>{5,1,2,68745,0}|</v>
      </c>
      <c r="CN249" t="str">
        <f t="shared" si="294"/>
        <v>{5,1,3,1475868,3}}</v>
      </c>
      <c r="CO249" t="str">
        <f t="shared" si="295"/>
        <v/>
      </c>
      <c r="CP249" t="str">
        <f t="shared" si="296"/>
        <v>{{5,1,1,814636,0}|</v>
      </c>
      <c r="CQ249" t="str">
        <f t="shared" si="297"/>
        <v>{5,1,2,121968,0}|</v>
      </c>
      <c r="CR249" t="str">
        <f t="shared" si="298"/>
        <v>{5,1,3,2618476,3}}</v>
      </c>
      <c r="CS249" t="str">
        <f t="shared" si="299"/>
        <v/>
      </c>
      <c r="CT249" t="str">
        <f t="shared" si="300"/>
        <v>{{5,1,1,370289,0}|</v>
      </c>
      <c r="CU249" t="str">
        <f t="shared" si="301"/>
        <v>{5,1,2,55440,0}|</v>
      </c>
      <c r="CV249" t="str">
        <f t="shared" si="302"/>
        <v>{5,1,3,1190216,3}}</v>
      </c>
    </row>
    <row r="250" spans="50:100" x14ac:dyDescent="0.15">
      <c r="AX250">
        <v>244</v>
      </c>
      <c r="AZ250">
        <f t="shared" ref="AZ250:BC250" si="352">AZ190</f>
        <v>0</v>
      </c>
      <c r="BA250">
        <f t="shared" si="352"/>
        <v>0.6</v>
      </c>
      <c r="BB250">
        <f t="shared" si="352"/>
        <v>0.6</v>
      </c>
      <c r="BC250">
        <f t="shared" si="352"/>
        <v>1.5</v>
      </c>
      <c r="BE250">
        <f t="shared" si="267"/>
        <v>0</v>
      </c>
      <c r="BF250">
        <f t="shared" si="268"/>
        <v>500</v>
      </c>
      <c r="BG250">
        <f t="shared" si="269"/>
        <v>500</v>
      </c>
      <c r="BH250">
        <f t="shared" si="270"/>
        <v>1100</v>
      </c>
      <c r="BN250">
        <f>'sheet1 (2)'!Y249</f>
        <v>6281697</v>
      </c>
      <c r="BO250">
        <f>'sheet1 (2)'!Z249</f>
        <v>798000</v>
      </c>
      <c r="BP250">
        <f>'sheet1 (2)'!AA249</f>
        <v>17131902</v>
      </c>
      <c r="BR250">
        <f t="shared" si="276"/>
        <v>0</v>
      </c>
      <c r="BS250">
        <f t="shared" si="277"/>
        <v>0</v>
      </c>
      <c r="BT250">
        <f t="shared" si="278"/>
        <v>0</v>
      </c>
      <c r="BV250">
        <f t="shared" si="279"/>
        <v>628169</v>
      </c>
      <c r="BW250">
        <f t="shared" si="280"/>
        <v>79800</v>
      </c>
      <c r="BX250">
        <f t="shared" si="281"/>
        <v>1713190</v>
      </c>
      <c r="BZ250">
        <f t="shared" si="282"/>
        <v>628169</v>
      </c>
      <c r="CA250">
        <f t="shared" si="283"/>
        <v>79800</v>
      </c>
      <c r="CB250">
        <f t="shared" si="284"/>
        <v>1713190</v>
      </c>
      <c r="CD250">
        <f t="shared" si="285"/>
        <v>1381973</v>
      </c>
      <c r="CE250">
        <f t="shared" si="286"/>
        <v>175560</v>
      </c>
      <c r="CF250">
        <f t="shared" si="287"/>
        <v>3769018</v>
      </c>
      <c r="CH250" t="str">
        <f t="shared" si="288"/>
        <v>{{5,1,1,0,0}|</v>
      </c>
      <c r="CI250" t="str">
        <f t="shared" si="289"/>
        <v>{5,1,2,0,0}|</v>
      </c>
      <c r="CJ250" t="str">
        <f t="shared" si="290"/>
        <v>{5,1,3,0,3}}</v>
      </c>
      <c r="CK250" t="str">
        <f t="shared" si="291"/>
        <v/>
      </c>
      <c r="CL250" t="str">
        <f t="shared" si="292"/>
        <v>{{5,1,1,628169,0}|</v>
      </c>
      <c r="CM250" t="str">
        <f t="shared" si="293"/>
        <v>{5,1,2,79800,0}|</v>
      </c>
      <c r="CN250" t="str">
        <f t="shared" si="294"/>
        <v>{5,1,3,1713190,3}}</v>
      </c>
      <c r="CO250" t="str">
        <f t="shared" si="295"/>
        <v/>
      </c>
      <c r="CP250" t="str">
        <f t="shared" si="296"/>
        <v>{{5,1,1,628169,0}|</v>
      </c>
      <c r="CQ250" t="str">
        <f t="shared" si="297"/>
        <v>{5,1,2,79800,0}|</v>
      </c>
      <c r="CR250" t="str">
        <f t="shared" si="298"/>
        <v>{5,1,3,1713190,3}}</v>
      </c>
      <c r="CS250" t="str">
        <f t="shared" si="299"/>
        <v/>
      </c>
      <c r="CT250" t="str">
        <f t="shared" si="300"/>
        <v>{{5,1,1,1381973,0}|</v>
      </c>
      <c r="CU250" t="str">
        <f t="shared" si="301"/>
        <v>{5,1,2,175560,0}|</v>
      </c>
      <c r="CV250" t="str">
        <f t="shared" si="302"/>
        <v>{5,1,3,3769018,3}}</v>
      </c>
    </row>
    <row r="251" spans="50:100" x14ac:dyDescent="0.15">
      <c r="AX251">
        <v>245</v>
      </c>
      <c r="AZ251">
        <f t="shared" ref="AZ251:BC251" si="353">AZ191</f>
        <v>1.5</v>
      </c>
      <c r="BA251">
        <f t="shared" si="353"/>
        <v>0.75</v>
      </c>
      <c r="BB251">
        <f t="shared" si="353"/>
        <v>0.75</v>
      </c>
      <c r="BC251">
        <f t="shared" si="353"/>
        <v>1.5</v>
      </c>
      <c r="BE251">
        <f t="shared" si="267"/>
        <v>1100</v>
      </c>
      <c r="BF251">
        <f t="shared" si="268"/>
        <v>620</v>
      </c>
      <c r="BG251">
        <f t="shared" si="269"/>
        <v>620</v>
      </c>
      <c r="BH251">
        <f t="shared" si="270"/>
        <v>1100</v>
      </c>
      <c r="BN251">
        <f>'sheet1 (2)'!Y250</f>
        <v>9137014</v>
      </c>
      <c r="BO251">
        <f>'sheet1 (2)'!Z250</f>
        <v>5852000</v>
      </c>
      <c r="BP251">
        <f>'sheet1 (2)'!AA250</f>
        <v>125633954</v>
      </c>
      <c r="BR251">
        <f t="shared" si="276"/>
        <v>2010143</v>
      </c>
      <c r="BS251">
        <f t="shared" si="277"/>
        <v>1287440</v>
      </c>
      <c r="BT251">
        <f t="shared" si="278"/>
        <v>27639469</v>
      </c>
      <c r="BV251">
        <f t="shared" si="279"/>
        <v>1132989</v>
      </c>
      <c r="BW251">
        <f t="shared" si="280"/>
        <v>725648</v>
      </c>
      <c r="BX251">
        <f t="shared" si="281"/>
        <v>15578610</v>
      </c>
      <c r="BZ251">
        <f t="shared" si="282"/>
        <v>1132989</v>
      </c>
      <c r="CA251">
        <f t="shared" si="283"/>
        <v>725648</v>
      </c>
      <c r="CB251">
        <f t="shared" si="284"/>
        <v>15578610</v>
      </c>
      <c r="CD251">
        <f t="shared" si="285"/>
        <v>2010143</v>
      </c>
      <c r="CE251">
        <f t="shared" si="286"/>
        <v>1287440</v>
      </c>
      <c r="CF251">
        <f t="shared" si="287"/>
        <v>27639469</v>
      </c>
      <c r="CH251" t="str">
        <f t="shared" si="288"/>
        <v>{{5,1,1,2010143,0}|</v>
      </c>
      <c r="CI251" t="str">
        <f t="shared" si="289"/>
        <v>{5,1,2,1287440,0}|</v>
      </c>
      <c r="CJ251" t="str">
        <f t="shared" si="290"/>
        <v>{5,1,3,27639469,3}}</v>
      </c>
      <c r="CK251" t="str">
        <f t="shared" si="291"/>
        <v/>
      </c>
      <c r="CL251" t="str">
        <f t="shared" si="292"/>
        <v>{{5,1,1,1132989,0}|</v>
      </c>
      <c r="CM251" t="str">
        <f t="shared" si="293"/>
        <v>{5,1,2,725648,0}|</v>
      </c>
      <c r="CN251" t="str">
        <f t="shared" si="294"/>
        <v>{5,1,3,15578610,3}}</v>
      </c>
      <c r="CO251" t="str">
        <f t="shared" si="295"/>
        <v/>
      </c>
      <c r="CP251" t="str">
        <f t="shared" si="296"/>
        <v>{{5,1,1,1132989,0}|</v>
      </c>
      <c r="CQ251" t="str">
        <f t="shared" si="297"/>
        <v>{5,1,2,725648,0}|</v>
      </c>
      <c r="CR251" t="str">
        <f t="shared" si="298"/>
        <v>{5,1,3,15578610,3}}</v>
      </c>
      <c r="CS251" t="str">
        <f t="shared" si="299"/>
        <v/>
      </c>
      <c r="CT251" t="str">
        <f t="shared" si="300"/>
        <v>{{5,1,1,2010143,0}|</v>
      </c>
      <c r="CU251" t="str">
        <f t="shared" si="301"/>
        <v>{5,1,2,1287440,0}|</v>
      </c>
      <c r="CV251" t="str">
        <f t="shared" si="302"/>
        <v>{5,1,3,27639469,3}}</v>
      </c>
    </row>
    <row r="252" spans="50:100" x14ac:dyDescent="0.15">
      <c r="AX252">
        <v>246</v>
      </c>
      <c r="AZ252">
        <f t="shared" ref="AZ252:BC252" si="354">AZ192</f>
        <v>1</v>
      </c>
      <c r="BA252">
        <f t="shared" si="354"/>
        <v>0.6</v>
      </c>
      <c r="BB252">
        <f t="shared" si="354"/>
        <v>1</v>
      </c>
      <c r="BC252">
        <f t="shared" si="354"/>
        <v>3</v>
      </c>
      <c r="BE252">
        <f t="shared" si="267"/>
        <v>700</v>
      </c>
      <c r="BF252">
        <f t="shared" si="268"/>
        <v>500</v>
      </c>
      <c r="BG252">
        <f t="shared" si="269"/>
        <v>700</v>
      </c>
      <c r="BH252">
        <f t="shared" si="270"/>
        <v>1200</v>
      </c>
      <c r="BN252">
        <f>'sheet1 (2)'!Y251</f>
        <v>14426865</v>
      </c>
      <c r="BO252">
        <f>'sheet1 (2)'!Z251</f>
        <v>7000000</v>
      </c>
      <c r="BP252">
        <f>'sheet1 (2)'!AA251</f>
        <v>150279850</v>
      </c>
      <c r="BR252">
        <f t="shared" si="276"/>
        <v>2019761</v>
      </c>
      <c r="BS252">
        <f t="shared" si="277"/>
        <v>980000</v>
      </c>
      <c r="BT252">
        <f t="shared" si="278"/>
        <v>21039179</v>
      </c>
      <c r="BV252">
        <f t="shared" si="279"/>
        <v>1442686</v>
      </c>
      <c r="BW252">
        <f t="shared" si="280"/>
        <v>700000</v>
      </c>
      <c r="BX252">
        <f t="shared" si="281"/>
        <v>15027985</v>
      </c>
      <c r="BZ252">
        <f t="shared" si="282"/>
        <v>2019761</v>
      </c>
      <c r="CA252">
        <f t="shared" si="283"/>
        <v>980000</v>
      </c>
      <c r="CB252">
        <f t="shared" si="284"/>
        <v>21039179</v>
      </c>
      <c r="CD252">
        <f t="shared" si="285"/>
        <v>3462447</v>
      </c>
      <c r="CE252">
        <f t="shared" si="286"/>
        <v>1680000</v>
      </c>
      <c r="CF252">
        <f t="shared" si="287"/>
        <v>36067164</v>
      </c>
      <c r="CH252" t="str">
        <f t="shared" si="288"/>
        <v>{{5,1,1,2019761,0}|</v>
      </c>
      <c r="CI252" t="str">
        <f t="shared" si="289"/>
        <v>{5,1,2,980000,0}|</v>
      </c>
      <c r="CJ252" t="str">
        <f t="shared" si="290"/>
        <v>{5,1,3,21039179,3}}</v>
      </c>
      <c r="CK252" t="str">
        <f t="shared" si="291"/>
        <v/>
      </c>
      <c r="CL252" t="str">
        <f t="shared" si="292"/>
        <v>{{5,1,1,1442686,0}|</v>
      </c>
      <c r="CM252" t="str">
        <f t="shared" si="293"/>
        <v>{5,1,2,700000,0}|</v>
      </c>
      <c r="CN252" t="str">
        <f t="shared" si="294"/>
        <v>{5,1,3,15027985,3}}</v>
      </c>
      <c r="CO252" t="str">
        <f t="shared" si="295"/>
        <v/>
      </c>
      <c r="CP252" t="str">
        <f t="shared" si="296"/>
        <v>{{5,1,1,2019761,0}|</v>
      </c>
      <c r="CQ252" t="str">
        <f t="shared" si="297"/>
        <v>{5,1,2,980000,0}|</v>
      </c>
      <c r="CR252" t="str">
        <f t="shared" si="298"/>
        <v>{5,1,3,21039179,3}}</v>
      </c>
      <c r="CS252" t="str">
        <f t="shared" si="299"/>
        <v/>
      </c>
      <c r="CT252" t="str">
        <f t="shared" si="300"/>
        <v>{{5,1,1,3462447,0}|</v>
      </c>
      <c r="CU252" t="str">
        <f t="shared" si="301"/>
        <v>{5,1,2,1680000,0}|</v>
      </c>
      <c r="CV252" t="str">
        <f t="shared" si="302"/>
        <v>{5,1,3,36067164,3}}</v>
      </c>
    </row>
    <row r="253" spans="50:100" x14ac:dyDescent="0.15">
      <c r="AX253">
        <v>247</v>
      </c>
      <c r="AZ253">
        <f t="shared" ref="AZ253:BC253" si="355">AZ193</f>
        <v>1</v>
      </c>
      <c r="BA253">
        <f t="shared" si="355"/>
        <v>0.5</v>
      </c>
      <c r="BB253">
        <f t="shared" si="355"/>
        <v>1.5</v>
      </c>
      <c r="BC253">
        <f t="shared" si="355"/>
        <v>3</v>
      </c>
      <c r="BE253">
        <f t="shared" si="267"/>
        <v>700</v>
      </c>
      <c r="BF253">
        <f t="shared" si="268"/>
        <v>420</v>
      </c>
      <c r="BG253">
        <f t="shared" si="269"/>
        <v>1100</v>
      </c>
      <c r="BH253">
        <f t="shared" si="270"/>
        <v>1200</v>
      </c>
      <c r="BN253">
        <f>'sheet1 (2)'!Y252</f>
        <v>31979552</v>
      </c>
      <c r="BO253">
        <f>'sheet1 (2)'!Z252</f>
        <v>42560000</v>
      </c>
      <c r="BP253">
        <f>'sheet1 (2)'!AA252</f>
        <v>913701492</v>
      </c>
      <c r="BR253">
        <f t="shared" si="276"/>
        <v>4477137</v>
      </c>
      <c r="BS253">
        <f t="shared" si="277"/>
        <v>5958400</v>
      </c>
      <c r="BT253">
        <f t="shared" si="278"/>
        <v>127918208</v>
      </c>
      <c r="BV253">
        <f t="shared" si="279"/>
        <v>2686282</v>
      </c>
      <c r="BW253">
        <f t="shared" si="280"/>
        <v>3575040</v>
      </c>
      <c r="BX253">
        <f t="shared" si="281"/>
        <v>76750925</v>
      </c>
      <c r="BZ253">
        <f t="shared" si="282"/>
        <v>7035501</v>
      </c>
      <c r="CA253">
        <f t="shared" si="283"/>
        <v>9363200</v>
      </c>
      <c r="CB253">
        <f t="shared" si="284"/>
        <v>201014328</v>
      </c>
      <c r="CD253">
        <f t="shared" si="285"/>
        <v>7675092</v>
      </c>
      <c r="CE253">
        <f t="shared" si="286"/>
        <v>10214400</v>
      </c>
      <c r="CF253">
        <f t="shared" si="287"/>
        <v>219288358</v>
      </c>
      <c r="CH253" t="str">
        <f t="shared" si="288"/>
        <v>{{5,1,1,4477137,0}|</v>
      </c>
      <c r="CI253" t="str">
        <f t="shared" si="289"/>
        <v>{5,1,2,5958400,0}|</v>
      </c>
      <c r="CJ253" t="str">
        <f t="shared" si="290"/>
        <v>{5,1,3,127918208,3}}</v>
      </c>
      <c r="CK253" t="str">
        <f t="shared" si="291"/>
        <v/>
      </c>
      <c r="CL253" t="str">
        <f t="shared" si="292"/>
        <v>{{5,1,1,2686282,0}|</v>
      </c>
      <c r="CM253" t="str">
        <f t="shared" si="293"/>
        <v>{5,1,2,3575040,0}|</v>
      </c>
      <c r="CN253" t="str">
        <f t="shared" si="294"/>
        <v>{5,1,3,76750925,3}}</v>
      </c>
      <c r="CO253" t="str">
        <f t="shared" si="295"/>
        <v/>
      </c>
      <c r="CP253" t="str">
        <f t="shared" si="296"/>
        <v>{{5,1,1,7035501,0}|</v>
      </c>
      <c r="CQ253" t="str">
        <f t="shared" si="297"/>
        <v>{5,1,2,9363200,0}|</v>
      </c>
      <c r="CR253" t="str">
        <f t="shared" si="298"/>
        <v>{5,1,3,201014328,3}}</v>
      </c>
      <c r="CS253" t="str">
        <f t="shared" si="299"/>
        <v/>
      </c>
      <c r="CT253" t="str">
        <f t="shared" si="300"/>
        <v>{{5,1,1,7675092,0}|</v>
      </c>
      <c r="CU253" t="str">
        <f t="shared" si="301"/>
        <v>{5,1,2,10214400,0}|</v>
      </c>
      <c r="CV253" t="str">
        <f t="shared" si="302"/>
        <v>{5,1,3,219288358,3}}</v>
      </c>
    </row>
    <row r="254" spans="50:100" x14ac:dyDescent="0.15">
      <c r="AX254">
        <v>248</v>
      </c>
      <c r="AZ254">
        <f t="shared" ref="AZ254:BC254" si="356">AZ194</f>
        <v>1</v>
      </c>
      <c r="BA254">
        <f t="shared" si="356"/>
        <v>0.5</v>
      </c>
      <c r="BB254">
        <f t="shared" si="356"/>
        <v>1</v>
      </c>
      <c r="BC254">
        <f t="shared" si="356"/>
        <v>0</v>
      </c>
      <c r="BE254">
        <f t="shared" si="267"/>
        <v>700</v>
      </c>
      <c r="BF254">
        <f t="shared" si="268"/>
        <v>420</v>
      </c>
      <c r="BG254">
        <f t="shared" si="269"/>
        <v>700</v>
      </c>
      <c r="BH254">
        <f t="shared" si="270"/>
        <v>0</v>
      </c>
      <c r="BN254">
        <f>'sheet1 (2)'!Y253</f>
        <v>34624477</v>
      </c>
      <c r="BO254">
        <f>'sheet1 (2)'!Z253</f>
        <v>50400000</v>
      </c>
      <c r="BP254">
        <f>'sheet1 (2)'!AA253</f>
        <v>1082014925</v>
      </c>
      <c r="BR254">
        <f t="shared" si="276"/>
        <v>4847426</v>
      </c>
      <c r="BS254">
        <f t="shared" si="277"/>
        <v>7056000</v>
      </c>
      <c r="BT254">
        <f t="shared" si="278"/>
        <v>151482089</v>
      </c>
      <c r="BV254">
        <f t="shared" si="279"/>
        <v>2908456</v>
      </c>
      <c r="BW254">
        <f t="shared" si="280"/>
        <v>4233600</v>
      </c>
      <c r="BX254">
        <f t="shared" si="281"/>
        <v>90889253</v>
      </c>
      <c r="BZ254">
        <f t="shared" si="282"/>
        <v>4847426</v>
      </c>
      <c r="CA254">
        <f t="shared" si="283"/>
        <v>7056000</v>
      </c>
      <c r="CB254">
        <f t="shared" si="284"/>
        <v>151482089</v>
      </c>
      <c r="CD254">
        <f t="shared" si="285"/>
        <v>0</v>
      </c>
      <c r="CE254">
        <f t="shared" si="286"/>
        <v>0</v>
      </c>
      <c r="CF254">
        <f t="shared" si="287"/>
        <v>0</v>
      </c>
      <c r="CH254" t="str">
        <f t="shared" si="288"/>
        <v>{{5,1,1,4847426,0}|</v>
      </c>
      <c r="CI254" t="str">
        <f t="shared" si="289"/>
        <v>{5,1,2,7056000,0}|</v>
      </c>
      <c r="CJ254" t="str">
        <f t="shared" si="290"/>
        <v>{5,1,3,151482089,3}}</v>
      </c>
      <c r="CK254" t="str">
        <f t="shared" si="291"/>
        <v/>
      </c>
      <c r="CL254" t="str">
        <f t="shared" si="292"/>
        <v>{{5,1,1,2908456,0}|</v>
      </c>
      <c r="CM254" t="str">
        <f t="shared" si="293"/>
        <v>{5,1,2,4233600,0}|</v>
      </c>
      <c r="CN254" t="str">
        <f t="shared" si="294"/>
        <v>{5,1,3,90889253,3}}</v>
      </c>
      <c r="CO254" t="str">
        <f t="shared" si="295"/>
        <v/>
      </c>
      <c r="CP254" t="str">
        <f t="shared" si="296"/>
        <v>{{5,1,1,4847426,0}|</v>
      </c>
      <c r="CQ254" t="str">
        <f t="shared" si="297"/>
        <v>{5,1,2,7056000,0}|</v>
      </c>
      <c r="CR254" t="str">
        <f t="shared" si="298"/>
        <v>{5,1,3,151482089,3}}</v>
      </c>
      <c r="CS254" t="str">
        <f t="shared" si="299"/>
        <v/>
      </c>
      <c r="CT254" t="str">
        <f t="shared" si="300"/>
        <v>{{5,1,1,0,0}|</v>
      </c>
      <c r="CU254" t="str">
        <f t="shared" si="301"/>
        <v>{5,1,2,0,0}|</v>
      </c>
      <c r="CV254" t="str">
        <f t="shared" si="302"/>
        <v>{5,1,3,0,3}}</v>
      </c>
    </row>
    <row r="255" spans="50:100" x14ac:dyDescent="0.15">
      <c r="AX255">
        <v>249</v>
      </c>
      <c r="AZ255">
        <f t="shared" ref="AZ255:BC255" si="357">AZ195</f>
        <v>3</v>
      </c>
      <c r="BA255">
        <f t="shared" si="357"/>
        <v>0.6</v>
      </c>
      <c r="BB255">
        <f t="shared" si="357"/>
        <v>0.6</v>
      </c>
      <c r="BC255">
        <f t="shared" si="357"/>
        <v>3</v>
      </c>
      <c r="BE255">
        <f t="shared" si="267"/>
        <v>1200</v>
      </c>
      <c r="BF255">
        <f t="shared" si="268"/>
        <v>500</v>
      </c>
      <c r="BG255">
        <f t="shared" si="269"/>
        <v>500</v>
      </c>
      <c r="BH255">
        <f t="shared" si="270"/>
        <v>1200</v>
      </c>
      <c r="BN255">
        <f>'sheet1 (2)'!Y254</f>
        <v>33662686</v>
      </c>
      <c r="BO255">
        <f>'sheet1 (2)'!Z254</f>
        <v>56000000</v>
      </c>
      <c r="BP255">
        <f>'sheet1 (2)'!AA254</f>
        <v>1202238805</v>
      </c>
      <c r="BR255">
        <f t="shared" si="276"/>
        <v>8079044</v>
      </c>
      <c r="BS255">
        <f t="shared" si="277"/>
        <v>13440000</v>
      </c>
      <c r="BT255">
        <f t="shared" si="278"/>
        <v>288537313</v>
      </c>
      <c r="BV255">
        <f t="shared" si="279"/>
        <v>3366268</v>
      </c>
      <c r="BW255">
        <f t="shared" si="280"/>
        <v>5600000</v>
      </c>
      <c r="BX255">
        <f t="shared" si="281"/>
        <v>120223880</v>
      </c>
      <c r="BZ255">
        <f t="shared" si="282"/>
        <v>3366268</v>
      </c>
      <c r="CA255">
        <f t="shared" si="283"/>
        <v>5600000</v>
      </c>
      <c r="CB255">
        <f t="shared" si="284"/>
        <v>120223880</v>
      </c>
      <c r="CD255">
        <f t="shared" si="285"/>
        <v>8079044</v>
      </c>
      <c r="CE255">
        <f t="shared" si="286"/>
        <v>13440000</v>
      </c>
      <c r="CF255">
        <f t="shared" si="287"/>
        <v>288537313</v>
      </c>
      <c r="CH255" t="str">
        <f t="shared" si="288"/>
        <v>{{5,1,1,8079044,0}|</v>
      </c>
      <c r="CI255" t="str">
        <f t="shared" si="289"/>
        <v>{5,1,2,13440000,0}|</v>
      </c>
      <c r="CJ255" t="str">
        <f t="shared" si="290"/>
        <v>{5,1,3,288537313,3}}</v>
      </c>
      <c r="CK255" t="str">
        <f t="shared" si="291"/>
        <v/>
      </c>
      <c r="CL255" t="str">
        <f t="shared" si="292"/>
        <v>{{5,1,1,3366268,0}|</v>
      </c>
      <c r="CM255" t="str">
        <f t="shared" si="293"/>
        <v>{5,1,2,5600000,0}|</v>
      </c>
      <c r="CN255" t="str">
        <f t="shared" si="294"/>
        <v>{5,1,3,120223880,3}}</v>
      </c>
      <c r="CO255" t="str">
        <f t="shared" si="295"/>
        <v/>
      </c>
      <c r="CP255" t="str">
        <f t="shared" si="296"/>
        <v>{{5,1,1,3366268,0}|</v>
      </c>
      <c r="CQ255" t="str">
        <f t="shared" si="297"/>
        <v>{5,1,2,5600000,0}|</v>
      </c>
      <c r="CR255" t="str">
        <f t="shared" si="298"/>
        <v>{5,1,3,120223880,3}}</v>
      </c>
      <c r="CS255" t="str">
        <f t="shared" si="299"/>
        <v/>
      </c>
      <c r="CT255" t="str">
        <f t="shared" si="300"/>
        <v>{{5,1,1,8079044,0}|</v>
      </c>
      <c r="CU255" t="str">
        <f t="shared" si="301"/>
        <v>{5,1,2,13440000,0}|</v>
      </c>
      <c r="CV255" t="str">
        <f t="shared" si="302"/>
        <v>{5,1,3,288537313,3}}</v>
      </c>
    </row>
    <row r="256" spans="50:100" x14ac:dyDescent="0.15">
      <c r="AX256">
        <v>250</v>
      </c>
      <c r="AZ256">
        <f t="shared" ref="AZ256:BC256" si="358">AZ196</f>
        <v>3</v>
      </c>
      <c r="BA256">
        <f t="shared" si="358"/>
        <v>0.42857142857142855</v>
      </c>
      <c r="BB256">
        <f t="shared" si="358"/>
        <v>1</v>
      </c>
      <c r="BC256">
        <f t="shared" si="358"/>
        <v>3</v>
      </c>
      <c r="BE256">
        <f t="shared" si="267"/>
        <v>1200</v>
      </c>
      <c r="BF256">
        <f t="shared" si="268"/>
        <v>280</v>
      </c>
      <c r="BG256">
        <f t="shared" si="269"/>
        <v>700</v>
      </c>
      <c r="BH256">
        <f t="shared" si="270"/>
        <v>1200</v>
      </c>
      <c r="BN256">
        <f>'sheet1 (2)'!Y255</f>
        <v>50494029</v>
      </c>
      <c r="BO256">
        <f>'sheet1 (2)'!Z255</f>
        <v>58800000</v>
      </c>
      <c r="BP256">
        <f>'sheet1 (2)'!AA255</f>
        <v>1262350746</v>
      </c>
      <c r="BR256">
        <f t="shared" si="276"/>
        <v>12118566</v>
      </c>
      <c r="BS256">
        <f t="shared" si="277"/>
        <v>14112000</v>
      </c>
      <c r="BT256">
        <f t="shared" si="278"/>
        <v>302964179</v>
      </c>
      <c r="BV256">
        <f t="shared" si="279"/>
        <v>2827665</v>
      </c>
      <c r="BW256">
        <f t="shared" si="280"/>
        <v>3292800</v>
      </c>
      <c r="BX256">
        <f t="shared" si="281"/>
        <v>70691641</v>
      </c>
      <c r="BZ256">
        <f t="shared" si="282"/>
        <v>7069164</v>
      </c>
      <c r="CA256">
        <f t="shared" si="283"/>
        <v>8232000</v>
      </c>
      <c r="CB256">
        <f t="shared" si="284"/>
        <v>176729104</v>
      </c>
      <c r="CD256">
        <f t="shared" si="285"/>
        <v>12118566</v>
      </c>
      <c r="CE256">
        <f t="shared" si="286"/>
        <v>14112000</v>
      </c>
      <c r="CF256">
        <f t="shared" si="287"/>
        <v>302964179</v>
      </c>
      <c r="CH256" t="str">
        <f t="shared" si="288"/>
        <v>{{5,1,1,12118566,0}|</v>
      </c>
      <c r="CI256" t="str">
        <f t="shared" si="289"/>
        <v>{5,1,2,14112000,0}|</v>
      </c>
      <c r="CJ256" t="str">
        <f t="shared" si="290"/>
        <v>{5,1,3,302964179,3}}</v>
      </c>
      <c r="CK256" t="str">
        <f t="shared" si="291"/>
        <v/>
      </c>
      <c r="CL256" t="str">
        <f t="shared" si="292"/>
        <v>{{5,1,1,2827665,0}|</v>
      </c>
      <c r="CM256" t="str">
        <f t="shared" si="293"/>
        <v>{5,1,2,3292800,0}|</v>
      </c>
      <c r="CN256" t="str">
        <f t="shared" si="294"/>
        <v>{5,1,3,70691641,3}}</v>
      </c>
      <c r="CO256" t="str">
        <f t="shared" si="295"/>
        <v/>
      </c>
      <c r="CP256" t="str">
        <f t="shared" si="296"/>
        <v>{{5,1,1,7069164,0}|</v>
      </c>
      <c r="CQ256" t="str">
        <f t="shared" si="297"/>
        <v>{5,1,2,8232000,0}|</v>
      </c>
      <c r="CR256" t="str">
        <f t="shared" si="298"/>
        <v>{5,1,3,176729104,3}}</v>
      </c>
      <c r="CS256" t="str">
        <f t="shared" si="299"/>
        <v/>
      </c>
      <c r="CT256" t="str">
        <f t="shared" si="300"/>
        <v>{{5,1,1,12118566,0}|</v>
      </c>
      <c r="CU256" t="str">
        <f t="shared" si="301"/>
        <v>{5,1,2,14112000,0}|</v>
      </c>
      <c r="CV256" t="str">
        <f t="shared" si="302"/>
        <v>{5,1,3,302964179,3}}</v>
      </c>
    </row>
    <row r="257" spans="50:100" x14ac:dyDescent="0.15">
      <c r="AX257">
        <v>251</v>
      </c>
      <c r="AZ257">
        <f t="shared" ref="AZ257:BC257" si="359">AZ197</f>
        <v>3</v>
      </c>
      <c r="BA257">
        <f t="shared" si="359"/>
        <v>0.6</v>
      </c>
      <c r="BB257">
        <f t="shared" si="359"/>
        <v>3</v>
      </c>
      <c r="BC257">
        <f t="shared" si="359"/>
        <v>0.6</v>
      </c>
      <c r="BE257">
        <f t="shared" si="267"/>
        <v>1200</v>
      </c>
      <c r="BF257">
        <f t="shared" si="268"/>
        <v>500</v>
      </c>
      <c r="BG257">
        <f t="shared" si="269"/>
        <v>1200</v>
      </c>
      <c r="BH257">
        <f t="shared" si="270"/>
        <v>500</v>
      </c>
      <c r="BN257">
        <f>'sheet1 (2)'!Y256</f>
        <v>33662686</v>
      </c>
      <c r="BO257">
        <f>'sheet1 (2)'!Z256</f>
        <v>35840000</v>
      </c>
      <c r="BP257">
        <f>'sheet1 (2)'!AA256</f>
        <v>769432835</v>
      </c>
      <c r="BR257">
        <f t="shared" si="276"/>
        <v>8079044</v>
      </c>
      <c r="BS257">
        <f t="shared" si="277"/>
        <v>8601600</v>
      </c>
      <c r="BT257">
        <f t="shared" si="278"/>
        <v>184663880</v>
      </c>
      <c r="BV257">
        <f t="shared" si="279"/>
        <v>3366268</v>
      </c>
      <c r="BW257">
        <f t="shared" si="280"/>
        <v>3584000</v>
      </c>
      <c r="BX257">
        <f t="shared" si="281"/>
        <v>76943283</v>
      </c>
      <c r="BZ257">
        <f t="shared" si="282"/>
        <v>8079044</v>
      </c>
      <c r="CA257">
        <f t="shared" si="283"/>
        <v>8601600</v>
      </c>
      <c r="CB257">
        <f t="shared" si="284"/>
        <v>184663880</v>
      </c>
      <c r="CD257">
        <f t="shared" si="285"/>
        <v>3366268</v>
      </c>
      <c r="CE257">
        <f t="shared" si="286"/>
        <v>3584000</v>
      </c>
      <c r="CF257">
        <f t="shared" si="287"/>
        <v>76943283</v>
      </c>
      <c r="CH257" t="str">
        <f t="shared" si="288"/>
        <v>{{5,1,1,8079044,0}|</v>
      </c>
      <c r="CI257" t="str">
        <f t="shared" si="289"/>
        <v>{5,1,2,8601600,0}|</v>
      </c>
      <c r="CJ257" t="str">
        <f t="shared" si="290"/>
        <v>{5,1,3,184663880,3}}</v>
      </c>
      <c r="CK257" t="str">
        <f t="shared" si="291"/>
        <v/>
      </c>
      <c r="CL257" t="str">
        <f t="shared" si="292"/>
        <v>{{5,1,1,3366268,0}|</v>
      </c>
      <c r="CM257" t="str">
        <f t="shared" si="293"/>
        <v>{5,1,2,3584000,0}|</v>
      </c>
      <c r="CN257" t="str">
        <f t="shared" si="294"/>
        <v>{5,1,3,76943283,3}}</v>
      </c>
      <c r="CO257" t="str">
        <f t="shared" si="295"/>
        <v/>
      </c>
      <c r="CP257" t="str">
        <f t="shared" si="296"/>
        <v>{{5,1,1,8079044,0}|</v>
      </c>
      <c r="CQ257" t="str">
        <f t="shared" si="297"/>
        <v>{5,1,2,8601600,0}|</v>
      </c>
      <c r="CR257" t="str">
        <f t="shared" si="298"/>
        <v>{5,1,3,184663880,3}}</v>
      </c>
      <c r="CS257" t="str">
        <f t="shared" si="299"/>
        <v/>
      </c>
      <c r="CT257" t="str">
        <f t="shared" si="300"/>
        <v>{{5,1,1,3366268,0}|</v>
      </c>
      <c r="CU257" t="str">
        <f t="shared" si="301"/>
        <v>{5,1,2,3584000,0}|</v>
      </c>
      <c r="CV257" t="str">
        <f t="shared" si="302"/>
        <v>{5,1,3,76943283,3}}</v>
      </c>
    </row>
    <row r="258" spans="50:100" x14ac:dyDescent="0.15">
      <c r="AX258">
        <v>252</v>
      </c>
      <c r="AZ258">
        <f t="shared" ref="AZ258:BC258" si="360">AZ198</f>
        <v>3</v>
      </c>
      <c r="BA258">
        <f t="shared" si="360"/>
        <v>0.6</v>
      </c>
      <c r="BB258">
        <f t="shared" si="360"/>
        <v>1.5</v>
      </c>
      <c r="BC258">
        <f t="shared" si="360"/>
        <v>0.75</v>
      </c>
      <c r="BE258">
        <f t="shared" si="267"/>
        <v>1200</v>
      </c>
      <c r="BF258">
        <f t="shared" si="268"/>
        <v>500</v>
      </c>
      <c r="BG258">
        <f t="shared" si="269"/>
        <v>1100</v>
      </c>
      <c r="BH258">
        <f t="shared" si="270"/>
        <v>620</v>
      </c>
      <c r="BN258">
        <f>'sheet1 (2)'!Y257</f>
        <v>2855317</v>
      </c>
      <c r="BO258">
        <f>'sheet1 (2)'!Z257</f>
        <v>665000</v>
      </c>
      <c r="BP258">
        <f>'sheet1 (2)'!AA257</f>
        <v>14276585</v>
      </c>
      <c r="BR258">
        <f t="shared" si="276"/>
        <v>685276</v>
      </c>
      <c r="BS258">
        <f t="shared" si="277"/>
        <v>159600</v>
      </c>
      <c r="BT258">
        <f t="shared" si="278"/>
        <v>3426380</v>
      </c>
      <c r="BV258">
        <f t="shared" si="279"/>
        <v>285531</v>
      </c>
      <c r="BW258">
        <f t="shared" si="280"/>
        <v>66500</v>
      </c>
      <c r="BX258">
        <f t="shared" si="281"/>
        <v>1427658</v>
      </c>
      <c r="BZ258">
        <f t="shared" si="282"/>
        <v>628169</v>
      </c>
      <c r="CA258">
        <f t="shared" si="283"/>
        <v>146300</v>
      </c>
      <c r="CB258">
        <f t="shared" si="284"/>
        <v>3140848</v>
      </c>
      <c r="CD258">
        <f t="shared" si="285"/>
        <v>354059</v>
      </c>
      <c r="CE258">
        <f t="shared" si="286"/>
        <v>82460</v>
      </c>
      <c r="CF258">
        <f t="shared" si="287"/>
        <v>1770296</v>
      </c>
      <c r="CH258" t="str">
        <f t="shared" si="288"/>
        <v>{{5,1,1,685276,0}|</v>
      </c>
      <c r="CI258" t="str">
        <f t="shared" si="289"/>
        <v>{5,1,2,159600,0}|</v>
      </c>
      <c r="CJ258" t="str">
        <f t="shared" si="290"/>
        <v>{5,1,3,3426380,3}}</v>
      </c>
      <c r="CK258" t="str">
        <f t="shared" si="291"/>
        <v/>
      </c>
      <c r="CL258" t="str">
        <f t="shared" si="292"/>
        <v>{{5,1,1,285531,0}|</v>
      </c>
      <c r="CM258" t="str">
        <f t="shared" si="293"/>
        <v>{5,1,2,66500,0}|</v>
      </c>
      <c r="CN258" t="str">
        <f t="shared" si="294"/>
        <v>{5,1,3,1427658,3}}</v>
      </c>
      <c r="CO258" t="str">
        <f t="shared" si="295"/>
        <v/>
      </c>
      <c r="CP258" t="str">
        <f t="shared" si="296"/>
        <v>{{5,1,1,628169,0}|</v>
      </c>
      <c r="CQ258" t="str">
        <f t="shared" si="297"/>
        <v>{5,1,2,146300,0}|</v>
      </c>
      <c r="CR258" t="str">
        <f t="shared" si="298"/>
        <v>{5,1,3,3140848,3}}</v>
      </c>
      <c r="CS258" t="str">
        <f t="shared" si="299"/>
        <v/>
      </c>
      <c r="CT258" t="str">
        <f t="shared" si="300"/>
        <v>{{5,1,1,354059,0}|</v>
      </c>
      <c r="CU258" t="str">
        <f t="shared" si="301"/>
        <v>{5,1,2,82460,0}|</v>
      </c>
      <c r="CV258" t="str">
        <f t="shared" si="302"/>
        <v>{5,1,3,1770296,3}}</v>
      </c>
    </row>
    <row r="259" spans="50:100" x14ac:dyDescent="0.15">
      <c r="AX259">
        <v>253</v>
      </c>
      <c r="AZ259">
        <f t="shared" ref="AZ259:BC259" si="361">AZ199</f>
        <v>1.5</v>
      </c>
      <c r="BA259">
        <f t="shared" si="361"/>
        <v>1</v>
      </c>
      <c r="BB259">
        <f t="shared" si="361"/>
        <v>0.75</v>
      </c>
      <c r="BC259">
        <f t="shared" si="361"/>
        <v>1</v>
      </c>
      <c r="BE259">
        <f t="shared" ref="BE259:BE322" si="362">VLOOKUP(AZ259,$BJ$3:$BL$16,3,0)</f>
        <v>1100</v>
      </c>
      <c r="BF259">
        <f t="shared" ref="BF259:BF322" si="363">VLOOKUP(BA259,$BJ$3:$BL$16,3,0)</f>
        <v>700</v>
      </c>
      <c r="BG259">
        <f t="shared" ref="BG259:BG322" si="364">VLOOKUP(BB259,$BJ$3:$BL$16,3,0)</f>
        <v>620</v>
      </c>
      <c r="BH259">
        <f t="shared" ref="BH259:BH322" si="365">VLOOKUP(BC259,$BJ$3:$BL$16,3,0)</f>
        <v>700</v>
      </c>
      <c r="BN259">
        <f>'sheet1 (2)'!Y258</f>
        <v>3901264</v>
      </c>
      <c r="BO259">
        <f>'sheet1 (2)'!Z258</f>
        <v>693000</v>
      </c>
      <c r="BP259">
        <f>'sheet1 (2)'!AA258</f>
        <v>14877705</v>
      </c>
      <c r="BR259">
        <f t="shared" si="276"/>
        <v>858278</v>
      </c>
      <c r="BS259">
        <f t="shared" si="277"/>
        <v>152460</v>
      </c>
      <c r="BT259">
        <f t="shared" si="278"/>
        <v>3273095</v>
      </c>
      <c r="BV259">
        <f t="shared" si="279"/>
        <v>546176</v>
      </c>
      <c r="BW259">
        <f t="shared" si="280"/>
        <v>97020</v>
      </c>
      <c r="BX259">
        <f t="shared" si="281"/>
        <v>2082878</v>
      </c>
      <c r="BZ259">
        <f t="shared" si="282"/>
        <v>483756</v>
      </c>
      <c r="CA259">
        <f t="shared" si="283"/>
        <v>85932</v>
      </c>
      <c r="CB259">
        <f t="shared" si="284"/>
        <v>1844835</v>
      </c>
      <c r="CD259">
        <f t="shared" si="285"/>
        <v>546176</v>
      </c>
      <c r="CE259">
        <f t="shared" si="286"/>
        <v>97020</v>
      </c>
      <c r="CF259">
        <f t="shared" si="287"/>
        <v>2082878</v>
      </c>
      <c r="CH259" t="str">
        <f t="shared" si="288"/>
        <v>{{5,1,1,858278,0}|</v>
      </c>
      <c r="CI259" t="str">
        <f t="shared" si="289"/>
        <v>{5,1,2,152460,0}|</v>
      </c>
      <c r="CJ259" t="str">
        <f t="shared" si="290"/>
        <v>{5,1,3,3273095,3}}</v>
      </c>
      <c r="CK259" t="str">
        <f t="shared" si="291"/>
        <v/>
      </c>
      <c r="CL259" t="str">
        <f t="shared" si="292"/>
        <v>{{5,1,1,546176,0}|</v>
      </c>
      <c r="CM259" t="str">
        <f t="shared" si="293"/>
        <v>{5,1,2,97020,0}|</v>
      </c>
      <c r="CN259" t="str">
        <f t="shared" si="294"/>
        <v>{5,1,3,2082878,3}}</v>
      </c>
      <c r="CO259" t="str">
        <f t="shared" si="295"/>
        <v/>
      </c>
      <c r="CP259" t="str">
        <f t="shared" si="296"/>
        <v>{{5,1,1,483756,0}|</v>
      </c>
      <c r="CQ259" t="str">
        <f t="shared" si="297"/>
        <v>{5,1,2,85932,0}|</v>
      </c>
      <c r="CR259" t="str">
        <f t="shared" si="298"/>
        <v>{5,1,3,1844835,3}}</v>
      </c>
      <c r="CS259" t="str">
        <f t="shared" si="299"/>
        <v/>
      </c>
      <c r="CT259" t="str">
        <f t="shared" si="300"/>
        <v>{{5,1,1,546176,0}|</v>
      </c>
      <c r="CU259" t="str">
        <f t="shared" si="301"/>
        <v>{5,1,2,97020,0}|</v>
      </c>
      <c r="CV259" t="str">
        <f t="shared" si="302"/>
        <v>{5,1,3,2082878,3}}</v>
      </c>
    </row>
    <row r="260" spans="50:100" x14ac:dyDescent="0.15">
      <c r="AX260">
        <v>254</v>
      </c>
      <c r="AZ260">
        <f t="shared" ref="AZ260:BC260" si="366">AZ200</f>
        <v>3</v>
      </c>
      <c r="BA260">
        <f t="shared" si="366"/>
        <v>0.5</v>
      </c>
      <c r="BB260">
        <f t="shared" si="366"/>
        <v>1.5</v>
      </c>
      <c r="BC260">
        <f t="shared" si="366"/>
        <v>1</v>
      </c>
      <c r="BE260">
        <f t="shared" si="362"/>
        <v>1200</v>
      </c>
      <c r="BF260">
        <f t="shared" si="363"/>
        <v>420</v>
      </c>
      <c r="BG260">
        <f t="shared" si="364"/>
        <v>1100</v>
      </c>
      <c r="BH260">
        <f t="shared" si="365"/>
        <v>700</v>
      </c>
      <c r="BN260">
        <f>'sheet1 (2)'!Y259</f>
        <v>6738548</v>
      </c>
      <c r="BO260">
        <f>'sheet1 (2)'!Z259</f>
        <v>1037400</v>
      </c>
      <c r="BP260">
        <f>'sheet1 (2)'!AA259</f>
        <v>22271473</v>
      </c>
      <c r="BR260">
        <f t="shared" si="276"/>
        <v>1617251</v>
      </c>
      <c r="BS260">
        <f t="shared" si="277"/>
        <v>248976</v>
      </c>
      <c r="BT260">
        <f t="shared" si="278"/>
        <v>5345153</v>
      </c>
      <c r="BV260">
        <f t="shared" si="279"/>
        <v>566038</v>
      </c>
      <c r="BW260">
        <f t="shared" si="280"/>
        <v>87141</v>
      </c>
      <c r="BX260">
        <f t="shared" si="281"/>
        <v>1870803</v>
      </c>
      <c r="BZ260">
        <f t="shared" si="282"/>
        <v>1482480</v>
      </c>
      <c r="CA260">
        <f t="shared" si="283"/>
        <v>228228</v>
      </c>
      <c r="CB260">
        <f t="shared" si="284"/>
        <v>4899724</v>
      </c>
      <c r="CD260">
        <f t="shared" si="285"/>
        <v>943396</v>
      </c>
      <c r="CE260">
        <f t="shared" si="286"/>
        <v>145236</v>
      </c>
      <c r="CF260">
        <f t="shared" si="287"/>
        <v>3118006</v>
      </c>
      <c r="CH260" t="str">
        <f t="shared" si="288"/>
        <v>{{5,1,1,1617251,0}|</v>
      </c>
      <c r="CI260" t="str">
        <f t="shared" si="289"/>
        <v>{5,1,2,248976,0}|</v>
      </c>
      <c r="CJ260" t="str">
        <f t="shared" si="290"/>
        <v>{5,1,3,5345153,3}}</v>
      </c>
      <c r="CK260" t="str">
        <f t="shared" si="291"/>
        <v/>
      </c>
      <c r="CL260" t="str">
        <f t="shared" si="292"/>
        <v>{{5,1,1,566038,0}|</v>
      </c>
      <c r="CM260" t="str">
        <f t="shared" si="293"/>
        <v>{5,1,2,87141,0}|</v>
      </c>
      <c r="CN260" t="str">
        <f t="shared" si="294"/>
        <v>{5,1,3,1870803,3}}</v>
      </c>
      <c r="CO260" t="str">
        <f t="shared" si="295"/>
        <v/>
      </c>
      <c r="CP260" t="str">
        <f t="shared" si="296"/>
        <v>{{5,1,1,1482480,0}|</v>
      </c>
      <c r="CQ260" t="str">
        <f t="shared" si="297"/>
        <v>{5,1,2,228228,0}|</v>
      </c>
      <c r="CR260" t="str">
        <f t="shared" si="298"/>
        <v>{5,1,3,4899724,3}}</v>
      </c>
      <c r="CS260" t="str">
        <f t="shared" si="299"/>
        <v/>
      </c>
      <c r="CT260" t="str">
        <f t="shared" si="300"/>
        <v>{{5,1,1,943396,0}|</v>
      </c>
      <c r="CU260" t="str">
        <f t="shared" si="301"/>
        <v>{5,1,2,145236,0}|</v>
      </c>
      <c r="CV260" t="str">
        <f t="shared" si="302"/>
        <v>{5,1,3,3118006,3}}</v>
      </c>
    </row>
    <row r="261" spans="50:100" x14ac:dyDescent="0.15">
      <c r="AX261">
        <v>255</v>
      </c>
      <c r="AZ261">
        <f t="shared" ref="AZ261:BC261" si="367">AZ201</f>
        <v>1.5</v>
      </c>
      <c r="BA261">
        <f t="shared" si="367"/>
        <v>1</v>
      </c>
      <c r="BB261">
        <f t="shared" si="367"/>
        <v>0.75</v>
      </c>
      <c r="BC261">
        <f t="shared" si="367"/>
        <v>1</v>
      </c>
      <c r="BE261">
        <f t="shared" si="362"/>
        <v>1100</v>
      </c>
      <c r="BF261">
        <f t="shared" si="363"/>
        <v>700</v>
      </c>
      <c r="BG261">
        <f t="shared" si="364"/>
        <v>620</v>
      </c>
      <c r="BH261">
        <f t="shared" si="365"/>
        <v>700</v>
      </c>
      <c r="BN261">
        <f>'sheet1 (2)'!Y260</f>
        <v>9936503</v>
      </c>
      <c r="BO261">
        <f>'sheet1 (2)'!Z260</f>
        <v>7900200</v>
      </c>
      <c r="BP261">
        <f>'sheet1 (2)'!AA260</f>
        <v>169605839</v>
      </c>
      <c r="BR261">
        <f t="shared" si="276"/>
        <v>2186030</v>
      </c>
      <c r="BS261">
        <f t="shared" si="277"/>
        <v>1738044</v>
      </c>
      <c r="BT261">
        <f t="shared" si="278"/>
        <v>37313284</v>
      </c>
      <c r="BV261">
        <f t="shared" si="279"/>
        <v>1391110</v>
      </c>
      <c r="BW261">
        <f t="shared" si="280"/>
        <v>1106028</v>
      </c>
      <c r="BX261">
        <f t="shared" si="281"/>
        <v>23744817</v>
      </c>
      <c r="BZ261">
        <f t="shared" si="282"/>
        <v>1232126</v>
      </c>
      <c r="CA261">
        <f t="shared" si="283"/>
        <v>979624</v>
      </c>
      <c r="CB261">
        <f t="shared" si="284"/>
        <v>21031124</v>
      </c>
      <c r="CD261">
        <f t="shared" si="285"/>
        <v>1391110</v>
      </c>
      <c r="CE261">
        <f t="shared" si="286"/>
        <v>1106028</v>
      </c>
      <c r="CF261">
        <f t="shared" si="287"/>
        <v>23744817</v>
      </c>
      <c r="CH261" t="str">
        <f t="shared" si="288"/>
        <v>{{5,1,1,2186030,0}|</v>
      </c>
      <c r="CI261" t="str">
        <f t="shared" si="289"/>
        <v>{5,1,2,1738044,0}|</v>
      </c>
      <c r="CJ261" t="str">
        <f t="shared" si="290"/>
        <v>{5,1,3,37313284,3}}</v>
      </c>
      <c r="CK261" t="str">
        <f t="shared" si="291"/>
        <v/>
      </c>
      <c r="CL261" t="str">
        <f t="shared" si="292"/>
        <v>{{5,1,1,1391110,0}|</v>
      </c>
      <c r="CM261" t="str">
        <f t="shared" si="293"/>
        <v>{5,1,2,1106028,0}|</v>
      </c>
      <c r="CN261" t="str">
        <f t="shared" si="294"/>
        <v>{5,1,3,23744817,3}}</v>
      </c>
      <c r="CO261" t="str">
        <f t="shared" si="295"/>
        <v/>
      </c>
      <c r="CP261" t="str">
        <f t="shared" si="296"/>
        <v>{{5,1,1,1232126,0}|</v>
      </c>
      <c r="CQ261" t="str">
        <f t="shared" si="297"/>
        <v>{5,1,2,979624,0}|</v>
      </c>
      <c r="CR261" t="str">
        <f t="shared" si="298"/>
        <v>{5,1,3,21031124,3}}</v>
      </c>
      <c r="CS261" t="str">
        <f t="shared" si="299"/>
        <v/>
      </c>
      <c r="CT261" t="str">
        <f t="shared" si="300"/>
        <v>{{5,1,1,1391110,0}|</v>
      </c>
      <c r="CU261" t="str">
        <f t="shared" si="301"/>
        <v>{5,1,2,1106028,0}|</v>
      </c>
      <c r="CV261" t="str">
        <f t="shared" si="302"/>
        <v>{5,1,3,23744817,3}}</v>
      </c>
    </row>
    <row r="262" spans="50:100" x14ac:dyDescent="0.15">
      <c r="AX262">
        <v>256</v>
      </c>
      <c r="AZ262">
        <f t="shared" ref="AZ262:BC262" si="368">AZ202</f>
        <v>1.5</v>
      </c>
      <c r="BA262">
        <f t="shared" si="368"/>
        <v>1</v>
      </c>
      <c r="BB262">
        <f t="shared" si="368"/>
        <v>0.75</v>
      </c>
      <c r="BC262">
        <f t="shared" si="368"/>
        <v>1</v>
      </c>
      <c r="BE262">
        <f t="shared" si="362"/>
        <v>1100</v>
      </c>
      <c r="BF262">
        <f t="shared" si="363"/>
        <v>700</v>
      </c>
      <c r="BG262">
        <f t="shared" si="364"/>
        <v>620</v>
      </c>
      <c r="BH262">
        <f t="shared" si="365"/>
        <v>700</v>
      </c>
      <c r="BN262">
        <f>'sheet1 (2)'!Y261</f>
        <v>15869552</v>
      </c>
      <c r="BO262">
        <f>'sheet1 (2)'!Z261</f>
        <v>9800000</v>
      </c>
      <c r="BP262">
        <f>'sheet1 (2)'!AA261</f>
        <v>210391790</v>
      </c>
      <c r="BR262">
        <f t="shared" si="276"/>
        <v>3491301</v>
      </c>
      <c r="BS262">
        <f t="shared" si="277"/>
        <v>2156000</v>
      </c>
      <c r="BT262">
        <f t="shared" si="278"/>
        <v>46286193</v>
      </c>
      <c r="BV262">
        <f t="shared" si="279"/>
        <v>2221737</v>
      </c>
      <c r="BW262">
        <f t="shared" si="280"/>
        <v>1372000</v>
      </c>
      <c r="BX262">
        <f t="shared" si="281"/>
        <v>29454850</v>
      </c>
      <c r="BZ262">
        <f t="shared" si="282"/>
        <v>1967824</v>
      </c>
      <c r="CA262">
        <f t="shared" si="283"/>
        <v>1215200</v>
      </c>
      <c r="CB262">
        <f t="shared" si="284"/>
        <v>26088581</v>
      </c>
      <c r="CD262">
        <f t="shared" si="285"/>
        <v>2221737</v>
      </c>
      <c r="CE262">
        <f t="shared" si="286"/>
        <v>1372000</v>
      </c>
      <c r="CF262">
        <f t="shared" si="287"/>
        <v>29454850</v>
      </c>
      <c r="CH262" t="str">
        <f t="shared" si="288"/>
        <v>{{5,1,1,3491301,0}|</v>
      </c>
      <c r="CI262" t="str">
        <f t="shared" si="289"/>
        <v>{5,1,2,2156000,0}|</v>
      </c>
      <c r="CJ262" t="str">
        <f t="shared" si="290"/>
        <v>{5,1,3,46286193,3}}</v>
      </c>
      <c r="CK262" t="str">
        <f t="shared" si="291"/>
        <v/>
      </c>
      <c r="CL262" t="str">
        <f t="shared" si="292"/>
        <v>{{5,1,1,2221737,0}|</v>
      </c>
      <c r="CM262" t="str">
        <f t="shared" si="293"/>
        <v>{5,1,2,1372000,0}|</v>
      </c>
      <c r="CN262" t="str">
        <f t="shared" si="294"/>
        <v>{5,1,3,29454850,3}}</v>
      </c>
      <c r="CO262" t="str">
        <f t="shared" si="295"/>
        <v/>
      </c>
      <c r="CP262" t="str">
        <f t="shared" si="296"/>
        <v>{{5,1,1,1967824,0}|</v>
      </c>
      <c r="CQ262" t="str">
        <f t="shared" si="297"/>
        <v>{5,1,2,1215200,0}|</v>
      </c>
      <c r="CR262" t="str">
        <f t="shared" si="298"/>
        <v>{5,1,3,26088581,3}}</v>
      </c>
      <c r="CS262" t="str">
        <f t="shared" si="299"/>
        <v/>
      </c>
      <c r="CT262" t="str">
        <f t="shared" si="300"/>
        <v>{{5,1,1,2221737,0}|</v>
      </c>
      <c r="CU262" t="str">
        <f t="shared" si="301"/>
        <v>{5,1,2,1372000,0}|</v>
      </c>
      <c r="CV262" t="str">
        <f t="shared" si="302"/>
        <v>{5,1,3,29454850,3}}</v>
      </c>
    </row>
    <row r="263" spans="50:100" x14ac:dyDescent="0.15">
      <c r="AX263">
        <v>257</v>
      </c>
      <c r="AZ263">
        <f t="shared" ref="AZ263:BC263" si="369">AZ203</f>
        <v>1</v>
      </c>
      <c r="BA263">
        <f t="shared" si="369"/>
        <v>0.5</v>
      </c>
      <c r="BB263">
        <f t="shared" si="369"/>
        <v>1.5</v>
      </c>
      <c r="BC263">
        <f t="shared" si="369"/>
        <v>3</v>
      </c>
      <c r="BE263">
        <f t="shared" si="362"/>
        <v>700</v>
      </c>
      <c r="BF263">
        <f t="shared" si="363"/>
        <v>420</v>
      </c>
      <c r="BG263">
        <f t="shared" si="364"/>
        <v>1100</v>
      </c>
      <c r="BH263">
        <f t="shared" si="365"/>
        <v>1200</v>
      </c>
      <c r="BN263">
        <f>'sheet1 (2)'!Y262</f>
        <v>35463039</v>
      </c>
      <c r="BO263">
        <f>'sheet1 (2)'!Z262</f>
        <v>61712000</v>
      </c>
      <c r="BP263">
        <f>'sheet1 (2)'!AA262</f>
        <v>1324867164</v>
      </c>
      <c r="BR263">
        <f t="shared" si="276"/>
        <v>4964825</v>
      </c>
      <c r="BS263">
        <f t="shared" si="277"/>
        <v>8639680</v>
      </c>
      <c r="BT263">
        <f t="shared" si="278"/>
        <v>185481402</v>
      </c>
      <c r="BV263">
        <f t="shared" si="279"/>
        <v>2978895</v>
      </c>
      <c r="BW263">
        <f t="shared" si="280"/>
        <v>5183808</v>
      </c>
      <c r="BX263">
        <f t="shared" si="281"/>
        <v>111288841</v>
      </c>
      <c r="BZ263">
        <f t="shared" si="282"/>
        <v>7801868</v>
      </c>
      <c r="CA263">
        <f t="shared" si="283"/>
        <v>13576640</v>
      </c>
      <c r="CB263">
        <f t="shared" si="284"/>
        <v>291470776</v>
      </c>
      <c r="CD263">
        <f t="shared" si="285"/>
        <v>8511129</v>
      </c>
      <c r="CE263">
        <f t="shared" si="286"/>
        <v>14810880</v>
      </c>
      <c r="CF263">
        <f t="shared" si="287"/>
        <v>317968119</v>
      </c>
      <c r="CH263" t="str">
        <f t="shared" si="288"/>
        <v>{{5,1,1,4964825,0}|</v>
      </c>
      <c r="CI263" t="str">
        <f t="shared" si="289"/>
        <v>{5,1,2,8639680,0}|</v>
      </c>
      <c r="CJ263" t="str">
        <f t="shared" si="290"/>
        <v>{5,1,3,185481402,3}}</v>
      </c>
      <c r="CK263" t="str">
        <f t="shared" si="291"/>
        <v/>
      </c>
      <c r="CL263" t="str">
        <f t="shared" si="292"/>
        <v>{{5,1,1,2978895,0}|</v>
      </c>
      <c r="CM263" t="str">
        <f t="shared" si="293"/>
        <v>{5,1,2,5183808,0}|</v>
      </c>
      <c r="CN263" t="str">
        <f t="shared" si="294"/>
        <v>{5,1,3,111288841,3}}</v>
      </c>
      <c r="CO263" t="str">
        <f t="shared" si="295"/>
        <v/>
      </c>
      <c r="CP263" t="str">
        <f t="shared" si="296"/>
        <v>{{5,1,1,7801868,0}|</v>
      </c>
      <c r="CQ263" t="str">
        <f t="shared" si="297"/>
        <v>{5,1,2,13576640,0}|</v>
      </c>
      <c r="CR263" t="str">
        <f t="shared" si="298"/>
        <v>{5,1,3,291470776,3}}</v>
      </c>
      <c r="CS263" t="str">
        <f t="shared" si="299"/>
        <v/>
      </c>
      <c r="CT263" t="str">
        <f t="shared" si="300"/>
        <v>{{5,1,1,8511129,0}|</v>
      </c>
      <c r="CU263" t="str">
        <f t="shared" si="301"/>
        <v>{5,1,2,14810880,0}|</v>
      </c>
      <c r="CV263" t="str">
        <f t="shared" si="302"/>
        <v>{5,1,3,317968119,3}}</v>
      </c>
    </row>
    <row r="264" spans="50:100" x14ac:dyDescent="0.15">
      <c r="AX264">
        <v>258</v>
      </c>
      <c r="AZ264">
        <f t="shared" ref="AZ264:BC264" si="370">AZ204</f>
        <v>1.5</v>
      </c>
      <c r="BA264">
        <f t="shared" si="370"/>
        <v>1.5</v>
      </c>
      <c r="BB264">
        <f t="shared" si="370"/>
        <v>0.6</v>
      </c>
      <c r="BC264">
        <f t="shared" si="370"/>
        <v>1</v>
      </c>
      <c r="BE264">
        <f t="shared" si="362"/>
        <v>1100</v>
      </c>
      <c r="BF264">
        <f t="shared" si="363"/>
        <v>1100</v>
      </c>
      <c r="BG264">
        <f t="shared" si="364"/>
        <v>500</v>
      </c>
      <c r="BH264">
        <f t="shared" si="365"/>
        <v>700</v>
      </c>
      <c r="BN264">
        <f>'sheet1 (2)'!Y263</f>
        <v>38736134</v>
      </c>
      <c r="BO264">
        <f>'sheet1 (2)'!Z263</f>
        <v>75600000</v>
      </c>
      <c r="BP264">
        <f>'sheet1 (2)'!AA263</f>
        <v>1623022387</v>
      </c>
      <c r="BR264">
        <f t="shared" ref="BR264:BR327" si="371">INT(BN264/5*$BE264/1000)</f>
        <v>8521949</v>
      </c>
      <c r="BS264">
        <f t="shared" ref="BS264:BS327" si="372">INT(BO264/5*$BE264/1000)</f>
        <v>16632000</v>
      </c>
      <c r="BT264">
        <f t="shared" ref="BT264:BT327" si="373">INT(BP264/5*$BE264/1000)</f>
        <v>357064925</v>
      </c>
      <c r="BV264">
        <f t="shared" ref="BV264:BV327" si="374">INT(BN264/5*$BF264/1000)</f>
        <v>8521949</v>
      </c>
      <c r="BW264">
        <f t="shared" ref="BW264:BW327" si="375">INT(BO264/5*$BF264/1000)</f>
        <v>16632000</v>
      </c>
      <c r="BX264">
        <f t="shared" ref="BX264:BX327" si="376">INT(BP264/5*$BF264/1000)</f>
        <v>357064925</v>
      </c>
      <c r="BZ264">
        <f t="shared" ref="BZ264:BZ327" si="377">INT(BN264/5*$BG264/1000)</f>
        <v>3873613</v>
      </c>
      <c r="CA264">
        <f t="shared" ref="CA264:CA327" si="378">INT(BO264/5*$BG264/1000)</f>
        <v>7560000</v>
      </c>
      <c r="CB264">
        <f t="shared" ref="CB264:CB327" si="379">INT(BP264/5*$BG264/1000)</f>
        <v>162302238</v>
      </c>
      <c r="CD264">
        <f t="shared" ref="CD264:CD327" si="380">INT(BN264/5*$BH264/1000)</f>
        <v>5423058</v>
      </c>
      <c r="CE264">
        <f t="shared" ref="CE264:CE327" si="381">INT(BO264/5*$BH264/1000)</f>
        <v>10584000</v>
      </c>
      <c r="CF264">
        <f t="shared" ref="CF264:CF327" si="382">INT(BP264/5*$BH264/1000)</f>
        <v>227223134</v>
      </c>
      <c r="CH264" t="str">
        <f t="shared" ref="CH264:CH327" si="383">BR$6&amp;BR264&amp;BR$5</f>
        <v>{{5,1,1,8521949,0}|</v>
      </c>
      <c r="CI264" t="str">
        <f t="shared" ref="CI264:CI327" si="384">BS$6&amp;BS264&amp;BS$5</f>
        <v>{5,1,2,16632000,0}|</v>
      </c>
      <c r="CJ264" t="str">
        <f t="shared" ref="CJ264:CJ327" si="385">BT$6&amp;BT264&amp;BT$5</f>
        <v>{5,1,3,357064925,3}}</v>
      </c>
      <c r="CK264" t="str">
        <f t="shared" ref="CK264:CK327" si="386">BU$6&amp;BU264&amp;BU$5</f>
        <v/>
      </c>
      <c r="CL264" t="str">
        <f t="shared" ref="CL264:CL327" si="387">BV$6&amp;BV264&amp;BV$5</f>
        <v>{{5,1,1,8521949,0}|</v>
      </c>
      <c r="CM264" t="str">
        <f t="shared" ref="CM264:CM327" si="388">BW$6&amp;BW264&amp;BW$5</f>
        <v>{5,1,2,16632000,0}|</v>
      </c>
      <c r="CN264" t="str">
        <f t="shared" ref="CN264:CN327" si="389">BX$6&amp;BX264&amp;BX$5</f>
        <v>{5,1,3,357064925,3}}</v>
      </c>
      <c r="CO264" t="str">
        <f t="shared" ref="CO264:CO327" si="390">BY$6&amp;BY264&amp;BY$5</f>
        <v/>
      </c>
      <c r="CP264" t="str">
        <f t="shared" ref="CP264:CP327" si="391">BZ$6&amp;BZ264&amp;BZ$5</f>
        <v>{{5,1,1,3873613,0}|</v>
      </c>
      <c r="CQ264" t="str">
        <f t="shared" ref="CQ264:CQ327" si="392">CA$6&amp;CA264&amp;CA$5</f>
        <v>{5,1,2,7560000,0}|</v>
      </c>
      <c r="CR264" t="str">
        <f t="shared" ref="CR264:CR327" si="393">CB$6&amp;CB264&amp;CB$5</f>
        <v>{5,1,3,162302238,3}}</v>
      </c>
      <c r="CS264" t="str">
        <f t="shared" ref="CS264:CS327" si="394">CC$6&amp;CC264&amp;CC$5</f>
        <v/>
      </c>
      <c r="CT264" t="str">
        <f t="shared" ref="CT264:CT327" si="395">CD$6&amp;CD264&amp;CD$5</f>
        <v>{{5,1,1,5423058,0}|</v>
      </c>
      <c r="CU264" t="str">
        <f t="shared" ref="CU264:CU327" si="396">CE$6&amp;CE264&amp;CE$5</f>
        <v>{5,1,2,10584000,0}|</v>
      </c>
      <c r="CV264" t="str">
        <f t="shared" ref="CV264:CV327" si="397">CF$6&amp;CF264&amp;CF$5</f>
        <v>{5,1,3,227223134,3}}</v>
      </c>
    </row>
    <row r="265" spans="50:100" x14ac:dyDescent="0.15">
      <c r="AX265">
        <v>259</v>
      </c>
      <c r="AZ265">
        <f t="shared" ref="AZ265:BC265" si="398">AZ205</f>
        <v>3</v>
      </c>
      <c r="BA265">
        <f t="shared" si="398"/>
        <v>0.42857142857142855</v>
      </c>
      <c r="BB265">
        <f t="shared" si="398"/>
        <v>1</v>
      </c>
      <c r="BC265">
        <f t="shared" si="398"/>
        <v>3</v>
      </c>
      <c r="BE265">
        <f t="shared" si="362"/>
        <v>1200</v>
      </c>
      <c r="BF265">
        <f t="shared" si="363"/>
        <v>280</v>
      </c>
      <c r="BG265">
        <f t="shared" si="364"/>
        <v>700</v>
      </c>
      <c r="BH265">
        <f t="shared" si="365"/>
        <v>1200</v>
      </c>
      <c r="BN265">
        <f>'sheet1 (2)'!Y264</f>
        <v>38038835</v>
      </c>
      <c r="BO265">
        <f>'sheet1 (2)'!Z264</f>
        <v>86800000</v>
      </c>
      <c r="BP265">
        <f>'sheet1 (2)'!AA264</f>
        <v>1863470149</v>
      </c>
      <c r="BR265">
        <f t="shared" si="371"/>
        <v>9129320</v>
      </c>
      <c r="BS265">
        <f t="shared" si="372"/>
        <v>20832000</v>
      </c>
      <c r="BT265">
        <f t="shared" si="373"/>
        <v>447232835</v>
      </c>
      <c r="BV265">
        <f t="shared" si="374"/>
        <v>2130174</v>
      </c>
      <c r="BW265">
        <f t="shared" si="375"/>
        <v>4860800</v>
      </c>
      <c r="BX265">
        <f t="shared" si="376"/>
        <v>104354328</v>
      </c>
      <c r="BZ265">
        <f t="shared" si="377"/>
        <v>5325436</v>
      </c>
      <c r="CA265">
        <f t="shared" si="378"/>
        <v>12152000</v>
      </c>
      <c r="CB265">
        <f t="shared" si="379"/>
        <v>260885820</v>
      </c>
      <c r="CD265">
        <f t="shared" si="380"/>
        <v>9129320</v>
      </c>
      <c r="CE265">
        <f t="shared" si="381"/>
        <v>20832000</v>
      </c>
      <c r="CF265">
        <f t="shared" si="382"/>
        <v>447232835</v>
      </c>
      <c r="CH265" t="str">
        <f t="shared" si="383"/>
        <v>{{5,1,1,9129320,0}|</v>
      </c>
      <c r="CI265" t="str">
        <f t="shared" si="384"/>
        <v>{5,1,2,20832000,0}|</v>
      </c>
      <c r="CJ265" t="str">
        <f t="shared" si="385"/>
        <v>{5,1,3,447232835,3}}</v>
      </c>
      <c r="CK265" t="str">
        <f t="shared" si="386"/>
        <v/>
      </c>
      <c r="CL265" t="str">
        <f t="shared" si="387"/>
        <v>{{5,1,1,2130174,0}|</v>
      </c>
      <c r="CM265" t="str">
        <f t="shared" si="388"/>
        <v>{5,1,2,4860800,0}|</v>
      </c>
      <c r="CN265" t="str">
        <f t="shared" si="389"/>
        <v>{5,1,3,104354328,3}}</v>
      </c>
      <c r="CO265" t="str">
        <f t="shared" si="390"/>
        <v/>
      </c>
      <c r="CP265" t="str">
        <f t="shared" si="391"/>
        <v>{{5,1,1,5325436,0}|</v>
      </c>
      <c r="CQ265" t="str">
        <f t="shared" si="392"/>
        <v>{5,1,2,12152000,0}|</v>
      </c>
      <c r="CR265" t="str">
        <f t="shared" si="393"/>
        <v>{5,1,3,260885820,3}}</v>
      </c>
      <c r="CS265" t="str">
        <f t="shared" si="394"/>
        <v/>
      </c>
      <c r="CT265" t="str">
        <f t="shared" si="395"/>
        <v>{{5,1,1,9129320,0}|</v>
      </c>
      <c r="CU265" t="str">
        <f t="shared" si="396"/>
        <v>{5,1,2,20832000,0}|</v>
      </c>
      <c r="CV265" t="str">
        <f t="shared" si="397"/>
        <v>{5,1,3,447232835,3}}</v>
      </c>
    </row>
    <row r="266" spans="50:100" x14ac:dyDescent="0.15">
      <c r="AX266">
        <v>260</v>
      </c>
      <c r="AZ266">
        <f t="shared" ref="AZ266:BC266" si="399">AZ206</f>
        <v>1.5</v>
      </c>
      <c r="BA266">
        <f t="shared" si="399"/>
        <v>1</v>
      </c>
      <c r="BB266">
        <f t="shared" si="399"/>
        <v>0.75</v>
      </c>
      <c r="BC266">
        <f t="shared" si="399"/>
        <v>1</v>
      </c>
      <c r="BE266">
        <f t="shared" si="362"/>
        <v>1100</v>
      </c>
      <c r="BF266">
        <f t="shared" si="363"/>
        <v>700</v>
      </c>
      <c r="BG266">
        <f t="shared" si="364"/>
        <v>620</v>
      </c>
      <c r="BH266">
        <f t="shared" si="365"/>
        <v>700</v>
      </c>
      <c r="BN266">
        <f>'sheet1 (2)'!Y265</f>
        <v>57563193</v>
      </c>
      <c r="BO266">
        <f>'sheet1 (2)'!Z265</f>
        <v>94080000</v>
      </c>
      <c r="BP266">
        <f>'sheet1 (2)'!AA265</f>
        <v>2019761193</v>
      </c>
      <c r="BR266">
        <f t="shared" si="371"/>
        <v>12663902</v>
      </c>
      <c r="BS266">
        <f t="shared" si="372"/>
        <v>20697600</v>
      </c>
      <c r="BT266">
        <f t="shared" si="373"/>
        <v>444347462</v>
      </c>
      <c r="BV266">
        <f t="shared" si="374"/>
        <v>8058847</v>
      </c>
      <c r="BW266">
        <f t="shared" si="375"/>
        <v>13171200</v>
      </c>
      <c r="BX266">
        <f t="shared" si="376"/>
        <v>282766567</v>
      </c>
      <c r="BZ266">
        <f t="shared" si="377"/>
        <v>7137835</v>
      </c>
      <c r="CA266">
        <f t="shared" si="378"/>
        <v>11665920</v>
      </c>
      <c r="CB266">
        <f t="shared" si="379"/>
        <v>250450387</v>
      </c>
      <c r="CD266">
        <f t="shared" si="380"/>
        <v>8058847</v>
      </c>
      <c r="CE266">
        <f t="shared" si="381"/>
        <v>13171200</v>
      </c>
      <c r="CF266">
        <f t="shared" si="382"/>
        <v>282766567</v>
      </c>
      <c r="CH266" t="str">
        <f t="shared" si="383"/>
        <v>{{5,1,1,12663902,0}|</v>
      </c>
      <c r="CI266" t="str">
        <f t="shared" si="384"/>
        <v>{5,1,2,20697600,0}|</v>
      </c>
      <c r="CJ266" t="str">
        <f t="shared" si="385"/>
        <v>{5,1,3,444347462,3}}</v>
      </c>
      <c r="CK266" t="str">
        <f t="shared" si="386"/>
        <v/>
      </c>
      <c r="CL266" t="str">
        <f t="shared" si="387"/>
        <v>{{5,1,1,8058847,0}|</v>
      </c>
      <c r="CM266" t="str">
        <f t="shared" si="388"/>
        <v>{5,1,2,13171200,0}|</v>
      </c>
      <c r="CN266" t="str">
        <f t="shared" si="389"/>
        <v>{5,1,3,282766567,3}}</v>
      </c>
      <c r="CO266" t="str">
        <f t="shared" si="390"/>
        <v/>
      </c>
      <c r="CP266" t="str">
        <f t="shared" si="391"/>
        <v>{{5,1,1,7137835,0}|</v>
      </c>
      <c r="CQ266" t="str">
        <f t="shared" si="392"/>
        <v>{5,1,2,11665920,0}|</v>
      </c>
      <c r="CR266" t="str">
        <f t="shared" si="393"/>
        <v>{5,1,3,250450387,3}}</v>
      </c>
      <c r="CS266" t="str">
        <f t="shared" si="394"/>
        <v/>
      </c>
      <c r="CT266" t="str">
        <f t="shared" si="395"/>
        <v>{{5,1,1,8058847,0}|</v>
      </c>
      <c r="CU266" t="str">
        <f t="shared" si="396"/>
        <v>{5,1,2,13171200,0}|</v>
      </c>
      <c r="CV266" t="str">
        <f t="shared" si="397"/>
        <v>{5,1,3,282766567,3}}</v>
      </c>
    </row>
    <row r="267" spans="50:100" x14ac:dyDescent="0.15">
      <c r="AX267">
        <v>261</v>
      </c>
      <c r="AZ267">
        <f t="shared" ref="AZ267:BC267" si="400">AZ207</f>
        <v>0.75</v>
      </c>
      <c r="BA267">
        <f t="shared" si="400"/>
        <v>1</v>
      </c>
      <c r="BB267">
        <f t="shared" si="400"/>
        <v>1</v>
      </c>
      <c r="BC267">
        <f t="shared" si="400"/>
        <v>1.5</v>
      </c>
      <c r="BE267">
        <f t="shared" si="362"/>
        <v>620</v>
      </c>
      <c r="BF267">
        <f t="shared" si="363"/>
        <v>700</v>
      </c>
      <c r="BG267">
        <f t="shared" si="364"/>
        <v>700</v>
      </c>
      <c r="BH267">
        <f t="shared" si="365"/>
        <v>1100</v>
      </c>
      <c r="BN267">
        <f>'sheet1 (2)'!Y266</f>
        <v>38712089</v>
      </c>
      <c r="BO267">
        <f>'sheet1 (2)'!Z266</f>
        <v>59136000</v>
      </c>
      <c r="BP267">
        <f>'sheet1 (2)'!AA266</f>
        <v>1269564179</v>
      </c>
      <c r="BR267">
        <f t="shared" si="371"/>
        <v>4800299</v>
      </c>
      <c r="BS267">
        <f t="shared" si="372"/>
        <v>7332864</v>
      </c>
      <c r="BT267">
        <f t="shared" si="373"/>
        <v>157425958</v>
      </c>
      <c r="BV267">
        <f t="shared" si="374"/>
        <v>5419692</v>
      </c>
      <c r="BW267">
        <f t="shared" si="375"/>
        <v>8279040</v>
      </c>
      <c r="BX267">
        <f t="shared" si="376"/>
        <v>177738985</v>
      </c>
      <c r="BZ267">
        <f t="shared" si="377"/>
        <v>5419692</v>
      </c>
      <c r="CA267">
        <f t="shared" si="378"/>
        <v>8279040</v>
      </c>
      <c r="CB267">
        <f t="shared" si="379"/>
        <v>177738985</v>
      </c>
      <c r="CD267">
        <f t="shared" si="380"/>
        <v>8516659</v>
      </c>
      <c r="CE267">
        <f t="shared" si="381"/>
        <v>13009920</v>
      </c>
      <c r="CF267">
        <f t="shared" si="382"/>
        <v>279304119</v>
      </c>
      <c r="CH267" t="str">
        <f t="shared" si="383"/>
        <v>{{5,1,1,4800299,0}|</v>
      </c>
      <c r="CI267" t="str">
        <f t="shared" si="384"/>
        <v>{5,1,2,7332864,0}|</v>
      </c>
      <c r="CJ267" t="str">
        <f t="shared" si="385"/>
        <v>{5,1,3,157425958,3}}</v>
      </c>
      <c r="CK267" t="str">
        <f t="shared" si="386"/>
        <v/>
      </c>
      <c r="CL267" t="str">
        <f t="shared" si="387"/>
        <v>{{5,1,1,5419692,0}|</v>
      </c>
      <c r="CM267" t="str">
        <f t="shared" si="388"/>
        <v>{5,1,2,8279040,0}|</v>
      </c>
      <c r="CN267" t="str">
        <f t="shared" si="389"/>
        <v>{5,1,3,177738985,3}}</v>
      </c>
      <c r="CO267" t="str">
        <f t="shared" si="390"/>
        <v/>
      </c>
      <c r="CP267" t="str">
        <f t="shared" si="391"/>
        <v>{{5,1,1,5419692,0}|</v>
      </c>
      <c r="CQ267" t="str">
        <f t="shared" si="392"/>
        <v>{5,1,2,8279040,0}|</v>
      </c>
      <c r="CR267" t="str">
        <f t="shared" si="393"/>
        <v>{5,1,3,177738985,3}}</v>
      </c>
      <c r="CS267" t="str">
        <f t="shared" si="394"/>
        <v/>
      </c>
      <c r="CT267" t="str">
        <f t="shared" si="395"/>
        <v>{{5,1,1,8516659,0}|</v>
      </c>
      <c r="CU267" t="str">
        <f t="shared" si="396"/>
        <v>{5,1,2,13009920,0}|</v>
      </c>
      <c r="CV267" t="str">
        <f t="shared" si="397"/>
        <v>{5,1,3,279304119,3}}</v>
      </c>
    </row>
    <row r="268" spans="50:100" x14ac:dyDescent="0.15">
      <c r="AX268">
        <v>262</v>
      </c>
      <c r="AZ268">
        <f t="shared" ref="AZ268:BC268" si="401">AZ208</f>
        <v>1.5</v>
      </c>
      <c r="BA268">
        <f t="shared" si="401"/>
        <v>0.6</v>
      </c>
      <c r="BB268">
        <f t="shared" si="401"/>
        <v>1.5</v>
      </c>
      <c r="BC268">
        <f t="shared" si="401"/>
        <v>1</v>
      </c>
      <c r="BE268">
        <f t="shared" si="362"/>
        <v>1100</v>
      </c>
      <c r="BF268">
        <f t="shared" si="363"/>
        <v>500</v>
      </c>
      <c r="BG268">
        <f t="shared" si="364"/>
        <v>1100</v>
      </c>
      <c r="BH268">
        <f t="shared" si="365"/>
        <v>700</v>
      </c>
      <c r="BN268">
        <f>'sheet1 (2)'!Y267</f>
        <v>3832136</v>
      </c>
      <c r="BO268">
        <f>'sheet1 (2)'!Z267</f>
        <v>490000</v>
      </c>
      <c r="BP268">
        <f>'sheet1 (2)'!AA267</f>
        <v>10519589</v>
      </c>
      <c r="BR268">
        <f t="shared" si="371"/>
        <v>843069</v>
      </c>
      <c r="BS268">
        <f t="shared" si="372"/>
        <v>107800</v>
      </c>
      <c r="BT268">
        <f t="shared" si="373"/>
        <v>2314309</v>
      </c>
      <c r="BV268">
        <f t="shared" si="374"/>
        <v>383213</v>
      </c>
      <c r="BW268">
        <f t="shared" si="375"/>
        <v>49000</v>
      </c>
      <c r="BX268">
        <f t="shared" si="376"/>
        <v>1051958</v>
      </c>
      <c r="BZ268">
        <f t="shared" si="377"/>
        <v>843069</v>
      </c>
      <c r="CA268">
        <f t="shared" si="378"/>
        <v>107800</v>
      </c>
      <c r="CB268">
        <f t="shared" si="379"/>
        <v>2314309</v>
      </c>
      <c r="CD268">
        <f t="shared" si="380"/>
        <v>536499</v>
      </c>
      <c r="CE268">
        <f t="shared" si="381"/>
        <v>68600</v>
      </c>
      <c r="CF268">
        <f t="shared" si="382"/>
        <v>1472742</v>
      </c>
      <c r="CH268" t="str">
        <f t="shared" si="383"/>
        <v>{{5,1,1,843069,0}|</v>
      </c>
      <c r="CI268" t="str">
        <f t="shared" si="384"/>
        <v>{5,1,2,107800,0}|</v>
      </c>
      <c r="CJ268" t="str">
        <f t="shared" si="385"/>
        <v>{5,1,3,2314309,3}}</v>
      </c>
      <c r="CK268" t="str">
        <f t="shared" si="386"/>
        <v/>
      </c>
      <c r="CL268" t="str">
        <f t="shared" si="387"/>
        <v>{{5,1,1,383213,0}|</v>
      </c>
      <c r="CM268" t="str">
        <f t="shared" si="388"/>
        <v>{5,1,2,49000,0}|</v>
      </c>
      <c r="CN268" t="str">
        <f t="shared" si="389"/>
        <v>{5,1,3,1051958,3}}</v>
      </c>
      <c r="CO268" t="str">
        <f t="shared" si="390"/>
        <v/>
      </c>
      <c r="CP268" t="str">
        <f t="shared" si="391"/>
        <v>{{5,1,1,843069,0}|</v>
      </c>
      <c r="CQ268" t="str">
        <f t="shared" si="392"/>
        <v>{5,1,2,107800,0}|</v>
      </c>
      <c r="CR268" t="str">
        <f t="shared" si="393"/>
        <v>{5,1,3,2314309,3}}</v>
      </c>
      <c r="CS268" t="str">
        <f t="shared" si="394"/>
        <v/>
      </c>
      <c r="CT268" t="str">
        <f t="shared" si="395"/>
        <v>{{5,1,1,536499,0}|</v>
      </c>
      <c r="CU268" t="str">
        <f t="shared" si="396"/>
        <v>{5,1,2,68600,0}|</v>
      </c>
      <c r="CV268" t="str">
        <f t="shared" si="397"/>
        <v>{5,1,3,1472742,3}}</v>
      </c>
    </row>
    <row r="269" spans="50:100" x14ac:dyDescent="0.15">
      <c r="AX269">
        <v>263</v>
      </c>
      <c r="AZ269">
        <f t="shared" ref="AZ269:BC269" si="402">AZ209</f>
        <v>1.5</v>
      </c>
      <c r="BA269">
        <f t="shared" si="402"/>
        <v>0.6</v>
      </c>
      <c r="BB269">
        <f t="shared" si="402"/>
        <v>3</v>
      </c>
      <c r="BC269">
        <f t="shared" si="402"/>
        <v>0.75</v>
      </c>
      <c r="BE269">
        <f t="shared" si="362"/>
        <v>1100</v>
      </c>
      <c r="BF269">
        <f t="shared" si="363"/>
        <v>500</v>
      </c>
      <c r="BG269">
        <f t="shared" si="364"/>
        <v>1200</v>
      </c>
      <c r="BH269">
        <f t="shared" si="365"/>
        <v>620</v>
      </c>
      <c r="BN269">
        <f>'sheet1 (2)'!Y268</f>
        <v>5289850</v>
      </c>
      <c r="BO269">
        <f>'sheet1 (2)'!Z268</f>
        <v>508200</v>
      </c>
      <c r="BP269">
        <f>'sheet1 (2)'!AA268</f>
        <v>10910317</v>
      </c>
      <c r="BR269">
        <f t="shared" si="371"/>
        <v>1163767</v>
      </c>
      <c r="BS269">
        <f t="shared" si="372"/>
        <v>111804</v>
      </c>
      <c r="BT269">
        <f t="shared" si="373"/>
        <v>2400269</v>
      </c>
      <c r="BV269">
        <f t="shared" si="374"/>
        <v>528985</v>
      </c>
      <c r="BW269">
        <f t="shared" si="375"/>
        <v>50820</v>
      </c>
      <c r="BX269">
        <f t="shared" si="376"/>
        <v>1091031</v>
      </c>
      <c r="BZ269">
        <f t="shared" si="377"/>
        <v>1269564</v>
      </c>
      <c r="CA269">
        <f t="shared" si="378"/>
        <v>121968</v>
      </c>
      <c r="CB269">
        <f t="shared" si="379"/>
        <v>2618476</v>
      </c>
      <c r="CD269">
        <f t="shared" si="380"/>
        <v>655941</v>
      </c>
      <c r="CE269">
        <f t="shared" si="381"/>
        <v>63016</v>
      </c>
      <c r="CF269">
        <f t="shared" si="382"/>
        <v>1352879</v>
      </c>
      <c r="CH269" t="str">
        <f t="shared" si="383"/>
        <v>{{5,1,1,1163767,0}|</v>
      </c>
      <c r="CI269" t="str">
        <f t="shared" si="384"/>
        <v>{5,1,2,111804,0}|</v>
      </c>
      <c r="CJ269" t="str">
        <f t="shared" si="385"/>
        <v>{5,1,3,2400269,3}}</v>
      </c>
      <c r="CK269" t="str">
        <f t="shared" si="386"/>
        <v/>
      </c>
      <c r="CL269" t="str">
        <f t="shared" si="387"/>
        <v>{{5,1,1,528985,0}|</v>
      </c>
      <c r="CM269" t="str">
        <f t="shared" si="388"/>
        <v>{5,1,2,50820,0}|</v>
      </c>
      <c r="CN269" t="str">
        <f t="shared" si="389"/>
        <v>{5,1,3,1091031,3}}</v>
      </c>
      <c r="CO269" t="str">
        <f t="shared" si="390"/>
        <v/>
      </c>
      <c r="CP269" t="str">
        <f t="shared" si="391"/>
        <v>{{5,1,1,1269564,0}|</v>
      </c>
      <c r="CQ269" t="str">
        <f t="shared" si="392"/>
        <v>{5,1,2,121968,0}|</v>
      </c>
      <c r="CR269" t="str">
        <f t="shared" si="393"/>
        <v>{5,1,3,2618476,3}}</v>
      </c>
      <c r="CS269" t="str">
        <f t="shared" si="394"/>
        <v/>
      </c>
      <c r="CT269" t="str">
        <f t="shared" si="395"/>
        <v>{{5,1,1,655941,0}|</v>
      </c>
      <c r="CU269" t="str">
        <f t="shared" si="396"/>
        <v>{5,1,2,63016,0}|</v>
      </c>
      <c r="CV269" t="str">
        <f t="shared" si="397"/>
        <v>{5,1,3,1352879,3}}</v>
      </c>
    </row>
    <row r="270" spans="50:100" x14ac:dyDescent="0.15">
      <c r="AX270">
        <v>264</v>
      </c>
      <c r="AZ270">
        <f t="shared" ref="AZ270:BC270" si="403">AZ210</f>
        <v>1</v>
      </c>
      <c r="BA270">
        <f t="shared" si="403"/>
        <v>0.42857142857142855</v>
      </c>
      <c r="BB270">
        <f t="shared" si="403"/>
        <v>0</v>
      </c>
      <c r="BC270">
        <f t="shared" si="403"/>
        <v>1.5</v>
      </c>
      <c r="BE270">
        <f t="shared" si="362"/>
        <v>700</v>
      </c>
      <c r="BF270">
        <f t="shared" si="363"/>
        <v>280</v>
      </c>
      <c r="BG270">
        <f t="shared" si="364"/>
        <v>0</v>
      </c>
      <c r="BH270">
        <f t="shared" si="365"/>
        <v>1100</v>
      </c>
      <c r="BN270">
        <f>'sheet1 (2)'!Y269</f>
        <v>9137014</v>
      </c>
      <c r="BO270">
        <f>'sheet1 (2)'!Z269</f>
        <v>771400</v>
      </c>
      <c r="BP270">
        <f>'sheet1 (2)'!AA269</f>
        <v>16560839</v>
      </c>
      <c r="BR270">
        <f t="shared" si="371"/>
        <v>1279181</v>
      </c>
      <c r="BS270">
        <f t="shared" si="372"/>
        <v>107996</v>
      </c>
      <c r="BT270">
        <f t="shared" si="373"/>
        <v>2318517</v>
      </c>
      <c r="BV270">
        <f t="shared" si="374"/>
        <v>511672</v>
      </c>
      <c r="BW270">
        <f t="shared" si="375"/>
        <v>43198</v>
      </c>
      <c r="BX270">
        <f t="shared" si="376"/>
        <v>927406</v>
      </c>
      <c r="BZ270">
        <f t="shared" si="377"/>
        <v>0</v>
      </c>
      <c r="CA270">
        <f t="shared" si="378"/>
        <v>0</v>
      </c>
      <c r="CB270">
        <f t="shared" si="379"/>
        <v>0</v>
      </c>
      <c r="CD270">
        <f t="shared" si="380"/>
        <v>2010143</v>
      </c>
      <c r="CE270">
        <f t="shared" si="381"/>
        <v>169708</v>
      </c>
      <c r="CF270">
        <f t="shared" si="382"/>
        <v>3643384</v>
      </c>
      <c r="CH270" t="str">
        <f t="shared" si="383"/>
        <v>{{5,1,1,1279181,0}|</v>
      </c>
      <c r="CI270" t="str">
        <f t="shared" si="384"/>
        <v>{5,1,2,107996,0}|</v>
      </c>
      <c r="CJ270" t="str">
        <f t="shared" si="385"/>
        <v>{5,1,3,2318517,3}}</v>
      </c>
      <c r="CK270" t="str">
        <f t="shared" si="386"/>
        <v/>
      </c>
      <c r="CL270" t="str">
        <f t="shared" si="387"/>
        <v>{{5,1,1,511672,0}|</v>
      </c>
      <c r="CM270" t="str">
        <f t="shared" si="388"/>
        <v>{5,1,2,43198,0}|</v>
      </c>
      <c r="CN270" t="str">
        <f t="shared" si="389"/>
        <v>{5,1,3,927406,3}}</v>
      </c>
      <c r="CO270" t="str">
        <f t="shared" si="390"/>
        <v/>
      </c>
      <c r="CP270" t="str">
        <f t="shared" si="391"/>
        <v>{{5,1,1,0,0}|</v>
      </c>
      <c r="CQ270" t="str">
        <f t="shared" si="392"/>
        <v>{5,1,2,0,0}|</v>
      </c>
      <c r="CR270" t="str">
        <f t="shared" si="393"/>
        <v>{5,1,3,0,3}}</v>
      </c>
      <c r="CS270" t="str">
        <f t="shared" si="394"/>
        <v/>
      </c>
      <c r="CT270" t="str">
        <f t="shared" si="395"/>
        <v>{{5,1,1,2010143,0}|</v>
      </c>
      <c r="CU270" t="str">
        <f t="shared" si="396"/>
        <v>{5,1,2,169708,0}|</v>
      </c>
      <c r="CV270" t="str">
        <f t="shared" si="397"/>
        <v>{5,1,3,3643384,3}}</v>
      </c>
    </row>
    <row r="271" spans="50:100" x14ac:dyDescent="0.15">
      <c r="AX271">
        <v>265</v>
      </c>
      <c r="AZ271">
        <f t="shared" ref="AZ271:BC271" si="404">AZ211</f>
        <v>1.5</v>
      </c>
      <c r="BA271">
        <f t="shared" si="404"/>
        <v>0.6</v>
      </c>
      <c r="BB271">
        <f t="shared" si="404"/>
        <v>0.75</v>
      </c>
      <c r="BC271">
        <f t="shared" si="404"/>
        <v>3</v>
      </c>
      <c r="BE271">
        <f t="shared" si="362"/>
        <v>1100</v>
      </c>
      <c r="BF271">
        <f t="shared" si="363"/>
        <v>500</v>
      </c>
      <c r="BG271">
        <f t="shared" si="364"/>
        <v>620</v>
      </c>
      <c r="BH271">
        <f t="shared" si="365"/>
        <v>1200</v>
      </c>
      <c r="BN271">
        <f>'sheet1 (2)'!Y270</f>
        <v>13419990</v>
      </c>
      <c r="BO271">
        <f>'sheet1 (2)'!Z270</f>
        <v>5918500</v>
      </c>
      <c r="BP271">
        <f>'sheet1 (2)'!AA270</f>
        <v>127061613</v>
      </c>
      <c r="BR271">
        <f t="shared" si="371"/>
        <v>2952397</v>
      </c>
      <c r="BS271">
        <f t="shared" si="372"/>
        <v>1302070</v>
      </c>
      <c r="BT271">
        <f t="shared" si="373"/>
        <v>27953554</v>
      </c>
      <c r="BV271">
        <f t="shared" si="374"/>
        <v>1341999</v>
      </c>
      <c r="BW271">
        <f t="shared" si="375"/>
        <v>591850</v>
      </c>
      <c r="BX271">
        <f t="shared" si="376"/>
        <v>12706161</v>
      </c>
      <c r="BZ271">
        <f t="shared" si="377"/>
        <v>1664078</v>
      </c>
      <c r="CA271">
        <f t="shared" si="378"/>
        <v>733894</v>
      </c>
      <c r="CB271">
        <f t="shared" si="379"/>
        <v>15755640</v>
      </c>
      <c r="CD271">
        <f t="shared" si="380"/>
        <v>3220797</v>
      </c>
      <c r="CE271">
        <f t="shared" si="381"/>
        <v>1420440</v>
      </c>
      <c r="CF271">
        <f t="shared" si="382"/>
        <v>30494787</v>
      </c>
      <c r="CH271" t="str">
        <f t="shared" si="383"/>
        <v>{{5,1,1,2952397,0}|</v>
      </c>
      <c r="CI271" t="str">
        <f t="shared" si="384"/>
        <v>{5,1,2,1302070,0}|</v>
      </c>
      <c r="CJ271" t="str">
        <f t="shared" si="385"/>
        <v>{5,1,3,27953554,3}}</v>
      </c>
      <c r="CK271" t="str">
        <f t="shared" si="386"/>
        <v/>
      </c>
      <c r="CL271" t="str">
        <f t="shared" si="387"/>
        <v>{{5,1,1,1341999,0}|</v>
      </c>
      <c r="CM271" t="str">
        <f t="shared" si="388"/>
        <v>{5,1,2,591850,0}|</v>
      </c>
      <c r="CN271" t="str">
        <f t="shared" si="389"/>
        <v>{5,1,3,12706161,3}}</v>
      </c>
      <c r="CO271" t="str">
        <f t="shared" si="390"/>
        <v/>
      </c>
      <c r="CP271" t="str">
        <f t="shared" si="391"/>
        <v>{{5,1,1,1664078,0}|</v>
      </c>
      <c r="CQ271" t="str">
        <f t="shared" si="392"/>
        <v>{5,1,2,733894,0}|</v>
      </c>
      <c r="CR271" t="str">
        <f t="shared" si="393"/>
        <v>{5,1,3,15755640,3}}</v>
      </c>
      <c r="CS271" t="str">
        <f t="shared" si="394"/>
        <v/>
      </c>
      <c r="CT271" t="str">
        <f t="shared" si="395"/>
        <v>{{5,1,1,3220797,0}|</v>
      </c>
      <c r="CU271" t="str">
        <f t="shared" si="396"/>
        <v>{5,1,2,1420440,0}|</v>
      </c>
      <c r="CV271" t="str">
        <f t="shared" si="397"/>
        <v>{5,1,3,30494787,3}}</v>
      </c>
    </row>
    <row r="272" spans="50:100" x14ac:dyDescent="0.15">
      <c r="AX272">
        <v>266</v>
      </c>
      <c r="AZ272">
        <f t="shared" ref="AZ272:BC272" si="405">AZ212</f>
        <v>3</v>
      </c>
      <c r="BA272">
        <f t="shared" si="405"/>
        <v>0.75</v>
      </c>
      <c r="BB272">
        <f t="shared" si="405"/>
        <v>1</v>
      </c>
      <c r="BC272">
        <f t="shared" si="405"/>
        <v>0.75</v>
      </c>
      <c r="BE272">
        <f t="shared" si="362"/>
        <v>1200</v>
      </c>
      <c r="BF272">
        <f t="shared" si="363"/>
        <v>620</v>
      </c>
      <c r="BG272">
        <f t="shared" si="364"/>
        <v>700</v>
      </c>
      <c r="BH272">
        <f t="shared" si="365"/>
        <v>620</v>
      </c>
      <c r="BN272">
        <f>'sheet1 (2)'!Y271</f>
        <v>21399850</v>
      </c>
      <c r="BO272">
        <f>'sheet1 (2)'!Z271</f>
        <v>7350000</v>
      </c>
      <c r="BP272">
        <f>'sheet1 (2)'!AA271</f>
        <v>157793843</v>
      </c>
      <c r="BR272">
        <f t="shared" si="371"/>
        <v>5135964</v>
      </c>
      <c r="BS272">
        <f t="shared" si="372"/>
        <v>1764000</v>
      </c>
      <c r="BT272">
        <f t="shared" si="373"/>
        <v>37870522</v>
      </c>
      <c r="BV272">
        <f t="shared" si="374"/>
        <v>2653581</v>
      </c>
      <c r="BW272">
        <f t="shared" si="375"/>
        <v>911400</v>
      </c>
      <c r="BX272">
        <f t="shared" si="376"/>
        <v>19566436</v>
      </c>
      <c r="BZ272">
        <f t="shared" si="377"/>
        <v>2995979</v>
      </c>
      <c r="CA272">
        <f t="shared" si="378"/>
        <v>1029000</v>
      </c>
      <c r="CB272">
        <f t="shared" si="379"/>
        <v>22091138</v>
      </c>
      <c r="CD272">
        <f t="shared" si="380"/>
        <v>2653581</v>
      </c>
      <c r="CE272">
        <f t="shared" si="381"/>
        <v>911400</v>
      </c>
      <c r="CF272">
        <f t="shared" si="382"/>
        <v>19566436</v>
      </c>
      <c r="CH272" t="str">
        <f t="shared" si="383"/>
        <v>{{5,1,1,5135964,0}|</v>
      </c>
      <c r="CI272" t="str">
        <f t="shared" si="384"/>
        <v>{5,1,2,1764000,0}|</v>
      </c>
      <c r="CJ272" t="str">
        <f t="shared" si="385"/>
        <v>{5,1,3,37870522,3}}</v>
      </c>
      <c r="CK272" t="str">
        <f t="shared" si="386"/>
        <v/>
      </c>
      <c r="CL272" t="str">
        <f t="shared" si="387"/>
        <v>{{5,1,1,2653581,0}|</v>
      </c>
      <c r="CM272" t="str">
        <f t="shared" si="388"/>
        <v>{5,1,2,911400,0}|</v>
      </c>
      <c r="CN272" t="str">
        <f t="shared" si="389"/>
        <v>{5,1,3,19566436,3}}</v>
      </c>
      <c r="CO272" t="str">
        <f t="shared" si="390"/>
        <v/>
      </c>
      <c r="CP272" t="str">
        <f t="shared" si="391"/>
        <v>{{5,1,1,2995979,0}|</v>
      </c>
      <c r="CQ272" t="str">
        <f t="shared" si="392"/>
        <v>{5,1,2,1029000,0}|</v>
      </c>
      <c r="CR272" t="str">
        <f t="shared" si="393"/>
        <v>{5,1,3,22091138,3}}</v>
      </c>
      <c r="CS272" t="str">
        <f t="shared" si="394"/>
        <v/>
      </c>
      <c r="CT272" t="str">
        <f t="shared" si="395"/>
        <v>{{5,1,1,2653581,0}|</v>
      </c>
      <c r="CU272" t="str">
        <f t="shared" si="396"/>
        <v>{5,1,2,911400,0}|</v>
      </c>
      <c r="CV272" t="str">
        <f t="shared" si="397"/>
        <v>{5,1,3,19566436,3}}</v>
      </c>
    </row>
    <row r="273" spans="50:100" x14ac:dyDescent="0.15">
      <c r="AX273">
        <v>267</v>
      </c>
      <c r="AZ273">
        <f t="shared" ref="AZ273:BC273" si="406">AZ213</f>
        <v>1</v>
      </c>
      <c r="BA273">
        <f t="shared" si="406"/>
        <v>1</v>
      </c>
      <c r="BB273">
        <f t="shared" si="406"/>
        <v>0.75</v>
      </c>
      <c r="BC273">
        <f t="shared" si="406"/>
        <v>1.5</v>
      </c>
      <c r="BE273">
        <f t="shared" si="362"/>
        <v>700</v>
      </c>
      <c r="BF273">
        <f t="shared" si="363"/>
        <v>700</v>
      </c>
      <c r="BG273">
        <f t="shared" si="364"/>
        <v>620</v>
      </c>
      <c r="BH273">
        <f t="shared" si="365"/>
        <v>1100</v>
      </c>
      <c r="BN273">
        <f>'sheet1 (2)'!Y272</f>
        <v>47912221</v>
      </c>
      <c r="BO273">
        <f>'sheet1 (2)'!Z272</f>
        <v>46284000</v>
      </c>
      <c r="BP273">
        <f>'sheet1 (2)'!AA272</f>
        <v>993650372</v>
      </c>
      <c r="BR273">
        <f t="shared" si="371"/>
        <v>6707710</v>
      </c>
      <c r="BS273">
        <f t="shared" si="372"/>
        <v>6479760</v>
      </c>
      <c r="BT273">
        <f t="shared" si="373"/>
        <v>139111052</v>
      </c>
      <c r="BV273">
        <f t="shared" si="374"/>
        <v>6707710</v>
      </c>
      <c r="BW273">
        <f t="shared" si="375"/>
        <v>6479760</v>
      </c>
      <c r="BX273">
        <f t="shared" si="376"/>
        <v>139111052</v>
      </c>
      <c r="BZ273">
        <f t="shared" si="377"/>
        <v>5941115</v>
      </c>
      <c r="CA273">
        <f t="shared" si="378"/>
        <v>5739216</v>
      </c>
      <c r="CB273">
        <f t="shared" si="379"/>
        <v>123212646</v>
      </c>
      <c r="CD273">
        <f t="shared" si="380"/>
        <v>10540688</v>
      </c>
      <c r="CE273">
        <f t="shared" si="381"/>
        <v>10182480</v>
      </c>
      <c r="CF273">
        <f t="shared" si="382"/>
        <v>218603081</v>
      </c>
      <c r="CH273" t="str">
        <f t="shared" si="383"/>
        <v>{{5,1,1,6707710,0}|</v>
      </c>
      <c r="CI273" t="str">
        <f t="shared" si="384"/>
        <v>{5,1,2,6479760,0}|</v>
      </c>
      <c r="CJ273" t="str">
        <f t="shared" si="385"/>
        <v>{5,1,3,139111052,3}}</v>
      </c>
      <c r="CK273" t="str">
        <f t="shared" si="386"/>
        <v/>
      </c>
      <c r="CL273" t="str">
        <f t="shared" si="387"/>
        <v>{{5,1,1,6707710,0}|</v>
      </c>
      <c r="CM273" t="str">
        <f t="shared" si="388"/>
        <v>{5,1,2,6479760,0}|</v>
      </c>
      <c r="CN273" t="str">
        <f t="shared" si="389"/>
        <v>{5,1,3,139111052,3}}</v>
      </c>
      <c r="CO273" t="str">
        <f t="shared" si="390"/>
        <v/>
      </c>
      <c r="CP273" t="str">
        <f t="shared" si="391"/>
        <v>{{5,1,1,5941115,0}|</v>
      </c>
      <c r="CQ273" t="str">
        <f t="shared" si="392"/>
        <v>{5,1,2,5739216,0}|</v>
      </c>
      <c r="CR273" t="str">
        <f t="shared" si="393"/>
        <v>{5,1,3,123212646,3}}</v>
      </c>
      <c r="CS273" t="str">
        <f t="shared" si="394"/>
        <v/>
      </c>
      <c r="CT273" t="str">
        <f t="shared" si="395"/>
        <v>{{5,1,1,10540688,0}|</v>
      </c>
      <c r="CU273" t="str">
        <f t="shared" si="396"/>
        <v>{5,1,2,10182480,0}|</v>
      </c>
      <c r="CV273" t="str">
        <f t="shared" si="397"/>
        <v>{5,1,3,218603081,3}}</v>
      </c>
    </row>
    <row r="274" spans="50:100" x14ac:dyDescent="0.15">
      <c r="AX274">
        <v>268</v>
      </c>
      <c r="AZ274">
        <f t="shared" ref="AZ274:BC274" si="407">AZ214</f>
        <v>1</v>
      </c>
      <c r="BA274">
        <f t="shared" si="407"/>
        <v>1</v>
      </c>
      <c r="BB274">
        <f t="shared" si="407"/>
        <v>1</v>
      </c>
      <c r="BC274">
        <f t="shared" si="407"/>
        <v>1</v>
      </c>
      <c r="BE274">
        <f t="shared" si="362"/>
        <v>700</v>
      </c>
      <c r="BF274">
        <f t="shared" si="363"/>
        <v>700</v>
      </c>
      <c r="BG274">
        <f t="shared" si="364"/>
        <v>700</v>
      </c>
      <c r="BH274">
        <f t="shared" si="365"/>
        <v>700</v>
      </c>
      <c r="BN274">
        <f>'sheet1 (2)'!Y273</f>
        <v>52315421</v>
      </c>
      <c r="BO274">
        <f>'sheet1 (2)'!Z273</f>
        <v>56700000</v>
      </c>
      <c r="BP274">
        <f>'sheet1 (2)'!AA273</f>
        <v>1217266790</v>
      </c>
      <c r="BR274">
        <f t="shared" si="371"/>
        <v>7324158</v>
      </c>
      <c r="BS274">
        <f t="shared" si="372"/>
        <v>7938000</v>
      </c>
      <c r="BT274">
        <f t="shared" si="373"/>
        <v>170417350</v>
      </c>
      <c r="BV274">
        <f t="shared" si="374"/>
        <v>7324158</v>
      </c>
      <c r="BW274">
        <f t="shared" si="375"/>
        <v>7938000</v>
      </c>
      <c r="BX274">
        <f t="shared" si="376"/>
        <v>170417350</v>
      </c>
      <c r="BZ274">
        <f t="shared" si="377"/>
        <v>7324158</v>
      </c>
      <c r="CA274">
        <f t="shared" si="378"/>
        <v>7938000</v>
      </c>
      <c r="CB274">
        <f t="shared" si="379"/>
        <v>170417350</v>
      </c>
      <c r="CD274">
        <f t="shared" si="380"/>
        <v>7324158</v>
      </c>
      <c r="CE274">
        <f t="shared" si="381"/>
        <v>7938000</v>
      </c>
      <c r="CF274">
        <f t="shared" si="382"/>
        <v>170417350</v>
      </c>
      <c r="CH274" t="str">
        <f t="shared" si="383"/>
        <v>{{5,1,1,7324158,0}|</v>
      </c>
      <c r="CI274" t="str">
        <f t="shared" si="384"/>
        <v>{5,1,2,7938000,0}|</v>
      </c>
      <c r="CJ274" t="str">
        <f t="shared" si="385"/>
        <v>{5,1,3,170417350,3}}</v>
      </c>
      <c r="CK274" t="str">
        <f t="shared" si="386"/>
        <v/>
      </c>
      <c r="CL274" t="str">
        <f t="shared" si="387"/>
        <v>{{5,1,1,7324158,0}|</v>
      </c>
      <c r="CM274" t="str">
        <f t="shared" si="388"/>
        <v>{5,1,2,7938000,0}|</v>
      </c>
      <c r="CN274" t="str">
        <f t="shared" si="389"/>
        <v>{5,1,3,170417350,3}}</v>
      </c>
      <c r="CO274" t="str">
        <f t="shared" si="390"/>
        <v/>
      </c>
      <c r="CP274" t="str">
        <f t="shared" si="391"/>
        <v>{{5,1,1,7324158,0}|</v>
      </c>
      <c r="CQ274" t="str">
        <f t="shared" si="392"/>
        <v>{5,1,2,7938000,0}|</v>
      </c>
      <c r="CR274" t="str">
        <f t="shared" si="393"/>
        <v>{5,1,3,170417350,3}}</v>
      </c>
      <c r="CS274" t="str">
        <f t="shared" si="394"/>
        <v/>
      </c>
      <c r="CT274" t="str">
        <f t="shared" si="395"/>
        <v>{{5,1,1,7324158,0}|</v>
      </c>
      <c r="CU274" t="str">
        <f t="shared" si="396"/>
        <v>{5,1,2,7938000,0}|</v>
      </c>
      <c r="CV274" t="str">
        <f t="shared" si="397"/>
        <v>{5,1,3,170417350,3}}</v>
      </c>
    </row>
    <row r="275" spans="50:100" x14ac:dyDescent="0.15">
      <c r="AX275">
        <v>269</v>
      </c>
      <c r="AZ275">
        <f t="shared" ref="AZ275:BC275" si="408">AZ215</f>
        <v>1</v>
      </c>
      <c r="BA275">
        <f t="shared" si="408"/>
        <v>1</v>
      </c>
      <c r="BB275">
        <f t="shared" si="408"/>
        <v>0.5</v>
      </c>
      <c r="BC275">
        <f t="shared" si="408"/>
        <v>0</v>
      </c>
      <c r="BE275">
        <f t="shared" si="362"/>
        <v>700</v>
      </c>
      <c r="BF275">
        <f t="shared" si="363"/>
        <v>700</v>
      </c>
      <c r="BG275">
        <f t="shared" si="364"/>
        <v>420</v>
      </c>
      <c r="BH275">
        <f t="shared" si="365"/>
        <v>0</v>
      </c>
      <c r="BN275">
        <f>'sheet1 (2)'!Y274</f>
        <v>51311552</v>
      </c>
      <c r="BO275">
        <f>'sheet1 (2)'!Z274</f>
        <v>65094400</v>
      </c>
      <c r="BP275">
        <f>'sheet1 (2)'!AA274</f>
        <v>1397482387</v>
      </c>
      <c r="BR275">
        <f t="shared" si="371"/>
        <v>7183617</v>
      </c>
      <c r="BS275">
        <f t="shared" si="372"/>
        <v>9113216</v>
      </c>
      <c r="BT275">
        <f t="shared" si="373"/>
        <v>195647534</v>
      </c>
      <c r="BV275">
        <f t="shared" si="374"/>
        <v>7183617</v>
      </c>
      <c r="BW275">
        <f t="shared" si="375"/>
        <v>9113216</v>
      </c>
      <c r="BX275">
        <f t="shared" si="376"/>
        <v>195647534</v>
      </c>
      <c r="BZ275">
        <f t="shared" si="377"/>
        <v>4310170</v>
      </c>
      <c r="CA275">
        <f t="shared" si="378"/>
        <v>5467929</v>
      </c>
      <c r="CB275">
        <f t="shared" si="379"/>
        <v>117388520</v>
      </c>
      <c r="CD275">
        <f t="shared" si="380"/>
        <v>0</v>
      </c>
      <c r="CE275">
        <f t="shared" si="381"/>
        <v>0</v>
      </c>
      <c r="CF275">
        <f t="shared" si="382"/>
        <v>0</v>
      </c>
      <c r="CH275" t="str">
        <f t="shared" si="383"/>
        <v>{{5,1,1,7183617,0}|</v>
      </c>
      <c r="CI275" t="str">
        <f t="shared" si="384"/>
        <v>{5,1,2,9113216,0}|</v>
      </c>
      <c r="CJ275" t="str">
        <f t="shared" si="385"/>
        <v>{5,1,3,195647534,3}}</v>
      </c>
      <c r="CK275" t="str">
        <f t="shared" si="386"/>
        <v/>
      </c>
      <c r="CL275" t="str">
        <f t="shared" si="387"/>
        <v>{{5,1,1,7183617,0}|</v>
      </c>
      <c r="CM275" t="str">
        <f t="shared" si="388"/>
        <v>{5,1,2,9113216,0}|</v>
      </c>
      <c r="CN275" t="str">
        <f t="shared" si="389"/>
        <v>{5,1,3,195647534,3}}</v>
      </c>
      <c r="CO275" t="str">
        <f t="shared" si="390"/>
        <v/>
      </c>
      <c r="CP275" t="str">
        <f t="shared" si="391"/>
        <v>{{5,1,1,4310170,0}|</v>
      </c>
      <c r="CQ275" t="str">
        <f t="shared" si="392"/>
        <v>{5,1,2,5467929,0}|</v>
      </c>
      <c r="CR275" t="str">
        <f t="shared" si="393"/>
        <v>{5,1,3,117388520,3}}</v>
      </c>
      <c r="CS275" t="str">
        <f t="shared" si="394"/>
        <v/>
      </c>
      <c r="CT275" t="str">
        <f t="shared" si="395"/>
        <v>{{5,1,1,0,0}|</v>
      </c>
      <c r="CU275" t="str">
        <f t="shared" si="396"/>
        <v>{5,1,2,0,0}|</v>
      </c>
      <c r="CV275" t="str">
        <f t="shared" si="397"/>
        <v>{5,1,3,0,3}}</v>
      </c>
    </row>
    <row r="276" spans="50:100" x14ac:dyDescent="0.15">
      <c r="AX276">
        <v>270</v>
      </c>
      <c r="AZ276">
        <f t="shared" ref="AZ276:BC276" si="409">AZ216</f>
        <v>1.5</v>
      </c>
      <c r="BA276">
        <f t="shared" si="409"/>
        <v>0.6</v>
      </c>
      <c r="BB276">
        <f t="shared" si="409"/>
        <v>1</v>
      </c>
      <c r="BC276">
        <f t="shared" si="409"/>
        <v>1.5</v>
      </c>
      <c r="BE276">
        <f t="shared" si="362"/>
        <v>1100</v>
      </c>
      <c r="BF276">
        <f t="shared" si="363"/>
        <v>500</v>
      </c>
      <c r="BG276">
        <f t="shared" si="364"/>
        <v>700</v>
      </c>
      <c r="BH276">
        <f t="shared" si="365"/>
        <v>1100</v>
      </c>
      <c r="BN276">
        <f>'sheet1 (2)'!Y275</f>
        <v>77676649</v>
      </c>
      <c r="BO276">
        <f>'sheet1 (2)'!Z275</f>
        <v>70560000</v>
      </c>
      <c r="BP276">
        <f>'sheet1 (2)'!AA275</f>
        <v>1514820895</v>
      </c>
      <c r="BR276">
        <f t="shared" si="371"/>
        <v>17088862</v>
      </c>
      <c r="BS276">
        <f t="shared" si="372"/>
        <v>15523200</v>
      </c>
      <c r="BT276">
        <f t="shared" si="373"/>
        <v>333260596</v>
      </c>
      <c r="BV276">
        <f t="shared" si="374"/>
        <v>7767664</v>
      </c>
      <c r="BW276">
        <f t="shared" si="375"/>
        <v>7056000</v>
      </c>
      <c r="BX276">
        <f t="shared" si="376"/>
        <v>151482089</v>
      </c>
      <c r="BZ276">
        <f t="shared" si="377"/>
        <v>10874730</v>
      </c>
      <c r="CA276">
        <f t="shared" si="378"/>
        <v>9878400</v>
      </c>
      <c r="CB276">
        <f t="shared" si="379"/>
        <v>212074925</v>
      </c>
      <c r="CD276">
        <f t="shared" si="380"/>
        <v>17088862</v>
      </c>
      <c r="CE276">
        <f t="shared" si="381"/>
        <v>15523200</v>
      </c>
      <c r="CF276">
        <f t="shared" si="382"/>
        <v>333260596</v>
      </c>
      <c r="CH276" t="str">
        <f t="shared" si="383"/>
        <v>{{5,1,1,17088862,0}|</v>
      </c>
      <c r="CI276" t="str">
        <f t="shared" si="384"/>
        <v>{5,1,2,15523200,0}|</v>
      </c>
      <c r="CJ276" t="str">
        <f t="shared" si="385"/>
        <v>{5,1,3,333260596,3}}</v>
      </c>
      <c r="CK276" t="str">
        <f t="shared" si="386"/>
        <v/>
      </c>
      <c r="CL276" t="str">
        <f t="shared" si="387"/>
        <v>{{5,1,1,7767664,0}|</v>
      </c>
      <c r="CM276" t="str">
        <f t="shared" si="388"/>
        <v>{5,1,2,7056000,0}|</v>
      </c>
      <c r="CN276" t="str">
        <f t="shared" si="389"/>
        <v>{5,1,3,151482089,3}}</v>
      </c>
      <c r="CO276" t="str">
        <f t="shared" si="390"/>
        <v/>
      </c>
      <c r="CP276" t="str">
        <f t="shared" si="391"/>
        <v>{{5,1,1,10874730,0}|</v>
      </c>
      <c r="CQ276" t="str">
        <f t="shared" si="392"/>
        <v>{5,1,2,9878400,0}|</v>
      </c>
      <c r="CR276" t="str">
        <f t="shared" si="393"/>
        <v>{5,1,3,212074925,3}}</v>
      </c>
      <c r="CS276" t="str">
        <f t="shared" si="394"/>
        <v/>
      </c>
      <c r="CT276" t="str">
        <f t="shared" si="395"/>
        <v>{{5,1,1,17088862,0}|</v>
      </c>
      <c r="CU276" t="str">
        <f t="shared" si="396"/>
        <v>{5,1,2,15523200,0}|</v>
      </c>
      <c r="CV276" t="str">
        <f t="shared" si="397"/>
        <v>{5,1,3,333260596,3}}</v>
      </c>
    </row>
    <row r="277" spans="50:100" x14ac:dyDescent="0.15">
      <c r="AX277">
        <v>271</v>
      </c>
      <c r="AZ277">
        <f t="shared" ref="AZ277:BC277" si="410">AZ217</f>
        <v>0.75</v>
      </c>
      <c r="BA277">
        <f t="shared" si="410"/>
        <v>1</v>
      </c>
      <c r="BB277">
        <f t="shared" si="410"/>
        <v>3</v>
      </c>
      <c r="BC277">
        <f t="shared" si="410"/>
        <v>0.75</v>
      </c>
      <c r="BE277">
        <f t="shared" si="362"/>
        <v>620</v>
      </c>
      <c r="BF277">
        <f t="shared" si="363"/>
        <v>700</v>
      </c>
      <c r="BG277">
        <f t="shared" si="364"/>
        <v>1200</v>
      </c>
      <c r="BH277">
        <f t="shared" si="365"/>
        <v>620</v>
      </c>
      <c r="BN277">
        <f>'sheet1 (2)'!Y276</f>
        <v>52249298</v>
      </c>
      <c r="BO277">
        <f>'sheet1 (2)'!Z276</f>
        <v>44352000</v>
      </c>
      <c r="BP277">
        <f>'sheet1 (2)'!AA276</f>
        <v>952173134</v>
      </c>
      <c r="BR277">
        <f t="shared" si="371"/>
        <v>6478912</v>
      </c>
      <c r="BS277">
        <f t="shared" si="372"/>
        <v>5499648</v>
      </c>
      <c r="BT277">
        <f t="shared" si="373"/>
        <v>118069468</v>
      </c>
      <c r="BV277">
        <f t="shared" si="374"/>
        <v>7314901</v>
      </c>
      <c r="BW277">
        <f t="shared" si="375"/>
        <v>6209280</v>
      </c>
      <c r="BX277">
        <f t="shared" si="376"/>
        <v>133304238</v>
      </c>
      <c r="BZ277">
        <f t="shared" si="377"/>
        <v>12539831</v>
      </c>
      <c r="CA277">
        <f t="shared" si="378"/>
        <v>10644480</v>
      </c>
      <c r="CB277">
        <f t="shared" si="379"/>
        <v>228521552</v>
      </c>
      <c r="CD277">
        <f t="shared" si="380"/>
        <v>6478912</v>
      </c>
      <c r="CE277">
        <f t="shared" si="381"/>
        <v>5499648</v>
      </c>
      <c r="CF277">
        <f t="shared" si="382"/>
        <v>118069468</v>
      </c>
      <c r="CH277" t="str">
        <f t="shared" si="383"/>
        <v>{{5,1,1,6478912,0}|</v>
      </c>
      <c r="CI277" t="str">
        <f t="shared" si="384"/>
        <v>{5,1,2,5499648,0}|</v>
      </c>
      <c r="CJ277" t="str">
        <f t="shared" si="385"/>
        <v>{5,1,3,118069468,3}}</v>
      </c>
      <c r="CK277" t="str">
        <f t="shared" si="386"/>
        <v/>
      </c>
      <c r="CL277" t="str">
        <f t="shared" si="387"/>
        <v>{{5,1,1,7314901,0}|</v>
      </c>
      <c r="CM277" t="str">
        <f t="shared" si="388"/>
        <v>{5,1,2,6209280,0}|</v>
      </c>
      <c r="CN277" t="str">
        <f t="shared" si="389"/>
        <v>{5,1,3,133304238,3}}</v>
      </c>
      <c r="CO277" t="str">
        <f t="shared" si="390"/>
        <v/>
      </c>
      <c r="CP277" t="str">
        <f t="shared" si="391"/>
        <v>{{5,1,1,12539831,0}|</v>
      </c>
      <c r="CQ277" t="str">
        <f t="shared" si="392"/>
        <v>{5,1,2,10644480,0}|</v>
      </c>
      <c r="CR277" t="str">
        <f t="shared" si="393"/>
        <v>{5,1,3,228521552,3}}</v>
      </c>
      <c r="CS277" t="str">
        <f t="shared" si="394"/>
        <v/>
      </c>
      <c r="CT277" t="str">
        <f t="shared" si="395"/>
        <v>{{5,1,1,6478912,0}|</v>
      </c>
      <c r="CU277" t="str">
        <f t="shared" si="396"/>
        <v>{5,1,2,5499648,0}|</v>
      </c>
      <c r="CV277" t="str">
        <f t="shared" si="397"/>
        <v>{5,1,3,118069468,3}}</v>
      </c>
    </row>
    <row r="278" spans="50:100" x14ac:dyDescent="0.15">
      <c r="AX278">
        <v>272</v>
      </c>
      <c r="AZ278">
        <f t="shared" ref="AZ278:BC278" si="411">AZ218</f>
        <v>1.5</v>
      </c>
      <c r="BA278">
        <f t="shared" si="411"/>
        <v>0.6</v>
      </c>
      <c r="BB278">
        <f t="shared" si="411"/>
        <v>3</v>
      </c>
      <c r="BC278">
        <f t="shared" si="411"/>
        <v>0.75</v>
      </c>
      <c r="BE278">
        <f t="shared" si="362"/>
        <v>1100</v>
      </c>
      <c r="BF278">
        <f t="shared" si="363"/>
        <v>500</v>
      </c>
      <c r="BG278">
        <f t="shared" si="364"/>
        <v>1200</v>
      </c>
      <c r="BH278">
        <f t="shared" si="365"/>
        <v>620</v>
      </c>
      <c r="BN278">
        <f>'sheet1 (2)'!Y277</f>
        <v>420783</v>
      </c>
      <c r="BO278">
        <f>'sheet1 (2)'!Z277</f>
        <v>49000</v>
      </c>
      <c r="BP278">
        <f>'sheet1 (2)'!AA277</f>
        <v>1051958</v>
      </c>
      <c r="BR278">
        <f t="shared" si="371"/>
        <v>92572</v>
      </c>
      <c r="BS278">
        <f t="shared" si="372"/>
        <v>10780</v>
      </c>
      <c r="BT278">
        <f t="shared" si="373"/>
        <v>231430</v>
      </c>
      <c r="BV278">
        <f t="shared" si="374"/>
        <v>42078</v>
      </c>
      <c r="BW278">
        <f t="shared" si="375"/>
        <v>4900</v>
      </c>
      <c r="BX278">
        <f t="shared" si="376"/>
        <v>105195</v>
      </c>
      <c r="BZ278">
        <f t="shared" si="377"/>
        <v>100987</v>
      </c>
      <c r="CA278">
        <f t="shared" si="378"/>
        <v>11760</v>
      </c>
      <c r="CB278">
        <f t="shared" si="379"/>
        <v>252469</v>
      </c>
      <c r="CD278">
        <f t="shared" si="380"/>
        <v>52177</v>
      </c>
      <c r="CE278">
        <f t="shared" si="381"/>
        <v>6076</v>
      </c>
      <c r="CF278">
        <f t="shared" si="382"/>
        <v>130442</v>
      </c>
      <c r="CH278" t="str">
        <f t="shared" si="383"/>
        <v>{{5,1,1,92572,0}|</v>
      </c>
      <c r="CI278" t="str">
        <f t="shared" si="384"/>
        <v>{5,1,2,10780,0}|</v>
      </c>
      <c r="CJ278" t="str">
        <f t="shared" si="385"/>
        <v>{5,1,3,231430,3}}</v>
      </c>
      <c r="CK278" t="str">
        <f t="shared" si="386"/>
        <v/>
      </c>
      <c r="CL278" t="str">
        <f t="shared" si="387"/>
        <v>{{5,1,1,42078,0}|</v>
      </c>
      <c r="CM278" t="str">
        <f t="shared" si="388"/>
        <v>{5,1,2,4900,0}|</v>
      </c>
      <c r="CN278" t="str">
        <f t="shared" si="389"/>
        <v>{5,1,3,105195,3}}</v>
      </c>
      <c r="CO278" t="str">
        <f t="shared" si="390"/>
        <v/>
      </c>
      <c r="CP278" t="str">
        <f t="shared" si="391"/>
        <v>{{5,1,1,100987,0}|</v>
      </c>
      <c r="CQ278" t="str">
        <f t="shared" si="392"/>
        <v>{5,1,2,11760,0}|</v>
      </c>
      <c r="CR278" t="str">
        <f t="shared" si="393"/>
        <v>{5,1,3,252469,3}}</v>
      </c>
      <c r="CS278" t="str">
        <f t="shared" si="394"/>
        <v/>
      </c>
      <c r="CT278" t="str">
        <f t="shared" si="395"/>
        <v>{{5,1,1,52177,0}|</v>
      </c>
      <c r="CU278" t="str">
        <f t="shared" si="396"/>
        <v>{5,1,2,6076,0}|</v>
      </c>
      <c r="CV278" t="str">
        <f t="shared" si="397"/>
        <v>{5,1,3,130442,3}}</v>
      </c>
    </row>
    <row r="279" spans="50:100" x14ac:dyDescent="0.15">
      <c r="AX279">
        <v>273</v>
      </c>
      <c r="AZ279">
        <f t="shared" ref="AZ279:BC279" si="412">AZ219</f>
        <v>1.5</v>
      </c>
      <c r="BA279">
        <f t="shared" si="412"/>
        <v>0.75</v>
      </c>
      <c r="BB279">
        <f t="shared" si="412"/>
        <v>1</v>
      </c>
      <c r="BC279">
        <f t="shared" si="412"/>
        <v>1</v>
      </c>
      <c r="BE279">
        <f t="shared" si="362"/>
        <v>1100</v>
      </c>
      <c r="BF279">
        <f t="shared" si="363"/>
        <v>620</v>
      </c>
      <c r="BG279">
        <f t="shared" si="364"/>
        <v>700</v>
      </c>
      <c r="BH279">
        <f t="shared" si="365"/>
        <v>700</v>
      </c>
      <c r="BN279">
        <f>'sheet1 (2)'!Y278</f>
        <v>2188074</v>
      </c>
      <c r="BO279">
        <f>'sheet1 (2)'!Z278</f>
        <v>3136000</v>
      </c>
      <c r="BP279">
        <f>'sheet1 (2)'!AA278</f>
        <v>67325373</v>
      </c>
      <c r="BR279">
        <f t="shared" si="371"/>
        <v>481376</v>
      </c>
      <c r="BS279">
        <f t="shared" si="372"/>
        <v>689920</v>
      </c>
      <c r="BT279">
        <f t="shared" si="373"/>
        <v>14811582</v>
      </c>
      <c r="BV279">
        <f t="shared" si="374"/>
        <v>271321</v>
      </c>
      <c r="BW279">
        <f t="shared" si="375"/>
        <v>388864</v>
      </c>
      <c r="BX279">
        <f t="shared" si="376"/>
        <v>8348346</v>
      </c>
      <c r="BZ279">
        <f t="shared" si="377"/>
        <v>306330</v>
      </c>
      <c r="CA279">
        <f t="shared" si="378"/>
        <v>439040</v>
      </c>
      <c r="CB279">
        <f t="shared" si="379"/>
        <v>9425552</v>
      </c>
      <c r="CD279">
        <f t="shared" si="380"/>
        <v>306330</v>
      </c>
      <c r="CE279">
        <f t="shared" si="381"/>
        <v>439040</v>
      </c>
      <c r="CF279">
        <f t="shared" si="382"/>
        <v>9425552</v>
      </c>
      <c r="CH279" t="str">
        <f t="shared" si="383"/>
        <v>{{5,1,1,481376,0}|</v>
      </c>
      <c r="CI279" t="str">
        <f t="shared" si="384"/>
        <v>{5,1,2,689920,0}|</v>
      </c>
      <c r="CJ279" t="str">
        <f t="shared" si="385"/>
        <v>{5,1,3,14811582,3}}</v>
      </c>
      <c r="CK279" t="str">
        <f t="shared" si="386"/>
        <v/>
      </c>
      <c r="CL279" t="str">
        <f t="shared" si="387"/>
        <v>{{5,1,1,271321,0}|</v>
      </c>
      <c r="CM279" t="str">
        <f t="shared" si="388"/>
        <v>{5,1,2,388864,0}|</v>
      </c>
      <c r="CN279" t="str">
        <f t="shared" si="389"/>
        <v>{5,1,3,8348346,3}}</v>
      </c>
      <c r="CO279" t="str">
        <f t="shared" si="390"/>
        <v/>
      </c>
      <c r="CP279" t="str">
        <f t="shared" si="391"/>
        <v>{{5,1,1,306330,0}|</v>
      </c>
      <c r="CQ279" t="str">
        <f t="shared" si="392"/>
        <v>{5,1,2,439040,0}|</v>
      </c>
      <c r="CR279" t="str">
        <f t="shared" si="393"/>
        <v>{5,1,3,9425552,3}}</v>
      </c>
      <c r="CS279" t="str">
        <f t="shared" si="394"/>
        <v/>
      </c>
      <c r="CT279" t="str">
        <f t="shared" si="395"/>
        <v>{{5,1,1,306330,0}|</v>
      </c>
      <c r="CU279" t="str">
        <f t="shared" si="396"/>
        <v>{5,1,2,439040,0}|</v>
      </c>
      <c r="CV279" t="str">
        <f t="shared" si="397"/>
        <v>{5,1,3,9425552,3}}</v>
      </c>
    </row>
    <row r="280" spans="50:100" x14ac:dyDescent="0.15">
      <c r="AX280">
        <v>274</v>
      </c>
      <c r="AZ280">
        <f t="shared" ref="AZ280:BC280" si="413">AZ220</f>
        <v>1.5</v>
      </c>
      <c r="BA280">
        <f t="shared" si="413"/>
        <v>1</v>
      </c>
      <c r="BB280">
        <f t="shared" si="413"/>
        <v>0.75</v>
      </c>
      <c r="BC280">
        <f t="shared" si="413"/>
        <v>1</v>
      </c>
      <c r="BE280">
        <f t="shared" si="362"/>
        <v>1100</v>
      </c>
      <c r="BF280">
        <f t="shared" si="363"/>
        <v>700</v>
      </c>
      <c r="BG280">
        <f t="shared" si="364"/>
        <v>620</v>
      </c>
      <c r="BH280">
        <f t="shared" si="365"/>
        <v>700</v>
      </c>
      <c r="BN280">
        <f>'sheet1 (2)'!Y279</f>
        <v>4712776</v>
      </c>
      <c r="BO280">
        <f>'sheet1 (2)'!Z279</f>
        <v>5880000</v>
      </c>
      <c r="BP280">
        <f>'sheet1 (2)'!AA279</f>
        <v>126235074</v>
      </c>
      <c r="BR280">
        <f t="shared" si="371"/>
        <v>1036810</v>
      </c>
      <c r="BS280">
        <f t="shared" si="372"/>
        <v>1293600</v>
      </c>
      <c r="BT280">
        <f t="shared" si="373"/>
        <v>27771716</v>
      </c>
      <c r="BV280">
        <f t="shared" si="374"/>
        <v>659788</v>
      </c>
      <c r="BW280">
        <f t="shared" si="375"/>
        <v>823200</v>
      </c>
      <c r="BX280">
        <f t="shared" si="376"/>
        <v>17672910</v>
      </c>
      <c r="BZ280">
        <f t="shared" si="377"/>
        <v>584384</v>
      </c>
      <c r="CA280">
        <f t="shared" si="378"/>
        <v>729120</v>
      </c>
      <c r="CB280">
        <f t="shared" si="379"/>
        <v>15653149</v>
      </c>
      <c r="CD280">
        <f t="shared" si="380"/>
        <v>659788</v>
      </c>
      <c r="CE280">
        <f t="shared" si="381"/>
        <v>823200</v>
      </c>
      <c r="CF280">
        <f t="shared" si="382"/>
        <v>17672910</v>
      </c>
      <c r="CH280" t="str">
        <f t="shared" si="383"/>
        <v>{{5,1,1,1036810,0}|</v>
      </c>
      <c r="CI280" t="str">
        <f t="shared" si="384"/>
        <v>{5,1,2,1293600,0}|</v>
      </c>
      <c r="CJ280" t="str">
        <f t="shared" si="385"/>
        <v>{5,1,3,27771716,3}}</v>
      </c>
      <c r="CK280" t="str">
        <f t="shared" si="386"/>
        <v/>
      </c>
      <c r="CL280" t="str">
        <f t="shared" si="387"/>
        <v>{{5,1,1,659788,0}|</v>
      </c>
      <c r="CM280" t="str">
        <f t="shared" si="388"/>
        <v>{5,1,2,823200,0}|</v>
      </c>
      <c r="CN280" t="str">
        <f t="shared" si="389"/>
        <v>{5,1,3,17672910,3}}</v>
      </c>
      <c r="CO280" t="str">
        <f t="shared" si="390"/>
        <v/>
      </c>
      <c r="CP280" t="str">
        <f t="shared" si="391"/>
        <v>{{5,1,1,584384,0}|</v>
      </c>
      <c r="CQ280" t="str">
        <f t="shared" si="392"/>
        <v>{5,1,2,729120,0}|</v>
      </c>
      <c r="CR280" t="str">
        <f t="shared" si="393"/>
        <v>{5,1,3,15653149,3}}</v>
      </c>
      <c r="CS280" t="str">
        <f t="shared" si="394"/>
        <v/>
      </c>
      <c r="CT280" t="str">
        <f t="shared" si="395"/>
        <v>{{5,1,1,659788,0}|</v>
      </c>
      <c r="CU280" t="str">
        <f t="shared" si="396"/>
        <v>{5,1,2,823200,0}|</v>
      </c>
      <c r="CV280" t="str">
        <f t="shared" si="397"/>
        <v>{5,1,3,17672910,3}}</v>
      </c>
    </row>
    <row r="281" spans="50:100" x14ac:dyDescent="0.15">
      <c r="AX281">
        <v>275</v>
      </c>
      <c r="AZ281">
        <f t="shared" ref="AZ281:BC281" si="414">AZ221</f>
        <v>3</v>
      </c>
      <c r="BA281">
        <f t="shared" si="414"/>
        <v>1</v>
      </c>
      <c r="BB281">
        <f t="shared" si="414"/>
        <v>0.75</v>
      </c>
      <c r="BC281">
        <f t="shared" si="414"/>
        <v>0.75</v>
      </c>
      <c r="BE281">
        <f t="shared" si="362"/>
        <v>1200</v>
      </c>
      <c r="BF281">
        <f t="shared" si="363"/>
        <v>700</v>
      </c>
      <c r="BG281">
        <f t="shared" si="364"/>
        <v>620</v>
      </c>
      <c r="BH281">
        <f t="shared" si="365"/>
        <v>620</v>
      </c>
      <c r="BN281">
        <f>'sheet1 (2)'!Y280</f>
        <v>6985007</v>
      </c>
      <c r="BO281">
        <f>'sheet1 (2)'!Z280</f>
        <v>7859600</v>
      </c>
      <c r="BP281">
        <f>'sheet1 (2)'!AA280</f>
        <v>168734216</v>
      </c>
      <c r="BR281">
        <f t="shared" si="371"/>
        <v>1676401</v>
      </c>
      <c r="BS281">
        <f t="shared" si="372"/>
        <v>1886304</v>
      </c>
      <c r="BT281">
        <f t="shared" si="373"/>
        <v>40496211</v>
      </c>
      <c r="BV281">
        <f t="shared" si="374"/>
        <v>977900</v>
      </c>
      <c r="BW281">
        <f t="shared" si="375"/>
        <v>1100344</v>
      </c>
      <c r="BX281">
        <f t="shared" si="376"/>
        <v>23622790</v>
      </c>
      <c r="BZ281">
        <f t="shared" si="377"/>
        <v>866140</v>
      </c>
      <c r="CA281">
        <f t="shared" si="378"/>
        <v>974590</v>
      </c>
      <c r="CB281">
        <f t="shared" si="379"/>
        <v>20923042</v>
      </c>
      <c r="CD281">
        <f t="shared" si="380"/>
        <v>866140</v>
      </c>
      <c r="CE281">
        <f t="shared" si="381"/>
        <v>974590</v>
      </c>
      <c r="CF281">
        <f t="shared" si="382"/>
        <v>20923042</v>
      </c>
      <c r="CH281" t="str">
        <f t="shared" si="383"/>
        <v>{{5,1,1,1676401,0}|</v>
      </c>
      <c r="CI281" t="str">
        <f t="shared" si="384"/>
        <v>{5,1,2,1886304,0}|</v>
      </c>
      <c r="CJ281" t="str">
        <f t="shared" si="385"/>
        <v>{5,1,3,40496211,3}}</v>
      </c>
      <c r="CK281" t="str">
        <f t="shared" si="386"/>
        <v/>
      </c>
      <c r="CL281" t="str">
        <f t="shared" si="387"/>
        <v>{{5,1,1,977900,0}|</v>
      </c>
      <c r="CM281" t="str">
        <f t="shared" si="388"/>
        <v>{5,1,2,1100344,0}|</v>
      </c>
      <c r="CN281" t="str">
        <f t="shared" si="389"/>
        <v>{5,1,3,23622790,3}}</v>
      </c>
      <c r="CO281" t="str">
        <f t="shared" si="390"/>
        <v/>
      </c>
      <c r="CP281" t="str">
        <f t="shared" si="391"/>
        <v>{{5,1,1,866140,0}|</v>
      </c>
      <c r="CQ281" t="str">
        <f t="shared" si="392"/>
        <v>{5,1,2,974590,0}|</v>
      </c>
      <c r="CR281" t="str">
        <f t="shared" si="393"/>
        <v>{5,1,3,20923042,3}}</v>
      </c>
      <c r="CS281" t="str">
        <f t="shared" si="394"/>
        <v/>
      </c>
      <c r="CT281" t="str">
        <f t="shared" si="395"/>
        <v>{{5,1,1,866140,0}|</v>
      </c>
      <c r="CU281" t="str">
        <f t="shared" si="396"/>
        <v>{5,1,2,974590,0}|</v>
      </c>
      <c r="CV281" t="str">
        <f t="shared" si="397"/>
        <v>{5,1,3,20923042,3}}</v>
      </c>
    </row>
    <row r="282" spans="50:100" x14ac:dyDescent="0.15">
      <c r="AX282">
        <v>276</v>
      </c>
      <c r="AZ282">
        <f t="shared" ref="AZ282:BC282" si="415">AZ222</f>
        <v>1.5</v>
      </c>
      <c r="BA282">
        <f t="shared" si="415"/>
        <v>0.75</v>
      </c>
      <c r="BB282">
        <f t="shared" si="415"/>
        <v>0.5</v>
      </c>
      <c r="BC282">
        <f t="shared" si="415"/>
        <v>0</v>
      </c>
      <c r="BE282">
        <f t="shared" si="362"/>
        <v>1100</v>
      </c>
      <c r="BF282">
        <f t="shared" si="363"/>
        <v>620</v>
      </c>
      <c r="BG282">
        <f t="shared" si="364"/>
        <v>420</v>
      </c>
      <c r="BH282">
        <f t="shared" si="365"/>
        <v>0</v>
      </c>
      <c r="BN282">
        <f>'sheet1 (2)'!Y281</f>
        <v>2254197</v>
      </c>
      <c r="BO282">
        <f>'sheet1 (2)'!Z281</f>
        <v>420000</v>
      </c>
      <c r="BP282">
        <f>'sheet1 (2)'!AA281</f>
        <v>9016791</v>
      </c>
      <c r="BR282">
        <f t="shared" si="371"/>
        <v>495923</v>
      </c>
      <c r="BS282">
        <f t="shared" si="372"/>
        <v>92400</v>
      </c>
      <c r="BT282">
        <f t="shared" si="373"/>
        <v>1983694</v>
      </c>
      <c r="BV282">
        <f t="shared" si="374"/>
        <v>279520</v>
      </c>
      <c r="BW282">
        <f t="shared" si="375"/>
        <v>52080</v>
      </c>
      <c r="BX282">
        <f t="shared" si="376"/>
        <v>1118082</v>
      </c>
      <c r="BZ282">
        <f t="shared" si="377"/>
        <v>189352</v>
      </c>
      <c r="CA282">
        <f t="shared" si="378"/>
        <v>35280</v>
      </c>
      <c r="CB282">
        <f t="shared" si="379"/>
        <v>757410</v>
      </c>
      <c r="CD282">
        <f t="shared" si="380"/>
        <v>0</v>
      </c>
      <c r="CE282">
        <f t="shared" si="381"/>
        <v>0</v>
      </c>
      <c r="CF282">
        <f t="shared" si="382"/>
        <v>0</v>
      </c>
      <c r="CH282" t="str">
        <f t="shared" si="383"/>
        <v>{{5,1,1,495923,0}|</v>
      </c>
      <c r="CI282" t="str">
        <f t="shared" si="384"/>
        <v>{5,1,2,92400,0}|</v>
      </c>
      <c r="CJ282" t="str">
        <f t="shared" si="385"/>
        <v>{5,1,3,1983694,3}}</v>
      </c>
      <c r="CK282" t="str">
        <f t="shared" si="386"/>
        <v/>
      </c>
      <c r="CL282" t="str">
        <f t="shared" si="387"/>
        <v>{{5,1,1,279520,0}|</v>
      </c>
      <c r="CM282" t="str">
        <f t="shared" si="388"/>
        <v>{5,1,2,52080,0}|</v>
      </c>
      <c r="CN282" t="str">
        <f t="shared" si="389"/>
        <v>{5,1,3,1118082,3}}</v>
      </c>
      <c r="CO282" t="str">
        <f t="shared" si="390"/>
        <v/>
      </c>
      <c r="CP282" t="str">
        <f t="shared" si="391"/>
        <v>{{5,1,1,189352,0}|</v>
      </c>
      <c r="CQ282" t="str">
        <f t="shared" si="392"/>
        <v>{5,1,2,35280,0}|</v>
      </c>
      <c r="CR282" t="str">
        <f t="shared" si="393"/>
        <v>{5,1,3,757410,3}}</v>
      </c>
      <c r="CS282" t="str">
        <f t="shared" si="394"/>
        <v/>
      </c>
      <c r="CT282" t="str">
        <f t="shared" si="395"/>
        <v>{{5,1,1,0,0}|</v>
      </c>
      <c r="CU282" t="str">
        <f t="shared" si="396"/>
        <v>{5,1,2,0,0}|</v>
      </c>
      <c r="CV282" t="str">
        <f t="shared" si="397"/>
        <v>{5,1,3,0,3}}</v>
      </c>
    </row>
    <row r="283" spans="50:100" x14ac:dyDescent="0.15">
      <c r="AX283">
        <v>277</v>
      </c>
      <c r="AZ283">
        <f t="shared" ref="AZ283:BC283" si="416">AZ223</f>
        <v>1</v>
      </c>
      <c r="BA283">
        <f t="shared" si="416"/>
        <v>1</v>
      </c>
      <c r="BB283">
        <f t="shared" si="416"/>
        <v>0.75</v>
      </c>
      <c r="BC283">
        <f t="shared" si="416"/>
        <v>1.5</v>
      </c>
      <c r="BE283">
        <f t="shared" si="362"/>
        <v>700</v>
      </c>
      <c r="BF283">
        <f t="shared" si="363"/>
        <v>700</v>
      </c>
      <c r="BG283">
        <f t="shared" si="364"/>
        <v>620</v>
      </c>
      <c r="BH283">
        <f t="shared" si="365"/>
        <v>1100</v>
      </c>
      <c r="BN283">
        <f>'sheet1 (2)'!Y282</f>
        <v>2028777</v>
      </c>
      <c r="BO283">
        <f>'sheet1 (2)'!Z282</f>
        <v>420000</v>
      </c>
      <c r="BP283">
        <f>'sheet1 (2)'!AA282</f>
        <v>9016791</v>
      </c>
      <c r="BR283">
        <f t="shared" si="371"/>
        <v>284028</v>
      </c>
      <c r="BS283">
        <f t="shared" si="372"/>
        <v>58800</v>
      </c>
      <c r="BT283">
        <f t="shared" si="373"/>
        <v>1262350</v>
      </c>
      <c r="BV283">
        <f t="shared" si="374"/>
        <v>284028</v>
      </c>
      <c r="BW283">
        <f t="shared" si="375"/>
        <v>58800</v>
      </c>
      <c r="BX283">
        <f t="shared" si="376"/>
        <v>1262350</v>
      </c>
      <c r="BZ283">
        <f t="shared" si="377"/>
        <v>251568</v>
      </c>
      <c r="CA283">
        <f t="shared" si="378"/>
        <v>52080</v>
      </c>
      <c r="CB283">
        <f t="shared" si="379"/>
        <v>1118082</v>
      </c>
      <c r="CD283">
        <f t="shared" si="380"/>
        <v>446330</v>
      </c>
      <c r="CE283">
        <f t="shared" si="381"/>
        <v>92400</v>
      </c>
      <c r="CF283">
        <f t="shared" si="382"/>
        <v>1983694</v>
      </c>
      <c r="CH283" t="str">
        <f t="shared" si="383"/>
        <v>{{5,1,1,284028,0}|</v>
      </c>
      <c r="CI283" t="str">
        <f t="shared" si="384"/>
        <v>{5,1,2,58800,0}|</v>
      </c>
      <c r="CJ283" t="str">
        <f t="shared" si="385"/>
        <v>{5,1,3,1262350,3}}</v>
      </c>
      <c r="CK283" t="str">
        <f t="shared" si="386"/>
        <v/>
      </c>
      <c r="CL283" t="str">
        <f t="shared" si="387"/>
        <v>{{5,1,1,284028,0}|</v>
      </c>
      <c r="CM283" t="str">
        <f t="shared" si="388"/>
        <v>{5,1,2,58800,0}|</v>
      </c>
      <c r="CN283" t="str">
        <f t="shared" si="389"/>
        <v>{5,1,3,1262350,3}}</v>
      </c>
      <c r="CO283" t="str">
        <f t="shared" si="390"/>
        <v/>
      </c>
      <c r="CP283" t="str">
        <f t="shared" si="391"/>
        <v>{{5,1,1,251568,0}|</v>
      </c>
      <c r="CQ283" t="str">
        <f t="shared" si="392"/>
        <v>{5,1,2,52080,0}|</v>
      </c>
      <c r="CR283" t="str">
        <f t="shared" si="393"/>
        <v>{5,1,3,1118082,3}}</v>
      </c>
      <c r="CS283" t="str">
        <f t="shared" si="394"/>
        <v/>
      </c>
      <c r="CT283" t="str">
        <f t="shared" si="395"/>
        <v>{{5,1,1,446330,0}|</v>
      </c>
      <c r="CU283" t="str">
        <f t="shared" si="396"/>
        <v>{5,1,2,92400,0}|</v>
      </c>
      <c r="CV283" t="str">
        <f t="shared" si="397"/>
        <v>{5,1,3,1983694,3}}</v>
      </c>
    </row>
    <row r="284" spans="50:100" x14ac:dyDescent="0.15">
      <c r="AX284">
        <v>278</v>
      </c>
      <c r="AZ284">
        <f t="shared" ref="AZ284:BC284" si="417">AZ224</f>
        <v>0.5</v>
      </c>
      <c r="BA284">
        <f t="shared" si="417"/>
        <v>0.75</v>
      </c>
      <c r="BB284">
        <f t="shared" si="417"/>
        <v>0</v>
      </c>
      <c r="BC284">
        <f t="shared" si="417"/>
        <v>1.5</v>
      </c>
      <c r="BE284">
        <f t="shared" si="362"/>
        <v>420</v>
      </c>
      <c r="BF284">
        <f t="shared" si="363"/>
        <v>620</v>
      </c>
      <c r="BG284">
        <f t="shared" si="364"/>
        <v>0</v>
      </c>
      <c r="BH284">
        <f t="shared" si="365"/>
        <v>1100</v>
      </c>
      <c r="BN284">
        <f>'sheet1 (2)'!Y283</f>
        <v>3702895</v>
      </c>
      <c r="BO284">
        <f>'sheet1 (2)'!Z283</f>
        <v>554400</v>
      </c>
      <c r="BP284">
        <f>'sheet1 (2)'!AA283</f>
        <v>11902164</v>
      </c>
      <c r="BR284">
        <f t="shared" si="371"/>
        <v>311043</v>
      </c>
      <c r="BS284">
        <f t="shared" si="372"/>
        <v>46569</v>
      </c>
      <c r="BT284">
        <f t="shared" si="373"/>
        <v>999781</v>
      </c>
      <c r="BV284">
        <f t="shared" si="374"/>
        <v>459158</v>
      </c>
      <c r="BW284">
        <f t="shared" si="375"/>
        <v>68745</v>
      </c>
      <c r="BX284">
        <f t="shared" si="376"/>
        <v>1475868</v>
      </c>
      <c r="BZ284">
        <f t="shared" si="377"/>
        <v>0</v>
      </c>
      <c r="CA284">
        <f t="shared" si="378"/>
        <v>0</v>
      </c>
      <c r="CB284">
        <f t="shared" si="379"/>
        <v>0</v>
      </c>
      <c r="CD284">
        <f t="shared" si="380"/>
        <v>814636</v>
      </c>
      <c r="CE284">
        <f t="shared" si="381"/>
        <v>121968</v>
      </c>
      <c r="CF284">
        <f t="shared" si="382"/>
        <v>2618476</v>
      </c>
      <c r="CH284" t="str">
        <f t="shared" si="383"/>
        <v>{{5,1,1,311043,0}|</v>
      </c>
      <c r="CI284" t="str">
        <f t="shared" si="384"/>
        <v>{5,1,2,46569,0}|</v>
      </c>
      <c r="CJ284" t="str">
        <f t="shared" si="385"/>
        <v>{5,1,3,999781,3}}</v>
      </c>
      <c r="CK284" t="str">
        <f t="shared" si="386"/>
        <v/>
      </c>
      <c r="CL284" t="str">
        <f t="shared" si="387"/>
        <v>{{5,1,1,459158,0}|</v>
      </c>
      <c r="CM284" t="str">
        <f t="shared" si="388"/>
        <v>{5,1,2,68745,0}|</v>
      </c>
      <c r="CN284" t="str">
        <f t="shared" si="389"/>
        <v>{5,1,3,1475868,3}}</v>
      </c>
      <c r="CO284" t="str">
        <f t="shared" si="390"/>
        <v/>
      </c>
      <c r="CP284" t="str">
        <f t="shared" si="391"/>
        <v>{{5,1,1,0,0}|</v>
      </c>
      <c r="CQ284" t="str">
        <f t="shared" si="392"/>
        <v>{5,1,2,0,0}|</v>
      </c>
      <c r="CR284" t="str">
        <f t="shared" si="393"/>
        <v>{5,1,3,0,3}}</v>
      </c>
      <c r="CS284" t="str">
        <f t="shared" si="394"/>
        <v/>
      </c>
      <c r="CT284" t="str">
        <f t="shared" si="395"/>
        <v>{{5,1,1,814636,0}|</v>
      </c>
      <c r="CU284" t="str">
        <f t="shared" si="396"/>
        <v>{5,1,2,121968,0}|</v>
      </c>
      <c r="CV284" t="str">
        <f t="shared" si="397"/>
        <v>{5,1,3,2618476,3}}</v>
      </c>
    </row>
    <row r="285" spans="50:100" x14ac:dyDescent="0.15">
      <c r="AX285">
        <v>279</v>
      </c>
      <c r="AZ285">
        <f t="shared" ref="AZ285:BC285" si="418">AZ225</f>
        <v>0</v>
      </c>
      <c r="BA285">
        <f t="shared" si="418"/>
        <v>0.42857142857142855</v>
      </c>
      <c r="BB285">
        <f t="shared" si="418"/>
        <v>0.75</v>
      </c>
      <c r="BC285">
        <f t="shared" si="418"/>
        <v>3</v>
      </c>
      <c r="BE285">
        <f t="shared" si="362"/>
        <v>0</v>
      </c>
      <c r="BF285">
        <f t="shared" si="363"/>
        <v>280</v>
      </c>
      <c r="BG285">
        <f t="shared" si="364"/>
        <v>620</v>
      </c>
      <c r="BH285">
        <f t="shared" si="365"/>
        <v>1200</v>
      </c>
      <c r="BN285">
        <f>'sheet1 (2)'!Y284</f>
        <v>6281697</v>
      </c>
      <c r="BO285">
        <f>'sheet1 (2)'!Z284</f>
        <v>798000</v>
      </c>
      <c r="BP285">
        <f>'sheet1 (2)'!AA284</f>
        <v>17131902</v>
      </c>
      <c r="BR285">
        <f t="shared" si="371"/>
        <v>0</v>
      </c>
      <c r="BS285">
        <f t="shared" si="372"/>
        <v>0</v>
      </c>
      <c r="BT285">
        <f t="shared" si="373"/>
        <v>0</v>
      </c>
      <c r="BV285">
        <f t="shared" si="374"/>
        <v>351775</v>
      </c>
      <c r="BW285">
        <f t="shared" si="375"/>
        <v>44688</v>
      </c>
      <c r="BX285">
        <f t="shared" si="376"/>
        <v>959386</v>
      </c>
      <c r="BZ285">
        <f t="shared" si="377"/>
        <v>778930</v>
      </c>
      <c r="CA285">
        <f t="shared" si="378"/>
        <v>98952</v>
      </c>
      <c r="CB285">
        <f t="shared" si="379"/>
        <v>2124355</v>
      </c>
      <c r="CD285">
        <f t="shared" si="380"/>
        <v>1507607</v>
      </c>
      <c r="CE285">
        <f t="shared" si="381"/>
        <v>191520</v>
      </c>
      <c r="CF285">
        <f t="shared" si="382"/>
        <v>4111656</v>
      </c>
      <c r="CH285" t="str">
        <f t="shared" si="383"/>
        <v>{{5,1,1,0,0}|</v>
      </c>
      <c r="CI285" t="str">
        <f t="shared" si="384"/>
        <v>{5,1,2,0,0}|</v>
      </c>
      <c r="CJ285" t="str">
        <f t="shared" si="385"/>
        <v>{5,1,3,0,3}}</v>
      </c>
      <c r="CK285" t="str">
        <f t="shared" si="386"/>
        <v/>
      </c>
      <c r="CL285" t="str">
        <f t="shared" si="387"/>
        <v>{{5,1,1,351775,0}|</v>
      </c>
      <c r="CM285" t="str">
        <f t="shared" si="388"/>
        <v>{5,1,2,44688,0}|</v>
      </c>
      <c r="CN285" t="str">
        <f t="shared" si="389"/>
        <v>{5,1,3,959386,3}}</v>
      </c>
      <c r="CO285" t="str">
        <f t="shared" si="390"/>
        <v/>
      </c>
      <c r="CP285" t="str">
        <f t="shared" si="391"/>
        <v>{{5,1,1,778930,0}|</v>
      </c>
      <c r="CQ285" t="str">
        <f t="shared" si="392"/>
        <v>{5,1,2,98952,0}|</v>
      </c>
      <c r="CR285" t="str">
        <f t="shared" si="393"/>
        <v>{5,1,3,2124355,3}}</v>
      </c>
      <c r="CS285" t="str">
        <f t="shared" si="394"/>
        <v/>
      </c>
      <c r="CT285" t="str">
        <f t="shared" si="395"/>
        <v>{{5,1,1,1507607,0}|</v>
      </c>
      <c r="CU285" t="str">
        <f t="shared" si="396"/>
        <v>{5,1,2,191520,0}|</v>
      </c>
      <c r="CV285" t="str">
        <f t="shared" si="397"/>
        <v>{5,1,3,4111656,3}}</v>
      </c>
    </row>
    <row r="286" spans="50:100" x14ac:dyDescent="0.15">
      <c r="AX286">
        <v>280</v>
      </c>
      <c r="AZ286">
        <f t="shared" ref="AZ286:BC286" si="419">AZ226</f>
        <v>3</v>
      </c>
      <c r="BA286">
        <f t="shared" si="419"/>
        <v>0.75</v>
      </c>
      <c r="BB286">
        <f t="shared" si="419"/>
        <v>1.5</v>
      </c>
      <c r="BC286">
        <f t="shared" si="419"/>
        <v>0.6</v>
      </c>
      <c r="BE286">
        <f t="shared" si="362"/>
        <v>1200</v>
      </c>
      <c r="BF286">
        <f t="shared" si="363"/>
        <v>620</v>
      </c>
      <c r="BG286">
        <f t="shared" si="364"/>
        <v>1100</v>
      </c>
      <c r="BH286">
        <f t="shared" si="365"/>
        <v>500</v>
      </c>
      <c r="BN286">
        <f>'sheet1 (2)'!Y285</f>
        <v>9137014</v>
      </c>
      <c r="BO286">
        <f>'sheet1 (2)'!Z285</f>
        <v>5852000</v>
      </c>
      <c r="BP286">
        <f>'sheet1 (2)'!AA285</f>
        <v>125633954</v>
      </c>
      <c r="BR286">
        <f t="shared" si="371"/>
        <v>2192883</v>
      </c>
      <c r="BS286">
        <f t="shared" si="372"/>
        <v>1404480</v>
      </c>
      <c r="BT286">
        <f t="shared" si="373"/>
        <v>30152148</v>
      </c>
      <c r="BV286">
        <f t="shared" si="374"/>
        <v>1132989</v>
      </c>
      <c r="BW286">
        <f t="shared" si="375"/>
        <v>725648</v>
      </c>
      <c r="BX286">
        <f t="shared" si="376"/>
        <v>15578610</v>
      </c>
      <c r="BZ286">
        <f t="shared" si="377"/>
        <v>2010143</v>
      </c>
      <c r="CA286">
        <f t="shared" si="378"/>
        <v>1287440</v>
      </c>
      <c r="CB286">
        <f t="shared" si="379"/>
        <v>27639469</v>
      </c>
      <c r="CD286">
        <f t="shared" si="380"/>
        <v>913701</v>
      </c>
      <c r="CE286">
        <f t="shared" si="381"/>
        <v>585200</v>
      </c>
      <c r="CF286">
        <f t="shared" si="382"/>
        <v>12563395</v>
      </c>
      <c r="CH286" t="str">
        <f t="shared" si="383"/>
        <v>{{5,1,1,2192883,0}|</v>
      </c>
      <c r="CI286" t="str">
        <f t="shared" si="384"/>
        <v>{5,1,2,1404480,0}|</v>
      </c>
      <c r="CJ286" t="str">
        <f t="shared" si="385"/>
        <v>{5,1,3,30152148,3}}</v>
      </c>
      <c r="CK286" t="str">
        <f t="shared" si="386"/>
        <v/>
      </c>
      <c r="CL286" t="str">
        <f t="shared" si="387"/>
        <v>{{5,1,1,1132989,0}|</v>
      </c>
      <c r="CM286" t="str">
        <f t="shared" si="388"/>
        <v>{5,1,2,725648,0}|</v>
      </c>
      <c r="CN286" t="str">
        <f t="shared" si="389"/>
        <v>{5,1,3,15578610,3}}</v>
      </c>
      <c r="CO286" t="str">
        <f t="shared" si="390"/>
        <v/>
      </c>
      <c r="CP286" t="str">
        <f t="shared" si="391"/>
        <v>{{5,1,1,2010143,0}|</v>
      </c>
      <c r="CQ286" t="str">
        <f t="shared" si="392"/>
        <v>{5,1,2,1287440,0}|</v>
      </c>
      <c r="CR286" t="str">
        <f t="shared" si="393"/>
        <v>{5,1,3,27639469,3}}</v>
      </c>
      <c r="CS286" t="str">
        <f t="shared" si="394"/>
        <v/>
      </c>
      <c r="CT286" t="str">
        <f t="shared" si="395"/>
        <v>{{5,1,1,913701,0}|</v>
      </c>
      <c r="CU286" t="str">
        <f t="shared" si="396"/>
        <v>{5,1,2,585200,0}|</v>
      </c>
      <c r="CV286" t="str">
        <f t="shared" si="397"/>
        <v>{5,1,3,12563395,3}}</v>
      </c>
    </row>
    <row r="287" spans="50:100" x14ac:dyDescent="0.15">
      <c r="AX287">
        <v>281</v>
      </c>
      <c r="AZ287">
        <f t="shared" ref="AZ287:BC287" si="420">AZ227</f>
        <v>1.5</v>
      </c>
      <c r="BA287">
        <f t="shared" si="420"/>
        <v>1</v>
      </c>
      <c r="BB287">
        <f t="shared" si="420"/>
        <v>1.5</v>
      </c>
      <c r="BC287">
        <f t="shared" si="420"/>
        <v>0.6</v>
      </c>
      <c r="BE287">
        <f t="shared" si="362"/>
        <v>1100</v>
      </c>
      <c r="BF287">
        <f t="shared" si="363"/>
        <v>700</v>
      </c>
      <c r="BG287">
        <f t="shared" si="364"/>
        <v>1100</v>
      </c>
      <c r="BH287">
        <f t="shared" si="365"/>
        <v>500</v>
      </c>
      <c r="BN287">
        <f>'sheet1 (2)'!Y286</f>
        <v>14426865</v>
      </c>
      <c r="BO287">
        <f>'sheet1 (2)'!Z286</f>
        <v>7000000</v>
      </c>
      <c r="BP287">
        <f>'sheet1 (2)'!AA286</f>
        <v>150279850</v>
      </c>
      <c r="BR287">
        <f t="shared" si="371"/>
        <v>3173910</v>
      </c>
      <c r="BS287">
        <f t="shared" si="372"/>
        <v>1540000</v>
      </c>
      <c r="BT287">
        <f t="shared" si="373"/>
        <v>33061567</v>
      </c>
      <c r="BV287">
        <f t="shared" si="374"/>
        <v>2019761</v>
      </c>
      <c r="BW287">
        <f t="shared" si="375"/>
        <v>980000</v>
      </c>
      <c r="BX287">
        <f t="shared" si="376"/>
        <v>21039179</v>
      </c>
      <c r="BZ287">
        <f t="shared" si="377"/>
        <v>3173910</v>
      </c>
      <c r="CA287">
        <f t="shared" si="378"/>
        <v>1540000</v>
      </c>
      <c r="CB287">
        <f t="shared" si="379"/>
        <v>33061567</v>
      </c>
      <c r="CD287">
        <f t="shared" si="380"/>
        <v>1442686</v>
      </c>
      <c r="CE287">
        <f t="shared" si="381"/>
        <v>700000</v>
      </c>
      <c r="CF287">
        <f t="shared" si="382"/>
        <v>15027985</v>
      </c>
      <c r="CH287" t="str">
        <f t="shared" si="383"/>
        <v>{{5,1,1,3173910,0}|</v>
      </c>
      <c r="CI287" t="str">
        <f t="shared" si="384"/>
        <v>{5,1,2,1540000,0}|</v>
      </c>
      <c r="CJ287" t="str">
        <f t="shared" si="385"/>
        <v>{5,1,3,33061567,3}}</v>
      </c>
      <c r="CK287" t="str">
        <f t="shared" si="386"/>
        <v/>
      </c>
      <c r="CL287" t="str">
        <f t="shared" si="387"/>
        <v>{{5,1,1,2019761,0}|</v>
      </c>
      <c r="CM287" t="str">
        <f t="shared" si="388"/>
        <v>{5,1,2,980000,0}|</v>
      </c>
      <c r="CN287" t="str">
        <f t="shared" si="389"/>
        <v>{5,1,3,21039179,3}}</v>
      </c>
      <c r="CO287" t="str">
        <f t="shared" si="390"/>
        <v/>
      </c>
      <c r="CP287" t="str">
        <f t="shared" si="391"/>
        <v>{{5,1,1,3173910,0}|</v>
      </c>
      <c r="CQ287" t="str">
        <f t="shared" si="392"/>
        <v>{5,1,2,1540000,0}|</v>
      </c>
      <c r="CR287" t="str">
        <f t="shared" si="393"/>
        <v>{5,1,3,33061567,3}}</v>
      </c>
      <c r="CS287" t="str">
        <f t="shared" si="394"/>
        <v/>
      </c>
      <c r="CT287" t="str">
        <f t="shared" si="395"/>
        <v>{{5,1,1,1442686,0}|</v>
      </c>
      <c r="CU287" t="str">
        <f t="shared" si="396"/>
        <v>{5,1,2,700000,0}|</v>
      </c>
      <c r="CV287" t="str">
        <f t="shared" si="397"/>
        <v>{5,1,3,15027985,3}}</v>
      </c>
    </row>
    <row r="288" spans="50:100" x14ac:dyDescent="0.15">
      <c r="AX288">
        <v>282</v>
      </c>
      <c r="AZ288">
        <f t="shared" ref="AZ288:BC288" si="421">AZ228</f>
        <v>0</v>
      </c>
      <c r="BA288">
        <f t="shared" si="421"/>
        <v>0.75</v>
      </c>
      <c r="BB288">
        <f t="shared" si="421"/>
        <v>0.6</v>
      </c>
      <c r="BC288">
        <f t="shared" si="421"/>
        <v>1</v>
      </c>
      <c r="BE288">
        <f t="shared" si="362"/>
        <v>0</v>
      </c>
      <c r="BF288">
        <f t="shared" si="363"/>
        <v>620</v>
      </c>
      <c r="BG288">
        <f t="shared" si="364"/>
        <v>500</v>
      </c>
      <c r="BH288">
        <f t="shared" si="365"/>
        <v>700</v>
      </c>
      <c r="BN288">
        <f>'sheet1 (2)'!Y287</f>
        <v>31979552</v>
      </c>
      <c r="BO288">
        <f>'sheet1 (2)'!Z287</f>
        <v>42560000</v>
      </c>
      <c r="BP288">
        <f>'sheet1 (2)'!AA287</f>
        <v>913701492</v>
      </c>
      <c r="BR288">
        <f t="shared" si="371"/>
        <v>0</v>
      </c>
      <c r="BS288">
        <f t="shared" si="372"/>
        <v>0</v>
      </c>
      <c r="BT288">
        <f t="shared" si="373"/>
        <v>0</v>
      </c>
      <c r="BV288">
        <f t="shared" si="374"/>
        <v>3965464</v>
      </c>
      <c r="BW288">
        <f t="shared" si="375"/>
        <v>5277440</v>
      </c>
      <c r="BX288">
        <f t="shared" si="376"/>
        <v>113298985</v>
      </c>
      <c r="BZ288">
        <f t="shared" si="377"/>
        <v>3197955</v>
      </c>
      <c r="CA288">
        <f t="shared" si="378"/>
        <v>4256000</v>
      </c>
      <c r="CB288">
        <f t="shared" si="379"/>
        <v>91370149</v>
      </c>
      <c r="CD288">
        <f t="shared" si="380"/>
        <v>4477137</v>
      </c>
      <c r="CE288">
        <f t="shared" si="381"/>
        <v>5958400</v>
      </c>
      <c r="CF288">
        <f t="shared" si="382"/>
        <v>127918208</v>
      </c>
      <c r="CH288" t="str">
        <f t="shared" si="383"/>
        <v>{{5,1,1,0,0}|</v>
      </c>
      <c r="CI288" t="str">
        <f t="shared" si="384"/>
        <v>{5,1,2,0,0}|</v>
      </c>
      <c r="CJ288" t="str">
        <f t="shared" si="385"/>
        <v>{5,1,3,0,3}}</v>
      </c>
      <c r="CK288" t="str">
        <f t="shared" si="386"/>
        <v/>
      </c>
      <c r="CL288" t="str">
        <f t="shared" si="387"/>
        <v>{{5,1,1,3965464,0}|</v>
      </c>
      <c r="CM288" t="str">
        <f t="shared" si="388"/>
        <v>{5,1,2,5277440,0}|</v>
      </c>
      <c r="CN288" t="str">
        <f t="shared" si="389"/>
        <v>{5,1,3,113298985,3}}</v>
      </c>
      <c r="CO288" t="str">
        <f t="shared" si="390"/>
        <v/>
      </c>
      <c r="CP288" t="str">
        <f t="shared" si="391"/>
        <v>{{5,1,1,3197955,0}|</v>
      </c>
      <c r="CQ288" t="str">
        <f t="shared" si="392"/>
        <v>{5,1,2,4256000,0}|</v>
      </c>
      <c r="CR288" t="str">
        <f t="shared" si="393"/>
        <v>{5,1,3,91370149,3}}</v>
      </c>
      <c r="CS288" t="str">
        <f t="shared" si="394"/>
        <v/>
      </c>
      <c r="CT288" t="str">
        <f t="shared" si="395"/>
        <v>{{5,1,1,4477137,0}|</v>
      </c>
      <c r="CU288" t="str">
        <f t="shared" si="396"/>
        <v>{5,1,2,5958400,0}|</v>
      </c>
      <c r="CV288" t="str">
        <f t="shared" si="397"/>
        <v>{5,1,3,127918208,3}}</v>
      </c>
    </row>
    <row r="289" spans="50:100" x14ac:dyDescent="0.15">
      <c r="AX289">
        <v>283</v>
      </c>
      <c r="AZ289">
        <f t="shared" ref="AZ289:BC289" si="422">AZ229</f>
        <v>0.75</v>
      </c>
      <c r="BA289">
        <f t="shared" si="422"/>
        <v>1</v>
      </c>
      <c r="BB289">
        <f t="shared" si="422"/>
        <v>1</v>
      </c>
      <c r="BC289">
        <f t="shared" si="422"/>
        <v>1.5</v>
      </c>
      <c r="BE289">
        <f t="shared" si="362"/>
        <v>620</v>
      </c>
      <c r="BF289">
        <f t="shared" si="363"/>
        <v>700</v>
      </c>
      <c r="BG289">
        <f t="shared" si="364"/>
        <v>700</v>
      </c>
      <c r="BH289">
        <f t="shared" si="365"/>
        <v>1100</v>
      </c>
      <c r="BN289">
        <f>'sheet1 (2)'!Y288</f>
        <v>34624477</v>
      </c>
      <c r="BO289">
        <f>'sheet1 (2)'!Z288</f>
        <v>50400000</v>
      </c>
      <c r="BP289">
        <f>'sheet1 (2)'!AA288</f>
        <v>1082014925</v>
      </c>
      <c r="BR289">
        <f t="shared" si="371"/>
        <v>4293435</v>
      </c>
      <c r="BS289">
        <f t="shared" si="372"/>
        <v>6249600</v>
      </c>
      <c r="BT289">
        <f t="shared" si="373"/>
        <v>134169850</v>
      </c>
      <c r="BV289">
        <f t="shared" si="374"/>
        <v>4847426</v>
      </c>
      <c r="BW289">
        <f t="shared" si="375"/>
        <v>7056000</v>
      </c>
      <c r="BX289">
        <f t="shared" si="376"/>
        <v>151482089</v>
      </c>
      <c r="BZ289">
        <f t="shared" si="377"/>
        <v>4847426</v>
      </c>
      <c r="CA289">
        <f t="shared" si="378"/>
        <v>7056000</v>
      </c>
      <c r="CB289">
        <f t="shared" si="379"/>
        <v>151482089</v>
      </c>
      <c r="CD289">
        <f t="shared" si="380"/>
        <v>7617384</v>
      </c>
      <c r="CE289">
        <f t="shared" si="381"/>
        <v>11088000</v>
      </c>
      <c r="CF289">
        <f t="shared" si="382"/>
        <v>238043283</v>
      </c>
      <c r="CH289" t="str">
        <f t="shared" si="383"/>
        <v>{{5,1,1,4293435,0}|</v>
      </c>
      <c r="CI289" t="str">
        <f t="shared" si="384"/>
        <v>{5,1,2,6249600,0}|</v>
      </c>
      <c r="CJ289" t="str">
        <f t="shared" si="385"/>
        <v>{5,1,3,134169850,3}}</v>
      </c>
      <c r="CK289" t="str">
        <f t="shared" si="386"/>
        <v/>
      </c>
      <c r="CL289" t="str">
        <f t="shared" si="387"/>
        <v>{{5,1,1,4847426,0}|</v>
      </c>
      <c r="CM289" t="str">
        <f t="shared" si="388"/>
        <v>{5,1,2,7056000,0}|</v>
      </c>
      <c r="CN289" t="str">
        <f t="shared" si="389"/>
        <v>{5,1,3,151482089,3}}</v>
      </c>
      <c r="CO289" t="str">
        <f t="shared" si="390"/>
        <v/>
      </c>
      <c r="CP289" t="str">
        <f t="shared" si="391"/>
        <v>{{5,1,1,4847426,0}|</v>
      </c>
      <c r="CQ289" t="str">
        <f t="shared" si="392"/>
        <v>{5,1,2,7056000,0}|</v>
      </c>
      <c r="CR289" t="str">
        <f t="shared" si="393"/>
        <v>{5,1,3,151482089,3}}</v>
      </c>
      <c r="CS289" t="str">
        <f t="shared" si="394"/>
        <v/>
      </c>
      <c r="CT289" t="str">
        <f t="shared" si="395"/>
        <v>{{5,1,1,7617384,0}|</v>
      </c>
      <c r="CU289" t="str">
        <f t="shared" si="396"/>
        <v>{5,1,2,11088000,0}|</v>
      </c>
      <c r="CV289" t="str">
        <f t="shared" si="397"/>
        <v>{5,1,3,238043283,3}}</v>
      </c>
    </row>
    <row r="290" spans="50:100" x14ac:dyDescent="0.15">
      <c r="AX290">
        <v>284</v>
      </c>
      <c r="AZ290">
        <f t="shared" ref="AZ290:BC290" si="423">AZ230</f>
        <v>3</v>
      </c>
      <c r="BA290">
        <f t="shared" si="423"/>
        <v>1</v>
      </c>
      <c r="BB290">
        <f t="shared" si="423"/>
        <v>0.6</v>
      </c>
      <c r="BC290">
        <f t="shared" si="423"/>
        <v>1</v>
      </c>
      <c r="BE290">
        <f t="shared" si="362"/>
        <v>1200</v>
      </c>
      <c r="BF290">
        <f t="shared" si="363"/>
        <v>700</v>
      </c>
      <c r="BG290">
        <f t="shared" si="364"/>
        <v>500</v>
      </c>
      <c r="BH290">
        <f t="shared" si="365"/>
        <v>700</v>
      </c>
      <c r="BN290">
        <f>'sheet1 (2)'!Y289</f>
        <v>33662686</v>
      </c>
      <c r="BO290">
        <f>'sheet1 (2)'!Z289</f>
        <v>56000000</v>
      </c>
      <c r="BP290">
        <f>'sheet1 (2)'!AA289</f>
        <v>1202238805</v>
      </c>
      <c r="BR290">
        <f t="shared" si="371"/>
        <v>8079044</v>
      </c>
      <c r="BS290">
        <f t="shared" si="372"/>
        <v>13440000</v>
      </c>
      <c r="BT290">
        <f t="shared" si="373"/>
        <v>288537313</v>
      </c>
      <c r="BV290">
        <f t="shared" si="374"/>
        <v>4712776</v>
      </c>
      <c r="BW290">
        <f t="shared" si="375"/>
        <v>7840000</v>
      </c>
      <c r="BX290">
        <f t="shared" si="376"/>
        <v>168313432</v>
      </c>
      <c r="BZ290">
        <f t="shared" si="377"/>
        <v>3366268</v>
      </c>
      <c r="CA290">
        <f t="shared" si="378"/>
        <v>5600000</v>
      </c>
      <c r="CB290">
        <f t="shared" si="379"/>
        <v>120223880</v>
      </c>
      <c r="CD290">
        <f t="shared" si="380"/>
        <v>4712776</v>
      </c>
      <c r="CE290">
        <f t="shared" si="381"/>
        <v>7840000</v>
      </c>
      <c r="CF290">
        <f t="shared" si="382"/>
        <v>168313432</v>
      </c>
      <c r="CH290" t="str">
        <f t="shared" si="383"/>
        <v>{{5,1,1,8079044,0}|</v>
      </c>
      <c r="CI290" t="str">
        <f t="shared" si="384"/>
        <v>{5,1,2,13440000,0}|</v>
      </c>
      <c r="CJ290" t="str">
        <f t="shared" si="385"/>
        <v>{5,1,3,288537313,3}}</v>
      </c>
      <c r="CK290" t="str">
        <f t="shared" si="386"/>
        <v/>
      </c>
      <c r="CL290" t="str">
        <f t="shared" si="387"/>
        <v>{{5,1,1,4712776,0}|</v>
      </c>
      <c r="CM290" t="str">
        <f t="shared" si="388"/>
        <v>{5,1,2,7840000,0}|</v>
      </c>
      <c r="CN290" t="str">
        <f t="shared" si="389"/>
        <v>{5,1,3,168313432,3}}</v>
      </c>
      <c r="CO290" t="str">
        <f t="shared" si="390"/>
        <v/>
      </c>
      <c r="CP290" t="str">
        <f t="shared" si="391"/>
        <v>{{5,1,1,3366268,0}|</v>
      </c>
      <c r="CQ290" t="str">
        <f t="shared" si="392"/>
        <v>{5,1,2,5600000,0}|</v>
      </c>
      <c r="CR290" t="str">
        <f t="shared" si="393"/>
        <v>{5,1,3,120223880,3}}</v>
      </c>
      <c r="CS290" t="str">
        <f t="shared" si="394"/>
        <v/>
      </c>
      <c r="CT290" t="str">
        <f t="shared" si="395"/>
        <v>{{5,1,1,4712776,0}|</v>
      </c>
      <c r="CU290" t="str">
        <f t="shared" si="396"/>
        <v>{5,1,2,7840000,0}|</v>
      </c>
      <c r="CV290" t="str">
        <f t="shared" si="397"/>
        <v>{5,1,3,168313432,3}}</v>
      </c>
    </row>
    <row r="291" spans="50:100" x14ac:dyDescent="0.15">
      <c r="AX291">
        <v>285</v>
      </c>
      <c r="AZ291">
        <f t="shared" ref="AZ291:BC291" si="424">AZ231</f>
        <v>1.5</v>
      </c>
      <c r="BA291">
        <f t="shared" si="424"/>
        <v>1.5</v>
      </c>
      <c r="BB291">
        <f t="shared" si="424"/>
        <v>0.375</v>
      </c>
      <c r="BC291">
        <f t="shared" si="424"/>
        <v>0</v>
      </c>
      <c r="BE291">
        <f t="shared" si="362"/>
        <v>1100</v>
      </c>
      <c r="BF291">
        <f t="shared" si="363"/>
        <v>1100</v>
      </c>
      <c r="BG291">
        <f t="shared" si="364"/>
        <v>200</v>
      </c>
      <c r="BH291">
        <f t="shared" si="365"/>
        <v>0</v>
      </c>
      <c r="BN291">
        <f>'sheet1 (2)'!Y290</f>
        <v>50494029</v>
      </c>
      <c r="BO291">
        <f>'sheet1 (2)'!Z290</f>
        <v>58800000</v>
      </c>
      <c r="BP291">
        <f>'sheet1 (2)'!AA290</f>
        <v>1262350746</v>
      </c>
      <c r="BR291">
        <f t="shared" si="371"/>
        <v>11108686</v>
      </c>
      <c r="BS291">
        <f t="shared" si="372"/>
        <v>12936000</v>
      </c>
      <c r="BT291">
        <f t="shared" si="373"/>
        <v>277717164</v>
      </c>
      <c r="BV291">
        <f t="shared" si="374"/>
        <v>11108686</v>
      </c>
      <c r="BW291">
        <f t="shared" si="375"/>
        <v>12936000</v>
      </c>
      <c r="BX291">
        <f t="shared" si="376"/>
        <v>277717164</v>
      </c>
      <c r="BZ291">
        <f t="shared" si="377"/>
        <v>2019761</v>
      </c>
      <c r="CA291">
        <f t="shared" si="378"/>
        <v>2352000</v>
      </c>
      <c r="CB291">
        <f t="shared" si="379"/>
        <v>50494029</v>
      </c>
      <c r="CD291">
        <f t="shared" si="380"/>
        <v>0</v>
      </c>
      <c r="CE291">
        <f t="shared" si="381"/>
        <v>0</v>
      </c>
      <c r="CF291">
        <f t="shared" si="382"/>
        <v>0</v>
      </c>
      <c r="CH291" t="str">
        <f t="shared" si="383"/>
        <v>{{5,1,1,11108686,0}|</v>
      </c>
      <c r="CI291" t="str">
        <f t="shared" si="384"/>
        <v>{5,1,2,12936000,0}|</v>
      </c>
      <c r="CJ291" t="str">
        <f t="shared" si="385"/>
        <v>{5,1,3,277717164,3}}</v>
      </c>
      <c r="CK291" t="str">
        <f t="shared" si="386"/>
        <v/>
      </c>
      <c r="CL291" t="str">
        <f t="shared" si="387"/>
        <v>{{5,1,1,11108686,0}|</v>
      </c>
      <c r="CM291" t="str">
        <f t="shared" si="388"/>
        <v>{5,1,2,12936000,0}|</v>
      </c>
      <c r="CN291" t="str">
        <f t="shared" si="389"/>
        <v>{5,1,3,277717164,3}}</v>
      </c>
      <c r="CO291" t="str">
        <f t="shared" si="390"/>
        <v/>
      </c>
      <c r="CP291" t="str">
        <f t="shared" si="391"/>
        <v>{{5,1,1,2019761,0}|</v>
      </c>
      <c r="CQ291" t="str">
        <f t="shared" si="392"/>
        <v>{5,1,2,2352000,0}|</v>
      </c>
      <c r="CR291" t="str">
        <f t="shared" si="393"/>
        <v>{5,1,3,50494029,3}}</v>
      </c>
      <c r="CS291" t="str">
        <f t="shared" si="394"/>
        <v/>
      </c>
      <c r="CT291" t="str">
        <f t="shared" si="395"/>
        <v>{{5,1,1,0,0}|</v>
      </c>
      <c r="CU291" t="str">
        <f t="shared" si="396"/>
        <v>{5,1,2,0,0}|</v>
      </c>
      <c r="CV291" t="str">
        <f t="shared" si="397"/>
        <v>{5,1,3,0,3}}</v>
      </c>
    </row>
    <row r="292" spans="50:100" x14ac:dyDescent="0.15">
      <c r="AX292">
        <v>286</v>
      </c>
      <c r="AZ292">
        <f t="shared" ref="AZ292:BC292" si="425">AZ232</f>
        <v>1.5</v>
      </c>
      <c r="BA292">
        <f t="shared" si="425"/>
        <v>0.375</v>
      </c>
      <c r="BB292">
        <f t="shared" si="425"/>
        <v>1.5</v>
      </c>
      <c r="BC292">
        <f t="shared" si="425"/>
        <v>0</v>
      </c>
      <c r="BE292">
        <f t="shared" si="362"/>
        <v>1100</v>
      </c>
      <c r="BF292">
        <f t="shared" si="363"/>
        <v>200</v>
      </c>
      <c r="BG292">
        <f t="shared" si="364"/>
        <v>1100</v>
      </c>
      <c r="BH292">
        <f t="shared" si="365"/>
        <v>0</v>
      </c>
      <c r="BN292">
        <f>'sheet1 (2)'!Y291</f>
        <v>33662686</v>
      </c>
      <c r="BO292">
        <f>'sheet1 (2)'!Z291</f>
        <v>35840000</v>
      </c>
      <c r="BP292">
        <f>'sheet1 (2)'!AA291</f>
        <v>769432835</v>
      </c>
      <c r="BR292">
        <f t="shared" si="371"/>
        <v>7405790</v>
      </c>
      <c r="BS292">
        <f t="shared" si="372"/>
        <v>7884800</v>
      </c>
      <c r="BT292">
        <f t="shared" si="373"/>
        <v>169275223</v>
      </c>
      <c r="BV292">
        <f t="shared" si="374"/>
        <v>1346507</v>
      </c>
      <c r="BW292">
        <f t="shared" si="375"/>
        <v>1433600</v>
      </c>
      <c r="BX292">
        <f t="shared" si="376"/>
        <v>30777313</v>
      </c>
      <c r="BZ292">
        <f t="shared" si="377"/>
        <v>7405790</v>
      </c>
      <c r="CA292">
        <f t="shared" si="378"/>
        <v>7884800</v>
      </c>
      <c r="CB292">
        <f t="shared" si="379"/>
        <v>169275223</v>
      </c>
      <c r="CD292">
        <f t="shared" si="380"/>
        <v>0</v>
      </c>
      <c r="CE292">
        <f t="shared" si="381"/>
        <v>0</v>
      </c>
      <c r="CF292">
        <f t="shared" si="382"/>
        <v>0</v>
      </c>
      <c r="CH292" t="str">
        <f t="shared" si="383"/>
        <v>{{5,1,1,7405790,0}|</v>
      </c>
      <c r="CI292" t="str">
        <f t="shared" si="384"/>
        <v>{5,1,2,7884800,0}|</v>
      </c>
      <c r="CJ292" t="str">
        <f t="shared" si="385"/>
        <v>{5,1,3,169275223,3}}</v>
      </c>
      <c r="CK292" t="str">
        <f t="shared" si="386"/>
        <v/>
      </c>
      <c r="CL292" t="str">
        <f t="shared" si="387"/>
        <v>{{5,1,1,1346507,0}|</v>
      </c>
      <c r="CM292" t="str">
        <f t="shared" si="388"/>
        <v>{5,1,2,1433600,0}|</v>
      </c>
      <c r="CN292" t="str">
        <f t="shared" si="389"/>
        <v>{5,1,3,30777313,3}}</v>
      </c>
      <c r="CO292" t="str">
        <f t="shared" si="390"/>
        <v/>
      </c>
      <c r="CP292" t="str">
        <f t="shared" si="391"/>
        <v>{{5,1,1,7405790,0}|</v>
      </c>
      <c r="CQ292" t="str">
        <f t="shared" si="392"/>
        <v>{5,1,2,7884800,0}|</v>
      </c>
      <c r="CR292" t="str">
        <f t="shared" si="393"/>
        <v>{5,1,3,169275223,3}}</v>
      </c>
      <c r="CS292" t="str">
        <f t="shared" si="394"/>
        <v/>
      </c>
      <c r="CT292" t="str">
        <f t="shared" si="395"/>
        <v>{{5,1,1,0,0}|</v>
      </c>
      <c r="CU292" t="str">
        <f t="shared" si="396"/>
        <v>{5,1,2,0,0}|</v>
      </c>
      <c r="CV292" t="str">
        <f t="shared" si="397"/>
        <v>{5,1,3,0,3}}</v>
      </c>
    </row>
    <row r="293" spans="50:100" x14ac:dyDescent="0.15">
      <c r="AX293">
        <v>287</v>
      </c>
      <c r="AZ293">
        <f t="shared" ref="AZ293:BC293" si="426">AZ233</f>
        <v>0.75</v>
      </c>
      <c r="BA293">
        <f t="shared" si="426"/>
        <v>0.5</v>
      </c>
      <c r="BB293">
        <f t="shared" si="426"/>
        <v>3</v>
      </c>
      <c r="BC293">
        <f t="shared" si="426"/>
        <v>3</v>
      </c>
      <c r="BE293">
        <f t="shared" si="362"/>
        <v>620</v>
      </c>
      <c r="BF293">
        <f t="shared" si="363"/>
        <v>420</v>
      </c>
      <c r="BG293">
        <f t="shared" si="364"/>
        <v>1200</v>
      </c>
      <c r="BH293">
        <f t="shared" si="365"/>
        <v>1200</v>
      </c>
      <c r="BN293">
        <f>'sheet1 (2)'!Y292</f>
        <v>2855317</v>
      </c>
      <c r="BO293">
        <f>'sheet1 (2)'!Z292</f>
        <v>665000</v>
      </c>
      <c r="BP293">
        <f>'sheet1 (2)'!AA292</f>
        <v>14276585</v>
      </c>
      <c r="BR293">
        <f t="shared" si="371"/>
        <v>354059</v>
      </c>
      <c r="BS293">
        <f t="shared" si="372"/>
        <v>82460</v>
      </c>
      <c r="BT293">
        <f t="shared" si="373"/>
        <v>1770296</v>
      </c>
      <c r="BV293">
        <f t="shared" si="374"/>
        <v>239846</v>
      </c>
      <c r="BW293">
        <f t="shared" si="375"/>
        <v>55860</v>
      </c>
      <c r="BX293">
        <f t="shared" si="376"/>
        <v>1199233</v>
      </c>
      <c r="BZ293">
        <f t="shared" si="377"/>
        <v>685276</v>
      </c>
      <c r="CA293">
        <f t="shared" si="378"/>
        <v>159600</v>
      </c>
      <c r="CB293">
        <f t="shared" si="379"/>
        <v>3426380</v>
      </c>
      <c r="CD293">
        <f t="shared" si="380"/>
        <v>685276</v>
      </c>
      <c r="CE293">
        <f t="shared" si="381"/>
        <v>159600</v>
      </c>
      <c r="CF293">
        <f t="shared" si="382"/>
        <v>3426380</v>
      </c>
      <c r="CH293" t="str">
        <f t="shared" si="383"/>
        <v>{{5,1,1,354059,0}|</v>
      </c>
      <c r="CI293" t="str">
        <f t="shared" si="384"/>
        <v>{5,1,2,82460,0}|</v>
      </c>
      <c r="CJ293" t="str">
        <f t="shared" si="385"/>
        <v>{5,1,3,1770296,3}}</v>
      </c>
      <c r="CK293" t="str">
        <f t="shared" si="386"/>
        <v/>
      </c>
      <c r="CL293" t="str">
        <f t="shared" si="387"/>
        <v>{{5,1,1,239846,0}|</v>
      </c>
      <c r="CM293" t="str">
        <f t="shared" si="388"/>
        <v>{5,1,2,55860,0}|</v>
      </c>
      <c r="CN293" t="str">
        <f t="shared" si="389"/>
        <v>{5,1,3,1199233,3}}</v>
      </c>
      <c r="CO293" t="str">
        <f t="shared" si="390"/>
        <v/>
      </c>
      <c r="CP293" t="str">
        <f t="shared" si="391"/>
        <v>{{5,1,1,685276,0}|</v>
      </c>
      <c r="CQ293" t="str">
        <f t="shared" si="392"/>
        <v>{5,1,2,159600,0}|</v>
      </c>
      <c r="CR293" t="str">
        <f t="shared" si="393"/>
        <v>{5,1,3,3426380,3}}</v>
      </c>
      <c r="CS293" t="str">
        <f t="shared" si="394"/>
        <v/>
      </c>
      <c r="CT293" t="str">
        <f t="shared" si="395"/>
        <v>{{5,1,1,685276,0}|</v>
      </c>
      <c r="CU293" t="str">
        <f t="shared" si="396"/>
        <v>{5,1,2,159600,0}|</v>
      </c>
      <c r="CV293" t="str">
        <f t="shared" si="397"/>
        <v>{5,1,3,3426380,3}}</v>
      </c>
    </row>
    <row r="294" spans="50:100" x14ac:dyDescent="0.15">
      <c r="AX294">
        <v>288</v>
      </c>
      <c r="AZ294">
        <f t="shared" ref="AZ294:BC294" si="427">AZ234</f>
        <v>0</v>
      </c>
      <c r="BA294">
        <f t="shared" si="427"/>
        <v>0.6</v>
      </c>
      <c r="BB294">
        <f t="shared" si="427"/>
        <v>0.6</v>
      </c>
      <c r="BC294">
        <f t="shared" si="427"/>
        <v>1.5</v>
      </c>
      <c r="BE294">
        <f t="shared" si="362"/>
        <v>0</v>
      </c>
      <c r="BF294">
        <f t="shared" si="363"/>
        <v>500</v>
      </c>
      <c r="BG294">
        <f t="shared" si="364"/>
        <v>500</v>
      </c>
      <c r="BH294">
        <f t="shared" si="365"/>
        <v>1100</v>
      </c>
      <c r="BN294">
        <f>'sheet1 (2)'!Y293</f>
        <v>3901264</v>
      </c>
      <c r="BO294">
        <f>'sheet1 (2)'!Z293</f>
        <v>693000</v>
      </c>
      <c r="BP294">
        <f>'sheet1 (2)'!AA293</f>
        <v>14877705</v>
      </c>
      <c r="BR294">
        <f t="shared" si="371"/>
        <v>0</v>
      </c>
      <c r="BS294">
        <f t="shared" si="372"/>
        <v>0</v>
      </c>
      <c r="BT294">
        <f t="shared" si="373"/>
        <v>0</v>
      </c>
      <c r="BV294">
        <f t="shared" si="374"/>
        <v>390126</v>
      </c>
      <c r="BW294">
        <f t="shared" si="375"/>
        <v>69300</v>
      </c>
      <c r="BX294">
        <f t="shared" si="376"/>
        <v>1487770</v>
      </c>
      <c r="BZ294">
        <f t="shared" si="377"/>
        <v>390126</v>
      </c>
      <c r="CA294">
        <f t="shared" si="378"/>
        <v>69300</v>
      </c>
      <c r="CB294">
        <f t="shared" si="379"/>
        <v>1487770</v>
      </c>
      <c r="CD294">
        <f t="shared" si="380"/>
        <v>858278</v>
      </c>
      <c r="CE294">
        <f t="shared" si="381"/>
        <v>152460</v>
      </c>
      <c r="CF294">
        <f t="shared" si="382"/>
        <v>3273095</v>
      </c>
      <c r="CH294" t="str">
        <f t="shared" si="383"/>
        <v>{{5,1,1,0,0}|</v>
      </c>
      <c r="CI294" t="str">
        <f t="shared" si="384"/>
        <v>{5,1,2,0,0}|</v>
      </c>
      <c r="CJ294" t="str">
        <f t="shared" si="385"/>
        <v>{5,1,3,0,3}}</v>
      </c>
      <c r="CK294" t="str">
        <f t="shared" si="386"/>
        <v/>
      </c>
      <c r="CL294" t="str">
        <f t="shared" si="387"/>
        <v>{{5,1,1,390126,0}|</v>
      </c>
      <c r="CM294" t="str">
        <f t="shared" si="388"/>
        <v>{5,1,2,69300,0}|</v>
      </c>
      <c r="CN294" t="str">
        <f t="shared" si="389"/>
        <v>{5,1,3,1487770,3}}</v>
      </c>
      <c r="CO294" t="str">
        <f t="shared" si="390"/>
        <v/>
      </c>
      <c r="CP294" t="str">
        <f t="shared" si="391"/>
        <v>{{5,1,1,390126,0}|</v>
      </c>
      <c r="CQ294" t="str">
        <f t="shared" si="392"/>
        <v>{5,1,2,69300,0}|</v>
      </c>
      <c r="CR294" t="str">
        <f t="shared" si="393"/>
        <v>{5,1,3,1487770,3}}</v>
      </c>
      <c r="CS294" t="str">
        <f t="shared" si="394"/>
        <v/>
      </c>
      <c r="CT294" t="str">
        <f t="shared" si="395"/>
        <v>{{5,1,1,858278,0}|</v>
      </c>
      <c r="CU294" t="str">
        <f t="shared" si="396"/>
        <v>{5,1,2,152460,0}|</v>
      </c>
      <c r="CV294" t="str">
        <f t="shared" si="397"/>
        <v>{5,1,3,3273095,3}}</v>
      </c>
    </row>
    <row r="295" spans="50:100" x14ac:dyDescent="0.15">
      <c r="AX295">
        <v>289</v>
      </c>
      <c r="AZ295">
        <f t="shared" ref="AZ295:BC295" si="428">AZ235</f>
        <v>1</v>
      </c>
      <c r="BA295">
        <f t="shared" si="428"/>
        <v>1</v>
      </c>
      <c r="BB295">
        <f t="shared" si="428"/>
        <v>1.5</v>
      </c>
      <c r="BC295">
        <f t="shared" si="428"/>
        <v>0.75</v>
      </c>
      <c r="BE295">
        <f t="shared" si="362"/>
        <v>700</v>
      </c>
      <c r="BF295">
        <f t="shared" si="363"/>
        <v>700</v>
      </c>
      <c r="BG295">
        <f t="shared" si="364"/>
        <v>1100</v>
      </c>
      <c r="BH295">
        <f t="shared" si="365"/>
        <v>620</v>
      </c>
      <c r="BN295">
        <f>'sheet1 (2)'!Y294</f>
        <v>6738548</v>
      </c>
      <c r="BO295">
        <f>'sheet1 (2)'!Z294</f>
        <v>1037400</v>
      </c>
      <c r="BP295">
        <f>'sheet1 (2)'!AA294</f>
        <v>22271473</v>
      </c>
      <c r="BR295">
        <f t="shared" si="371"/>
        <v>943396</v>
      </c>
      <c r="BS295">
        <f t="shared" si="372"/>
        <v>145236</v>
      </c>
      <c r="BT295">
        <f t="shared" si="373"/>
        <v>3118006</v>
      </c>
      <c r="BV295">
        <f t="shared" si="374"/>
        <v>943396</v>
      </c>
      <c r="BW295">
        <f t="shared" si="375"/>
        <v>145236</v>
      </c>
      <c r="BX295">
        <f t="shared" si="376"/>
        <v>3118006</v>
      </c>
      <c r="BZ295">
        <f t="shared" si="377"/>
        <v>1482480</v>
      </c>
      <c r="CA295">
        <f t="shared" si="378"/>
        <v>228228</v>
      </c>
      <c r="CB295">
        <f t="shared" si="379"/>
        <v>4899724</v>
      </c>
      <c r="CD295">
        <f t="shared" si="380"/>
        <v>835579</v>
      </c>
      <c r="CE295">
        <f t="shared" si="381"/>
        <v>128637</v>
      </c>
      <c r="CF295">
        <f t="shared" si="382"/>
        <v>2761662</v>
      </c>
      <c r="CH295" t="str">
        <f t="shared" si="383"/>
        <v>{{5,1,1,943396,0}|</v>
      </c>
      <c r="CI295" t="str">
        <f t="shared" si="384"/>
        <v>{5,1,2,145236,0}|</v>
      </c>
      <c r="CJ295" t="str">
        <f t="shared" si="385"/>
        <v>{5,1,3,3118006,3}}</v>
      </c>
      <c r="CK295" t="str">
        <f t="shared" si="386"/>
        <v/>
      </c>
      <c r="CL295" t="str">
        <f t="shared" si="387"/>
        <v>{{5,1,1,943396,0}|</v>
      </c>
      <c r="CM295" t="str">
        <f t="shared" si="388"/>
        <v>{5,1,2,145236,0}|</v>
      </c>
      <c r="CN295" t="str">
        <f t="shared" si="389"/>
        <v>{5,1,3,3118006,3}}</v>
      </c>
      <c r="CO295" t="str">
        <f t="shared" si="390"/>
        <v/>
      </c>
      <c r="CP295" t="str">
        <f t="shared" si="391"/>
        <v>{{5,1,1,1482480,0}|</v>
      </c>
      <c r="CQ295" t="str">
        <f t="shared" si="392"/>
        <v>{5,1,2,228228,0}|</v>
      </c>
      <c r="CR295" t="str">
        <f t="shared" si="393"/>
        <v>{5,1,3,4899724,3}}</v>
      </c>
      <c r="CS295" t="str">
        <f t="shared" si="394"/>
        <v/>
      </c>
      <c r="CT295" t="str">
        <f t="shared" si="395"/>
        <v>{{5,1,1,835579,0}|</v>
      </c>
      <c r="CU295" t="str">
        <f t="shared" si="396"/>
        <v>{5,1,2,128637,0}|</v>
      </c>
      <c r="CV295" t="str">
        <f t="shared" si="397"/>
        <v>{5,1,3,2761662,3}}</v>
      </c>
    </row>
    <row r="296" spans="50:100" x14ac:dyDescent="0.15">
      <c r="AX296">
        <v>290</v>
      </c>
      <c r="AZ296">
        <f t="shared" ref="AZ296:BC296" si="429">AZ236</f>
        <v>1.5</v>
      </c>
      <c r="BA296">
        <f t="shared" si="429"/>
        <v>0.5</v>
      </c>
      <c r="BB296">
        <f t="shared" si="429"/>
        <v>1.5</v>
      </c>
      <c r="BC296">
        <f t="shared" si="429"/>
        <v>1.5</v>
      </c>
      <c r="BE296">
        <f t="shared" si="362"/>
        <v>1100</v>
      </c>
      <c r="BF296">
        <f t="shared" si="363"/>
        <v>420</v>
      </c>
      <c r="BG296">
        <f t="shared" si="364"/>
        <v>1100</v>
      </c>
      <c r="BH296">
        <f t="shared" si="365"/>
        <v>1100</v>
      </c>
      <c r="BN296">
        <f>'sheet1 (2)'!Y295</f>
        <v>9936503</v>
      </c>
      <c r="BO296">
        <f>'sheet1 (2)'!Z295</f>
        <v>7900200</v>
      </c>
      <c r="BP296">
        <f>'sheet1 (2)'!AA295</f>
        <v>169605839</v>
      </c>
      <c r="BR296">
        <f t="shared" si="371"/>
        <v>2186030</v>
      </c>
      <c r="BS296">
        <f t="shared" si="372"/>
        <v>1738044</v>
      </c>
      <c r="BT296">
        <f t="shared" si="373"/>
        <v>37313284</v>
      </c>
      <c r="BV296">
        <f t="shared" si="374"/>
        <v>834666</v>
      </c>
      <c r="BW296">
        <f t="shared" si="375"/>
        <v>663616</v>
      </c>
      <c r="BX296">
        <f t="shared" si="376"/>
        <v>14246890</v>
      </c>
      <c r="BZ296">
        <f t="shared" si="377"/>
        <v>2186030</v>
      </c>
      <c r="CA296">
        <f t="shared" si="378"/>
        <v>1738044</v>
      </c>
      <c r="CB296">
        <f t="shared" si="379"/>
        <v>37313284</v>
      </c>
      <c r="CD296">
        <f t="shared" si="380"/>
        <v>2186030</v>
      </c>
      <c r="CE296">
        <f t="shared" si="381"/>
        <v>1738044</v>
      </c>
      <c r="CF296">
        <f t="shared" si="382"/>
        <v>37313284</v>
      </c>
      <c r="CH296" t="str">
        <f t="shared" si="383"/>
        <v>{{5,1,1,2186030,0}|</v>
      </c>
      <c r="CI296" t="str">
        <f t="shared" si="384"/>
        <v>{5,1,2,1738044,0}|</v>
      </c>
      <c r="CJ296" t="str">
        <f t="shared" si="385"/>
        <v>{5,1,3,37313284,3}}</v>
      </c>
      <c r="CK296" t="str">
        <f t="shared" si="386"/>
        <v/>
      </c>
      <c r="CL296" t="str">
        <f t="shared" si="387"/>
        <v>{{5,1,1,834666,0}|</v>
      </c>
      <c r="CM296" t="str">
        <f t="shared" si="388"/>
        <v>{5,1,2,663616,0}|</v>
      </c>
      <c r="CN296" t="str">
        <f t="shared" si="389"/>
        <v>{5,1,3,14246890,3}}</v>
      </c>
      <c r="CO296" t="str">
        <f t="shared" si="390"/>
        <v/>
      </c>
      <c r="CP296" t="str">
        <f t="shared" si="391"/>
        <v>{{5,1,1,2186030,0}|</v>
      </c>
      <c r="CQ296" t="str">
        <f t="shared" si="392"/>
        <v>{5,1,2,1738044,0}|</v>
      </c>
      <c r="CR296" t="str">
        <f t="shared" si="393"/>
        <v>{5,1,3,37313284,3}}</v>
      </c>
      <c r="CS296" t="str">
        <f t="shared" si="394"/>
        <v/>
      </c>
      <c r="CT296" t="str">
        <f t="shared" si="395"/>
        <v>{{5,1,1,2186030,0}|</v>
      </c>
      <c r="CU296" t="str">
        <f t="shared" si="396"/>
        <v>{5,1,2,1738044,0}|</v>
      </c>
      <c r="CV296" t="str">
        <f t="shared" si="397"/>
        <v>{5,1,3,37313284,3}}</v>
      </c>
    </row>
    <row r="297" spans="50:100" x14ac:dyDescent="0.15">
      <c r="AX297">
        <v>291</v>
      </c>
      <c r="AZ297">
        <f t="shared" ref="AZ297:BC297" si="430">AZ237</f>
        <v>1.5</v>
      </c>
      <c r="BA297">
        <f t="shared" si="430"/>
        <v>0.6</v>
      </c>
      <c r="BB297">
        <f t="shared" si="430"/>
        <v>1.5</v>
      </c>
      <c r="BC297">
        <f t="shared" si="430"/>
        <v>1</v>
      </c>
      <c r="BE297">
        <f t="shared" si="362"/>
        <v>1100</v>
      </c>
      <c r="BF297">
        <f t="shared" si="363"/>
        <v>500</v>
      </c>
      <c r="BG297">
        <f t="shared" si="364"/>
        <v>1100</v>
      </c>
      <c r="BH297">
        <f t="shared" si="365"/>
        <v>700</v>
      </c>
      <c r="BN297">
        <f>'sheet1 (2)'!Y296</f>
        <v>15869552</v>
      </c>
      <c r="BO297">
        <f>'sheet1 (2)'!Z296</f>
        <v>9800000</v>
      </c>
      <c r="BP297">
        <f>'sheet1 (2)'!AA296</f>
        <v>210391790</v>
      </c>
      <c r="BR297">
        <f t="shared" si="371"/>
        <v>3491301</v>
      </c>
      <c r="BS297">
        <f t="shared" si="372"/>
        <v>2156000</v>
      </c>
      <c r="BT297">
        <f t="shared" si="373"/>
        <v>46286193</v>
      </c>
      <c r="BV297">
        <f t="shared" si="374"/>
        <v>1586955</v>
      </c>
      <c r="BW297">
        <f t="shared" si="375"/>
        <v>980000</v>
      </c>
      <c r="BX297">
        <f t="shared" si="376"/>
        <v>21039179</v>
      </c>
      <c r="BZ297">
        <f t="shared" si="377"/>
        <v>3491301</v>
      </c>
      <c r="CA297">
        <f t="shared" si="378"/>
        <v>2156000</v>
      </c>
      <c r="CB297">
        <f t="shared" si="379"/>
        <v>46286193</v>
      </c>
      <c r="CD297">
        <f t="shared" si="380"/>
        <v>2221737</v>
      </c>
      <c r="CE297">
        <f t="shared" si="381"/>
        <v>1372000</v>
      </c>
      <c r="CF297">
        <f t="shared" si="382"/>
        <v>29454850</v>
      </c>
      <c r="CH297" t="str">
        <f t="shared" si="383"/>
        <v>{{5,1,1,3491301,0}|</v>
      </c>
      <c r="CI297" t="str">
        <f t="shared" si="384"/>
        <v>{5,1,2,2156000,0}|</v>
      </c>
      <c r="CJ297" t="str">
        <f t="shared" si="385"/>
        <v>{5,1,3,46286193,3}}</v>
      </c>
      <c r="CK297" t="str">
        <f t="shared" si="386"/>
        <v/>
      </c>
      <c r="CL297" t="str">
        <f t="shared" si="387"/>
        <v>{{5,1,1,1586955,0}|</v>
      </c>
      <c r="CM297" t="str">
        <f t="shared" si="388"/>
        <v>{5,1,2,980000,0}|</v>
      </c>
      <c r="CN297" t="str">
        <f t="shared" si="389"/>
        <v>{5,1,3,21039179,3}}</v>
      </c>
      <c r="CO297" t="str">
        <f t="shared" si="390"/>
        <v/>
      </c>
      <c r="CP297" t="str">
        <f t="shared" si="391"/>
        <v>{{5,1,1,3491301,0}|</v>
      </c>
      <c r="CQ297" t="str">
        <f t="shared" si="392"/>
        <v>{5,1,2,2156000,0}|</v>
      </c>
      <c r="CR297" t="str">
        <f t="shared" si="393"/>
        <v>{5,1,3,46286193,3}}</v>
      </c>
      <c r="CS297" t="str">
        <f t="shared" si="394"/>
        <v/>
      </c>
      <c r="CT297" t="str">
        <f t="shared" si="395"/>
        <v>{{5,1,1,2221737,0}|</v>
      </c>
      <c r="CU297" t="str">
        <f t="shared" si="396"/>
        <v>{5,1,2,1372000,0}|</v>
      </c>
      <c r="CV297" t="str">
        <f t="shared" si="397"/>
        <v>{5,1,3,29454850,3}}</v>
      </c>
    </row>
    <row r="298" spans="50:100" x14ac:dyDescent="0.15">
      <c r="AX298">
        <v>292</v>
      </c>
      <c r="AZ298">
        <f t="shared" ref="AZ298:BC298" si="431">AZ238</f>
        <v>1</v>
      </c>
      <c r="BA298">
        <f t="shared" si="431"/>
        <v>0.75</v>
      </c>
      <c r="BB298">
        <f t="shared" si="431"/>
        <v>1</v>
      </c>
      <c r="BC298">
        <f t="shared" si="431"/>
        <v>1.5</v>
      </c>
      <c r="BE298">
        <f t="shared" si="362"/>
        <v>700</v>
      </c>
      <c r="BF298">
        <f t="shared" si="363"/>
        <v>620</v>
      </c>
      <c r="BG298">
        <f t="shared" si="364"/>
        <v>700</v>
      </c>
      <c r="BH298">
        <f t="shared" si="365"/>
        <v>1100</v>
      </c>
      <c r="BN298">
        <f>'sheet1 (2)'!Y297</f>
        <v>35463039</v>
      </c>
      <c r="BO298">
        <f>'sheet1 (2)'!Z297</f>
        <v>61712000</v>
      </c>
      <c r="BP298">
        <f>'sheet1 (2)'!AA297</f>
        <v>1324867164</v>
      </c>
      <c r="BR298">
        <f t="shared" si="371"/>
        <v>4964825</v>
      </c>
      <c r="BS298">
        <f t="shared" si="372"/>
        <v>8639680</v>
      </c>
      <c r="BT298">
        <f t="shared" si="373"/>
        <v>185481402</v>
      </c>
      <c r="BV298">
        <f t="shared" si="374"/>
        <v>4397416</v>
      </c>
      <c r="BW298">
        <f t="shared" si="375"/>
        <v>7652288</v>
      </c>
      <c r="BX298">
        <f t="shared" si="376"/>
        <v>164283528</v>
      </c>
      <c r="BZ298">
        <f t="shared" si="377"/>
        <v>4964825</v>
      </c>
      <c r="CA298">
        <f t="shared" si="378"/>
        <v>8639680</v>
      </c>
      <c r="CB298">
        <f t="shared" si="379"/>
        <v>185481402</v>
      </c>
      <c r="CD298">
        <f t="shared" si="380"/>
        <v>7801868</v>
      </c>
      <c r="CE298">
        <f t="shared" si="381"/>
        <v>13576640</v>
      </c>
      <c r="CF298">
        <f t="shared" si="382"/>
        <v>291470776</v>
      </c>
      <c r="CH298" t="str">
        <f t="shared" si="383"/>
        <v>{{5,1,1,4964825,0}|</v>
      </c>
      <c r="CI298" t="str">
        <f t="shared" si="384"/>
        <v>{5,1,2,8639680,0}|</v>
      </c>
      <c r="CJ298" t="str">
        <f t="shared" si="385"/>
        <v>{5,1,3,185481402,3}}</v>
      </c>
      <c r="CK298" t="str">
        <f t="shared" si="386"/>
        <v/>
      </c>
      <c r="CL298" t="str">
        <f t="shared" si="387"/>
        <v>{{5,1,1,4397416,0}|</v>
      </c>
      <c r="CM298" t="str">
        <f t="shared" si="388"/>
        <v>{5,1,2,7652288,0}|</v>
      </c>
      <c r="CN298" t="str">
        <f t="shared" si="389"/>
        <v>{5,1,3,164283528,3}}</v>
      </c>
      <c r="CO298" t="str">
        <f t="shared" si="390"/>
        <v/>
      </c>
      <c r="CP298" t="str">
        <f t="shared" si="391"/>
        <v>{{5,1,1,4964825,0}|</v>
      </c>
      <c r="CQ298" t="str">
        <f t="shared" si="392"/>
        <v>{5,1,2,8639680,0}|</v>
      </c>
      <c r="CR298" t="str">
        <f t="shared" si="393"/>
        <v>{5,1,3,185481402,3}}</v>
      </c>
      <c r="CS298" t="str">
        <f t="shared" si="394"/>
        <v/>
      </c>
      <c r="CT298" t="str">
        <f t="shared" si="395"/>
        <v>{{5,1,1,7801868,0}|</v>
      </c>
      <c r="CU298" t="str">
        <f t="shared" si="396"/>
        <v>{5,1,2,13576640,0}|</v>
      </c>
      <c r="CV298" t="str">
        <f t="shared" si="397"/>
        <v>{5,1,3,291470776,3}}</v>
      </c>
    </row>
    <row r="299" spans="50:100" x14ac:dyDescent="0.15">
      <c r="AX299">
        <v>293</v>
      </c>
      <c r="AZ299">
        <f t="shared" ref="AZ299:BC299" si="432">AZ239</f>
        <v>1.5</v>
      </c>
      <c r="BA299">
        <f t="shared" si="432"/>
        <v>3</v>
      </c>
      <c r="BB299">
        <f t="shared" si="432"/>
        <v>3</v>
      </c>
      <c r="BC299">
        <f t="shared" si="432"/>
        <v>0.375</v>
      </c>
      <c r="BE299">
        <f t="shared" si="362"/>
        <v>1100</v>
      </c>
      <c r="BF299">
        <f t="shared" si="363"/>
        <v>1200</v>
      </c>
      <c r="BG299">
        <f t="shared" si="364"/>
        <v>1200</v>
      </c>
      <c r="BH299">
        <f t="shared" si="365"/>
        <v>200</v>
      </c>
      <c r="BN299">
        <f>'sheet1 (2)'!Y298</f>
        <v>38736134</v>
      </c>
      <c r="BO299">
        <f>'sheet1 (2)'!Z298</f>
        <v>75600000</v>
      </c>
      <c r="BP299">
        <f>'sheet1 (2)'!AA298</f>
        <v>1623022387</v>
      </c>
      <c r="BR299">
        <f t="shared" si="371"/>
        <v>8521949</v>
      </c>
      <c r="BS299">
        <f t="shared" si="372"/>
        <v>16632000</v>
      </c>
      <c r="BT299">
        <f t="shared" si="373"/>
        <v>357064925</v>
      </c>
      <c r="BV299">
        <f t="shared" si="374"/>
        <v>9296672</v>
      </c>
      <c r="BW299">
        <f t="shared" si="375"/>
        <v>18144000</v>
      </c>
      <c r="BX299">
        <f t="shared" si="376"/>
        <v>389525372</v>
      </c>
      <c r="BZ299">
        <f t="shared" si="377"/>
        <v>9296672</v>
      </c>
      <c r="CA299">
        <f t="shared" si="378"/>
        <v>18144000</v>
      </c>
      <c r="CB299">
        <f t="shared" si="379"/>
        <v>389525372</v>
      </c>
      <c r="CD299">
        <f t="shared" si="380"/>
        <v>1549445</v>
      </c>
      <c r="CE299">
        <f t="shared" si="381"/>
        <v>3024000</v>
      </c>
      <c r="CF299">
        <f t="shared" si="382"/>
        <v>64920895</v>
      </c>
      <c r="CH299" t="str">
        <f t="shared" si="383"/>
        <v>{{5,1,1,8521949,0}|</v>
      </c>
      <c r="CI299" t="str">
        <f t="shared" si="384"/>
        <v>{5,1,2,16632000,0}|</v>
      </c>
      <c r="CJ299" t="str">
        <f t="shared" si="385"/>
        <v>{5,1,3,357064925,3}}</v>
      </c>
      <c r="CK299" t="str">
        <f t="shared" si="386"/>
        <v/>
      </c>
      <c r="CL299" t="str">
        <f t="shared" si="387"/>
        <v>{{5,1,1,9296672,0}|</v>
      </c>
      <c r="CM299" t="str">
        <f t="shared" si="388"/>
        <v>{5,1,2,18144000,0}|</v>
      </c>
      <c r="CN299" t="str">
        <f t="shared" si="389"/>
        <v>{5,1,3,389525372,3}}</v>
      </c>
      <c r="CO299" t="str">
        <f t="shared" si="390"/>
        <v/>
      </c>
      <c r="CP299" t="str">
        <f t="shared" si="391"/>
        <v>{{5,1,1,9296672,0}|</v>
      </c>
      <c r="CQ299" t="str">
        <f t="shared" si="392"/>
        <v>{5,1,2,18144000,0}|</v>
      </c>
      <c r="CR299" t="str">
        <f t="shared" si="393"/>
        <v>{5,1,3,389525372,3}}</v>
      </c>
      <c r="CS299" t="str">
        <f t="shared" si="394"/>
        <v/>
      </c>
      <c r="CT299" t="str">
        <f t="shared" si="395"/>
        <v>{{5,1,1,1549445,0}|</v>
      </c>
      <c r="CU299" t="str">
        <f t="shared" si="396"/>
        <v>{5,1,2,3024000,0}|</v>
      </c>
      <c r="CV299" t="str">
        <f t="shared" si="397"/>
        <v>{5,1,3,64920895,3}}</v>
      </c>
    </row>
    <row r="300" spans="50:100" x14ac:dyDescent="0.15">
      <c r="AX300">
        <v>294</v>
      </c>
      <c r="AZ300">
        <f t="shared" ref="AZ300:BC300" si="433">AZ240</f>
        <v>3</v>
      </c>
      <c r="BA300">
        <f t="shared" si="433"/>
        <v>0.75</v>
      </c>
      <c r="BB300">
        <f t="shared" si="433"/>
        <v>0.6</v>
      </c>
      <c r="BC300">
        <f t="shared" si="433"/>
        <v>1.5</v>
      </c>
      <c r="BE300">
        <f t="shared" si="362"/>
        <v>1200</v>
      </c>
      <c r="BF300">
        <f t="shared" si="363"/>
        <v>620</v>
      </c>
      <c r="BG300">
        <f t="shared" si="364"/>
        <v>500</v>
      </c>
      <c r="BH300">
        <f t="shared" si="365"/>
        <v>1100</v>
      </c>
      <c r="BN300">
        <f>'sheet1 (2)'!Y299</f>
        <v>38038835</v>
      </c>
      <c r="BO300">
        <f>'sheet1 (2)'!Z299</f>
        <v>86800000</v>
      </c>
      <c r="BP300">
        <f>'sheet1 (2)'!AA299</f>
        <v>1863470149</v>
      </c>
      <c r="BR300">
        <f t="shared" si="371"/>
        <v>9129320</v>
      </c>
      <c r="BS300">
        <f t="shared" si="372"/>
        <v>20832000</v>
      </c>
      <c r="BT300">
        <f t="shared" si="373"/>
        <v>447232835</v>
      </c>
      <c r="BV300">
        <f t="shared" si="374"/>
        <v>4716815</v>
      </c>
      <c r="BW300">
        <f t="shared" si="375"/>
        <v>10763200</v>
      </c>
      <c r="BX300">
        <f t="shared" si="376"/>
        <v>231070298</v>
      </c>
      <c r="BZ300">
        <f t="shared" si="377"/>
        <v>3803883</v>
      </c>
      <c r="CA300">
        <f t="shared" si="378"/>
        <v>8680000</v>
      </c>
      <c r="CB300">
        <f t="shared" si="379"/>
        <v>186347014</v>
      </c>
      <c r="CD300">
        <f t="shared" si="380"/>
        <v>8368543</v>
      </c>
      <c r="CE300">
        <f t="shared" si="381"/>
        <v>19096000</v>
      </c>
      <c r="CF300">
        <f t="shared" si="382"/>
        <v>409963432</v>
      </c>
      <c r="CH300" t="str">
        <f t="shared" si="383"/>
        <v>{{5,1,1,9129320,0}|</v>
      </c>
      <c r="CI300" t="str">
        <f t="shared" si="384"/>
        <v>{5,1,2,20832000,0}|</v>
      </c>
      <c r="CJ300" t="str">
        <f t="shared" si="385"/>
        <v>{5,1,3,447232835,3}}</v>
      </c>
      <c r="CK300" t="str">
        <f t="shared" si="386"/>
        <v/>
      </c>
      <c r="CL300" t="str">
        <f t="shared" si="387"/>
        <v>{{5,1,1,4716815,0}|</v>
      </c>
      <c r="CM300" t="str">
        <f t="shared" si="388"/>
        <v>{5,1,2,10763200,0}|</v>
      </c>
      <c r="CN300" t="str">
        <f t="shared" si="389"/>
        <v>{5,1,3,231070298,3}}</v>
      </c>
      <c r="CO300" t="str">
        <f t="shared" si="390"/>
        <v/>
      </c>
      <c r="CP300" t="str">
        <f t="shared" si="391"/>
        <v>{{5,1,1,3803883,0}|</v>
      </c>
      <c r="CQ300" t="str">
        <f t="shared" si="392"/>
        <v>{5,1,2,8680000,0}|</v>
      </c>
      <c r="CR300" t="str">
        <f t="shared" si="393"/>
        <v>{5,1,3,186347014,3}}</v>
      </c>
      <c r="CS300" t="str">
        <f t="shared" si="394"/>
        <v/>
      </c>
      <c r="CT300" t="str">
        <f t="shared" si="395"/>
        <v>{{5,1,1,8368543,0}|</v>
      </c>
      <c r="CU300" t="str">
        <f t="shared" si="396"/>
        <v>{5,1,2,19096000,0}|</v>
      </c>
      <c r="CV300" t="str">
        <f t="shared" si="397"/>
        <v>{5,1,3,409963432,3}}</v>
      </c>
    </row>
    <row r="301" spans="50:100" x14ac:dyDescent="0.15">
      <c r="AX301">
        <v>295</v>
      </c>
      <c r="AZ301">
        <f t="shared" ref="AZ301:BC301" si="434">AZ241</f>
        <v>1</v>
      </c>
      <c r="BA301">
        <f t="shared" si="434"/>
        <v>0.75</v>
      </c>
      <c r="BB301">
        <f t="shared" si="434"/>
        <v>0.75</v>
      </c>
      <c r="BC301">
        <f t="shared" si="434"/>
        <v>3</v>
      </c>
      <c r="BE301">
        <f t="shared" si="362"/>
        <v>700</v>
      </c>
      <c r="BF301">
        <f t="shared" si="363"/>
        <v>620</v>
      </c>
      <c r="BG301">
        <f t="shared" si="364"/>
        <v>620</v>
      </c>
      <c r="BH301">
        <f t="shared" si="365"/>
        <v>1200</v>
      </c>
      <c r="BN301">
        <f>'sheet1 (2)'!Y300</f>
        <v>57563193</v>
      </c>
      <c r="BO301">
        <f>'sheet1 (2)'!Z300</f>
        <v>94080000</v>
      </c>
      <c r="BP301">
        <f>'sheet1 (2)'!AA300</f>
        <v>2019761193</v>
      </c>
      <c r="BR301">
        <f t="shared" si="371"/>
        <v>8058847</v>
      </c>
      <c r="BS301">
        <f t="shared" si="372"/>
        <v>13171200</v>
      </c>
      <c r="BT301">
        <f t="shared" si="373"/>
        <v>282766567</v>
      </c>
      <c r="BV301">
        <f t="shared" si="374"/>
        <v>7137835</v>
      </c>
      <c r="BW301">
        <f t="shared" si="375"/>
        <v>11665920</v>
      </c>
      <c r="BX301">
        <f t="shared" si="376"/>
        <v>250450387</v>
      </c>
      <c r="BZ301">
        <f t="shared" si="377"/>
        <v>7137835</v>
      </c>
      <c r="CA301">
        <f t="shared" si="378"/>
        <v>11665920</v>
      </c>
      <c r="CB301">
        <f t="shared" si="379"/>
        <v>250450387</v>
      </c>
      <c r="CD301">
        <f t="shared" si="380"/>
        <v>13815166</v>
      </c>
      <c r="CE301">
        <f t="shared" si="381"/>
        <v>22579200</v>
      </c>
      <c r="CF301">
        <f t="shared" si="382"/>
        <v>484742686</v>
      </c>
      <c r="CH301" t="str">
        <f t="shared" si="383"/>
        <v>{{5,1,1,8058847,0}|</v>
      </c>
      <c r="CI301" t="str">
        <f t="shared" si="384"/>
        <v>{5,1,2,13171200,0}|</v>
      </c>
      <c r="CJ301" t="str">
        <f t="shared" si="385"/>
        <v>{5,1,3,282766567,3}}</v>
      </c>
      <c r="CK301" t="str">
        <f t="shared" si="386"/>
        <v/>
      </c>
      <c r="CL301" t="str">
        <f t="shared" si="387"/>
        <v>{{5,1,1,7137835,0}|</v>
      </c>
      <c r="CM301" t="str">
        <f t="shared" si="388"/>
        <v>{5,1,2,11665920,0}|</v>
      </c>
      <c r="CN301" t="str">
        <f t="shared" si="389"/>
        <v>{5,1,3,250450387,3}}</v>
      </c>
      <c r="CO301" t="str">
        <f t="shared" si="390"/>
        <v/>
      </c>
      <c r="CP301" t="str">
        <f t="shared" si="391"/>
        <v>{{5,1,1,7137835,0}|</v>
      </c>
      <c r="CQ301" t="str">
        <f t="shared" si="392"/>
        <v>{5,1,2,11665920,0}|</v>
      </c>
      <c r="CR301" t="str">
        <f t="shared" si="393"/>
        <v>{5,1,3,250450387,3}}</v>
      </c>
      <c r="CS301" t="str">
        <f t="shared" si="394"/>
        <v/>
      </c>
      <c r="CT301" t="str">
        <f t="shared" si="395"/>
        <v>{{5,1,1,13815166,0}|</v>
      </c>
      <c r="CU301" t="str">
        <f t="shared" si="396"/>
        <v>{5,1,2,22579200,0}|</v>
      </c>
      <c r="CV301" t="str">
        <f t="shared" si="397"/>
        <v>{5,1,3,484742686,3}}</v>
      </c>
    </row>
    <row r="302" spans="50:100" x14ac:dyDescent="0.15">
      <c r="AX302">
        <v>296</v>
      </c>
      <c r="AZ302">
        <f t="shared" ref="AZ302:BC302" si="435">AZ242</f>
        <v>1</v>
      </c>
      <c r="BA302">
        <f t="shared" si="435"/>
        <v>0.75</v>
      </c>
      <c r="BB302">
        <f t="shared" si="435"/>
        <v>0.75</v>
      </c>
      <c r="BC302">
        <f t="shared" si="435"/>
        <v>3</v>
      </c>
      <c r="BE302">
        <f t="shared" si="362"/>
        <v>700</v>
      </c>
      <c r="BF302">
        <f t="shared" si="363"/>
        <v>620</v>
      </c>
      <c r="BG302">
        <f t="shared" si="364"/>
        <v>620</v>
      </c>
      <c r="BH302">
        <f t="shared" si="365"/>
        <v>1200</v>
      </c>
      <c r="BN302">
        <f>'sheet1 (2)'!Y301</f>
        <v>269301</v>
      </c>
      <c r="BO302">
        <f>'sheet1 (2)'!Z301</f>
        <v>39200</v>
      </c>
      <c r="BP302">
        <f>'sheet1 (2)'!AA301</f>
        <v>841567</v>
      </c>
      <c r="BR302">
        <f t="shared" si="371"/>
        <v>37702</v>
      </c>
      <c r="BS302">
        <f t="shared" si="372"/>
        <v>5488</v>
      </c>
      <c r="BT302">
        <f t="shared" si="373"/>
        <v>117819</v>
      </c>
      <c r="BV302">
        <f t="shared" si="374"/>
        <v>33393</v>
      </c>
      <c r="BW302">
        <f t="shared" si="375"/>
        <v>4860</v>
      </c>
      <c r="BX302">
        <f t="shared" si="376"/>
        <v>104354</v>
      </c>
      <c r="BZ302">
        <f t="shared" si="377"/>
        <v>33393</v>
      </c>
      <c r="CA302">
        <f t="shared" si="378"/>
        <v>4860</v>
      </c>
      <c r="CB302">
        <f t="shared" si="379"/>
        <v>104354</v>
      </c>
      <c r="CD302">
        <f t="shared" si="380"/>
        <v>64632</v>
      </c>
      <c r="CE302">
        <f t="shared" si="381"/>
        <v>9408</v>
      </c>
      <c r="CF302">
        <f t="shared" si="382"/>
        <v>201976</v>
      </c>
      <c r="CH302" t="str">
        <f t="shared" si="383"/>
        <v>{{5,1,1,37702,0}|</v>
      </c>
      <c r="CI302" t="str">
        <f t="shared" si="384"/>
        <v>{5,1,2,5488,0}|</v>
      </c>
      <c r="CJ302" t="str">
        <f t="shared" si="385"/>
        <v>{5,1,3,117819,3}}</v>
      </c>
      <c r="CK302" t="str">
        <f t="shared" si="386"/>
        <v/>
      </c>
      <c r="CL302" t="str">
        <f t="shared" si="387"/>
        <v>{{5,1,1,33393,0}|</v>
      </c>
      <c r="CM302" t="str">
        <f t="shared" si="388"/>
        <v>{5,1,2,4860,0}|</v>
      </c>
      <c r="CN302" t="str">
        <f t="shared" si="389"/>
        <v>{5,1,3,104354,3}}</v>
      </c>
      <c r="CO302" t="str">
        <f t="shared" si="390"/>
        <v/>
      </c>
      <c r="CP302" t="str">
        <f t="shared" si="391"/>
        <v>{{5,1,1,33393,0}|</v>
      </c>
      <c r="CQ302" t="str">
        <f t="shared" si="392"/>
        <v>{5,1,2,4860,0}|</v>
      </c>
      <c r="CR302" t="str">
        <f t="shared" si="393"/>
        <v>{5,1,3,104354,3}}</v>
      </c>
      <c r="CS302" t="str">
        <f t="shared" si="394"/>
        <v/>
      </c>
      <c r="CT302" t="str">
        <f t="shared" si="395"/>
        <v>{{5,1,1,64632,0}|</v>
      </c>
      <c r="CU302" t="str">
        <f t="shared" si="396"/>
        <v>{5,1,2,9408,0}|</v>
      </c>
      <c r="CV302" t="str">
        <f t="shared" si="397"/>
        <v>{5,1,3,201976,3}}</v>
      </c>
    </row>
    <row r="303" spans="50:100" x14ac:dyDescent="0.15">
      <c r="AX303">
        <v>297</v>
      </c>
      <c r="AZ303">
        <f t="shared" ref="AZ303:BC303" si="436">AZ243</f>
        <v>1.375</v>
      </c>
      <c r="BA303">
        <f t="shared" si="436"/>
        <v>1.375</v>
      </c>
      <c r="BB303">
        <f t="shared" si="436"/>
        <v>0.45833333333333331</v>
      </c>
      <c r="BC303">
        <f t="shared" si="436"/>
        <v>2.75</v>
      </c>
      <c r="BE303">
        <f t="shared" si="362"/>
        <v>1000</v>
      </c>
      <c r="BF303">
        <f t="shared" si="363"/>
        <v>1000</v>
      </c>
      <c r="BG303">
        <f t="shared" si="364"/>
        <v>300</v>
      </c>
      <c r="BH303">
        <f t="shared" si="365"/>
        <v>1150</v>
      </c>
      <c r="BN303">
        <f>'sheet1 (2)'!Y302</f>
        <v>2188074</v>
      </c>
      <c r="BO303">
        <f>'sheet1 (2)'!Z302</f>
        <v>3136000</v>
      </c>
      <c r="BP303">
        <f>'sheet1 (2)'!AA302</f>
        <v>67325373</v>
      </c>
      <c r="BR303">
        <f t="shared" si="371"/>
        <v>437614</v>
      </c>
      <c r="BS303">
        <f t="shared" si="372"/>
        <v>627200</v>
      </c>
      <c r="BT303">
        <f t="shared" si="373"/>
        <v>13465074</v>
      </c>
      <c r="BV303">
        <f t="shared" si="374"/>
        <v>437614</v>
      </c>
      <c r="BW303">
        <f t="shared" si="375"/>
        <v>627200</v>
      </c>
      <c r="BX303">
        <f t="shared" si="376"/>
        <v>13465074</v>
      </c>
      <c r="BZ303">
        <f t="shared" si="377"/>
        <v>131284</v>
      </c>
      <c r="CA303">
        <f t="shared" si="378"/>
        <v>188160</v>
      </c>
      <c r="CB303">
        <f t="shared" si="379"/>
        <v>4039522</v>
      </c>
      <c r="CD303">
        <f t="shared" si="380"/>
        <v>503257</v>
      </c>
      <c r="CE303">
        <f t="shared" si="381"/>
        <v>721280</v>
      </c>
      <c r="CF303">
        <f t="shared" si="382"/>
        <v>15484835</v>
      </c>
      <c r="CH303" t="str">
        <f t="shared" si="383"/>
        <v>{{5,1,1,437614,0}|</v>
      </c>
      <c r="CI303" t="str">
        <f t="shared" si="384"/>
        <v>{5,1,2,627200,0}|</v>
      </c>
      <c r="CJ303" t="str">
        <f t="shared" si="385"/>
        <v>{5,1,3,13465074,3}}</v>
      </c>
      <c r="CK303" t="str">
        <f t="shared" si="386"/>
        <v/>
      </c>
      <c r="CL303" t="str">
        <f t="shared" si="387"/>
        <v>{{5,1,1,437614,0}|</v>
      </c>
      <c r="CM303" t="str">
        <f t="shared" si="388"/>
        <v>{5,1,2,627200,0}|</v>
      </c>
      <c r="CN303" t="str">
        <f t="shared" si="389"/>
        <v>{5,1,3,13465074,3}}</v>
      </c>
      <c r="CO303" t="str">
        <f t="shared" si="390"/>
        <v/>
      </c>
      <c r="CP303" t="str">
        <f t="shared" si="391"/>
        <v>{{5,1,1,131284,0}|</v>
      </c>
      <c r="CQ303" t="str">
        <f t="shared" si="392"/>
        <v>{5,1,2,188160,0}|</v>
      </c>
      <c r="CR303" t="str">
        <f t="shared" si="393"/>
        <v>{5,1,3,4039522,3}}</v>
      </c>
      <c r="CS303" t="str">
        <f t="shared" si="394"/>
        <v/>
      </c>
      <c r="CT303" t="str">
        <f t="shared" si="395"/>
        <v>{{5,1,1,503257,0}|</v>
      </c>
      <c r="CU303" t="str">
        <f t="shared" si="396"/>
        <v>{5,1,2,721280,0}|</v>
      </c>
      <c r="CV303" t="str">
        <f t="shared" si="397"/>
        <v>{5,1,3,15484835,3}}</v>
      </c>
    </row>
    <row r="304" spans="50:100" x14ac:dyDescent="0.15">
      <c r="AX304">
        <v>298</v>
      </c>
      <c r="AZ304">
        <f t="shared" ref="AZ304:BC304" si="437">AZ244</f>
        <v>0.91666666666666663</v>
      </c>
      <c r="BA304">
        <f t="shared" si="437"/>
        <v>0.91666666666666663</v>
      </c>
      <c r="BB304">
        <f t="shared" si="437"/>
        <v>0.55000000000000004</v>
      </c>
      <c r="BC304">
        <f t="shared" si="437"/>
        <v>0</v>
      </c>
      <c r="BE304">
        <f t="shared" si="362"/>
        <v>800</v>
      </c>
      <c r="BF304">
        <f t="shared" si="363"/>
        <v>800</v>
      </c>
      <c r="BG304">
        <f t="shared" si="364"/>
        <v>480</v>
      </c>
      <c r="BH304">
        <f t="shared" si="365"/>
        <v>0</v>
      </c>
      <c r="BN304">
        <f>'sheet1 (2)'!Y303</f>
        <v>2608858</v>
      </c>
      <c r="BO304">
        <f>'sheet1 (2)'!Z303</f>
        <v>3547600</v>
      </c>
      <c r="BP304">
        <f>'sheet1 (2)'!AA303</f>
        <v>76161828</v>
      </c>
      <c r="BR304">
        <f t="shared" si="371"/>
        <v>417417</v>
      </c>
      <c r="BS304">
        <f t="shared" si="372"/>
        <v>567616</v>
      </c>
      <c r="BT304">
        <f t="shared" si="373"/>
        <v>12185892</v>
      </c>
      <c r="BV304">
        <f t="shared" si="374"/>
        <v>417417</v>
      </c>
      <c r="BW304">
        <f t="shared" si="375"/>
        <v>567616</v>
      </c>
      <c r="BX304">
        <f t="shared" si="376"/>
        <v>12185892</v>
      </c>
      <c r="BZ304">
        <f t="shared" si="377"/>
        <v>250450</v>
      </c>
      <c r="CA304">
        <f t="shared" si="378"/>
        <v>340569</v>
      </c>
      <c r="CB304">
        <f t="shared" si="379"/>
        <v>7311535</v>
      </c>
      <c r="CD304">
        <f t="shared" si="380"/>
        <v>0</v>
      </c>
      <c r="CE304">
        <f t="shared" si="381"/>
        <v>0</v>
      </c>
      <c r="CF304">
        <f t="shared" si="382"/>
        <v>0</v>
      </c>
      <c r="CH304" t="str">
        <f t="shared" si="383"/>
        <v>{{5,1,1,417417,0}|</v>
      </c>
      <c r="CI304" t="str">
        <f t="shared" si="384"/>
        <v>{5,1,2,567616,0}|</v>
      </c>
      <c r="CJ304" t="str">
        <f t="shared" si="385"/>
        <v>{5,1,3,12185892,3}}</v>
      </c>
      <c r="CK304" t="str">
        <f t="shared" si="386"/>
        <v/>
      </c>
      <c r="CL304" t="str">
        <f t="shared" si="387"/>
        <v>{{5,1,1,417417,0}|</v>
      </c>
      <c r="CM304" t="str">
        <f t="shared" si="388"/>
        <v>{5,1,2,567616,0}|</v>
      </c>
      <c r="CN304" t="str">
        <f t="shared" si="389"/>
        <v>{5,1,3,12185892,3}}</v>
      </c>
      <c r="CO304" t="str">
        <f t="shared" si="390"/>
        <v/>
      </c>
      <c r="CP304" t="str">
        <f t="shared" si="391"/>
        <v>{{5,1,1,250450,0}|</v>
      </c>
      <c r="CQ304" t="str">
        <f t="shared" si="392"/>
        <v>{5,1,2,340569,0}|</v>
      </c>
      <c r="CR304" t="str">
        <f t="shared" si="393"/>
        <v>{5,1,3,7311535,3}}</v>
      </c>
      <c r="CS304" t="str">
        <f t="shared" si="394"/>
        <v/>
      </c>
      <c r="CT304" t="str">
        <f t="shared" si="395"/>
        <v>{{5,1,1,0,0}|</v>
      </c>
      <c r="CU304" t="str">
        <f t="shared" si="396"/>
        <v>{5,1,2,0,0}|</v>
      </c>
      <c r="CV304" t="str">
        <f t="shared" si="397"/>
        <v>{5,1,3,0,3}}</v>
      </c>
    </row>
    <row r="305" spans="50:100" x14ac:dyDescent="0.15">
      <c r="AX305">
        <v>299</v>
      </c>
      <c r="AZ305">
        <f t="shared" ref="AZ305:BC305" si="438">AZ245</f>
        <v>0.75</v>
      </c>
      <c r="BA305">
        <f t="shared" si="438"/>
        <v>0.5</v>
      </c>
      <c r="BB305">
        <f t="shared" si="438"/>
        <v>3</v>
      </c>
      <c r="BC305">
        <f t="shared" si="438"/>
        <v>3</v>
      </c>
      <c r="BE305">
        <f t="shared" si="362"/>
        <v>620</v>
      </c>
      <c r="BF305">
        <f t="shared" si="363"/>
        <v>420</v>
      </c>
      <c r="BG305">
        <f t="shared" si="364"/>
        <v>1200</v>
      </c>
      <c r="BH305">
        <f t="shared" si="365"/>
        <v>1200</v>
      </c>
      <c r="BN305">
        <f>'sheet1 (2)'!Y304</f>
        <v>4291992</v>
      </c>
      <c r="BO305">
        <f>'sheet1 (2)'!Z304</f>
        <v>5566400</v>
      </c>
      <c r="BP305">
        <f>'sheet1 (2)'!AA304</f>
        <v>119502537</v>
      </c>
      <c r="BR305">
        <f t="shared" si="371"/>
        <v>532207</v>
      </c>
      <c r="BS305">
        <f t="shared" si="372"/>
        <v>690233</v>
      </c>
      <c r="BT305">
        <f t="shared" si="373"/>
        <v>14818314</v>
      </c>
      <c r="BV305">
        <f t="shared" si="374"/>
        <v>360527</v>
      </c>
      <c r="BW305">
        <f t="shared" si="375"/>
        <v>467577</v>
      </c>
      <c r="BX305">
        <f t="shared" si="376"/>
        <v>10038213</v>
      </c>
      <c r="BZ305">
        <f t="shared" si="377"/>
        <v>1030078</v>
      </c>
      <c r="CA305">
        <f t="shared" si="378"/>
        <v>1335936</v>
      </c>
      <c r="CB305">
        <f t="shared" si="379"/>
        <v>28680608</v>
      </c>
      <c r="CD305">
        <f t="shared" si="380"/>
        <v>1030078</v>
      </c>
      <c r="CE305">
        <f t="shared" si="381"/>
        <v>1335936</v>
      </c>
      <c r="CF305">
        <f t="shared" si="382"/>
        <v>28680608</v>
      </c>
      <c r="CH305" t="str">
        <f t="shared" si="383"/>
        <v>{{5,1,1,532207,0}|</v>
      </c>
      <c r="CI305" t="str">
        <f t="shared" si="384"/>
        <v>{5,1,2,690233,0}|</v>
      </c>
      <c r="CJ305" t="str">
        <f t="shared" si="385"/>
        <v>{5,1,3,14818314,3}}</v>
      </c>
      <c r="CK305" t="str">
        <f t="shared" si="386"/>
        <v/>
      </c>
      <c r="CL305" t="str">
        <f t="shared" si="387"/>
        <v>{{5,1,1,360527,0}|</v>
      </c>
      <c r="CM305" t="str">
        <f t="shared" si="388"/>
        <v>{5,1,2,467577,0}|</v>
      </c>
      <c r="CN305" t="str">
        <f t="shared" si="389"/>
        <v>{5,1,3,10038213,3}}</v>
      </c>
      <c r="CO305" t="str">
        <f t="shared" si="390"/>
        <v/>
      </c>
      <c r="CP305" t="str">
        <f t="shared" si="391"/>
        <v>{{5,1,1,1030078,0}|</v>
      </c>
      <c r="CQ305" t="str">
        <f t="shared" si="392"/>
        <v>{5,1,2,1335936,0}|</v>
      </c>
      <c r="CR305" t="str">
        <f t="shared" si="393"/>
        <v>{5,1,3,28680608,3}}</v>
      </c>
      <c r="CS305" t="str">
        <f t="shared" si="394"/>
        <v/>
      </c>
      <c r="CT305" t="str">
        <f t="shared" si="395"/>
        <v>{{5,1,1,1030078,0}|</v>
      </c>
      <c r="CU305" t="str">
        <f t="shared" si="396"/>
        <v>{5,1,2,1335936,0}|</v>
      </c>
      <c r="CV305" t="str">
        <f t="shared" si="397"/>
        <v>{5,1,3,28680608,3}}</v>
      </c>
    </row>
    <row r="306" spans="50:100" x14ac:dyDescent="0.15">
      <c r="AX306">
        <v>300</v>
      </c>
      <c r="AZ306">
        <f t="shared" ref="AZ306:BC306" si="439">AZ246</f>
        <v>1</v>
      </c>
      <c r="BA306">
        <f t="shared" si="439"/>
        <v>1.5</v>
      </c>
      <c r="BB306">
        <f t="shared" si="439"/>
        <v>0.75</v>
      </c>
      <c r="BC306">
        <f t="shared" si="439"/>
        <v>1</v>
      </c>
      <c r="BE306">
        <f t="shared" si="362"/>
        <v>700</v>
      </c>
      <c r="BF306">
        <f t="shared" si="363"/>
        <v>1100</v>
      </c>
      <c r="BG306">
        <f t="shared" si="364"/>
        <v>620</v>
      </c>
      <c r="BH306">
        <f t="shared" si="365"/>
        <v>700</v>
      </c>
      <c r="BN306">
        <f>'sheet1 (2)'!Y305</f>
        <v>6816694</v>
      </c>
      <c r="BO306">
        <f>'sheet1 (2)'!Z305</f>
        <v>7487200</v>
      </c>
      <c r="BP306">
        <f>'sheet1 (2)'!AA305</f>
        <v>160739328</v>
      </c>
      <c r="BR306">
        <f t="shared" si="371"/>
        <v>954337</v>
      </c>
      <c r="BS306">
        <f t="shared" si="372"/>
        <v>1048208</v>
      </c>
      <c r="BT306">
        <f t="shared" si="373"/>
        <v>22503505</v>
      </c>
      <c r="BV306">
        <f t="shared" si="374"/>
        <v>1499672</v>
      </c>
      <c r="BW306">
        <f t="shared" si="375"/>
        <v>1647184</v>
      </c>
      <c r="BX306">
        <f t="shared" si="376"/>
        <v>35362652</v>
      </c>
      <c r="BZ306">
        <f t="shared" si="377"/>
        <v>845270</v>
      </c>
      <c r="CA306">
        <f t="shared" si="378"/>
        <v>928412</v>
      </c>
      <c r="CB306">
        <f t="shared" si="379"/>
        <v>19931676</v>
      </c>
      <c r="CD306">
        <f t="shared" si="380"/>
        <v>954337</v>
      </c>
      <c r="CE306">
        <f t="shared" si="381"/>
        <v>1048208</v>
      </c>
      <c r="CF306">
        <f t="shared" si="382"/>
        <v>22503505</v>
      </c>
      <c r="CH306" t="str">
        <f t="shared" si="383"/>
        <v>{{5,1,1,954337,0}|</v>
      </c>
      <c r="CI306" t="str">
        <f t="shared" si="384"/>
        <v>{5,1,2,1048208,0}|</v>
      </c>
      <c r="CJ306" t="str">
        <f t="shared" si="385"/>
        <v>{5,1,3,22503505,3}}</v>
      </c>
      <c r="CK306" t="str">
        <f t="shared" si="386"/>
        <v/>
      </c>
      <c r="CL306" t="str">
        <f t="shared" si="387"/>
        <v>{{5,1,1,1499672,0}|</v>
      </c>
      <c r="CM306" t="str">
        <f t="shared" si="388"/>
        <v>{5,1,2,1647184,0}|</v>
      </c>
      <c r="CN306" t="str">
        <f t="shared" si="389"/>
        <v>{5,1,3,35362652,3}}</v>
      </c>
      <c r="CO306" t="str">
        <f t="shared" si="390"/>
        <v/>
      </c>
      <c r="CP306" t="str">
        <f t="shared" si="391"/>
        <v>{{5,1,1,845270,0}|</v>
      </c>
      <c r="CQ306" t="str">
        <f t="shared" si="392"/>
        <v>{5,1,2,928412,0}|</v>
      </c>
      <c r="CR306" t="str">
        <f t="shared" si="393"/>
        <v>{5,1,3,19931676,3}}</v>
      </c>
      <c r="CS306" t="str">
        <f t="shared" si="394"/>
        <v/>
      </c>
      <c r="CT306" t="str">
        <f t="shared" si="395"/>
        <v>{{5,1,1,954337,0}|</v>
      </c>
      <c r="CU306" t="str">
        <f t="shared" si="396"/>
        <v>{5,1,2,1048208,0}|</v>
      </c>
      <c r="CV306" t="str">
        <f t="shared" si="397"/>
        <v>{5,1,3,22503505,3}}</v>
      </c>
    </row>
    <row r="307" spans="50:100" x14ac:dyDescent="0.15">
      <c r="AX307">
        <v>301</v>
      </c>
      <c r="AZ307">
        <f t="shared" ref="AZ307:BC307" si="440">AZ247</f>
        <v>1.5</v>
      </c>
      <c r="BA307">
        <f t="shared" si="440"/>
        <v>0.75</v>
      </c>
      <c r="BB307">
        <f t="shared" si="440"/>
        <v>1</v>
      </c>
      <c r="BC307">
        <f t="shared" si="440"/>
        <v>1</v>
      </c>
      <c r="BE307">
        <f t="shared" si="362"/>
        <v>1100</v>
      </c>
      <c r="BF307">
        <f t="shared" si="363"/>
        <v>620</v>
      </c>
      <c r="BG307">
        <f t="shared" si="364"/>
        <v>700</v>
      </c>
      <c r="BH307">
        <f t="shared" si="365"/>
        <v>700</v>
      </c>
      <c r="BN307">
        <f>'sheet1 (2)'!Y306</f>
        <v>1202238</v>
      </c>
      <c r="BO307">
        <f>'sheet1 (2)'!Z306</f>
        <v>448000</v>
      </c>
      <c r="BP307">
        <f>'sheet1 (2)'!AA306</f>
        <v>9617910</v>
      </c>
      <c r="BR307">
        <f t="shared" si="371"/>
        <v>264492</v>
      </c>
      <c r="BS307">
        <f t="shared" si="372"/>
        <v>98560</v>
      </c>
      <c r="BT307">
        <f t="shared" si="373"/>
        <v>2115940</v>
      </c>
      <c r="BV307">
        <f t="shared" si="374"/>
        <v>149077</v>
      </c>
      <c r="BW307">
        <f t="shared" si="375"/>
        <v>55552</v>
      </c>
      <c r="BX307">
        <f t="shared" si="376"/>
        <v>1192620</v>
      </c>
      <c r="BZ307">
        <f t="shared" si="377"/>
        <v>168313</v>
      </c>
      <c r="CA307">
        <f t="shared" si="378"/>
        <v>62720</v>
      </c>
      <c r="CB307">
        <f t="shared" si="379"/>
        <v>1346507</v>
      </c>
      <c r="CD307">
        <f t="shared" si="380"/>
        <v>168313</v>
      </c>
      <c r="CE307">
        <f t="shared" si="381"/>
        <v>62720</v>
      </c>
      <c r="CF307">
        <f t="shared" si="382"/>
        <v>1346507</v>
      </c>
      <c r="CH307" t="str">
        <f t="shared" si="383"/>
        <v>{{5,1,1,264492,0}|</v>
      </c>
      <c r="CI307" t="str">
        <f t="shared" si="384"/>
        <v>{5,1,2,98560,0}|</v>
      </c>
      <c r="CJ307" t="str">
        <f t="shared" si="385"/>
        <v>{5,1,3,2115940,3}}</v>
      </c>
      <c r="CK307" t="str">
        <f t="shared" si="386"/>
        <v/>
      </c>
      <c r="CL307" t="str">
        <f t="shared" si="387"/>
        <v>{{5,1,1,149077,0}|</v>
      </c>
      <c r="CM307" t="str">
        <f t="shared" si="388"/>
        <v>{5,1,2,55552,0}|</v>
      </c>
      <c r="CN307" t="str">
        <f t="shared" si="389"/>
        <v>{5,1,3,1192620,3}}</v>
      </c>
      <c r="CO307" t="str">
        <f t="shared" si="390"/>
        <v/>
      </c>
      <c r="CP307" t="str">
        <f t="shared" si="391"/>
        <v>{{5,1,1,168313,0}|</v>
      </c>
      <c r="CQ307" t="str">
        <f t="shared" si="392"/>
        <v>{5,1,2,62720,0}|</v>
      </c>
      <c r="CR307" t="str">
        <f t="shared" si="393"/>
        <v>{5,1,3,1346507,3}}</v>
      </c>
      <c r="CS307" t="str">
        <f t="shared" si="394"/>
        <v/>
      </c>
      <c r="CT307" t="str">
        <f t="shared" si="395"/>
        <v>{{5,1,1,168313,0}|</v>
      </c>
      <c r="CU307" t="str">
        <f t="shared" si="396"/>
        <v>{5,1,2,62720,0}|</v>
      </c>
      <c r="CV307" t="str">
        <f t="shared" si="397"/>
        <v>{5,1,3,1346507,3}}</v>
      </c>
    </row>
    <row r="308" spans="50:100" x14ac:dyDescent="0.15">
      <c r="AX308">
        <v>302</v>
      </c>
      <c r="AZ308">
        <f t="shared" ref="AZ308:BC308" si="441">AZ248</f>
        <v>1.5</v>
      </c>
      <c r="BA308">
        <f t="shared" si="441"/>
        <v>0.75</v>
      </c>
      <c r="BB308">
        <f t="shared" si="441"/>
        <v>1</v>
      </c>
      <c r="BC308">
        <f t="shared" si="441"/>
        <v>1</v>
      </c>
      <c r="BE308">
        <f t="shared" si="362"/>
        <v>1100</v>
      </c>
      <c r="BF308">
        <f t="shared" si="363"/>
        <v>620</v>
      </c>
      <c r="BG308">
        <f t="shared" si="364"/>
        <v>700</v>
      </c>
      <c r="BH308">
        <f t="shared" si="365"/>
        <v>700</v>
      </c>
      <c r="BN308">
        <f>'sheet1 (2)'!Y307</f>
        <v>1562910</v>
      </c>
      <c r="BO308">
        <f>'sheet1 (2)'!Z307</f>
        <v>448000</v>
      </c>
      <c r="BP308">
        <f>'sheet1 (2)'!AA307</f>
        <v>9617910</v>
      </c>
      <c r="BR308">
        <f t="shared" si="371"/>
        <v>343840</v>
      </c>
      <c r="BS308">
        <f t="shared" si="372"/>
        <v>98560</v>
      </c>
      <c r="BT308">
        <f t="shared" si="373"/>
        <v>2115940</v>
      </c>
      <c r="BV308">
        <f t="shared" si="374"/>
        <v>193800</v>
      </c>
      <c r="BW308">
        <f t="shared" si="375"/>
        <v>55552</v>
      </c>
      <c r="BX308">
        <f t="shared" si="376"/>
        <v>1192620</v>
      </c>
      <c r="BZ308">
        <f t="shared" si="377"/>
        <v>218807</v>
      </c>
      <c r="CA308">
        <f t="shared" si="378"/>
        <v>62720</v>
      </c>
      <c r="CB308">
        <f t="shared" si="379"/>
        <v>1346507</v>
      </c>
      <c r="CD308">
        <f t="shared" si="380"/>
        <v>218807</v>
      </c>
      <c r="CE308">
        <f t="shared" si="381"/>
        <v>62720</v>
      </c>
      <c r="CF308">
        <f t="shared" si="382"/>
        <v>1346507</v>
      </c>
      <c r="CH308" t="str">
        <f t="shared" si="383"/>
        <v>{{5,1,1,343840,0}|</v>
      </c>
      <c r="CI308" t="str">
        <f t="shared" si="384"/>
        <v>{5,1,2,98560,0}|</v>
      </c>
      <c r="CJ308" t="str">
        <f t="shared" si="385"/>
        <v>{5,1,3,2115940,3}}</v>
      </c>
      <c r="CK308" t="str">
        <f t="shared" si="386"/>
        <v/>
      </c>
      <c r="CL308" t="str">
        <f t="shared" si="387"/>
        <v>{{5,1,1,193800,0}|</v>
      </c>
      <c r="CM308" t="str">
        <f t="shared" si="388"/>
        <v>{5,1,2,55552,0}|</v>
      </c>
      <c r="CN308" t="str">
        <f t="shared" si="389"/>
        <v>{5,1,3,1192620,3}}</v>
      </c>
      <c r="CO308" t="str">
        <f t="shared" si="390"/>
        <v/>
      </c>
      <c r="CP308" t="str">
        <f t="shared" si="391"/>
        <v>{{5,1,1,218807,0}|</v>
      </c>
      <c r="CQ308" t="str">
        <f t="shared" si="392"/>
        <v>{5,1,2,62720,0}|</v>
      </c>
      <c r="CR308" t="str">
        <f t="shared" si="393"/>
        <v>{5,1,3,1346507,3}}</v>
      </c>
      <c r="CS308" t="str">
        <f t="shared" si="394"/>
        <v/>
      </c>
      <c r="CT308" t="str">
        <f t="shared" si="395"/>
        <v>{{5,1,1,218807,0}|</v>
      </c>
      <c r="CU308" t="str">
        <f t="shared" si="396"/>
        <v>{5,1,2,62720,0}|</v>
      </c>
      <c r="CV308" t="str">
        <f t="shared" si="397"/>
        <v>{5,1,3,1346507,3}}</v>
      </c>
    </row>
    <row r="309" spans="50:100" x14ac:dyDescent="0.15">
      <c r="AX309">
        <v>303</v>
      </c>
      <c r="AZ309">
        <f t="shared" ref="AZ309:BC309" si="442">AZ249</f>
        <v>3</v>
      </c>
      <c r="BA309">
        <f t="shared" si="442"/>
        <v>0.75</v>
      </c>
      <c r="BB309">
        <f t="shared" si="442"/>
        <v>1.5</v>
      </c>
      <c r="BC309">
        <f t="shared" si="442"/>
        <v>0.6</v>
      </c>
      <c r="BE309">
        <f t="shared" si="362"/>
        <v>1200</v>
      </c>
      <c r="BF309">
        <f t="shared" si="363"/>
        <v>620</v>
      </c>
      <c r="BG309">
        <f t="shared" si="364"/>
        <v>1100</v>
      </c>
      <c r="BH309">
        <f t="shared" si="365"/>
        <v>500</v>
      </c>
      <c r="BN309">
        <f>'sheet1 (2)'!Y308</f>
        <v>5217716</v>
      </c>
      <c r="BO309">
        <f>'sheet1 (2)'!Z308</f>
        <v>781200</v>
      </c>
      <c r="BP309">
        <f>'sheet1 (2)'!AA308</f>
        <v>16771231</v>
      </c>
      <c r="BR309">
        <f t="shared" si="371"/>
        <v>1252251</v>
      </c>
      <c r="BS309">
        <f t="shared" si="372"/>
        <v>187488</v>
      </c>
      <c r="BT309">
        <f t="shared" si="373"/>
        <v>4025095</v>
      </c>
      <c r="BV309">
        <f t="shared" si="374"/>
        <v>646996</v>
      </c>
      <c r="BW309">
        <f t="shared" si="375"/>
        <v>96868</v>
      </c>
      <c r="BX309">
        <f t="shared" si="376"/>
        <v>2079632</v>
      </c>
      <c r="BZ309">
        <f t="shared" si="377"/>
        <v>1147897</v>
      </c>
      <c r="CA309">
        <f t="shared" si="378"/>
        <v>171864</v>
      </c>
      <c r="CB309">
        <f t="shared" si="379"/>
        <v>3689670</v>
      </c>
      <c r="CD309">
        <f t="shared" si="380"/>
        <v>521771</v>
      </c>
      <c r="CE309">
        <f t="shared" si="381"/>
        <v>78120</v>
      </c>
      <c r="CF309">
        <f t="shared" si="382"/>
        <v>1677123</v>
      </c>
      <c r="CH309" t="str">
        <f t="shared" si="383"/>
        <v>{{5,1,1,1252251,0}|</v>
      </c>
      <c r="CI309" t="str">
        <f t="shared" si="384"/>
        <v>{5,1,2,187488,0}|</v>
      </c>
      <c r="CJ309" t="str">
        <f t="shared" si="385"/>
        <v>{5,1,3,4025095,3}}</v>
      </c>
      <c r="CK309" t="str">
        <f t="shared" si="386"/>
        <v/>
      </c>
      <c r="CL309" t="str">
        <f t="shared" si="387"/>
        <v>{{5,1,1,646996,0}|</v>
      </c>
      <c r="CM309" t="str">
        <f t="shared" si="388"/>
        <v>{5,1,2,96868,0}|</v>
      </c>
      <c r="CN309" t="str">
        <f t="shared" si="389"/>
        <v>{5,1,3,2079632,3}}</v>
      </c>
      <c r="CO309" t="str">
        <f t="shared" si="390"/>
        <v/>
      </c>
      <c r="CP309" t="str">
        <f t="shared" si="391"/>
        <v>{{5,1,1,1147897,0}|</v>
      </c>
      <c r="CQ309" t="str">
        <f t="shared" si="392"/>
        <v>{5,1,2,171864,0}|</v>
      </c>
      <c r="CR309" t="str">
        <f t="shared" si="393"/>
        <v>{5,1,3,3689670,3}}</v>
      </c>
      <c r="CS309" t="str">
        <f t="shared" si="394"/>
        <v/>
      </c>
      <c r="CT309" t="str">
        <f t="shared" si="395"/>
        <v>{{5,1,1,521771,0}|</v>
      </c>
      <c r="CU309" t="str">
        <f t="shared" si="396"/>
        <v>{5,1,2,78120,0}|</v>
      </c>
      <c r="CV309" t="str">
        <f t="shared" si="397"/>
        <v>{5,1,3,1677123,3}}</v>
      </c>
    </row>
    <row r="310" spans="50:100" x14ac:dyDescent="0.15">
      <c r="AX310">
        <v>304</v>
      </c>
      <c r="AZ310">
        <f t="shared" ref="AZ310:BC310" si="443">AZ250</f>
        <v>0</v>
      </c>
      <c r="BA310">
        <f t="shared" si="443"/>
        <v>0.6</v>
      </c>
      <c r="BB310">
        <f t="shared" si="443"/>
        <v>0.6</v>
      </c>
      <c r="BC310">
        <f t="shared" si="443"/>
        <v>1.5</v>
      </c>
      <c r="BE310">
        <f t="shared" si="362"/>
        <v>0</v>
      </c>
      <c r="BF310">
        <f t="shared" si="363"/>
        <v>500</v>
      </c>
      <c r="BG310">
        <f t="shared" si="364"/>
        <v>500</v>
      </c>
      <c r="BH310">
        <f t="shared" si="365"/>
        <v>1100</v>
      </c>
      <c r="BN310">
        <f>'sheet1 (2)'!Y309</f>
        <v>9257238</v>
      </c>
      <c r="BO310">
        <f>'sheet1 (2)'!Z309</f>
        <v>1176000</v>
      </c>
      <c r="BP310">
        <f>'sheet1 (2)'!AA309</f>
        <v>25247014</v>
      </c>
      <c r="BR310">
        <f t="shared" si="371"/>
        <v>0</v>
      </c>
      <c r="BS310">
        <f t="shared" si="372"/>
        <v>0</v>
      </c>
      <c r="BT310">
        <f t="shared" si="373"/>
        <v>0</v>
      </c>
      <c r="BV310">
        <f t="shared" si="374"/>
        <v>925723</v>
      </c>
      <c r="BW310">
        <f t="shared" si="375"/>
        <v>117600</v>
      </c>
      <c r="BX310">
        <f t="shared" si="376"/>
        <v>2524701</v>
      </c>
      <c r="BZ310">
        <f t="shared" si="377"/>
        <v>925723</v>
      </c>
      <c r="CA310">
        <f t="shared" si="378"/>
        <v>117600</v>
      </c>
      <c r="CB310">
        <f t="shared" si="379"/>
        <v>2524701</v>
      </c>
      <c r="CD310">
        <f t="shared" si="380"/>
        <v>2036592</v>
      </c>
      <c r="CE310">
        <f t="shared" si="381"/>
        <v>258720</v>
      </c>
      <c r="CF310">
        <f t="shared" si="382"/>
        <v>5554343</v>
      </c>
      <c r="CH310" t="str">
        <f t="shared" si="383"/>
        <v>{{5,1,1,0,0}|</v>
      </c>
      <c r="CI310" t="str">
        <f t="shared" si="384"/>
        <v>{5,1,2,0,0}|</v>
      </c>
      <c r="CJ310" t="str">
        <f t="shared" si="385"/>
        <v>{5,1,3,0,3}}</v>
      </c>
      <c r="CK310" t="str">
        <f t="shared" si="386"/>
        <v/>
      </c>
      <c r="CL310" t="str">
        <f t="shared" si="387"/>
        <v>{{5,1,1,925723,0}|</v>
      </c>
      <c r="CM310" t="str">
        <f t="shared" si="388"/>
        <v>{5,1,2,117600,0}|</v>
      </c>
      <c r="CN310" t="str">
        <f t="shared" si="389"/>
        <v>{5,1,3,2524701,3}}</v>
      </c>
      <c r="CO310" t="str">
        <f t="shared" si="390"/>
        <v/>
      </c>
      <c r="CP310" t="str">
        <f t="shared" si="391"/>
        <v>{{5,1,1,925723,0}|</v>
      </c>
      <c r="CQ310" t="str">
        <f t="shared" si="392"/>
        <v>{5,1,2,117600,0}|</v>
      </c>
      <c r="CR310" t="str">
        <f t="shared" si="393"/>
        <v>{5,1,3,2524701,3}}</v>
      </c>
      <c r="CS310" t="str">
        <f t="shared" si="394"/>
        <v/>
      </c>
      <c r="CT310" t="str">
        <f t="shared" si="395"/>
        <v>{{5,1,1,2036592,0}|</v>
      </c>
      <c r="CU310" t="str">
        <f t="shared" si="396"/>
        <v>{5,1,2,258720,0}|</v>
      </c>
      <c r="CV310" t="str">
        <f t="shared" si="397"/>
        <v>{5,1,3,5554343,3}}</v>
      </c>
    </row>
    <row r="311" spans="50:100" x14ac:dyDescent="0.15">
      <c r="AX311">
        <v>305</v>
      </c>
      <c r="AZ311">
        <f t="shared" ref="AZ311:BC311" si="444">AZ251</f>
        <v>1.5</v>
      </c>
      <c r="BA311">
        <f t="shared" si="444"/>
        <v>0.75</v>
      </c>
      <c r="BB311">
        <f t="shared" si="444"/>
        <v>0.75</v>
      </c>
      <c r="BC311">
        <f t="shared" si="444"/>
        <v>1.5</v>
      </c>
      <c r="BE311">
        <f t="shared" si="362"/>
        <v>1100</v>
      </c>
      <c r="BF311">
        <f t="shared" si="363"/>
        <v>620</v>
      </c>
      <c r="BG311">
        <f t="shared" si="364"/>
        <v>620</v>
      </c>
      <c r="BH311">
        <f t="shared" si="365"/>
        <v>1100</v>
      </c>
      <c r="BN311">
        <f>'sheet1 (2)'!Y310</f>
        <v>14907761</v>
      </c>
      <c r="BO311">
        <f>'sheet1 (2)'!Z310</f>
        <v>9548000</v>
      </c>
      <c r="BP311">
        <f>'sheet1 (2)'!AA310</f>
        <v>204981716</v>
      </c>
      <c r="BR311">
        <f t="shared" si="371"/>
        <v>3279707</v>
      </c>
      <c r="BS311">
        <f t="shared" si="372"/>
        <v>2100560</v>
      </c>
      <c r="BT311">
        <f t="shared" si="373"/>
        <v>45095977</v>
      </c>
      <c r="BV311">
        <f t="shared" si="374"/>
        <v>1848562</v>
      </c>
      <c r="BW311">
        <f t="shared" si="375"/>
        <v>1183952</v>
      </c>
      <c r="BX311">
        <f t="shared" si="376"/>
        <v>25417732</v>
      </c>
      <c r="BZ311">
        <f t="shared" si="377"/>
        <v>1848562</v>
      </c>
      <c r="CA311">
        <f t="shared" si="378"/>
        <v>1183952</v>
      </c>
      <c r="CB311">
        <f t="shared" si="379"/>
        <v>25417732</v>
      </c>
      <c r="CD311">
        <f t="shared" si="380"/>
        <v>3279707</v>
      </c>
      <c r="CE311">
        <f t="shared" si="381"/>
        <v>2100560</v>
      </c>
      <c r="CF311">
        <f t="shared" si="382"/>
        <v>45095977</v>
      </c>
      <c r="CH311" t="str">
        <f t="shared" si="383"/>
        <v>{{5,1,1,3279707,0}|</v>
      </c>
      <c r="CI311" t="str">
        <f t="shared" si="384"/>
        <v>{5,1,2,2100560,0}|</v>
      </c>
      <c r="CJ311" t="str">
        <f t="shared" si="385"/>
        <v>{5,1,3,45095977,3}}</v>
      </c>
      <c r="CK311" t="str">
        <f t="shared" si="386"/>
        <v/>
      </c>
      <c r="CL311" t="str">
        <f t="shared" si="387"/>
        <v>{{5,1,1,1848562,0}|</v>
      </c>
      <c r="CM311" t="str">
        <f t="shared" si="388"/>
        <v>{5,1,2,1183952,0}|</v>
      </c>
      <c r="CN311" t="str">
        <f t="shared" si="389"/>
        <v>{5,1,3,25417732,3}}</v>
      </c>
      <c r="CO311" t="str">
        <f t="shared" si="390"/>
        <v/>
      </c>
      <c r="CP311" t="str">
        <f t="shared" si="391"/>
        <v>{{5,1,1,1848562,0}|</v>
      </c>
      <c r="CQ311" t="str">
        <f t="shared" si="392"/>
        <v>{5,1,2,1183952,0}|</v>
      </c>
      <c r="CR311" t="str">
        <f t="shared" si="393"/>
        <v>{5,1,3,25417732,3}}</v>
      </c>
      <c r="CS311" t="str">
        <f t="shared" si="394"/>
        <v/>
      </c>
      <c r="CT311" t="str">
        <f t="shared" si="395"/>
        <v>{{5,1,1,3279707,0}|</v>
      </c>
      <c r="CU311" t="str">
        <f t="shared" si="396"/>
        <v>{5,1,2,2100560,0}|</v>
      </c>
      <c r="CV311" t="str">
        <f t="shared" si="397"/>
        <v>{5,1,3,45095977,3}}</v>
      </c>
    </row>
    <row r="312" spans="50:100" x14ac:dyDescent="0.15">
      <c r="AX312">
        <v>306</v>
      </c>
      <c r="AZ312">
        <f t="shared" ref="AZ312:BC312" si="445">AZ252</f>
        <v>1</v>
      </c>
      <c r="BA312">
        <f t="shared" si="445"/>
        <v>0.6</v>
      </c>
      <c r="BB312">
        <f t="shared" si="445"/>
        <v>1</v>
      </c>
      <c r="BC312">
        <f t="shared" si="445"/>
        <v>3</v>
      </c>
      <c r="BE312">
        <f t="shared" si="362"/>
        <v>700</v>
      </c>
      <c r="BF312">
        <f t="shared" si="363"/>
        <v>500</v>
      </c>
      <c r="BG312">
        <f t="shared" si="364"/>
        <v>700</v>
      </c>
      <c r="BH312">
        <f t="shared" si="365"/>
        <v>1200</v>
      </c>
      <c r="BN312">
        <f>'sheet1 (2)'!Y311</f>
        <v>23082984</v>
      </c>
      <c r="BO312">
        <f>'sheet1 (2)'!Z311</f>
        <v>11200000</v>
      </c>
      <c r="BP312">
        <f>'sheet1 (2)'!AA311</f>
        <v>240447760</v>
      </c>
      <c r="BR312">
        <f t="shared" si="371"/>
        <v>3231617</v>
      </c>
      <c r="BS312">
        <f t="shared" si="372"/>
        <v>1568000</v>
      </c>
      <c r="BT312">
        <f t="shared" si="373"/>
        <v>33662686</v>
      </c>
      <c r="BV312">
        <f t="shared" si="374"/>
        <v>2308298</v>
      </c>
      <c r="BW312">
        <f t="shared" si="375"/>
        <v>1120000</v>
      </c>
      <c r="BX312">
        <f t="shared" si="376"/>
        <v>24044776</v>
      </c>
      <c r="BZ312">
        <f t="shared" si="377"/>
        <v>3231617</v>
      </c>
      <c r="CA312">
        <f t="shared" si="378"/>
        <v>1568000</v>
      </c>
      <c r="CB312">
        <f t="shared" si="379"/>
        <v>33662686</v>
      </c>
      <c r="CD312">
        <f t="shared" si="380"/>
        <v>5539916</v>
      </c>
      <c r="CE312">
        <f t="shared" si="381"/>
        <v>2688000</v>
      </c>
      <c r="CF312">
        <f t="shared" si="382"/>
        <v>57707462</v>
      </c>
      <c r="CH312" t="str">
        <f t="shared" si="383"/>
        <v>{{5,1,1,3231617,0}|</v>
      </c>
      <c r="CI312" t="str">
        <f t="shared" si="384"/>
        <v>{5,1,2,1568000,0}|</v>
      </c>
      <c r="CJ312" t="str">
        <f t="shared" si="385"/>
        <v>{5,1,3,33662686,3}}</v>
      </c>
      <c r="CK312" t="str">
        <f t="shared" si="386"/>
        <v/>
      </c>
      <c r="CL312" t="str">
        <f t="shared" si="387"/>
        <v>{{5,1,1,2308298,0}|</v>
      </c>
      <c r="CM312" t="str">
        <f t="shared" si="388"/>
        <v>{5,1,2,1120000,0}|</v>
      </c>
      <c r="CN312" t="str">
        <f t="shared" si="389"/>
        <v>{5,1,3,24044776,3}}</v>
      </c>
      <c r="CO312" t="str">
        <f t="shared" si="390"/>
        <v/>
      </c>
      <c r="CP312" t="str">
        <f t="shared" si="391"/>
        <v>{{5,1,1,3231617,0}|</v>
      </c>
      <c r="CQ312" t="str">
        <f t="shared" si="392"/>
        <v>{5,1,2,1568000,0}|</v>
      </c>
      <c r="CR312" t="str">
        <f t="shared" si="393"/>
        <v>{5,1,3,33662686,3}}</v>
      </c>
      <c r="CS312" t="str">
        <f t="shared" si="394"/>
        <v/>
      </c>
      <c r="CT312" t="str">
        <f t="shared" si="395"/>
        <v>{{5,1,1,5539916,0}|</v>
      </c>
      <c r="CU312" t="str">
        <f t="shared" si="396"/>
        <v>{5,1,2,2688000,0}|</v>
      </c>
      <c r="CV312" t="str">
        <f t="shared" si="397"/>
        <v>{5,1,3,57707462,3}}</v>
      </c>
    </row>
    <row r="313" spans="50:100" x14ac:dyDescent="0.15">
      <c r="AX313">
        <v>307</v>
      </c>
      <c r="AZ313">
        <f t="shared" ref="AZ313:BC313" si="446">AZ253</f>
        <v>1</v>
      </c>
      <c r="BA313">
        <f t="shared" si="446"/>
        <v>0.5</v>
      </c>
      <c r="BB313">
        <f t="shared" si="446"/>
        <v>1.5</v>
      </c>
      <c r="BC313">
        <f t="shared" si="446"/>
        <v>3</v>
      </c>
      <c r="BE313">
        <f t="shared" si="362"/>
        <v>700</v>
      </c>
      <c r="BF313">
        <f t="shared" si="363"/>
        <v>420</v>
      </c>
      <c r="BG313">
        <f t="shared" si="364"/>
        <v>1100</v>
      </c>
      <c r="BH313">
        <f t="shared" si="365"/>
        <v>1200</v>
      </c>
      <c r="BN313">
        <f>'sheet1 (2)'!Y312</f>
        <v>52177163</v>
      </c>
      <c r="BO313">
        <f>'sheet1 (2)'!Z312</f>
        <v>69440000</v>
      </c>
      <c r="BP313">
        <f>'sheet1 (2)'!AA312</f>
        <v>1490776118</v>
      </c>
      <c r="BR313">
        <f t="shared" si="371"/>
        <v>7304802</v>
      </c>
      <c r="BS313">
        <f t="shared" si="372"/>
        <v>9721600</v>
      </c>
      <c r="BT313">
        <f t="shared" si="373"/>
        <v>208708656</v>
      </c>
      <c r="BV313">
        <f t="shared" si="374"/>
        <v>4382881</v>
      </c>
      <c r="BW313">
        <f t="shared" si="375"/>
        <v>5832960</v>
      </c>
      <c r="BX313">
        <f t="shared" si="376"/>
        <v>125225193</v>
      </c>
      <c r="BZ313">
        <f t="shared" si="377"/>
        <v>11478975</v>
      </c>
      <c r="CA313">
        <f t="shared" si="378"/>
        <v>15276800</v>
      </c>
      <c r="CB313">
        <f t="shared" si="379"/>
        <v>327970745</v>
      </c>
      <c r="CD313">
        <f t="shared" si="380"/>
        <v>12522519</v>
      </c>
      <c r="CE313">
        <f t="shared" si="381"/>
        <v>16665600</v>
      </c>
      <c r="CF313">
        <f t="shared" si="382"/>
        <v>357786268</v>
      </c>
      <c r="CH313" t="str">
        <f t="shared" si="383"/>
        <v>{{5,1,1,7304802,0}|</v>
      </c>
      <c r="CI313" t="str">
        <f t="shared" si="384"/>
        <v>{5,1,2,9721600,0}|</v>
      </c>
      <c r="CJ313" t="str">
        <f t="shared" si="385"/>
        <v>{5,1,3,208708656,3}}</v>
      </c>
      <c r="CK313" t="str">
        <f t="shared" si="386"/>
        <v/>
      </c>
      <c r="CL313" t="str">
        <f t="shared" si="387"/>
        <v>{{5,1,1,4382881,0}|</v>
      </c>
      <c r="CM313" t="str">
        <f t="shared" si="388"/>
        <v>{5,1,2,5832960,0}|</v>
      </c>
      <c r="CN313" t="str">
        <f t="shared" si="389"/>
        <v>{5,1,3,125225193,3}}</v>
      </c>
      <c r="CO313" t="str">
        <f t="shared" si="390"/>
        <v/>
      </c>
      <c r="CP313" t="str">
        <f t="shared" si="391"/>
        <v>{{5,1,1,11478975,0}|</v>
      </c>
      <c r="CQ313" t="str">
        <f t="shared" si="392"/>
        <v>{5,1,2,15276800,0}|</v>
      </c>
      <c r="CR313" t="str">
        <f t="shared" si="393"/>
        <v>{5,1,3,327970745,3}}</v>
      </c>
      <c r="CS313" t="str">
        <f t="shared" si="394"/>
        <v/>
      </c>
      <c r="CT313" t="str">
        <f t="shared" si="395"/>
        <v>{{5,1,1,12522519,0}|</v>
      </c>
      <c r="CU313" t="str">
        <f t="shared" si="396"/>
        <v>{5,1,2,16665600,0}|</v>
      </c>
      <c r="CV313" t="str">
        <f t="shared" si="397"/>
        <v>{5,1,3,357786268,3}}</v>
      </c>
    </row>
    <row r="314" spans="50:100" x14ac:dyDescent="0.15">
      <c r="AX314">
        <v>308</v>
      </c>
      <c r="AZ314">
        <f t="shared" ref="AZ314:BC314" si="447">AZ254</f>
        <v>1</v>
      </c>
      <c r="BA314">
        <f t="shared" si="447"/>
        <v>0.5</v>
      </c>
      <c r="BB314">
        <f t="shared" si="447"/>
        <v>1</v>
      </c>
      <c r="BC314">
        <f t="shared" si="447"/>
        <v>0</v>
      </c>
      <c r="BE314">
        <f t="shared" si="362"/>
        <v>700</v>
      </c>
      <c r="BF314">
        <f t="shared" si="363"/>
        <v>420</v>
      </c>
      <c r="BG314">
        <f t="shared" si="364"/>
        <v>700</v>
      </c>
      <c r="BH314">
        <f t="shared" si="365"/>
        <v>0</v>
      </c>
      <c r="BN314">
        <f>'sheet1 (2)'!Y313</f>
        <v>53860298</v>
      </c>
      <c r="BO314">
        <f>'sheet1 (2)'!Z313</f>
        <v>78400000</v>
      </c>
      <c r="BP314">
        <f>'sheet1 (2)'!AA313</f>
        <v>1683134327</v>
      </c>
      <c r="BR314">
        <f t="shared" si="371"/>
        <v>7540441</v>
      </c>
      <c r="BS314">
        <f t="shared" si="372"/>
        <v>10976000</v>
      </c>
      <c r="BT314">
        <f t="shared" si="373"/>
        <v>235638805</v>
      </c>
      <c r="BV314">
        <f t="shared" si="374"/>
        <v>4524265</v>
      </c>
      <c r="BW314">
        <f t="shared" si="375"/>
        <v>6585600</v>
      </c>
      <c r="BX314">
        <f t="shared" si="376"/>
        <v>141383283</v>
      </c>
      <c r="BZ314">
        <f t="shared" si="377"/>
        <v>7540441</v>
      </c>
      <c r="CA314">
        <f t="shared" si="378"/>
        <v>10976000</v>
      </c>
      <c r="CB314">
        <f t="shared" si="379"/>
        <v>235638805</v>
      </c>
      <c r="CD314">
        <f t="shared" si="380"/>
        <v>0</v>
      </c>
      <c r="CE314">
        <f t="shared" si="381"/>
        <v>0</v>
      </c>
      <c r="CF314">
        <f t="shared" si="382"/>
        <v>0</v>
      </c>
      <c r="CH314" t="str">
        <f t="shared" si="383"/>
        <v>{{5,1,1,7540441,0}|</v>
      </c>
      <c r="CI314" t="str">
        <f t="shared" si="384"/>
        <v>{5,1,2,10976000,0}|</v>
      </c>
      <c r="CJ314" t="str">
        <f t="shared" si="385"/>
        <v>{5,1,3,235638805,3}}</v>
      </c>
      <c r="CK314" t="str">
        <f t="shared" si="386"/>
        <v/>
      </c>
      <c r="CL314" t="str">
        <f t="shared" si="387"/>
        <v>{{5,1,1,4524265,0}|</v>
      </c>
      <c r="CM314" t="str">
        <f t="shared" si="388"/>
        <v>{5,1,2,6585600,0}|</v>
      </c>
      <c r="CN314" t="str">
        <f t="shared" si="389"/>
        <v>{5,1,3,141383283,3}}</v>
      </c>
      <c r="CO314" t="str">
        <f t="shared" si="390"/>
        <v/>
      </c>
      <c r="CP314" t="str">
        <f t="shared" si="391"/>
        <v>{{5,1,1,7540441,0}|</v>
      </c>
      <c r="CQ314" t="str">
        <f t="shared" si="392"/>
        <v>{5,1,2,10976000,0}|</v>
      </c>
      <c r="CR314" t="str">
        <f t="shared" si="393"/>
        <v>{5,1,3,235638805,3}}</v>
      </c>
      <c r="CS314" t="str">
        <f t="shared" si="394"/>
        <v/>
      </c>
      <c r="CT314" t="str">
        <f t="shared" si="395"/>
        <v>{{5,1,1,0,0}|</v>
      </c>
      <c r="CU314" t="str">
        <f t="shared" si="396"/>
        <v>{5,1,2,0,0}|</v>
      </c>
      <c r="CV314" t="str">
        <f t="shared" si="397"/>
        <v>{5,1,3,0,3}}</v>
      </c>
    </row>
    <row r="315" spans="50:100" x14ac:dyDescent="0.15">
      <c r="AX315">
        <v>309</v>
      </c>
      <c r="AZ315">
        <f t="shared" ref="AZ315:BC315" si="448">AZ255</f>
        <v>3</v>
      </c>
      <c r="BA315">
        <f t="shared" si="448"/>
        <v>0.6</v>
      </c>
      <c r="BB315">
        <f t="shared" si="448"/>
        <v>0.6</v>
      </c>
      <c r="BC315">
        <f t="shared" si="448"/>
        <v>3</v>
      </c>
      <c r="BE315">
        <f t="shared" si="362"/>
        <v>1200</v>
      </c>
      <c r="BF315">
        <f t="shared" si="363"/>
        <v>500</v>
      </c>
      <c r="BG315">
        <f t="shared" si="364"/>
        <v>500</v>
      </c>
      <c r="BH315">
        <f t="shared" si="365"/>
        <v>1200</v>
      </c>
      <c r="BN315">
        <f>'sheet1 (2)'!Y314</f>
        <v>52597947</v>
      </c>
      <c r="BO315">
        <f>'sheet1 (2)'!Z314</f>
        <v>87500000</v>
      </c>
      <c r="BP315">
        <f>'sheet1 (2)'!AA314</f>
        <v>1878498134</v>
      </c>
      <c r="BR315">
        <f t="shared" si="371"/>
        <v>12623507</v>
      </c>
      <c r="BS315">
        <f t="shared" si="372"/>
        <v>21000000</v>
      </c>
      <c r="BT315">
        <f t="shared" si="373"/>
        <v>450839552</v>
      </c>
      <c r="BV315">
        <f t="shared" si="374"/>
        <v>5259794</v>
      </c>
      <c r="BW315">
        <f t="shared" si="375"/>
        <v>8750000</v>
      </c>
      <c r="BX315">
        <f t="shared" si="376"/>
        <v>187849813</v>
      </c>
      <c r="BZ315">
        <f t="shared" si="377"/>
        <v>5259794</v>
      </c>
      <c r="CA315">
        <f t="shared" si="378"/>
        <v>8750000</v>
      </c>
      <c r="CB315">
        <f t="shared" si="379"/>
        <v>187849813</v>
      </c>
      <c r="CD315">
        <f t="shared" si="380"/>
        <v>12623507</v>
      </c>
      <c r="CE315">
        <f t="shared" si="381"/>
        <v>21000000</v>
      </c>
      <c r="CF315">
        <f t="shared" si="382"/>
        <v>450839552</v>
      </c>
      <c r="CH315" t="str">
        <f t="shared" si="383"/>
        <v>{{5,1,1,12623507,0}|</v>
      </c>
      <c r="CI315" t="str">
        <f t="shared" si="384"/>
        <v>{5,1,2,21000000,0}|</v>
      </c>
      <c r="CJ315" t="str">
        <f t="shared" si="385"/>
        <v>{5,1,3,450839552,3}}</v>
      </c>
      <c r="CK315" t="str">
        <f t="shared" si="386"/>
        <v/>
      </c>
      <c r="CL315" t="str">
        <f t="shared" si="387"/>
        <v>{{5,1,1,5259794,0}|</v>
      </c>
      <c r="CM315" t="str">
        <f t="shared" si="388"/>
        <v>{5,1,2,8750000,0}|</v>
      </c>
      <c r="CN315" t="str">
        <f t="shared" si="389"/>
        <v>{5,1,3,187849813,3}}</v>
      </c>
      <c r="CO315" t="str">
        <f t="shared" si="390"/>
        <v/>
      </c>
      <c r="CP315" t="str">
        <f t="shared" si="391"/>
        <v>{{5,1,1,5259794,0}|</v>
      </c>
      <c r="CQ315" t="str">
        <f t="shared" si="392"/>
        <v>{5,1,2,8750000,0}|</v>
      </c>
      <c r="CR315" t="str">
        <f t="shared" si="393"/>
        <v>{5,1,3,187849813,3}}</v>
      </c>
      <c r="CS315" t="str">
        <f t="shared" si="394"/>
        <v/>
      </c>
      <c r="CT315" t="str">
        <f t="shared" si="395"/>
        <v>{{5,1,1,12623507,0}|</v>
      </c>
      <c r="CU315" t="str">
        <f t="shared" si="396"/>
        <v>{5,1,2,21000000,0}|</v>
      </c>
      <c r="CV315" t="str">
        <f t="shared" si="397"/>
        <v>{5,1,3,450839552,3}}</v>
      </c>
    </row>
    <row r="316" spans="50:100" x14ac:dyDescent="0.15">
      <c r="AX316">
        <v>310</v>
      </c>
      <c r="AZ316">
        <f t="shared" ref="AZ316:BC316" si="449">AZ256</f>
        <v>3</v>
      </c>
      <c r="BA316">
        <f t="shared" si="449"/>
        <v>0.42857142857142855</v>
      </c>
      <c r="BB316">
        <f t="shared" si="449"/>
        <v>1</v>
      </c>
      <c r="BC316">
        <f t="shared" si="449"/>
        <v>3</v>
      </c>
      <c r="BE316">
        <f t="shared" si="362"/>
        <v>1200</v>
      </c>
      <c r="BF316">
        <f t="shared" si="363"/>
        <v>280</v>
      </c>
      <c r="BG316">
        <f t="shared" si="364"/>
        <v>700</v>
      </c>
      <c r="BH316">
        <f t="shared" si="365"/>
        <v>1200</v>
      </c>
      <c r="BN316">
        <f>'sheet1 (2)'!Y315</f>
        <v>82954477</v>
      </c>
      <c r="BO316">
        <f>'sheet1 (2)'!Z315</f>
        <v>96600000</v>
      </c>
      <c r="BP316">
        <f>'sheet1 (2)'!AA315</f>
        <v>2073861940</v>
      </c>
      <c r="BR316">
        <f t="shared" si="371"/>
        <v>19909074</v>
      </c>
      <c r="BS316">
        <f t="shared" si="372"/>
        <v>23184000</v>
      </c>
      <c r="BT316">
        <f t="shared" si="373"/>
        <v>497726865</v>
      </c>
      <c r="BV316">
        <f t="shared" si="374"/>
        <v>4645450</v>
      </c>
      <c r="BW316">
        <f t="shared" si="375"/>
        <v>5409600</v>
      </c>
      <c r="BX316">
        <f t="shared" si="376"/>
        <v>116136268</v>
      </c>
      <c r="BZ316">
        <f t="shared" si="377"/>
        <v>11613626</v>
      </c>
      <c r="CA316">
        <f t="shared" si="378"/>
        <v>13524000</v>
      </c>
      <c r="CB316">
        <f t="shared" si="379"/>
        <v>290340671</v>
      </c>
      <c r="CD316">
        <f t="shared" si="380"/>
        <v>19909074</v>
      </c>
      <c r="CE316">
        <f t="shared" si="381"/>
        <v>23184000</v>
      </c>
      <c r="CF316">
        <f t="shared" si="382"/>
        <v>497726865</v>
      </c>
      <c r="CH316" t="str">
        <f t="shared" si="383"/>
        <v>{{5,1,1,19909074,0}|</v>
      </c>
      <c r="CI316" t="str">
        <f t="shared" si="384"/>
        <v>{5,1,2,23184000,0}|</v>
      </c>
      <c r="CJ316" t="str">
        <f t="shared" si="385"/>
        <v>{5,1,3,497726865,3}}</v>
      </c>
      <c r="CK316" t="str">
        <f t="shared" si="386"/>
        <v/>
      </c>
      <c r="CL316" t="str">
        <f t="shared" si="387"/>
        <v>{{5,1,1,4645450,0}|</v>
      </c>
      <c r="CM316" t="str">
        <f t="shared" si="388"/>
        <v>{5,1,2,5409600,0}|</v>
      </c>
      <c r="CN316" t="str">
        <f t="shared" si="389"/>
        <v>{5,1,3,116136268,3}}</v>
      </c>
      <c r="CO316" t="str">
        <f t="shared" si="390"/>
        <v/>
      </c>
      <c r="CP316" t="str">
        <f t="shared" si="391"/>
        <v>{{5,1,1,11613626,0}|</v>
      </c>
      <c r="CQ316" t="str">
        <f t="shared" si="392"/>
        <v>{5,1,2,13524000,0}|</v>
      </c>
      <c r="CR316" t="str">
        <f t="shared" si="393"/>
        <v>{5,1,3,290340671,3}}</v>
      </c>
      <c r="CS316" t="str">
        <f t="shared" si="394"/>
        <v/>
      </c>
      <c r="CT316" t="str">
        <f t="shared" si="395"/>
        <v>{{5,1,1,19909074,0}|</v>
      </c>
      <c r="CU316" t="str">
        <f t="shared" si="396"/>
        <v>{5,1,2,23184000,0}|</v>
      </c>
      <c r="CV316" t="str">
        <f t="shared" si="397"/>
        <v>{5,1,3,497726865,3}}</v>
      </c>
    </row>
    <row r="317" spans="50:100" x14ac:dyDescent="0.15">
      <c r="AX317">
        <v>311</v>
      </c>
      <c r="AZ317">
        <f t="shared" ref="AZ317:BC317" si="450">AZ257</f>
        <v>3</v>
      </c>
      <c r="BA317">
        <f t="shared" si="450"/>
        <v>0.6</v>
      </c>
      <c r="BB317">
        <f t="shared" si="450"/>
        <v>3</v>
      </c>
      <c r="BC317">
        <f t="shared" si="450"/>
        <v>0.6</v>
      </c>
      <c r="BE317">
        <f t="shared" si="362"/>
        <v>1200</v>
      </c>
      <c r="BF317">
        <f t="shared" si="363"/>
        <v>500</v>
      </c>
      <c r="BG317">
        <f t="shared" si="364"/>
        <v>1200</v>
      </c>
      <c r="BH317">
        <f t="shared" si="365"/>
        <v>500</v>
      </c>
      <c r="BN317">
        <f>'sheet1 (2)'!Y316</f>
        <v>92572388</v>
      </c>
      <c r="BO317">
        <f>'sheet1 (2)'!Z316</f>
        <v>98560000</v>
      </c>
      <c r="BP317">
        <f>'sheet1 (2)'!AA316</f>
        <v>2115940298</v>
      </c>
      <c r="BR317">
        <f t="shared" si="371"/>
        <v>22217373</v>
      </c>
      <c r="BS317">
        <f t="shared" si="372"/>
        <v>23654400</v>
      </c>
      <c r="BT317">
        <f t="shared" si="373"/>
        <v>507825671</v>
      </c>
      <c r="BV317">
        <f t="shared" si="374"/>
        <v>9257238</v>
      </c>
      <c r="BW317">
        <f t="shared" si="375"/>
        <v>9856000</v>
      </c>
      <c r="BX317">
        <f t="shared" si="376"/>
        <v>211594029</v>
      </c>
      <c r="BZ317">
        <f t="shared" si="377"/>
        <v>22217373</v>
      </c>
      <c r="CA317">
        <f t="shared" si="378"/>
        <v>23654400</v>
      </c>
      <c r="CB317">
        <f t="shared" si="379"/>
        <v>507825671</v>
      </c>
      <c r="CD317">
        <f t="shared" si="380"/>
        <v>9257238</v>
      </c>
      <c r="CE317">
        <f t="shared" si="381"/>
        <v>9856000</v>
      </c>
      <c r="CF317">
        <f t="shared" si="382"/>
        <v>211594029</v>
      </c>
      <c r="CH317" t="str">
        <f t="shared" si="383"/>
        <v>{{5,1,1,22217373,0}|</v>
      </c>
      <c r="CI317" t="str">
        <f t="shared" si="384"/>
        <v>{5,1,2,23654400,0}|</v>
      </c>
      <c r="CJ317" t="str">
        <f t="shared" si="385"/>
        <v>{5,1,3,507825671,3}}</v>
      </c>
      <c r="CK317" t="str">
        <f t="shared" si="386"/>
        <v/>
      </c>
      <c r="CL317" t="str">
        <f t="shared" si="387"/>
        <v>{{5,1,1,9257238,0}|</v>
      </c>
      <c r="CM317" t="str">
        <f t="shared" si="388"/>
        <v>{5,1,2,9856000,0}|</v>
      </c>
      <c r="CN317" t="str">
        <f t="shared" si="389"/>
        <v>{5,1,3,211594029,3}}</v>
      </c>
      <c r="CO317" t="str">
        <f t="shared" si="390"/>
        <v/>
      </c>
      <c r="CP317" t="str">
        <f t="shared" si="391"/>
        <v>{{5,1,1,22217373,0}|</v>
      </c>
      <c r="CQ317" t="str">
        <f t="shared" si="392"/>
        <v>{5,1,2,23654400,0}|</v>
      </c>
      <c r="CR317" t="str">
        <f t="shared" si="393"/>
        <v>{5,1,3,507825671,3}}</v>
      </c>
      <c r="CS317" t="str">
        <f t="shared" si="394"/>
        <v/>
      </c>
      <c r="CT317" t="str">
        <f t="shared" si="395"/>
        <v>{{5,1,1,9257238,0}|</v>
      </c>
      <c r="CU317" t="str">
        <f t="shared" si="396"/>
        <v>{5,1,2,9856000,0}|</v>
      </c>
      <c r="CV317" t="str">
        <f t="shared" si="397"/>
        <v>{5,1,3,211594029,3}}</v>
      </c>
    </row>
    <row r="318" spans="50:100" x14ac:dyDescent="0.15">
      <c r="AX318">
        <v>312</v>
      </c>
      <c r="AZ318">
        <f t="shared" ref="AZ318:BC318" si="451">AZ258</f>
        <v>3</v>
      </c>
      <c r="BA318">
        <f t="shared" si="451"/>
        <v>0.6</v>
      </c>
      <c r="BB318">
        <f t="shared" si="451"/>
        <v>1.5</v>
      </c>
      <c r="BC318">
        <f t="shared" si="451"/>
        <v>0.75</v>
      </c>
      <c r="BE318">
        <f t="shared" si="362"/>
        <v>1200</v>
      </c>
      <c r="BF318">
        <f t="shared" si="363"/>
        <v>500</v>
      </c>
      <c r="BG318">
        <f t="shared" si="364"/>
        <v>1100</v>
      </c>
      <c r="BH318">
        <f t="shared" si="365"/>
        <v>620</v>
      </c>
      <c r="BN318">
        <f>'sheet1 (2)'!Y317</f>
        <v>4568507</v>
      </c>
      <c r="BO318">
        <f>'sheet1 (2)'!Z317</f>
        <v>1064000</v>
      </c>
      <c r="BP318">
        <f>'sheet1 (2)'!AA317</f>
        <v>22842536</v>
      </c>
      <c r="BR318">
        <f t="shared" si="371"/>
        <v>1096441</v>
      </c>
      <c r="BS318">
        <f t="shared" si="372"/>
        <v>255360</v>
      </c>
      <c r="BT318">
        <f t="shared" si="373"/>
        <v>5482208</v>
      </c>
      <c r="BV318">
        <f t="shared" si="374"/>
        <v>456850</v>
      </c>
      <c r="BW318">
        <f t="shared" si="375"/>
        <v>106400</v>
      </c>
      <c r="BX318">
        <f t="shared" si="376"/>
        <v>2284253</v>
      </c>
      <c r="BZ318">
        <f t="shared" si="377"/>
        <v>1005071</v>
      </c>
      <c r="CA318">
        <f t="shared" si="378"/>
        <v>234080</v>
      </c>
      <c r="CB318">
        <f t="shared" si="379"/>
        <v>5025357</v>
      </c>
      <c r="CD318">
        <f t="shared" si="380"/>
        <v>566494</v>
      </c>
      <c r="CE318">
        <f t="shared" si="381"/>
        <v>131936</v>
      </c>
      <c r="CF318">
        <f t="shared" si="382"/>
        <v>2832474</v>
      </c>
      <c r="CH318" t="str">
        <f t="shared" si="383"/>
        <v>{{5,1,1,1096441,0}|</v>
      </c>
      <c r="CI318" t="str">
        <f t="shared" si="384"/>
        <v>{5,1,2,255360,0}|</v>
      </c>
      <c r="CJ318" t="str">
        <f t="shared" si="385"/>
        <v>{5,1,3,5482208,3}}</v>
      </c>
      <c r="CK318" t="str">
        <f t="shared" si="386"/>
        <v/>
      </c>
      <c r="CL318" t="str">
        <f t="shared" si="387"/>
        <v>{{5,1,1,456850,0}|</v>
      </c>
      <c r="CM318" t="str">
        <f t="shared" si="388"/>
        <v>{5,1,2,106400,0}|</v>
      </c>
      <c r="CN318" t="str">
        <f t="shared" si="389"/>
        <v>{5,1,3,2284253,3}}</v>
      </c>
      <c r="CO318" t="str">
        <f t="shared" si="390"/>
        <v/>
      </c>
      <c r="CP318" t="str">
        <f t="shared" si="391"/>
        <v>{{5,1,1,1005071,0}|</v>
      </c>
      <c r="CQ318" t="str">
        <f t="shared" si="392"/>
        <v>{5,1,2,234080,0}|</v>
      </c>
      <c r="CR318" t="str">
        <f t="shared" si="393"/>
        <v>{5,1,3,5025357,3}}</v>
      </c>
      <c r="CS318" t="str">
        <f t="shared" si="394"/>
        <v/>
      </c>
      <c r="CT318" t="str">
        <f t="shared" si="395"/>
        <v>{{5,1,1,566494,0}|</v>
      </c>
      <c r="CU318" t="str">
        <f t="shared" si="396"/>
        <v>{5,1,2,131936,0}|</v>
      </c>
      <c r="CV318" t="str">
        <f t="shared" si="397"/>
        <v>{5,1,3,2832474,3}}</v>
      </c>
    </row>
    <row r="319" spans="50:100" x14ac:dyDescent="0.15">
      <c r="AX319">
        <v>313</v>
      </c>
      <c r="AZ319">
        <f t="shared" ref="AZ319:BC319" si="452">AZ259</f>
        <v>1.5</v>
      </c>
      <c r="BA319">
        <f t="shared" si="452"/>
        <v>1</v>
      </c>
      <c r="BB319">
        <f t="shared" si="452"/>
        <v>0.75</v>
      </c>
      <c r="BC319">
        <f t="shared" si="452"/>
        <v>1</v>
      </c>
      <c r="BE319">
        <f t="shared" si="362"/>
        <v>1100</v>
      </c>
      <c r="BF319">
        <f t="shared" si="363"/>
        <v>700</v>
      </c>
      <c r="BG319">
        <f t="shared" si="364"/>
        <v>620</v>
      </c>
      <c r="BH319">
        <f t="shared" si="365"/>
        <v>700</v>
      </c>
      <c r="BN319">
        <f>'sheet1 (2)'!Y318</f>
        <v>5497236</v>
      </c>
      <c r="BO319">
        <f>'sheet1 (2)'!Z318</f>
        <v>976500</v>
      </c>
      <c r="BP319">
        <f>'sheet1 (2)'!AA318</f>
        <v>20964038</v>
      </c>
      <c r="BR319">
        <f t="shared" si="371"/>
        <v>1209391</v>
      </c>
      <c r="BS319">
        <f t="shared" si="372"/>
        <v>214830</v>
      </c>
      <c r="BT319">
        <f t="shared" si="373"/>
        <v>4612088</v>
      </c>
      <c r="BV319">
        <f t="shared" si="374"/>
        <v>769613</v>
      </c>
      <c r="BW319">
        <f t="shared" si="375"/>
        <v>136710</v>
      </c>
      <c r="BX319">
        <f t="shared" si="376"/>
        <v>2934965</v>
      </c>
      <c r="BZ319">
        <f t="shared" si="377"/>
        <v>681657</v>
      </c>
      <c r="CA319">
        <f t="shared" si="378"/>
        <v>121086</v>
      </c>
      <c r="CB319">
        <f t="shared" si="379"/>
        <v>2599540</v>
      </c>
      <c r="CD319">
        <f t="shared" si="380"/>
        <v>769613</v>
      </c>
      <c r="CE319">
        <f t="shared" si="381"/>
        <v>136710</v>
      </c>
      <c r="CF319">
        <f t="shared" si="382"/>
        <v>2934965</v>
      </c>
      <c r="CH319" t="str">
        <f t="shared" si="383"/>
        <v>{{5,1,1,1209391,0}|</v>
      </c>
      <c r="CI319" t="str">
        <f t="shared" si="384"/>
        <v>{5,1,2,214830,0}|</v>
      </c>
      <c r="CJ319" t="str">
        <f t="shared" si="385"/>
        <v>{5,1,3,4612088,3}}</v>
      </c>
      <c r="CK319" t="str">
        <f t="shared" si="386"/>
        <v/>
      </c>
      <c r="CL319" t="str">
        <f t="shared" si="387"/>
        <v>{{5,1,1,769613,0}|</v>
      </c>
      <c r="CM319" t="str">
        <f t="shared" si="388"/>
        <v>{5,1,2,136710,0}|</v>
      </c>
      <c r="CN319" t="str">
        <f t="shared" si="389"/>
        <v>{5,1,3,2934965,3}}</v>
      </c>
      <c r="CO319" t="str">
        <f t="shared" si="390"/>
        <v/>
      </c>
      <c r="CP319" t="str">
        <f t="shared" si="391"/>
        <v>{{5,1,1,681657,0}|</v>
      </c>
      <c r="CQ319" t="str">
        <f t="shared" si="392"/>
        <v>{5,1,2,121086,0}|</v>
      </c>
      <c r="CR319" t="str">
        <f t="shared" si="393"/>
        <v>{5,1,3,2599540,3}}</v>
      </c>
      <c r="CS319" t="str">
        <f t="shared" si="394"/>
        <v/>
      </c>
      <c r="CT319" t="str">
        <f t="shared" si="395"/>
        <v>{{5,1,1,769613,0}|</v>
      </c>
      <c r="CU319" t="str">
        <f t="shared" si="396"/>
        <v>{5,1,2,136710,0}|</v>
      </c>
      <c r="CV319" t="str">
        <f t="shared" si="397"/>
        <v>{5,1,3,2934965,3}}</v>
      </c>
    </row>
    <row r="320" spans="50:100" x14ac:dyDescent="0.15">
      <c r="AX320">
        <v>314</v>
      </c>
      <c r="AZ320">
        <f t="shared" ref="AZ320:BC320" si="453">AZ260</f>
        <v>3</v>
      </c>
      <c r="BA320">
        <f t="shared" si="453"/>
        <v>0.5</v>
      </c>
      <c r="BB320">
        <f t="shared" si="453"/>
        <v>1.5</v>
      </c>
      <c r="BC320">
        <f t="shared" si="453"/>
        <v>1</v>
      </c>
      <c r="BE320">
        <f t="shared" si="362"/>
        <v>1200</v>
      </c>
      <c r="BF320">
        <f t="shared" si="363"/>
        <v>420</v>
      </c>
      <c r="BG320">
        <f t="shared" si="364"/>
        <v>1100</v>
      </c>
      <c r="BH320">
        <f t="shared" si="365"/>
        <v>700</v>
      </c>
      <c r="BN320">
        <f>'sheet1 (2)'!Y319</f>
        <v>9930492</v>
      </c>
      <c r="BO320">
        <f>'sheet1 (2)'!Z319</f>
        <v>1528800</v>
      </c>
      <c r="BP320">
        <f>'sheet1 (2)'!AA319</f>
        <v>32821118</v>
      </c>
      <c r="BR320">
        <f t="shared" si="371"/>
        <v>2383318</v>
      </c>
      <c r="BS320">
        <f t="shared" si="372"/>
        <v>366912</v>
      </c>
      <c r="BT320">
        <f t="shared" si="373"/>
        <v>7877068</v>
      </c>
      <c r="BV320">
        <f t="shared" si="374"/>
        <v>834161</v>
      </c>
      <c r="BW320">
        <f t="shared" si="375"/>
        <v>128419</v>
      </c>
      <c r="BX320">
        <f t="shared" si="376"/>
        <v>2756973</v>
      </c>
      <c r="BZ320">
        <f t="shared" si="377"/>
        <v>2184708</v>
      </c>
      <c r="CA320">
        <f t="shared" si="378"/>
        <v>336336</v>
      </c>
      <c r="CB320">
        <f t="shared" si="379"/>
        <v>7220645</v>
      </c>
      <c r="CD320">
        <f t="shared" si="380"/>
        <v>1390268</v>
      </c>
      <c r="CE320">
        <f t="shared" si="381"/>
        <v>214032</v>
      </c>
      <c r="CF320">
        <f t="shared" si="382"/>
        <v>4594956</v>
      </c>
      <c r="CH320" t="str">
        <f t="shared" si="383"/>
        <v>{{5,1,1,2383318,0}|</v>
      </c>
      <c r="CI320" t="str">
        <f t="shared" si="384"/>
        <v>{5,1,2,366912,0}|</v>
      </c>
      <c r="CJ320" t="str">
        <f t="shared" si="385"/>
        <v>{5,1,3,7877068,3}}</v>
      </c>
      <c r="CK320" t="str">
        <f t="shared" si="386"/>
        <v/>
      </c>
      <c r="CL320" t="str">
        <f t="shared" si="387"/>
        <v>{{5,1,1,834161,0}|</v>
      </c>
      <c r="CM320" t="str">
        <f t="shared" si="388"/>
        <v>{5,1,2,128419,0}|</v>
      </c>
      <c r="CN320" t="str">
        <f t="shared" si="389"/>
        <v>{5,1,3,2756973,3}}</v>
      </c>
      <c r="CO320" t="str">
        <f t="shared" si="390"/>
        <v/>
      </c>
      <c r="CP320" t="str">
        <f t="shared" si="391"/>
        <v>{{5,1,1,2184708,0}|</v>
      </c>
      <c r="CQ320" t="str">
        <f t="shared" si="392"/>
        <v>{5,1,2,336336,0}|</v>
      </c>
      <c r="CR320" t="str">
        <f t="shared" si="393"/>
        <v>{5,1,3,7220645,3}}</v>
      </c>
      <c r="CS320" t="str">
        <f t="shared" si="394"/>
        <v/>
      </c>
      <c r="CT320" t="str">
        <f t="shared" si="395"/>
        <v>{{5,1,1,1390268,0}|</v>
      </c>
      <c r="CU320" t="str">
        <f t="shared" si="396"/>
        <v>{5,1,2,214032,0}|</v>
      </c>
      <c r="CV320" t="str">
        <f t="shared" si="397"/>
        <v>{5,1,3,4594956,3}}</v>
      </c>
    </row>
    <row r="321" spans="50:100" x14ac:dyDescent="0.15">
      <c r="AX321">
        <v>315</v>
      </c>
      <c r="AZ321">
        <f t="shared" ref="AZ321:BC321" si="454">AZ261</f>
        <v>1.5</v>
      </c>
      <c r="BA321">
        <f t="shared" si="454"/>
        <v>1</v>
      </c>
      <c r="BB321">
        <f t="shared" si="454"/>
        <v>0.75</v>
      </c>
      <c r="BC321">
        <f t="shared" si="454"/>
        <v>1</v>
      </c>
      <c r="BE321">
        <f t="shared" si="362"/>
        <v>1100</v>
      </c>
      <c r="BF321">
        <f t="shared" si="363"/>
        <v>700</v>
      </c>
      <c r="BG321">
        <f t="shared" si="364"/>
        <v>620</v>
      </c>
      <c r="BH321">
        <f t="shared" si="365"/>
        <v>700</v>
      </c>
      <c r="BN321">
        <f>'sheet1 (2)'!Y320</f>
        <v>16212190</v>
      </c>
      <c r="BO321">
        <f>'sheet1 (2)'!Z320</f>
        <v>12889800</v>
      </c>
      <c r="BP321">
        <f>'sheet1 (2)'!AA320</f>
        <v>276725316</v>
      </c>
      <c r="BR321">
        <f t="shared" si="371"/>
        <v>3566681</v>
      </c>
      <c r="BS321">
        <f t="shared" si="372"/>
        <v>2835756</v>
      </c>
      <c r="BT321">
        <f t="shared" si="373"/>
        <v>60879569</v>
      </c>
      <c r="BV321">
        <f t="shared" si="374"/>
        <v>2269706</v>
      </c>
      <c r="BW321">
        <f t="shared" si="375"/>
        <v>1804572</v>
      </c>
      <c r="BX321">
        <f t="shared" si="376"/>
        <v>38741544</v>
      </c>
      <c r="BZ321">
        <f t="shared" si="377"/>
        <v>2010311</v>
      </c>
      <c r="CA321">
        <f t="shared" si="378"/>
        <v>1598335</v>
      </c>
      <c r="CB321">
        <f t="shared" si="379"/>
        <v>34313939</v>
      </c>
      <c r="CD321">
        <f t="shared" si="380"/>
        <v>2269706</v>
      </c>
      <c r="CE321">
        <f t="shared" si="381"/>
        <v>1804572</v>
      </c>
      <c r="CF321">
        <f t="shared" si="382"/>
        <v>38741544</v>
      </c>
      <c r="CH321" t="str">
        <f t="shared" si="383"/>
        <v>{{5,1,1,3566681,0}|</v>
      </c>
      <c r="CI321" t="str">
        <f t="shared" si="384"/>
        <v>{5,1,2,2835756,0}|</v>
      </c>
      <c r="CJ321" t="str">
        <f t="shared" si="385"/>
        <v>{5,1,3,60879569,3}}</v>
      </c>
      <c r="CK321" t="str">
        <f t="shared" si="386"/>
        <v/>
      </c>
      <c r="CL321" t="str">
        <f t="shared" si="387"/>
        <v>{{5,1,1,2269706,0}|</v>
      </c>
      <c r="CM321" t="str">
        <f t="shared" si="388"/>
        <v>{5,1,2,1804572,0}|</v>
      </c>
      <c r="CN321" t="str">
        <f t="shared" si="389"/>
        <v>{5,1,3,38741544,3}}</v>
      </c>
      <c r="CO321" t="str">
        <f t="shared" si="390"/>
        <v/>
      </c>
      <c r="CP321" t="str">
        <f t="shared" si="391"/>
        <v>{{5,1,1,2010311,0}|</v>
      </c>
      <c r="CQ321" t="str">
        <f t="shared" si="392"/>
        <v>{5,1,2,1598335,0}|</v>
      </c>
      <c r="CR321" t="str">
        <f t="shared" si="393"/>
        <v>{5,1,3,34313939,3}}</v>
      </c>
      <c r="CS321" t="str">
        <f t="shared" si="394"/>
        <v/>
      </c>
      <c r="CT321" t="str">
        <f t="shared" si="395"/>
        <v>{{5,1,1,2269706,0}|</v>
      </c>
      <c r="CU321" t="str">
        <f t="shared" si="396"/>
        <v>{5,1,2,1804572,0}|</v>
      </c>
      <c r="CV321" t="str">
        <f t="shared" si="397"/>
        <v>{5,1,3,38741544,3}}</v>
      </c>
    </row>
    <row r="322" spans="50:100" x14ac:dyDescent="0.15">
      <c r="AX322">
        <v>316</v>
      </c>
      <c r="AZ322">
        <f t="shared" ref="AZ322:BC322" si="455">AZ262</f>
        <v>1.5</v>
      </c>
      <c r="BA322">
        <f t="shared" si="455"/>
        <v>1</v>
      </c>
      <c r="BB322">
        <f t="shared" si="455"/>
        <v>0.75</v>
      </c>
      <c r="BC322">
        <f t="shared" si="455"/>
        <v>1</v>
      </c>
      <c r="BE322">
        <f t="shared" si="362"/>
        <v>1100</v>
      </c>
      <c r="BF322">
        <f t="shared" si="363"/>
        <v>700</v>
      </c>
      <c r="BG322">
        <f t="shared" si="364"/>
        <v>620</v>
      </c>
      <c r="BH322">
        <f t="shared" si="365"/>
        <v>700</v>
      </c>
      <c r="BN322">
        <f>'sheet1 (2)'!Y321</f>
        <v>25391283</v>
      </c>
      <c r="BO322">
        <f>'sheet1 (2)'!Z321</f>
        <v>15680000</v>
      </c>
      <c r="BP322">
        <f>'sheet1 (2)'!AA321</f>
        <v>336626865</v>
      </c>
      <c r="BR322">
        <f t="shared" si="371"/>
        <v>5586082</v>
      </c>
      <c r="BS322">
        <f t="shared" si="372"/>
        <v>3449600</v>
      </c>
      <c r="BT322">
        <f t="shared" si="373"/>
        <v>74057910</v>
      </c>
      <c r="BV322">
        <f t="shared" si="374"/>
        <v>3554779</v>
      </c>
      <c r="BW322">
        <f t="shared" si="375"/>
        <v>2195200</v>
      </c>
      <c r="BX322">
        <f t="shared" si="376"/>
        <v>47127761</v>
      </c>
      <c r="BZ322">
        <f t="shared" si="377"/>
        <v>3148519</v>
      </c>
      <c r="CA322">
        <f t="shared" si="378"/>
        <v>1944320</v>
      </c>
      <c r="CB322">
        <f t="shared" si="379"/>
        <v>41741731</v>
      </c>
      <c r="CD322">
        <f t="shared" si="380"/>
        <v>3554779</v>
      </c>
      <c r="CE322">
        <f t="shared" si="381"/>
        <v>2195200</v>
      </c>
      <c r="CF322">
        <f t="shared" si="382"/>
        <v>47127761</v>
      </c>
      <c r="CH322" t="str">
        <f t="shared" si="383"/>
        <v>{{5,1,1,5586082,0}|</v>
      </c>
      <c r="CI322" t="str">
        <f t="shared" si="384"/>
        <v>{5,1,2,3449600,0}|</v>
      </c>
      <c r="CJ322" t="str">
        <f t="shared" si="385"/>
        <v>{5,1,3,74057910,3}}</v>
      </c>
      <c r="CK322" t="str">
        <f t="shared" si="386"/>
        <v/>
      </c>
      <c r="CL322" t="str">
        <f t="shared" si="387"/>
        <v>{{5,1,1,3554779,0}|</v>
      </c>
      <c r="CM322" t="str">
        <f t="shared" si="388"/>
        <v>{5,1,2,2195200,0}|</v>
      </c>
      <c r="CN322" t="str">
        <f t="shared" si="389"/>
        <v>{5,1,3,47127761,3}}</v>
      </c>
      <c r="CO322" t="str">
        <f t="shared" si="390"/>
        <v/>
      </c>
      <c r="CP322" t="str">
        <f t="shared" si="391"/>
        <v>{{5,1,1,3148519,0}|</v>
      </c>
      <c r="CQ322" t="str">
        <f t="shared" si="392"/>
        <v>{5,1,2,1944320,0}|</v>
      </c>
      <c r="CR322" t="str">
        <f t="shared" si="393"/>
        <v>{5,1,3,41741731,3}}</v>
      </c>
      <c r="CS322" t="str">
        <f t="shared" si="394"/>
        <v/>
      </c>
      <c r="CT322" t="str">
        <f t="shared" si="395"/>
        <v>{{5,1,1,3554779,0}|</v>
      </c>
      <c r="CU322" t="str">
        <f t="shared" si="396"/>
        <v>{5,1,2,2195200,0}|</v>
      </c>
      <c r="CV322" t="str">
        <f t="shared" si="397"/>
        <v>{5,1,3,47127761,3}}</v>
      </c>
    </row>
    <row r="323" spans="50:100" x14ac:dyDescent="0.15">
      <c r="AX323">
        <v>317</v>
      </c>
      <c r="AZ323">
        <f t="shared" ref="AZ323:BC323" si="456">AZ263</f>
        <v>1</v>
      </c>
      <c r="BA323">
        <f t="shared" si="456"/>
        <v>0.5</v>
      </c>
      <c r="BB323">
        <f t="shared" si="456"/>
        <v>1.5</v>
      </c>
      <c r="BC323">
        <f t="shared" si="456"/>
        <v>3</v>
      </c>
      <c r="BE323">
        <f t="shared" ref="BE323:BE386" si="457">VLOOKUP(AZ323,$BJ$3:$BL$16,3,0)</f>
        <v>700</v>
      </c>
      <c r="BF323">
        <f t="shared" ref="BF323:BF386" si="458">VLOOKUP(BA323,$BJ$3:$BL$16,3,0)</f>
        <v>420</v>
      </c>
      <c r="BG323">
        <f t="shared" ref="BG323:BG386" si="459">VLOOKUP(BB323,$BJ$3:$BL$16,3,0)</f>
        <v>1100</v>
      </c>
      <c r="BH323">
        <f t="shared" ref="BH323:BH386" si="460">VLOOKUP(BC323,$BJ$3:$BL$16,3,0)</f>
        <v>1200</v>
      </c>
      <c r="BN323">
        <f>'sheet1 (2)'!Y322</f>
        <v>57860747</v>
      </c>
      <c r="BO323">
        <f>'sheet1 (2)'!Z322</f>
        <v>100688000</v>
      </c>
      <c r="BP323">
        <f>'sheet1 (2)'!AA322</f>
        <v>2161625372</v>
      </c>
      <c r="BR323">
        <f t="shared" si="371"/>
        <v>8100504</v>
      </c>
      <c r="BS323">
        <f t="shared" si="372"/>
        <v>14096320</v>
      </c>
      <c r="BT323">
        <f t="shared" si="373"/>
        <v>302627552</v>
      </c>
      <c r="BV323">
        <f t="shared" si="374"/>
        <v>4860302</v>
      </c>
      <c r="BW323">
        <f t="shared" si="375"/>
        <v>8457792</v>
      </c>
      <c r="BX323">
        <f t="shared" si="376"/>
        <v>181576531</v>
      </c>
      <c r="BZ323">
        <f t="shared" si="377"/>
        <v>12729364</v>
      </c>
      <c r="CA323">
        <f t="shared" si="378"/>
        <v>22151360</v>
      </c>
      <c r="CB323">
        <f t="shared" si="379"/>
        <v>475557581</v>
      </c>
      <c r="CD323">
        <f t="shared" si="380"/>
        <v>13886579</v>
      </c>
      <c r="CE323">
        <f t="shared" si="381"/>
        <v>24165120</v>
      </c>
      <c r="CF323">
        <f t="shared" si="382"/>
        <v>518790089</v>
      </c>
      <c r="CH323" t="str">
        <f t="shared" si="383"/>
        <v>{{5,1,1,8100504,0}|</v>
      </c>
      <c r="CI323" t="str">
        <f t="shared" si="384"/>
        <v>{5,1,2,14096320,0}|</v>
      </c>
      <c r="CJ323" t="str">
        <f t="shared" si="385"/>
        <v>{5,1,3,302627552,3}}</v>
      </c>
      <c r="CK323" t="str">
        <f t="shared" si="386"/>
        <v/>
      </c>
      <c r="CL323" t="str">
        <f t="shared" si="387"/>
        <v>{{5,1,1,4860302,0}|</v>
      </c>
      <c r="CM323" t="str">
        <f t="shared" si="388"/>
        <v>{5,1,2,8457792,0}|</v>
      </c>
      <c r="CN323" t="str">
        <f t="shared" si="389"/>
        <v>{5,1,3,181576531,3}}</v>
      </c>
      <c r="CO323" t="str">
        <f t="shared" si="390"/>
        <v/>
      </c>
      <c r="CP323" t="str">
        <f t="shared" si="391"/>
        <v>{{5,1,1,12729364,0}|</v>
      </c>
      <c r="CQ323" t="str">
        <f t="shared" si="392"/>
        <v>{5,1,2,22151360,0}|</v>
      </c>
      <c r="CR323" t="str">
        <f t="shared" si="393"/>
        <v>{5,1,3,475557581,3}}</v>
      </c>
      <c r="CS323" t="str">
        <f t="shared" si="394"/>
        <v/>
      </c>
      <c r="CT323" t="str">
        <f t="shared" si="395"/>
        <v>{{5,1,1,13886579,0}|</v>
      </c>
      <c r="CU323" t="str">
        <f t="shared" si="396"/>
        <v>{5,1,2,24165120,0}|</v>
      </c>
      <c r="CV323" t="str">
        <f t="shared" si="397"/>
        <v>{5,1,3,518790089,3}}</v>
      </c>
    </row>
    <row r="324" spans="50:100" x14ac:dyDescent="0.15">
      <c r="AX324">
        <v>318</v>
      </c>
      <c r="AZ324">
        <f t="shared" ref="AZ324:BC324" si="461">AZ264</f>
        <v>1.5</v>
      </c>
      <c r="BA324">
        <f t="shared" si="461"/>
        <v>1.5</v>
      </c>
      <c r="BB324">
        <f t="shared" si="461"/>
        <v>0.6</v>
      </c>
      <c r="BC324">
        <f t="shared" si="461"/>
        <v>1</v>
      </c>
      <c r="BE324">
        <f t="shared" si="457"/>
        <v>1100</v>
      </c>
      <c r="BF324">
        <f t="shared" si="458"/>
        <v>1100</v>
      </c>
      <c r="BG324">
        <f t="shared" si="459"/>
        <v>500</v>
      </c>
      <c r="BH324">
        <f t="shared" si="460"/>
        <v>700</v>
      </c>
      <c r="BN324">
        <f>'sheet1 (2)'!Y323</f>
        <v>60256208</v>
      </c>
      <c r="BO324">
        <f>'sheet1 (2)'!Z323</f>
        <v>117600000</v>
      </c>
      <c r="BP324">
        <f>'sheet1 (2)'!AA323</f>
        <v>2524701492</v>
      </c>
      <c r="BR324">
        <f t="shared" si="371"/>
        <v>13256365</v>
      </c>
      <c r="BS324">
        <f t="shared" si="372"/>
        <v>25872000</v>
      </c>
      <c r="BT324">
        <f t="shared" si="373"/>
        <v>555434328</v>
      </c>
      <c r="BV324">
        <f t="shared" si="374"/>
        <v>13256365</v>
      </c>
      <c r="BW324">
        <f t="shared" si="375"/>
        <v>25872000</v>
      </c>
      <c r="BX324">
        <f t="shared" si="376"/>
        <v>555434328</v>
      </c>
      <c r="BZ324">
        <f t="shared" si="377"/>
        <v>6025620</v>
      </c>
      <c r="CA324">
        <f t="shared" si="378"/>
        <v>11760000</v>
      </c>
      <c r="CB324">
        <f t="shared" si="379"/>
        <v>252470149</v>
      </c>
      <c r="CD324">
        <f t="shared" si="380"/>
        <v>8435869</v>
      </c>
      <c r="CE324">
        <f t="shared" si="381"/>
        <v>16464000</v>
      </c>
      <c r="CF324">
        <f t="shared" si="382"/>
        <v>353458208</v>
      </c>
      <c r="CH324" t="str">
        <f t="shared" si="383"/>
        <v>{{5,1,1,13256365,0}|</v>
      </c>
      <c r="CI324" t="str">
        <f t="shared" si="384"/>
        <v>{5,1,2,25872000,0}|</v>
      </c>
      <c r="CJ324" t="str">
        <f t="shared" si="385"/>
        <v>{5,1,3,555434328,3}}</v>
      </c>
      <c r="CK324" t="str">
        <f t="shared" si="386"/>
        <v/>
      </c>
      <c r="CL324" t="str">
        <f t="shared" si="387"/>
        <v>{{5,1,1,13256365,0}|</v>
      </c>
      <c r="CM324" t="str">
        <f t="shared" si="388"/>
        <v>{5,1,2,25872000,0}|</v>
      </c>
      <c r="CN324" t="str">
        <f t="shared" si="389"/>
        <v>{5,1,3,555434328,3}}</v>
      </c>
      <c r="CO324" t="str">
        <f t="shared" si="390"/>
        <v/>
      </c>
      <c r="CP324" t="str">
        <f t="shared" si="391"/>
        <v>{{5,1,1,6025620,0}|</v>
      </c>
      <c r="CQ324" t="str">
        <f t="shared" si="392"/>
        <v>{5,1,2,11760000,0}|</v>
      </c>
      <c r="CR324" t="str">
        <f t="shared" si="393"/>
        <v>{5,1,3,252470149,3}}</v>
      </c>
      <c r="CS324" t="str">
        <f t="shared" si="394"/>
        <v/>
      </c>
      <c r="CT324" t="str">
        <f t="shared" si="395"/>
        <v>{{5,1,1,8435869,0}|</v>
      </c>
      <c r="CU324" t="str">
        <f t="shared" si="396"/>
        <v>{5,1,2,16464000,0}|</v>
      </c>
      <c r="CV324" t="str">
        <f t="shared" si="397"/>
        <v>{5,1,3,353458208,3}}</v>
      </c>
    </row>
    <row r="325" spans="50:100" x14ac:dyDescent="0.15">
      <c r="AX325">
        <v>319</v>
      </c>
      <c r="AZ325">
        <f t="shared" ref="AZ325:BC325" si="462">AZ265</f>
        <v>3</v>
      </c>
      <c r="BA325">
        <f t="shared" si="462"/>
        <v>0.42857142857142855</v>
      </c>
      <c r="BB325">
        <f t="shared" si="462"/>
        <v>1</v>
      </c>
      <c r="BC325">
        <f t="shared" si="462"/>
        <v>3</v>
      </c>
      <c r="BE325">
        <f t="shared" si="457"/>
        <v>1200</v>
      </c>
      <c r="BF325">
        <f t="shared" si="458"/>
        <v>280</v>
      </c>
      <c r="BG325">
        <f t="shared" si="459"/>
        <v>700</v>
      </c>
      <c r="BH325">
        <f t="shared" si="460"/>
        <v>1200</v>
      </c>
      <c r="BN325">
        <f>'sheet1 (2)'!Y324</f>
        <v>59435680</v>
      </c>
      <c r="BO325">
        <f>'sheet1 (2)'!Z324</f>
        <v>135625000</v>
      </c>
      <c r="BP325">
        <f>'sheet1 (2)'!AA324</f>
        <v>2911672108</v>
      </c>
      <c r="BR325">
        <f t="shared" si="371"/>
        <v>14264563</v>
      </c>
      <c r="BS325">
        <f t="shared" si="372"/>
        <v>32550000</v>
      </c>
      <c r="BT325">
        <f t="shared" si="373"/>
        <v>698801305</v>
      </c>
      <c r="BV325">
        <f t="shared" si="374"/>
        <v>3328398</v>
      </c>
      <c r="BW325">
        <f t="shared" si="375"/>
        <v>7595000</v>
      </c>
      <c r="BX325">
        <f t="shared" si="376"/>
        <v>163053638</v>
      </c>
      <c r="BZ325">
        <f t="shared" si="377"/>
        <v>8320995</v>
      </c>
      <c r="CA325">
        <f t="shared" si="378"/>
        <v>18987500</v>
      </c>
      <c r="CB325">
        <f t="shared" si="379"/>
        <v>407634095</v>
      </c>
      <c r="CD325">
        <f t="shared" si="380"/>
        <v>14264563</v>
      </c>
      <c r="CE325">
        <f t="shared" si="381"/>
        <v>32550000</v>
      </c>
      <c r="CF325">
        <f t="shared" si="382"/>
        <v>698801305</v>
      </c>
      <c r="CH325" t="str">
        <f t="shared" si="383"/>
        <v>{{5,1,1,14264563,0}|</v>
      </c>
      <c r="CI325" t="str">
        <f t="shared" si="384"/>
        <v>{5,1,2,32550000,0}|</v>
      </c>
      <c r="CJ325" t="str">
        <f t="shared" si="385"/>
        <v>{5,1,3,698801305,3}}</v>
      </c>
      <c r="CK325" t="str">
        <f t="shared" si="386"/>
        <v/>
      </c>
      <c r="CL325" t="str">
        <f t="shared" si="387"/>
        <v>{{5,1,1,3328398,0}|</v>
      </c>
      <c r="CM325" t="str">
        <f t="shared" si="388"/>
        <v>{5,1,2,7595000,0}|</v>
      </c>
      <c r="CN325" t="str">
        <f t="shared" si="389"/>
        <v>{5,1,3,163053638,3}}</v>
      </c>
      <c r="CO325" t="str">
        <f t="shared" si="390"/>
        <v/>
      </c>
      <c r="CP325" t="str">
        <f t="shared" si="391"/>
        <v>{{5,1,1,8320995,0}|</v>
      </c>
      <c r="CQ325" t="str">
        <f t="shared" si="392"/>
        <v>{5,1,2,18987500,0}|</v>
      </c>
      <c r="CR325" t="str">
        <f t="shared" si="393"/>
        <v>{5,1,3,407634095,3}}</v>
      </c>
      <c r="CS325" t="str">
        <f t="shared" si="394"/>
        <v/>
      </c>
      <c r="CT325" t="str">
        <f t="shared" si="395"/>
        <v>{{5,1,1,14264563,0}|</v>
      </c>
      <c r="CU325" t="str">
        <f t="shared" si="396"/>
        <v>{5,1,2,32550000,0}|</v>
      </c>
      <c r="CV325" t="str">
        <f t="shared" si="397"/>
        <v>{5,1,3,698801305,3}}</v>
      </c>
    </row>
    <row r="326" spans="50:100" x14ac:dyDescent="0.15">
      <c r="AX326">
        <v>320</v>
      </c>
      <c r="AZ326">
        <f t="shared" ref="AZ326:BC326" si="463">AZ266</f>
        <v>1.5</v>
      </c>
      <c r="BA326">
        <f t="shared" si="463"/>
        <v>1</v>
      </c>
      <c r="BB326">
        <f t="shared" si="463"/>
        <v>0.75</v>
      </c>
      <c r="BC326">
        <f t="shared" si="463"/>
        <v>1</v>
      </c>
      <c r="BE326">
        <f t="shared" si="457"/>
        <v>1100</v>
      </c>
      <c r="BF326">
        <f t="shared" si="458"/>
        <v>700</v>
      </c>
      <c r="BG326">
        <f t="shared" si="459"/>
        <v>620</v>
      </c>
      <c r="BH326">
        <f t="shared" si="460"/>
        <v>700</v>
      </c>
      <c r="BN326">
        <f>'sheet1 (2)'!Y325</f>
        <v>94568104</v>
      </c>
      <c r="BO326">
        <f>'sheet1 (2)'!Z325</f>
        <v>154560000</v>
      </c>
      <c r="BP326">
        <f>'sheet1 (2)'!AA325</f>
        <v>3318179104</v>
      </c>
      <c r="BR326">
        <f t="shared" si="371"/>
        <v>20804982</v>
      </c>
      <c r="BS326">
        <f t="shared" si="372"/>
        <v>34003200</v>
      </c>
      <c r="BT326">
        <f t="shared" si="373"/>
        <v>729999402</v>
      </c>
      <c r="BV326">
        <f t="shared" si="374"/>
        <v>13239534</v>
      </c>
      <c r="BW326">
        <f t="shared" si="375"/>
        <v>21638400</v>
      </c>
      <c r="BX326">
        <f t="shared" si="376"/>
        <v>464545074</v>
      </c>
      <c r="BZ326">
        <f t="shared" si="377"/>
        <v>11726444</v>
      </c>
      <c r="CA326">
        <f t="shared" si="378"/>
        <v>19165440</v>
      </c>
      <c r="CB326">
        <f t="shared" si="379"/>
        <v>411454208</v>
      </c>
      <c r="CD326">
        <f t="shared" si="380"/>
        <v>13239534</v>
      </c>
      <c r="CE326">
        <f t="shared" si="381"/>
        <v>21638400</v>
      </c>
      <c r="CF326">
        <f t="shared" si="382"/>
        <v>464545074</v>
      </c>
      <c r="CH326" t="str">
        <f t="shared" si="383"/>
        <v>{{5,1,1,20804982,0}|</v>
      </c>
      <c r="CI326" t="str">
        <f t="shared" si="384"/>
        <v>{5,1,2,34003200,0}|</v>
      </c>
      <c r="CJ326" t="str">
        <f t="shared" si="385"/>
        <v>{5,1,3,729999402,3}}</v>
      </c>
      <c r="CK326" t="str">
        <f t="shared" si="386"/>
        <v/>
      </c>
      <c r="CL326" t="str">
        <f t="shared" si="387"/>
        <v>{{5,1,1,13239534,0}|</v>
      </c>
      <c r="CM326" t="str">
        <f t="shared" si="388"/>
        <v>{5,1,2,21638400,0}|</v>
      </c>
      <c r="CN326" t="str">
        <f t="shared" si="389"/>
        <v>{5,1,3,464545074,3}}</v>
      </c>
      <c r="CO326" t="str">
        <f t="shared" si="390"/>
        <v/>
      </c>
      <c r="CP326" t="str">
        <f t="shared" si="391"/>
        <v>{{5,1,1,11726444,0}|</v>
      </c>
      <c r="CQ326" t="str">
        <f t="shared" si="392"/>
        <v>{5,1,2,19165440,0}|</v>
      </c>
      <c r="CR326" t="str">
        <f t="shared" si="393"/>
        <v>{5,1,3,411454208,3}}</v>
      </c>
      <c r="CS326" t="str">
        <f t="shared" si="394"/>
        <v/>
      </c>
      <c r="CT326" t="str">
        <f t="shared" si="395"/>
        <v>{{5,1,1,13239534,0}|</v>
      </c>
      <c r="CU326" t="str">
        <f t="shared" si="396"/>
        <v>{5,1,2,21638400,0}|</v>
      </c>
      <c r="CV326" t="str">
        <f t="shared" si="397"/>
        <v>{5,1,3,464545074,3}}</v>
      </c>
    </row>
    <row r="327" spans="50:100" x14ac:dyDescent="0.15">
      <c r="AX327">
        <v>321</v>
      </c>
      <c r="AZ327">
        <f t="shared" ref="AZ327:BC327" si="464">AZ267</f>
        <v>0.75</v>
      </c>
      <c r="BA327">
        <f t="shared" si="464"/>
        <v>1</v>
      </c>
      <c r="BB327">
        <f t="shared" si="464"/>
        <v>1</v>
      </c>
      <c r="BC327">
        <f t="shared" si="464"/>
        <v>1.5</v>
      </c>
      <c r="BE327">
        <f t="shared" si="457"/>
        <v>620</v>
      </c>
      <c r="BF327">
        <f t="shared" si="458"/>
        <v>700</v>
      </c>
      <c r="BG327">
        <f t="shared" si="459"/>
        <v>700</v>
      </c>
      <c r="BH327">
        <f t="shared" si="460"/>
        <v>1100</v>
      </c>
      <c r="BN327">
        <f>'sheet1 (2)'!Y326</f>
        <v>106458245</v>
      </c>
      <c r="BO327">
        <f>'sheet1 (2)'!Z326</f>
        <v>162624000</v>
      </c>
      <c r="BP327">
        <f>'sheet1 (2)'!AA326</f>
        <v>3491301492</v>
      </c>
      <c r="BR327">
        <f t="shared" si="371"/>
        <v>13200822</v>
      </c>
      <c r="BS327">
        <f t="shared" si="372"/>
        <v>20165376</v>
      </c>
      <c r="BT327">
        <f t="shared" si="373"/>
        <v>432921385</v>
      </c>
      <c r="BV327">
        <f t="shared" si="374"/>
        <v>14904154</v>
      </c>
      <c r="BW327">
        <f t="shared" si="375"/>
        <v>22767360</v>
      </c>
      <c r="BX327">
        <f t="shared" si="376"/>
        <v>488782208</v>
      </c>
      <c r="BZ327">
        <f t="shared" si="377"/>
        <v>14904154</v>
      </c>
      <c r="CA327">
        <f t="shared" si="378"/>
        <v>22767360</v>
      </c>
      <c r="CB327">
        <f t="shared" si="379"/>
        <v>488782208</v>
      </c>
      <c r="CD327">
        <f t="shared" si="380"/>
        <v>23420813</v>
      </c>
      <c r="CE327">
        <f t="shared" si="381"/>
        <v>35777280</v>
      </c>
      <c r="CF327">
        <f t="shared" si="382"/>
        <v>768086328</v>
      </c>
      <c r="CH327" t="str">
        <f t="shared" si="383"/>
        <v>{{5,1,1,13200822,0}|</v>
      </c>
      <c r="CI327" t="str">
        <f t="shared" si="384"/>
        <v>{5,1,2,20165376,0}|</v>
      </c>
      <c r="CJ327" t="str">
        <f t="shared" si="385"/>
        <v>{5,1,3,432921385,3}}</v>
      </c>
      <c r="CK327" t="str">
        <f t="shared" si="386"/>
        <v/>
      </c>
      <c r="CL327" t="str">
        <f t="shared" si="387"/>
        <v>{{5,1,1,14904154,0}|</v>
      </c>
      <c r="CM327" t="str">
        <f t="shared" si="388"/>
        <v>{5,1,2,22767360,0}|</v>
      </c>
      <c r="CN327" t="str">
        <f t="shared" si="389"/>
        <v>{5,1,3,488782208,3}}</v>
      </c>
      <c r="CO327" t="str">
        <f t="shared" si="390"/>
        <v/>
      </c>
      <c r="CP327" t="str">
        <f t="shared" si="391"/>
        <v>{{5,1,1,14904154,0}|</v>
      </c>
      <c r="CQ327" t="str">
        <f t="shared" si="392"/>
        <v>{5,1,2,22767360,0}|</v>
      </c>
      <c r="CR327" t="str">
        <f t="shared" si="393"/>
        <v>{5,1,3,488782208,3}}</v>
      </c>
      <c r="CS327" t="str">
        <f t="shared" si="394"/>
        <v/>
      </c>
      <c r="CT327" t="str">
        <f t="shared" si="395"/>
        <v>{{5,1,1,23420813,0}|</v>
      </c>
      <c r="CU327" t="str">
        <f t="shared" si="396"/>
        <v>{5,1,2,35777280,0}|</v>
      </c>
      <c r="CV327" t="str">
        <f t="shared" si="397"/>
        <v>{5,1,3,768086328,3}}</v>
      </c>
    </row>
    <row r="328" spans="50:100" x14ac:dyDescent="0.15">
      <c r="AX328">
        <v>322</v>
      </c>
      <c r="AZ328">
        <f t="shared" ref="AZ328:BC328" si="465">AZ268</f>
        <v>1.5</v>
      </c>
      <c r="BA328">
        <f t="shared" si="465"/>
        <v>0.6</v>
      </c>
      <c r="BB328">
        <f t="shared" si="465"/>
        <v>1.5</v>
      </c>
      <c r="BC328">
        <f t="shared" si="465"/>
        <v>1</v>
      </c>
      <c r="BE328">
        <f t="shared" si="457"/>
        <v>1100</v>
      </c>
      <c r="BF328">
        <f t="shared" si="458"/>
        <v>500</v>
      </c>
      <c r="BG328">
        <f t="shared" si="459"/>
        <v>1100</v>
      </c>
      <c r="BH328">
        <f t="shared" si="460"/>
        <v>700</v>
      </c>
      <c r="BN328">
        <f>'sheet1 (2)'!Y327</f>
        <v>6131417</v>
      </c>
      <c r="BO328">
        <f>'sheet1 (2)'!Z327</f>
        <v>784000</v>
      </c>
      <c r="BP328">
        <f>'sheet1 (2)'!AA327</f>
        <v>16831343</v>
      </c>
      <c r="BR328">
        <f t="shared" ref="BR328:BR391" si="466">INT(BN328/5*$BE328/1000)</f>
        <v>1348911</v>
      </c>
      <c r="BS328">
        <f t="shared" ref="BS328:BS391" si="467">INT(BO328/5*$BE328/1000)</f>
        <v>172480</v>
      </c>
      <c r="BT328">
        <f t="shared" ref="BT328:BT391" si="468">INT(BP328/5*$BE328/1000)</f>
        <v>3702895</v>
      </c>
      <c r="BV328">
        <f t="shared" ref="BV328:BV391" si="469">INT(BN328/5*$BF328/1000)</f>
        <v>613141</v>
      </c>
      <c r="BW328">
        <f t="shared" ref="BW328:BW391" si="470">INT(BO328/5*$BF328/1000)</f>
        <v>78400</v>
      </c>
      <c r="BX328">
        <f t="shared" ref="BX328:BX391" si="471">INT(BP328/5*$BF328/1000)</f>
        <v>1683134</v>
      </c>
      <c r="BZ328">
        <f t="shared" ref="BZ328:BZ391" si="472">INT(BN328/5*$BG328/1000)</f>
        <v>1348911</v>
      </c>
      <c r="CA328">
        <f t="shared" ref="CA328:CA391" si="473">INT(BO328/5*$BG328/1000)</f>
        <v>172480</v>
      </c>
      <c r="CB328">
        <f t="shared" ref="CB328:CB391" si="474">INT(BP328/5*$BG328/1000)</f>
        <v>3702895</v>
      </c>
      <c r="CD328">
        <f t="shared" ref="CD328:CD391" si="475">INT(BN328/5*$BH328/1000)</f>
        <v>858398</v>
      </c>
      <c r="CE328">
        <f t="shared" ref="CE328:CE391" si="476">INT(BO328/5*$BH328/1000)</f>
        <v>109760</v>
      </c>
      <c r="CF328">
        <f t="shared" ref="CF328:CF391" si="477">INT(BP328/5*$BH328/1000)</f>
        <v>2356388</v>
      </c>
      <c r="CH328" t="str">
        <f t="shared" ref="CH328:CH391" si="478">BR$6&amp;BR328&amp;BR$5</f>
        <v>{{5,1,1,1348911,0}|</v>
      </c>
      <c r="CI328" t="str">
        <f t="shared" ref="CI328:CI391" si="479">BS$6&amp;BS328&amp;BS$5</f>
        <v>{5,1,2,172480,0}|</v>
      </c>
      <c r="CJ328" t="str">
        <f t="shared" ref="CJ328:CJ391" si="480">BT$6&amp;BT328&amp;BT$5</f>
        <v>{5,1,3,3702895,3}}</v>
      </c>
      <c r="CK328" t="str">
        <f t="shared" ref="CK328:CK391" si="481">BU$6&amp;BU328&amp;BU$5</f>
        <v/>
      </c>
      <c r="CL328" t="str">
        <f t="shared" ref="CL328:CL391" si="482">BV$6&amp;BV328&amp;BV$5</f>
        <v>{{5,1,1,613141,0}|</v>
      </c>
      <c r="CM328" t="str">
        <f t="shared" ref="CM328:CM391" si="483">BW$6&amp;BW328&amp;BW$5</f>
        <v>{5,1,2,78400,0}|</v>
      </c>
      <c r="CN328" t="str">
        <f t="shared" ref="CN328:CN391" si="484">BX$6&amp;BX328&amp;BX$5</f>
        <v>{5,1,3,1683134,3}}</v>
      </c>
      <c r="CO328" t="str">
        <f t="shared" ref="CO328:CO391" si="485">BY$6&amp;BY328&amp;BY$5</f>
        <v/>
      </c>
      <c r="CP328" t="str">
        <f t="shared" ref="CP328:CP391" si="486">BZ$6&amp;BZ328&amp;BZ$5</f>
        <v>{{5,1,1,1348911,0}|</v>
      </c>
      <c r="CQ328" t="str">
        <f t="shared" ref="CQ328:CQ391" si="487">CA$6&amp;CA328&amp;CA$5</f>
        <v>{5,1,2,172480,0}|</v>
      </c>
      <c r="CR328" t="str">
        <f t="shared" ref="CR328:CR391" si="488">CB$6&amp;CB328&amp;CB$5</f>
        <v>{5,1,3,3702895,3}}</v>
      </c>
      <c r="CS328" t="str">
        <f t="shared" ref="CS328:CS391" si="489">CC$6&amp;CC328&amp;CC$5</f>
        <v/>
      </c>
      <c r="CT328" t="str">
        <f t="shared" ref="CT328:CT391" si="490">CD$6&amp;CD328&amp;CD$5</f>
        <v>{{5,1,1,858398,0}|</v>
      </c>
      <c r="CU328" t="str">
        <f t="shared" ref="CU328:CU391" si="491">CE$6&amp;CE328&amp;CE$5</f>
        <v>{5,1,2,109760,0}|</v>
      </c>
      <c r="CV328" t="str">
        <f t="shared" ref="CV328:CV391" si="492">CF$6&amp;CF328&amp;CF$5</f>
        <v>{5,1,3,2356388,3}}</v>
      </c>
    </row>
    <row r="329" spans="50:100" x14ac:dyDescent="0.15">
      <c r="AX329">
        <v>323</v>
      </c>
      <c r="AZ329">
        <f t="shared" ref="AZ329:BC329" si="493">AZ269</f>
        <v>1.5</v>
      </c>
      <c r="BA329">
        <f t="shared" si="493"/>
        <v>0.6</v>
      </c>
      <c r="BB329">
        <f t="shared" si="493"/>
        <v>3</v>
      </c>
      <c r="BC329">
        <f t="shared" si="493"/>
        <v>0.75</v>
      </c>
      <c r="BE329">
        <f t="shared" si="457"/>
        <v>1100</v>
      </c>
      <c r="BF329">
        <f t="shared" si="458"/>
        <v>500</v>
      </c>
      <c r="BG329">
        <f t="shared" si="459"/>
        <v>1200</v>
      </c>
      <c r="BH329">
        <f t="shared" si="460"/>
        <v>620</v>
      </c>
      <c r="BN329">
        <f>'sheet1 (2)'!Y328</f>
        <v>7453880</v>
      </c>
      <c r="BO329">
        <f>'sheet1 (2)'!Z328</f>
        <v>716100</v>
      </c>
      <c r="BP329">
        <f>'sheet1 (2)'!AA328</f>
        <v>15373628</v>
      </c>
      <c r="BR329">
        <f t="shared" si="466"/>
        <v>1639853</v>
      </c>
      <c r="BS329">
        <f t="shared" si="467"/>
        <v>157542</v>
      </c>
      <c r="BT329">
        <f t="shared" si="468"/>
        <v>3382198</v>
      </c>
      <c r="BV329">
        <f t="shared" si="469"/>
        <v>745388</v>
      </c>
      <c r="BW329">
        <f t="shared" si="470"/>
        <v>71610</v>
      </c>
      <c r="BX329">
        <f t="shared" si="471"/>
        <v>1537362</v>
      </c>
      <c r="BZ329">
        <f t="shared" si="472"/>
        <v>1788931</v>
      </c>
      <c r="CA329">
        <f t="shared" si="473"/>
        <v>171864</v>
      </c>
      <c r="CB329">
        <f t="shared" si="474"/>
        <v>3689670</v>
      </c>
      <c r="CD329">
        <f t="shared" si="475"/>
        <v>924281</v>
      </c>
      <c r="CE329">
        <f t="shared" si="476"/>
        <v>88796</v>
      </c>
      <c r="CF329">
        <f t="shared" si="477"/>
        <v>1906329</v>
      </c>
      <c r="CH329" t="str">
        <f t="shared" si="478"/>
        <v>{{5,1,1,1639853,0}|</v>
      </c>
      <c r="CI329" t="str">
        <f t="shared" si="479"/>
        <v>{5,1,2,157542,0}|</v>
      </c>
      <c r="CJ329" t="str">
        <f t="shared" si="480"/>
        <v>{5,1,3,3382198,3}}</v>
      </c>
      <c r="CK329" t="str">
        <f t="shared" si="481"/>
        <v/>
      </c>
      <c r="CL329" t="str">
        <f t="shared" si="482"/>
        <v>{{5,1,1,745388,0}|</v>
      </c>
      <c r="CM329" t="str">
        <f t="shared" si="483"/>
        <v>{5,1,2,71610,0}|</v>
      </c>
      <c r="CN329" t="str">
        <f t="shared" si="484"/>
        <v>{5,1,3,1537362,3}}</v>
      </c>
      <c r="CO329" t="str">
        <f t="shared" si="485"/>
        <v/>
      </c>
      <c r="CP329" t="str">
        <f t="shared" si="486"/>
        <v>{{5,1,1,1788931,0}|</v>
      </c>
      <c r="CQ329" t="str">
        <f t="shared" si="487"/>
        <v>{5,1,2,171864,0}|</v>
      </c>
      <c r="CR329" t="str">
        <f t="shared" si="488"/>
        <v>{5,1,3,3689670,3}}</v>
      </c>
      <c r="CS329" t="str">
        <f t="shared" si="489"/>
        <v/>
      </c>
      <c r="CT329" t="str">
        <f t="shared" si="490"/>
        <v>{{5,1,1,924281,0}|</v>
      </c>
      <c r="CU329" t="str">
        <f t="shared" si="491"/>
        <v>{5,1,2,88796,0}|</v>
      </c>
      <c r="CV329" t="str">
        <f t="shared" si="492"/>
        <v>{5,1,3,1906329,3}}</v>
      </c>
    </row>
    <row r="330" spans="50:100" x14ac:dyDescent="0.15">
      <c r="AX330">
        <v>324</v>
      </c>
      <c r="AZ330">
        <f t="shared" ref="AZ330:BC330" si="494">AZ270</f>
        <v>1</v>
      </c>
      <c r="BA330">
        <f t="shared" si="494"/>
        <v>0.42857142857142855</v>
      </c>
      <c r="BB330">
        <f t="shared" si="494"/>
        <v>0</v>
      </c>
      <c r="BC330">
        <f t="shared" si="494"/>
        <v>1.5</v>
      </c>
      <c r="BE330">
        <f t="shared" si="457"/>
        <v>700</v>
      </c>
      <c r="BF330">
        <f t="shared" si="458"/>
        <v>280</v>
      </c>
      <c r="BG330">
        <f t="shared" si="459"/>
        <v>0</v>
      </c>
      <c r="BH330">
        <f t="shared" si="460"/>
        <v>1100</v>
      </c>
      <c r="BN330">
        <f>'sheet1 (2)'!Y329</f>
        <v>13465074</v>
      </c>
      <c r="BO330">
        <f>'sheet1 (2)'!Z329</f>
        <v>1136800</v>
      </c>
      <c r="BP330">
        <f>'sheet1 (2)'!AA329</f>
        <v>24405447</v>
      </c>
      <c r="BR330">
        <f t="shared" si="466"/>
        <v>1885110</v>
      </c>
      <c r="BS330">
        <f t="shared" si="467"/>
        <v>159152</v>
      </c>
      <c r="BT330">
        <f t="shared" si="468"/>
        <v>3416762</v>
      </c>
      <c r="BV330">
        <f t="shared" si="469"/>
        <v>754044</v>
      </c>
      <c r="BW330">
        <f t="shared" si="470"/>
        <v>63660</v>
      </c>
      <c r="BX330">
        <f t="shared" si="471"/>
        <v>1366705</v>
      </c>
      <c r="BZ330">
        <f t="shared" si="472"/>
        <v>0</v>
      </c>
      <c r="CA330">
        <f t="shared" si="473"/>
        <v>0</v>
      </c>
      <c r="CB330">
        <f t="shared" si="474"/>
        <v>0</v>
      </c>
      <c r="CD330">
        <f t="shared" si="475"/>
        <v>2962316</v>
      </c>
      <c r="CE330">
        <f t="shared" si="476"/>
        <v>250096</v>
      </c>
      <c r="CF330">
        <f t="shared" si="477"/>
        <v>5369198</v>
      </c>
      <c r="CH330" t="str">
        <f t="shared" si="478"/>
        <v>{{5,1,1,1885110,0}|</v>
      </c>
      <c r="CI330" t="str">
        <f t="shared" si="479"/>
        <v>{5,1,2,159152,0}|</v>
      </c>
      <c r="CJ330" t="str">
        <f t="shared" si="480"/>
        <v>{5,1,3,3416762,3}}</v>
      </c>
      <c r="CK330" t="str">
        <f t="shared" si="481"/>
        <v/>
      </c>
      <c r="CL330" t="str">
        <f t="shared" si="482"/>
        <v>{{5,1,1,754044,0}|</v>
      </c>
      <c r="CM330" t="str">
        <f t="shared" si="483"/>
        <v>{5,1,2,63660,0}|</v>
      </c>
      <c r="CN330" t="str">
        <f t="shared" si="484"/>
        <v>{5,1,3,1366705,3}}</v>
      </c>
      <c r="CO330" t="str">
        <f t="shared" si="485"/>
        <v/>
      </c>
      <c r="CP330" t="str">
        <f t="shared" si="486"/>
        <v>{{5,1,1,0,0}|</v>
      </c>
      <c r="CQ330" t="str">
        <f t="shared" si="487"/>
        <v>{5,1,2,0,0}|</v>
      </c>
      <c r="CR330" t="str">
        <f t="shared" si="488"/>
        <v>{5,1,3,0,3}}</v>
      </c>
      <c r="CS330" t="str">
        <f t="shared" si="489"/>
        <v/>
      </c>
      <c r="CT330" t="str">
        <f t="shared" si="490"/>
        <v>{{5,1,1,2962316,0}|</v>
      </c>
      <c r="CU330" t="str">
        <f t="shared" si="491"/>
        <v>{5,1,2,250096,0}|</v>
      </c>
      <c r="CV330" t="str">
        <f t="shared" si="492"/>
        <v>{5,1,3,5369198,3}}</v>
      </c>
    </row>
    <row r="331" spans="50:100" x14ac:dyDescent="0.15">
      <c r="AX331">
        <v>325</v>
      </c>
      <c r="AZ331">
        <f t="shared" ref="AZ331:BC331" si="495">AZ271</f>
        <v>1.5</v>
      </c>
      <c r="BA331">
        <f t="shared" si="495"/>
        <v>0.6</v>
      </c>
      <c r="BB331">
        <f t="shared" si="495"/>
        <v>0.75</v>
      </c>
      <c r="BC331">
        <f t="shared" si="495"/>
        <v>3</v>
      </c>
      <c r="BE331">
        <f t="shared" si="457"/>
        <v>1100</v>
      </c>
      <c r="BF331">
        <f t="shared" si="458"/>
        <v>500</v>
      </c>
      <c r="BG331">
        <f t="shared" si="459"/>
        <v>620</v>
      </c>
      <c r="BH331">
        <f t="shared" si="460"/>
        <v>1200</v>
      </c>
      <c r="BN331">
        <f>'sheet1 (2)'!Y330</f>
        <v>21895773</v>
      </c>
      <c r="BO331">
        <f>'sheet1 (2)'!Z330</f>
        <v>9656500</v>
      </c>
      <c r="BP331">
        <f>'sheet1 (2)'!AA330</f>
        <v>207311053</v>
      </c>
      <c r="BR331">
        <f t="shared" si="466"/>
        <v>4817070</v>
      </c>
      <c r="BS331">
        <f t="shared" si="467"/>
        <v>2124430</v>
      </c>
      <c r="BT331">
        <f t="shared" si="468"/>
        <v>45608431</v>
      </c>
      <c r="BV331">
        <f t="shared" si="469"/>
        <v>2189577</v>
      </c>
      <c r="BW331">
        <f t="shared" si="470"/>
        <v>965650</v>
      </c>
      <c r="BX331">
        <f t="shared" si="471"/>
        <v>20731105</v>
      </c>
      <c r="BZ331">
        <f t="shared" si="472"/>
        <v>2715075</v>
      </c>
      <c r="CA331">
        <f t="shared" si="473"/>
        <v>1197406</v>
      </c>
      <c r="CB331">
        <f t="shared" si="474"/>
        <v>25706570</v>
      </c>
      <c r="CD331">
        <f t="shared" si="475"/>
        <v>5254985</v>
      </c>
      <c r="CE331">
        <f t="shared" si="476"/>
        <v>2317560</v>
      </c>
      <c r="CF331">
        <f t="shared" si="477"/>
        <v>49754652</v>
      </c>
      <c r="CH331" t="str">
        <f t="shared" si="478"/>
        <v>{{5,1,1,4817070,0}|</v>
      </c>
      <c r="CI331" t="str">
        <f t="shared" si="479"/>
        <v>{5,1,2,2124430,0}|</v>
      </c>
      <c r="CJ331" t="str">
        <f t="shared" si="480"/>
        <v>{5,1,3,45608431,3}}</v>
      </c>
      <c r="CK331" t="str">
        <f t="shared" si="481"/>
        <v/>
      </c>
      <c r="CL331" t="str">
        <f t="shared" si="482"/>
        <v>{{5,1,1,2189577,0}|</v>
      </c>
      <c r="CM331" t="str">
        <f t="shared" si="483"/>
        <v>{5,1,2,965650,0}|</v>
      </c>
      <c r="CN331" t="str">
        <f t="shared" si="484"/>
        <v>{5,1,3,20731105,3}}</v>
      </c>
      <c r="CO331" t="str">
        <f t="shared" si="485"/>
        <v/>
      </c>
      <c r="CP331" t="str">
        <f t="shared" si="486"/>
        <v>{{5,1,1,2715075,0}|</v>
      </c>
      <c r="CQ331" t="str">
        <f t="shared" si="487"/>
        <v>{5,1,2,1197406,0}|</v>
      </c>
      <c r="CR331" t="str">
        <f t="shared" si="488"/>
        <v>{5,1,3,25706570,3}}</v>
      </c>
      <c r="CS331" t="str">
        <f t="shared" si="489"/>
        <v/>
      </c>
      <c r="CT331" t="str">
        <f t="shared" si="490"/>
        <v>{{5,1,1,5254985,0}|</v>
      </c>
      <c r="CU331" t="str">
        <f t="shared" si="491"/>
        <v>{5,1,2,2317560,0}|</v>
      </c>
      <c r="CV331" t="str">
        <f t="shared" si="492"/>
        <v>{5,1,3,49754652,3}}</v>
      </c>
    </row>
    <row r="332" spans="50:100" x14ac:dyDescent="0.15">
      <c r="AX332">
        <v>326</v>
      </c>
      <c r="AZ332">
        <f t="shared" ref="AZ332:BC332" si="496">AZ272</f>
        <v>3</v>
      </c>
      <c r="BA332">
        <f t="shared" si="496"/>
        <v>0.75</v>
      </c>
      <c r="BB332">
        <f t="shared" si="496"/>
        <v>1</v>
      </c>
      <c r="BC332">
        <f t="shared" si="496"/>
        <v>0.75</v>
      </c>
      <c r="BE332">
        <f t="shared" si="457"/>
        <v>1200</v>
      </c>
      <c r="BF332">
        <f t="shared" si="458"/>
        <v>620</v>
      </c>
      <c r="BG332">
        <f t="shared" si="459"/>
        <v>700</v>
      </c>
      <c r="BH332">
        <f t="shared" si="460"/>
        <v>620</v>
      </c>
      <c r="BN332">
        <f>'sheet1 (2)'!Y331</f>
        <v>34239760</v>
      </c>
      <c r="BO332">
        <f>'sheet1 (2)'!Z331</f>
        <v>11760000</v>
      </c>
      <c r="BP332">
        <f>'sheet1 (2)'!AA331</f>
        <v>252470149</v>
      </c>
      <c r="BR332">
        <f t="shared" si="466"/>
        <v>8217542</v>
      </c>
      <c r="BS332">
        <f t="shared" si="467"/>
        <v>2822400</v>
      </c>
      <c r="BT332">
        <f t="shared" si="468"/>
        <v>60592835</v>
      </c>
      <c r="BV332">
        <f t="shared" si="469"/>
        <v>4245730</v>
      </c>
      <c r="BW332">
        <f t="shared" si="470"/>
        <v>1458240</v>
      </c>
      <c r="BX332">
        <f t="shared" si="471"/>
        <v>31306298</v>
      </c>
      <c r="BZ332">
        <f t="shared" si="472"/>
        <v>4793566</v>
      </c>
      <c r="CA332">
        <f t="shared" si="473"/>
        <v>1646400</v>
      </c>
      <c r="CB332">
        <f t="shared" si="474"/>
        <v>35345820</v>
      </c>
      <c r="CD332">
        <f t="shared" si="475"/>
        <v>4245730</v>
      </c>
      <c r="CE332">
        <f t="shared" si="476"/>
        <v>1458240</v>
      </c>
      <c r="CF332">
        <f t="shared" si="477"/>
        <v>31306298</v>
      </c>
      <c r="CH332" t="str">
        <f t="shared" si="478"/>
        <v>{{5,1,1,8217542,0}|</v>
      </c>
      <c r="CI332" t="str">
        <f t="shared" si="479"/>
        <v>{5,1,2,2822400,0}|</v>
      </c>
      <c r="CJ332" t="str">
        <f t="shared" si="480"/>
        <v>{5,1,3,60592835,3}}</v>
      </c>
      <c r="CK332" t="str">
        <f t="shared" si="481"/>
        <v/>
      </c>
      <c r="CL332" t="str">
        <f t="shared" si="482"/>
        <v>{{5,1,1,4245730,0}|</v>
      </c>
      <c r="CM332" t="str">
        <f t="shared" si="483"/>
        <v>{5,1,2,1458240,0}|</v>
      </c>
      <c r="CN332" t="str">
        <f t="shared" si="484"/>
        <v>{5,1,3,31306298,3}}</v>
      </c>
      <c r="CO332" t="str">
        <f t="shared" si="485"/>
        <v/>
      </c>
      <c r="CP332" t="str">
        <f t="shared" si="486"/>
        <v>{{5,1,1,4793566,0}|</v>
      </c>
      <c r="CQ332" t="str">
        <f t="shared" si="487"/>
        <v>{5,1,2,1646400,0}|</v>
      </c>
      <c r="CR332" t="str">
        <f t="shared" si="488"/>
        <v>{5,1,3,35345820,3}}</v>
      </c>
      <c r="CS332" t="str">
        <f t="shared" si="489"/>
        <v/>
      </c>
      <c r="CT332" t="str">
        <f t="shared" si="490"/>
        <v>{{5,1,1,4245730,0}|</v>
      </c>
      <c r="CU332" t="str">
        <f t="shared" si="491"/>
        <v>{5,1,2,1458240,0}|</v>
      </c>
      <c r="CV332" t="str">
        <f t="shared" si="492"/>
        <v>{5,1,3,31306298,3}}</v>
      </c>
    </row>
    <row r="333" spans="50:100" x14ac:dyDescent="0.15">
      <c r="AX333">
        <v>327</v>
      </c>
      <c r="AZ333">
        <f t="shared" ref="AZ333:BC333" si="497">AZ273</f>
        <v>1</v>
      </c>
      <c r="BA333">
        <f t="shared" si="497"/>
        <v>1</v>
      </c>
      <c r="BB333">
        <f t="shared" si="497"/>
        <v>0.75</v>
      </c>
      <c r="BC333">
        <f t="shared" si="497"/>
        <v>1.5</v>
      </c>
      <c r="BE333">
        <f t="shared" si="457"/>
        <v>700</v>
      </c>
      <c r="BF333">
        <f t="shared" si="458"/>
        <v>700</v>
      </c>
      <c r="BG333">
        <f t="shared" si="459"/>
        <v>620</v>
      </c>
      <c r="BH333">
        <f t="shared" si="460"/>
        <v>1100</v>
      </c>
      <c r="BN333">
        <f>'sheet1 (2)'!Y332</f>
        <v>78172572</v>
      </c>
      <c r="BO333">
        <f>'sheet1 (2)'!Z332</f>
        <v>75516000</v>
      </c>
      <c r="BP333">
        <f>'sheet1 (2)'!AA332</f>
        <v>1621219029</v>
      </c>
      <c r="BR333">
        <f t="shared" si="466"/>
        <v>10944160</v>
      </c>
      <c r="BS333">
        <f t="shared" si="467"/>
        <v>10572240</v>
      </c>
      <c r="BT333">
        <f t="shared" si="468"/>
        <v>226970664</v>
      </c>
      <c r="BV333">
        <f t="shared" si="469"/>
        <v>10944160</v>
      </c>
      <c r="BW333">
        <f t="shared" si="470"/>
        <v>10572240</v>
      </c>
      <c r="BX333">
        <f t="shared" si="471"/>
        <v>226970664</v>
      </c>
      <c r="BZ333">
        <f t="shared" si="472"/>
        <v>9693398</v>
      </c>
      <c r="CA333">
        <f t="shared" si="473"/>
        <v>9363984</v>
      </c>
      <c r="CB333">
        <f t="shared" si="474"/>
        <v>201031159</v>
      </c>
      <c r="CD333">
        <f t="shared" si="475"/>
        <v>17197965</v>
      </c>
      <c r="CE333">
        <f t="shared" si="476"/>
        <v>16613520</v>
      </c>
      <c r="CF333">
        <f t="shared" si="477"/>
        <v>356668186</v>
      </c>
      <c r="CH333" t="str">
        <f t="shared" si="478"/>
        <v>{{5,1,1,10944160,0}|</v>
      </c>
      <c r="CI333" t="str">
        <f t="shared" si="479"/>
        <v>{5,1,2,10572240,0}|</v>
      </c>
      <c r="CJ333" t="str">
        <f t="shared" si="480"/>
        <v>{5,1,3,226970664,3}}</v>
      </c>
      <c r="CK333" t="str">
        <f t="shared" si="481"/>
        <v/>
      </c>
      <c r="CL333" t="str">
        <f t="shared" si="482"/>
        <v>{{5,1,1,10944160,0}|</v>
      </c>
      <c r="CM333" t="str">
        <f t="shared" si="483"/>
        <v>{5,1,2,10572240,0}|</v>
      </c>
      <c r="CN333" t="str">
        <f t="shared" si="484"/>
        <v>{5,1,3,226970664,3}}</v>
      </c>
      <c r="CO333" t="str">
        <f t="shared" si="485"/>
        <v/>
      </c>
      <c r="CP333" t="str">
        <f t="shared" si="486"/>
        <v>{{5,1,1,9693398,0}|</v>
      </c>
      <c r="CQ333" t="str">
        <f t="shared" si="487"/>
        <v>{5,1,2,9363984,0}|</v>
      </c>
      <c r="CR333" t="str">
        <f t="shared" si="488"/>
        <v>{5,1,3,201031159,3}}</v>
      </c>
      <c r="CS333" t="str">
        <f t="shared" si="489"/>
        <v/>
      </c>
      <c r="CT333" t="str">
        <f t="shared" si="490"/>
        <v>{{5,1,1,17197965,0}|</v>
      </c>
      <c r="CU333" t="str">
        <f t="shared" si="491"/>
        <v>{5,1,2,16613520,0}|</v>
      </c>
      <c r="CV333" t="str">
        <f t="shared" si="492"/>
        <v>{5,1,3,356668186,3}}</v>
      </c>
    </row>
    <row r="334" spans="50:100" x14ac:dyDescent="0.15">
      <c r="AX334">
        <v>328</v>
      </c>
      <c r="AZ334">
        <f t="shared" ref="AZ334:BC334" si="498">AZ274</f>
        <v>1</v>
      </c>
      <c r="BA334">
        <f t="shared" si="498"/>
        <v>1</v>
      </c>
      <c r="BB334">
        <f t="shared" si="498"/>
        <v>1</v>
      </c>
      <c r="BC334">
        <f t="shared" si="498"/>
        <v>1</v>
      </c>
      <c r="BE334">
        <f t="shared" si="457"/>
        <v>700</v>
      </c>
      <c r="BF334">
        <f t="shared" si="458"/>
        <v>700</v>
      </c>
      <c r="BG334">
        <f t="shared" si="459"/>
        <v>700</v>
      </c>
      <c r="BH334">
        <f t="shared" si="460"/>
        <v>700</v>
      </c>
      <c r="BN334">
        <f>'sheet1 (2)'!Y333</f>
        <v>81379544</v>
      </c>
      <c r="BO334">
        <f>'sheet1 (2)'!Z333</f>
        <v>88200000</v>
      </c>
      <c r="BP334">
        <f>'sheet1 (2)'!AA333</f>
        <v>1893526118</v>
      </c>
      <c r="BR334">
        <f t="shared" si="466"/>
        <v>11393136</v>
      </c>
      <c r="BS334">
        <f t="shared" si="467"/>
        <v>12348000</v>
      </c>
      <c r="BT334">
        <f t="shared" si="468"/>
        <v>265093656</v>
      </c>
      <c r="BV334">
        <f t="shared" si="469"/>
        <v>11393136</v>
      </c>
      <c r="BW334">
        <f t="shared" si="470"/>
        <v>12348000</v>
      </c>
      <c r="BX334">
        <f t="shared" si="471"/>
        <v>265093656</v>
      </c>
      <c r="BZ334">
        <f t="shared" si="472"/>
        <v>11393136</v>
      </c>
      <c r="CA334">
        <f t="shared" si="473"/>
        <v>12348000</v>
      </c>
      <c r="CB334">
        <f t="shared" si="474"/>
        <v>265093656</v>
      </c>
      <c r="CD334">
        <f t="shared" si="475"/>
        <v>11393136</v>
      </c>
      <c r="CE334">
        <f t="shared" si="476"/>
        <v>12348000</v>
      </c>
      <c r="CF334">
        <f t="shared" si="477"/>
        <v>265093656</v>
      </c>
      <c r="CH334" t="str">
        <f t="shared" si="478"/>
        <v>{{5,1,1,11393136,0}|</v>
      </c>
      <c r="CI334" t="str">
        <f t="shared" si="479"/>
        <v>{5,1,2,12348000,0}|</v>
      </c>
      <c r="CJ334" t="str">
        <f t="shared" si="480"/>
        <v>{5,1,3,265093656,3}}</v>
      </c>
      <c r="CK334" t="str">
        <f t="shared" si="481"/>
        <v/>
      </c>
      <c r="CL334" t="str">
        <f t="shared" si="482"/>
        <v>{{5,1,1,11393136,0}|</v>
      </c>
      <c r="CM334" t="str">
        <f t="shared" si="483"/>
        <v>{5,1,2,12348000,0}|</v>
      </c>
      <c r="CN334" t="str">
        <f t="shared" si="484"/>
        <v>{5,1,3,265093656,3}}</v>
      </c>
      <c r="CO334" t="str">
        <f t="shared" si="485"/>
        <v/>
      </c>
      <c r="CP334" t="str">
        <f t="shared" si="486"/>
        <v>{{5,1,1,11393136,0}|</v>
      </c>
      <c r="CQ334" t="str">
        <f t="shared" si="487"/>
        <v>{5,1,2,12348000,0}|</v>
      </c>
      <c r="CR334" t="str">
        <f t="shared" si="488"/>
        <v>{5,1,3,265093656,3}}</v>
      </c>
      <c r="CS334" t="str">
        <f t="shared" si="489"/>
        <v/>
      </c>
      <c r="CT334" t="str">
        <f t="shared" si="490"/>
        <v>{{5,1,1,11393136,0}|</v>
      </c>
      <c r="CU334" t="str">
        <f t="shared" si="491"/>
        <v>{5,1,2,12348000,0}|</v>
      </c>
      <c r="CV334" t="str">
        <f t="shared" si="492"/>
        <v>{5,1,3,265093656,3}}</v>
      </c>
    </row>
    <row r="335" spans="50:100" x14ac:dyDescent="0.15">
      <c r="AX335">
        <v>329</v>
      </c>
      <c r="AZ335">
        <f t="shared" ref="AZ335:BC335" si="499">AZ275</f>
        <v>1</v>
      </c>
      <c r="BA335">
        <f t="shared" si="499"/>
        <v>1</v>
      </c>
      <c r="BB335">
        <f t="shared" si="499"/>
        <v>0.5</v>
      </c>
      <c r="BC335">
        <f t="shared" si="499"/>
        <v>0</v>
      </c>
      <c r="BE335">
        <f t="shared" si="457"/>
        <v>700</v>
      </c>
      <c r="BF335">
        <f t="shared" si="458"/>
        <v>700</v>
      </c>
      <c r="BG335">
        <f t="shared" si="459"/>
        <v>420</v>
      </c>
      <c r="BH335">
        <f t="shared" si="460"/>
        <v>0</v>
      </c>
      <c r="BN335">
        <f>'sheet1 (2)'!Y334</f>
        <v>80174300</v>
      </c>
      <c r="BO335">
        <f>'sheet1 (2)'!Z334</f>
        <v>101710000</v>
      </c>
      <c r="BP335">
        <f>'sheet1 (2)'!AA334</f>
        <v>2183566231</v>
      </c>
      <c r="BR335">
        <f t="shared" si="466"/>
        <v>11224402</v>
      </c>
      <c r="BS335">
        <f t="shared" si="467"/>
        <v>14239400</v>
      </c>
      <c r="BT335">
        <f t="shared" si="468"/>
        <v>305699272</v>
      </c>
      <c r="BV335">
        <f t="shared" si="469"/>
        <v>11224402</v>
      </c>
      <c r="BW335">
        <f t="shared" si="470"/>
        <v>14239400</v>
      </c>
      <c r="BX335">
        <f t="shared" si="471"/>
        <v>305699272</v>
      </c>
      <c r="BZ335">
        <f t="shared" si="472"/>
        <v>6734641</v>
      </c>
      <c r="CA335">
        <f t="shared" si="473"/>
        <v>8543640</v>
      </c>
      <c r="CB335">
        <f t="shared" si="474"/>
        <v>183419563</v>
      </c>
      <c r="CD335">
        <f t="shared" si="475"/>
        <v>0</v>
      </c>
      <c r="CE335">
        <f t="shared" si="476"/>
        <v>0</v>
      </c>
      <c r="CF335">
        <f t="shared" si="477"/>
        <v>0</v>
      </c>
      <c r="CH335" t="str">
        <f t="shared" si="478"/>
        <v>{{5,1,1,11224402,0}|</v>
      </c>
      <c r="CI335" t="str">
        <f t="shared" si="479"/>
        <v>{5,1,2,14239400,0}|</v>
      </c>
      <c r="CJ335" t="str">
        <f t="shared" si="480"/>
        <v>{5,1,3,305699272,3}}</v>
      </c>
      <c r="CK335" t="str">
        <f t="shared" si="481"/>
        <v/>
      </c>
      <c r="CL335" t="str">
        <f t="shared" si="482"/>
        <v>{{5,1,1,11224402,0}|</v>
      </c>
      <c r="CM335" t="str">
        <f t="shared" si="483"/>
        <v>{5,1,2,14239400,0}|</v>
      </c>
      <c r="CN335" t="str">
        <f t="shared" si="484"/>
        <v>{5,1,3,305699272,3}}</v>
      </c>
      <c r="CO335" t="str">
        <f t="shared" si="485"/>
        <v/>
      </c>
      <c r="CP335" t="str">
        <f t="shared" si="486"/>
        <v>{{5,1,1,6734641,0}|</v>
      </c>
      <c r="CQ335" t="str">
        <f t="shared" si="487"/>
        <v>{5,1,2,8543640,0}|</v>
      </c>
      <c r="CR335" t="str">
        <f t="shared" si="488"/>
        <v>{5,1,3,183419563,3}}</v>
      </c>
      <c r="CS335" t="str">
        <f t="shared" si="489"/>
        <v/>
      </c>
      <c r="CT335" t="str">
        <f t="shared" si="490"/>
        <v>{{5,1,1,0,0}|</v>
      </c>
      <c r="CU335" t="str">
        <f t="shared" si="491"/>
        <v>{5,1,2,0,0}|</v>
      </c>
      <c r="CV335" t="str">
        <f t="shared" si="492"/>
        <v>{5,1,3,0,3}}</v>
      </c>
    </row>
    <row r="336" spans="50:100" x14ac:dyDescent="0.15">
      <c r="AX336">
        <v>330</v>
      </c>
      <c r="AZ336">
        <f t="shared" ref="AZ336:BC336" si="500">AZ276</f>
        <v>1.5</v>
      </c>
      <c r="BA336">
        <f t="shared" si="500"/>
        <v>0.6</v>
      </c>
      <c r="BB336">
        <f t="shared" si="500"/>
        <v>1</v>
      </c>
      <c r="BC336">
        <f t="shared" si="500"/>
        <v>1.5</v>
      </c>
      <c r="BE336">
        <f t="shared" si="457"/>
        <v>1100</v>
      </c>
      <c r="BF336">
        <f t="shared" si="458"/>
        <v>500</v>
      </c>
      <c r="BG336">
        <f t="shared" si="459"/>
        <v>700</v>
      </c>
      <c r="BH336">
        <f t="shared" si="460"/>
        <v>1100</v>
      </c>
      <c r="BN336">
        <f>'sheet1 (2)'!Y335</f>
        <v>127611637</v>
      </c>
      <c r="BO336">
        <f>'sheet1 (2)'!Z335</f>
        <v>115920000</v>
      </c>
      <c r="BP336">
        <f>'sheet1 (2)'!AA335</f>
        <v>2488634327</v>
      </c>
      <c r="BR336">
        <f t="shared" si="466"/>
        <v>28074560</v>
      </c>
      <c r="BS336">
        <f t="shared" si="467"/>
        <v>25502400</v>
      </c>
      <c r="BT336">
        <f t="shared" si="468"/>
        <v>547499551</v>
      </c>
      <c r="BV336">
        <f t="shared" si="469"/>
        <v>12761163</v>
      </c>
      <c r="BW336">
        <f t="shared" si="470"/>
        <v>11592000</v>
      </c>
      <c r="BX336">
        <f t="shared" si="471"/>
        <v>248863432</v>
      </c>
      <c r="BZ336">
        <f t="shared" si="472"/>
        <v>17865629</v>
      </c>
      <c r="CA336">
        <f t="shared" si="473"/>
        <v>16228800</v>
      </c>
      <c r="CB336">
        <f t="shared" si="474"/>
        <v>348408805</v>
      </c>
      <c r="CD336">
        <f t="shared" si="475"/>
        <v>28074560</v>
      </c>
      <c r="CE336">
        <f t="shared" si="476"/>
        <v>25502400</v>
      </c>
      <c r="CF336">
        <f t="shared" si="477"/>
        <v>547499551</v>
      </c>
      <c r="CH336" t="str">
        <f t="shared" si="478"/>
        <v>{{5,1,1,28074560,0}|</v>
      </c>
      <c r="CI336" t="str">
        <f t="shared" si="479"/>
        <v>{5,1,2,25502400,0}|</v>
      </c>
      <c r="CJ336" t="str">
        <f t="shared" si="480"/>
        <v>{5,1,3,547499551,3}}</v>
      </c>
      <c r="CK336" t="str">
        <f t="shared" si="481"/>
        <v/>
      </c>
      <c r="CL336" t="str">
        <f t="shared" si="482"/>
        <v>{{5,1,1,12761163,0}|</v>
      </c>
      <c r="CM336" t="str">
        <f t="shared" si="483"/>
        <v>{5,1,2,11592000,0}|</v>
      </c>
      <c r="CN336" t="str">
        <f t="shared" si="484"/>
        <v>{5,1,3,248863432,3}}</v>
      </c>
      <c r="CO336" t="str">
        <f t="shared" si="485"/>
        <v/>
      </c>
      <c r="CP336" t="str">
        <f t="shared" si="486"/>
        <v>{{5,1,1,17865629,0}|</v>
      </c>
      <c r="CQ336" t="str">
        <f t="shared" si="487"/>
        <v>{5,1,2,16228800,0}|</v>
      </c>
      <c r="CR336" t="str">
        <f t="shared" si="488"/>
        <v>{5,1,3,348408805,3}}</v>
      </c>
      <c r="CS336" t="str">
        <f t="shared" si="489"/>
        <v/>
      </c>
      <c r="CT336" t="str">
        <f t="shared" si="490"/>
        <v>{{5,1,1,28074560,0}|</v>
      </c>
      <c r="CU336" t="str">
        <f t="shared" si="491"/>
        <v>{5,1,2,25502400,0}|</v>
      </c>
      <c r="CV336" t="str">
        <f t="shared" si="492"/>
        <v>{5,1,3,547499551,3}}</v>
      </c>
    </row>
    <row r="337" spans="50:100" x14ac:dyDescent="0.15">
      <c r="AX337">
        <v>331</v>
      </c>
      <c r="AZ337">
        <f t="shared" ref="AZ337:BC337" si="501">AZ277</f>
        <v>0.75</v>
      </c>
      <c r="BA337">
        <f t="shared" si="501"/>
        <v>1</v>
      </c>
      <c r="BB337">
        <f t="shared" si="501"/>
        <v>3</v>
      </c>
      <c r="BC337">
        <f t="shared" si="501"/>
        <v>0.75</v>
      </c>
      <c r="BE337">
        <f t="shared" si="457"/>
        <v>620</v>
      </c>
      <c r="BF337">
        <f t="shared" si="458"/>
        <v>700</v>
      </c>
      <c r="BG337">
        <f t="shared" si="459"/>
        <v>1200</v>
      </c>
      <c r="BH337">
        <f t="shared" si="460"/>
        <v>620</v>
      </c>
      <c r="BN337">
        <f>'sheet1 (2)'!Y336</f>
        <v>143685570</v>
      </c>
      <c r="BO337">
        <f>'sheet1 (2)'!Z336</f>
        <v>121968000</v>
      </c>
      <c r="BP337">
        <f>'sheet1 (2)'!AA336</f>
        <v>2618476119</v>
      </c>
      <c r="BR337">
        <f t="shared" si="466"/>
        <v>17817010</v>
      </c>
      <c r="BS337">
        <f t="shared" si="467"/>
        <v>15124032</v>
      </c>
      <c r="BT337">
        <f t="shared" si="468"/>
        <v>324691038</v>
      </c>
      <c r="BV337">
        <f t="shared" si="469"/>
        <v>20115979</v>
      </c>
      <c r="BW337">
        <f t="shared" si="470"/>
        <v>17075520</v>
      </c>
      <c r="BX337">
        <f t="shared" si="471"/>
        <v>366586656</v>
      </c>
      <c r="BZ337">
        <f t="shared" si="472"/>
        <v>34484536</v>
      </c>
      <c r="CA337">
        <f t="shared" si="473"/>
        <v>29272320</v>
      </c>
      <c r="CB337">
        <f t="shared" si="474"/>
        <v>628434268</v>
      </c>
      <c r="CD337">
        <f t="shared" si="475"/>
        <v>17817010</v>
      </c>
      <c r="CE337">
        <f t="shared" si="476"/>
        <v>15124032</v>
      </c>
      <c r="CF337">
        <f t="shared" si="477"/>
        <v>324691038</v>
      </c>
      <c r="CH337" t="str">
        <f t="shared" si="478"/>
        <v>{{5,1,1,17817010,0}|</v>
      </c>
      <c r="CI337" t="str">
        <f t="shared" si="479"/>
        <v>{5,1,2,15124032,0}|</v>
      </c>
      <c r="CJ337" t="str">
        <f t="shared" si="480"/>
        <v>{5,1,3,324691038,3}}</v>
      </c>
      <c r="CK337" t="str">
        <f t="shared" si="481"/>
        <v/>
      </c>
      <c r="CL337" t="str">
        <f t="shared" si="482"/>
        <v>{{5,1,1,20115979,0}|</v>
      </c>
      <c r="CM337" t="str">
        <f t="shared" si="483"/>
        <v>{5,1,2,17075520,0}|</v>
      </c>
      <c r="CN337" t="str">
        <f t="shared" si="484"/>
        <v>{5,1,3,366586656,3}}</v>
      </c>
      <c r="CO337" t="str">
        <f t="shared" si="485"/>
        <v/>
      </c>
      <c r="CP337" t="str">
        <f t="shared" si="486"/>
        <v>{{5,1,1,34484536,0}|</v>
      </c>
      <c r="CQ337" t="str">
        <f t="shared" si="487"/>
        <v>{5,1,2,29272320,0}|</v>
      </c>
      <c r="CR337" t="str">
        <f t="shared" si="488"/>
        <v>{5,1,3,628434268,3}}</v>
      </c>
      <c r="CS337" t="str">
        <f t="shared" si="489"/>
        <v/>
      </c>
      <c r="CT337" t="str">
        <f t="shared" si="490"/>
        <v>{{5,1,1,17817010,0}|</v>
      </c>
      <c r="CU337" t="str">
        <f t="shared" si="491"/>
        <v>{5,1,2,15124032,0}|</v>
      </c>
      <c r="CV337" t="str">
        <f t="shared" si="492"/>
        <v>{5,1,3,324691038,3}}</v>
      </c>
    </row>
    <row r="338" spans="50:100" x14ac:dyDescent="0.15">
      <c r="AX338">
        <v>332</v>
      </c>
      <c r="AZ338">
        <f t="shared" ref="AZ338:BC338" si="502">AZ278</f>
        <v>1.5</v>
      </c>
      <c r="BA338">
        <f t="shared" si="502"/>
        <v>0.6</v>
      </c>
      <c r="BB338">
        <f t="shared" si="502"/>
        <v>3</v>
      </c>
      <c r="BC338">
        <f t="shared" si="502"/>
        <v>0.75</v>
      </c>
      <c r="BE338">
        <f t="shared" si="457"/>
        <v>1100</v>
      </c>
      <c r="BF338">
        <f t="shared" si="458"/>
        <v>500</v>
      </c>
      <c r="BG338">
        <f t="shared" si="459"/>
        <v>1200</v>
      </c>
      <c r="BH338">
        <f t="shared" si="460"/>
        <v>620</v>
      </c>
      <c r="BN338">
        <f>'sheet1 (2)'!Y337</f>
        <v>465867</v>
      </c>
      <c r="BO338">
        <f>'sheet1 (2)'!Z337</f>
        <v>54250</v>
      </c>
      <c r="BP338">
        <f>'sheet1 (2)'!AA337</f>
        <v>1164668</v>
      </c>
      <c r="BR338">
        <f t="shared" si="466"/>
        <v>102490</v>
      </c>
      <c r="BS338">
        <f t="shared" si="467"/>
        <v>11935</v>
      </c>
      <c r="BT338">
        <f t="shared" si="468"/>
        <v>256226</v>
      </c>
      <c r="BV338">
        <f t="shared" si="469"/>
        <v>46586</v>
      </c>
      <c r="BW338">
        <f t="shared" si="470"/>
        <v>5425</v>
      </c>
      <c r="BX338">
        <f t="shared" si="471"/>
        <v>116466</v>
      </c>
      <c r="BZ338">
        <f t="shared" si="472"/>
        <v>111808</v>
      </c>
      <c r="CA338">
        <f t="shared" si="473"/>
        <v>13020</v>
      </c>
      <c r="CB338">
        <f t="shared" si="474"/>
        <v>279520</v>
      </c>
      <c r="CD338">
        <f t="shared" si="475"/>
        <v>57767</v>
      </c>
      <c r="CE338">
        <f t="shared" si="476"/>
        <v>6727</v>
      </c>
      <c r="CF338">
        <f t="shared" si="477"/>
        <v>144418</v>
      </c>
      <c r="CH338" t="str">
        <f t="shared" si="478"/>
        <v>{{5,1,1,102490,0}|</v>
      </c>
      <c r="CI338" t="str">
        <f t="shared" si="479"/>
        <v>{5,1,2,11935,0}|</v>
      </c>
      <c r="CJ338" t="str">
        <f t="shared" si="480"/>
        <v>{5,1,3,256226,3}}</v>
      </c>
      <c r="CK338" t="str">
        <f t="shared" si="481"/>
        <v/>
      </c>
      <c r="CL338" t="str">
        <f t="shared" si="482"/>
        <v>{{5,1,1,46586,0}|</v>
      </c>
      <c r="CM338" t="str">
        <f t="shared" si="483"/>
        <v>{5,1,2,5425,0}|</v>
      </c>
      <c r="CN338" t="str">
        <f t="shared" si="484"/>
        <v>{5,1,3,116466,3}}</v>
      </c>
      <c r="CO338" t="str">
        <f t="shared" si="485"/>
        <v/>
      </c>
      <c r="CP338" t="str">
        <f t="shared" si="486"/>
        <v>{{5,1,1,111808,0}|</v>
      </c>
      <c r="CQ338" t="str">
        <f t="shared" si="487"/>
        <v>{5,1,2,13020,0}|</v>
      </c>
      <c r="CR338" t="str">
        <f t="shared" si="488"/>
        <v>{5,1,3,279520,3}}</v>
      </c>
      <c r="CS338" t="str">
        <f t="shared" si="489"/>
        <v/>
      </c>
      <c r="CT338" t="str">
        <f t="shared" si="490"/>
        <v>{{5,1,1,57767,0}|</v>
      </c>
      <c r="CU338" t="str">
        <f t="shared" si="491"/>
        <v>{5,1,2,6727,0}|</v>
      </c>
      <c r="CV338" t="str">
        <f t="shared" si="492"/>
        <v>{5,1,3,144418,3}}</v>
      </c>
    </row>
    <row r="339" spans="50:100" x14ac:dyDescent="0.15">
      <c r="AX339">
        <v>333</v>
      </c>
      <c r="AZ339">
        <f t="shared" ref="AZ339:BC339" si="503">AZ279</f>
        <v>1.5</v>
      </c>
      <c r="BA339">
        <f t="shared" si="503"/>
        <v>0.75</v>
      </c>
      <c r="BB339">
        <f t="shared" si="503"/>
        <v>1</v>
      </c>
      <c r="BC339">
        <f t="shared" si="503"/>
        <v>1</v>
      </c>
      <c r="BE339">
        <f t="shared" si="457"/>
        <v>1100</v>
      </c>
      <c r="BF339">
        <f t="shared" si="458"/>
        <v>620</v>
      </c>
      <c r="BG339">
        <f t="shared" si="459"/>
        <v>700</v>
      </c>
      <c r="BH339">
        <f t="shared" si="460"/>
        <v>700</v>
      </c>
      <c r="BN339">
        <f>'sheet1 (2)'!Y338</f>
        <v>2422511</v>
      </c>
      <c r="BO339">
        <f>'sheet1 (2)'!Z338</f>
        <v>3472000</v>
      </c>
      <c r="BP339">
        <f>'sheet1 (2)'!AA338</f>
        <v>74538805</v>
      </c>
      <c r="BR339">
        <f t="shared" si="466"/>
        <v>532952</v>
      </c>
      <c r="BS339">
        <f t="shared" si="467"/>
        <v>763840</v>
      </c>
      <c r="BT339">
        <f t="shared" si="468"/>
        <v>16398537</v>
      </c>
      <c r="BV339">
        <f t="shared" si="469"/>
        <v>300391</v>
      </c>
      <c r="BW339">
        <f t="shared" si="470"/>
        <v>430528</v>
      </c>
      <c r="BX339">
        <f t="shared" si="471"/>
        <v>9242811</v>
      </c>
      <c r="BZ339">
        <f t="shared" si="472"/>
        <v>339151</v>
      </c>
      <c r="CA339">
        <f t="shared" si="473"/>
        <v>486080</v>
      </c>
      <c r="CB339">
        <f t="shared" si="474"/>
        <v>10435432</v>
      </c>
      <c r="CD339">
        <f t="shared" si="475"/>
        <v>339151</v>
      </c>
      <c r="CE339">
        <f t="shared" si="476"/>
        <v>486080</v>
      </c>
      <c r="CF339">
        <f t="shared" si="477"/>
        <v>10435432</v>
      </c>
      <c r="CH339" t="str">
        <f t="shared" si="478"/>
        <v>{{5,1,1,532952,0}|</v>
      </c>
      <c r="CI339" t="str">
        <f t="shared" si="479"/>
        <v>{5,1,2,763840,0}|</v>
      </c>
      <c r="CJ339" t="str">
        <f t="shared" si="480"/>
        <v>{5,1,3,16398537,3}}</v>
      </c>
      <c r="CK339" t="str">
        <f t="shared" si="481"/>
        <v/>
      </c>
      <c r="CL339" t="str">
        <f t="shared" si="482"/>
        <v>{{5,1,1,300391,0}|</v>
      </c>
      <c r="CM339" t="str">
        <f t="shared" si="483"/>
        <v>{5,1,2,430528,0}|</v>
      </c>
      <c r="CN339" t="str">
        <f t="shared" si="484"/>
        <v>{5,1,3,9242811,3}}</v>
      </c>
      <c r="CO339" t="str">
        <f t="shared" si="485"/>
        <v/>
      </c>
      <c r="CP339" t="str">
        <f t="shared" si="486"/>
        <v>{{5,1,1,339151,0}|</v>
      </c>
      <c r="CQ339" t="str">
        <f t="shared" si="487"/>
        <v>{5,1,2,486080,0}|</v>
      </c>
      <c r="CR339" t="str">
        <f t="shared" si="488"/>
        <v>{5,1,3,10435432,3}}</v>
      </c>
      <c r="CS339" t="str">
        <f t="shared" si="489"/>
        <v/>
      </c>
      <c r="CT339" t="str">
        <f t="shared" si="490"/>
        <v>{{5,1,1,339151,0}|</v>
      </c>
      <c r="CU339" t="str">
        <f t="shared" si="491"/>
        <v>{5,1,2,486080,0}|</v>
      </c>
      <c r="CV339" t="str">
        <f t="shared" si="492"/>
        <v>{5,1,3,10435432,3}}</v>
      </c>
    </row>
    <row r="340" spans="50:100" x14ac:dyDescent="0.15">
      <c r="AX340">
        <v>334</v>
      </c>
      <c r="AZ340">
        <f t="shared" ref="AZ340:BC340" si="504">AZ280</f>
        <v>1.5</v>
      </c>
      <c r="BA340">
        <f t="shared" si="504"/>
        <v>1</v>
      </c>
      <c r="BB340">
        <f t="shared" si="504"/>
        <v>0.75</v>
      </c>
      <c r="BC340">
        <f t="shared" si="504"/>
        <v>1</v>
      </c>
      <c r="BE340">
        <f t="shared" si="457"/>
        <v>1100</v>
      </c>
      <c r="BF340">
        <f t="shared" si="458"/>
        <v>700</v>
      </c>
      <c r="BG340">
        <f t="shared" si="459"/>
        <v>620</v>
      </c>
      <c r="BH340">
        <f t="shared" si="460"/>
        <v>700</v>
      </c>
      <c r="BN340">
        <f>'sheet1 (2)'!Y339</f>
        <v>5217716</v>
      </c>
      <c r="BO340">
        <f>'sheet1 (2)'!Z339</f>
        <v>6510000</v>
      </c>
      <c r="BP340">
        <f>'sheet1 (2)'!AA339</f>
        <v>139760261</v>
      </c>
      <c r="BR340">
        <f t="shared" si="466"/>
        <v>1147897</v>
      </c>
      <c r="BS340">
        <f t="shared" si="467"/>
        <v>1432200</v>
      </c>
      <c r="BT340">
        <f t="shared" si="468"/>
        <v>30747257</v>
      </c>
      <c r="BV340">
        <f t="shared" si="469"/>
        <v>730480</v>
      </c>
      <c r="BW340">
        <f t="shared" si="470"/>
        <v>911400</v>
      </c>
      <c r="BX340">
        <f t="shared" si="471"/>
        <v>19566436</v>
      </c>
      <c r="BZ340">
        <f t="shared" si="472"/>
        <v>646996</v>
      </c>
      <c r="CA340">
        <f t="shared" si="473"/>
        <v>807240</v>
      </c>
      <c r="CB340">
        <f t="shared" si="474"/>
        <v>17330272</v>
      </c>
      <c r="CD340">
        <f t="shared" si="475"/>
        <v>730480</v>
      </c>
      <c r="CE340">
        <f t="shared" si="476"/>
        <v>911400</v>
      </c>
      <c r="CF340">
        <f t="shared" si="477"/>
        <v>19566436</v>
      </c>
      <c r="CH340" t="str">
        <f t="shared" si="478"/>
        <v>{{5,1,1,1147897,0}|</v>
      </c>
      <c r="CI340" t="str">
        <f t="shared" si="479"/>
        <v>{5,1,2,1432200,0}|</v>
      </c>
      <c r="CJ340" t="str">
        <f t="shared" si="480"/>
        <v>{5,1,3,30747257,3}}</v>
      </c>
      <c r="CK340" t="str">
        <f t="shared" si="481"/>
        <v/>
      </c>
      <c r="CL340" t="str">
        <f t="shared" si="482"/>
        <v>{{5,1,1,730480,0}|</v>
      </c>
      <c r="CM340" t="str">
        <f t="shared" si="483"/>
        <v>{5,1,2,911400,0}|</v>
      </c>
      <c r="CN340" t="str">
        <f t="shared" si="484"/>
        <v>{5,1,3,19566436,3}}</v>
      </c>
      <c r="CO340" t="str">
        <f t="shared" si="485"/>
        <v/>
      </c>
      <c r="CP340" t="str">
        <f t="shared" si="486"/>
        <v>{{5,1,1,646996,0}|</v>
      </c>
      <c r="CQ340" t="str">
        <f t="shared" si="487"/>
        <v>{5,1,2,807240,0}|</v>
      </c>
      <c r="CR340" t="str">
        <f t="shared" si="488"/>
        <v>{5,1,3,17330272,3}}</v>
      </c>
      <c r="CS340" t="str">
        <f t="shared" si="489"/>
        <v/>
      </c>
      <c r="CT340" t="str">
        <f t="shared" si="490"/>
        <v>{{5,1,1,730480,0}|</v>
      </c>
      <c r="CU340" t="str">
        <f t="shared" si="491"/>
        <v>{5,1,2,911400,0}|</v>
      </c>
      <c r="CV340" t="str">
        <f t="shared" si="492"/>
        <v>{5,1,3,19566436,3}}</v>
      </c>
    </row>
    <row r="341" spans="50:100" x14ac:dyDescent="0.15">
      <c r="AX341">
        <v>335</v>
      </c>
      <c r="AZ341">
        <f t="shared" ref="AZ341:BC341" si="505">AZ281</f>
        <v>3</v>
      </c>
      <c r="BA341">
        <f t="shared" si="505"/>
        <v>1</v>
      </c>
      <c r="BB341">
        <f t="shared" si="505"/>
        <v>0.75</v>
      </c>
      <c r="BC341">
        <f t="shared" si="505"/>
        <v>0.75</v>
      </c>
      <c r="BE341">
        <f t="shared" si="457"/>
        <v>1200</v>
      </c>
      <c r="BF341">
        <f t="shared" si="458"/>
        <v>700</v>
      </c>
      <c r="BG341">
        <f t="shared" si="459"/>
        <v>620</v>
      </c>
      <c r="BH341">
        <f t="shared" si="460"/>
        <v>620</v>
      </c>
      <c r="BN341">
        <f>'sheet1 (2)'!Y340</f>
        <v>7733401</v>
      </c>
      <c r="BO341">
        <f>'sheet1 (2)'!Z340</f>
        <v>8701700</v>
      </c>
      <c r="BP341">
        <f>'sheet1 (2)'!AA340</f>
        <v>186812882</v>
      </c>
      <c r="BR341">
        <f t="shared" si="466"/>
        <v>1856016</v>
      </c>
      <c r="BS341">
        <f t="shared" si="467"/>
        <v>2088408</v>
      </c>
      <c r="BT341">
        <f t="shared" si="468"/>
        <v>44835091</v>
      </c>
      <c r="BV341">
        <f t="shared" si="469"/>
        <v>1082676</v>
      </c>
      <c r="BW341">
        <f t="shared" si="470"/>
        <v>1218238</v>
      </c>
      <c r="BX341">
        <f t="shared" si="471"/>
        <v>26153803</v>
      </c>
      <c r="BZ341">
        <f t="shared" si="472"/>
        <v>958941</v>
      </c>
      <c r="CA341">
        <f t="shared" si="473"/>
        <v>1079010</v>
      </c>
      <c r="CB341">
        <f t="shared" si="474"/>
        <v>23164797</v>
      </c>
      <c r="CD341">
        <f t="shared" si="475"/>
        <v>958941</v>
      </c>
      <c r="CE341">
        <f t="shared" si="476"/>
        <v>1079010</v>
      </c>
      <c r="CF341">
        <f t="shared" si="477"/>
        <v>23164797</v>
      </c>
      <c r="CH341" t="str">
        <f t="shared" si="478"/>
        <v>{{5,1,1,1856016,0}|</v>
      </c>
      <c r="CI341" t="str">
        <f t="shared" si="479"/>
        <v>{5,1,2,2088408,0}|</v>
      </c>
      <c r="CJ341" t="str">
        <f t="shared" si="480"/>
        <v>{5,1,3,44835091,3}}</v>
      </c>
      <c r="CK341" t="str">
        <f t="shared" si="481"/>
        <v/>
      </c>
      <c r="CL341" t="str">
        <f t="shared" si="482"/>
        <v>{{5,1,1,1082676,0}|</v>
      </c>
      <c r="CM341" t="str">
        <f t="shared" si="483"/>
        <v>{5,1,2,1218238,0}|</v>
      </c>
      <c r="CN341" t="str">
        <f t="shared" si="484"/>
        <v>{5,1,3,26153803,3}}</v>
      </c>
      <c r="CO341" t="str">
        <f t="shared" si="485"/>
        <v/>
      </c>
      <c r="CP341" t="str">
        <f t="shared" si="486"/>
        <v>{{5,1,1,958941,0}|</v>
      </c>
      <c r="CQ341" t="str">
        <f t="shared" si="487"/>
        <v>{5,1,2,1079010,0}|</v>
      </c>
      <c r="CR341" t="str">
        <f t="shared" si="488"/>
        <v>{5,1,3,23164797,3}}</v>
      </c>
      <c r="CS341" t="str">
        <f t="shared" si="489"/>
        <v/>
      </c>
      <c r="CT341" t="str">
        <f t="shared" si="490"/>
        <v>{{5,1,1,958941,0}|</v>
      </c>
      <c r="CU341" t="str">
        <f t="shared" si="491"/>
        <v>{5,1,2,1079010,0}|</v>
      </c>
      <c r="CV341" t="str">
        <f t="shared" si="492"/>
        <v>{5,1,3,23164797,3}}</v>
      </c>
    </row>
    <row r="342" spans="50:100" x14ac:dyDescent="0.15">
      <c r="AX342">
        <v>336</v>
      </c>
      <c r="AZ342">
        <f t="shared" ref="AZ342:BC342" si="506">AZ282</f>
        <v>1.5</v>
      </c>
      <c r="BA342">
        <f t="shared" si="506"/>
        <v>0.75</v>
      </c>
      <c r="BB342">
        <f t="shared" si="506"/>
        <v>0.5</v>
      </c>
      <c r="BC342">
        <f t="shared" si="506"/>
        <v>0</v>
      </c>
      <c r="BE342">
        <f t="shared" si="457"/>
        <v>1100</v>
      </c>
      <c r="BF342">
        <f t="shared" si="458"/>
        <v>620</v>
      </c>
      <c r="BG342">
        <f t="shared" si="459"/>
        <v>420</v>
      </c>
      <c r="BH342">
        <f t="shared" si="460"/>
        <v>0</v>
      </c>
      <c r="BN342">
        <f>'sheet1 (2)'!Y341</f>
        <v>3606716</v>
      </c>
      <c r="BO342">
        <f>'sheet1 (2)'!Z341</f>
        <v>672000</v>
      </c>
      <c r="BP342">
        <f>'sheet1 (2)'!AA341</f>
        <v>14426865</v>
      </c>
      <c r="BR342">
        <f t="shared" si="466"/>
        <v>793477</v>
      </c>
      <c r="BS342">
        <f t="shared" si="467"/>
        <v>147840</v>
      </c>
      <c r="BT342">
        <f t="shared" si="468"/>
        <v>3173910</v>
      </c>
      <c r="BV342">
        <f t="shared" si="469"/>
        <v>447232</v>
      </c>
      <c r="BW342">
        <f t="shared" si="470"/>
        <v>83328</v>
      </c>
      <c r="BX342">
        <f t="shared" si="471"/>
        <v>1788931</v>
      </c>
      <c r="BZ342">
        <f t="shared" si="472"/>
        <v>302964</v>
      </c>
      <c r="CA342">
        <f t="shared" si="473"/>
        <v>56448</v>
      </c>
      <c r="CB342">
        <f t="shared" si="474"/>
        <v>1211856</v>
      </c>
      <c r="CD342">
        <f t="shared" si="475"/>
        <v>0</v>
      </c>
      <c r="CE342">
        <f t="shared" si="476"/>
        <v>0</v>
      </c>
      <c r="CF342">
        <f t="shared" si="477"/>
        <v>0</v>
      </c>
      <c r="CH342" t="str">
        <f t="shared" si="478"/>
        <v>{{5,1,1,793477,0}|</v>
      </c>
      <c r="CI342" t="str">
        <f t="shared" si="479"/>
        <v>{5,1,2,147840,0}|</v>
      </c>
      <c r="CJ342" t="str">
        <f t="shared" si="480"/>
        <v>{5,1,3,3173910,3}}</v>
      </c>
      <c r="CK342" t="str">
        <f t="shared" si="481"/>
        <v/>
      </c>
      <c r="CL342" t="str">
        <f t="shared" si="482"/>
        <v>{{5,1,1,447232,0}|</v>
      </c>
      <c r="CM342" t="str">
        <f t="shared" si="483"/>
        <v>{5,1,2,83328,0}|</v>
      </c>
      <c r="CN342" t="str">
        <f t="shared" si="484"/>
        <v>{5,1,3,1788931,3}}</v>
      </c>
      <c r="CO342" t="str">
        <f t="shared" si="485"/>
        <v/>
      </c>
      <c r="CP342" t="str">
        <f t="shared" si="486"/>
        <v>{{5,1,1,302964,0}|</v>
      </c>
      <c r="CQ342" t="str">
        <f t="shared" si="487"/>
        <v>{5,1,2,56448,0}|</v>
      </c>
      <c r="CR342" t="str">
        <f t="shared" si="488"/>
        <v>{5,1,3,1211856,3}}</v>
      </c>
      <c r="CS342" t="str">
        <f t="shared" si="489"/>
        <v/>
      </c>
      <c r="CT342" t="str">
        <f t="shared" si="490"/>
        <v>{{5,1,1,0,0}|</v>
      </c>
      <c r="CU342" t="str">
        <f t="shared" si="491"/>
        <v>{5,1,2,0,0}|</v>
      </c>
      <c r="CV342" t="str">
        <f t="shared" si="492"/>
        <v>{5,1,3,0,3}}</v>
      </c>
    </row>
    <row r="343" spans="50:100" x14ac:dyDescent="0.15">
      <c r="AX343">
        <v>337</v>
      </c>
      <c r="AZ343">
        <f t="shared" ref="AZ343:BC343" si="507">AZ283</f>
        <v>1</v>
      </c>
      <c r="BA343">
        <f t="shared" si="507"/>
        <v>1</v>
      </c>
      <c r="BB343">
        <f t="shared" si="507"/>
        <v>0.75</v>
      </c>
      <c r="BC343">
        <f t="shared" si="507"/>
        <v>1.5</v>
      </c>
      <c r="BE343">
        <f t="shared" si="457"/>
        <v>700</v>
      </c>
      <c r="BF343">
        <f t="shared" si="458"/>
        <v>700</v>
      </c>
      <c r="BG343">
        <f t="shared" si="459"/>
        <v>620</v>
      </c>
      <c r="BH343">
        <f t="shared" si="460"/>
        <v>1100</v>
      </c>
      <c r="BN343">
        <f>'sheet1 (2)'!Y342</f>
        <v>3246044</v>
      </c>
      <c r="BO343">
        <f>'sheet1 (2)'!Z342</f>
        <v>672000</v>
      </c>
      <c r="BP343">
        <f>'sheet1 (2)'!AA342</f>
        <v>14426865</v>
      </c>
      <c r="BR343">
        <f t="shared" si="466"/>
        <v>454446</v>
      </c>
      <c r="BS343">
        <f t="shared" si="467"/>
        <v>94080</v>
      </c>
      <c r="BT343">
        <f t="shared" si="468"/>
        <v>2019761</v>
      </c>
      <c r="BV343">
        <f t="shared" si="469"/>
        <v>454446</v>
      </c>
      <c r="BW343">
        <f t="shared" si="470"/>
        <v>94080</v>
      </c>
      <c r="BX343">
        <f t="shared" si="471"/>
        <v>2019761</v>
      </c>
      <c r="BZ343">
        <f t="shared" si="472"/>
        <v>402509</v>
      </c>
      <c r="CA343">
        <f t="shared" si="473"/>
        <v>83328</v>
      </c>
      <c r="CB343">
        <f t="shared" si="474"/>
        <v>1788931</v>
      </c>
      <c r="CD343">
        <f t="shared" si="475"/>
        <v>714129</v>
      </c>
      <c r="CE343">
        <f t="shared" si="476"/>
        <v>147840</v>
      </c>
      <c r="CF343">
        <f t="shared" si="477"/>
        <v>3173910</v>
      </c>
      <c r="CH343" t="str">
        <f t="shared" si="478"/>
        <v>{{5,1,1,454446,0}|</v>
      </c>
      <c r="CI343" t="str">
        <f t="shared" si="479"/>
        <v>{5,1,2,94080,0}|</v>
      </c>
      <c r="CJ343" t="str">
        <f t="shared" si="480"/>
        <v>{5,1,3,2019761,3}}</v>
      </c>
      <c r="CK343" t="str">
        <f t="shared" si="481"/>
        <v/>
      </c>
      <c r="CL343" t="str">
        <f t="shared" si="482"/>
        <v>{{5,1,1,454446,0}|</v>
      </c>
      <c r="CM343" t="str">
        <f t="shared" si="483"/>
        <v>{5,1,2,94080,0}|</v>
      </c>
      <c r="CN343" t="str">
        <f t="shared" si="484"/>
        <v>{5,1,3,2019761,3}}</v>
      </c>
      <c r="CO343" t="str">
        <f t="shared" si="485"/>
        <v/>
      </c>
      <c r="CP343" t="str">
        <f t="shared" si="486"/>
        <v>{{5,1,1,402509,0}|</v>
      </c>
      <c r="CQ343" t="str">
        <f t="shared" si="487"/>
        <v>{5,1,2,83328,0}|</v>
      </c>
      <c r="CR343" t="str">
        <f t="shared" si="488"/>
        <v>{5,1,3,1788931,3}}</v>
      </c>
      <c r="CS343" t="str">
        <f t="shared" si="489"/>
        <v/>
      </c>
      <c r="CT343" t="str">
        <f t="shared" si="490"/>
        <v>{{5,1,1,714129,0}|</v>
      </c>
      <c r="CU343" t="str">
        <f t="shared" si="491"/>
        <v>{5,1,2,147840,0}|</v>
      </c>
      <c r="CV343" t="str">
        <f t="shared" si="492"/>
        <v>{5,1,3,3173910,3}}</v>
      </c>
    </row>
    <row r="344" spans="50:100" x14ac:dyDescent="0.15">
      <c r="AX344">
        <v>338</v>
      </c>
      <c r="AZ344">
        <f t="shared" ref="AZ344:BC344" si="508">AZ284</f>
        <v>0.5</v>
      </c>
      <c r="BA344">
        <f t="shared" si="508"/>
        <v>0.75</v>
      </c>
      <c r="BB344">
        <f t="shared" si="508"/>
        <v>0</v>
      </c>
      <c r="BC344">
        <f t="shared" si="508"/>
        <v>1.5</v>
      </c>
      <c r="BE344">
        <f t="shared" si="457"/>
        <v>420</v>
      </c>
      <c r="BF344">
        <f t="shared" si="458"/>
        <v>620</v>
      </c>
      <c r="BG344">
        <f t="shared" si="459"/>
        <v>0</v>
      </c>
      <c r="BH344">
        <f t="shared" si="460"/>
        <v>1100</v>
      </c>
      <c r="BN344">
        <f>'sheet1 (2)'!Y343</f>
        <v>5217716</v>
      </c>
      <c r="BO344">
        <f>'sheet1 (2)'!Z343</f>
        <v>781200</v>
      </c>
      <c r="BP344">
        <f>'sheet1 (2)'!AA343</f>
        <v>16771231</v>
      </c>
      <c r="BR344">
        <f t="shared" si="466"/>
        <v>438288</v>
      </c>
      <c r="BS344">
        <f t="shared" si="467"/>
        <v>65620</v>
      </c>
      <c r="BT344">
        <f t="shared" si="468"/>
        <v>1408783</v>
      </c>
      <c r="BV344">
        <f t="shared" si="469"/>
        <v>646996</v>
      </c>
      <c r="BW344">
        <f t="shared" si="470"/>
        <v>96868</v>
      </c>
      <c r="BX344">
        <f t="shared" si="471"/>
        <v>2079632</v>
      </c>
      <c r="BZ344">
        <f t="shared" si="472"/>
        <v>0</v>
      </c>
      <c r="CA344">
        <f t="shared" si="473"/>
        <v>0</v>
      </c>
      <c r="CB344">
        <f t="shared" si="474"/>
        <v>0</v>
      </c>
      <c r="CD344">
        <f t="shared" si="475"/>
        <v>1147897</v>
      </c>
      <c r="CE344">
        <f t="shared" si="476"/>
        <v>171864</v>
      </c>
      <c r="CF344">
        <f t="shared" si="477"/>
        <v>3689670</v>
      </c>
      <c r="CH344" t="str">
        <f t="shared" si="478"/>
        <v>{{5,1,1,438288,0}|</v>
      </c>
      <c r="CI344" t="str">
        <f t="shared" si="479"/>
        <v>{5,1,2,65620,0}|</v>
      </c>
      <c r="CJ344" t="str">
        <f t="shared" si="480"/>
        <v>{5,1,3,1408783,3}}</v>
      </c>
      <c r="CK344" t="str">
        <f t="shared" si="481"/>
        <v/>
      </c>
      <c r="CL344" t="str">
        <f t="shared" si="482"/>
        <v>{{5,1,1,646996,0}|</v>
      </c>
      <c r="CM344" t="str">
        <f t="shared" si="483"/>
        <v>{5,1,2,96868,0}|</v>
      </c>
      <c r="CN344" t="str">
        <f t="shared" si="484"/>
        <v>{5,1,3,2079632,3}}</v>
      </c>
      <c r="CO344" t="str">
        <f t="shared" si="485"/>
        <v/>
      </c>
      <c r="CP344" t="str">
        <f t="shared" si="486"/>
        <v>{{5,1,1,0,0}|</v>
      </c>
      <c r="CQ344" t="str">
        <f t="shared" si="487"/>
        <v>{5,1,2,0,0}|</v>
      </c>
      <c r="CR344" t="str">
        <f t="shared" si="488"/>
        <v>{5,1,3,0,3}}</v>
      </c>
      <c r="CS344" t="str">
        <f t="shared" si="489"/>
        <v/>
      </c>
      <c r="CT344" t="str">
        <f t="shared" si="490"/>
        <v>{{5,1,1,1147897,0}|</v>
      </c>
      <c r="CU344" t="str">
        <f t="shared" si="491"/>
        <v>{5,1,2,171864,0}|</v>
      </c>
      <c r="CV344" t="str">
        <f t="shared" si="492"/>
        <v>{5,1,3,3689670,3}}</v>
      </c>
    </row>
    <row r="345" spans="50:100" x14ac:dyDescent="0.15">
      <c r="AX345">
        <v>339</v>
      </c>
      <c r="AZ345">
        <f t="shared" ref="AZ345:BC345" si="509">AZ285</f>
        <v>0</v>
      </c>
      <c r="BA345">
        <f t="shared" si="509"/>
        <v>0.42857142857142855</v>
      </c>
      <c r="BB345">
        <f t="shared" si="509"/>
        <v>0.75</v>
      </c>
      <c r="BC345">
        <f t="shared" si="509"/>
        <v>3</v>
      </c>
      <c r="BE345">
        <f t="shared" si="457"/>
        <v>0</v>
      </c>
      <c r="BF345">
        <f t="shared" si="458"/>
        <v>280</v>
      </c>
      <c r="BG345">
        <f t="shared" si="459"/>
        <v>620</v>
      </c>
      <c r="BH345">
        <f t="shared" si="460"/>
        <v>1200</v>
      </c>
      <c r="BN345">
        <f>'sheet1 (2)'!Y344</f>
        <v>9257238</v>
      </c>
      <c r="BO345">
        <f>'sheet1 (2)'!Z344</f>
        <v>1176000</v>
      </c>
      <c r="BP345">
        <f>'sheet1 (2)'!AA344</f>
        <v>25247014</v>
      </c>
      <c r="BR345">
        <f t="shared" si="466"/>
        <v>0</v>
      </c>
      <c r="BS345">
        <f t="shared" si="467"/>
        <v>0</v>
      </c>
      <c r="BT345">
        <f t="shared" si="468"/>
        <v>0</v>
      </c>
      <c r="BV345">
        <f t="shared" si="469"/>
        <v>518405</v>
      </c>
      <c r="BW345">
        <f t="shared" si="470"/>
        <v>65856</v>
      </c>
      <c r="BX345">
        <f t="shared" si="471"/>
        <v>1413832</v>
      </c>
      <c r="BZ345">
        <f t="shared" si="472"/>
        <v>1147897</v>
      </c>
      <c r="CA345">
        <f t="shared" si="473"/>
        <v>145824</v>
      </c>
      <c r="CB345">
        <f t="shared" si="474"/>
        <v>3130629</v>
      </c>
      <c r="CD345">
        <f t="shared" si="475"/>
        <v>2221737</v>
      </c>
      <c r="CE345">
        <f t="shared" si="476"/>
        <v>282240</v>
      </c>
      <c r="CF345">
        <f t="shared" si="477"/>
        <v>6059283</v>
      </c>
      <c r="CH345" t="str">
        <f t="shared" si="478"/>
        <v>{{5,1,1,0,0}|</v>
      </c>
      <c r="CI345" t="str">
        <f t="shared" si="479"/>
        <v>{5,1,2,0,0}|</v>
      </c>
      <c r="CJ345" t="str">
        <f t="shared" si="480"/>
        <v>{5,1,3,0,3}}</v>
      </c>
      <c r="CK345" t="str">
        <f t="shared" si="481"/>
        <v/>
      </c>
      <c r="CL345" t="str">
        <f t="shared" si="482"/>
        <v>{{5,1,1,518405,0}|</v>
      </c>
      <c r="CM345" t="str">
        <f t="shared" si="483"/>
        <v>{5,1,2,65856,0}|</v>
      </c>
      <c r="CN345" t="str">
        <f t="shared" si="484"/>
        <v>{5,1,3,1413832,3}}</v>
      </c>
      <c r="CO345" t="str">
        <f t="shared" si="485"/>
        <v/>
      </c>
      <c r="CP345" t="str">
        <f t="shared" si="486"/>
        <v>{{5,1,1,1147897,0}|</v>
      </c>
      <c r="CQ345" t="str">
        <f t="shared" si="487"/>
        <v>{5,1,2,145824,0}|</v>
      </c>
      <c r="CR345" t="str">
        <f t="shared" si="488"/>
        <v>{5,1,3,3130629,3}}</v>
      </c>
      <c r="CS345" t="str">
        <f t="shared" si="489"/>
        <v/>
      </c>
      <c r="CT345" t="str">
        <f t="shared" si="490"/>
        <v>{{5,1,1,2221737,0}|</v>
      </c>
      <c r="CU345" t="str">
        <f t="shared" si="491"/>
        <v>{5,1,2,282240,0}|</v>
      </c>
      <c r="CV345" t="str">
        <f t="shared" si="492"/>
        <v>{5,1,3,6059283,3}}</v>
      </c>
    </row>
    <row r="346" spans="50:100" x14ac:dyDescent="0.15">
      <c r="AX346">
        <v>340</v>
      </c>
      <c r="AZ346">
        <f t="shared" ref="AZ346:BC346" si="510">AZ286</f>
        <v>3</v>
      </c>
      <c r="BA346">
        <f t="shared" si="510"/>
        <v>0.75</v>
      </c>
      <c r="BB346">
        <f t="shared" si="510"/>
        <v>1.5</v>
      </c>
      <c r="BC346">
        <f t="shared" si="510"/>
        <v>0.6</v>
      </c>
      <c r="BE346">
        <f t="shared" si="457"/>
        <v>1200</v>
      </c>
      <c r="BF346">
        <f t="shared" si="458"/>
        <v>620</v>
      </c>
      <c r="BG346">
        <f t="shared" si="459"/>
        <v>1100</v>
      </c>
      <c r="BH346">
        <f t="shared" si="460"/>
        <v>500</v>
      </c>
      <c r="BN346">
        <f>'sheet1 (2)'!Y345</f>
        <v>14907761</v>
      </c>
      <c r="BO346">
        <f>'sheet1 (2)'!Z345</f>
        <v>9548000</v>
      </c>
      <c r="BP346">
        <f>'sheet1 (2)'!AA345</f>
        <v>204981716</v>
      </c>
      <c r="BR346">
        <f t="shared" si="466"/>
        <v>3577862</v>
      </c>
      <c r="BS346">
        <f t="shared" si="467"/>
        <v>2291520</v>
      </c>
      <c r="BT346">
        <f t="shared" si="468"/>
        <v>49195611</v>
      </c>
      <c r="BV346">
        <f t="shared" si="469"/>
        <v>1848562</v>
      </c>
      <c r="BW346">
        <f t="shared" si="470"/>
        <v>1183952</v>
      </c>
      <c r="BX346">
        <f t="shared" si="471"/>
        <v>25417732</v>
      </c>
      <c r="BZ346">
        <f t="shared" si="472"/>
        <v>3279707</v>
      </c>
      <c r="CA346">
        <f t="shared" si="473"/>
        <v>2100560</v>
      </c>
      <c r="CB346">
        <f t="shared" si="474"/>
        <v>45095977</v>
      </c>
      <c r="CD346">
        <f t="shared" si="475"/>
        <v>1490776</v>
      </c>
      <c r="CE346">
        <f t="shared" si="476"/>
        <v>954800</v>
      </c>
      <c r="CF346">
        <f t="shared" si="477"/>
        <v>20498171</v>
      </c>
      <c r="CH346" t="str">
        <f t="shared" si="478"/>
        <v>{{5,1,1,3577862,0}|</v>
      </c>
      <c r="CI346" t="str">
        <f t="shared" si="479"/>
        <v>{5,1,2,2291520,0}|</v>
      </c>
      <c r="CJ346" t="str">
        <f t="shared" si="480"/>
        <v>{5,1,3,49195611,3}}</v>
      </c>
      <c r="CK346" t="str">
        <f t="shared" si="481"/>
        <v/>
      </c>
      <c r="CL346" t="str">
        <f t="shared" si="482"/>
        <v>{{5,1,1,1848562,0}|</v>
      </c>
      <c r="CM346" t="str">
        <f t="shared" si="483"/>
        <v>{5,1,2,1183952,0}|</v>
      </c>
      <c r="CN346" t="str">
        <f t="shared" si="484"/>
        <v>{5,1,3,25417732,3}}</v>
      </c>
      <c r="CO346" t="str">
        <f t="shared" si="485"/>
        <v/>
      </c>
      <c r="CP346" t="str">
        <f t="shared" si="486"/>
        <v>{{5,1,1,3279707,0}|</v>
      </c>
      <c r="CQ346" t="str">
        <f t="shared" si="487"/>
        <v>{5,1,2,2100560,0}|</v>
      </c>
      <c r="CR346" t="str">
        <f t="shared" si="488"/>
        <v>{5,1,3,45095977,3}}</v>
      </c>
      <c r="CS346" t="str">
        <f t="shared" si="489"/>
        <v/>
      </c>
      <c r="CT346" t="str">
        <f t="shared" si="490"/>
        <v>{{5,1,1,1490776,0}|</v>
      </c>
      <c r="CU346" t="str">
        <f t="shared" si="491"/>
        <v>{5,1,2,954800,0}|</v>
      </c>
      <c r="CV346" t="str">
        <f t="shared" si="492"/>
        <v>{5,1,3,20498171,3}}</v>
      </c>
    </row>
    <row r="347" spans="50:100" x14ac:dyDescent="0.15">
      <c r="AX347">
        <v>341</v>
      </c>
      <c r="AZ347">
        <f t="shared" ref="AZ347:BC347" si="511">AZ287</f>
        <v>1.5</v>
      </c>
      <c r="BA347">
        <f t="shared" si="511"/>
        <v>1</v>
      </c>
      <c r="BB347">
        <f t="shared" si="511"/>
        <v>1.5</v>
      </c>
      <c r="BC347">
        <f t="shared" si="511"/>
        <v>0.6</v>
      </c>
      <c r="BE347">
        <f t="shared" si="457"/>
        <v>1100</v>
      </c>
      <c r="BF347">
        <f t="shared" si="458"/>
        <v>700</v>
      </c>
      <c r="BG347">
        <f t="shared" si="459"/>
        <v>1100</v>
      </c>
      <c r="BH347">
        <f t="shared" si="460"/>
        <v>500</v>
      </c>
      <c r="BN347">
        <f>'sheet1 (2)'!Y346</f>
        <v>23082984</v>
      </c>
      <c r="BO347">
        <f>'sheet1 (2)'!Z346</f>
        <v>11200000</v>
      </c>
      <c r="BP347">
        <f>'sheet1 (2)'!AA346</f>
        <v>240447760</v>
      </c>
      <c r="BR347">
        <f t="shared" si="466"/>
        <v>5078256</v>
      </c>
      <c r="BS347">
        <f t="shared" si="467"/>
        <v>2464000</v>
      </c>
      <c r="BT347">
        <f t="shared" si="468"/>
        <v>52898507</v>
      </c>
      <c r="BV347">
        <f t="shared" si="469"/>
        <v>3231617</v>
      </c>
      <c r="BW347">
        <f t="shared" si="470"/>
        <v>1568000</v>
      </c>
      <c r="BX347">
        <f t="shared" si="471"/>
        <v>33662686</v>
      </c>
      <c r="BZ347">
        <f t="shared" si="472"/>
        <v>5078256</v>
      </c>
      <c r="CA347">
        <f t="shared" si="473"/>
        <v>2464000</v>
      </c>
      <c r="CB347">
        <f t="shared" si="474"/>
        <v>52898507</v>
      </c>
      <c r="CD347">
        <f t="shared" si="475"/>
        <v>2308298</v>
      </c>
      <c r="CE347">
        <f t="shared" si="476"/>
        <v>1120000</v>
      </c>
      <c r="CF347">
        <f t="shared" si="477"/>
        <v>24044776</v>
      </c>
      <c r="CH347" t="str">
        <f t="shared" si="478"/>
        <v>{{5,1,1,5078256,0}|</v>
      </c>
      <c r="CI347" t="str">
        <f t="shared" si="479"/>
        <v>{5,1,2,2464000,0}|</v>
      </c>
      <c r="CJ347" t="str">
        <f t="shared" si="480"/>
        <v>{5,1,3,52898507,3}}</v>
      </c>
      <c r="CK347" t="str">
        <f t="shared" si="481"/>
        <v/>
      </c>
      <c r="CL347" t="str">
        <f t="shared" si="482"/>
        <v>{{5,1,1,3231617,0}|</v>
      </c>
      <c r="CM347" t="str">
        <f t="shared" si="483"/>
        <v>{5,1,2,1568000,0}|</v>
      </c>
      <c r="CN347" t="str">
        <f t="shared" si="484"/>
        <v>{5,1,3,33662686,3}}</v>
      </c>
      <c r="CO347" t="str">
        <f t="shared" si="485"/>
        <v/>
      </c>
      <c r="CP347" t="str">
        <f t="shared" si="486"/>
        <v>{{5,1,1,5078256,0}|</v>
      </c>
      <c r="CQ347" t="str">
        <f t="shared" si="487"/>
        <v>{5,1,2,2464000,0}|</v>
      </c>
      <c r="CR347" t="str">
        <f t="shared" si="488"/>
        <v>{5,1,3,52898507,3}}</v>
      </c>
      <c r="CS347" t="str">
        <f t="shared" si="489"/>
        <v/>
      </c>
      <c r="CT347" t="str">
        <f t="shared" si="490"/>
        <v>{{5,1,1,2308298,0}|</v>
      </c>
      <c r="CU347" t="str">
        <f t="shared" si="491"/>
        <v>{5,1,2,1120000,0}|</v>
      </c>
      <c r="CV347" t="str">
        <f t="shared" si="492"/>
        <v>{5,1,3,24044776,3}}</v>
      </c>
    </row>
    <row r="348" spans="50:100" x14ac:dyDescent="0.15">
      <c r="AX348">
        <v>342</v>
      </c>
      <c r="AZ348">
        <f t="shared" ref="AZ348:BC348" si="512">AZ288</f>
        <v>0</v>
      </c>
      <c r="BA348">
        <f t="shared" si="512"/>
        <v>0.75</v>
      </c>
      <c r="BB348">
        <f t="shared" si="512"/>
        <v>0.6</v>
      </c>
      <c r="BC348">
        <f t="shared" si="512"/>
        <v>1</v>
      </c>
      <c r="BE348">
        <f t="shared" si="457"/>
        <v>0</v>
      </c>
      <c r="BF348">
        <f t="shared" si="458"/>
        <v>620</v>
      </c>
      <c r="BG348">
        <f t="shared" si="459"/>
        <v>500</v>
      </c>
      <c r="BH348">
        <f t="shared" si="460"/>
        <v>700</v>
      </c>
      <c r="BN348">
        <f>'sheet1 (2)'!Y347</f>
        <v>52177163</v>
      </c>
      <c r="BO348">
        <f>'sheet1 (2)'!Z347</f>
        <v>69440000</v>
      </c>
      <c r="BP348">
        <f>'sheet1 (2)'!AA347</f>
        <v>1490776118</v>
      </c>
      <c r="BR348">
        <f t="shared" si="466"/>
        <v>0</v>
      </c>
      <c r="BS348">
        <f t="shared" si="467"/>
        <v>0</v>
      </c>
      <c r="BT348">
        <f t="shared" si="468"/>
        <v>0</v>
      </c>
      <c r="BV348">
        <f t="shared" si="469"/>
        <v>6469968</v>
      </c>
      <c r="BW348">
        <f t="shared" si="470"/>
        <v>8610560</v>
      </c>
      <c r="BX348">
        <f t="shared" si="471"/>
        <v>184856238</v>
      </c>
      <c r="BZ348">
        <f t="shared" si="472"/>
        <v>5217716</v>
      </c>
      <c r="CA348">
        <f t="shared" si="473"/>
        <v>6944000</v>
      </c>
      <c r="CB348">
        <f t="shared" si="474"/>
        <v>149077611</v>
      </c>
      <c r="CD348">
        <f t="shared" si="475"/>
        <v>7304802</v>
      </c>
      <c r="CE348">
        <f t="shared" si="476"/>
        <v>9721600</v>
      </c>
      <c r="CF348">
        <f t="shared" si="477"/>
        <v>208708656</v>
      </c>
      <c r="CH348" t="str">
        <f t="shared" si="478"/>
        <v>{{5,1,1,0,0}|</v>
      </c>
      <c r="CI348" t="str">
        <f t="shared" si="479"/>
        <v>{5,1,2,0,0}|</v>
      </c>
      <c r="CJ348" t="str">
        <f t="shared" si="480"/>
        <v>{5,1,3,0,3}}</v>
      </c>
      <c r="CK348" t="str">
        <f t="shared" si="481"/>
        <v/>
      </c>
      <c r="CL348" t="str">
        <f t="shared" si="482"/>
        <v>{{5,1,1,6469968,0}|</v>
      </c>
      <c r="CM348" t="str">
        <f t="shared" si="483"/>
        <v>{5,1,2,8610560,0}|</v>
      </c>
      <c r="CN348" t="str">
        <f t="shared" si="484"/>
        <v>{5,1,3,184856238,3}}</v>
      </c>
      <c r="CO348" t="str">
        <f t="shared" si="485"/>
        <v/>
      </c>
      <c r="CP348" t="str">
        <f t="shared" si="486"/>
        <v>{{5,1,1,5217716,0}|</v>
      </c>
      <c r="CQ348" t="str">
        <f t="shared" si="487"/>
        <v>{5,1,2,6944000,0}|</v>
      </c>
      <c r="CR348" t="str">
        <f t="shared" si="488"/>
        <v>{5,1,3,149077611,3}}</v>
      </c>
      <c r="CS348" t="str">
        <f t="shared" si="489"/>
        <v/>
      </c>
      <c r="CT348" t="str">
        <f t="shared" si="490"/>
        <v>{{5,1,1,7304802,0}|</v>
      </c>
      <c r="CU348" t="str">
        <f t="shared" si="491"/>
        <v>{5,1,2,9721600,0}|</v>
      </c>
      <c r="CV348" t="str">
        <f t="shared" si="492"/>
        <v>{5,1,3,208708656,3}}</v>
      </c>
    </row>
    <row r="349" spans="50:100" x14ac:dyDescent="0.15">
      <c r="AX349">
        <v>343</v>
      </c>
      <c r="AZ349">
        <f t="shared" ref="AZ349:BC349" si="513">AZ289</f>
        <v>0.75</v>
      </c>
      <c r="BA349">
        <f t="shared" si="513"/>
        <v>1</v>
      </c>
      <c r="BB349">
        <f t="shared" si="513"/>
        <v>1</v>
      </c>
      <c r="BC349">
        <f t="shared" si="513"/>
        <v>1.5</v>
      </c>
      <c r="BE349">
        <f t="shared" si="457"/>
        <v>620</v>
      </c>
      <c r="BF349">
        <f t="shared" si="458"/>
        <v>700</v>
      </c>
      <c r="BG349">
        <f t="shared" si="459"/>
        <v>700</v>
      </c>
      <c r="BH349">
        <f t="shared" si="460"/>
        <v>1100</v>
      </c>
      <c r="BN349">
        <f>'sheet1 (2)'!Y348</f>
        <v>53860298</v>
      </c>
      <c r="BO349">
        <f>'sheet1 (2)'!Z348</f>
        <v>78400000</v>
      </c>
      <c r="BP349">
        <f>'sheet1 (2)'!AA348</f>
        <v>1683134327</v>
      </c>
      <c r="BR349">
        <f t="shared" si="466"/>
        <v>6678676</v>
      </c>
      <c r="BS349">
        <f t="shared" si="467"/>
        <v>9721600</v>
      </c>
      <c r="BT349">
        <f t="shared" si="468"/>
        <v>208708656</v>
      </c>
      <c r="BV349">
        <f t="shared" si="469"/>
        <v>7540441</v>
      </c>
      <c r="BW349">
        <f t="shared" si="470"/>
        <v>10976000</v>
      </c>
      <c r="BX349">
        <f t="shared" si="471"/>
        <v>235638805</v>
      </c>
      <c r="BZ349">
        <f t="shared" si="472"/>
        <v>7540441</v>
      </c>
      <c r="CA349">
        <f t="shared" si="473"/>
        <v>10976000</v>
      </c>
      <c r="CB349">
        <f t="shared" si="474"/>
        <v>235638805</v>
      </c>
      <c r="CD349">
        <f t="shared" si="475"/>
        <v>11849265</v>
      </c>
      <c r="CE349">
        <f t="shared" si="476"/>
        <v>17248000</v>
      </c>
      <c r="CF349">
        <f t="shared" si="477"/>
        <v>370289551</v>
      </c>
      <c r="CH349" t="str">
        <f t="shared" si="478"/>
        <v>{{5,1,1,6678676,0}|</v>
      </c>
      <c r="CI349" t="str">
        <f t="shared" si="479"/>
        <v>{5,1,2,9721600,0}|</v>
      </c>
      <c r="CJ349" t="str">
        <f t="shared" si="480"/>
        <v>{5,1,3,208708656,3}}</v>
      </c>
      <c r="CK349" t="str">
        <f t="shared" si="481"/>
        <v/>
      </c>
      <c r="CL349" t="str">
        <f t="shared" si="482"/>
        <v>{{5,1,1,7540441,0}|</v>
      </c>
      <c r="CM349" t="str">
        <f t="shared" si="483"/>
        <v>{5,1,2,10976000,0}|</v>
      </c>
      <c r="CN349" t="str">
        <f t="shared" si="484"/>
        <v>{5,1,3,235638805,3}}</v>
      </c>
      <c r="CO349" t="str">
        <f t="shared" si="485"/>
        <v/>
      </c>
      <c r="CP349" t="str">
        <f t="shared" si="486"/>
        <v>{{5,1,1,7540441,0}|</v>
      </c>
      <c r="CQ349" t="str">
        <f t="shared" si="487"/>
        <v>{5,1,2,10976000,0}|</v>
      </c>
      <c r="CR349" t="str">
        <f t="shared" si="488"/>
        <v>{5,1,3,235638805,3}}</v>
      </c>
      <c r="CS349" t="str">
        <f t="shared" si="489"/>
        <v/>
      </c>
      <c r="CT349" t="str">
        <f t="shared" si="490"/>
        <v>{{5,1,1,11849265,0}|</v>
      </c>
      <c r="CU349" t="str">
        <f t="shared" si="491"/>
        <v>{5,1,2,17248000,0}|</v>
      </c>
      <c r="CV349" t="str">
        <f t="shared" si="492"/>
        <v>{5,1,3,370289551,3}}</v>
      </c>
    </row>
    <row r="350" spans="50:100" x14ac:dyDescent="0.15">
      <c r="AX350">
        <v>344</v>
      </c>
      <c r="AZ350">
        <f t="shared" ref="AZ350:BC350" si="514">AZ290</f>
        <v>3</v>
      </c>
      <c r="BA350">
        <f t="shared" si="514"/>
        <v>1</v>
      </c>
      <c r="BB350">
        <f t="shared" si="514"/>
        <v>0.6</v>
      </c>
      <c r="BC350">
        <f t="shared" si="514"/>
        <v>1</v>
      </c>
      <c r="BE350">
        <f t="shared" si="457"/>
        <v>1200</v>
      </c>
      <c r="BF350">
        <f t="shared" si="458"/>
        <v>700</v>
      </c>
      <c r="BG350">
        <f t="shared" si="459"/>
        <v>500</v>
      </c>
      <c r="BH350">
        <f t="shared" si="460"/>
        <v>700</v>
      </c>
      <c r="BN350">
        <f>'sheet1 (2)'!Y349</f>
        <v>52597947</v>
      </c>
      <c r="BO350">
        <f>'sheet1 (2)'!Z349</f>
        <v>87500000</v>
      </c>
      <c r="BP350">
        <f>'sheet1 (2)'!AA349</f>
        <v>1878498134</v>
      </c>
      <c r="BR350">
        <f t="shared" si="466"/>
        <v>12623507</v>
      </c>
      <c r="BS350">
        <f t="shared" si="467"/>
        <v>21000000</v>
      </c>
      <c r="BT350">
        <f t="shared" si="468"/>
        <v>450839552</v>
      </c>
      <c r="BV350">
        <f t="shared" si="469"/>
        <v>7363712</v>
      </c>
      <c r="BW350">
        <f t="shared" si="470"/>
        <v>12250000</v>
      </c>
      <c r="BX350">
        <f t="shared" si="471"/>
        <v>262989738</v>
      </c>
      <c r="BZ350">
        <f t="shared" si="472"/>
        <v>5259794</v>
      </c>
      <c r="CA350">
        <f t="shared" si="473"/>
        <v>8750000</v>
      </c>
      <c r="CB350">
        <f t="shared" si="474"/>
        <v>187849813</v>
      </c>
      <c r="CD350">
        <f t="shared" si="475"/>
        <v>7363712</v>
      </c>
      <c r="CE350">
        <f t="shared" si="476"/>
        <v>12250000</v>
      </c>
      <c r="CF350">
        <f t="shared" si="477"/>
        <v>262989738</v>
      </c>
      <c r="CH350" t="str">
        <f t="shared" si="478"/>
        <v>{{5,1,1,12623507,0}|</v>
      </c>
      <c r="CI350" t="str">
        <f t="shared" si="479"/>
        <v>{5,1,2,21000000,0}|</v>
      </c>
      <c r="CJ350" t="str">
        <f t="shared" si="480"/>
        <v>{5,1,3,450839552,3}}</v>
      </c>
      <c r="CK350" t="str">
        <f t="shared" si="481"/>
        <v/>
      </c>
      <c r="CL350" t="str">
        <f t="shared" si="482"/>
        <v>{{5,1,1,7363712,0}|</v>
      </c>
      <c r="CM350" t="str">
        <f t="shared" si="483"/>
        <v>{5,1,2,12250000,0}|</v>
      </c>
      <c r="CN350" t="str">
        <f t="shared" si="484"/>
        <v>{5,1,3,262989738,3}}</v>
      </c>
      <c r="CO350" t="str">
        <f t="shared" si="485"/>
        <v/>
      </c>
      <c r="CP350" t="str">
        <f t="shared" si="486"/>
        <v>{{5,1,1,5259794,0}|</v>
      </c>
      <c r="CQ350" t="str">
        <f t="shared" si="487"/>
        <v>{5,1,2,8750000,0}|</v>
      </c>
      <c r="CR350" t="str">
        <f t="shared" si="488"/>
        <v>{5,1,3,187849813,3}}</v>
      </c>
      <c r="CS350" t="str">
        <f t="shared" si="489"/>
        <v/>
      </c>
      <c r="CT350" t="str">
        <f t="shared" si="490"/>
        <v>{{5,1,1,7363712,0}|</v>
      </c>
      <c r="CU350" t="str">
        <f t="shared" si="491"/>
        <v>{5,1,2,12250000,0}|</v>
      </c>
      <c r="CV350" t="str">
        <f t="shared" si="492"/>
        <v>{5,1,3,262989738,3}}</v>
      </c>
    </row>
    <row r="351" spans="50:100" x14ac:dyDescent="0.15">
      <c r="AX351">
        <v>345</v>
      </c>
      <c r="AZ351">
        <f t="shared" ref="AZ351:BC351" si="515">AZ291</f>
        <v>1.5</v>
      </c>
      <c r="BA351">
        <f t="shared" si="515"/>
        <v>1.5</v>
      </c>
      <c r="BB351">
        <f t="shared" si="515"/>
        <v>0.375</v>
      </c>
      <c r="BC351">
        <f t="shared" si="515"/>
        <v>0</v>
      </c>
      <c r="BE351">
        <f t="shared" si="457"/>
        <v>1100</v>
      </c>
      <c r="BF351">
        <f t="shared" si="458"/>
        <v>1100</v>
      </c>
      <c r="BG351">
        <f t="shared" si="459"/>
        <v>200</v>
      </c>
      <c r="BH351">
        <f t="shared" si="460"/>
        <v>0</v>
      </c>
      <c r="BN351">
        <f>'sheet1 (2)'!Y350</f>
        <v>82954477</v>
      </c>
      <c r="BO351">
        <f>'sheet1 (2)'!Z350</f>
        <v>96600000</v>
      </c>
      <c r="BP351">
        <f>'sheet1 (2)'!AA350</f>
        <v>2073861940</v>
      </c>
      <c r="BR351">
        <f t="shared" si="466"/>
        <v>18249984</v>
      </c>
      <c r="BS351">
        <f t="shared" si="467"/>
        <v>21252000</v>
      </c>
      <c r="BT351">
        <f t="shared" si="468"/>
        <v>456249626</v>
      </c>
      <c r="BV351">
        <f t="shared" si="469"/>
        <v>18249984</v>
      </c>
      <c r="BW351">
        <f t="shared" si="470"/>
        <v>21252000</v>
      </c>
      <c r="BX351">
        <f t="shared" si="471"/>
        <v>456249626</v>
      </c>
      <c r="BZ351">
        <f t="shared" si="472"/>
        <v>3318179</v>
      </c>
      <c r="CA351">
        <f t="shared" si="473"/>
        <v>3864000</v>
      </c>
      <c r="CB351">
        <f t="shared" si="474"/>
        <v>82954477</v>
      </c>
      <c r="CD351">
        <f t="shared" si="475"/>
        <v>0</v>
      </c>
      <c r="CE351">
        <f t="shared" si="476"/>
        <v>0</v>
      </c>
      <c r="CF351">
        <f t="shared" si="477"/>
        <v>0</v>
      </c>
      <c r="CH351" t="str">
        <f t="shared" si="478"/>
        <v>{{5,1,1,18249984,0}|</v>
      </c>
      <c r="CI351" t="str">
        <f t="shared" si="479"/>
        <v>{5,1,2,21252000,0}|</v>
      </c>
      <c r="CJ351" t="str">
        <f t="shared" si="480"/>
        <v>{5,1,3,456249626,3}}</v>
      </c>
      <c r="CK351" t="str">
        <f t="shared" si="481"/>
        <v/>
      </c>
      <c r="CL351" t="str">
        <f t="shared" si="482"/>
        <v>{{5,1,1,18249984,0}|</v>
      </c>
      <c r="CM351" t="str">
        <f t="shared" si="483"/>
        <v>{5,1,2,21252000,0}|</v>
      </c>
      <c r="CN351" t="str">
        <f t="shared" si="484"/>
        <v>{5,1,3,456249626,3}}</v>
      </c>
      <c r="CO351" t="str">
        <f t="shared" si="485"/>
        <v/>
      </c>
      <c r="CP351" t="str">
        <f t="shared" si="486"/>
        <v>{{5,1,1,3318179,0}|</v>
      </c>
      <c r="CQ351" t="str">
        <f t="shared" si="487"/>
        <v>{5,1,2,3864000,0}|</v>
      </c>
      <c r="CR351" t="str">
        <f t="shared" si="488"/>
        <v>{5,1,3,82954477,3}}</v>
      </c>
      <c r="CS351" t="str">
        <f t="shared" si="489"/>
        <v/>
      </c>
      <c r="CT351" t="str">
        <f t="shared" si="490"/>
        <v>{{5,1,1,0,0}|</v>
      </c>
      <c r="CU351" t="str">
        <f t="shared" si="491"/>
        <v>{5,1,2,0,0}|</v>
      </c>
      <c r="CV351" t="str">
        <f t="shared" si="492"/>
        <v>{5,1,3,0,3}}</v>
      </c>
    </row>
    <row r="352" spans="50:100" x14ac:dyDescent="0.15">
      <c r="AX352">
        <v>346</v>
      </c>
      <c r="AZ352">
        <f t="shared" ref="AZ352:BC352" si="516">AZ292</f>
        <v>1.5</v>
      </c>
      <c r="BA352">
        <f t="shared" si="516"/>
        <v>0.375</v>
      </c>
      <c r="BB352">
        <f t="shared" si="516"/>
        <v>1.5</v>
      </c>
      <c r="BC352">
        <f t="shared" si="516"/>
        <v>0</v>
      </c>
      <c r="BE352">
        <f t="shared" si="457"/>
        <v>1100</v>
      </c>
      <c r="BF352">
        <f t="shared" si="458"/>
        <v>200</v>
      </c>
      <c r="BG352">
        <f t="shared" si="459"/>
        <v>1100</v>
      </c>
      <c r="BH352">
        <f t="shared" si="460"/>
        <v>0</v>
      </c>
      <c r="BN352">
        <f>'sheet1 (2)'!Y351</f>
        <v>92572388</v>
      </c>
      <c r="BO352">
        <f>'sheet1 (2)'!Z351</f>
        <v>98560000</v>
      </c>
      <c r="BP352">
        <f>'sheet1 (2)'!AA351</f>
        <v>2115940298</v>
      </c>
      <c r="BR352">
        <f t="shared" si="466"/>
        <v>20365925</v>
      </c>
      <c r="BS352">
        <f t="shared" si="467"/>
        <v>21683200</v>
      </c>
      <c r="BT352">
        <f t="shared" si="468"/>
        <v>465506865</v>
      </c>
      <c r="BV352">
        <f t="shared" si="469"/>
        <v>3702895</v>
      </c>
      <c r="BW352">
        <f t="shared" si="470"/>
        <v>3942400</v>
      </c>
      <c r="BX352">
        <f t="shared" si="471"/>
        <v>84637611</v>
      </c>
      <c r="BZ352">
        <f t="shared" si="472"/>
        <v>20365925</v>
      </c>
      <c r="CA352">
        <f t="shared" si="473"/>
        <v>21683200</v>
      </c>
      <c r="CB352">
        <f t="shared" si="474"/>
        <v>465506865</v>
      </c>
      <c r="CD352">
        <f t="shared" si="475"/>
        <v>0</v>
      </c>
      <c r="CE352">
        <f t="shared" si="476"/>
        <v>0</v>
      </c>
      <c r="CF352">
        <f t="shared" si="477"/>
        <v>0</v>
      </c>
      <c r="CH352" t="str">
        <f t="shared" si="478"/>
        <v>{{5,1,1,20365925,0}|</v>
      </c>
      <c r="CI352" t="str">
        <f t="shared" si="479"/>
        <v>{5,1,2,21683200,0}|</v>
      </c>
      <c r="CJ352" t="str">
        <f t="shared" si="480"/>
        <v>{5,1,3,465506865,3}}</v>
      </c>
      <c r="CK352" t="str">
        <f t="shared" si="481"/>
        <v/>
      </c>
      <c r="CL352" t="str">
        <f t="shared" si="482"/>
        <v>{{5,1,1,3702895,0}|</v>
      </c>
      <c r="CM352" t="str">
        <f t="shared" si="483"/>
        <v>{5,1,2,3942400,0}|</v>
      </c>
      <c r="CN352" t="str">
        <f t="shared" si="484"/>
        <v>{5,1,3,84637611,3}}</v>
      </c>
      <c r="CO352" t="str">
        <f t="shared" si="485"/>
        <v/>
      </c>
      <c r="CP352" t="str">
        <f t="shared" si="486"/>
        <v>{{5,1,1,20365925,0}|</v>
      </c>
      <c r="CQ352" t="str">
        <f t="shared" si="487"/>
        <v>{5,1,2,21683200,0}|</v>
      </c>
      <c r="CR352" t="str">
        <f t="shared" si="488"/>
        <v>{5,1,3,465506865,3}}</v>
      </c>
      <c r="CS352" t="str">
        <f t="shared" si="489"/>
        <v/>
      </c>
      <c r="CT352" t="str">
        <f t="shared" si="490"/>
        <v>{{5,1,1,0,0}|</v>
      </c>
      <c r="CU352" t="str">
        <f t="shared" si="491"/>
        <v>{5,1,2,0,0}|</v>
      </c>
      <c r="CV352" t="str">
        <f t="shared" si="492"/>
        <v>{5,1,3,0,3}}</v>
      </c>
    </row>
    <row r="353" spans="50:100" x14ac:dyDescent="0.15">
      <c r="AX353">
        <v>347</v>
      </c>
      <c r="AZ353">
        <f t="shared" ref="AZ353:BC353" si="517">AZ293</f>
        <v>0.75</v>
      </c>
      <c r="BA353">
        <f t="shared" si="517"/>
        <v>0.5</v>
      </c>
      <c r="BB353">
        <f t="shared" si="517"/>
        <v>3</v>
      </c>
      <c r="BC353">
        <f t="shared" si="517"/>
        <v>3</v>
      </c>
      <c r="BE353">
        <f t="shared" si="457"/>
        <v>620</v>
      </c>
      <c r="BF353">
        <f t="shared" si="458"/>
        <v>420</v>
      </c>
      <c r="BG353">
        <f t="shared" si="459"/>
        <v>1200</v>
      </c>
      <c r="BH353">
        <f t="shared" si="460"/>
        <v>1200</v>
      </c>
      <c r="BN353">
        <f>'sheet1 (2)'!Y352</f>
        <v>4568507</v>
      </c>
      <c r="BO353">
        <f>'sheet1 (2)'!Z352</f>
        <v>1064000</v>
      </c>
      <c r="BP353">
        <f>'sheet1 (2)'!AA352</f>
        <v>22842536</v>
      </c>
      <c r="BR353">
        <f t="shared" si="466"/>
        <v>566494</v>
      </c>
      <c r="BS353">
        <f t="shared" si="467"/>
        <v>131936</v>
      </c>
      <c r="BT353">
        <f t="shared" si="468"/>
        <v>2832474</v>
      </c>
      <c r="BV353">
        <f t="shared" si="469"/>
        <v>383754</v>
      </c>
      <c r="BW353">
        <f t="shared" si="470"/>
        <v>89376</v>
      </c>
      <c r="BX353">
        <f t="shared" si="471"/>
        <v>1918773</v>
      </c>
      <c r="BZ353">
        <f t="shared" si="472"/>
        <v>1096441</v>
      </c>
      <c r="CA353">
        <f t="shared" si="473"/>
        <v>255360</v>
      </c>
      <c r="CB353">
        <f t="shared" si="474"/>
        <v>5482208</v>
      </c>
      <c r="CD353">
        <f t="shared" si="475"/>
        <v>1096441</v>
      </c>
      <c r="CE353">
        <f t="shared" si="476"/>
        <v>255360</v>
      </c>
      <c r="CF353">
        <f t="shared" si="477"/>
        <v>5482208</v>
      </c>
      <c r="CH353" t="str">
        <f t="shared" si="478"/>
        <v>{{5,1,1,566494,0}|</v>
      </c>
      <c r="CI353" t="str">
        <f t="shared" si="479"/>
        <v>{5,1,2,131936,0}|</v>
      </c>
      <c r="CJ353" t="str">
        <f t="shared" si="480"/>
        <v>{5,1,3,2832474,3}}</v>
      </c>
      <c r="CK353" t="str">
        <f t="shared" si="481"/>
        <v/>
      </c>
      <c r="CL353" t="str">
        <f t="shared" si="482"/>
        <v>{{5,1,1,383754,0}|</v>
      </c>
      <c r="CM353" t="str">
        <f t="shared" si="483"/>
        <v>{5,1,2,89376,0}|</v>
      </c>
      <c r="CN353" t="str">
        <f t="shared" si="484"/>
        <v>{5,1,3,1918773,3}}</v>
      </c>
      <c r="CO353" t="str">
        <f t="shared" si="485"/>
        <v/>
      </c>
      <c r="CP353" t="str">
        <f t="shared" si="486"/>
        <v>{{5,1,1,1096441,0}|</v>
      </c>
      <c r="CQ353" t="str">
        <f t="shared" si="487"/>
        <v>{5,1,2,255360,0}|</v>
      </c>
      <c r="CR353" t="str">
        <f t="shared" si="488"/>
        <v>{5,1,3,5482208,3}}</v>
      </c>
      <c r="CS353" t="str">
        <f t="shared" si="489"/>
        <v/>
      </c>
      <c r="CT353" t="str">
        <f t="shared" si="490"/>
        <v>{{5,1,1,1096441,0}|</v>
      </c>
      <c r="CU353" t="str">
        <f t="shared" si="491"/>
        <v>{5,1,2,255360,0}|</v>
      </c>
      <c r="CV353" t="str">
        <f t="shared" si="492"/>
        <v>{5,1,3,5482208,3}}</v>
      </c>
    </row>
    <row r="354" spans="50:100" x14ac:dyDescent="0.15">
      <c r="AX354">
        <v>348</v>
      </c>
      <c r="AZ354">
        <f t="shared" ref="AZ354:BC354" si="518">AZ294</f>
        <v>0</v>
      </c>
      <c r="BA354">
        <f t="shared" si="518"/>
        <v>0.6</v>
      </c>
      <c r="BB354">
        <f t="shared" si="518"/>
        <v>0.6</v>
      </c>
      <c r="BC354">
        <f t="shared" si="518"/>
        <v>1.5</v>
      </c>
      <c r="BE354">
        <f t="shared" si="457"/>
        <v>0</v>
      </c>
      <c r="BF354">
        <f t="shared" si="458"/>
        <v>500</v>
      </c>
      <c r="BG354">
        <f t="shared" si="459"/>
        <v>500</v>
      </c>
      <c r="BH354">
        <f t="shared" si="460"/>
        <v>1100</v>
      </c>
      <c r="BN354">
        <f>'sheet1 (2)'!Y353</f>
        <v>5497236</v>
      </c>
      <c r="BO354">
        <f>'sheet1 (2)'!Z353</f>
        <v>976500</v>
      </c>
      <c r="BP354">
        <f>'sheet1 (2)'!AA353</f>
        <v>20964038</v>
      </c>
      <c r="BR354">
        <f t="shared" si="466"/>
        <v>0</v>
      </c>
      <c r="BS354">
        <f t="shared" si="467"/>
        <v>0</v>
      </c>
      <c r="BT354">
        <f t="shared" si="468"/>
        <v>0</v>
      </c>
      <c r="BV354">
        <f t="shared" si="469"/>
        <v>549723</v>
      </c>
      <c r="BW354">
        <f t="shared" si="470"/>
        <v>97650</v>
      </c>
      <c r="BX354">
        <f t="shared" si="471"/>
        <v>2096403</v>
      </c>
      <c r="BZ354">
        <f t="shared" si="472"/>
        <v>549723</v>
      </c>
      <c r="CA354">
        <f t="shared" si="473"/>
        <v>97650</v>
      </c>
      <c r="CB354">
        <f t="shared" si="474"/>
        <v>2096403</v>
      </c>
      <c r="CD354">
        <f t="shared" si="475"/>
        <v>1209391</v>
      </c>
      <c r="CE354">
        <f t="shared" si="476"/>
        <v>214830</v>
      </c>
      <c r="CF354">
        <f t="shared" si="477"/>
        <v>4612088</v>
      </c>
      <c r="CH354" t="str">
        <f t="shared" si="478"/>
        <v>{{5,1,1,0,0}|</v>
      </c>
      <c r="CI354" t="str">
        <f t="shared" si="479"/>
        <v>{5,1,2,0,0}|</v>
      </c>
      <c r="CJ354" t="str">
        <f t="shared" si="480"/>
        <v>{5,1,3,0,3}}</v>
      </c>
      <c r="CK354" t="str">
        <f t="shared" si="481"/>
        <v/>
      </c>
      <c r="CL354" t="str">
        <f t="shared" si="482"/>
        <v>{{5,1,1,549723,0}|</v>
      </c>
      <c r="CM354" t="str">
        <f t="shared" si="483"/>
        <v>{5,1,2,97650,0}|</v>
      </c>
      <c r="CN354" t="str">
        <f t="shared" si="484"/>
        <v>{5,1,3,2096403,3}}</v>
      </c>
      <c r="CO354" t="str">
        <f t="shared" si="485"/>
        <v/>
      </c>
      <c r="CP354" t="str">
        <f t="shared" si="486"/>
        <v>{{5,1,1,549723,0}|</v>
      </c>
      <c r="CQ354" t="str">
        <f t="shared" si="487"/>
        <v>{5,1,2,97650,0}|</v>
      </c>
      <c r="CR354" t="str">
        <f t="shared" si="488"/>
        <v>{5,1,3,2096403,3}}</v>
      </c>
      <c r="CS354" t="str">
        <f t="shared" si="489"/>
        <v/>
      </c>
      <c r="CT354" t="str">
        <f t="shared" si="490"/>
        <v>{{5,1,1,1209391,0}|</v>
      </c>
      <c r="CU354" t="str">
        <f t="shared" si="491"/>
        <v>{5,1,2,214830,0}|</v>
      </c>
      <c r="CV354" t="str">
        <f t="shared" si="492"/>
        <v>{5,1,3,4612088,3}}</v>
      </c>
    </row>
    <row r="355" spans="50:100" x14ac:dyDescent="0.15">
      <c r="AX355">
        <v>349</v>
      </c>
      <c r="AZ355">
        <f t="shared" ref="AZ355:BC355" si="519">AZ295</f>
        <v>1</v>
      </c>
      <c r="BA355">
        <f t="shared" si="519"/>
        <v>1</v>
      </c>
      <c r="BB355">
        <f t="shared" si="519"/>
        <v>1.5</v>
      </c>
      <c r="BC355">
        <f t="shared" si="519"/>
        <v>0.75</v>
      </c>
      <c r="BE355">
        <f t="shared" si="457"/>
        <v>700</v>
      </c>
      <c r="BF355">
        <f t="shared" si="458"/>
        <v>700</v>
      </c>
      <c r="BG355">
        <f t="shared" si="459"/>
        <v>1100</v>
      </c>
      <c r="BH355">
        <f t="shared" si="460"/>
        <v>620</v>
      </c>
      <c r="BN355">
        <f>'sheet1 (2)'!Y354</f>
        <v>9930492</v>
      </c>
      <c r="BO355">
        <f>'sheet1 (2)'!Z354</f>
        <v>1528800</v>
      </c>
      <c r="BP355">
        <f>'sheet1 (2)'!AA354</f>
        <v>32821118</v>
      </c>
      <c r="BR355">
        <f t="shared" si="466"/>
        <v>1390268</v>
      </c>
      <c r="BS355">
        <f t="shared" si="467"/>
        <v>214032</v>
      </c>
      <c r="BT355">
        <f t="shared" si="468"/>
        <v>4594956</v>
      </c>
      <c r="BV355">
        <f t="shared" si="469"/>
        <v>1390268</v>
      </c>
      <c r="BW355">
        <f t="shared" si="470"/>
        <v>214032</v>
      </c>
      <c r="BX355">
        <f t="shared" si="471"/>
        <v>4594956</v>
      </c>
      <c r="BZ355">
        <f t="shared" si="472"/>
        <v>2184708</v>
      </c>
      <c r="CA355">
        <f t="shared" si="473"/>
        <v>336336</v>
      </c>
      <c r="CB355">
        <f t="shared" si="474"/>
        <v>7220645</v>
      </c>
      <c r="CD355">
        <f t="shared" si="475"/>
        <v>1231381</v>
      </c>
      <c r="CE355">
        <f t="shared" si="476"/>
        <v>189571</v>
      </c>
      <c r="CF355">
        <f t="shared" si="477"/>
        <v>4069818</v>
      </c>
      <c r="CH355" t="str">
        <f t="shared" si="478"/>
        <v>{{5,1,1,1390268,0}|</v>
      </c>
      <c r="CI355" t="str">
        <f t="shared" si="479"/>
        <v>{5,1,2,214032,0}|</v>
      </c>
      <c r="CJ355" t="str">
        <f t="shared" si="480"/>
        <v>{5,1,3,4594956,3}}</v>
      </c>
      <c r="CK355" t="str">
        <f t="shared" si="481"/>
        <v/>
      </c>
      <c r="CL355" t="str">
        <f t="shared" si="482"/>
        <v>{{5,1,1,1390268,0}|</v>
      </c>
      <c r="CM355" t="str">
        <f t="shared" si="483"/>
        <v>{5,1,2,214032,0}|</v>
      </c>
      <c r="CN355" t="str">
        <f t="shared" si="484"/>
        <v>{5,1,3,4594956,3}}</v>
      </c>
      <c r="CO355" t="str">
        <f t="shared" si="485"/>
        <v/>
      </c>
      <c r="CP355" t="str">
        <f t="shared" si="486"/>
        <v>{{5,1,1,2184708,0}|</v>
      </c>
      <c r="CQ355" t="str">
        <f t="shared" si="487"/>
        <v>{5,1,2,336336,0}|</v>
      </c>
      <c r="CR355" t="str">
        <f t="shared" si="488"/>
        <v>{5,1,3,7220645,3}}</v>
      </c>
      <c r="CS355" t="str">
        <f t="shared" si="489"/>
        <v/>
      </c>
      <c r="CT355" t="str">
        <f t="shared" si="490"/>
        <v>{{5,1,1,1231381,0}|</v>
      </c>
      <c r="CU355" t="str">
        <f t="shared" si="491"/>
        <v>{5,1,2,189571,0}|</v>
      </c>
      <c r="CV355" t="str">
        <f t="shared" si="492"/>
        <v>{5,1,3,4069818,3}}</v>
      </c>
    </row>
    <row r="356" spans="50:100" x14ac:dyDescent="0.15">
      <c r="AX356">
        <v>350</v>
      </c>
      <c r="AZ356">
        <f t="shared" ref="AZ356:BC356" si="520">AZ296</f>
        <v>1.5</v>
      </c>
      <c r="BA356">
        <f t="shared" si="520"/>
        <v>0.5</v>
      </c>
      <c r="BB356">
        <f t="shared" si="520"/>
        <v>1.5</v>
      </c>
      <c r="BC356">
        <f t="shared" si="520"/>
        <v>1.5</v>
      </c>
      <c r="BE356">
        <f t="shared" si="457"/>
        <v>1100</v>
      </c>
      <c r="BF356">
        <f t="shared" si="458"/>
        <v>420</v>
      </c>
      <c r="BG356">
        <f t="shared" si="459"/>
        <v>1100</v>
      </c>
      <c r="BH356">
        <f t="shared" si="460"/>
        <v>1100</v>
      </c>
      <c r="BN356">
        <f>'sheet1 (2)'!Y355</f>
        <v>16212190</v>
      </c>
      <c r="BO356">
        <f>'sheet1 (2)'!Z355</f>
        <v>12889800</v>
      </c>
      <c r="BP356">
        <f>'sheet1 (2)'!AA355</f>
        <v>276725316</v>
      </c>
      <c r="BR356">
        <f t="shared" si="466"/>
        <v>3566681</v>
      </c>
      <c r="BS356">
        <f t="shared" si="467"/>
        <v>2835756</v>
      </c>
      <c r="BT356">
        <f t="shared" si="468"/>
        <v>60879569</v>
      </c>
      <c r="BV356">
        <f t="shared" si="469"/>
        <v>1361823</v>
      </c>
      <c r="BW356">
        <f t="shared" si="470"/>
        <v>1082743</v>
      </c>
      <c r="BX356">
        <f t="shared" si="471"/>
        <v>23244926</v>
      </c>
      <c r="BZ356">
        <f t="shared" si="472"/>
        <v>3566681</v>
      </c>
      <c r="CA356">
        <f t="shared" si="473"/>
        <v>2835756</v>
      </c>
      <c r="CB356">
        <f t="shared" si="474"/>
        <v>60879569</v>
      </c>
      <c r="CD356">
        <f t="shared" si="475"/>
        <v>3566681</v>
      </c>
      <c r="CE356">
        <f t="shared" si="476"/>
        <v>2835756</v>
      </c>
      <c r="CF356">
        <f t="shared" si="477"/>
        <v>60879569</v>
      </c>
      <c r="CH356" t="str">
        <f t="shared" si="478"/>
        <v>{{5,1,1,3566681,0}|</v>
      </c>
      <c r="CI356" t="str">
        <f t="shared" si="479"/>
        <v>{5,1,2,2835756,0}|</v>
      </c>
      <c r="CJ356" t="str">
        <f t="shared" si="480"/>
        <v>{5,1,3,60879569,3}}</v>
      </c>
      <c r="CK356" t="str">
        <f t="shared" si="481"/>
        <v/>
      </c>
      <c r="CL356" t="str">
        <f t="shared" si="482"/>
        <v>{{5,1,1,1361823,0}|</v>
      </c>
      <c r="CM356" t="str">
        <f t="shared" si="483"/>
        <v>{5,1,2,1082743,0}|</v>
      </c>
      <c r="CN356" t="str">
        <f t="shared" si="484"/>
        <v>{5,1,3,23244926,3}}</v>
      </c>
      <c r="CO356" t="str">
        <f t="shared" si="485"/>
        <v/>
      </c>
      <c r="CP356" t="str">
        <f t="shared" si="486"/>
        <v>{{5,1,1,3566681,0}|</v>
      </c>
      <c r="CQ356" t="str">
        <f t="shared" si="487"/>
        <v>{5,1,2,2835756,0}|</v>
      </c>
      <c r="CR356" t="str">
        <f t="shared" si="488"/>
        <v>{5,1,3,60879569,3}}</v>
      </c>
      <c r="CS356" t="str">
        <f t="shared" si="489"/>
        <v/>
      </c>
      <c r="CT356" t="str">
        <f t="shared" si="490"/>
        <v>{{5,1,1,3566681,0}|</v>
      </c>
      <c r="CU356" t="str">
        <f t="shared" si="491"/>
        <v>{5,1,2,2835756,0}|</v>
      </c>
      <c r="CV356" t="str">
        <f t="shared" si="492"/>
        <v>{5,1,3,60879569,3}}</v>
      </c>
    </row>
    <row r="357" spans="50:100" x14ac:dyDescent="0.15">
      <c r="AX357">
        <v>351</v>
      </c>
      <c r="AZ357">
        <f t="shared" ref="AZ357:BC357" si="521">AZ297</f>
        <v>1.5</v>
      </c>
      <c r="BA357">
        <f t="shared" si="521"/>
        <v>0.6</v>
      </c>
      <c r="BB357">
        <f t="shared" si="521"/>
        <v>1.5</v>
      </c>
      <c r="BC357">
        <f t="shared" si="521"/>
        <v>1</v>
      </c>
      <c r="BE357">
        <f t="shared" si="457"/>
        <v>1100</v>
      </c>
      <c r="BF357">
        <f t="shared" si="458"/>
        <v>500</v>
      </c>
      <c r="BG357">
        <f t="shared" si="459"/>
        <v>1100</v>
      </c>
      <c r="BH357">
        <f t="shared" si="460"/>
        <v>700</v>
      </c>
      <c r="BN357">
        <f>'sheet1 (2)'!Y356</f>
        <v>25391283</v>
      </c>
      <c r="BO357">
        <f>'sheet1 (2)'!Z356</f>
        <v>15680000</v>
      </c>
      <c r="BP357">
        <f>'sheet1 (2)'!AA356</f>
        <v>336626865</v>
      </c>
      <c r="BR357">
        <f t="shared" si="466"/>
        <v>5586082</v>
      </c>
      <c r="BS357">
        <f t="shared" si="467"/>
        <v>3449600</v>
      </c>
      <c r="BT357">
        <f t="shared" si="468"/>
        <v>74057910</v>
      </c>
      <c r="BV357">
        <f t="shared" si="469"/>
        <v>2539128</v>
      </c>
      <c r="BW357">
        <f t="shared" si="470"/>
        <v>1568000</v>
      </c>
      <c r="BX357">
        <f t="shared" si="471"/>
        <v>33662686</v>
      </c>
      <c r="BZ357">
        <f t="shared" si="472"/>
        <v>5586082</v>
      </c>
      <c r="CA357">
        <f t="shared" si="473"/>
        <v>3449600</v>
      </c>
      <c r="CB357">
        <f t="shared" si="474"/>
        <v>74057910</v>
      </c>
      <c r="CD357">
        <f t="shared" si="475"/>
        <v>3554779</v>
      </c>
      <c r="CE357">
        <f t="shared" si="476"/>
        <v>2195200</v>
      </c>
      <c r="CF357">
        <f t="shared" si="477"/>
        <v>47127761</v>
      </c>
      <c r="CH357" t="str">
        <f t="shared" si="478"/>
        <v>{{5,1,1,5586082,0}|</v>
      </c>
      <c r="CI357" t="str">
        <f t="shared" si="479"/>
        <v>{5,1,2,3449600,0}|</v>
      </c>
      <c r="CJ357" t="str">
        <f t="shared" si="480"/>
        <v>{5,1,3,74057910,3}}</v>
      </c>
      <c r="CK357" t="str">
        <f t="shared" si="481"/>
        <v/>
      </c>
      <c r="CL357" t="str">
        <f t="shared" si="482"/>
        <v>{{5,1,1,2539128,0}|</v>
      </c>
      <c r="CM357" t="str">
        <f t="shared" si="483"/>
        <v>{5,1,2,1568000,0}|</v>
      </c>
      <c r="CN357" t="str">
        <f t="shared" si="484"/>
        <v>{5,1,3,33662686,3}}</v>
      </c>
      <c r="CO357" t="str">
        <f t="shared" si="485"/>
        <v/>
      </c>
      <c r="CP357" t="str">
        <f t="shared" si="486"/>
        <v>{{5,1,1,5586082,0}|</v>
      </c>
      <c r="CQ357" t="str">
        <f t="shared" si="487"/>
        <v>{5,1,2,3449600,0}|</v>
      </c>
      <c r="CR357" t="str">
        <f t="shared" si="488"/>
        <v>{5,1,3,74057910,3}}</v>
      </c>
      <c r="CS357" t="str">
        <f t="shared" si="489"/>
        <v/>
      </c>
      <c r="CT357" t="str">
        <f t="shared" si="490"/>
        <v>{{5,1,1,3554779,0}|</v>
      </c>
      <c r="CU357" t="str">
        <f t="shared" si="491"/>
        <v>{5,1,2,2195200,0}|</v>
      </c>
      <c r="CV357" t="str">
        <f t="shared" si="492"/>
        <v>{5,1,3,47127761,3}}</v>
      </c>
    </row>
    <row r="358" spans="50:100" x14ac:dyDescent="0.15">
      <c r="AX358">
        <v>352</v>
      </c>
      <c r="AZ358">
        <f t="shared" ref="AZ358:BC358" si="522">AZ298</f>
        <v>1</v>
      </c>
      <c r="BA358">
        <f t="shared" si="522"/>
        <v>0.75</v>
      </c>
      <c r="BB358">
        <f t="shared" si="522"/>
        <v>1</v>
      </c>
      <c r="BC358">
        <f t="shared" si="522"/>
        <v>1.5</v>
      </c>
      <c r="BE358">
        <f t="shared" si="457"/>
        <v>700</v>
      </c>
      <c r="BF358">
        <f t="shared" si="458"/>
        <v>620</v>
      </c>
      <c r="BG358">
        <f t="shared" si="459"/>
        <v>700</v>
      </c>
      <c r="BH358">
        <f t="shared" si="460"/>
        <v>1100</v>
      </c>
      <c r="BN358">
        <f>'sheet1 (2)'!Y357</f>
        <v>57860747</v>
      </c>
      <c r="BO358">
        <f>'sheet1 (2)'!Z357</f>
        <v>100688000</v>
      </c>
      <c r="BP358">
        <f>'sheet1 (2)'!AA357</f>
        <v>2161625372</v>
      </c>
      <c r="BR358">
        <f t="shared" si="466"/>
        <v>8100504</v>
      </c>
      <c r="BS358">
        <f t="shared" si="467"/>
        <v>14096320</v>
      </c>
      <c r="BT358">
        <f t="shared" si="468"/>
        <v>302627552</v>
      </c>
      <c r="BV358">
        <f t="shared" si="469"/>
        <v>7174732</v>
      </c>
      <c r="BW358">
        <f t="shared" si="470"/>
        <v>12485312</v>
      </c>
      <c r="BX358">
        <f t="shared" si="471"/>
        <v>268041546</v>
      </c>
      <c r="BZ358">
        <f t="shared" si="472"/>
        <v>8100504</v>
      </c>
      <c r="CA358">
        <f t="shared" si="473"/>
        <v>14096320</v>
      </c>
      <c r="CB358">
        <f t="shared" si="474"/>
        <v>302627552</v>
      </c>
      <c r="CD358">
        <f t="shared" si="475"/>
        <v>12729364</v>
      </c>
      <c r="CE358">
        <f t="shared" si="476"/>
        <v>22151360</v>
      </c>
      <c r="CF358">
        <f t="shared" si="477"/>
        <v>475557581</v>
      </c>
      <c r="CH358" t="str">
        <f t="shared" si="478"/>
        <v>{{5,1,1,8100504,0}|</v>
      </c>
      <c r="CI358" t="str">
        <f t="shared" si="479"/>
        <v>{5,1,2,14096320,0}|</v>
      </c>
      <c r="CJ358" t="str">
        <f t="shared" si="480"/>
        <v>{5,1,3,302627552,3}}</v>
      </c>
      <c r="CK358" t="str">
        <f t="shared" si="481"/>
        <v/>
      </c>
      <c r="CL358" t="str">
        <f t="shared" si="482"/>
        <v>{{5,1,1,7174732,0}|</v>
      </c>
      <c r="CM358" t="str">
        <f t="shared" si="483"/>
        <v>{5,1,2,12485312,0}|</v>
      </c>
      <c r="CN358" t="str">
        <f t="shared" si="484"/>
        <v>{5,1,3,268041546,3}}</v>
      </c>
      <c r="CO358" t="str">
        <f t="shared" si="485"/>
        <v/>
      </c>
      <c r="CP358" t="str">
        <f t="shared" si="486"/>
        <v>{{5,1,1,8100504,0}|</v>
      </c>
      <c r="CQ358" t="str">
        <f t="shared" si="487"/>
        <v>{5,1,2,14096320,0}|</v>
      </c>
      <c r="CR358" t="str">
        <f t="shared" si="488"/>
        <v>{5,1,3,302627552,3}}</v>
      </c>
      <c r="CS358" t="str">
        <f t="shared" si="489"/>
        <v/>
      </c>
      <c r="CT358" t="str">
        <f t="shared" si="490"/>
        <v>{{5,1,1,12729364,0}|</v>
      </c>
      <c r="CU358" t="str">
        <f t="shared" si="491"/>
        <v>{5,1,2,22151360,0}|</v>
      </c>
      <c r="CV358" t="str">
        <f t="shared" si="492"/>
        <v>{5,1,3,475557581,3}}</v>
      </c>
    </row>
    <row r="359" spans="50:100" x14ac:dyDescent="0.15">
      <c r="AX359">
        <v>353</v>
      </c>
      <c r="AZ359">
        <f t="shared" ref="AZ359:BC359" si="523">AZ299</f>
        <v>1.5</v>
      </c>
      <c r="BA359">
        <f t="shared" si="523"/>
        <v>3</v>
      </c>
      <c r="BB359">
        <f t="shared" si="523"/>
        <v>3</v>
      </c>
      <c r="BC359">
        <f t="shared" si="523"/>
        <v>0.375</v>
      </c>
      <c r="BE359">
        <f t="shared" si="457"/>
        <v>1100</v>
      </c>
      <c r="BF359">
        <f t="shared" si="458"/>
        <v>1200</v>
      </c>
      <c r="BG359">
        <f t="shared" si="459"/>
        <v>1200</v>
      </c>
      <c r="BH359">
        <f t="shared" si="460"/>
        <v>200</v>
      </c>
      <c r="BN359">
        <f>'sheet1 (2)'!Y358</f>
        <v>60256208</v>
      </c>
      <c r="BO359">
        <f>'sheet1 (2)'!Z358</f>
        <v>117600000</v>
      </c>
      <c r="BP359">
        <f>'sheet1 (2)'!AA358</f>
        <v>2524701492</v>
      </c>
      <c r="BR359">
        <f t="shared" si="466"/>
        <v>13256365</v>
      </c>
      <c r="BS359">
        <f t="shared" si="467"/>
        <v>25872000</v>
      </c>
      <c r="BT359">
        <f t="shared" si="468"/>
        <v>555434328</v>
      </c>
      <c r="BV359">
        <f t="shared" si="469"/>
        <v>14461489</v>
      </c>
      <c r="BW359">
        <f t="shared" si="470"/>
        <v>28224000</v>
      </c>
      <c r="BX359">
        <f t="shared" si="471"/>
        <v>605928358</v>
      </c>
      <c r="BZ359">
        <f t="shared" si="472"/>
        <v>14461489</v>
      </c>
      <c r="CA359">
        <f t="shared" si="473"/>
        <v>28224000</v>
      </c>
      <c r="CB359">
        <f t="shared" si="474"/>
        <v>605928358</v>
      </c>
      <c r="CD359">
        <f t="shared" si="475"/>
        <v>2410248</v>
      </c>
      <c r="CE359">
        <f t="shared" si="476"/>
        <v>4704000</v>
      </c>
      <c r="CF359">
        <f t="shared" si="477"/>
        <v>100988059</v>
      </c>
      <c r="CH359" t="str">
        <f t="shared" si="478"/>
        <v>{{5,1,1,13256365,0}|</v>
      </c>
      <c r="CI359" t="str">
        <f t="shared" si="479"/>
        <v>{5,1,2,25872000,0}|</v>
      </c>
      <c r="CJ359" t="str">
        <f t="shared" si="480"/>
        <v>{5,1,3,555434328,3}}</v>
      </c>
      <c r="CK359" t="str">
        <f t="shared" si="481"/>
        <v/>
      </c>
      <c r="CL359" t="str">
        <f t="shared" si="482"/>
        <v>{{5,1,1,14461489,0}|</v>
      </c>
      <c r="CM359" t="str">
        <f t="shared" si="483"/>
        <v>{5,1,2,28224000,0}|</v>
      </c>
      <c r="CN359" t="str">
        <f t="shared" si="484"/>
        <v>{5,1,3,605928358,3}}</v>
      </c>
      <c r="CO359" t="str">
        <f t="shared" si="485"/>
        <v/>
      </c>
      <c r="CP359" t="str">
        <f t="shared" si="486"/>
        <v>{{5,1,1,14461489,0}|</v>
      </c>
      <c r="CQ359" t="str">
        <f t="shared" si="487"/>
        <v>{5,1,2,28224000,0}|</v>
      </c>
      <c r="CR359" t="str">
        <f t="shared" si="488"/>
        <v>{5,1,3,605928358,3}}</v>
      </c>
      <c r="CS359" t="str">
        <f t="shared" si="489"/>
        <v/>
      </c>
      <c r="CT359" t="str">
        <f t="shared" si="490"/>
        <v>{{5,1,1,2410248,0}|</v>
      </c>
      <c r="CU359" t="str">
        <f t="shared" si="491"/>
        <v>{5,1,2,4704000,0}|</v>
      </c>
      <c r="CV359" t="str">
        <f t="shared" si="492"/>
        <v>{5,1,3,100988059,3}}</v>
      </c>
    </row>
    <row r="360" spans="50:100" x14ac:dyDescent="0.15">
      <c r="AX360">
        <v>354</v>
      </c>
      <c r="AZ360">
        <f t="shared" ref="AZ360:BC360" si="524">AZ300</f>
        <v>3</v>
      </c>
      <c r="BA360">
        <f t="shared" si="524"/>
        <v>0.75</v>
      </c>
      <c r="BB360">
        <f t="shared" si="524"/>
        <v>0.6</v>
      </c>
      <c r="BC360">
        <f t="shared" si="524"/>
        <v>1.5</v>
      </c>
      <c r="BE360">
        <f t="shared" si="457"/>
        <v>1200</v>
      </c>
      <c r="BF360">
        <f t="shared" si="458"/>
        <v>620</v>
      </c>
      <c r="BG360">
        <f t="shared" si="459"/>
        <v>500</v>
      </c>
      <c r="BH360">
        <f t="shared" si="460"/>
        <v>1100</v>
      </c>
      <c r="BN360">
        <f>'sheet1 (2)'!Y359</f>
        <v>59435680</v>
      </c>
      <c r="BO360">
        <f>'sheet1 (2)'!Z359</f>
        <v>135625000</v>
      </c>
      <c r="BP360">
        <f>'sheet1 (2)'!AA359</f>
        <v>2911672108</v>
      </c>
      <c r="BR360">
        <f t="shared" si="466"/>
        <v>14264563</v>
      </c>
      <c r="BS360">
        <f t="shared" si="467"/>
        <v>32550000</v>
      </c>
      <c r="BT360">
        <f t="shared" si="468"/>
        <v>698801305</v>
      </c>
      <c r="BV360">
        <f t="shared" si="469"/>
        <v>7370024</v>
      </c>
      <c r="BW360">
        <f t="shared" si="470"/>
        <v>16817500</v>
      </c>
      <c r="BX360">
        <f t="shared" si="471"/>
        <v>361047341</v>
      </c>
      <c r="BZ360">
        <f t="shared" si="472"/>
        <v>5943568</v>
      </c>
      <c r="CA360">
        <f t="shared" si="473"/>
        <v>13562500</v>
      </c>
      <c r="CB360">
        <f t="shared" si="474"/>
        <v>291167210</v>
      </c>
      <c r="CD360">
        <f t="shared" si="475"/>
        <v>13075849</v>
      </c>
      <c r="CE360">
        <f t="shared" si="476"/>
        <v>29837500</v>
      </c>
      <c r="CF360">
        <f t="shared" si="477"/>
        <v>640567863</v>
      </c>
      <c r="CH360" t="str">
        <f t="shared" si="478"/>
        <v>{{5,1,1,14264563,0}|</v>
      </c>
      <c r="CI360" t="str">
        <f t="shared" si="479"/>
        <v>{5,1,2,32550000,0}|</v>
      </c>
      <c r="CJ360" t="str">
        <f t="shared" si="480"/>
        <v>{5,1,3,698801305,3}}</v>
      </c>
      <c r="CK360" t="str">
        <f t="shared" si="481"/>
        <v/>
      </c>
      <c r="CL360" t="str">
        <f t="shared" si="482"/>
        <v>{{5,1,1,7370024,0}|</v>
      </c>
      <c r="CM360" t="str">
        <f t="shared" si="483"/>
        <v>{5,1,2,16817500,0}|</v>
      </c>
      <c r="CN360" t="str">
        <f t="shared" si="484"/>
        <v>{5,1,3,361047341,3}}</v>
      </c>
      <c r="CO360" t="str">
        <f t="shared" si="485"/>
        <v/>
      </c>
      <c r="CP360" t="str">
        <f t="shared" si="486"/>
        <v>{{5,1,1,5943568,0}|</v>
      </c>
      <c r="CQ360" t="str">
        <f t="shared" si="487"/>
        <v>{5,1,2,13562500,0}|</v>
      </c>
      <c r="CR360" t="str">
        <f t="shared" si="488"/>
        <v>{5,1,3,291167210,3}}</v>
      </c>
      <c r="CS360" t="str">
        <f t="shared" si="489"/>
        <v/>
      </c>
      <c r="CT360" t="str">
        <f t="shared" si="490"/>
        <v>{{5,1,1,13075849,0}|</v>
      </c>
      <c r="CU360" t="str">
        <f t="shared" si="491"/>
        <v>{5,1,2,29837500,0}|</v>
      </c>
      <c r="CV360" t="str">
        <f t="shared" si="492"/>
        <v>{5,1,3,640567863,3}}</v>
      </c>
    </row>
    <row r="361" spans="50:100" x14ac:dyDescent="0.15">
      <c r="AX361">
        <v>355</v>
      </c>
      <c r="AZ361">
        <f t="shared" ref="AZ361:BC361" si="525">AZ301</f>
        <v>1</v>
      </c>
      <c r="BA361">
        <f t="shared" si="525"/>
        <v>0.75</v>
      </c>
      <c r="BB361">
        <f t="shared" si="525"/>
        <v>0.75</v>
      </c>
      <c r="BC361">
        <f t="shared" si="525"/>
        <v>3</v>
      </c>
      <c r="BE361">
        <f t="shared" si="457"/>
        <v>700</v>
      </c>
      <c r="BF361">
        <f t="shared" si="458"/>
        <v>620</v>
      </c>
      <c r="BG361">
        <f t="shared" si="459"/>
        <v>620</v>
      </c>
      <c r="BH361">
        <f t="shared" si="460"/>
        <v>1200</v>
      </c>
      <c r="BN361">
        <f>'sheet1 (2)'!Y360</f>
        <v>94568104</v>
      </c>
      <c r="BO361">
        <f>'sheet1 (2)'!Z360</f>
        <v>154560000</v>
      </c>
      <c r="BP361">
        <f>'sheet1 (2)'!AA360</f>
        <v>3318179104</v>
      </c>
      <c r="BR361">
        <f t="shared" si="466"/>
        <v>13239534</v>
      </c>
      <c r="BS361">
        <f t="shared" si="467"/>
        <v>21638400</v>
      </c>
      <c r="BT361">
        <f t="shared" si="468"/>
        <v>464545074</v>
      </c>
      <c r="BV361">
        <f t="shared" si="469"/>
        <v>11726444</v>
      </c>
      <c r="BW361">
        <f t="shared" si="470"/>
        <v>19165440</v>
      </c>
      <c r="BX361">
        <f t="shared" si="471"/>
        <v>411454208</v>
      </c>
      <c r="BZ361">
        <f t="shared" si="472"/>
        <v>11726444</v>
      </c>
      <c r="CA361">
        <f t="shared" si="473"/>
        <v>19165440</v>
      </c>
      <c r="CB361">
        <f t="shared" si="474"/>
        <v>411454208</v>
      </c>
      <c r="CD361">
        <f t="shared" si="475"/>
        <v>22696344</v>
      </c>
      <c r="CE361">
        <f t="shared" si="476"/>
        <v>37094400</v>
      </c>
      <c r="CF361">
        <f t="shared" si="477"/>
        <v>796362984</v>
      </c>
      <c r="CH361" t="str">
        <f t="shared" si="478"/>
        <v>{{5,1,1,13239534,0}|</v>
      </c>
      <c r="CI361" t="str">
        <f t="shared" si="479"/>
        <v>{5,1,2,21638400,0}|</v>
      </c>
      <c r="CJ361" t="str">
        <f t="shared" si="480"/>
        <v>{5,1,3,464545074,3}}</v>
      </c>
      <c r="CK361" t="str">
        <f t="shared" si="481"/>
        <v/>
      </c>
      <c r="CL361" t="str">
        <f t="shared" si="482"/>
        <v>{{5,1,1,11726444,0}|</v>
      </c>
      <c r="CM361" t="str">
        <f t="shared" si="483"/>
        <v>{5,1,2,19165440,0}|</v>
      </c>
      <c r="CN361" t="str">
        <f t="shared" si="484"/>
        <v>{5,1,3,411454208,3}}</v>
      </c>
      <c r="CO361" t="str">
        <f t="shared" si="485"/>
        <v/>
      </c>
      <c r="CP361" t="str">
        <f t="shared" si="486"/>
        <v>{{5,1,1,11726444,0}|</v>
      </c>
      <c r="CQ361" t="str">
        <f t="shared" si="487"/>
        <v>{5,1,2,19165440,0}|</v>
      </c>
      <c r="CR361" t="str">
        <f t="shared" si="488"/>
        <v>{5,1,3,411454208,3}}</v>
      </c>
      <c r="CS361" t="str">
        <f t="shared" si="489"/>
        <v/>
      </c>
      <c r="CT361" t="str">
        <f t="shared" si="490"/>
        <v>{{5,1,1,22696344,0}|</v>
      </c>
      <c r="CU361" t="str">
        <f t="shared" si="491"/>
        <v>{5,1,2,37094400,0}|</v>
      </c>
      <c r="CV361" t="str">
        <f t="shared" si="492"/>
        <v>{5,1,3,796362984,3}}</v>
      </c>
    </row>
    <row r="362" spans="50:100" x14ac:dyDescent="0.15">
      <c r="AX362">
        <v>356</v>
      </c>
      <c r="AZ362">
        <f t="shared" ref="AZ362:BC362" si="526">AZ302</f>
        <v>1</v>
      </c>
      <c r="BA362">
        <f t="shared" si="526"/>
        <v>0.75</v>
      </c>
      <c r="BB362">
        <f t="shared" si="526"/>
        <v>0.75</v>
      </c>
      <c r="BC362">
        <f t="shared" si="526"/>
        <v>3</v>
      </c>
      <c r="BE362">
        <f t="shared" si="457"/>
        <v>700</v>
      </c>
      <c r="BF362">
        <f t="shared" si="458"/>
        <v>620</v>
      </c>
      <c r="BG362">
        <f t="shared" si="459"/>
        <v>620</v>
      </c>
      <c r="BH362">
        <f t="shared" si="460"/>
        <v>1200</v>
      </c>
      <c r="BN362">
        <f>'sheet1 (2)'!Y361</f>
        <v>298155</v>
      </c>
      <c r="BO362">
        <f>'sheet1 (2)'!Z361</f>
        <v>43400</v>
      </c>
      <c r="BP362">
        <f>'sheet1 (2)'!AA361</f>
        <v>931735</v>
      </c>
      <c r="BR362">
        <f t="shared" si="466"/>
        <v>41741</v>
      </c>
      <c r="BS362">
        <f t="shared" si="467"/>
        <v>6076</v>
      </c>
      <c r="BT362">
        <f t="shared" si="468"/>
        <v>130442</v>
      </c>
      <c r="BV362">
        <f t="shared" si="469"/>
        <v>36971</v>
      </c>
      <c r="BW362">
        <f t="shared" si="470"/>
        <v>5381</v>
      </c>
      <c r="BX362">
        <f t="shared" si="471"/>
        <v>115535</v>
      </c>
      <c r="BZ362">
        <f t="shared" si="472"/>
        <v>36971</v>
      </c>
      <c r="CA362">
        <f t="shared" si="473"/>
        <v>5381</v>
      </c>
      <c r="CB362">
        <f t="shared" si="474"/>
        <v>115535</v>
      </c>
      <c r="CD362">
        <f t="shared" si="475"/>
        <v>71557</v>
      </c>
      <c r="CE362">
        <f t="shared" si="476"/>
        <v>10416</v>
      </c>
      <c r="CF362">
        <f t="shared" si="477"/>
        <v>223616</v>
      </c>
      <c r="CH362" t="str">
        <f t="shared" si="478"/>
        <v>{{5,1,1,41741,0}|</v>
      </c>
      <c r="CI362" t="str">
        <f t="shared" si="479"/>
        <v>{5,1,2,6076,0}|</v>
      </c>
      <c r="CJ362" t="str">
        <f t="shared" si="480"/>
        <v>{5,1,3,130442,3}}</v>
      </c>
      <c r="CK362" t="str">
        <f t="shared" si="481"/>
        <v/>
      </c>
      <c r="CL362" t="str">
        <f t="shared" si="482"/>
        <v>{{5,1,1,36971,0}|</v>
      </c>
      <c r="CM362" t="str">
        <f t="shared" si="483"/>
        <v>{5,1,2,5381,0}|</v>
      </c>
      <c r="CN362" t="str">
        <f t="shared" si="484"/>
        <v>{5,1,3,115535,3}}</v>
      </c>
      <c r="CO362" t="str">
        <f t="shared" si="485"/>
        <v/>
      </c>
      <c r="CP362" t="str">
        <f t="shared" si="486"/>
        <v>{{5,1,1,36971,0}|</v>
      </c>
      <c r="CQ362" t="str">
        <f t="shared" si="487"/>
        <v>{5,1,2,5381,0}|</v>
      </c>
      <c r="CR362" t="str">
        <f t="shared" si="488"/>
        <v>{5,1,3,115535,3}}</v>
      </c>
      <c r="CS362" t="str">
        <f t="shared" si="489"/>
        <v/>
      </c>
      <c r="CT362" t="str">
        <f t="shared" si="490"/>
        <v>{{5,1,1,71557,0}|</v>
      </c>
      <c r="CU362" t="str">
        <f t="shared" si="491"/>
        <v>{5,1,2,10416,0}|</v>
      </c>
      <c r="CV362" t="str">
        <f t="shared" si="492"/>
        <v>{5,1,3,223616,3}}</v>
      </c>
    </row>
    <row r="363" spans="50:100" x14ac:dyDescent="0.15">
      <c r="AX363">
        <v>357</v>
      </c>
      <c r="AZ363">
        <f t="shared" ref="AZ363:BC363" si="527">AZ303</f>
        <v>1.375</v>
      </c>
      <c r="BA363">
        <f t="shared" si="527"/>
        <v>1.375</v>
      </c>
      <c r="BB363">
        <f t="shared" si="527"/>
        <v>0.45833333333333331</v>
      </c>
      <c r="BC363">
        <f t="shared" si="527"/>
        <v>2.75</v>
      </c>
      <c r="BE363">
        <f t="shared" si="457"/>
        <v>1000</v>
      </c>
      <c r="BF363">
        <f t="shared" si="458"/>
        <v>1000</v>
      </c>
      <c r="BG363">
        <f t="shared" si="459"/>
        <v>300</v>
      </c>
      <c r="BH363">
        <f t="shared" si="460"/>
        <v>1150</v>
      </c>
      <c r="BN363">
        <f>'sheet1 (2)'!Y362</f>
        <v>2422511</v>
      </c>
      <c r="BO363">
        <f>'sheet1 (2)'!Z362</f>
        <v>3472000</v>
      </c>
      <c r="BP363">
        <f>'sheet1 (2)'!AA362</f>
        <v>74538805</v>
      </c>
      <c r="BR363">
        <f t="shared" si="466"/>
        <v>484502</v>
      </c>
      <c r="BS363">
        <f t="shared" si="467"/>
        <v>694400</v>
      </c>
      <c r="BT363">
        <f t="shared" si="468"/>
        <v>14907761</v>
      </c>
      <c r="BV363">
        <f t="shared" si="469"/>
        <v>484502</v>
      </c>
      <c r="BW363">
        <f t="shared" si="470"/>
        <v>694400</v>
      </c>
      <c r="BX363">
        <f t="shared" si="471"/>
        <v>14907761</v>
      </c>
      <c r="BZ363">
        <f t="shared" si="472"/>
        <v>145350</v>
      </c>
      <c r="CA363">
        <f t="shared" si="473"/>
        <v>208320</v>
      </c>
      <c r="CB363">
        <f t="shared" si="474"/>
        <v>4472328</v>
      </c>
      <c r="CD363">
        <f t="shared" si="475"/>
        <v>557177</v>
      </c>
      <c r="CE363">
        <f t="shared" si="476"/>
        <v>798560</v>
      </c>
      <c r="CF363">
        <f t="shared" si="477"/>
        <v>17143925</v>
      </c>
      <c r="CH363" t="str">
        <f t="shared" si="478"/>
        <v>{{5,1,1,484502,0}|</v>
      </c>
      <c r="CI363" t="str">
        <f t="shared" si="479"/>
        <v>{5,1,2,694400,0}|</v>
      </c>
      <c r="CJ363" t="str">
        <f t="shared" si="480"/>
        <v>{5,1,3,14907761,3}}</v>
      </c>
      <c r="CK363" t="str">
        <f t="shared" si="481"/>
        <v/>
      </c>
      <c r="CL363" t="str">
        <f t="shared" si="482"/>
        <v>{{5,1,1,484502,0}|</v>
      </c>
      <c r="CM363" t="str">
        <f t="shared" si="483"/>
        <v>{5,1,2,694400,0}|</v>
      </c>
      <c r="CN363" t="str">
        <f t="shared" si="484"/>
        <v>{5,1,3,14907761,3}}</v>
      </c>
      <c r="CO363" t="str">
        <f t="shared" si="485"/>
        <v/>
      </c>
      <c r="CP363" t="str">
        <f t="shared" si="486"/>
        <v>{{5,1,1,145350,0}|</v>
      </c>
      <c r="CQ363" t="str">
        <f t="shared" si="487"/>
        <v>{5,1,2,208320,0}|</v>
      </c>
      <c r="CR363" t="str">
        <f t="shared" si="488"/>
        <v>{5,1,3,4472328,3}}</v>
      </c>
      <c r="CS363" t="str">
        <f t="shared" si="489"/>
        <v/>
      </c>
      <c r="CT363" t="str">
        <f t="shared" si="490"/>
        <v>{{5,1,1,557177,0}|</v>
      </c>
      <c r="CU363" t="str">
        <f t="shared" si="491"/>
        <v>{5,1,2,798560,0}|</v>
      </c>
      <c r="CV363" t="str">
        <f t="shared" si="492"/>
        <v>{5,1,3,17143925,3}}</v>
      </c>
    </row>
    <row r="364" spans="50:100" x14ac:dyDescent="0.15">
      <c r="AX364">
        <v>358</v>
      </c>
      <c r="AZ364">
        <f t="shared" ref="AZ364:BC364" si="528">AZ304</f>
        <v>0.91666666666666663</v>
      </c>
      <c r="BA364">
        <f t="shared" si="528"/>
        <v>0.91666666666666663</v>
      </c>
      <c r="BB364">
        <f t="shared" si="528"/>
        <v>0.55000000000000004</v>
      </c>
      <c r="BC364">
        <f t="shared" si="528"/>
        <v>0</v>
      </c>
      <c r="BE364">
        <f t="shared" si="457"/>
        <v>800</v>
      </c>
      <c r="BF364">
        <f t="shared" si="458"/>
        <v>800</v>
      </c>
      <c r="BG364">
        <f t="shared" si="459"/>
        <v>480</v>
      </c>
      <c r="BH364">
        <f t="shared" si="460"/>
        <v>0</v>
      </c>
      <c r="BN364">
        <f>'sheet1 (2)'!Y363</f>
        <v>2888378</v>
      </c>
      <c r="BO364">
        <f>'sheet1 (2)'!Z363</f>
        <v>3927700</v>
      </c>
      <c r="BP364">
        <f>'sheet1 (2)'!AA363</f>
        <v>84322024</v>
      </c>
      <c r="BR364">
        <f t="shared" si="466"/>
        <v>462140</v>
      </c>
      <c r="BS364">
        <f t="shared" si="467"/>
        <v>628432</v>
      </c>
      <c r="BT364">
        <f t="shared" si="468"/>
        <v>13491523</v>
      </c>
      <c r="BV364">
        <f t="shared" si="469"/>
        <v>462140</v>
      </c>
      <c r="BW364">
        <f t="shared" si="470"/>
        <v>628432</v>
      </c>
      <c r="BX364">
        <f t="shared" si="471"/>
        <v>13491523</v>
      </c>
      <c r="BZ364">
        <f t="shared" si="472"/>
        <v>277284</v>
      </c>
      <c r="CA364">
        <f t="shared" si="473"/>
        <v>377059</v>
      </c>
      <c r="CB364">
        <f t="shared" si="474"/>
        <v>8094914</v>
      </c>
      <c r="CD364">
        <f t="shared" si="475"/>
        <v>0</v>
      </c>
      <c r="CE364">
        <f t="shared" si="476"/>
        <v>0</v>
      </c>
      <c r="CF364">
        <f t="shared" si="477"/>
        <v>0</v>
      </c>
      <c r="CH364" t="str">
        <f t="shared" si="478"/>
        <v>{{5,1,1,462140,0}|</v>
      </c>
      <c r="CI364" t="str">
        <f t="shared" si="479"/>
        <v>{5,1,2,628432,0}|</v>
      </c>
      <c r="CJ364" t="str">
        <f t="shared" si="480"/>
        <v>{5,1,3,13491523,3}}</v>
      </c>
      <c r="CK364" t="str">
        <f t="shared" si="481"/>
        <v/>
      </c>
      <c r="CL364" t="str">
        <f t="shared" si="482"/>
        <v>{{5,1,1,462140,0}|</v>
      </c>
      <c r="CM364" t="str">
        <f t="shared" si="483"/>
        <v>{5,1,2,628432,0}|</v>
      </c>
      <c r="CN364" t="str">
        <f t="shared" si="484"/>
        <v>{5,1,3,13491523,3}}</v>
      </c>
      <c r="CO364" t="str">
        <f t="shared" si="485"/>
        <v/>
      </c>
      <c r="CP364" t="str">
        <f t="shared" si="486"/>
        <v>{{5,1,1,277284,0}|</v>
      </c>
      <c r="CQ364" t="str">
        <f t="shared" si="487"/>
        <v>{5,1,2,377059,0}|</v>
      </c>
      <c r="CR364" t="str">
        <f t="shared" si="488"/>
        <v>{5,1,3,8094914,3}}</v>
      </c>
      <c r="CS364" t="str">
        <f t="shared" si="489"/>
        <v/>
      </c>
      <c r="CT364" t="str">
        <f t="shared" si="490"/>
        <v>{{5,1,1,0,0}|</v>
      </c>
      <c r="CU364" t="str">
        <f t="shared" si="491"/>
        <v>{5,1,2,0,0}|</v>
      </c>
      <c r="CV364" t="str">
        <f t="shared" si="492"/>
        <v>{5,1,3,0,3}}</v>
      </c>
    </row>
    <row r="365" spans="50:100" x14ac:dyDescent="0.15">
      <c r="AX365">
        <v>359</v>
      </c>
      <c r="AZ365">
        <f t="shared" ref="AZ365:BC365" si="529">AZ305</f>
        <v>0.75</v>
      </c>
      <c r="BA365">
        <f t="shared" si="529"/>
        <v>0.5</v>
      </c>
      <c r="BB365">
        <f t="shared" si="529"/>
        <v>3</v>
      </c>
      <c r="BC365">
        <f t="shared" si="529"/>
        <v>3</v>
      </c>
      <c r="BE365">
        <f t="shared" si="457"/>
        <v>620</v>
      </c>
      <c r="BF365">
        <f t="shared" si="458"/>
        <v>420</v>
      </c>
      <c r="BG365">
        <f t="shared" si="459"/>
        <v>1200</v>
      </c>
      <c r="BH365">
        <f t="shared" si="460"/>
        <v>1200</v>
      </c>
      <c r="BN365">
        <f>'sheet1 (2)'!Y364</f>
        <v>4751848</v>
      </c>
      <c r="BO365">
        <f>'sheet1 (2)'!Z364</f>
        <v>6162800</v>
      </c>
      <c r="BP365">
        <f>'sheet1 (2)'!AA364</f>
        <v>132306380</v>
      </c>
      <c r="BR365">
        <f t="shared" si="466"/>
        <v>589229</v>
      </c>
      <c r="BS365">
        <f t="shared" si="467"/>
        <v>764187</v>
      </c>
      <c r="BT365">
        <f t="shared" si="468"/>
        <v>16405991</v>
      </c>
      <c r="BV365">
        <f t="shared" si="469"/>
        <v>399155</v>
      </c>
      <c r="BW365">
        <f t="shared" si="470"/>
        <v>517675</v>
      </c>
      <c r="BX365">
        <f t="shared" si="471"/>
        <v>11113735</v>
      </c>
      <c r="BZ365">
        <f t="shared" si="472"/>
        <v>1140443</v>
      </c>
      <c r="CA365">
        <f t="shared" si="473"/>
        <v>1479072</v>
      </c>
      <c r="CB365">
        <f t="shared" si="474"/>
        <v>31753531</v>
      </c>
      <c r="CD365">
        <f t="shared" si="475"/>
        <v>1140443</v>
      </c>
      <c r="CE365">
        <f t="shared" si="476"/>
        <v>1479072</v>
      </c>
      <c r="CF365">
        <f t="shared" si="477"/>
        <v>31753531</v>
      </c>
      <c r="CH365" t="str">
        <f t="shared" si="478"/>
        <v>{{5,1,1,589229,0}|</v>
      </c>
      <c r="CI365" t="str">
        <f t="shared" si="479"/>
        <v>{5,1,2,764187,0}|</v>
      </c>
      <c r="CJ365" t="str">
        <f t="shared" si="480"/>
        <v>{5,1,3,16405991,3}}</v>
      </c>
      <c r="CK365" t="str">
        <f t="shared" si="481"/>
        <v/>
      </c>
      <c r="CL365" t="str">
        <f t="shared" si="482"/>
        <v>{{5,1,1,399155,0}|</v>
      </c>
      <c r="CM365" t="str">
        <f t="shared" si="483"/>
        <v>{5,1,2,517675,0}|</v>
      </c>
      <c r="CN365" t="str">
        <f t="shared" si="484"/>
        <v>{5,1,3,11113735,3}}</v>
      </c>
      <c r="CO365" t="str">
        <f t="shared" si="485"/>
        <v/>
      </c>
      <c r="CP365" t="str">
        <f t="shared" si="486"/>
        <v>{{5,1,1,1140443,0}|</v>
      </c>
      <c r="CQ365" t="str">
        <f t="shared" si="487"/>
        <v>{5,1,2,1479072,0}|</v>
      </c>
      <c r="CR365" t="str">
        <f t="shared" si="488"/>
        <v>{5,1,3,31753531,3}}</v>
      </c>
      <c r="CS365" t="str">
        <f t="shared" si="489"/>
        <v/>
      </c>
      <c r="CT365" t="str">
        <f t="shared" si="490"/>
        <v>{{5,1,1,1140443,0}|</v>
      </c>
      <c r="CU365" t="str">
        <f t="shared" si="491"/>
        <v>{5,1,2,1479072,0}|</v>
      </c>
      <c r="CV365" t="str">
        <f t="shared" si="492"/>
        <v>{5,1,3,31753531,3}}</v>
      </c>
    </row>
    <row r="366" spans="50:100" x14ac:dyDescent="0.15">
      <c r="AX366">
        <v>360</v>
      </c>
      <c r="AZ366">
        <f t="shared" ref="AZ366:BC366" si="530">AZ306</f>
        <v>1</v>
      </c>
      <c r="BA366">
        <f t="shared" si="530"/>
        <v>1.5</v>
      </c>
      <c r="BB366">
        <f t="shared" si="530"/>
        <v>0.75</v>
      </c>
      <c r="BC366">
        <f t="shared" si="530"/>
        <v>1</v>
      </c>
      <c r="BE366">
        <f t="shared" si="457"/>
        <v>700</v>
      </c>
      <c r="BF366">
        <f t="shared" si="458"/>
        <v>1100</v>
      </c>
      <c r="BG366">
        <f t="shared" si="459"/>
        <v>620</v>
      </c>
      <c r="BH366">
        <f t="shared" si="460"/>
        <v>700</v>
      </c>
      <c r="BN366">
        <f>'sheet1 (2)'!Y365</f>
        <v>7547054</v>
      </c>
      <c r="BO366">
        <f>'sheet1 (2)'!Z365</f>
        <v>8289400</v>
      </c>
      <c r="BP366">
        <f>'sheet1 (2)'!AA365</f>
        <v>177961399</v>
      </c>
      <c r="BR366">
        <f t="shared" si="466"/>
        <v>1056587</v>
      </c>
      <c r="BS366">
        <f t="shared" si="467"/>
        <v>1160516</v>
      </c>
      <c r="BT366">
        <f t="shared" si="468"/>
        <v>24914595</v>
      </c>
      <c r="BV366">
        <f t="shared" si="469"/>
        <v>1660351</v>
      </c>
      <c r="BW366">
        <f t="shared" si="470"/>
        <v>1823668</v>
      </c>
      <c r="BX366">
        <f t="shared" si="471"/>
        <v>39151507</v>
      </c>
      <c r="BZ366">
        <f t="shared" si="472"/>
        <v>935834</v>
      </c>
      <c r="CA366">
        <f t="shared" si="473"/>
        <v>1027885</v>
      </c>
      <c r="CB366">
        <f t="shared" si="474"/>
        <v>22067213</v>
      </c>
      <c r="CD366">
        <f t="shared" si="475"/>
        <v>1056587</v>
      </c>
      <c r="CE366">
        <f t="shared" si="476"/>
        <v>1160516</v>
      </c>
      <c r="CF366">
        <f t="shared" si="477"/>
        <v>24914595</v>
      </c>
      <c r="CH366" t="str">
        <f t="shared" si="478"/>
        <v>{{5,1,1,1056587,0}|</v>
      </c>
      <c r="CI366" t="str">
        <f t="shared" si="479"/>
        <v>{5,1,2,1160516,0}|</v>
      </c>
      <c r="CJ366" t="str">
        <f t="shared" si="480"/>
        <v>{5,1,3,24914595,3}}</v>
      </c>
      <c r="CK366" t="str">
        <f t="shared" si="481"/>
        <v/>
      </c>
      <c r="CL366" t="str">
        <f t="shared" si="482"/>
        <v>{{5,1,1,1660351,0}|</v>
      </c>
      <c r="CM366" t="str">
        <f t="shared" si="483"/>
        <v>{5,1,2,1823668,0}|</v>
      </c>
      <c r="CN366" t="str">
        <f t="shared" si="484"/>
        <v>{5,1,3,39151507,3}}</v>
      </c>
      <c r="CO366" t="str">
        <f t="shared" si="485"/>
        <v/>
      </c>
      <c r="CP366" t="str">
        <f t="shared" si="486"/>
        <v>{{5,1,1,935834,0}|</v>
      </c>
      <c r="CQ366" t="str">
        <f t="shared" si="487"/>
        <v>{5,1,2,1027885,0}|</v>
      </c>
      <c r="CR366" t="str">
        <f t="shared" si="488"/>
        <v>{5,1,3,22067213,3}}</v>
      </c>
      <c r="CS366" t="str">
        <f t="shared" si="489"/>
        <v/>
      </c>
      <c r="CT366" t="str">
        <f t="shared" si="490"/>
        <v>{{5,1,1,1056587,0}|</v>
      </c>
      <c r="CU366" t="str">
        <f t="shared" si="491"/>
        <v>{5,1,2,1160516,0}|</v>
      </c>
      <c r="CV366" t="str">
        <f t="shared" si="492"/>
        <v>{5,1,3,24914595,3}}</v>
      </c>
    </row>
    <row r="367" spans="50:100" x14ac:dyDescent="0.15">
      <c r="AX367">
        <v>361</v>
      </c>
      <c r="AZ367">
        <f t="shared" ref="AZ367:BC367" si="531">AZ307</f>
        <v>1.5</v>
      </c>
      <c r="BA367">
        <f t="shared" si="531"/>
        <v>0.75</v>
      </c>
      <c r="BB367">
        <f t="shared" si="531"/>
        <v>1</v>
      </c>
      <c r="BC367">
        <f t="shared" si="531"/>
        <v>1</v>
      </c>
      <c r="BE367">
        <f t="shared" si="457"/>
        <v>1100</v>
      </c>
      <c r="BF367">
        <f t="shared" si="458"/>
        <v>620</v>
      </c>
      <c r="BG367">
        <f t="shared" si="459"/>
        <v>700</v>
      </c>
      <c r="BH367">
        <f t="shared" si="460"/>
        <v>700</v>
      </c>
      <c r="BN367">
        <f>'sheet1 (2)'!Y366</f>
        <v>1803357</v>
      </c>
      <c r="BO367">
        <f>'sheet1 (2)'!Z366</f>
        <v>672000</v>
      </c>
      <c r="BP367">
        <f>'sheet1 (2)'!AA366</f>
        <v>14426865</v>
      </c>
      <c r="BR367">
        <f t="shared" si="466"/>
        <v>396738</v>
      </c>
      <c r="BS367">
        <f t="shared" si="467"/>
        <v>147840</v>
      </c>
      <c r="BT367">
        <f t="shared" si="468"/>
        <v>3173910</v>
      </c>
      <c r="BV367">
        <f t="shared" si="469"/>
        <v>223616</v>
      </c>
      <c r="BW367">
        <f t="shared" si="470"/>
        <v>83328</v>
      </c>
      <c r="BX367">
        <f t="shared" si="471"/>
        <v>1788931</v>
      </c>
      <c r="BZ367">
        <f t="shared" si="472"/>
        <v>252469</v>
      </c>
      <c r="CA367">
        <f t="shared" si="473"/>
        <v>94080</v>
      </c>
      <c r="CB367">
        <f t="shared" si="474"/>
        <v>2019761</v>
      </c>
      <c r="CD367">
        <f t="shared" si="475"/>
        <v>252469</v>
      </c>
      <c r="CE367">
        <f t="shared" si="476"/>
        <v>94080</v>
      </c>
      <c r="CF367">
        <f t="shared" si="477"/>
        <v>2019761</v>
      </c>
      <c r="CH367" t="str">
        <f t="shared" si="478"/>
        <v>{{5,1,1,396738,0}|</v>
      </c>
      <c r="CI367" t="str">
        <f t="shared" si="479"/>
        <v>{5,1,2,147840,0}|</v>
      </c>
      <c r="CJ367" t="str">
        <f t="shared" si="480"/>
        <v>{5,1,3,3173910,3}}</v>
      </c>
      <c r="CK367" t="str">
        <f t="shared" si="481"/>
        <v/>
      </c>
      <c r="CL367" t="str">
        <f t="shared" si="482"/>
        <v>{{5,1,1,223616,0}|</v>
      </c>
      <c r="CM367" t="str">
        <f t="shared" si="483"/>
        <v>{5,1,2,83328,0}|</v>
      </c>
      <c r="CN367" t="str">
        <f t="shared" si="484"/>
        <v>{5,1,3,1788931,3}}</v>
      </c>
      <c r="CO367" t="str">
        <f t="shared" si="485"/>
        <v/>
      </c>
      <c r="CP367" t="str">
        <f t="shared" si="486"/>
        <v>{{5,1,1,252469,0}|</v>
      </c>
      <c r="CQ367" t="str">
        <f t="shared" si="487"/>
        <v>{5,1,2,94080,0}|</v>
      </c>
      <c r="CR367" t="str">
        <f t="shared" si="488"/>
        <v>{5,1,3,2019761,3}}</v>
      </c>
      <c r="CS367" t="str">
        <f t="shared" si="489"/>
        <v/>
      </c>
      <c r="CT367" t="str">
        <f t="shared" si="490"/>
        <v>{{5,1,1,252469,0}|</v>
      </c>
      <c r="CU367" t="str">
        <f t="shared" si="491"/>
        <v>{5,1,2,94080,0}|</v>
      </c>
      <c r="CV367" t="str">
        <f t="shared" si="492"/>
        <v>{5,1,3,2019761,3}}</v>
      </c>
    </row>
    <row r="368" spans="50:100" x14ac:dyDescent="0.15">
      <c r="AX368">
        <v>362</v>
      </c>
      <c r="AZ368">
        <f t="shared" ref="AZ368:BC368" si="532">AZ308</f>
        <v>1.5</v>
      </c>
      <c r="BA368">
        <f t="shared" si="532"/>
        <v>0.75</v>
      </c>
      <c r="BB368">
        <f t="shared" si="532"/>
        <v>1</v>
      </c>
      <c r="BC368">
        <f t="shared" si="532"/>
        <v>1</v>
      </c>
      <c r="BE368">
        <f t="shared" si="457"/>
        <v>1100</v>
      </c>
      <c r="BF368">
        <f t="shared" si="458"/>
        <v>620</v>
      </c>
      <c r="BG368">
        <f t="shared" si="459"/>
        <v>700</v>
      </c>
      <c r="BH368">
        <f t="shared" si="460"/>
        <v>700</v>
      </c>
      <c r="BN368">
        <f>'sheet1 (2)'!Y367</f>
        <v>2344365</v>
      </c>
      <c r="BO368">
        <f>'sheet1 (2)'!Z367</f>
        <v>672000</v>
      </c>
      <c r="BP368">
        <f>'sheet1 (2)'!AA367</f>
        <v>14426865</v>
      </c>
      <c r="BR368">
        <f t="shared" si="466"/>
        <v>515760</v>
      </c>
      <c r="BS368">
        <f t="shared" si="467"/>
        <v>147840</v>
      </c>
      <c r="BT368">
        <f t="shared" si="468"/>
        <v>3173910</v>
      </c>
      <c r="BV368">
        <f t="shared" si="469"/>
        <v>290701</v>
      </c>
      <c r="BW368">
        <f t="shared" si="470"/>
        <v>83328</v>
      </c>
      <c r="BX368">
        <f t="shared" si="471"/>
        <v>1788931</v>
      </c>
      <c r="BZ368">
        <f t="shared" si="472"/>
        <v>328211</v>
      </c>
      <c r="CA368">
        <f t="shared" si="473"/>
        <v>94080</v>
      </c>
      <c r="CB368">
        <f t="shared" si="474"/>
        <v>2019761</v>
      </c>
      <c r="CD368">
        <f t="shared" si="475"/>
        <v>328211</v>
      </c>
      <c r="CE368">
        <f t="shared" si="476"/>
        <v>94080</v>
      </c>
      <c r="CF368">
        <f t="shared" si="477"/>
        <v>2019761</v>
      </c>
      <c r="CH368" t="str">
        <f t="shared" si="478"/>
        <v>{{5,1,1,515760,0}|</v>
      </c>
      <c r="CI368" t="str">
        <f t="shared" si="479"/>
        <v>{5,1,2,147840,0}|</v>
      </c>
      <c r="CJ368" t="str">
        <f t="shared" si="480"/>
        <v>{5,1,3,3173910,3}}</v>
      </c>
      <c r="CK368" t="str">
        <f t="shared" si="481"/>
        <v/>
      </c>
      <c r="CL368" t="str">
        <f t="shared" si="482"/>
        <v>{{5,1,1,290701,0}|</v>
      </c>
      <c r="CM368" t="str">
        <f t="shared" si="483"/>
        <v>{5,1,2,83328,0}|</v>
      </c>
      <c r="CN368" t="str">
        <f t="shared" si="484"/>
        <v>{5,1,3,1788931,3}}</v>
      </c>
      <c r="CO368" t="str">
        <f t="shared" si="485"/>
        <v/>
      </c>
      <c r="CP368" t="str">
        <f t="shared" si="486"/>
        <v>{{5,1,1,328211,0}|</v>
      </c>
      <c r="CQ368" t="str">
        <f t="shared" si="487"/>
        <v>{5,1,2,94080,0}|</v>
      </c>
      <c r="CR368" t="str">
        <f t="shared" si="488"/>
        <v>{5,1,3,2019761,3}}</v>
      </c>
      <c r="CS368" t="str">
        <f t="shared" si="489"/>
        <v/>
      </c>
      <c r="CT368" t="str">
        <f t="shared" si="490"/>
        <v>{{5,1,1,328211,0}|</v>
      </c>
      <c r="CU368" t="str">
        <f t="shared" si="491"/>
        <v>{5,1,2,94080,0}|</v>
      </c>
      <c r="CV368" t="str">
        <f t="shared" si="492"/>
        <v>{5,1,3,2019761,3}}</v>
      </c>
    </row>
    <row r="369" spans="50:100" x14ac:dyDescent="0.15">
      <c r="AX369">
        <v>363</v>
      </c>
      <c r="AZ369">
        <f t="shared" ref="AZ369:BC369" si="533">AZ309</f>
        <v>3</v>
      </c>
      <c r="BA369">
        <f t="shared" si="533"/>
        <v>0.75</v>
      </c>
      <c r="BB369">
        <f t="shared" si="533"/>
        <v>1.5</v>
      </c>
      <c r="BC369">
        <f t="shared" si="533"/>
        <v>0.6</v>
      </c>
      <c r="BE369">
        <f t="shared" si="457"/>
        <v>1200</v>
      </c>
      <c r="BF369">
        <f t="shared" si="458"/>
        <v>620</v>
      </c>
      <c r="BG369">
        <f t="shared" si="459"/>
        <v>1100</v>
      </c>
      <c r="BH369">
        <f t="shared" si="460"/>
        <v>500</v>
      </c>
      <c r="BN369">
        <f>'sheet1 (2)'!Y368</f>
        <v>8247357</v>
      </c>
      <c r="BO369">
        <f>'sheet1 (2)'!Z368</f>
        <v>1234800</v>
      </c>
      <c r="BP369">
        <f>'sheet1 (2)'!AA368</f>
        <v>26509365</v>
      </c>
      <c r="BR369">
        <f t="shared" si="466"/>
        <v>1979365</v>
      </c>
      <c r="BS369">
        <f t="shared" si="467"/>
        <v>296352</v>
      </c>
      <c r="BT369">
        <f t="shared" si="468"/>
        <v>6362247</v>
      </c>
      <c r="BV369">
        <f t="shared" si="469"/>
        <v>1022672</v>
      </c>
      <c r="BW369">
        <f t="shared" si="470"/>
        <v>153115</v>
      </c>
      <c r="BX369">
        <f t="shared" si="471"/>
        <v>3287161</v>
      </c>
      <c r="BZ369">
        <f t="shared" si="472"/>
        <v>1814418</v>
      </c>
      <c r="CA369">
        <f t="shared" si="473"/>
        <v>271656</v>
      </c>
      <c r="CB369">
        <f t="shared" si="474"/>
        <v>5832060</v>
      </c>
      <c r="CD369">
        <f t="shared" si="475"/>
        <v>824735</v>
      </c>
      <c r="CE369">
        <f t="shared" si="476"/>
        <v>123480</v>
      </c>
      <c r="CF369">
        <f t="shared" si="477"/>
        <v>2650936</v>
      </c>
      <c r="CH369" t="str">
        <f t="shared" si="478"/>
        <v>{{5,1,1,1979365,0}|</v>
      </c>
      <c r="CI369" t="str">
        <f t="shared" si="479"/>
        <v>{5,1,2,296352,0}|</v>
      </c>
      <c r="CJ369" t="str">
        <f t="shared" si="480"/>
        <v>{5,1,3,6362247,3}}</v>
      </c>
      <c r="CK369" t="str">
        <f t="shared" si="481"/>
        <v/>
      </c>
      <c r="CL369" t="str">
        <f t="shared" si="482"/>
        <v>{{5,1,1,1022672,0}|</v>
      </c>
      <c r="CM369" t="str">
        <f t="shared" si="483"/>
        <v>{5,1,2,153115,0}|</v>
      </c>
      <c r="CN369" t="str">
        <f t="shared" si="484"/>
        <v>{5,1,3,3287161,3}}</v>
      </c>
      <c r="CO369" t="str">
        <f t="shared" si="485"/>
        <v/>
      </c>
      <c r="CP369" t="str">
        <f t="shared" si="486"/>
        <v>{{5,1,1,1814418,0}|</v>
      </c>
      <c r="CQ369" t="str">
        <f t="shared" si="487"/>
        <v>{5,1,2,271656,0}|</v>
      </c>
      <c r="CR369" t="str">
        <f t="shared" si="488"/>
        <v>{5,1,3,5832060,3}}</v>
      </c>
      <c r="CS369" t="str">
        <f t="shared" si="489"/>
        <v/>
      </c>
      <c r="CT369" t="str">
        <f t="shared" si="490"/>
        <v>{{5,1,1,824735,0}|</v>
      </c>
      <c r="CU369" t="str">
        <f t="shared" si="491"/>
        <v>{5,1,2,123480,0}|</v>
      </c>
      <c r="CV369" t="str">
        <f t="shared" si="492"/>
        <v>{5,1,3,2650936,3}}</v>
      </c>
    </row>
    <row r="370" spans="50:100" x14ac:dyDescent="0.15">
      <c r="AX370">
        <v>364</v>
      </c>
      <c r="AZ370">
        <f t="shared" ref="AZ370:BC370" si="534">AZ310</f>
        <v>0</v>
      </c>
      <c r="BA370">
        <f t="shared" si="534"/>
        <v>0.6</v>
      </c>
      <c r="BB370">
        <f t="shared" si="534"/>
        <v>0.6</v>
      </c>
      <c r="BC370">
        <f t="shared" si="534"/>
        <v>1.5</v>
      </c>
      <c r="BE370">
        <f t="shared" si="457"/>
        <v>0</v>
      </c>
      <c r="BF370">
        <f t="shared" si="458"/>
        <v>500</v>
      </c>
      <c r="BG370">
        <f t="shared" si="459"/>
        <v>500</v>
      </c>
      <c r="BH370">
        <f t="shared" si="460"/>
        <v>1100</v>
      </c>
      <c r="BN370">
        <f>'sheet1 (2)'!Y369</f>
        <v>14216473</v>
      </c>
      <c r="BO370">
        <f>'sheet1 (2)'!Z369</f>
        <v>1806000</v>
      </c>
      <c r="BP370">
        <f>'sheet1 (2)'!AA369</f>
        <v>38772201</v>
      </c>
      <c r="BR370">
        <f t="shared" si="466"/>
        <v>0</v>
      </c>
      <c r="BS370">
        <f t="shared" si="467"/>
        <v>0</v>
      </c>
      <c r="BT370">
        <f t="shared" si="468"/>
        <v>0</v>
      </c>
      <c r="BV370">
        <f t="shared" si="469"/>
        <v>1421647</v>
      </c>
      <c r="BW370">
        <f t="shared" si="470"/>
        <v>180600</v>
      </c>
      <c r="BX370">
        <f t="shared" si="471"/>
        <v>3877220</v>
      </c>
      <c r="BZ370">
        <f t="shared" si="472"/>
        <v>1421647</v>
      </c>
      <c r="CA370">
        <f t="shared" si="473"/>
        <v>180600</v>
      </c>
      <c r="CB370">
        <f t="shared" si="474"/>
        <v>3877220</v>
      </c>
      <c r="CD370">
        <f t="shared" si="475"/>
        <v>3127624</v>
      </c>
      <c r="CE370">
        <f t="shared" si="476"/>
        <v>397320</v>
      </c>
      <c r="CF370">
        <f t="shared" si="477"/>
        <v>8529884</v>
      </c>
      <c r="CH370" t="str">
        <f t="shared" si="478"/>
        <v>{{5,1,1,0,0}|</v>
      </c>
      <c r="CI370" t="str">
        <f t="shared" si="479"/>
        <v>{5,1,2,0,0}|</v>
      </c>
      <c r="CJ370" t="str">
        <f t="shared" si="480"/>
        <v>{5,1,3,0,3}}</v>
      </c>
      <c r="CK370" t="str">
        <f t="shared" si="481"/>
        <v/>
      </c>
      <c r="CL370" t="str">
        <f t="shared" si="482"/>
        <v>{{5,1,1,1421647,0}|</v>
      </c>
      <c r="CM370" t="str">
        <f t="shared" si="483"/>
        <v>{5,1,2,180600,0}|</v>
      </c>
      <c r="CN370" t="str">
        <f t="shared" si="484"/>
        <v>{5,1,3,3877220,3}}</v>
      </c>
      <c r="CO370" t="str">
        <f t="shared" si="485"/>
        <v/>
      </c>
      <c r="CP370" t="str">
        <f t="shared" si="486"/>
        <v>{{5,1,1,1421647,0}|</v>
      </c>
      <c r="CQ370" t="str">
        <f t="shared" si="487"/>
        <v>{5,1,2,180600,0}|</v>
      </c>
      <c r="CR370" t="str">
        <f t="shared" si="488"/>
        <v>{5,1,3,3877220,3}}</v>
      </c>
      <c r="CS370" t="str">
        <f t="shared" si="489"/>
        <v/>
      </c>
      <c r="CT370" t="str">
        <f t="shared" si="490"/>
        <v>{{5,1,1,3127624,0}|</v>
      </c>
      <c r="CU370" t="str">
        <f t="shared" si="491"/>
        <v>{5,1,2,397320,0}|</v>
      </c>
      <c r="CV370" t="str">
        <f t="shared" si="492"/>
        <v>{5,1,3,8529884,3}}</v>
      </c>
    </row>
    <row r="371" spans="50:100" x14ac:dyDescent="0.15">
      <c r="AX371">
        <v>365</v>
      </c>
      <c r="AZ371">
        <f t="shared" ref="AZ371:BC371" si="535">AZ311</f>
        <v>1.5</v>
      </c>
      <c r="BA371">
        <f t="shared" si="535"/>
        <v>0.75</v>
      </c>
      <c r="BB371">
        <f t="shared" si="535"/>
        <v>0.75</v>
      </c>
      <c r="BC371">
        <f t="shared" si="535"/>
        <v>1.5</v>
      </c>
      <c r="BE371">
        <f t="shared" si="457"/>
        <v>1100</v>
      </c>
      <c r="BF371">
        <f t="shared" si="458"/>
        <v>620</v>
      </c>
      <c r="BG371">
        <f t="shared" si="459"/>
        <v>620</v>
      </c>
      <c r="BH371">
        <f t="shared" si="460"/>
        <v>1100</v>
      </c>
      <c r="BN371">
        <f>'sheet1 (2)'!Y370</f>
        <v>22121193</v>
      </c>
      <c r="BO371">
        <f>'sheet1 (2)'!Z370</f>
        <v>14168000</v>
      </c>
      <c r="BP371">
        <f>'sheet1 (2)'!AA370</f>
        <v>304166417</v>
      </c>
      <c r="BR371">
        <f t="shared" si="466"/>
        <v>4866662</v>
      </c>
      <c r="BS371">
        <f t="shared" si="467"/>
        <v>3116960</v>
      </c>
      <c r="BT371">
        <f t="shared" si="468"/>
        <v>66916611</v>
      </c>
      <c r="BV371">
        <f t="shared" si="469"/>
        <v>2743027</v>
      </c>
      <c r="BW371">
        <f t="shared" si="470"/>
        <v>1756832</v>
      </c>
      <c r="BX371">
        <f t="shared" si="471"/>
        <v>37716635</v>
      </c>
      <c r="BZ371">
        <f t="shared" si="472"/>
        <v>2743027</v>
      </c>
      <c r="CA371">
        <f t="shared" si="473"/>
        <v>1756832</v>
      </c>
      <c r="CB371">
        <f t="shared" si="474"/>
        <v>37716635</v>
      </c>
      <c r="CD371">
        <f t="shared" si="475"/>
        <v>4866662</v>
      </c>
      <c r="CE371">
        <f t="shared" si="476"/>
        <v>3116960</v>
      </c>
      <c r="CF371">
        <f t="shared" si="477"/>
        <v>66916611</v>
      </c>
      <c r="CH371" t="str">
        <f t="shared" si="478"/>
        <v>{{5,1,1,4866662,0}|</v>
      </c>
      <c r="CI371" t="str">
        <f t="shared" si="479"/>
        <v>{5,1,2,3116960,0}|</v>
      </c>
      <c r="CJ371" t="str">
        <f t="shared" si="480"/>
        <v>{5,1,3,66916611,3}}</v>
      </c>
      <c r="CK371" t="str">
        <f t="shared" si="481"/>
        <v/>
      </c>
      <c r="CL371" t="str">
        <f t="shared" si="482"/>
        <v>{{5,1,1,2743027,0}|</v>
      </c>
      <c r="CM371" t="str">
        <f t="shared" si="483"/>
        <v>{5,1,2,1756832,0}|</v>
      </c>
      <c r="CN371" t="str">
        <f t="shared" si="484"/>
        <v>{5,1,3,37716635,3}}</v>
      </c>
      <c r="CO371" t="str">
        <f t="shared" si="485"/>
        <v/>
      </c>
      <c r="CP371" t="str">
        <f t="shared" si="486"/>
        <v>{{5,1,1,2743027,0}|</v>
      </c>
      <c r="CQ371" t="str">
        <f t="shared" si="487"/>
        <v>{5,1,2,1756832,0}|</v>
      </c>
      <c r="CR371" t="str">
        <f t="shared" si="488"/>
        <v>{5,1,3,37716635,3}}</v>
      </c>
      <c r="CS371" t="str">
        <f t="shared" si="489"/>
        <v/>
      </c>
      <c r="CT371" t="str">
        <f t="shared" si="490"/>
        <v>{{5,1,1,4866662,0}|</v>
      </c>
      <c r="CU371" t="str">
        <f t="shared" si="491"/>
        <v>{5,1,2,3116960,0}|</v>
      </c>
      <c r="CV371" t="str">
        <f t="shared" si="492"/>
        <v>{5,1,3,66916611,3}}</v>
      </c>
    </row>
    <row r="372" spans="50:100" x14ac:dyDescent="0.15">
      <c r="AX372">
        <v>366</v>
      </c>
      <c r="AZ372">
        <f t="shared" ref="AZ372:BC372" si="536">AZ312</f>
        <v>1</v>
      </c>
      <c r="BA372">
        <f t="shared" si="536"/>
        <v>0.6</v>
      </c>
      <c r="BB372">
        <f t="shared" si="536"/>
        <v>1</v>
      </c>
      <c r="BC372">
        <f t="shared" si="536"/>
        <v>3</v>
      </c>
      <c r="BE372">
        <f t="shared" si="457"/>
        <v>700</v>
      </c>
      <c r="BF372">
        <f t="shared" si="458"/>
        <v>500</v>
      </c>
      <c r="BG372">
        <f t="shared" si="459"/>
        <v>700</v>
      </c>
      <c r="BH372">
        <f t="shared" si="460"/>
        <v>1200</v>
      </c>
      <c r="BN372">
        <f>'sheet1 (2)'!Y371</f>
        <v>32460447</v>
      </c>
      <c r="BO372">
        <f>'sheet1 (2)'!Z371</f>
        <v>15750000</v>
      </c>
      <c r="BP372">
        <f>'sheet1 (2)'!AA371</f>
        <v>338129663</v>
      </c>
      <c r="BR372">
        <f t="shared" si="466"/>
        <v>4544462</v>
      </c>
      <c r="BS372">
        <f t="shared" si="467"/>
        <v>2205000</v>
      </c>
      <c r="BT372">
        <f t="shared" si="468"/>
        <v>47338152</v>
      </c>
      <c r="BV372">
        <f t="shared" si="469"/>
        <v>3246044</v>
      </c>
      <c r="BW372">
        <f t="shared" si="470"/>
        <v>1575000</v>
      </c>
      <c r="BX372">
        <f t="shared" si="471"/>
        <v>33812966</v>
      </c>
      <c r="BZ372">
        <f t="shared" si="472"/>
        <v>4544462</v>
      </c>
      <c r="CA372">
        <f t="shared" si="473"/>
        <v>2205000</v>
      </c>
      <c r="CB372">
        <f t="shared" si="474"/>
        <v>47338152</v>
      </c>
      <c r="CD372">
        <f t="shared" si="475"/>
        <v>7790507</v>
      </c>
      <c r="CE372">
        <f t="shared" si="476"/>
        <v>3780000</v>
      </c>
      <c r="CF372">
        <f t="shared" si="477"/>
        <v>81151119</v>
      </c>
      <c r="CH372" t="str">
        <f t="shared" si="478"/>
        <v>{{5,1,1,4544462,0}|</v>
      </c>
      <c r="CI372" t="str">
        <f t="shared" si="479"/>
        <v>{5,1,2,2205000,0}|</v>
      </c>
      <c r="CJ372" t="str">
        <f t="shared" si="480"/>
        <v>{5,1,3,47338152,3}}</v>
      </c>
      <c r="CK372" t="str">
        <f t="shared" si="481"/>
        <v/>
      </c>
      <c r="CL372" t="str">
        <f t="shared" si="482"/>
        <v>{{5,1,1,3246044,0}|</v>
      </c>
      <c r="CM372" t="str">
        <f t="shared" si="483"/>
        <v>{5,1,2,1575000,0}|</v>
      </c>
      <c r="CN372" t="str">
        <f t="shared" si="484"/>
        <v>{5,1,3,33812966,3}}</v>
      </c>
      <c r="CO372" t="str">
        <f t="shared" si="485"/>
        <v/>
      </c>
      <c r="CP372" t="str">
        <f t="shared" si="486"/>
        <v>{{5,1,1,4544462,0}|</v>
      </c>
      <c r="CQ372" t="str">
        <f t="shared" si="487"/>
        <v>{5,1,2,2205000,0}|</v>
      </c>
      <c r="CR372" t="str">
        <f t="shared" si="488"/>
        <v>{5,1,3,47338152,3}}</v>
      </c>
      <c r="CS372" t="str">
        <f t="shared" si="489"/>
        <v/>
      </c>
      <c r="CT372" t="str">
        <f t="shared" si="490"/>
        <v>{{5,1,1,7790507,0}|</v>
      </c>
      <c r="CU372" t="str">
        <f t="shared" si="491"/>
        <v>{5,1,2,3780000,0}|</v>
      </c>
      <c r="CV372" t="str">
        <f t="shared" si="492"/>
        <v>{5,1,3,81151119,3}}</v>
      </c>
    </row>
    <row r="373" spans="50:100" x14ac:dyDescent="0.15">
      <c r="AX373">
        <v>367</v>
      </c>
      <c r="AZ373">
        <f t="shared" ref="AZ373:BC373" si="537">AZ313</f>
        <v>1</v>
      </c>
      <c r="BA373">
        <f t="shared" si="537"/>
        <v>0.5</v>
      </c>
      <c r="BB373">
        <f t="shared" si="537"/>
        <v>1.5</v>
      </c>
      <c r="BC373">
        <f t="shared" si="537"/>
        <v>3</v>
      </c>
      <c r="BE373">
        <f t="shared" si="457"/>
        <v>700</v>
      </c>
      <c r="BF373">
        <f t="shared" si="458"/>
        <v>420</v>
      </c>
      <c r="BG373">
        <f t="shared" si="459"/>
        <v>1100</v>
      </c>
      <c r="BH373">
        <f t="shared" si="460"/>
        <v>1200</v>
      </c>
      <c r="BN373">
        <f>'sheet1 (2)'!Y372</f>
        <v>72374775</v>
      </c>
      <c r="BO373">
        <f>'sheet1 (2)'!Z372</f>
        <v>96320000</v>
      </c>
      <c r="BP373">
        <f>'sheet1 (2)'!AA372</f>
        <v>2067850745</v>
      </c>
      <c r="BR373">
        <f t="shared" si="466"/>
        <v>10132468</v>
      </c>
      <c r="BS373">
        <f t="shared" si="467"/>
        <v>13484800</v>
      </c>
      <c r="BT373">
        <f t="shared" si="468"/>
        <v>289499104</v>
      </c>
      <c r="BV373">
        <f t="shared" si="469"/>
        <v>6079481</v>
      </c>
      <c r="BW373">
        <f t="shared" si="470"/>
        <v>8090880</v>
      </c>
      <c r="BX373">
        <f t="shared" si="471"/>
        <v>173699462</v>
      </c>
      <c r="BZ373">
        <f t="shared" si="472"/>
        <v>15922450</v>
      </c>
      <c r="CA373">
        <f t="shared" si="473"/>
        <v>21190400</v>
      </c>
      <c r="CB373">
        <f t="shared" si="474"/>
        <v>454927163</v>
      </c>
      <c r="CD373">
        <f t="shared" si="475"/>
        <v>17369946</v>
      </c>
      <c r="CE373">
        <f t="shared" si="476"/>
        <v>23116800</v>
      </c>
      <c r="CF373">
        <f t="shared" si="477"/>
        <v>496284178</v>
      </c>
      <c r="CH373" t="str">
        <f t="shared" si="478"/>
        <v>{{5,1,1,10132468,0}|</v>
      </c>
      <c r="CI373" t="str">
        <f t="shared" si="479"/>
        <v>{5,1,2,13484800,0}|</v>
      </c>
      <c r="CJ373" t="str">
        <f t="shared" si="480"/>
        <v>{5,1,3,289499104,3}}</v>
      </c>
      <c r="CK373" t="str">
        <f t="shared" si="481"/>
        <v/>
      </c>
      <c r="CL373" t="str">
        <f t="shared" si="482"/>
        <v>{{5,1,1,6079481,0}|</v>
      </c>
      <c r="CM373" t="str">
        <f t="shared" si="483"/>
        <v>{5,1,2,8090880,0}|</v>
      </c>
      <c r="CN373" t="str">
        <f t="shared" si="484"/>
        <v>{5,1,3,173699462,3}}</v>
      </c>
      <c r="CO373" t="str">
        <f t="shared" si="485"/>
        <v/>
      </c>
      <c r="CP373" t="str">
        <f t="shared" si="486"/>
        <v>{{5,1,1,15922450,0}|</v>
      </c>
      <c r="CQ373" t="str">
        <f t="shared" si="487"/>
        <v>{5,1,2,21190400,0}|</v>
      </c>
      <c r="CR373" t="str">
        <f t="shared" si="488"/>
        <v>{5,1,3,454927163,3}}</v>
      </c>
      <c r="CS373" t="str">
        <f t="shared" si="489"/>
        <v/>
      </c>
      <c r="CT373" t="str">
        <f t="shared" si="490"/>
        <v>{{5,1,1,17369946,0}|</v>
      </c>
      <c r="CU373" t="str">
        <f t="shared" si="491"/>
        <v>{5,1,2,23116800,0}|</v>
      </c>
      <c r="CV373" t="str">
        <f t="shared" si="492"/>
        <v>{5,1,3,496284178,3}}</v>
      </c>
    </row>
    <row r="374" spans="50:100" x14ac:dyDescent="0.15">
      <c r="AX374">
        <v>368</v>
      </c>
      <c r="AZ374">
        <f t="shared" ref="AZ374:BC374" si="538">AZ314</f>
        <v>1</v>
      </c>
      <c r="BA374">
        <f t="shared" si="538"/>
        <v>0.5</v>
      </c>
      <c r="BB374">
        <f t="shared" si="538"/>
        <v>1</v>
      </c>
      <c r="BC374">
        <f t="shared" si="538"/>
        <v>0</v>
      </c>
      <c r="BE374">
        <f t="shared" si="457"/>
        <v>700</v>
      </c>
      <c r="BF374">
        <f t="shared" si="458"/>
        <v>420</v>
      </c>
      <c r="BG374">
        <f t="shared" si="459"/>
        <v>700</v>
      </c>
      <c r="BH374">
        <f t="shared" si="460"/>
        <v>0</v>
      </c>
      <c r="BN374">
        <f>'sheet1 (2)'!Y373</f>
        <v>75019701</v>
      </c>
      <c r="BO374">
        <f>'sheet1 (2)'!Z373</f>
        <v>109200000</v>
      </c>
      <c r="BP374">
        <f>'sheet1 (2)'!AA373</f>
        <v>2344365670</v>
      </c>
      <c r="BR374">
        <f t="shared" si="466"/>
        <v>10502758</v>
      </c>
      <c r="BS374">
        <f t="shared" si="467"/>
        <v>15288000</v>
      </c>
      <c r="BT374">
        <f t="shared" si="468"/>
        <v>328211193</v>
      </c>
      <c r="BV374">
        <f t="shared" si="469"/>
        <v>6301654</v>
      </c>
      <c r="BW374">
        <f t="shared" si="470"/>
        <v>9172800</v>
      </c>
      <c r="BX374">
        <f t="shared" si="471"/>
        <v>196926716</v>
      </c>
      <c r="BZ374">
        <f t="shared" si="472"/>
        <v>10502758</v>
      </c>
      <c r="CA374">
        <f t="shared" si="473"/>
        <v>15288000</v>
      </c>
      <c r="CB374">
        <f t="shared" si="474"/>
        <v>328211193</v>
      </c>
      <c r="CD374">
        <f t="shared" si="475"/>
        <v>0</v>
      </c>
      <c r="CE374">
        <f t="shared" si="476"/>
        <v>0</v>
      </c>
      <c r="CF374">
        <f t="shared" si="477"/>
        <v>0</v>
      </c>
      <c r="CH374" t="str">
        <f t="shared" si="478"/>
        <v>{{5,1,1,10502758,0}|</v>
      </c>
      <c r="CI374" t="str">
        <f t="shared" si="479"/>
        <v>{5,1,2,15288000,0}|</v>
      </c>
      <c r="CJ374" t="str">
        <f t="shared" si="480"/>
        <v>{5,1,3,328211193,3}}</v>
      </c>
      <c r="CK374" t="str">
        <f t="shared" si="481"/>
        <v/>
      </c>
      <c r="CL374" t="str">
        <f t="shared" si="482"/>
        <v>{{5,1,1,6301654,0}|</v>
      </c>
      <c r="CM374" t="str">
        <f t="shared" si="483"/>
        <v>{5,1,2,9172800,0}|</v>
      </c>
      <c r="CN374" t="str">
        <f t="shared" si="484"/>
        <v>{5,1,3,196926716,3}}</v>
      </c>
      <c r="CO374" t="str">
        <f t="shared" si="485"/>
        <v/>
      </c>
      <c r="CP374" t="str">
        <f t="shared" si="486"/>
        <v>{{5,1,1,10502758,0}|</v>
      </c>
      <c r="CQ374" t="str">
        <f t="shared" si="487"/>
        <v>{5,1,2,15288000,0}|</v>
      </c>
      <c r="CR374" t="str">
        <f t="shared" si="488"/>
        <v>{5,1,3,328211193,3}}</v>
      </c>
      <c r="CS374" t="str">
        <f t="shared" si="489"/>
        <v/>
      </c>
      <c r="CT374" t="str">
        <f t="shared" si="490"/>
        <v>{{5,1,1,0,0}|</v>
      </c>
      <c r="CU374" t="str">
        <f t="shared" si="491"/>
        <v>{5,1,2,0,0}|</v>
      </c>
      <c r="CV374" t="str">
        <f t="shared" si="492"/>
        <v>{5,1,3,0,3}}</v>
      </c>
    </row>
    <row r="375" spans="50:100" x14ac:dyDescent="0.15">
      <c r="AX375">
        <v>369</v>
      </c>
      <c r="AZ375">
        <f t="shared" ref="AZ375:BC375" si="539">AZ315</f>
        <v>3</v>
      </c>
      <c r="BA375">
        <f t="shared" si="539"/>
        <v>0.6</v>
      </c>
      <c r="BB375">
        <f t="shared" si="539"/>
        <v>0.6</v>
      </c>
      <c r="BC375">
        <f t="shared" si="539"/>
        <v>3</v>
      </c>
      <c r="BE375">
        <f t="shared" si="457"/>
        <v>1200</v>
      </c>
      <c r="BF375">
        <f t="shared" si="458"/>
        <v>500</v>
      </c>
      <c r="BG375">
        <f t="shared" si="459"/>
        <v>500</v>
      </c>
      <c r="BH375">
        <f t="shared" si="460"/>
        <v>1200</v>
      </c>
      <c r="BN375">
        <f>'sheet1 (2)'!Y374</f>
        <v>73637126</v>
      </c>
      <c r="BO375">
        <f>'sheet1 (2)'!Z374</f>
        <v>122500000</v>
      </c>
      <c r="BP375">
        <f>'sheet1 (2)'!AA374</f>
        <v>2629897387</v>
      </c>
      <c r="BR375">
        <f t="shared" si="466"/>
        <v>17672910</v>
      </c>
      <c r="BS375">
        <f t="shared" si="467"/>
        <v>29400000</v>
      </c>
      <c r="BT375">
        <f t="shared" si="468"/>
        <v>631175372</v>
      </c>
      <c r="BV375">
        <f t="shared" si="469"/>
        <v>7363712</v>
      </c>
      <c r="BW375">
        <f t="shared" si="470"/>
        <v>12250000</v>
      </c>
      <c r="BX375">
        <f t="shared" si="471"/>
        <v>262989738</v>
      </c>
      <c r="BZ375">
        <f t="shared" si="472"/>
        <v>7363712</v>
      </c>
      <c r="CA375">
        <f t="shared" si="473"/>
        <v>12250000</v>
      </c>
      <c r="CB375">
        <f t="shared" si="474"/>
        <v>262989738</v>
      </c>
      <c r="CD375">
        <f t="shared" si="475"/>
        <v>17672910</v>
      </c>
      <c r="CE375">
        <f t="shared" si="476"/>
        <v>29400000</v>
      </c>
      <c r="CF375">
        <f t="shared" si="477"/>
        <v>631175372</v>
      </c>
      <c r="CH375" t="str">
        <f t="shared" si="478"/>
        <v>{{5,1,1,17672910,0}|</v>
      </c>
      <c r="CI375" t="str">
        <f t="shared" si="479"/>
        <v>{5,1,2,29400000,0}|</v>
      </c>
      <c r="CJ375" t="str">
        <f t="shared" si="480"/>
        <v>{5,1,3,631175372,3}}</v>
      </c>
      <c r="CK375" t="str">
        <f t="shared" si="481"/>
        <v/>
      </c>
      <c r="CL375" t="str">
        <f t="shared" si="482"/>
        <v>{{5,1,1,7363712,0}|</v>
      </c>
      <c r="CM375" t="str">
        <f t="shared" si="483"/>
        <v>{5,1,2,12250000,0}|</v>
      </c>
      <c r="CN375" t="str">
        <f t="shared" si="484"/>
        <v>{5,1,3,262989738,3}}</v>
      </c>
      <c r="CO375" t="str">
        <f t="shared" si="485"/>
        <v/>
      </c>
      <c r="CP375" t="str">
        <f t="shared" si="486"/>
        <v>{{5,1,1,7363712,0}|</v>
      </c>
      <c r="CQ375" t="str">
        <f t="shared" si="487"/>
        <v>{5,1,2,12250000,0}|</v>
      </c>
      <c r="CR375" t="str">
        <f t="shared" si="488"/>
        <v>{5,1,3,262989738,3}}</v>
      </c>
      <c r="CS375" t="str">
        <f t="shared" si="489"/>
        <v/>
      </c>
      <c r="CT375" t="str">
        <f t="shared" si="490"/>
        <v>{{5,1,1,17672910,0}|</v>
      </c>
      <c r="CU375" t="str">
        <f t="shared" si="491"/>
        <v>{5,1,2,29400000,0}|</v>
      </c>
      <c r="CV375" t="str">
        <f t="shared" si="492"/>
        <v>{5,1,3,631175372,3}}</v>
      </c>
    </row>
    <row r="376" spans="50:100" x14ac:dyDescent="0.15">
      <c r="AX376">
        <v>370</v>
      </c>
      <c r="AZ376">
        <f t="shared" ref="AZ376:BC376" si="540">AZ316</f>
        <v>3</v>
      </c>
      <c r="BA376">
        <f t="shared" si="540"/>
        <v>0.42857142857142855</v>
      </c>
      <c r="BB376">
        <f t="shared" si="540"/>
        <v>1</v>
      </c>
      <c r="BC376">
        <f t="shared" si="540"/>
        <v>3</v>
      </c>
      <c r="BE376">
        <f t="shared" si="457"/>
        <v>1200</v>
      </c>
      <c r="BF376">
        <f t="shared" si="458"/>
        <v>280</v>
      </c>
      <c r="BG376">
        <f t="shared" si="459"/>
        <v>700</v>
      </c>
      <c r="BH376">
        <f t="shared" si="460"/>
        <v>1200</v>
      </c>
      <c r="BN376">
        <f>'sheet1 (2)'!Y375</f>
        <v>115414924</v>
      </c>
      <c r="BO376">
        <f>'sheet1 (2)'!Z375</f>
        <v>134400000</v>
      </c>
      <c r="BP376">
        <f>'sheet1 (2)'!AA375</f>
        <v>2885373134</v>
      </c>
      <c r="BR376">
        <f t="shared" si="466"/>
        <v>27699581</v>
      </c>
      <c r="BS376">
        <f t="shared" si="467"/>
        <v>32256000</v>
      </c>
      <c r="BT376">
        <f t="shared" si="468"/>
        <v>692489552</v>
      </c>
      <c r="BV376">
        <f t="shared" si="469"/>
        <v>6463235</v>
      </c>
      <c r="BW376">
        <f t="shared" si="470"/>
        <v>7526400</v>
      </c>
      <c r="BX376">
        <f t="shared" si="471"/>
        <v>161580895</v>
      </c>
      <c r="BZ376">
        <f t="shared" si="472"/>
        <v>16158089</v>
      </c>
      <c r="CA376">
        <f t="shared" si="473"/>
        <v>18816000</v>
      </c>
      <c r="CB376">
        <f t="shared" si="474"/>
        <v>403952238</v>
      </c>
      <c r="CD376">
        <f t="shared" si="475"/>
        <v>27699581</v>
      </c>
      <c r="CE376">
        <f t="shared" si="476"/>
        <v>32256000</v>
      </c>
      <c r="CF376">
        <f t="shared" si="477"/>
        <v>692489552</v>
      </c>
      <c r="CH376" t="str">
        <f t="shared" si="478"/>
        <v>{{5,1,1,27699581,0}|</v>
      </c>
      <c r="CI376" t="str">
        <f t="shared" si="479"/>
        <v>{5,1,2,32256000,0}|</v>
      </c>
      <c r="CJ376" t="str">
        <f t="shared" si="480"/>
        <v>{5,1,3,692489552,3}}</v>
      </c>
      <c r="CK376" t="str">
        <f t="shared" si="481"/>
        <v/>
      </c>
      <c r="CL376" t="str">
        <f t="shared" si="482"/>
        <v>{{5,1,1,6463235,0}|</v>
      </c>
      <c r="CM376" t="str">
        <f t="shared" si="483"/>
        <v>{5,1,2,7526400,0}|</v>
      </c>
      <c r="CN376" t="str">
        <f t="shared" si="484"/>
        <v>{5,1,3,161580895,3}}</v>
      </c>
      <c r="CO376" t="str">
        <f t="shared" si="485"/>
        <v/>
      </c>
      <c r="CP376" t="str">
        <f t="shared" si="486"/>
        <v>{{5,1,1,16158089,0}|</v>
      </c>
      <c r="CQ376" t="str">
        <f t="shared" si="487"/>
        <v>{5,1,2,18816000,0}|</v>
      </c>
      <c r="CR376" t="str">
        <f t="shared" si="488"/>
        <v>{5,1,3,403952238,3}}</v>
      </c>
      <c r="CS376" t="str">
        <f t="shared" si="489"/>
        <v/>
      </c>
      <c r="CT376" t="str">
        <f t="shared" si="490"/>
        <v>{{5,1,1,27699581,0}|</v>
      </c>
      <c r="CU376" t="str">
        <f t="shared" si="491"/>
        <v>{5,1,2,32256000,0}|</v>
      </c>
      <c r="CV376" t="str">
        <f t="shared" si="492"/>
        <v>{5,1,3,692489552,3}}</v>
      </c>
    </row>
    <row r="377" spans="50:100" x14ac:dyDescent="0.15">
      <c r="AX377">
        <v>371</v>
      </c>
      <c r="AZ377">
        <f t="shared" ref="AZ377:BC377" si="541">AZ317</f>
        <v>3</v>
      </c>
      <c r="BA377">
        <f t="shared" si="541"/>
        <v>0.6</v>
      </c>
      <c r="BB377">
        <f t="shared" si="541"/>
        <v>3</v>
      </c>
      <c r="BC377">
        <f t="shared" si="541"/>
        <v>0.6</v>
      </c>
      <c r="BE377">
        <f t="shared" si="457"/>
        <v>1200</v>
      </c>
      <c r="BF377">
        <f t="shared" si="458"/>
        <v>500</v>
      </c>
      <c r="BG377">
        <f t="shared" si="459"/>
        <v>1200</v>
      </c>
      <c r="BH377">
        <f t="shared" si="460"/>
        <v>500</v>
      </c>
      <c r="BN377">
        <f>'sheet1 (2)'!Y376</f>
        <v>122027238</v>
      </c>
      <c r="BO377">
        <f>'sheet1 (2)'!Z376</f>
        <v>129920000</v>
      </c>
      <c r="BP377">
        <f>'sheet1 (2)'!AA376</f>
        <v>2789194029</v>
      </c>
      <c r="BR377">
        <f t="shared" si="466"/>
        <v>29286537</v>
      </c>
      <c r="BS377">
        <f t="shared" si="467"/>
        <v>31180800</v>
      </c>
      <c r="BT377">
        <f t="shared" si="468"/>
        <v>669406566</v>
      </c>
      <c r="BV377">
        <f t="shared" si="469"/>
        <v>12202723</v>
      </c>
      <c r="BW377">
        <f t="shared" si="470"/>
        <v>12992000</v>
      </c>
      <c r="BX377">
        <f t="shared" si="471"/>
        <v>278919402</v>
      </c>
      <c r="BZ377">
        <f t="shared" si="472"/>
        <v>29286537</v>
      </c>
      <c r="CA377">
        <f t="shared" si="473"/>
        <v>31180800</v>
      </c>
      <c r="CB377">
        <f t="shared" si="474"/>
        <v>669406566</v>
      </c>
      <c r="CD377">
        <f t="shared" si="475"/>
        <v>12202723</v>
      </c>
      <c r="CE377">
        <f t="shared" si="476"/>
        <v>12992000</v>
      </c>
      <c r="CF377">
        <f t="shared" si="477"/>
        <v>278919402</v>
      </c>
      <c r="CH377" t="str">
        <f t="shared" si="478"/>
        <v>{{5,1,1,29286537,0}|</v>
      </c>
      <c r="CI377" t="str">
        <f t="shared" si="479"/>
        <v>{5,1,2,31180800,0}|</v>
      </c>
      <c r="CJ377" t="str">
        <f t="shared" si="480"/>
        <v>{5,1,3,669406566,3}}</v>
      </c>
      <c r="CK377" t="str">
        <f t="shared" si="481"/>
        <v/>
      </c>
      <c r="CL377" t="str">
        <f t="shared" si="482"/>
        <v>{{5,1,1,12202723,0}|</v>
      </c>
      <c r="CM377" t="str">
        <f t="shared" si="483"/>
        <v>{5,1,2,12992000,0}|</v>
      </c>
      <c r="CN377" t="str">
        <f t="shared" si="484"/>
        <v>{5,1,3,278919402,3}}</v>
      </c>
      <c r="CO377" t="str">
        <f t="shared" si="485"/>
        <v/>
      </c>
      <c r="CP377" t="str">
        <f t="shared" si="486"/>
        <v>{{5,1,1,29286537,0}|</v>
      </c>
      <c r="CQ377" t="str">
        <f t="shared" si="487"/>
        <v>{5,1,2,31180800,0}|</v>
      </c>
      <c r="CR377" t="str">
        <f t="shared" si="488"/>
        <v>{5,1,3,669406566,3}}</v>
      </c>
      <c r="CS377" t="str">
        <f t="shared" si="489"/>
        <v/>
      </c>
      <c r="CT377" t="str">
        <f t="shared" si="490"/>
        <v>{{5,1,1,12202723,0}|</v>
      </c>
      <c r="CU377" t="str">
        <f t="shared" si="491"/>
        <v>{5,1,2,12992000,0}|</v>
      </c>
      <c r="CV377" t="str">
        <f t="shared" si="492"/>
        <v>{5,1,3,278919402,3}}</v>
      </c>
    </row>
    <row r="378" spans="50:100" x14ac:dyDescent="0.15">
      <c r="AX378">
        <v>372</v>
      </c>
      <c r="AZ378">
        <f t="shared" ref="AZ378:BC378" si="542">AZ318</f>
        <v>3</v>
      </c>
      <c r="BA378">
        <f t="shared" si="542"/>
        <v>0.6</v>
      </c>
      <c r="BB378">
        <f t="shared" si="542"/>
        <v>1.5</v>
      </c>
      <c r="BC378">
        <f t="shared" si="542"/>
        <v>0.75</v>
      </c>
      <c r="BE378">
        <f t="shared" si="457"/>
        <v>1200</v>
      </c>
      <c r="BF378">
        <f t="shared" si="458"/>
        <v>500</v>
      </c>
      <c r="BG378">
        <f t="shared" si="459"/>
        <v>1100</v>
      </c>
      <c r="BH378">
        <f t="shared" si="460"/>
        <v>620</v>
      </c>
      <c r="BN378">
        <f>'sheet1 (2)'!Y377</f>
        <v>6852760</v>
      </c>
      <c r="BO378">
        <f>'sheet1 (2)'!Z377</f>
        <v>1596000</v>
      </c>
      <c r="BP378">
        <f>'sheet1 (2)'!AA377</f>
        <v>34263805</v>
      </c>
      <c r="BR378">
        <f t="shared" si="466"/>
        <v>1644662</v>
      </c>
      <c r="BS378">
        <f t="shared" si="467"/>
        <v>383040</v>
      </c>
      <c r="BT378">
        <f t="shared" si="468"/>
        <v>8223313</v>
      </c>
      <c r="BV378">
        <f t="shared" si="469"/>
        <v>685276</v>
      </c>
      <c r="BW378">
        <f t="shared" si="470"/>
        <v>159600</v>
      </c>
      <c r="BX378">
        <f t="shared" si="471"/>
        <v>3426380</v>
      </c>
      <c r="BZ378">
        <f t="shared" si="472"/>
        <v>1507607</v>
      </c>
      <c r="CA378">
        <f t="shared" si="473"/>
        <v>351120</v>
      </c>
      <c r="CB378">
        <f t="shared" si="474"/>
        <v>7538037</v>
      </c>
      <c r="CD378">
        <f t="shared" si="475"/>
        <v>849742</v>
      </c>
      <c r="CE378">
        <f t="shared" si="476"/>
        <v>197904</v>
      </c>
      <c r="CF378">
        <f t="shared" si="477"/>
        <v>4248711</v>
      </c>
      <c r="CH378" t="str">
        <f t="shared" si="478"/>
        <v>{{5,1,1,1644662,0}|</v>
      </c>
      <c r="CI378" t="str">
        <f t="shared" si="479"/>
        <v>{5,1,2,383040,0}|</v>
      </c>
      <c r="CJ378" t="str">
        <f t="shared" si="480"/>
        <v>{5,1,3,8223313,3}}</v>
      </c>
      <c r="CK378" t="str">
        <f t="shared" si="481"/>
        <v/>
      </c>
      <c r="CL378" t="str">
        <f t="shared" si="482"/>
        <v>{{5,1,1,685276,0}|</v>
      </c>
      <c r="CM378" t="str">
        <f t="shared" si="483"/>
        <v>{5,1,2,159600,0}|</v>
      </c>
      <c r="CN378" t="str">
        <f t="shared" si="484"/>
        <v>{5,1,3,3426380,3}}</v>
      </c>
      <c r="CO378" t="str">
        <f t="shared" si="485"/>
        <v/>
      </c>
      <c r="CP378" t="str">
        <f t="shared" si="486"/>
        <v>{{5,1,1,1507607,0}|</v>
      </c>
      <c r="CQ378" t="str">
        <f t="shared" si="487"/>
        <v>{5,1,2,351120,0}|</v>
      </c>
      <c r="CR378" t="str">
        <f t="shared" si="488"/>
        <v>{5,1,3,7538037,3}}</v>
      </c>
      <c r="CS378" t="str">
        <f t="shared" si="489"/>
        <v/>
      </c>
      <c r="CT378" t="str">
        <f t="shared" si="490"/>
        <v>{{5,1,1,849742,0}|</v>
      </c>
      <c r="CU378" t="str">
        <f t="shared" si="491"/>
        <v>{5,1,2,197904,0}|</v>
      </c>
      <c r="CV378" t="str">
        <f t="shared" si="492"/>
        <v>{5,1,3,4248711,3}}</v>
      </c>
    </row>
    <row r="379" spans="50:100" x14ac:dyDescent="0.15">
      <c r="AX379">
        <v>373</v>
      </c>
      <c r="AZ379">
        <f t="shared" ref="AZ379:BC379" si="543">AZ319</f>
        <v>1.5</v>
      </c>
      <c r="BA379">
        <f t="shared" si="543"/>
        <v>1</v>
      </c>
      <c r="BB379">
        <f t="shared" si="543"/>
        <v>0.75</v>
      </c>
      <c r="BC379">
        <f t="shared" si="543"/>
        <v>1</v>
      </c>
      <c r="BE379">
        <f t="shared" si="457"/>
        <v>1100</v>
      </c>
      <c r="BF379">
        <f t="shared" si="458"/>
        <v>700</v>
      </c>
      <c r="BG379">
        <f t="shared" si="459"/>
        <v>620</v>
      </c>
      <c r="BH379">
        <f t="shared" si="460"/>
        <v>700</v>
      </c>
      <c r="BN379">
        <f>'sheet1 (2)'!Y378</f>
        <v>8689180</v>
      </c>
      <c r="BO379">
        <f>'sheet1 (2)'!Z378</f>
        <v>1543500</v>
      </c>
      <c r="BP379">
        <f>'sheet1 (2)'!AA378</f>
        <v>33136706</v>
      </c>
      <c r="BR379">
        <f t="shared" si="466"/>
        <v>1911619</v>
      </c>
      <c r="BS379">
        <f t="shared" si="467"/>
        <v>339570</v>
      </c>
      <c r="BT379">
        <f t="shared" si="468"/>
        <v>7290075</v>
      </c>
      <c r="BV379">
        <f t="shared" si="469"/>
        <v>1216485</v>
      </c>
      <c r="BW379">
        <f t="shared" si="470"/>
        <v>216090</v>
      </c>
      <c r="BX379">
        <f t="shared" si="471"/>
        <v>4639138</v>
      </c>
      <c r="BZ379">
        <f t="shared" si="472"/>
        <v>1077458</v>
      </c>
      <c r="CA379">
        <f t="shared" si="473"/>
        <v>191394</v>
      </c>
      <c r="CB379">
        <f t="shared" si="474"/>
        <v>4108951</v>
      </c>
      <c r="CD379">
        <f t="shared" si="475"/>
        <v>1216485</v>
      </c>
      <c r="CE379">
        <f t="shared" si="476"/>
        <v>216090</v>
      </c>
      <c r="CF379">
        <f t="shared" si="477"/>
        <v>4639138</v>
      </c>
      <c r="CH379" t="str">
        <f t="shared" si="478"/>
        <v>{{5,1,1,1911619,0}|</v>
      </c>
      <c r="CI379" t="str">
        <f t="shared" si="479"/>
        <v>{5,1,2,339570,0}|</v>
      </c>
      <c r="CJ379" t="str">
        <f t="shared" si="480"/>
        <v>{5,1,3,7290075,3}}</v>
      </c>
      <c r="CK379" t="str">
        <f t="shared" si="481"/>
        <v/>
      </c>
      <c r="CL379" t="str">
        <f t="shared" si="482"/>
        <v>{{5,1,1,1216485,0}|</v>
      </c>
      <c r="CM379" t="str">
        <f t="shared" si="483"/>
        <v>{5,1,2,216090,0}|</v>
      </c>
      <c r="CN379" t="str">
        <f t="shared" si="484"/>
        <v>{5,1,3,4639138,3}}</v>
      </c>
      <c r="CO379" t="str">
        <f t="shared" si="485"/>
        <v/>
      </c>
      <c r="CP379" t="str">
        <f t="shared" si="486"/>
        <v>{{5,1,1,1077458,0}|</v>
      </c>
      <c r="CQ379" t="str">
        <f t="shared" si="487"/>
        <v>{5,1,2,191394,0}|</v>
      </c>
      <c r="CR379" t="str">
        <f t="shared" si="488"/>
        <v>{5,1,3,4108951,3}}</v>
      </c>
      <c r="CS379" t="str">
        <f t="shared" si="489"/>
        <v/>
      </c>
      <c r="CT379" t="str">
        <f t="shared" si="490"/>
        <v>{{5,1,1,1216485,0}|</v>
      </c>
      <c r="CU379" t="str">
        <f t="shared" si="491"/>
        <v>{5,1,2,216090,0}|</v>
      </c>
      <c r="CV379" t="str">
        <f t="shared" si="492"/>
        <v>{5,1,3,4639138,3}}</v>
      </c>
    </row>
    <row r="380" spans="50:100" x14ac:dyDescent="0.15">
      <c r="AX380">
        <v>374</v>
      </c>
      <c r="AZ380">
        <f t="shared" ref="AZ380:BC380" si="544">AZ320</f>
        <v>3</v>
      </c>
      <c r="BA380">
        <f t="shared" si="544"/>
        <v>0.5</v>
      </c>
      <c r="BB380">
        <f t="shared" si="544"/>
        <v>1.5</v>
      </c>
      <c r="BC380">
        <f t="shared" si="544"/>
        <v>1</v>
      </c>
      <c r="BE380">
        <f t="shared" si="457"/>
        <v>1200</v>
      </c>
      <c r="BF380">
        <f t="shared" si="458"/>
        <v>420</v>
      </c>
      <c r="BG380">
        <f t="shared" si="459"/>
        <v>1100</v>
      </c>
      <c r="BH380">
        <f t="shared" si="460"/>
        <v>700</v>
      </c>
      <c r="BN380">
        <f>'sheet1 (2)'!Y379</f>
        <v>15250398</v>
      </c>
      <c r="BO380">
        <f>'sheet1 (2)'!Z379</f>
        <v>2347800</v>
      </c>
      <c r="BP380">
        <f>'sheet1 (2)'!AA379</f>
        <v>50403861</v>
      </c>
      <c r="BR380">
        <f t="shared" si="466"/>
        <v>3660095</v>
      </c>
      <c r="BS380">
        <f t="shared" si="467"/>
        <v>563472</v>
      </c>
      <c r="BT380">
        <f t="shared" si="468"/>
        <v>12096926</v>
      </c>
      <c r="BV380">
        <f t="shared" si="469"/>
        <v>1281033</v>
      </c>
      <c r="BW380">
        <f t="shared" si="470"/>
        <v>197215</v>
      </c>
      <c r="BX380">
        <f t="shared" si="471"/>
        <v>4233924</v>
      </c>
      <c r="BZ380">
        <f t="shared" si="472"/>
        <v>3355087</v>
      </c>
      <c r="CA380">
        <f t="shared" si="473"/>
        <v>516516</v>
      </c>
      <c r="CB380">
        <f t="shared" si="474"/>
        <v>11088849</v>
      </c>
      <c r="CD380">
        <f t="shared" si="475"/>
        <v>2135055</v>
      </c>
      <c r="CE380">
        <f t="shared" si="476"/>
        <v>328692</v>
      </c>
      <c r="CF380">
        <f t="shared" si="477"/>
        <v>7056540</v>
      </c>
      <c r="CH380" t="str">
        <f t="shared" si="478"/>
        <v>{{5,1,1,3660095,0}|</v>
      </c>
      <c r="CI380" t="str">
        <f t="shared" si="479"/>
        <v>{5,1,2,563472,0}|</v>
      </c>
      <c r="CJ380" t="str">
        <f t="shared" si="480"/>
        <v>{5,1,3,12096926,3}}</v>
      </c>
      <c r="CK380" t="str">
        <f t="shared" si="481"/>
        <v/>
      </c>
      <c r="CL380" t="str">
        <f t="shared" si="482"/>
        <v>{{5,1,1,1281033,0}|</v>
      </c>
      <c r="CM380" t="str">
        <f t="shared" si="483"/>
        <v>{5,1,2,197215,0}|</v>
      </c>
      <c r="CN380" t="str">
        <f t="shared" si="484"/>
        <v>{5,1,3,4233924,3}}</v>
      </c>
      <c r="CO380" t="str">
        <f t="shared" si="485"/>
        <v/>
      </c>
      <c r="CP380" t="str">
        <f t="shared" si="486"/>
        <v>{{5,1,1,3355087,0}|</v>
      </c>
      <c r="CQ380" t="str">
        <f t="shared" si="487"/>
        <v>{5,1,2,516516,0}|</v>
      </c>
      <c r="CR380" t="str">
        <f t="shared" si="488"/>
        <v>{5,1,3,11088849,3}}</v>
      </c>
      <c r="CS380" t="str">
        <f t="shared" si="489"/>
        <v/>
      </c>
      <c r="CT380" t="str">
        <f t="shared" si="490"/>
        <v>{{5,1,1,2135055,0}|</v>
      </c>
      <c r="CU380" t="str">
        <f t="shared" si="491"/>
        <v>{5,1,2,328692,0}|</v>
      </c>
      <c r="CV380" t="str">
        <f t="shared" si="492"/>
        <v>{5,1,3,7056540,3}}</v>
      </c>
    </row>
    <row r="381" spans="50:100" x14ac:dyDescent="0.15">
      <c r="AX381">
        <v>375</v>
      </c>
      <c r="AZ381">
        <f t="shared" ref="AZ381:BC381" si="545">AZ321</f>
        <v>1.5</v>
      </c>
      <c r="BA381">
        <f t="shared" si="545"/>
        <v>1</v>
      </c>
      <c r="BB381">
        <f t="shared" si="545"/>
        <v>0.75</v>
      </c>
      <c r="BC381">
        <f t="shared" si="545"/>
        <v>1</v>
      </c>
      <c r="BE381">
        <f t="shared" si="457"/>
        <v>1100</v>
      </c>
      <c r="BF381">
        <f t="shared" si="458"/>
        <v>700</v>
      </c>
      <c r="BG381">
        <f t="shared" si="459"/>
        <v>620</v>
      </c>
      <c r="BH381">
        <f t="shared" si="460"/>
        <v>700</v>
      </c>
      <c r="BN381">
        <f>'sheet1 (2)'!Y380</f>
        <v>24056798</v>
      </c>
      <c r="BO381">
        <f>'sheet1 (2)'!Z380</f>
        <v>19126800</v>
      </c>
      <c r="BP381">
        <f>'sheet1 (2)'!AA380</f>
        <v>410624663</v>
      </c>
      <c r="BR381">
        <f t="shared" si="466"/>
        <v>5292495</v>
      </c>
      <c r="BS381">
        <f t="shared" si="467"/>
        <v>4207896</v>
      </c>
      <c r="BT381">
        <f t="shared" si="468"/>
        <v>90337425</v>
      </c>
      <c r="BV381">
        <f t="shared" si="469"/>
        <v>3367951</v>
      </c>
      <c r="BW381">
        <f t="shared" si="470"/>
        <v>2677752</v>
      </c>
      <c r="BX381">
        <f t="shared" si="471"/>
        <v>57487452</v>
      </c>
      <c r="BZ381">
        <f t="shared" si="472"/>
        <v>2983042</v>
      </c>
      <c r="CA381">
        <f t="shared" si="473"/>
        <v>2371723</v>
      </c>
      <c r="CB381">
        <f t="shared" si="474"/>
        <v>50917458</v>
      </c>
      <c r="CD381">
        <f t="shared" si="475"/>
        <v>3367951</v>
      </c>
      <c r="CE381">
        <f t="shared" si="476"/>
        <v>2677752</v>
      </c>
      <c r="CF381">
        <f t="shared" si="477"/>
        <v>57487452</v>
      </c>
      <c r="CH381" t="str">
        <f t="shared" si="478"/>
        <v>{{5,1,1,5292495,0}|</v>
      </c>
      <c r="CI381" t="str">
        <f t="shared" si="479"/>
        <v>{5,1,2,4207896,0}|</v>
      </c>
      <c r="CJ381" t="str">
        <f t="shared" si="480"/>
        <v>{5,1,3,90337425,3}}</v>
      </c>
      <c r="CK381" t="str">
        <f t="shared" si="481"/>
        <v/>
      </c>
      <c r="CL381" t="str">
        <f t="shared" si="482"/>
        <v>{{5,1,1,3367951,0}|</v>
      </c>
      <c r="CM381" t="str">
        <f t="shared" si="483"/>
        <v>{5,1,2,2677752,0}|</v>
      </c>
      <c r="CN381" t="str">
        <f t="shared" si="484"/>
        <v>{5,1,3,57487452,3}}</v>
      </c>
      <c r="CO381" t="str">
        <f t="shared" si="485"/>
        <v/>
      </c>
      <c r="CP381" t="str">
        <f t="shared" si="486"/>
        <v>{{5,1,1,2983042,0}|</v>
      </c>
      <c r="CQ381" t="str">
        <f t="shared" si="487"/>
        <v>{5,1,2,2371723,0}|</v>
      </c>
      <c r="CR381" t="str">
        <f t="shared" si="488"/>
        <v>{5,1,3,50917458,3}}</v>
      </c>
      <c r="CS381" t="str">
        <f t="shared" si="489"/>
        <v/>
      </c>
      <c r="CT381" t="str">
        <f t="shared" si="490"/>
        <v>{{5,1,1,3367951,0}|</v>
      </c>
      <c r="CU381" t="str">
        <f t="shared" si="491"/>
        <v>{5,1,2,2677752,0}|</v>
      </c>
      <c r="CV381" t="str">
        <f t="shared" si="492"/>
        <v>{5,1,3,57487452,3}}</v>
      </c>
    </row>
    <row r="382" spans="50:100" x14ac:dyDescent="0.15">
      <c r="AX382">
        <v>376</v>
      </c>
      <c r="AZ382">
        <f t="shared" ref="AZ382:BC382" si="546">AZ322</f>
        <v>1.5</v>
      </c>
      <c r="BA382">
        <f t="shared" si="546"/>
        <v>1</v>
      </c>
      <c r="BB382">
        <f t="shared" si="546"/>
        <v>0.75</v>
      </c>
      <c r="BC382">
        <f t="shared" si="546"/>
        <v>1</v>
      </c>
      <c r="BE382">
        <f t="shared" si="457"/>
        <v>1100</v>
      </c>
      <c r="BF382">
        <f t="shared" si="458"/>
        <v>700</v>
      </c>
      <c r="BG382">
        <f t="shared" si="459"/>
        <v>620</v>
      </c>
      <c r="BH382">
        <f t="shared" si="460"/>
        <v>700</v>
      </c>
      <c r="BN382">
        <f>'sheet1 (2)'!Y381</f>
        <v>35706492</v>
      </c>
      <c r="BO382">
        <f>'sheet1 (2)'!Z381</f>
        <v>22050000</v>
      </c>
      <c r="BP382">
        <f>'sheet1 (2)'!AA381</f>
        <v>473381529</v>
      </c>
      <c r="BR382">
        <f t="shared" si="466"/>
        <v>7855428</v>
      </c>
      <c r="BS382">
        <f t="shared" si="467"/>
        <v>4851000</v>
      </c>
      <c r="BT382">
        <f t="shared" si="468"/>
        <v>104143936</v>
      </c>
      <c r="BV382">
        <f t="shared" si="469"/>
        <v>4998908</v>
      </c>
      <c r="BW382">
        <f t="shared" si="470"/>
        <v>3087000</v>
      </c>
      <c r="BX382">
        <f t="shared" si="471"/>
        <v>66273414</v>
      </c>
      <c r="BZ382">
        <f t="shared" si="472"/>
        <v>4427605</v>
      </c>
      <c r="CA382">
        <f t="shared" si="473"/>
        <v>2734200</v>
      </c>
      <c r="CB382">
        <f t="shared" si="474"/>
        <v>58699309</v>
      </c>
      <c r="CD382">
        <f t="shared" si="475"/>
        <v>4998908</v>
      </c>
      <c r="CE382">
        <f t="shared" si="476"/>
        <v>3087000</v>
      </c>
      <c r="CF382">
        <f t="shared" si="477"/>
        <v>66273414</v>
      </c>
      <c r="CH382" t="str">
        <f t="shared" si="478"/>
        <v>{{5,1,1,7855428,0}|</v>
      </c>
      <c r="CI382" t="str">
        <f t="shared" si="479"/>
        <v>{5,1,2,4851000,0}|</v>
      </c>
      <c r="CJ382" t="str">
        <f t="shared" si="480"/>
        <v>{5,1,3,104143936,3}}</v>
      </c>
      <c r="CK382" t="str">
        <f t="shared" si="481"/>
        <v/>
      </c>
      <c r="CL382" t="str">
        <f t="shared" si="482"/>
        <v>{{5,1,1,4998908,0}|</v>
      </c>
      <c r="CM382" t="str">
        <f t="shared" si="483"/>
        <v>{5,1,2,3087000,0}|</v>
      </c>
      <c r="CN382" t="str">
        <f t="shared" si="484"/>
        <v>{5,1,3,66273414,3}}</v>
      </c>
      <c r="CO382" t="str">
        <f t="shared" si="485"/>
        <v/>
      </c>
      <c r="CP382" t="str">
        <f t="shared" si="486"/>
        <v>{{5,1,1,4427605,0}|</v>
      </c>
      <c r="CQ382" t="str">
        <f t="shared" si="487"/>
        <v>{5,1,2,2734200,0}|</v>
      </c>
      <c r="CR382" t="str">
        <f t="shared" si="488"/>
        <v>{5,1,3,58699309,3}}</v>
      </c>
      <c r="CS382" t="str">
        <f t="shared" si="489"/>
        <v/>
      </c>
      <c r="CT382" t="str">
        <f t="shared" si="490"/>
        <v>{{5,1,1,4998908,0}|</v>
      </c>
      <c r="CU382" t="str">
        <f t="shared" si="491"/>
        <v>{5,1,2,3087000,0}|</v>
      </c>
      <c r="CV382" t="str">
        <f t="shared" si="492"/>
        <v>{5,1,3,66273414,3}}</v>
      </c>
    </row>
    <row r="383" spans="50:100" x14ac:dyDescent="0.15">
      <c r="AX383">
        <v>377</v>
      </c>
      <c r="AZ383">
        <f t="shared" ref="AZ383:BC383" si="547">AZ323</f>
        <v>1</v>
      </c>
      <c r="BA383">
        <f t="shared" si="547"/>
        <v>0.5</v>
      </c>
      <c r="BB383">
        <f t="shared" si="547"/>
        <v>1.5</v>
      </c>
      <c r="BC383">
        <f t="shared" si="547"/>
        <v>3</v>
      </c>
      <c r="BE383">
        <f t="shared" si="457"/>
        <v>700</v>
      </c>
      <c r="BF383">
        <f t="shared" si="458"/>
        <v>420</v>
      </c>
      <c r="BG383">
        <f t="shared" si="459"/>
        <v>1100</v>
      </c>
      <c r="BH383">
        <f t="shared" si="460"/>
        <v>1200</v>
      </c>
      <c r="BN383">
        <f>'sheet1 (2)'!Y382</f>
        <v>80258456</v>
      </c>
      <c r="BO383">
        <f>'sheet1 (2)'!Z382</f>
        <v>139664000</v>
      </c>
      <c r="BP383">
        <f>'sheet1 (2)'!AA382</f>
        <v>2998383581</v>
      </c>
      <c r="BR383">
        <f t="shared" si="466"/>
        <v>11236183</v>
      </c>
      <c r="BS383">
        <f t="shared" si="467"/>
        <v>19552960</v>
      </c>
      <c r="BT383">
        <f t="shared" si="468"/>
        <v>419773701</v>
      </c>
      <c r="BV383">
        <f t="shared" si="469"/>
        <v>6741710</v>
      </c>
      <c r="BW383">
        <f t="shared" si="470"/>
        <v>11731776</v>
      </c>
      <c r="BX383">
        <f t="shared" si="471"/>
        <v>251864220</v>
      </c>
      <c r="BZ383">
        <f t="shared" si="472"/>
        <v>17656860</v>
      </c>
      <c r="CA383">
        <f t="shared" si="473"/>
        <v>30726080</v>
      </c>
      <c r="CB383">
        <f t="shared" si="474"/>
        <v>659644387</v>
      </c>
      <c r="CD383">
        <f t="shared" si="475"/>
        <v>19262029</v>
      </c>
      <c r="CE383">
        <f t="shared" si="476"/>
        <v>33519360</v>
      </c>
      <c r="CF383">
        <f t="shared" si="477"/>
        <v>719612059</v>
      </c>
      <c r="CH383" t="str">
        <f t="shared" si="478"/>
        <v>{{5,1,1,11236183,0}|</v>
      </c>
      <c r="CI383" t="str">
        <f t="shared" si="479"/>
        <v>{5,1,2,19552960,0}|</v>
      </c>
      <c r="CJ383" t="str">
        <f t="shared" si="480"/>
        <v>{5,1,3,419773701,3}}</v>
      </c>
      <c r="CK383" t="str">
        <f t="shared" si="481"/>
        <v/>
      </c>
      <c r="CL383" t="str">
        <f t="shared" si="482"/>
        <v>{{5,1,1,6741710,0}|</v>
      </c>
      <c r="CM383" t="str">
        <f t="shared" si="483"/>
        <v>{5,1,2,11731776,0}|</v>
      </c>
      <c r="CN383" t="str">
        <f t="shared" si="484"/>
        <v>{5,1,3,251864220,3}}</v>
      </c>
      <c r="CO383" t="str">
        <f t="shared" si="485"/>
        <v/>
      </c>
      <c r="CP383" t="str">
        <f t="shared" si="486"/>
        <v>{{5,1,1,17656860,0}|</v>
      </c>
      <c r="CQ383" t="str">
        <f t="shared" si="487"/>
        <v>{5,1,2,30726080,0}|</v>
      </c>
      <c r="CR383" t="str">
        <f t="shared" si="488"/>
        <v>{5,1,3,659644387,3}}</v>
      </c>
      <c r="CS383" t="str">
        <f t="shared" si="489"/>
        <v/>
      </c>
      <c r="CT383" t="str">
        <f t="shared" si="490"/>
        <v>{{5,1,1,19262029,0}|</v>
      </c>
      <c r="CU383" t="str">
        <f t="shared" si="491"/>
        <v>{5,1,2,33519360,0}|</v>
      </c>
      <c r="CV383" t="str">
        <f t="shared" si="492"/>
        <v>{5,1,3,719612059,3}}</v>
      </c>
    </row>
    <row r="384" spans="50:100" x14ac:dyDescent="0.15">
      <c r="AX384">
        <v>378</v>
      </c>
      <c r="AZ384">
        <f t="shared" ref="AZ384:BC384" si="548">AZ324</f>
        <v>1.5</v>
      </c>
      <c r="BA384">
        <f t="shared" si="548"/>
        <v>1.5</v>
      </c>
      <c r="BB384">
        <f t="shared" si="548"/>
        <v>0.6</v>
      </c>
      <c r="BC384">
        <f t="shared" si="548"/>
        <v>1</v>
      </c>
      <c r="BE384">
        <f t="shared" si="457"/>
        <v>1100</v>
      </c>
      <c r="BF384">
        <f t="shared" si="458"/>
        <v>1100</v>
      </c>
      <c r="BG384">
        <f t="shared" si="459"/>
        <v>500</v>
      </c>
      <c r="BH384">
        <f t="shared" si="460"/>
        <v>700</v>
      </c>
      <c r="BN384">
        <f>'sheet1 (2)'!Y383</f>
        <v>83928290</v>
      </c>
      <c r="BO384">
        <f>'sheet1 (2)'!Z383</f>
        <v>163800000</v>
      </c>
      <c r="BP384">
        <f>'sheet1 (2)'!AA383</f>
        <v>3516548507</v>
      </c>
      <c r="BR384">
        <f t="shared" si="466"/>
        <v>18464223</v>
      </c>
      <c r="BS384">
        <f t="shared" si="467"/>
        <v>36036000</v>
      </c>
      <c r="BT384">
        <f t="shared" si="468"/>
        <v>773640671</v>
      </c>
      <c r="BV384">
        <f t="shared" si="469"/>
        <v>18464223</v>
      </c>
      <c r="BW384">
        <f t="shared" si="470"/>
        <v>36036000</v>
      </c>
      <c r="BX384">
        <f t="shared" si="471"/>
        <v>773640671</v>
      </c>
      <c r="BZ384">
        <f t="shared" si="472"/>
        <v>8392829</v>
      </c>
      <c r="CA384">
        <f t="shared" si="473"/>
        <v>16380000</v>
      </c>
      <c r="CB384">
        <f t="shared" si="474"/>
        <v>351654850</v>
      </c>
      <c r="CD384">
        <f t="shared" si="475"/>
        <v>11749960</v>
      </c>
      <c r="CE384">
        <f t="shared" si="476"/>
        <v>22932000</v>
      </c>
      <c r="CF384">
        <f t="shared" si="477"/>
        <v>492316790</v>
      </c>
      <c r="CH384" t="str">
        <f t="shared" si="478"/>
        <v>{{5,1,1,18464223,0}|</v>
      </c>
      <c r="CI384" t="str">
        <f t="shared" si="479"/>
        <v>{5,1,2,36036000,0}|</v>
      </c>
      <c r="CJ384" t="str">
        <f t="shared" si="480"/>
        <v>{5,1,3,773640671,3}}</v>
      </c>
      <c r="CK384" t="str">
        <f t="shared" si="481"/>
        <v/>
      </c>
      <c r="CL384" t="str">
        <f t="shared" si="482"/>
        <v>{{5,1,1,18464223,0}|</v>
      </c>
      <c r="CM384" t="str">
        <f t="shared" si="483"/>
        <v>{5,1,2,36036000,0}|</v>
      </c>
      <c r="CN384" t="str">
        <f t="shared" si="484"/>
        <v>{5,1,3,773640671,3}}</v>
      </c>
      <c r="CO384" t="str">
        <f t="shared" si="485"/>
        <v/>
      </c>
      <c r="CP384" t="str">
        <f t="shared" si="486"/>
        <v>{{5,1,1,8392829,0}|</v>
      </c>
      <c r="CQ384" t="str">
        <f t="shared" si="487"/>
        <v>{5,1,2,16380000,0}|</v>
      </c>
      <c r="CR384" t="str">
        <f t="shared" si="488"/>
        <v>{5,1,3,351654850,3}}</v>
      </c>
      <c r="CS384" t="str">
        <f t="shared" si="489"/>
        <v/>
      </c>
      <c r="CT384" t="str">
        <f t="shared" si="490"/>
        <v>{{5,1,1,11749960,0}|</v>
      </c>
      <c r="CU384" t="str">
        <f t="shared" si="491"/>
        <v>{5,1,2,22932000,0}|</v>
      </c>
      <c r="CV384" t="str">
        <f t="shared" si="492"/>
        <v>{5,1,3,492316790,3}}</v>
      </c>
    </row>
    <row r="385" spans="50:100" x14ac:dyDescent="0.15">
      <c r="AX385">
        <v>379</v>
      </c>
      <c r="AZ385">
        <f t="shared" ref="AZ385:BC385" si="549">AZ325</f>
        <v>3</v>
      </c>
      <c r="BA385">
        <f t="shared" si="549"/>
        <v>0.42857142857142855</v>
      </c>
      <c r="BB385">
        <f t="shared" si="549"/>
        <v>1</v>
      </c>
      <c r="BC385">
        <f t="shared" si="549"/>
        <v>3</v>
      </c>
      <c r="BE385">
        <f t="shared" si="457"/>
        <v>1200</v>
      </c>
      <c r="BF385">
        <f t="shared" si="458"/>
        <v>280</v>
      </c>
      <c r="BG385">
        <f t="shared" si="459"/>
        <v>700</v>
      </c>
      <c r="BH385">
        <f t="shared" si="460"/>
        <v>1200</v>
      </c>
      <c r="BN385">
        <f>'sheet1 (2)'!Y384</f>
        <v>83209952</v>
      </c>
      <c r="BO385">
        <f>'sheet1 (2)'!Z384</f>
        <v>189875000</v>
      </c>
      <c r="BP385">
        <f>'sheet1 (2)'!AA384</f>
        <v>4076340951</v>
      </c>
      <c r="BR385">
        <f t="shared" si="466"/>
        <v>19970388</v>
      </c>
      <c r="BS385">
        <f t="shared" si="467"/>
        <v>45570000</v>
      </c>
      <c r="BT385">
        <f t="shared" si="468"/>
        <v>978321828</v>
      </c>
      <c r="BV385">
        <f t="shared" si="469"/>
        <v>4659757</v>
      </c>
      <c r="BW385">
        <f t="shared" si="470"/>
        <v>10633000</v>
      </c>
      <c r="BX385">
        <f t="shared" si="471"/>
        <v>228275093</v>
      </c>
      <c r="BZ385">
        <f t="shared" si="472"/>
        <v>11649393</v>
      </c>
      <c r="CA385">
        <f t="shared" si="473"/>
        <v>26582500</v>
      </c>
      <c r="CB385">
        <f t="shared" si="474"/>
        <v>570687733</v>
      </c>
      <c r="CD385">
        <f t="shared" si="475"/>
        <v>19970388</v>
      </c>
      <c r="CE385">
        <f t="shared" si="476"/>
        <v>45570000</v>
      </c>
      <c r="CF385">
        <f t="shared" si="477"/>
        <v>978321828</v>
      </c>
      <c r="CH385" t="str">
        <f t="shared" si="478"/>
        <v>{{5,1,1,19970388,0}|</v>
      </c>
      <c r="CI385" t="str">
        <f t="shared" si="479"/>
        <v>{5,1,2,45570000,0}|</v>
      </c>
      <c r="CJ385" t="str">
        <f t="shared" si="480"/>
        <v>{5,1,3,978321828,3}}</v>
      </c>
      <c r="CK385" t="str">
        <f t="shared" si="481"/>
        <v/>
      </c>
      <c r="CL385" t="str">
        <f t="shared" si="482"/>
        <v>{{5,1,1,4659757,0}|</v>
      </c>
      <c r="CM385" t="str">
        <f t="shared" si="483"/>
        <v>{5,1,2,10633000,0}|</v>
      </c>
      <c r="CN385" t="str">
        <f t="shared" si="484"/>
        <v>{5,1,3,228275093,3}}</v>
      </c>
      <c r="CO385" t="str">
        <f t="shared" si="485"/>
        <v/>
      </c>
      <c r="CP385" t="str">
        <f t="shared" si="486"/>
        <v>{{5,1,1,11649393,0}|</v>
      </c>
      <c r="CQ385" t="str">
        <f t="shared" si="487"/>
        <v>{5,1,2,26582500,0}|</v>
      </c>
      <c r="CR385" t="str">
        <f t="shared" si="488"/>
        <v>{5,1,3,570687733,3}}</v>
      </c>
      <c r="CS385" t="str">
        <f t="shared" si="489"/>
        <v/>
      </c>
      <c r="CT385" t="str">
        <f t="shared" si="490"/>
        <v>{{5,1,1,19970388,0}|</v>
      </c>
      <c r="CU385" t="str">
        <f t="shared" si="491"/>
        <v>{5,1,2,45570000,0}|</v>
      </c>
      <c r="CV385" t="str">
        <f t="shared" si="492"/>
        <v>{5,1,3,978321828,3}}</v>
      </c>
    </row>
    <row r="386" spans="50:100" x14ac:dyDescent="0.15">
      <c r="AX386">
        <v>380</v>
      </c>
      <c r="AZ386">
        <f t="shared" ref="AZ386:BC386" si="550">AZ326</f>
        <v>1.5</v>
      </c>
      <c r="BA386">
        <f t="shared" si="550"/>
        <v>1</v>
      </c>
      <c r="BB386">
        <f t="shared" si="550"/>
        <v>0.75</v>
      </c>
      <c r="BC386">
        <f t="shared" si="550"/>
        <v>1</v>
      </c>
      <c r="BE386">
        <f t="shared" si="457"/>
        <v>1100</v>
      </c>
      <c r="BF386">
        <f t="shared" si="458"/>
        <v>700</v>
      </c>
      <c r="BG386">
        <f t="shared" si="459"/>
        <v>620</v>
      </c>
      <c r="BH386">
        <f t="shared" si="460"/>
        <v>700</v>
      </c>
      <c r="BN386">
        <f>'sheet1 (2)'!Y385</f>
        <v>131573014</v>
      </c>
      <c r="BO386">
        <f>'sheet1 (2)'!Z385</f>
        <v>215040000</v>
      </c>
      <c r="BP386">
        <f>'sheet1 (2)'!AA385</f>
        <v>4616597014</v>
      </c>
      <c r="BR386">
        <f t="shared" si="466"/>
        <v>28946063</v>
      </c>
      <c r="BS386">
        <f t="shared" si="467"/>
        <v>47308800</v>
      </c>
      <c r="BT386">
        <f t="shared" si="468"/>
        <v>1015651343</v>
      </c>
      <c r="BV386">
        <f t="shared" si="469"/>
        <v>18420221</v>
      </c>
      <c r="BW386">
        <f t="shared" si="470"/>
        <v>30105600</v>
      </c>
      <c r="BX386">
        <f t="shared" si="471"/>
        <v>646323581</v>
      </c>
      <c r="BZ386">
        <f t="shared" si="472"/>
        <v>16315053</v>
      </c>
      <c r="CA386">
        <f t="shared" si="473"/>
        <v>26664960</v>
      </c>
      <c r="CB386">
        <f t="shared" si="474"/>
        <v>572458029</v>
      </c>
      <c r="CD386">
        <f t="shared" si="475"/>
        <v>18420221</v>
      </c>
      <c r="CE386">
        <f t="shared" si="476"/>
        <v>30105600</v>
      </c>
      <c r="CF386">
        <f t="shared" si="477"/>
        <v>646323581</v>
      </c>
      <c r="CH386" t="str">
        <f t="shared" si="478"/>
        <v>{{5,1,1,28946063,0}|</v>
      </c>
      <c r="CI386" t="str">
        <f t="shared" si="479"/>
        <v>{5,1,2,47308800,0}|</v>
      </c>
      <c r="CJ386" t="str">
        <f t="shared" si="480"/>
        <v>{5,1,3,1015651343,3}}</v>
      </c>
      <c r="CK386" t="str">
        <f t="shared" si="481"/>
        <v/>
      </c>
      <c r="CL386" t="str">
        <f t="shared" si="482"/>
        <v>{{5,1,1,18420221,0}|</v>
      </c>
      <c r="CM386" t="str">
        <f t="shared" si="483"/>
        <v>{5,1,2,30105600,0}|</v>
      </c>
      <c r="CN386" t="str">
        <f t="shared" si="484"/>
        <v>{5,1,3,646323581,3}}</v>
      </c>
      <c r="CO386" t="str">
        <f t="shared" si="485"/>
        <v/>
      </c>
      <c r="CP386" t="str">
        <f t="shared" si="486"/>
        <v>{{5,1,1,16315053,0}|</v>
      </c>
      <c r="CQ386" t="str">
        <f t="shared" si="487"/>
        <v>{5,1,2,26664960,0}|</v>
      </c>
      <c r="CR386" t="str">
        <f t="shared" si="488"/>
        <v>{5,1,3,572458029,3}}</v>
      </c>
      <c r="CS386" t="str">
        <f t="shared" si="489"/>
        <v/>
      </c>
      <c r="CT386" t="str">
        <f t="shared" si="490"/>
        <v>{{5,1,1,18420221,0}|</v>
      </c>
      <c r="CU386" t="str">
        <f t="shared" si="491"/>
        <v>{5,1,2,30105600,0}|</v>
      </c>
      <c r="CV386" t="str">
        <f t="shared" si="492"/>
        <v>{5,1,3,646323581,3}}</v>
      </c>
    </row>
    <row r="387" spans="50:100" x14ac:dyDescent="0.15">
      <c r="AX387">
        <v>381</v>
      </c>
      <c r="AZ387">
        <f t="shared" ref="AZ387:BC387" si="551">AZ327</f>
        <v>0.75</v>
      </c>
      <c r="BA387">
        <f t="shared" si="551"/>
        <v>1</v>
      </c>
      <c r="BB387">
        <f t="shared" si="551"/>
        <v>1</v>
      </c>
      <c r="BC387">
        <f t="shared" si="551"/>
        <v>1.5</v>
      </c>
      <c r="BE387">
        <f t="shared" ref="BE387:BE450" si="552">VLOOKUP(AZ387,$BJ$3:$BL$16,3,0)</f>
        <v>620</v>
      </c>
      <c r="BF387">
        <f t="shared" ref="BF387:BF450" si="553">VLOOKUP(BA387,$BJ$3:$BL$16,3,0)</f>
        <v>700</v>
      </c>
      <c r="BG387">
        <f t="shared" ref="BG387:BG450" si="554">VLOOKUP(BB387,$BJ$3:$BL$16,3,0)</f>
        <v>700</v>
      </c>
      <c r="BH387">
        <f t="shared" ref="BH387:BH450" si="555">VLOOKUP(BC387,$BJ$3:$BL$16,3,0)</f>
        <v>1100</v>
      </c>
      <c r="BN387">
        <f>'sheet1 (2)'!Y386</f>
        <v>140331324</v>
      </c>
      <c r="BO387">
        <f>'sheet1 (2)'!Z386</f>
        <v>214368000</v>
      </c>
      <c r="BP387">
        <f>'sheet1 (2)'!AA386</f>
        <v>4602170149</v>
      </c>
      <c r="BR387">
        <f t="shared" si="466"/>
        <v>17401084</v>
      </c>
      <c r="BS387">
        <f t="shared" si="467"/>
        <v>26581632</v>
      </c>
      <c r="BT387">
        <f t="shared" si="468"/>
        <v>570669098</v>
      </c>
      <c r="BV387">
        <f t="shared" si="469"/>
        <v>19646385</v>
      </c>
      <c r="BW387">
        <f t="shared" si="470"/>
        <v>30011520</v>
      </c>
      <c r="BX387">
        <f t="shared" si="471"/>
        <v>644303820</v>
      </c>
      <c r="BZ387">
        <f t="shared" si="472"/>
        <v>19646385</v>
      </c>
      <c r="CA387">
        <f t="shared" si="473"/>
        <v>30011520</v>
      </c>
      <c r="CB387">
        <f t="shared" si="474"/>
        <v>644303820</v>
      </c>
      <c r="CD387">
        <f t="shared" si="475"/>
        <v>30872891</v>
      </c>
      <c r="CE387">
        <f t="shared" si="476"/>
        <v>47160960</v>
      </c>
      <c r="CF387">
        <f t="shared" si="477"/>
        <v>1012477432</v>
      </c>
      <c r="CH387" t="str">
        <f t="shared" si="478"/>
        <v>{{5,1,1,17401084,0}|</v>
      </c>
      <c r="CI387" t="str">
        <f t="shared" si="479"/>
        <v>{5,1,2,26581632,0}|</v>
      </c>
      <c r="CJ387" t="str">
        <f t="shared" si="480"/>
        <v>{5,1,3,570669098,3}}</v>
      </c>
      <c r="CK387" t="str">
        <f t="shared" si="481"/>
        <v/>
      </c>
      <c r="CL387" t="str">
        <f t="shared" si="482"/>
        <v>{{5,1,1,19646385,0}|</v>
      </c>
      <c r="CM387" t="str">
        <f t="shared" si="483"/>
        <v>{5,1,2,30011520,0}|</v>
      </c>
      <c r="CN387" t="str">
        <f t="shared" si="484"/>
        <v>{5,1,3,644303820,3}}</v>
      </c>
      <c r="CO387" t="str">
        <f t="shared" si="485"/>
        <v/>
      </c>
      <c r="CP387" t="str">
        <f t="shared" si="486"/>
        <v>{{5,1,1,19646385,0}|</v>
      </c>
      <c r="CQ387" t="str">
        <f t="shared" si="487"/>
        <v>{5,1,2,30011520,0}|</v>
      </c>
      <c r="CR387" t="str">
        <f t="shared" si="488"/>
        <v>{5,1,3,644303820,3}}</v>
      </c>
      <c r="CS387" t="str">
        <f t="shared" si="489"/>
        <v/>
      </c>
      <c r="CT387" t="str">
        <f t="shared" si="490"/>
        <v>{{5,1,1,30872891,0}|</v>
      </c>
      <c r="CU387" t="str">
        <f t="shared" si="491"/>
        <v>{5,1,2,47160960,0}|</v>
      </c>
      <c r="CV387" t="str">
        <f t="shared" si="492"/>
        <v>{5,1,3,1012477432,3}}</v>
      </c>
    </row>
    <row r="388" spans="50:100" x14ac:dyDescent="0.15">
      <c r="AX388">
        <v>382</v>
      </c>
      <c r="AZ388">
        <f t="shared" ref="AZ388:BC388" si="556">AZ328</f>
        <v>1.5</v>
      </c>
      <c r="BA388">
        <f t="shared" si="556"/>
        <v>0.6</v>
      </c>
      <c r="BB388">
        <f t="shared" si="556"/>
        <v>1.5</v>
      </c>
      <c r="BC388">
        <f t="shared" si="556"/>
        <v>1</v>
      </c>
      <c r="BE388">
        <f t="shared" si="552"/>
        <v>1100</v>
      </c>
      <c r="BF388">
        <f t="shared" si="553"/>
        <v>500</v>
      </c>
      <c r="BG388">
        <f t="shared" si="554"/>
        <v>1100</v>
      </c>
      <c r="BH388">
        <f t="shared" si="555"/>
        <v>700</v>
      </c>
      <c r="BN388">
        <f>'sheet1 (2)'!Y387</f>
        <v>9197126</v>
      </c>
      <c r="BO388">
        <f>'sheet1 (2)'!Z387</f>
        <v>1176000</v>
      </c>
      <c r="BP388">
        <f>'sheet1 (2)'!AA387</f>
        <v>25247014</v>
      </c>
      <c r="BR388">
        <f t="shared" si="466"/>
        <v>2023367</v>
      </c>
      <c r="BS388">
        <f t="shared" si="467"/>
        <v>258720</v>
      </c>
      <c r="BT388">
        <f t="shared" si="468"/>
        <v>5554343</v>
      </c>
      <c r="BV388">
        <f t="shared" si="469"/>
        <v>919712</v>
      </c>
      <c r="BW388">
        <f t="shared" si="470"/>
        <v>117600</v>
      </c>
      <c r="BX388">
        <f t="shared" si="471"/>
        <v>2524701</v>
      </c>
      <c r="BZ388">
        <f t="shared" si="472"/>
        <v>2023367</v>
      </c>
      <c r="CA388">
        <f t="shared" si="473"/>
        <v>258720</v>
      </c>
      <c r="CB388">
        <f t="shared" si="474"/>
        <v>5554343</v>
      </c>
      <c r="CD388">
        <f t="shared" si="475"/>
        <v>1287597</v>
      </c>
      <c r="CE388">
        <f t="shared" si="476"/>
        <v>164640</v>
      </c>
      <c r="CF388">
        <f t="shared" si="477"/>
        <v>3534581</v>
      </c>
      <c r="CH388" t="str">
        <f t="shared" si="478"/>
        <v>{{5,1,1,2023367,0}|</v>
      </c>
      <c r="CI388" t="str">
        <f t="shared" si="479"/>
        <v>{5,1,2,258720,0}|</v>
      </c>
      <c r="CJ388" t="str">
        <f t="shared" si="480"/>
        <v>{5,1,3,5554343,3}}</v>
      </c>
      <c r="CK388" t="str">
        <f t="shared" si="481"/>
        <v/>
      </c>
      <c r="CL388" t="str">
        <f t="shared" si="482"/>
        <v>{{5,1,1,919712,0}|</v>
      </c>
      <c r="CM388" t="str">
        <f t="shared" si="483"/>
        <v>{5,1,2,117600,0}|</v>
      </c>
      <c r="CN388" t="str">
        <f t="shared" si="484"/>
        <v>{5,1,3,2524701,3}}</v>
      </c>
      <c r="CO388" t="str">
        <f t="shared" si="485"/>
        <v/>
      </c>
      <c r="CP388" t="str">
        <f t="shared" si="486"/>
        <v>{{5,1,1,2023367,0}|</v>
      </c>
      <c r="CQ388" t="str">
        <f t="shared" si="487"/>
        <v>{5,1,2,258720,0}|</v>
      </c>
      <c r="CR388" t="str">
        <f t="shared" si="488"/>
        <v>{5,1,3,5554343,3}}</v>
      </c>
      <c r="CS388" t="str">
        <f t="shared" si="489"/>
        <v/>
      </c>
      <c r="CT388" t="str">
        <f t="shared" si="490"/>
        <v>{{5,1,1,1287597,0}|</v>
      </c>
      <c r="CU388" t="str">
        <f t="shared" si="491"/>
        <v>{5,1,2,164640,0}|</v>
      </c>
      <c r="CV388" t="str">
        <f t="shared" si="492"/>
        <v>{5,1,3,3534581,3}}</v>
      </c>
    </row>
    <row r="389" spans="50:100" x14ac:dyDescent="0.15">
      <c r="AX389">
        <v>383</v>
      </c>
      <c r="AZ389">
        <f t="shared" ref="AZ389:BC389" si="557">AZ329</f>
        <v>1.5</v>
      </c>
      <c r="BA389">
        <f t="shared" si="557"/>
        <v>0.6</v>
      </c>
      <c r="BB389">
        <f t="shared" si="557"/>
        <v>3</v>
      </c>
      <c r="BC389">
        <f t="shared" si="557"/>
        <v>0.75</v>
      </c>
      <c r="BE389">
        <f t="shared" si="552"/>
        <v>1100</v>
      </c>
      <c r="BF389">
        <f t="shared" si="553"/>
        <v>500</v>
      </c>
      <c r="BG389">
        <f t="shared" si="554"/>
        <v>1200</v>
      </c>
      <c r="BH389">
        <f t="shared" si="555"/>
        <v>620</v>
      </c>
      <c r="BN389">
        <f>'sheet1 (2)'!Y388</f>
        <v>11781940</v>
      </c>
      <c r="BO389">
        <f>'sheet1 (2)'!Z388</f>
        <v>1131900</v>
      </c>
      <c r="BP389">
        <f>'sheet1 (2)'!AA388</f>
        <v>24300251</v>
      </c>
      <c r="BR389">
        <f t="shared" si="466"/>
        <v>2592026</v>
      </c>
      <c r="BS389">
        <f t="shared" si="467"/>
        <v>249018</v>
      </c>
      <c r="BT389">
        <f t="shared" si="468"/>
        <v>5346055</v>
      </c>
      <c r="BV389">
        <f t="shared" si="469"/>
        <v>1178194</v>
      </c>
      <c r="BW389">
        <f t="shared" si="470"/>
        <v>113190</v>
      </c>
      <c r="BX389">
        <f t="shared" si="471"/>
        <v>2430025</v>
      </c>
      <c r="BZ389">
        <f t="shared" si="472"/>
        <v>2827665</v>
      </c>
      <c r="CA389">
        <f t="shared" si="473"/>
        <v>271656</v>
      </c>
      <c r="CB389">
        <f t="shared" si="474"/>
        <v>5832060</v>
      </c>
      <c r="CD389">
        <f t="shared" si="475"/>
        <v>1460960</v>
      </c>
      <c r="CE389">
        <f t="shared" si="476"/>
        <v>140355</v>
      </c>
      <c r="CF389">
        <f t="shared" si="477"/>
        <v>3013231</v>
      </c>
      <c r="CH389" t="str">
        <f t="shared" si="478"/>
        <v>{{5,1,1,2592026,0}|</v>
      </c>
      <c r="CI389" t="str">
        <f t="shared" si="479"/>
        <v>{5,1,2,249018,0}|</v>
      </c>
      <c r="CJ389" t="str">
        <f t="shared" si="480"/>
        <v>{5,1,3,5346055,3}}</v>
      </c>
      <c r="CK389" t="str">
        <f t="shared" si="481"/>
        <v/>
      </c>
      <c r="CL389" t="str">
        <f t="shared" si="482"/>
        <v>{{5,1,1,1178194,0}|</v>
      </c>
      <c r="CM389" t="str">
        <f t="shared" si="483"/>
        <v>{5,1,2,113190,0}|</v>
      </c>
      <c r="CN389" t="str">
        <f t="shared" si="484"/>
        <v>{5,1,3,2430025,3}}</v>
      </c>
      <c r="CO389" t="str">
        <f t="shared" si="485"/>
        <v/>
      </c>
      <c r="CP389" t="str">
        <f t="shared" si="486"/>
        <v>{{5,1,1,2827665,0}|</v>
      </c>
      <c r="CQ389" t="str">
        <f t="shared" si="487"/>
        <v>{5,1,2,271656,0}|</v>
      </c>
      <c r="CR389" t="str">
        <f t="shared" si="488"/>
        <v>{5,1,3,5832060,3}}</v>
      </c>
      <c r="CS389" t="str">
        <f t="shared" si="489"/>
        <v/>
      </c>
      <c r="CT389" t="str">
        <f t="shared" si="490"/>
        <v>{{5,1,1,1460960,0}|</v>
      </c>
      <c r="CU389" t="str">
        <f t="shared" si="491"/>
        <v>{5,1,2,140355,0}|</v>
      </c>
      <c r="CV389" t="str">
        <f t="shared" si="492"/>
        <v>{5,1,3,3013231,3}}</v>
      </c>
    </row>
    <row r="390" spans="50:100" x14ac:dyDescent="0.15">
      <c r="AX390">
        <v>384</v>
      </c>
      <c r="AZ390">
        <f t="shared" ref="AZ390:BC390" si="558">AZ330</f>
        <v>1</v>
      </c>
      <c r="BA390">
        <f t="shared" si="558"/>
        <v>0.42857142857142855</v>
      </c>
      <c r="BB390">
        <f t="shared" si="558"/>
        <v>0</v>
      </c>
      <c r="BC390">
        <f t="shared" si="558"/>
        <v>1.5</v>
      </c>
      <c r="BE390">
        <f t="shared" si="552"/>
        <v>700</v>
      </c>
      <c r="BF390">
        <f t="shared" si="553"/>
        <v>280</v>
      </c>
      <c r="BG390">
        <f t="shared" si="554"/>
        <v>0</v>
      </c>
      <c r="BH390">
        <f t="shared" si="555"/>
        <v>1100</v>
      </c>
      <c r="BN390">
        <f>'sheet1 (2)'!Y389</f>
        <v>20678507</v>
      </c>
      <c r="BO390">
        <f>'sheet1 (2)'!Z389</f>
        <v>1745800</v>
      </c>
      <c r="BP390">
        <f>'sheet1 (2)'!AA389</f>
        <v>37479794</v>
      </c>
      <c r="BR390">
        <f t="shared" si="466"/>
        <v>2894990</v>
      </c>
      <c r="BS390">
        <f t="shared" si="467"/>
        <v>244412</v>
      </c>
      <c r="BT390">
        <f t="shared" si="468"/>
        <v>5247171</v>
      </c>
      <c r="BV390">
        <f t="shared" si="469"/>
        <v>1157996</v>
      </c>
      <c r="BW390">
        <f t="shared" si="470"/>
        <v>97764</v>
      </c>
      <c r="BX390">
        <f t="shared" si="471"/>
        <v>2098868</v>
      </c>
      <c r="BZ390">
        <f t="shared" si="472"/>
        <v>0</v>
      </c>
      <c r="CA390">
        <f t="shared" si="473"/>
        <v>0</v>
      </c>
      <c r="CB390">
        <f t="shared" si="474"/>
        <v>0</v>
      </c>
      <c r="CD390">
        <f t="shared" si="475"/>
        <v>4549271</v>
      </c>
      <c r="CE390">
        <f t="shared" si="476"/>
        <v>384076</v>
      </c>
      <c r="CF390">
        <f t="shared" si="477"/>
        <v>8245554</v>
      </c>
      <c r="CH390" t="str">
        <f t="shared" si="478"/>
        <v>{{5,1,1,2894990,0}|</v>
      </c>
      <c r="CI390" t="str">
        <f t="shared" si="479"/>
        <v>{5,1,2,244412,0}|</v>
      </c>
      <c r="CJ390" t="str">
        <f t="shared" si="480"/>
        <v>{5,1,3,5247171,3}}</v>
      </c>
      <c r="CK390" t="str">
        <f t="shared" si="481"/>
        <v/>
      </c>
      <c r="CL390" t="str">
        <f t="shared" si="482"/>
        <v>{{5,1,1,1157996,0}|</v>
      </c>
      <c r="CM390" t="str">
        <f t="shared" si="483"/>
        <v>{5,1,2,97764,0}|</v>
      </c>
      <c r="CN390" t="str">
        <f t="shared" si="484"/>
        <v>{5,1,3,2098868,3}}</v>
      </c>
      <c r="CO390" t="str">
        <f t="shared" si="485"/>
        <v/>
      </c>
      <c r="CP390" t="str">
        <f t="shared" si="486"/>
        <v>{{5,1,1,0,0}|</v>
      </c>
      <c r="CQ390" t="str">
        <f t="shared" si="487"/>
        <v>{5,1,2,0,0}|</v>
      </c>
      <c r="CR390" t="str">
        <f t="shared" si="488"/>
        <v>{5,1,3,0,3}}</v>
      </c>
      <c r="CS390" t="str">
        <f t="shared" si="489"/>
        <v/>
      </c>
      <c r="CT390" t="str">
        <f t="shared" si="490"/>
        <v>{{5,1,1,4549271,0}|</v>
      </c>
      <c r="CU390" t="str">
        <f t="shared" si="491"/>
        <v>{5,1,2,384076,0}|</v>
      </c>
      <c r="CV390" t="str">
        <f t="shared" si="492"/>
        <v>{5,1,3,8245554,3}}</v>
      </c>
    </row>
    <row r="391" spans="50:100" x14ac:dyDescent="0.15">
      <c r="AX391">
        <v>385</v>
      </c>
      <c r="AZ391">
        <f t="shared" ref="AZ391:BC391" si="559">AZ331</f>
        <v>1.5</v>
      </c>
      <c r="BA391">
        <f t="shared" si="559"/>
        <v>0.6</v>
      </c>
      <c r="BB391">
        <f t="shared" si="559"/>
        <v>0.75</v>
      </c>
      <c r="BC391">
        <f t="shared" si="559"/>
        <v>3</v>
      </c>
      <c r="BE391">
        <f t="shared" si="552"/>
        <v>1100</v>
      </c>
      <c r="BF391">
        <f t="shared" si="553"/>
        <v>500</v>
      </c>
      <c r="BG391">
        <f t="shared" si="554"/>
        <v>620</v>
      </c>
      <c r="BH391">
        <f t="shared" si="555"/>
        <v>1200</v>
      </c>
      <c r="BN391">
        <f>'sheet1 (2)'!Y390</f>
        <v>32490502</v>
      </c>
      <c r="BO391">
        <f>'sheet1 (2)'!Z390</f>
        <v>14329000</v>
      </c>
      <c r="BP391">
        <f>'sheet1 (2)'!AA390</f>
        <v>307622853</v>
      </c>
      <c r="BR391">
        <f t="shared" si="466"/>
        <v>7147910</v>
      </c>
      <c r="BS391">
        <f t="shared" si="467"/>
        <v>3152380</v>
      </c>
      <c r="BT391">
        <f t="shared" si="468"/>
        <v>67677027</v>
      </c>
      <c r="BV391">
        <f t="shared" si="469"/>
        <v>3249050</v>
      </c>
      <c r="BW391">
        <f t="shared" si="470"/>
        <v>1432900</v>
      </c>
      <c r="BX391">
        <f t="shared" si="471"/>
        <v>30762285</v>
      </c>
      <c r="BZ391">
        <f t="shared" si="472"/>
        <v>4028822</v>
      </c>
      <c r="CA391">
        <f t="shared" si="473"/>
        <v>1776796</v>
      </c>
      <c r="CB391">
        <f t="shared" si="474"/>
        <v>38145233</v>
      </c>
      <c r="CD391">
        <f t="shared" si="475"/>
        <v>7797720</v>
      </c>
      <c r="CE391">
        <f t="shared" si="476"/>
        <v>3438960</v>
      </c>
      <c r="CF391">
        <f t="shared" si="477"/>
        <v>73829484</v>
      </c>
      <c r="CH391" t="str">
        <f t="shared" si="478"/>
        <v>{{5,1,1,7147910,0}|</v>
      </c>
      <c r="CI391" t="str">
        <f t="shared" si="479"/>
        <v>{5,1,2,3152380,0}|</v>
      </c>
      <c r="CJ391" t="str">
        <f t="shared" si="480"/>
        <v>{5,1,3,67677027,3}}</v>
      </c>
      <c r="CK391" t="str">
        <f t="shared" si="481"/>
        <v/>
      </c>
      <c r="CL391" t="str">
        <f t="shared" si="482"/>
        <v>{{5,1,1,3249050,0}|</v>
      </c>
      <c r="CM391" t="str">
        <f t="shared" si="483"/>
        <v>{5,1,2,1432900,0}|</v>
      </c>
      <c r="CN391" t="str">
        <f t="shared" si="484"/>
        <v>{5,1,3,30762285,3}}</v>
      </c>
      <c r="CO391" t="str">
        <f t="shared" si="485"/>
        <v/>
      </c>
      <c r="CP391" t="str">
        <f t="shared" si="486"/>
        <v>{{5,1,1,4028822,0}|</v>
      </c>
      <c r="CQ391" t="str">
        <f t="shared" si="487"/>
        <v>{5,1,2,1776796,0}|</v>
      </c>
      <c r="CR391" t="str">
        <f t="shared" si="488"/>
        <v>{5,1,3,38145233,3}}</v>
      </c>
      <c r="CS391" t="str">
        <f t="shared" si="489"/>
        <v/>
      </c>
      <c r="CT391" t="str">
        <f t="shared" si="490"/>
        <v>{{5,1,1,7797720,0}|</v>
      </c>
      <c r="CU391" t="str">
        <f t="shared" si="491"/>
        <v>{5,1,2,3438960,0}|</v>
      </c>
      <c r="CV391" t="str">
        <f t="shared" si="492"/>
        <v>{5,1,3,73829484,3}}</v>
      </c>
    </row>
    <row r="392" spans="50:100" x14ac:dyDescent="0.15">
      <c r="AX392">
        <v>386</v>
      </c>
      <c r="AZ392">
        <f t="shared" ref="AZ392:BC392" si="560">AZ332</f>
        <v>3</v>
      </c>
      <c r="BA392">
        <f t="shared" si="560"/>
        <v>0.75</v>
      </c>
      <c r="BB392">
        <f t="shared" si="560"/>
        <v>1</v>
      </c>
      <c r="BC392">
        <f t="shared" si="560"/>
        <v>0.75</v>
      </c>
      <c r="BE392">
        <f t="shared" si="552"/>
        <v>1200</v>
      </c>
      <c r="BF392">
        <f t="shared" si="553"/>
        <v>620</v>
      </c>
      <c r="BG392">
        <f t="shared" si="554"/>
        <v>700</v>
      </c>
      <c r="BH392">
        <f t="shared" si="555"/>
        <v>620</v>
      </c>
      <c r="BN392">
        <f>'sheet1 (2)'!Y391</f>
        <v>48149663</v>
      </c>
      <c r="BO392">
        <f>'sheet1 (2)'!Z391</f>
        <v>16537500</v>
      </c>
      <c r="BP392">
        <f>'sheet1 (2)'!AA391</f>
        <v>355036147</v>
      </c>
      <c r="BR392">
        <f t="shared" ref="BR392:BR455" si="561">INT(BN392/5*$BE392/1000)</f>
        <v>11555919</v>
      </c>
      <c r="BS392">
        <f t="shared" ref="BS392:BS455" si="562">INT(BO392/5*$BE392/1000)</f>
        <v>3969000</v>
      </c>
      <c r="BT392">
        <f t="shared" ref="BT392:BT455" si="563">INT(BP392/5*$BE392/1000)</f>
        <v>85208675</v>
      </c>
      <c r="BV392">
        <f t="shared" ref="BV392:BV455" si="564">INT(BN392/5*$BF392/1000)</f>
        <v>5970558</v>
      </c>
      <c r="BW392">
        <f t="shared" ref="BW392:BW455" si="565">INT(BO392/5*$BF392/1000)</f>
        <v>2050650</v>
      </c>
      <c r="BX392">
        <f t="shared" ref="BX392:BX455" si="566">INT(BP392/5*$BF392/1000)</f>
        <v>44024482</v>
      </c>
      <c r="BZ392">
        <f t="shared" ref="BZ392:BZ455" si="567">INT(BN392/5*$BG392/1000)</f>
        <v>6740952</v>
      </c>
      <c r="CA392">
        <f t="shared" ref="CA392:CA455" si="568">INT(BO392/5*$BG392/1000)</f>
        <v>2315250</v>
      </c>
      <c r="CB392">
        <f t="shared" ref="CB392:CB455" si="569">INT(BP392/5*$BG392/1000)</f>
        <v>49705060</v>
      </c>
      <c r="CD392">
        <f t="shared" ref="CD392:CD455" si="570">INT(BN392/5*$BH392/1000)</f>
        <v>5970558</v>
      </c>
      <c r="CE392">
        <f t="shared" ref="CE392:CE455" si="571">INT(BO392/5*$BH392/1000)</f>
        <v>2050650</v>
      </c>
      <c r="CF392">
        <f t="shared" ref="CF392:CF455" si="572">INT(BP392/5*$BH392/1000)</f>
        <v>44024482</v>
      </c>
      <c r="CH392" t="str">
        <f t="shared" ref="CH392:CH455" si="573">BR$6&amp;BR392&amp;BR$5</f>
        <v>{{5,1,1,11555919,0}|</v>
      </c>
      <c r="CI392" t="str">
        <f t="shared" ref="CI392:CI455" si="574">BS$6&amp;BS392&amp;BS$5</f>
        <v>{5,1,2,3969000,0}|</v>
      </c>
      <c r="CJ392" t="str">
        <f t="shared" ref="CJ392:CJ455" si="575">BT$6&amp;BT392&amp;BT$5</f>
        <v>{5,1,3,85208675,3}}</v>
      </c>
      <c r="CK392" t="str">
        <f t="shared" ref="CK392:CK455" si="576">BU$6&amp;BU392&amp;BU$5</f>
        <v/>
      </c>
      <c r="CL392" t="str">
        <f t="shared" ref="CL392:CL455" si="577">BV$6&amp;BV392&amp;BV$5</f>
        <v>{{5,1,1,5970558,0}|</v>
      </c>
      <c r="CM392" t="str">
        <f t="shared" ref="CM392:CM455" si="578">BW$6&amp;BW392&amp;BW$5</f>
        <v>{5,1,2,2050650,0}|</v>
      </c>
      <c r="CN392" t="str">
        <f t="shared" ref="CN392:CN455" si="579">BX$6&amp;BX392&amp;BX$5</f>
        <v>{5,1,3,44024482,3}}</v>
      </c>
      <c r="CO392" t="str">
        <f t="shared" ref="CO392:CO455" si="580">BY$6&amp;BY392&amp;BY$5</f>
        <v/>
      </c>
      <c r="CP392" t="str">
        <f t="shared" ref="CP392:CP455" si="581">BZ$6&amp;BZ392&amp;BZ$5</f>
        <v>{{5,1,1,6740952,0}|</v>
      </c>
      <c r="CQ392" t="str">
        <f t="shared" ref="CQ392:CQ455" si="582">CA$6&amp;CA392&amp;CA$5</f>
        <v>{5,1,2,2315250,0}|</v>
      </c>
      <c r="CR392" t="str">
        <f t="shared" ref="CR392:CR455" si="583">CB$6&amp;CB392&amp;CB$5</f>
        <v>{5,1,3,49705060,3}}</v>
      </c>
      <c r="CS392" t="str">
        <f t="shared" ref="CS392:CS455" si="584">CC$6&amp;CC392&amp;CC$5</f>
        <v/>
      </c>
      <c r="CT392" t="str">
        <f t="shared" ref="CT392:CT455" si="585">CD$6&amp;CD392&amp;CD$5</f>
        <v>{{5,1,1,5970558,0}|</v>
      </c>
      <c r="CU392" t="str">
        <f t="shared" ref="CU392:CU455" si="586">CE$6&amp;CE392&amp;CE$5</f>
        <v>{5,1,2,2050650,0}|</v>
      </c>
      <c r="CV392" t="str">
        <f t="shared" ref="CV392:CV455" si="587">CF$6&amp;CF392&amp;CF$5</f>
        <v>{5,1,3,44024482,3}}</v>
      </c>
    </row>
    <row r="393" spans="50:100" x14ac:dyDescent="0.15">
      <c r="AX393">
        <v>387</v>
      </c>
      <c r="AZ393">
        <f t="shared" ref="AZ393:BC393" si="588">AZ333</f>
        <v>1</v>
      </c>
      <c r="BA393">
        <f t="shared" si="588"/>
        <v>1</v>
      </c>
      <c r="BB393">
        <f t="shared" si="588"/>
        <v>0.75</v>
      </c>
      <c r="BC393">
        <f t="shared" si="588"/>
        <v>1.5</v>
      </c>
      <c r="BE393">
        <f t="shared" si="552"/>
        <v>700</v>
      </c>
      <c r="BF393">
        <f t="shared" si="553"/>
        <v>700</v>
      </c>
      <c r="BG393">
        <f t="shared" si="554"/>
        <v>620</v>
      </c>
      <c r="BH393">
        <f t="shared" si="555"/>
        <v>1100</v>
      </c>
      <c r="BN393">
        <f>'sheet1 (2)'!Y392</f>
        <v>108432922</v>
      </c>
      <c r="BO393">
        <f>'sheet1 (2)'!Z392</f>
        <v>104748000</v>
      </c>
      <c r="BP393">
        <f>'sheet1 (2)'!AA392</f>
        <v>2248787685</v>
      </c>
      <c r="BR393">
        <f t="shared" si="561"/>
        <v>15180609</v>
      </c>
      <c r="BS393">
        <f t="shared" si="562"/>
        <v>14664720</v>
      </c>
      <c r="BT393">
        <f t="shared" si="563"/>
        <v>314830275</v>
      </c>
      <c r="BV393">
        <f t="shared" si="564"/>
        <v>15180609</v>
      </c>
      <c r="BW393">
        <f t="shared" si="565"/>
        <v>14664720</v>
      </c>
      <c r="BX393">
        <f t="shared" si="566"/>
        <v>314830275</v>
      </c>
      <c r="BZ393">
        <f t="shared" si="567"/>
        <v>13445682</v>
      </c>
      <c r="CA393">
        <f t="shared" si="568"/>
        <v>12988752</v>
      </c>
      <c r="CB393">
        <f t="shared" si="569"/>
        <v>278849672</v>
      </c>
      <c r="CD393">
        <f t="shared" si="570"/>
        <v>23855242</v>
      </c>
      <c r="CE393">
        <f t="shared" si="571"/>
        <v>23044560</v>
      </c>
      <c r="CF393">
        <f t="shared" si="572"/>
        <v>494733290</v>
      </c>
      <c r="CH393" t="str">
        <f t="shared" si="573"/>
        <v>{{5,1,1,15180609,0}|</v>
      </c>
      <c r="CI393" t="str">
        <f t="shared" si="574"/>
        <v>{5,1,2,14664720,0}|</v>
      </c>
      <c r="CJ393" t="str">
        <f t="shared" si="575"/>
        <v>{5,1,3,314830275,3}}</v>
      </c>
      <c r="CK393" t="str">
        <f t="shared" si="576"/>
        <v/>
      </c>
      <c r="CL393" t="str">
        <f t="shared" si="577"/>
        <v>{{5,1,1,15180609,0}|</v>
      </c>
      <c r="CM393" t="str">
        <f t="shared" si="578"/>
        <v>{5,1,2,14664720,0}|</v>
      </c>
      <c r="CN393" t="str">
        <f t="shared" si="579"/>
        <v>{5,1,3,314830275,3}}</v>
      </c>
      <c r="CO393" t="str">
        <f t="shared" si="580"/>
        <v/>
      </c>
      <c r="CP393" t="str">
        <f t="shared" si="581"/>
        <v>{{5,1,1,13445682,0}|</v>
      </c>
      <c r="CQ393" t="str">
        <f t="shared" si="582"/>
        <v>{5,1,2,12988752,0}|</v>
      </c>
      <c r="CR393" t="str">
        <f t="shared" si="583"/>
        <v>{5,1,3,278849672,3}}</v>
      </c>
      <c r="CS393" t="str">
        <f t="shared" si="584"/>
        <v/>
      </c>
      <c r="CT393" t="str">
        <f t="shared" si="585"/>
        <v>{{5,1,1,23855242,0}|</v>
      </c>
      <c r="CU393" t="str">
        <f t="shared" si="586"/>
        <v>{5,1,2,23044560,0}|</v>
      </c>
      <c r="CV393" t="str">
        <f t="shared" si="587"/>
        <v>{5,1,3,494733290,3}}</v>
      </c>
    </row>
    <row r="394" spans="50:100" x14ac:dyDescent="0.15">
      <c r="AX394">
        <v>388</v>
      </c>
      <c r="AZ394">
        <f t="shared" ref="AZ394:BC394" si="589">AZ334</f>
        <v>1</v>
      </c>
      <c r="BA394">
        <f t="shared" si="589"/>
        <v>1</v>
      </c>
      <c r="BB394">
        <f t="shared" si="589"/>
        <v>1</v>
      </c>
      <c r="BC394">
        <f t="shared" si="589"/>
        <v>1</v>
      </c>
      <c r="BE394">
        <f t="shared" si="552"/>
        <v>700</v>
      </c>
      <c r="BF394">
        <f t="shared" si="553"/>
        <v>700</v>
      </c>
      <c r="BG394">
        <f t="shared" si="554"/>
        <v>700</v>
      </c>
      <c r="BH394">
        <f t="shared" si="555"/>
        <v>700</v>
      </c>
      <c r="BN394">
        <f>'sheet1 (2)'!Y393</f>
        <v>113350079</v>
      </c>
      <c r="BO394">
        <f>'sheet1 (2)'!Z393</f>
        <v>122850000</v>
      </c>
      <c r="BP394">
        <f>'sheet1 (2)'!AA393</f>
        <v>2637411379</v>
      </c>
      <c r="BR394">
        <f t="shared" si="561"/>
        <v>15869011</v>
      </c>
      <c r="BS394">
        <f t="shared" si="562"/>
        <v>17199000</v>
      </c>
      <c r="BT394">
        <f t="shared" si="563"/>
        <v>369237593</v>
      </c>
      <c r="BV394">
        <f t="shared" si="564"/>
        <v>15869011</v>
      </c>
      <c r="BW394">
        <f t="shared" si="565"/>
        <v>17199000</v>
      </c>
      <c r="BX394">
        <f t="shared" si="566"/>
        <v>369237593</v>
      </c>
      <c r="BZ394">
        <f t="shared" si="567"/>
        <v>15869011</v>
      </c>
      <c r="CA394">
        <f t="shared" si="568"/>
        <v>17199000</v>
      </c>
      <c r="CB394">
        <f t="shared" si="569"/>
        <v>369237593</v>
      </c>
      <c r="CD394">
        <f t="shared" si="570"/>
        <v>15869011</v>
      </c>
      <c r="CE394">
        <f t="shared" si="571"/>
        <v>17199000</v>
      </c>
      <c r="CF394">
        <f t="shared" si="572"/>
        <v>369237593</v>
      </c>
      <c r="CH394" t="str">
        <f t="shared" si="573"/>
        <v>{{5,1,1,15869011,0}|</v>
      </c>
      <c r="CI394" t="str">
        <f t="shared" si="574"/>
        <v>{5,1,2,17199000,0}|</v>
      </c>
      <c r="CJ394" t="str">
        <f t="shared" si="575"/>
        <v>{5,1,3,369237593,3}}</v>
      </c>
      <c r="CK394" t="str">
        <f t="shared" si="576"/>
        <v/>
      </c>
      <c r="CL394" t="str">
        <f t="shared" si="577"/>
        <v>{{5,1,1,15869011,0}|</v>
      </c>
      <c r="CM394" t="str">
        <f t="shared" si="578"/>
        <v>{5,1,2,17199000,0}|</v>
      </c>
      <c r="CN394" t="str">
        <f t="shared" si="579"/>
        <v>{5,1,3,369237593,3}}</v>
      </c>
      <c r="CO394" t="str">
        <f t="shared" si="580"/>
        <v/>
      </c>
      <c r="CP394" t="str">
        <f t="shared" si="581"/>
        <v>{{5,1,1,15869011,0}|</v>
      </c>
      <c r="CQ394" t="str">
        <f t="shared" si="582"/>
        <v>{5,1,2,17199000,0}|</v>
      </c>
      <c r="CR394" t="str">
        <f t="shared" si="583"/>
        <v>{5,1,3,369237593,3}}</v>
      </c>
      <c r="CS394" t="str">
        <f t="shared" si="584"/>
        <v/>
      </c>
      <c r="CT394" t="str">
        <f t="shared" si="585"/>
        <v>{{5,1,1,15869011,0}|</v>
      </c>
      <c r="CU394" t="str">
        <f t="shared" si="586"/>
        <v>{5,1,2,17199000,0}|</v>
      </c>
      <c r="CV394" t="str">
        <f t="shared" si="587"/>
        <v>{5,1,3,369237593,3}}</v>
      </c>
    </row>
    <row r="395" spans="50:100" x14ac:dyDescent="0.15">
      <c r="AX395">
        <v>389</v>
      </c>
      <c r="AZ395">
        <f t="shared" ref="AZ395:BC395" si="590">AZ335</f>
        <v>1</v>
      </c>
      <c r="BA395">
        <f t="shared" si="590"/>
        <v>1</v>
      </c>
      <c r="BB395">
        <f t="shared" si="590"/>
        <v>0.5</v>
      </c>
      <c r="BC395">
        <f t="shared" si="590"/>
        <v>0</v>
      </c>
      <c r="BE395">
        <f t="shared" si="552"/>
        <v>700</v>
      </c>
      <c r="BF395">
        <f t="shared" si="553"/>
        <v>700</v>
      </c>
      <c r="BG395">
        <f t="shared" si="554"/>
        <v>420</v>
      </c>
      <c r="BH395">
        <f t="shared" si="555"/>
        <v>0</v>
      </c>
      <c r="BN395">
        <f>'sheet1 (2)'!Y394</f>
        <v>112244020</v>
      </c>
      <c r="BO395">
        <f>'sheet1 (2)'!Z394</f>
        <v>142394000</v>
      </c>
      <c r="BP395">
        <f>'sheet1 (2)'!AA394</f>
        <v>3056992723</v>
      </c>
      <c r="BR395">
        <f t="shared" si="561"/>
        <v>15714162</v>
      </c>
      <c r="BS395">
        <f t="shared" si="562"/>
        <v>19935160</v>
      </c>
      <c r="BT395">
        <f t="shared" si="563"/>
        <v>427978981</v>
      </c>
      <c r="BV395">
        <f t="shared" si="564"/>
        <v>15714162</v>
      </c>
      <c r="BW395">
        <f t="shared" si="565"/>
        <v>19935160</v>
      </c>
      <c r="BX395">
        <f t="shared" si="566"/>
        <v>427978981</v>
      </c>
      <c r="BZ395">
        <f t="shared" si="567"/>
        <v>9428497</v>
      </c>
      <c r="CA395">
        <f t="shared" si="568"/>
        <v>11961096</v>
      </c>
      <c r="CB395">
        <f t="shared" si="569"/>
        <v>256787388</v>
      </c>
      <c r="CD395">
        <f t="shared" si="570"/>
        <v>0</v>
      </c>
      <c r="CE395">
        <f t="shared" si="571"/>
        <v>0</v>
      </c>
      <c r="CF395">
        <f t="shared" si="572"/>
        <v>0</v>
      </c>
      <c r="CH395" t="str">
        <f t="shared" si="573"/>
        <v>{{5,1,1,15714162,0}|</v>
      </c>
      <c r="CI395" t="str">
        <f t="shared" si="574"/>
        <v>{5,1,2,19935160,0}|</v>
      </c>
      <c r="CJ395" t="str">
        <f t="shared" si="575"/>
        <v>{5,1,3,427978981,3}}</v>
      </c>
      <c r="CK395" t="str">
        <f t="shared" si="576"/>
        <v/>
      </c>
      <c r="CL395" t="str">
        <f t="shared" si="577"/>
        <v>{{5,1,1,15714162,0}|</v>
      </c>
      <c r="CM395" t="str">
        <f t="shared" si="578"/>
        <v>{5,1,2,19935160,0}|</v>
      </c>
      <c r="CN395" t="str">
        <f t="shared" si="579"/>
        <v>{5,1,3,427978981,3}}</v>
      </c>
      <c r="CO395" t="str">
        <f t="shared" si="580"/>
        <v/>
      </c>
      <c r="CP395" t="str">
        <f t="shared" si="581"/>
        <v>{{5,1,1,9428497,0}|</v>
      </c>
      <c r="CQ395" t="str">
        <f t="shared" si="582"/>
        <v>{5,1,2,11961096,0}|</v>
      </c>
      <c r="CR395" t="str">
        <f t="shared" si="583"/>
        <v>{5,1,3,256787388,3}}</v>
      </c>
      <c r="CS395" t="str">
        <f t="shared" si="584"/>
        <v/>
      </c>
      <c r="CT395" t="str">
        <f t="shared" si="585"/>
        <v>{{5,1,1,0,0}|</v>
      </c>
      <c r="CU395" t="str">
        <f t="shared" si="586"/>
        <v>{5,1,2,0,0}|</v>
      </c>
      <c r="CV395" t="str">
        <f t="shared" si="587"/>
        <v>{5,1,3,0,3}}</v>
      </c>
    </row>
    <row r="396" spans="50:100" x14ac:dyDescent="0.15">
      <c r="AX396">
        <v>390</v>
      </c>
      <c r="AZ396">
        <f t="shared" ref="AZ396:BC396" si="591">AZ336</f>
        <v>1.5</v>
      </c>
      <c r="BA396">
        <f t="shared" si="591"/>
        <v>0.6</v>
      </c>
      <c r="BB396">
        <f t="shared" si="591"/>
        <v>1</v>
      </c>
      <c r="BC396">
        <f t="shared" si="591"/>
        <v>1.5</v>
      </c>
      <c r="BE396">
        <f t="shared" si="552"/>
        <v>1100</v>
      </c>
      <c r="BF396">
        <f t="shared" si="553"/>
        <v>500</v>
      </c>
      <c r="BG396">
        <f t="shared" si="554"/>
        <v>700</v>
      </c>
      <c r="BH396">
        <f t="shared" si="555"/>
        <v>1100</v>
      </c>
      <c r="BN396">
        <f>'sheet1 (2)'!Y395</f>
        <v>177546626</v>
      </c>
      <c r="BO396">
        <f>'sheet1 (2)'!Z395</f>
        <v>161280000</v>
      </c>
      <c r="BP396">
        <f>'sheet1 (2)'!AA395</f>
        <v>3462447760</v>
      </c>
      <c r="BR396">
        <f t="shared" si="561"/>
        <v>39060257</v>
      </c>
      <c r="BS396">
        <f t="shared" si="562"/>
        <v>35481600</v>
      </c>
      <c r="BT396">
        <f t="shared" si="563"/>
        <v>761738507</v>
      </c>
      <c r="BV396">
        <f t="shared" si="564"/>
        <v>17754662</v>
      </c>
      <c r="BW396">
        <f t="shared" si="565"/>
        <v>16128000</v>
      </c>
      <c r="BX396">
        <f t="shared" si="566"/>
        <v>346244776</v>
      </c>
      <c r="BZ396">
        <f t="shared" si="567"/>
        <v>24856527</v>
      </c>
      <c r="CA396">
        <f t="shared" si="568"/>
        <v>22579200</v>
      </c>
      <c r="CB396">
        <f t="shared" si="569"/>
        <v>484742686</v>
      </c>
      <c r="CD396">
        <f t="shared" si="570"/>
        <v>39060257</v>
      </c>
      <c r="CE396">
        <f t="shared" si="571"/>
        <v>35481600</v>
      </c>
      <c r="CF396">
        <f t="shared" si="572"/>
        <v>761738507</v>
      </c>
      <c r="CH396" t="str">
        <f t="shared" si="573"/>
        <v>{{5,1,1,39060257,0}|</v>
      </c>
      <c r="CI396" t="str">
        <f t="shared" si="574"/>
        <v>{5,1,2,35481600,0}|</v>
      </c>
      <c r="CJ396" t="str">
        <f t="shared" si="575"/>
        <v>{5,1,3,761738507,3}}</v>
      </c>
      <c r="CK396" t="str">
        <f t="shared" si="576"/>
        <v/>
      </c>
      <c r="CL396" t="str">
        <f t="shared" si="577"/>
        <v>{{5,1,1,17754662,0}|</v>
      </c>
      <c r="CM396" t="str">
        <f t="shared" si="578"/>
        <v>{5,1,2,16128000,0}|</v>
      </c>
      <c r="CN396" t="str">
        <f t="shared" si="579"/>
        <v>{5,1,3,346244776,3}}</v>
      </c>
      <c r="CO396" t="str">
        <f t="shared" si="580"/>
        <v/>
      </c>
      <c r="CP396" t="str">
        <f t="shared" si="581"/>
        <v>{{5,1,1,24856527,0}|</v>
      </c>
      <c r="CQ396" t="str">
        <f t="shared" si="582"/>
        <v>{5,1,2,22579200,0}|</v>
      </c>
      <c r="CR396" t="str">
        <f t="shared" si="583"/>
        <v>{5,1,3,484742686,3}}</v>
      </c>
      <c r="CS396" t="str">
        <f t="shared" si="584"/>
        <v/>
      </c>
      <c r="CT396" t="str">
        <f t="shared" si="585"/>
        <v>{{5,1,1,39060257,0}|</v>
      </c>
      <c r="CU396" t="str">
        <f t="shared" si="586"/>
        <v>{5,1,2,35481600,0}|</v>
      </c>
      <c r="CV396" t="str">
        <f t="shared" si="587"/>
        <v>{5,1,3,761738507,3}}</v>
      </c>
    </row>
    <row r="397" spans="50:100" x14ac:dyDescent="0.15">
      <c r="AX397">
        <v>391</v>
      </c>
      <c r="AZ397">
        <f t="shared" ref="AZ397:BC397" si="592">AZ337</f>
        <v>0.75</v>
      </c>
      <c r="BA397">
        <f t="shared" si="592"/>
        <v>1</v>
      </c>
      <c r="BB397">
        <f t="shared" si="592"/>
        <v>3</v>
      </c>
      <c r="BC397">
        <f t="shared" si="592"/>
        <v>0.75</v>
      </c>
      <c r="BE397">
        <f t="shared" si="552"/>
        <v>620</v>
      </c>
      <c r="BF397">
        <f t="shared" si="553"/>
        <v>700</v>
      </c>
      <c r="BG397">
        <f t="shared" si="554"/>
        <v>1200</v>
      </c>
      <c r="BH397">
        <f t="shared" si="555"/>
        <v>620</v>
      </c>
      <c r="BN397">
        <f>'sheet1 (2)'!Y396</f>
        <v>189403706</v>
      </c>
      <c r="BO397">
        <f>'sheet1 (2)'!Z396</f>
        <v>160776000</v>
      </c>
      <c r="BP397">
        <f>'sheet1 (2)'!AA396</f>
        <v>3451627611</v>
      </c>
      <c r="BR397">
        <f t="shared" si="561"/>
        <v>23486059</v>
      </c>
      <c r="BS397">
        <f t="shared" si="562"/>
        <v>19936224</v>
      </c>
      <c r="BT397">
        <f t="shared" si="563"/>
        <v>428001823</v>
      </c>
      <c r="BV397">
        <f t="shared" si="564"/>
        <v>26516518</v>
      </c>
      <c r="BW397">
        <f t="shared" si="565"/>
        <v>22508640</v>
      </c>
      <c r="BX397">
        <f t="shared" si="566"/>
        <v>483227865</v>
      </c>
      <c r="BZ397">
        <f t="shared" si="567"/>
        <v>45456889</v>
      </c>
      <c r="CA397">
        <f t="shared" si="568"/>
        <v>38586240</v>
      </c>
      <c r="CB397">
        <f t="shared" si="569"/>
        <v>828390626</v>
      </c>
      <c r="CD397">
        <f t="shared" si="570"/>
        <v>23486059</v>
      </c>
      <c r="CE397">
        <f t="shared" si="571"/>
        <v>19936224</v>
      </c>
      <c r="CF397">
        <f t="shared" si="572"/>
        <v>428001823</v>
      </c>
      <c r="CH397" t="str">
        <f t="shared" si="573"/>
        <v>{{5,1,1,23486059,0}|</v>
      </c>
      <c r="CI397" t="str">
        <f t="shared" si="574"/>
        <v>{5,1,2,19936224,0}|</v>
      </c>
      <c r="CJ397" t="str">
        <f t="shared" si="575"/>
        <v>{5,1,3,428001823,3}}</v>
      </c>
      <c r="CK397" t="str">
        <f t="shared" si="576"/>
        <v/>
      </c>
      <c r="CL397" t="str">
        <f t="shared" si="577"/>
        <v>{{5,1,1,26516518,0}|</v>
      </c>
      <c r="CM397" t="str">
        <f t="shared" si="578"/>
        <v>{5,1,2,22508640,0}|</v>
      </c>
      <c r="CN397" t="str">
        <f t="shared" si="579"/>
        <v>{5,1,3,483227865,3}}</v>
      </c>
      <c r="CO397" t="str">
        <f t="shared" si="580"/>
        <v/>
      </c>
      <c r="CP397" t="str">
        <f t="shared" si="581"/>
        <v>{{5,1,1,45456889,0}|</v>
      </c>
      <c r="CQ397" t="str">
        <f t="shared" si="582"/>
        <v>{5,1,2,38586240,0}|</v>
      </c>
      <c r="CR397" t="str">
        <f t="shared" si="583"/>
        <v>{5,1,3,828390626,3}}</v>
      </c>
      <c r="CS397" t="str">
        <f t="shared" si="584"/>
        <v/>
      </c>
      <c r="CT397" t="str">
        <f t="shared" si="585"/>
        <v>{{5,1,1,23486059,0}|</v>
      </c>
      <c r="CU397" t="str">
        <f t="shared" si="586"/>
        <v>{5,1,2,19936224,0}|</v>
      </c>
      <c r="CV397" t="str">
        <f t="shared" si="587"/>
        <v>{5,1,3,428001823,3}}</v>
      </c>
    </row>
    <row r="398" spans="50:100" x14ac:dyDescent="0.15">
      <c r="AX398">
        <v>392</v>
      </c>
      <c r="AZ398">
        <f t="shared" ref="AZ398:BC398" si="593">AZ338</f>
        <v>1.5</v>
      </c>
      <c r="BA398">
        <f t="shared" si="593"/>
        <v>0.6</v>
      </c>
      <c r="BB398">
        <f t="shared" si="593"/>
        <v>3</v>
      </c>
      <c r="BC398">
        <f t="shared" si="593"/>
        <v>0.75</v>
      </c>
      <c r="BE398">
        <f t="shared" si="552"/>
        <v>1100</v>
      </c>
      <c r="BF398">
        <f t="shared" si="553"/>
        <v>500</v>
      </c>
      <c r="BG398">
        <f t="shared" si="554"/>
        <v>1200</v>
      </c>
      <c r="BH398">
        <f t="shared" si="555"/>
        <v>620</v>
      </c>
      <c r="BN398">
        <f>'sheet1 (2)'!Y397</f>
        <v>510951</v>
      </c>
      <c r="BO398">
        <f>'sheet1 (2)'!Z397</f>
        <v>59500</v>
      </c>
      <c r="BP398">
        <f>'sheet1 (2)'!AA397</f>
        <v>1277378</v>
      </c>
      <c r="BR398">
        <f t="shared" si="561"/>
        <v>112409</v>
      </c>
      <c r="BS398">
        <f t="shared" si="562"/>
        <v>13090</v>
      </c>
      <c r="BT398">
        <f t="shared" si="563"/>
        <v>281023</v>
      </c>
      <c r="BV398">
        <f t="shared" si="564"/>
        <v>51095</v>
      </c>
      <c r="BW398">
        <f t="shared" si="565"/>
        <v>5950</v>
      </c>
      <c r="BX398">
        <f t="shared" si="566"/>
        <v>127737</v>
      </c>
      <c r="BZ398">
        <f t="shared" si="567"/>
        <v>122628</v>
      </c>
      <c r="CA398">
        <f t="shared" si="568"/>
        <v>14280</v>
      </c>
      <c r="CB398">
        <f t="shared" si="569"/>
        <v>306570</v>
      </c>
      <c r="CD398">
        <f t="shared" si="570"/>
        <v>63357</v>
      </c>
      <c r="CE398">
        <f t="shared" si="571"/>
        <v>7378</v>
      </c>
      <c r="CF398">
        <f t="shared" si="572"/>
        <v>158394</v>
      </c>
      <c r="CH398" t="str">
        <f t="shared" si="573"/>
        <v>{{5,1,1,112409,0}|</v>
      </c>
      <c r="CI398" t="str">
        <f t="shared" si="574"/>
        <v>{5,1,2,13090,0}|</v>
      </c>
      <c r="CJ398" t="str">
        <f t="shared" si="575"/>
        <v>{5,1,3,281023,3}}</v>
      </c>
      <c r="CK398" t="str">
        <f t="shared" si="576"/>
        <v/>
      </c>
      <c r="CL398" t="str">
        <f t="shared" si="577"/>
        <v>{{5,1,1,51095,0}|</v>
      </c>
      <c r="CM398" t="str">
        <f t="shared" si="578"/>
        <v>{5,1,2,5950,0}|</v>
      </c>
      <c r="CN398" t="str">
        <f t="shared" si="579"/>
        <v>{5,1,3,127737,3}}</v>
      </c>
      <c r="CO398" t="str">
        <f t="shared" si="580"/>
        <v/>
      </c>
      <c r="CP398" t="str">
        <f t="shared" si="581"/>
        <v>{{5,1,1,122628,0}|</v>
      </c>
      <c r="CQ398" t="str">
        <f t="shared" si="582"/>
        <v>{5,1,2,14280,0}|</v>
      </c>
      <c r="CR398" t="str">
        <f t="shared" si="583"/>
        <v>{5,1,3,306570,3}}</v>
      </c>
      <c r="CS398" t="str">
        <f t="shared" si="584"/>
        <v/>
      </c>
      <c r="CT398" t="str">
        <f t="shared" si="585"/>
        <v>{{5,1,1,63357,0}|</v>
      </c>
      <c r="CU398" t="str">
        <f t="shared" si="586"/>
        <v>{5,1,2,7378,0}|</v>
      </c>
      <c r="CV398" t="str">
        <f t="shared" si="587"/>
        <v>{5,1,3,158394,3}}</v>
      </c>
    </row>
    <row r="399" spans="50:100" x14ac:dyDescent="0.15">
      <c r="AX399">
        <v>393</v>
      </c>
      <c r="AZ399">
        <f t="shared" ref="AZ399:BC399" si="594">AZ339</f>
        <v>1.5</v>
      </c>
      <c r="BA399">
        <f t="shared" si="594"/>
        <v>0.75</v>
      </c>
      <c r="BB399">
        <f t="shared" si="594"/>
        <v>1</v>
      </c>
      <c r="BC399">
        <f t="shared" si="594"/>
        <v>1</v>
      </c>
      <c r="BE399">
        <f t="shared" si="552"/>
        <v>1100</v>
      </c>
      <c r="BF399">
        <f t="shared" si="553"/>
        <v>620</v>
      </c>
      <c r="BG399">
        <f t="shared" si="554"/>
        <v>700</v>
      </c>
      <c r="BH399">
        <f t="shared" si="555"/>
        <v>700</v>
      </c>
      <c r="BN399">
        <f>'sheet1 (2)'!Y398</f>
        <v>2656947</v>
      </c>
      <c r="BO399">
        <f>'sheet1 (2)'!Z398</f>
        <v>3808000</v>
      </c>
      <c r="BP399">
        <f>'sheet1 (2)'!AA398</f>
        <v>81752238</v>
      </c>
      <c r="BR399">
        <f t="shared" si="561"/>
        <v>584528</v>
      </c>
      <c r="BS399">
        <f t="shared" si="562"/>
        <v>837760</v>
      </c>
      <c r="BT399">
        <f t="shared" si="563"/>
        <v>17985492</v>
      </c>
      <c r="BV399">
        <f t="shared" si="564"/>
        <v>329461</v>
      </c>
      <c r="BW399">
        <f t="shared" si="565"/>
        <v>472192</v>
      </c>
      <c r="BX399">
        <f t="shared" si="566"/>
        <v>10137277</v>
      </c>
      <c r="BZ399">
        <f t="shared" si="567"/>
        <v>371972</v>
      </c>
      <c r="CA399">
        <f t="shared" si="568"/>
        <v>533120</v>
      </c>
      <c r="CB399">
        <f t="shared" si="569"/>
        <v>11445313</v>
      </c>
      <c r="CD399">
        <f t="shared" si="570"/>
        <v>371972</v>
      </c>
      <c r="CE399">
        <f t="shared" si="571"/>
        <v>533120</v>
      </c>
      <c r="CF399">
        <f t="shared" si="572"/>
        <v>11445313</v>
      </c>
      <c r="CH399" t="str">
        <f t="shared" si="573"/>
        <v>{{5,1,1,584528,0}|</v>
      </c>
      <c r="CI399" t="str">
        <f t="shared" si="574"/>
        <v>{5,1,2,837760,0}|</v>
      </c>
      <c r="CJ399" t="str">
        <f t="shared" si="575"/>
        <v>{5,1,3,17985492,3}}</v>
      </c>
      <c r="CK399" t="str">
        <f t="shared" si="576"/>
        <v/>
      </c>
      <c r="CL399" t="str">
        <f t="shared" si="577"/>
        <v>{{5,1,1,329461,0}|</v>
      </c>
      <c r="CM399" t="str">
        <f t="shared" si="578"/>
        <v>{5,1,2,472192,0}|</v>
      </c>
      <c r="CN399" t="str">
        <f t="shared" si="579"/>
        <v>{5,1,3,10137277,3}}</v>
      </c>
      <c r="CO399" t="str">
        <f t="shared" si="580"/>
        <v/>
      </c>
      <c r="CP399" t="str">
        <f t="shared" si="581"/>
        <v>{{5,1,1,371972,0}|</v>
      </c>
      <c r="CQ399" t="str">
        <f t="shared" si="582"/>
        <v>{5,1,2,533120,0}|</v>
      </c>
      <c r="CR399" t="str">
        <f t="shared" si="583"/>
        <v>{5,1,3,11445313,3}}</v>
      </c>
      <c r="CS399" t="str">
        <f t="shared" si="584"/>
        <v/>
      </c>
      <c r="CT399" t="str">
        <f t="shared" si="585"/>
        <v>{{5,1,1,371972,0}|</v>
      </c>
      <c r="CU399" t="str">
        <f t="shared" si="586"/>
        <v>{5,1,2,533120,0}|</v>
      </c>
      <c r="CV399" t="str">
        <f t="shared" si="587"/>
        <v>{5,1,3,11445313,3}}</v>
      </c>
    </row>
    <row r="400" spans="50:100" x14ac:dyDescent="0.15">
      <c r="AX400">
        <v>394</v>
      </c>
      <c r="AZ400">
        <f t="shared" ref="AZ400:BC400" si="595">AZ340</f>
        <v>1.5</v>
      </c>
      <c r="BA400">
        <f t="shared" si="595"/>
        <v>1</v>
      </c>
      <c r="BB400">
        <f t="shared" si="595"/>
        <v>0.75</v>
      </c>
      <c r="BC400">
        <f t="shared" si="595"/>
        <v>1</v>
      </c>
      <c r="BE400">
        <f t="shared" si="552"/>
        <v>1100</v>
      </c>
      <c r="BF400">
        <f t="shared" si="553"/>
        <v>700</v>
      </c>
      <c r="BG400">
        <f t="shared" si="554"/>
        <v>620</v>
      </c>
      <c r="BH400">
        <f t="shared" si="555"/>
        <v>700</v>
      </c>
      <c r="BN400">
        <f>'sheet1 (2)'!Y399</f>
        <v>5722656</v>
      </c>
      <c r="BO400">
        <f>'sheet1 (2)'!Z399</f>
        <v>7140000</v>
      </c>
      <c r="BP400">
        <f>'sheet1 (2)'!AA399</f>
        <v>153285447</v>
      </c>
      <c r="BR400">
        <f t="shared" si="561"/>
        <v>1258984</v>
      </c>
      <c r="BS400">
        <f t="shared" si="562"/>
        <v>1570800</v>
      </c>
      <c r="BT400">
        <f t="shared" si="563"/>
        <v>33722798</v>
      </c>
      <c r="BV400">
        <f t="shared" si="564"/>
        <v>801171</v>
      </c>
      <c r="BW400">
        <f t="shared" si="565"/>
        <v>999600</v>
      </c>
      <c r="BX400">
        <f t="shared" si="566"/>
        <v>21459962</v>
      </c>
      <c r="BZ400">
        <f t="shared" si="567"/>
        <v>709609</v>
      </c>
      <c r="CA400">
        <f t="shared" si="568"/>
        <v>885360</v>
      </c>
      <c r="CB400">
        <f t="shared" si="569"/>
        <v>19007395</v>
      </c>
      <c r="CD400">
        <f t="shared" si="570"/>
        <v>801171</v>
      </c>
      <c r="CE400">
        <f t="shared" si="571"/>
        <v>999600</v>
      </c>
      <c r="CF400">
        <f t="shared" si="572"/>
        <v>21459962</v>
      </c>
      <c r="CH400" t="str">
        <f t="shared" si="573"/>
        <v>{{5,1,1,1258984,0}|</v>
      </c>
      <c r="CI400" t="str">
        <f t="shared" si="574"/>
        <v>{5,1,2,1570800,0}|</v>
      </c>
      <c r="CJ400" t="str">
        <f t="shared" si="575"/>
        <v>{5,1,3,33722798,3}}</v>
      </c>
      <c r="CK400" t="str">
        <f t="shared" si="576"/>
        <v/>
      </c>
      <c r="CL400" t="str">
        <f t="shared" si="577"/>
        <v>{{5,1,1,801171,0}|</v>
      </c>
      <c r="CM400" t="str">
        <f t="shared" si="578"/>
        <v>{5,1,2,999600,0}|</v>
      </c>
      <c r="CN400" t="str">
        <f t="shared" si="579"/>
        <v>{5,1,3,21459962,3}}</v>
      </c>
      <c r="CO400" t="str">
        <f t="shared" si="580"/>
        <v/>
      </c>
      <c r="CP400" t="str">
        <f t="shared" si="581"/>
        <v>{{5,1,1,709609,0}|</v>
      </c>
      <c r="CQ400" t="str">
        <f t="shared" si="582"/>
        <v>{5,1,2,885360,0}|</v>
      </c>
      <c r="CR400" t="str">
        <f t="shared" si="583"/>
        <v>{5,1,3,19007395,3}}</v>
      </c>
      <c r="CS400" t="str">
        <f t="shared" si="584"/>
        <v/>
      </c>
      <c r="CT400" t="str">
        <f t="shared" si="585"/>
        <v>{{5,1,1,801171,0}|</v>
      </c>
      <c r="CU400" t="str">
        <f t="shared" si="586"/>
        <v>{5,1,2,999600,0}|</v>
      </c>
      <c r="CV400" t="str">
        <f t="shared" si="587"/>
        <v>{5,1,3,21459962,3}}</v>
      </c>
    </row>
    <row r="401" spans="50:100" x14ac:dyDescent="0.15">
      <c r="AX401">
        <v>395</v>
      </c>
      <c r="AZ401">
        <f t="shared" ref="AZ401:BC401" si="596">AZ341</f>
        <v>3</v>
      </c>
      <c r="BA401">
        <f t="shared" si="596"/>
        <v>1</v>
      </c>
      <c r="BB401">
        <f t="shared" si="596"/>
        <v>0.75</v>
      </c>
      <c r="BC401">
        <f t="shared" si="596"/>
        <v>0.75</v>
      </c>
      <c r="BE401">
        <f t="shared" si="552"/>
        <v>1200</v>
      </c>
      <c r="BF401">
        <f t="shared" si="553"/>
        <v>700</v>
      </c>
      <c r="BG401">
        <f t="shared" si="554"/>
        <v>620</v>
      </c>
      <c r="BH401">
        <f t="shared" si="555"/>
        <v>620</v>
      </c>
      <c r="BN401">
        <f>'sheet1 (2)'!Y400</f>
        <v>8481794</v>
      </c>
      <c r="BO401">
        <f>'sheet1 (2)'!Z400</f>
        <v>9543800</v>
      </c>
      <c r="BP401">
        <f>'sheet1 (2)'!AA400</f>
        <v>204891548</v>
      </c>
      <c r="BR401">
        <f t="shared" si="561"/>
        <v>2035630</v>
      </c>
      <c r="BS401">
        <f t="shared" si="562"/>
        <v>2290512</v>
      </c>
      <c r="BT401">
        <f t="shared" si="563"/>
        <v>49173971</v>
      </c>
      <c r="BV401">
        <f t="shared" si="564"/>
        <v>1187451</v>
      </c>
      <c r="BW401">
        <f t="shared" si="565"/>
        <v>1336132</v>
      </c>
      <c r="BX401">
        <f t="shared" si="566"/>
        <v>28684816</v>
      </c>
      <c r="BZ401">
        <f t="shared" si="567"/>
        <v>1051742</v>
      </c>
      <c r="CA401">
        <f t="shared" si="568"/>
        <v>1183431</v>
      </c>
      <c r="CB401">
        <f t="shared" si="569"/>
        <v>25406551</v>
      </c>
      <c r="CD401">
        <f t="shared" si="570"/>
        <v>1051742</v>
      </c>
      <c r="CE401">
        <f t="shared" si="571"/>
        <v>1183431</v>
      </c>
      <c r="CF401">
        <f t="shared" si="572"/>
        <v>25406551</v>
      </c>
      <c r="CH401" t="str">
        <f t="shared" si="573"/>
        <v>{{5,1,1,2035630,0}|</v>
      </c>
      <c r="CI401" t="str">
        <f t="shared" si="574"/>
        <v>{5,1,2,2290512,0}|</v>
      </c>
      <c r="CJ401" t="str">
        <f t="shared" si="575"/>
        <v>{5,1,3,49173971,3}}</v>
      </c>
      <c r="CK401" t="str">
        <f t="shared" si="576"/>
        <v/>
      </c>
      <c r="CL401" t="str">
        <f t="shared" si="577"/>
        <v>{{5,1,1,1187451,0}|</v>
      </c>
      <c r="CM401" t="str">
        <f t="shared" si="578"/>
        <v>{5,1,2,1336132,0}|</v>
      </c>
      <c r="CN401" t="str">
        <f t="shared" si="579"/>
        <v>{5,1,3,28684816,3}}</v>
      </c>
      <c r="CO401" t="str">
        <f t="shared" si="580"/>
        <v/>
      </c>
      <c r="CP401" t="str">
        <f t="shared" si="581"/>
        <v>{{5,1,1,1051742,0}|</v>
      </c>
      <c r="CQ401" t="str">
        <f t="shared" si="582"/>
        <v>{5,1,2,1183431,0}|</v>
      </c>
      <c r="CR401" t="str">
        <f t="shared" si="583"/>
        <v>{5,1,3,25406551,3}}</v>
      </c>
      <c r="CS401" t="str">
        <f t="shared" si="584"/>
        <v/>
      </c>
      <c r="CT401" t="str">
        <f t="shared" si="585"/>
        <v>{{5,1,1,1051742,0}|</v>
      </c>
      <c r="CU401" t="str">
        <f t="shared" si="586"/>
        <v>{5,1,2,1183431,0}|</v>
      </c>
      <c r="CV401" t="str">
        <f t="shared" si="587"/>
        <v>{5,1,3,25406551,3}}</v>
      </c>
    </row>
    <row r="402" spans="50:100" x14ac:dyDescent="0.15">
      <c r="AX402">
        <v>396</v>
      </c>
      <c r="AZ402">
        <f t="shared" ref="AZ402:BC402" si="597">AZ342</f>
        <v>1.5</v>
      </c>
      <c r="BA402">
        <f t="shared" si="597"/>
        <v>0.75</v>
      </c>
      <c r="BB402">
        <f t="shared" si="597"/>
        <v>0.5</v>
      </c>
      <c r="BC402">
        <f t="shared" si="597"/>
        <v>0</v>
      </c>
      <c r="BE402">
        <f t="shared" si="552"/>
        <v>1100</v>
      </c>
      <c r="BF402">
        <f t="shared" si="553"/>
        <v>620</v>
      </c>
      <c r="BG402">
        <f t="shared" si="554"/>
        <v>420</v>
      </c>
      <c r="BH402">
        <f t="shared" si="555"/>
        <v>0</v>
      </c>
      <c r="BN402">
        <f>'sheet1 (2)'!Y401</f>
        <v>5410074</v>
      </c>
      <c r="BO402">
        <f>'sheet1 (2)'!Z401</f>
        <v>1008000</v>
      </c>
      <c r="BP402">
        <f>'sheet1 (2)'!AA401</f>
        <v>21640298</v>
      </c>
      <c r="BR402">
        <f t="shared" si="561"/>
        <v>1190216</v>
      </c>
      <c r="BS402">
        <f t="shared" si="562"/>
        <v>221760</v>
      </c>
      <c r="BT402">
        <f t="shared" si="563"/>
        <v>4760865</v>
      </c>
      <c r="BV402">
        <f t="shared" si="564"/>
        <v>670849</v>
      </c>
      <c r="BW402">
        <f t="shared" si="565"/>
        <v>124992</v>
      </c>
      <c r="BX402">
        <f t="shared" si="566"/>
        <v>2683396</v>
      </c>
      <c r="BZ402">
        <f t="shared" si="567"/>
        <v>454446</v>
      </c>
      <c r="CA402">
        <f t="shared" si="568"/>
        <v>84672</v>
      </c>
      <c r="CB402">
        <f t="shared" si="569"/>
        <v>1817785</v>
      </c>
      <c r="CD402">
        <f t="shared" si="570"/>
        <v>0</v>
      </c>
      <c r="CE402">
        <f t="shared" si="571"/>
        <v>0</v>
      </c>
      <c r="CF402">
        <f t="shared" si="572"/>
        <v>0</v>
      </c>
      <c r="CH402" t="str">
        <f t="shared" si="573"/>
        <v>{{5,1,1,1190216,0}|</v>
      </c>
      <c r="CI402" t="str">
        <f t="shared" si="574"/>
        <v>{5,1,2,221760,0}|</v>
      </c>
      <c r="CJ402" t="str">
        <f t="shared" si="575"/>
        <v>{5,1,3,4760865,3}}</v>
      </c>
      <c r="CK402" t="str">
        <f t="shared" si="576"/>
        <v/>
      </c>
      <c r="CL402" t="str">
        <f t="shared" si="577"/>
        <v>{{5,1,1,670849,0}|</v>
      </c>
      <c r="CM402" t="str">
        <f t="shared" si="578"/>
        <v>{5,1,2,124992,0}|</v>
      </c>
      <c r="CN402" t="str">
        <f t="shared" si="579"/>
        <v>{5,1,3,2683396,3}}</v>
      </c>
      <c r="CO402" t="str">
        <f t="shared" si="580"/>
        <v/>
      </c>
      <c r="CP402" t="str">
        <f t="shared" si="581"/>
        <v>{{5,1,1,454446,0}|</v>
      </c>
      <c r="CQ402" t="str">
        <f t="shared" si="582"/>
        <v>{5,1,2,84672,0}|</v>
      </c>
      <c r="CR402" t="str">
        <f t="shared" si="583"/>
        <v>{5,1,3,1817785,3}}</v>
      </c>
      <c r="CS402" t="str">
        <f t="shared" si="584"/>
        <v/>
      </c>
      <c r="CT402" t="str">
        <f t="shared" si="585"/>
        <v>{{5,1,1,0,0}|</v>
      </c>
      <c r="CU402" t="str">
        <f t="shared" si="586"/>
        <v>{5,1,2,0,0}|</v>
      </c>
      <c r="CV402" t="str">
        <f t="shared" si="587"/>
        <v>{5,1,3,0,3}}</v>
      </c>
    </row>
    <row r="403" spans="50:100" x14ac:dyDescent="0.15">
      <c r="AX403">
        <v>397</v>
      </c>
      <c r="AZ403">
        <f t="shared" ref="AZ403:BC403" si="598">AZ343</f>
        <v>1</v>
      </c>
      <c r="BA403">
        <f t="shared" si="598"/>
        <v>1</v>
      </c>
      <c r="BB403">
        <f t="shared" si="598"/>
        <v>0.75</v>
      </c>
      <c r="BC403">
        <f t="shared" si="598"/>
        <v>1.5</v>
      </c>
      <c r="BE403">
        <f t="shared" si="552"/>
        <v>700</v>
      </c>
      <c r="BF403">
        <f t="shared" si="553"/>
        <v>700</v>
      </c>
      <c r="BG403">
        <f t="shared" si="554"/>
        <v>620</v>
      </c>
      <c r="BH403">
        <f t="shared" si="555"/>
        <v>1100</v>
      </c>
      <c r="BN403">
        <f>'sheet1 (2)'!Y402</f>
        <v>4869066</v>
      </c>
      <c r="BO403">
        <f>'sheet1 (2)'!Z402</f>
        <v>1008000</v>
      </c>
      <c r="BP403">
        <f>'sheet1 (2)'!AA402</f>
        <v>21640298</v>
      </c>
      <c r="BR403">
        <f t="shared" si="561"/>
        <v>681669</v>
      </c>
      <c r="BS403">
        <f t="shared" si="562"/>
        <v>141120</v>
      </c>
      <c r="BT403">
        <f t="shared" si="563"/>
        <v>3029641</v>
      </c>
      <c r="BV403">
        <f t="shared" si="564"/>
        <v>681669</v>
      </c>
      <c r="BW403">
        <f t="shared" si="565"/>
        <v>141120</v>
      </c>
      <c r="BX403">
        <f t="shared" si="566"/>
        <v>3029641</v>
      </c>
      <c r="BZ403">
        <f t="shared" si="567"/>
        <v>603764</v>
      </c>
      <c r="CA403">
        <f t="shared" si="568"/>
        <v>124992</v>
      </c>
      <c r="CB403">
        <f t="shared" si="569"/>
        <v>2683396</v>
      </c>
      <c r="CD403">
        <f t="shared" si="570"/>
        <v>1071194</v>
      </c>
      <c r="CE403">
        <f t="shared" si="571"/>
        <v>221760</v>
      </c>
      <c r="CF403">
        <f t="shared" si="572"/>
        <v>4760865</v>
      </c>
      <c r="CH403" t="str">
        <f t="shared" si="573"/>
        <v>{{5,1,1,681669,0}|</v>
      </c>
      <c r="CI403" t="str">
        <f t="shared" si="574"/>
        <v>{5,1,2,141120,0}|</v>
      </c>
      <c r="CJ403" t="str">
        <f t="shared" si="575"/>
        <v>{5,1,3,3029641,3}}</v>
      </c>
      <c r="CK403" t="str">
        <f t="shared" si="576"/>
        <v/>
      </c>
      <c r="CL403" t="str">
        <f t="shared" si="577"/>
        <v>{{5,1,1,681669,0}|</v>
      </c>
      <c r="CM403" t="str">
        <f t="shared" si="578"/>
        <v>{5,1,2,141120,0}|</v>
      </c>
      <c r="CN403" t="str">
        <f t="shared" si="579"/>
        <v>{5,1,3,3029641,3}}</v>
      </c>
      <c r="CO403" t="str">
        <f t="shared" si="580"/>
        <v/>
      </c>
      <c r="CP403" t="str">
        <f t="shared" si="581"/>
        <v>{{5,1,1,603764,0}|</v>
      </c>
      <c r="CQ403" t="str">
        <f t="shared" si="582"/>
        <v>{5,1,2,124992,0}|</v>
      </c>
      <c r="CR403" t="str">
        <f t="shared" si="583"/>
        <v>{5,1,3,2683396,3}}</v>
      </c>
      <c r="CS403" t="str">
        <f t="shared" si="584"/>
        <v/>
      </c>
      <c r="CT403" t="str">
        <f t="shared" si="585"/>
        <v>{{5,1,1,1071194,0}|</v>
      </c>
      <c r="CU403" t="str">
        <f t="shared" si="586"/>
        <v>{5,1,2,221760,0}|</v>
      </c>
      <c r="CV403" t="str">
        <f t="shared" si="587"/>
        <v>{5,1,3,4760865,3}}</v>
      </c>
    </row>
    <row r="404" spans="50:100" x14ac:dyDescent="0.15">
      <c r="AX404">
        <v>398</v>
      </c>
      <c r="AZ404">
        <f t="shared" ref="AZ404:BC404" si="599">AZ344</f>
        <v>0.5</v>
      </c>
      <c r="BA404">
        <f t="shared" si="599"/>
        <v>0.75</v>
      </c>
      <c r="BB404">
        <f t="shared" si="599"/>
        <v>0</v>
      </c>
      <c r="BC404">
        <f t="shared" si="599"/>
        <v>1.5</v>
      </c>
      <c r="BE404">
        <f t="shared" si="552"/>
        <v>420</v>
      </c>
      <c r="BF404">
        <f t="shared" si="553"/>
        <v>620</v>
      </c>
      <c r="BG404">
        <f t="shared" si="554"/>
        <v>0</v>
      </c>
      <c r="BH404">
        <f t="shared" si="555"/>
        <v>1100</v>
      </c>
      <c r="BN404">
        <f>'sheet1 (2)'!Y403</f>
        <v>8247357</v>
      </c>
      <c r="BO404">
        <f>'sheet1 (2)'!Z403</f>
        <v>1234800</v>
      </c>
      <c r="BP404">
        <f>'sheet1 (2)'!AA403</f>
        <v>26509365</v>
      </c>
      <c r="BR404">
        <f t="shared" si="561"/>
        <v>692777</v>
      </c>
      <c r="BS404">
        <f t="shared" si="562"/>
        <v>103723</v>
      </c>
      <c r="BT404">
        <f t="shared" si="563"/>
        <v>2226786</v>
      </c>
      <c r="BV404">
        <f t="shared" si="564"/>
        <v>1022672</v>
      </c>
      <c r="BW404">
        <f t="shared" si="565"/>
        <v>153115</v>
      </c>
      <c r="BX404">
        <f t="shared" si="566"/>
        <v>3287161</v>
      </c>
      <c r="BZ404">
        <f t="shared" si="567"/>
        <v>0</v>
      </c>
      <c r="CA404">
        <f t="shared" si="568"/>
        <v>0</v>
      </c>
      <c r="CB404">
        <f t="shared" si="569"/>
        <v>0</v>
      </c>
      <c r="CD404">
        <f t="shared" si="570"/>
        <v>1814418</v>
      </c>
      <c r="CE404">
        <f t="shared" si="571"/>
        <v>271656</v>
      </c>
      <c r="CF404">
        <f t="shared" si="572"/>
        <v>5832060</v>
      </c>
      <c r="CH404" t="str">
        <f t="shared" si="573"/>
        <v>{{5,1,1,692777,0}|</v>
      </c>
      <c r="CI404" t="str">
        <f t="shared" si="574"/>
        <v>{5,1,2,103723,0}|</v>
      </c>
      <c r="CJ404" t="str">
        <f t="shared" si="575"/>
        <v>{5,1,3,2226786,3}}</v>
      </c>
      <c r="CK404" t="str">
        <f t="shared" si="576"/>
        <v/>
      </c>
      <c r="CL404" t="str">
        <f t="shared" si="577"/>
        <v>{{5,1,1,1022672,0}|</v>
      </c>
      <c r="CM404" t="str">
        <f t="shared" si="578"/>
        <v>{5,1,2,153115,0}|</v>
      </c>
      <c r="CN404" t="str">
        <f t="shared" si="579"/>
        <v>{5,1,3,3287161,3}}</v>
      </c>
      <c r="CO404" t="str">
        <f t="shared" si="580"/>
        <v/>
      </c>
      <c r="CP404" t="str">
        <f t="shared" si="581"/>
        <v>{{5,1,1,0,0}|</v>
      </c>
      <c r="CQ404" t="str">
        <f t="shared" si="582"/>
        <v>{5,1,2,0,0}|</v>
      </c>
      <c r="CR404" t="str">
        <f t="shared" si="583"/>
        <v>{5,1,3,0,3}}</v>
      </c>
      <c r="CS404" t="str">
        <f t="shared" si="584"/>
        <v/>
      </c>
      <c r="CT404" t="str">
        <f t="shared" si="585"/>
        <v>{{5,1,1,1814418,0}|</v>
      </c>
      <c r="CU404" t="str">
        <f t="shared" si="586"/>
        <v>{5,1,2,271656,0}|</v>
      </c>
      <c r="CV404" t="str">
        <f t="shared" si="587"/>
        <v>{5,1,3,5832060,3}}</v>
      </c>
    </row>
    <row r="405" spans="50:100" x14ac:dyDescent="0.15">
      <c r="AX405">
        <v>399</v>
      </c>
      <c r="AZ405">
        <f t="shared" ref="AZ405:BC405" si="600">AZ345</f>
        <v>0</v>
      </c>
      <c r="BA405">
        <f t="shared" si="600"/>
        <v>0.42857142857142855</v>
      </c>
      <c r="BB405">
        <f t="shared" si="600"/>
        <v>0.75</v>
      </c>
      <c r="BC405">
        <f t="shared" si="600"/>
        <v>3</v>
      </c>
      <c r="BE405">
        <f t="shared" si="552"/>
        <v>0</v>
      </c>
      <c r="BF405">
        <f t="shared" si="553"/>
        <v>280</v>
      </c>
      <c r="BG405">
        <f t="shared" si="554"/>
        <v>620</v>
      </c>
      <c r="BH405">
        <f t="shared" si="555"/>
        <v>1200</v>
      </c>
      <c r="BN405">
        <f>'sheet1 (2)'!Y404</f>
        <v>14216473</v>
      </c>
      <c r="BO405">
        <f>'sheet1 (2)'!Z404</f>
        <v>1806000</v>
      </c>
      <c r="BP405">
        <f>'sheet1 (2)'!AA404</f>
        <v>38772201</v>
      </c>
      <c r="BR405">
        <f t="shared" si="561"/>
        <v>0</v>
      </c>
      <c r="BS405">
        <f t="shared" si="562"/>
        <v>0</v>
      </c>
      <c r="BT405">
        <f t="shared" si="563"/>
        <v>0</v>
      </c>
      <c r="BV405">
        <f t="shared" si="564"/>
        <v>796122</v>
      </c>
      <c r="BW405">
        <f t="shared" si="565"/>
        <v>101136</v>
      </c>
      <c r="BX405">
        <f t="shared" si="566"/>
        <v>2171243</v>
      </c>
      <c r="BZ405">
        <f t="shared" si="567"/>
        <v>1762842</v>
      </c>
      <c r="CA405">
        <f t="shared" si="568"/>
        <v>223944</v>
      </c>
      <c r="CB405">
        <f t="shared" si="569"/>
        <v>4807752</v>
      </c>
      <c r="CD405">
        <f t="shared" si="570"/>
        <v>3411953</v>
      </c>
      <c r="CE405">
        <f t="shared" si="571"/>
        <v>433440</v>
      </c>
      <c r="CF405">
        <f t="shared" si="572"/>
        <v>9305328</v>
      </c>
      <c r="CH405" t="str">
        <f t="shared" si="573"/>
        <v>{{5,1,1,0,0}|</v>
      </c>
      <c r="CI405" t="str">
        <f t="shared" si="574"/>
        <v>{5,1,2,0,0}|</v>
      </c>
      <c r="CJ405" t="str">
        <f t="shared" si="575"/>
        <v>{5,1,3,0,3}}</v>
      </c>
      <c r="CK405" t="str">
        <f t="shared" si="576"/>
        <v/>
      </c>
      <c r="CL405" t="str">
        <f t="shared" si="577"/>
        <v>{{5,1,1,796122,0}|</v>
      </c>
      <c r="CM405" t="str">
        <f t="shared" si="578"/>
        <v>{5,1,2,101136,0}|</v>
      </c>
      <c r="CN405" t="str">
        <f t="shared" si="579"/>
        <v>{5,1,3,2171243,3}}</v>
      </c>
      <c r="CO405" t="str">
        <f t="shared" si="580"/>
        <v/>
      </c>
      <c r="CP405" t="str">
        <f t="shared" si="581"/>
        <v>{{5,1,1,1762842,0}|</v>
      </c>
      <c r="CQ405" t="str">
        <f t="shared" si="582"/>
        <v>{5,1,2,223944,0}|</v>
      </c>
      <c r="CR405" t="str">
        <f t="shared" si="583"/>
        <v>{5,1,3,4807752,3}}</v>
      </c>
      <c r="CS405" t="str">
        <f t="shared" si="584"/>
        <v/>
      </c>
      <c r="CT405" t="str">
        <f t="shared" si="585"/>
        <v>{{5,1,1,3411953,0}|</v>
      </c>
      <c r="CU405" t="str">
        <f t="shared" si="586"/>
        <v>{5,1,2,433440,0}|</v>
      </c>
      <c r="CV405" t="str">
        <f t="shared" si="587"/>
        <v>{5,1,3,9305328,3}}</v>
      </c>
    </row>
    <row r="406" spans="50:100" x14ac:dyDescent="0.15">
      <c r="AX406">
        <v>400</v>
      </c>
      <c r="AZ406">
        <f t="shared" ref="AZ406:BC406" si="601">AZ346</f>
        <v>3</v>
      </c>
      <c r="BA406">
        <f t="shared" si="601"/>
        <v>0.75</v>
      </c>
      <c r="BB406">
        <f t="shared" si="601"/>
        <v>1.5</v>
      </c>
      <c r="BC406">
        <f t="shared" si="601"/>
        <v>0.6</v>
      </c>
      <c r="BE406">
        <f t="shared" si="552"/>
        <v>1200</v>
      </c>
      <c r="BF406">
        <f t="shared" si="553"/>
        <v>620</v>
      </c>
      <c r="BG406">
        <f t="shared" si="554"/>
        <v>1100</v>
      </c>
      <c r="BH406">
        <f t="shared" si="555"/>
        <v>500</v>
      </c>
      <c r="BN406">
        <f>'sheet1 (2)'!Y405</f>
        <v>22121193</v>
      </c>
      <c r="BO406">
        <f>'sheet1 (2)'!Z405</f>
        <v>14168000</v>
      </c>
      <c r="BP406">
        <f>'sheet1 (2)'!AA405</f>
        <v>304166417</v>
      </c>
      <c r="BR406">
        <f t="shared" si="561"/>
        <v>5309086</v>
      </c>
      <c r="BS406">
        <f t="shared" si="562"/>
        <v>3400320</v>
      </c>
      <c r="BT406">
        <f t="shared" si="563"/>
        <v>72999940</v>
      </c>
      <c r="BV406">
        <f t="shared" si="564"/>
        <v>2743027</v>
      </c>
      <c r="BW406">
        <f t="shared" si="565"/>
        <v>1756832</v>
      </c>
      <c r="BX406">
        <f t="shared" si="566"/>
        <v>37716635</v>
      </c>
      <c r="BZ406">
        <f t="shared" si="567"/>
        <v>4866662</v>
      </c>
      <c r="CA406">
        <f t="shared" si="568"/>
        <v>3116960</v>
      </c>
      <c r="CB406">
        <f t="shared" si="569"/>
        <v>66916611</v>
      </c>
      <c r="CD406">
        <f t="shared" si="570"/>
        <v>2212119</v>
      </c>
      <c r="CE406">
        <f t="shared" si="571"/>
        <v>1416800</v>
      </c>
      <c r="CF406">
        <f t="shared" si="572"/>
        <v>30416641</v>
      </c>
      <c r="CH406" t="str">
        <f t="shared" si="573"/>
        <v>{{5,1,1,5309086,0}|</v>
      </c>
      <c r="CI406" t="str">
        <f t="shared" si="574"/>
        <v>{5,1,2,3400320,0}|</v>
      </c>
      <c r="CJ406" t="str">
        <f t="shared" si="575"/>
        <v>{5,1,3,72999940,3}}</v>
      </c>
      <c r="CK406" t="str">
        <f t="shared" si="576"/>
        <v/>
      </c>
      <c r="CL406" t="str">
        <f t="shared" si="577"/>
        <v>{{5,1,1,2743027,0}|</v>
      </c>
      <c r="CM406" t="str">
        <f t="shared" si="578"/>
        <v>{5,1,2,1756832,0}|</v>
      </c>
      <c r="CN406" t="str">
        <f t="shared" si="579"/>
        <v>{5,1,3,37716635,3}}</v>
      </c>
      <c r="CO406" t="str">
        <f t="shared" si="580"/>
        <v/>
      </c>
      <c r="CP406" t="str">
        <f t="shared" si="581"/>
        <v>{{5,1,1,4866662,0}|</v>
      </c>
      <c r="CQ406" t="str">
        <f t="shared" si="582"/>
        <v>{5,1,2,3116960,0}|</v>
      </c>
      <c r="CR406" t="str">
        <f t="shared" si="583"/>
        <v>{5,1,3,66916611,3}}</v>
      </c>
      <c r="CS406" t="str">
        <f t="shared" si="584"/>
        <v/>
      </c>
      <c r="CT406" t="str">
        <f t="shared" si="585"/>
        <v>{{5,1,1,2212119,0}|</v>
      </c>
      <c r="CU406" t="str">
        <f t="shared" si="586"/>
        <v>{5,1,2,1416800,0}|</v>
      </c>
      <c r="CV406" t="str">
        <f t="shared" si="587"/>
        <v>{5,1,3,30416641,3}}</v>
      </c>
    </row>
    <row r="407" spans="50:100" x14ac:dyDescent="0.15">
      <c r="AX407">
        <v>401</v>
      </c>
      <c r="AZ407">
        <f t="shared" ref="AZ407:BC407" si="602">AZ347</f>
        <v>1.5</v>
      </c>
      <c r="BA407">
        <f t="shared" si="602"/>
        <v>1</v>
      </c>
      <c r="BB407">
        <f t="shared" si="602"/>
        <v>1.5</v>
      </c>
      <c r="BC407">
        <f t="shared" si="602"/>
        <v>0.6</v>
      </c>
      <c r="BE407">
        <f t="shared" si="552"/>
        <v>1100</v>
      </c>
      <c r="BF407">
        <f t="shared" si="553"/>
        <v>700</v>
      </c>
      <c r="BG407">
        <f t="shared" si="554"/>
        <v>1100</v>
      </c>
      <c r="BH407">
        <f t="shared" si="555"/>
        <v>500</v>
      </c>
      <c r="BN407">
        <f>'sheet1 (2)'!Y406</f>
        <v>32460447</v>
      </c>
      <c r="BO407">
        <f>'sheet1 (2)'!Z406</f>
        <v>15750000</v>
      </c>
      <c r="BP407">
        <f>'sheet1 (2)'!AA406</f>
        <v>338129663</v>
      </c>
      <c r="BR407">
        <f t="shared" si="561"/>
        <v>7141298</v>
      </c>
      <c r="BS407">
        <f t="shared" si="562"/>
        <v>3465000</v>
      </c>
      <c r="BT407">
        <f t="shared" si="563"/>
        <v>74388525</v>
      </c>
      <c r="BV407">
        <f t="shared" si="564"/>
        <v>4544462</v>
      </c>
      <c r="BW407">
        <f t="shared" si="565"/>
        <v>2205000</v>
      </c>
      <c r="BX407">
        <f t="shared" si="566"/>
        <v>47338152</v>
      </c>
      <c r="BZ407">
        <f t="shared" si="567"/>
        <v>7141298</v>
      </c>
      <c r="CA407">
        <f t="shared" si="568"/>
        <v>3465000</v>
      </c>
      <c r="CB407">
        <f t="shared" si="569"/>
        <v>74388525</v>
      </c>
      <c r="CD407">
        <f t="shared" si="570"/>
        <v>3246044</v>
      </c>
      <c r="CE407">
        <f t="shared" si="571"/>
        <v>1575000</v>
      </c>
      <c r="CF407">
        <f t="shared" si="572"/>
        <v>33812966</v>
      </c>
      <c r="CH407" t="str">
        <f t="shared" si="573"/>
        <v>{{5,1,1,7141298,0}|</v>
      </c>
      <c r="CI407" t="str">
        <f t="shared" si="574"/>
        <v>{5,1,2,3465000,0}|</v>
      </c>
      <c r="CJ407" t="str">
        <f t="shared" si="575"/>
        <v>{5,1,3,74388525,3}}</v>
      </c>
      <c r="CK407" t="str">
        <f t="shared" si="576"/>
        <v/>
      </c>
      <c r="CL407" t="str">
        <f t="shared" si="577"/>
        <v>{{5,1,1,4544462,0}|</v>
      </c>
      <c r="CM407" t="str">
        <f t="shared" si="578"/>
        <v>{5,1,2,2205000,0}|</v>
      </c>
      <c r="CN407" t="str">
        <f t="shared" si="579"/>
        <v>{5,1,3,47338152,3}}</v>
      </c>
      <c r="CO407" t="str">
        <f t="shared" si="580"/>
        <v/>
      </c>
      <c r="CP407" t="str">
        <f t="shared" si="581"/>
        <v>{{5,1,1,7141298,0}|</v>
      </c>
      <c r="CQ407" t="str">
        <f t="shared" si="582"/>
        <v>{5,1,2,3465000,0}|</v>
      </c>
      <c r="CR407" t="str">
        <f t="shared" si="583"/>
        <v>{5,1,3,74388525,3}}</v>
      </c>
      <c r="CS407" t="str">
        <f t="shared" si="584"/>
        <v/>
      </c>
      <c r="CT407" t="str">
        <f t="shared" si="585"/>
        <v>{{5,1,1,3246044,0}|</v>
      </c>
      <c r="CU407" t="str">
        <f t="shared" si="586"/>
        <v>{5,1,2,1575000,0}|</v>
      </c>
      <c r="CV407" t="str">
        <f t="shared" si="587"/>
        <v>{5,1,3,33812966,3}}</v>
      </c>
    </row>
    <row r="408" spans="50:100" x14ac:dyDescent="0.15">
      <c r="AX408">
        <v>402</v>
      </c>
      <c r="AZ408">
        <f t="shared" ref="AZ408:BC408" si="603">AZ348</f>
        <v>0</v>
      </c>
      <c r="BA408">
        <f t="shared" si="603"/>
        <v>0.75</v>
      </c>
      <c r="BB408">
        <f t="shared" si="603"/>
        <v>0.6</v>
      </c>
      <c r="BC408">
        <f t="shared" si="603"/>
        <v>1</v>
      </c>
      <c r="BE408">
        <f t="shared" si="552"/>
        <v>0</v>
      </c>
      <c r="BF408">
        <f t="shared" si="553"/>
        <v>620</v>
      </c>
      <c r="BG408">
        <f t="shared" si="554"/>
        <v>500</v>
      </c>
      <c r="BH408">
        <f t="shared" si="555"/>
        <v>700</v>
      </c>
      <c r="BN408">
        <f>'sheet1 (2)'!Y407</f>
        <v>72374775</v>
      </c>
      <c r="BO408">
        <f>'sheet1 (2)'!Z407</f>
        <v>96320000</v>
      </c>
      <c r="BP408">
        <f>'sheet1 (2)'!AA407</f>
        <v>2067850745</v>
      </c>
      <c r="BR408">
        <f t="shared" si="561"/>
        <v>0</v>
      </c>
      <c r="BS408">
        <f t="shared" si="562"/>
        <v>0</v>
      </c>
      <c r="BT408">
        <f t="shared" si="563"/>
        <v>0</v>
      </c>
      <c r="BV408">
        <f t="shared" si="564"/>
        <v>8974472</v>
      </c>
      <c r="BW408">
        <f t="shared" si="565"/>
        <v>11943680</v>
      </c>
      <c r="BX408">
        <f t="shared" si="566"/>
        <v>256413492</v>
      </c>
      <c r="BZ408">
        <f t="shared" si="567"/>
        <v>7237477</v>
      </c>
      <c r="CA408">
        <f t="shared" si="568"/>
        <v>9632000</v>
      </c>
      <c r="CB408">
        <f t="shared" si="569"/>
        <v>206785074</v>
      </c>
      <c r="CD408">
        <f t="shared" si="570"/>
        <v>10132468</v>
      </c>
      <c r="CE408">
        <f t="shared" si="571"/>
        <v>13484800</v>
      </c>
      <c r="CF408">
        <f t="shared" si="572"/>
        <v>289499104</v>
      </c>
      <c r="CH408" t="str">
        <f t="shared" si="573"/>
        <v>{{5,1,1,0,0}|</v>
      </c>
      <c r="CI408" t="str">
        <f t="shared" si="574"/>
        <v>{5,1,2,0,0}|</v>
      </c>
      <c r="CJ408" t="str">
        <f t="shared" si="575"/>
        <v>{5,1,3,0,3}}</v>
      </c>
      <c r="CK408" t="str">
        <f t="shared" si="576"/>
        <v/>
      </c>
      <c r="CL408" t="str">
        <f t="shared" si="577"/>
        <v>{{5,1,1,8974472,0}|</v>
      </c>
      <c r="CM408" t="str">
        <f t="shared" si="578"/>
        <v>{5,1,2,11943680,0}|</v>
      </c>
      <c r="CN408" t="str">
        <f t="shared" si="579"/>
        <v>{5,1,3,256413492,3}}</v>
      </c>
      <c r="CO408" t="str">
        <f t="shared" si="580"/>
        <v/>
      </c>
      <c r="CP408" t="str">
        <f t="shared" si="581"/>
        <v>{{5,1,1,7237477,0}|</v>
      </c>
      <c r="CQ408" t="str">
        <f t="shared" si="582"/>
        <v>{5,1,2,9632000,0}|</v>
      </c>
      <c r="CR408" t="str">
        <f t="shared" si="583"/>
        <v>{5,1,3,206785074,3}}</v>
      </c>
      <c r="CS408" t="str">
        <f t="shared" si="584"/>
        <v/>
      </c>
      <c r="CT408" t="str">
        <f t="shared" si="585"/>
        <v>{{5,1,1,10132468,0}|</v>
      </c>
      <c r="CU408" t="str">
        <f t="shared" si="586"/>
        <v>{5,1,2,13484800,0}|</v>
      </c>
      <c r="CV408" t="str">
        <f t="shared" si="587"/>
        <v>{5,1,3,289499104,3}}</v>
      </c>
    </row>
    <row r="409" spans="50:100" x14ac:dyDescent="0.15">
      <c r="AX409">
        <v>403</v>
      </c>
      <c r="AZ409">
        <f t="shared" ref="AZ409:BC409" si="604">AZ349</f>
        <v>0.75</v>
      </c>
      <c r="BA409">
        <f t="shared" si="604"/>
        <v>1</v>
      </c>
      <c r="BB409">
        <f t="shared" si="604"/>
        <v>1</v>
      </c>
      <c r="BC409">
        <f t="shared" si="604"/>
        <v>1.5</v>
      </c>
      <c r="BE409">
        <f t="shared" si="552"/>
        <v>620</v>
      </c>
      <c r="BF409">
        <f t="shared" si="553"/>
        <v>700</v>
      </c>
      <c r="BG409">
        <f t="shared" si="554"/>
        <v>700</v>
      </c>
      <c r="BH409">
        <f t="shared" si="555"/>
        <v>1100</v>
      </c>
      <c r="BN409">
        <f>'sheet1 (2)'!Y408</f>
        <v>75019701</v>
      </c>
      <c r="BO409">
        <f>'sheet1 (2)'!Z408</f>
        <v>109200000</v>
      </c>
      <c r="BP409">
        <f>'sheet1 (2)'!AA408</f>
        <v>2344365670</v>
      </c>
      <c r="BR409">
        <f t="shared" si="561"/>
        <v>9302442</v>
      </c>
      <c r="BS409">
        <f t="shared" si="562"/>
        <v>13540800</v>
      </c>
      <c r="BT409">
        <f t="shared" si="563"/>
        <v>290701343</v>
      </c>
      <c r="BV409">
        <f t="shared" si="564"/>
        <v>10502758</v>
      </c>
      <c r="BW409">
        <f t="shared" si="565"/>
        <v>15288000</v>
      </c>
      <c r="BX409">
        <f t="shared" si="566"/>
        <v>328211193</v>
      </c>
      <c r="BZ409">
        <f t="shared" si="567"/>
        <v>10502758</v>
      </c>
      <c r="CA409">
        <f t="shared" si="568"/>
        <v>15288000</v>
      </c>
      <c r="CB409">
        <f t="shared" si="569"/>
        <v>328211193</v>
      </c>
      <c r="CD409">
        <f t="shared" si="570"/>
        <v>16504334</v>
      </c>
      <c r="CE409">
        <f t="shared" si="571"/>
        <v>24024000</v>
      </c>
      <c r="CF409">
        <f t="shared" si="572"/>
        <v>515760447</v>
      </c>
      <c r="CH409" t="str">
        <f t="shared" si="573"/>
        <v>{{5,1,1,9302442,0}|</v>
      </c>
      <c r="CI409" t="str">
        <f t="shared" si="574"/>
        <v>{5,1,2,13540800,0}|</v>
      </c>
      <c r="CJ409" t="str">
        <f t="shared" si="575"/>
        <v>{5,1,3,290701343,3}}</v>
      </c>
      <c r="CK409" t="str">
        <f t="shared" si="576"/>
        <v/>
      </c>
      <c r="CL409" t="str">
        <f t="shared" si="577"/>
        <v>{{5,1,1,10502758,0}|</v>
      </c>
      <c r="CM409" t="str">
        <f t="shared" si="578"/>
        <v>{5,1,2,15288000,0}|</v>
      </c>
      <c r="CN409" t="str">
        <f t="shared" si="579"/>
        <v>{5,1,3,328211193,3}}</v>
      </c>
      <c r="CO409" t="str">
        <f t="shared" si="580"/>
        <v/>
      </c>
      <c r="CP409" t="str">
        <f t="shared" si="581"/>
        <v>{{5,1,1,10502758,0}|</v>
      </c>
      <c r="CQ409" t="str">
        <f t="shared" si="582"/>
        <v>{5,1,2,15288000,0}|</v>
      </c>
      <c r="CR409" t="str">
        <f t="shared" si="583"/>
        <v>{5,1,3,328211193,3}}</v>
      </c>
      <c r="CS409" t="str">
        <f t="shared" si="584"/>
        <v/>
      </c>
      <c r="CT409" t="str">
        <f t="shared" si="585"/>
        <v>{{5,1,1,16504334,0}|</v>
      </c>
      <c r="CU409" t="str">
        <f t="shared" si="586"/>
        <v>{5,1,2,24024000,0}|</v>
      </c>
      <c r="CV409" t="str">
        <f t="shared" si="587"/>
        <v>{5,1,3,515760447,3}}</v>
      </c>
    </row>
    <row r="410" spans="50:100" x14ac:dyDescent="0.15">
      <c r="AX410">
        <v>404</v>
      </c>
      <c r="AZ410">
        <f t="shared" ref="AZ410:BC410" si="605">AZ350</f>
        <v>3</v>
      </c>
      <c r="BA410">
        <f t="shared" si="605"/>
        <v>1</v>
      </c>
      <c r="BB410">
        <f t="shared" si="605"/>
        <v>0.6</v>
      </c>
      <c r="BC410">
        <f t="shared" si="605"/>
        <v>1</v>
      </c>
      <c r="BE410">
        <f t="shared" si="552"/>
        <v>1200</v>
      </c>
      <c r="BF410">
        <f t="shared" si="553"/>
        <v>700</v>
      </c>
      <c r="BG410">
        <f t="shared" si="554"/>
        <v>500</v>
      </c>
      <c r="BH410">
        <f t="shared" si="555"/>
        <v>700</v>
      </c>
      <c r="BN410">
        <f>'sheet1 (2)'!Y409</f>
        <v>73637126</v>
      </c>
      <c r="BO410">
        <f>'sheet1 (2)'!Z409</f>
        <v>122500000</v>
      </c>
      <c r="BP410">
        <f>'sheet1 (2)'!AA409</f>
        <v>2629897387</v>
      </c>
      <c r="BR410">
        <f t="shared" si="561"/>
        <v>17672910</v>
      </c>
      <c r="BS410">
        <f t="shared" si="562"/>
        <v>29400000</v>
      </c>
      <c r="BT410">
        <f t="shared" si="563"/>
        <v>631175372</v>
      </c>
      <c r="BV410">
        <f t="shared" si="564"/>
        <v>10309197</v>
      </c>
      <c r="BW410">
        <f t="shared" si="565"/>
        <v>17150000</v>
      </c>
      <c r="BX410">
        <f t="shared" si="566"/>
        <v>368185634</v>
      </c>
      <c r="BZ410">
        <f t="shared" si="567"/>
        <v>7363712</v>
      </c>
      <c r="CA410">
        <f t="shared" si="568"/>
        <v>12250000</v>
      </c>
      <c r="CB410">
        <f t="shared" si="569"/>
        <v>262989738</v>
      </c>
      <c r="CD410">
        <f t="shared" si="570"/>
        <v>10309197</v>
      </c>
      <c r="CE410">
        <f t="shared" si="571"/>
        <v>17150000</v>
      </c>
      <c r="CF410">
        <f t="shared" si="572"/>
        <v>368185634</v>
      </c>
      <c r="CH410" t="str">
        <f t="shared" si="573"/>
        <v>{{5,1,1,17672910,0}|</v>
      </c>
      <c r="CI410" t="str">
        <f t="shared" si="574"/>
        <v>{5,1,2,29400000,0}|</v>
      </c>
      <c r="CJ410" t="str">
        <f t="shared" si="575"/>
        <v>{5,1,3,631175372,3}}</v>
      </c>
      <c r="CK410" t="str">
        <f t="shared" si="576"/>
        <v/>
      </c>
      <c r="CL410" t="str">
        <f t="shared" si="577"/>
        <v>{{5,1,1,10309197,0}|</v>
      </c>
      <c r="CM410" t="str">
        <f t="shared" si="578"/>
        <v>{5,1,2,17150000,0}|</v>
      </c>
      <c r="CN410" t="str">
        <f t="shared" si="579"/>
        <v>{5,1,3,368185634,3}}</v>
      </c>
      <c r="CO410" t="str">
        <f t="shared" si="580"/>
        <v/>
      </c>
      <c r="CP410" t="str">
        <f t="shared" si="581"/>
        <v>{{5,1,1,7363712,0}|</v>
      </c>
      <c r="CQ410" t="str">
        <f t="shared" si="582"/>
        <v>{5,1,2,12250000,0}|</v>
      </c>
      <c r="CR410" t="str">
        <f t="shared" si="583"/>
        <v>{5,1,3,262989738,3}}</v>
      </c>
      <c r="CS410" t="str">
        <f t="shared" si="584"/>
        <v/>
      </c>
      <c r="CT410" t="str">
        <f t="shared" si="585"/>
        <v>{{5,1,1,10309197,0}|</v>
      </c>
      <c r="CU410" t="str">
        <f t="shared" si="586"/>
        <v>{5,1,2,17150000,0}|</v>
      </c>
      <c r="CV410" t="str">
        <f t="shared" si="587"/>
        <v>{5,1,3,368185634,3}}</v>
      </c>
    </row>
    <row r="411" spans="50:100" x14ac:dyDescent="0.15">
      <c r="AX411">
        <v>405</v>
      </c>
      <c r="AZ411">
        <f t="shared" ref="AZ411:BC411" si="606">AZ351</f>
        <v>1.5</v>
      </c>
      <c r="BA411">
        <f t="shared" si="606"/>
        <v>1.5</v>
      </c>
      <c r="BB411">
        <f t="shared" si="606"/>
        <v>0.375</v>
      </c>
      <c r="BC411">
        <f t="shared" si="606"/>
        <v>0</v>
      </c>
      <c r="BE411">
        <f t="shared" si="552"/>
        <v>1100</v>
      </c>
      <c r="BF411">
        <f t="shared" si="553"/>
        <v>1100</v>
      </c>
      <c r="BG411">
        <f t="shared" si="554"/>
        <v>200</v>
      </c>
      <c r="BH411">
        <f t="shared" si="555"/>
        <v>0</v>
      </c>
      <c r="BN411">
        <f>'sheet1 (2)'!Y410</f>
        <v>115414924</v>
      </c>
      <c r="BO411">
        <f>'sheet1 (2)'!Z410</f>
        <v>134400000</v>
      </c>
      <c r="BP411">
        <f>'sheet1 (2)'!AA410</f>
        <v>2885373134</v>
      </c>
      <c r="BR411">
        <f t="shared" si="561"/>
        <v>25391283</v>
      </c>
      <c r="BS411">
        <f t="shared" si="562"/>
        <v>29568000</v>
      </c>
      <c r="BT411">
        <f t="shared" si="563"/>
        <v>634782089</v>
      </c>
      <c r="BV411">
        <f t="shared" si="564"/>
        <v>25391283</v>
      </c>
      <c r="BW411">
        <f t="shared" si="565"/>
        <v>29568000</v>
      </c>
      <c r="BX411">
        <f t="shared" si="566"/>
        <v>634782089</v>
      </c>
      <c r="BZ411">
        <f t="shared" si="567"/>
        <v>4616596</v>
      </c>
      <c r="CA411">
        <f t="shared" si="568"/>
        <v>5376000</v>
      </c>
      <c r="CB411">
        <f t="shared" si="569"/>
        <v>115414925</v>
      </c>
      <c r="CD411">
        <f t="shared" si="570"/>
        <v>0</v>
      </c>
      <c r="CE411">
        <f t="shared" si="571"/>
        <v>0</v>
      </c>
      <c r="CF411">
        <f t="shared" si="572"/>
        <v>0</v>
      </c>
      <c r="CH411" t="str">
        <f t="shared" si="573"/>
        <v>{{5,1,1,25391283,0}|</v>
      </c>
      <c r="CI411" t="str">
        <f t="shared" si="574"/>
        <v>{5,1,2,29568000,0}|</v>
      </c>
      <c r="CJ411" t="str">
        <f t="shared" si="575"/>
        <v>{5,1,3,634782089,3}}</v>
      </c>
      <c r="CK411" t="str">
        <f t="shared" si="576"/>
        <v/>
      </c>
      <c r="CL411" t="str">
        <f t="shared" si="577"/>
        <v>{{5,1,1,25391283,0}|</v>
      </c>
      <c r="CM411" t="str">
        <f t="shared" si="578"/>
        <v>{5,1,2,29568000,0}|</v>
      </c>
      <c r="CN411" t="str">
        <f t="shared" si="579"/>
        <v>{5,1,3,634782089,3}}</v>
      </c>
      <c r="CO411" t="str">
        <f t="shared" si="580"/>
        <v/>
      </c>
      <c r="CP411" t="str">
        <f t="shared" si="581"/>
        <v>{{5,1,1,4616596,0}|</v>
      </c>
      <c r="CQ411" t="str">
        <f t="shared" si="582"/>
        <v>{5,1,2,5376000,0}|</v>
      </c>
      <c r="CR411" t="str">
        <f t="shared" si="583"/>
        <v>{5,1,3,115414925,3}}</v>
      </c>
      <c r="CS411" t="str">
        <f t="shared" si="584"/>
        <v/>
      </c>
      <c r="CT411" t="str">
        <f t="shared" si="585"/>
        <v>{{5,1,1,0,0}|</v>
      </c>
      <c r="CU411" t="str">
        <f t="shared" si="586"/>
        <v>{5,1,2,0,0}|</v>
      </c>
      <c r="CV411" t="str">
        <f t="shared" si="587"/>
        <v>{5,1,3,0,3}}</v>
      </c>
    </row>
    <row r="412" spans="50:100" x14ac:dyDescent="0.15">
      <c r="AX412">
        <v>406</v>
      </c>
      <c r="AZ412">
        <f t="shared" ref="AZ412:BC412" si="607">AZ352</f>
        <v>1.5</v>
      </c>
      <c r="BA412">
        <f t="shared" si="607"/>
        <v>0.375</v>
      </c>
      <c r="BB412">
        <f t="shared" si="607"/>
        <v>1.5</v>
      </c>
      <c r="BC412">
        <f t="shared" si="607"/>
        <v>0</v>
      </c>
      <c r="BE412">
        <f t="shared" si="552"/>
        <v>1100</v>
      </c>
      <c r="BF412">
        <f t="shared" si="553"/>
        <v>200</v>
      </c>
      <c r="BG412">
        <f t="shared" si="554"/>
        <v>1100</v>
      </c>
      <c r="BH412">
        <f t="shared" si="555"/>
        <v>0</v>
      </c>
      <c r="BN412">
        <f>'sheet1 (2)'!Y411</f>
        <v>122027238</v>
      </c>
      <c r="BO412">
        <f>'sheet1 (2)'!Z411</f>
        <v>129920000</v>
      </c>
      <c r="BP412">
        <f>'sheet1 (2)'!AA411</f>
        <v>2789194029</v>
      </c>
      <c r="BR412">
        <f t="shared" si="561"/>
        <v>26845992</v>
      </c>
      <c r="BS412">
        <f t="shared" si="562"/>
        <v>28582400</v>
      </c>
      <c r="BT412">
        <f t="shared" si="563"/>
        <v>613622686</v>
      </c>
      <c r="BV412">
        <f t="shared" si="564"/>
        <v>4881089</v>
      </c>
      <c r="BW412">
        <f t="shared" si="565"/>
        <v>5196800</v>
      </c>
      <c r="BX412">
        <f t="shared" si="566"/>
        <v>111567761</v>
      </c>
      <c r="BZ412">
        <f t="shared" si="567"/>
        <v>26845992</v>
      </c>
      <c r="CA412">
        <f t="shared" si="568"/>
        <v>28582400</v>
      </c>
      <c r="CB412">
        <f t="shared" si="569"/>
        <v>613622686</v>
      </c>
      <c r="CD412">
        <f t="shared" si="570"/>
        <v>0</v>
      </c>
      <c r="CE412">
        <f t="shared" si="571"/>
        <v>0</v>
      </c>
      <c r="CF412">
        <f t="shared" si="572"/>
        <v>0</v>
      </c>
      <c r="CH412" t="str">
        <f t="shared" si="573"/>
        <v>{{5,1,1,26845992,0}|</v>
      </c>
      <c r="CI412" t="str">
        <f t="shared" si="574"/>
        <v>{5,1,2,28582400,0}|</v>
      </c>
      <c r="CJ412" t="str">
        <f t="shared" si="575"/>
        <v>{5,1,3,613622686,3}}</v>
      </c>
      <c r="CK412" t="str">
        <f t="shared" si="576"/>
        <v/>
      </c>
      <c r="CL412" t="str">
        <f t="shared" si="577"/>
        <v>{{5,1,1,4881089,0}|</v>
      </c>
      <c r="CM412" t="str">
        <f t="shared" si="578"/>
        <v>{5,1,2,5196800,0}|</v>
      </c>
      <c r="CN412" t="str">
        <f t="shared" si="579"/>
        <v>{5,1,3,111567761,3}}</v>
      </c>
      <c r="CO412" t="str">
        <f t="shared" si="580"/>
        <v/>
      </c>
      <c r="CP412" t="str">
        <f t="shared" si="581"/>
        <v>{{5,1,1,26845992,0}|</v>
      </c>
      <c r="CQ412" t="str">
        <f t="shared" si="582"/>
        <v>{5,1,2,28582400,0}|</v>
      </c>
      <c r="CR412" t="str">
        <f t="shared" si="583"/>
        <v>{5,1,3,613622686,3}}</v>
      </c>
      <c r="CS412" t="str">
        <f t="shared" si="584"/>
        <v/>
      </c>
      <c r="CT412" t="str">
        <f t="shared" si="585"/>
        <v>{{5,1,1,0,0}|</v>
      </c>
      <c r="CU412" t="str">
        <f t="shared" si="586"/>
        <v>{5,1,2,0,0}|</v>
      </c>
      <c r="CV412" t="str">
        <f t="shared" si="587"/>
        <v>{5,1,3,0,3}}</v>
      </c>
    </row>
    <row r="413" spans="50:100" x14ac:dyDescent="0.15">
      <c r="AX413">
        <v>407</v>
      </c>
      <c r="AZ413">
        <f t="shared" ref="AZ413:BC413" si="608">AZ353</f>
        <v>0.75</v>
      </c>
      <c r="BA413">
        <f t="shared" si="608"/>
        <v>0.5</v>
      </c>
      <c r="BB413">
        <f t="shared" si="608"/>
        <v>3</v>
      </c>
      <c r="BC413">
        <f t="shared" si="608"/>
        <v>3</v>
      </c>
      <c r="BE413">
        <f t="shared" si="552"/>
        <v>620</v>
      </c>
      <c r="BF413">
        <f t="shared" si="553"/>
        <v>420</v>
      </c>
      <c r="BG413">
        <f t="shared" si="554"/>
        <v>1200</v>
      </c>
      <c r="BH413">
        <f t="shared" si="555"/>
        <v>1200</v>
      </c>
      <c r="BN413">
        <f>'sheet1 (2)'!Y412</f>
        <v>6852760</v>
      </c>
      <c r="BO413">
        <f>'sheet1 (2)'!Z412</f>
        <v>1596000</v>
      </c>
      <c r="BP413">
        <f>'sheet1 (2)'!AA412</f>
        <v>34263805</v>
      </c>
      <c r="BR413">
        <f t="shared" si="561"/>
        <v>849742</v>
      </c>
      <c r="BS413">
        <f t="shared" si="562"/>
        <v>197904</v>
      </c>
      <c r="BT413">
        <f t="shared" si="563"/>
        <v>4248711</v>
      </c>
      <c r="BV413">
        <f t="shared" si="564"/>
        <v>575631</v>
      </c>
      <c r="BW413">
        <f t="shared" si="565"/>
        <v>134064</v>
      </c>
      <c r="BX413">
        <f t="shared" si="566"/>
        <v>2878159</v>
      </c>
      <c r="BZ413">
        <f t="shared" si="567"/>
        <v>1644662</v>
      </c>
      <c r="CA413">
        <f t="shared" si="568"/>
        <v>383040</v>
      </c>
      <c r="CB413">
        <f t="shared" si="569"/>
        <v>8223313</v>
      </c>
      <c r="CD413">
        <f t="shared" si="570"/>
        <v>1644662</v>
      </c>
      <c r="CE413">
        <f t="shared" si="571"/>
        <v>383040</v>
      </c>
      <c r="CF413">
        <f t="shared" si="572"/>
        <v>8223313</v>
      </c>
      <c r="CH413" t="str">
        <f t="shared" si="573"/>
        <v>{{5,1,1,849742,0}|</v>
      </c>
      <c r="CI413" t="str">
        <f t="shared" si="574"/>
        <v>{5,1,2,197904,0}|</v>
      </c>
      <c r="CJ413" t="str">
        <f t="shared" si="575"/>
        <v>{5,1,3,4248711,3}}</v>
      </c>
      <c r="CK413" t="str">
        <f t="shared" si="576"/>
        <v/>
      </c>
      <c r="CL413" t="str">
        <f t="shared" si="577"/>
        <v>{{5,1,1,575631,0}|</v>
      </c>
      <c r="CM413" t="str">
        <f t="shared" si="578"/>
        <v>{5,1,2,134064,0}|</v>
      </c>
      <c r="CN413" t="str">
        <f t="shared" si="579"/>
        <v>{5,1,3,2878159,3}}</v>
      </c>
      <c r="CO413" t="str">
        <f t="shared" si="580"/>
        <v/>
      </c>
      <c r="CP413" t="str">
        <f t="shared" si="581"/>
        <v>{{5,1,1,1644662,0}|</v>
      </c>
      <c r="CQ413" t="str">
        <f t="shared" si="582"/>
        <v>{5,1,2,383040,0}|</v>
      </c>
      <c r="CR413" t="str">
        <f t="shared" si="583"/>
        <v>{5,1,3,8223313,3}}</v>
      </c>
      <c r="CS413" t="str">
        <f t="shared" si="584"/>
        <v/>
      </c>
      <c r="CT413" t="str">
        <f t="shared" si="585"/>
        <v>{{5,1,1,1644662,0}|</v>
      </c>
      <c r="CU413" t="str">
        <f t="shared" si="586"/>
        <v>{5,1,2,383040,0}|</v>
      </c>
      <c r="CV413" t="str">
        <f t="shared" si="587"/>
        <v>{5,1,3,8223313,3}}</v>
      </c>
    </row>
    <row r="414" spans="50:100" x14ac:dyDescent="0.15">
      <c r="AX414">
        <v>408</v>
      </c>
      <c r="AZ414">
        <f t="shared" ref="AZ414:BC414" si="609">AZ354</f>
        <v>0</v>
      </c>
      <c r="BA414">
        <f t="shared" si="609"/>
        <v>0.6</v>
      </c>
      <c r="BB414">
        <f t="shared" si="609"/>
        <v>0.6</v>
      </c>
      <c r="BC414">
        <f t="shared" si="609"/>
        <v>1.5</v>
      </c>
      <c r="BE414">
        <f t="shared" si="552"/>
        <v>0</v>
      </c>
      <c r="BF414">
        <f t="shared" si="553"/>
        <v>500</v>
      </c>
      <c r="BG414">
        <f t="shared" si="554"/>
        <v>500</v>
      </c>
      <c r="BH414">
        <f t="shared" si="555"/>
        <v>1100</v>
      </c>
      <c r="BN414">
        <f>'sheet1 (2)'!Y413</f>
        <v>8689180</v>
      </c>
      <c r="BO414">
        <f>'sheet1 (2)'!Z413</f>
        <v>1543500</v>
      </c>
      <c r="BP414">
        <f>'sheet1 (2)'!AA413</f>
        <v>33136706</v>
      </c>
      <c r="BR414">
        <f t="shared" si="561"/>
        <v>0</v>
      </c>
      <c r="BS414">
        <f t="shared" si="562"/>
        <v>0</v>
      </c>
      <c r="BT414">
        <f t="shared" si="563"/>
        <v>0</v>
      </c>
      <c r="BV414">
        <f t="shared" si="564"/>
        <v>868918</v>
      </c>
      <c r="BW414">
        <f t="shared" si="565"/>
        <v>154350</v>
      </c>
      <c r="BX414">
        <f t="shared" si="566"/>
        <v>3313670</v>
      </c>
      <c r="BZ414">
        <f t="shared" si="567"/>
        <v>868918</v>
      </c>
      <c r="CA414">
        <f t="shared" si="568"/>
        <v>154350</v>
      </c>
      <c r="CB414">
        <f t="shared" si="569"/>
        <v>3313670</v>
      </c>
      <c r="CD414">
        <f t="shared" si="570"/>
        <v>1911619</v>
      </c>
      <c r="CE414">
        <f t="shared" si="571"/>
        <v>339570</v>
      </c>
      <c r="CF414">
        <f t="shared" si="572"/>
        <v>7290075</v>
      </c>
      <c r="CH414" t="str">
        <f t="shared" si="573"/>
        <v>{{5,1,1,0,0}|</v>
      </c>
      <c r="CI414" t="str">
        <f t="shared" si="574"/>
        <v>{5,1,2,0,0}|</v>
      </c>
      <c r="CJ414" t="str">
        <f t="shared" si="575"/>
        <v>{5,1,3,0,3}}</v>
      </c>
      <c r="CK414" t="str">
        <f t="shared" si="576"/>
        <v/>
      </c>
      <c r="CL414" t="str">
        <f t="shared" si="577"/>
        <v>{{5,1,1,868918,0}|</v>
      </c>
      <c r="CM414" t="str">
        <f t="shared" si="578"/>
        <v>{5,1,2,154350,0}|</v>
      </c>
      <c r="CN414" t="str">
        <f t="shared" si="579"/>
        <v>{5,1,3,3313670,3}}</v>
      </c>
      <c r="CO414" t="str">
        <f t="shared" si="580"/>
        <v/>
      </c>
      <c r="CP414" t="str">
        <f t="shared" si="581"/>
        <v>{{5,1,1,868918,0}|</v>
      </c>
      <c r="CQ414" t="str">
        <f t="shared" si="582"/>
        <v>{5,1,2,154350,0}|</v>
      </c>
      <c r="CR414" t="str">
        <f t="shared" si="583"/>
        <v>{5,1,3,3313670,3}}</v>
      </c>
      <c r="CS414" t="str">
        <f t="shared" si="584"/>
        <v/>
      </c>
      <c r="CT414" t="str">
        <f t="shared" si="585"/>
        <v>{{5,1,1,1911619,0}|</v>
      </c>
      <c r="CU414" t="str">
        <f t="shared" si="586"/>
        <v>{5,1,2,339570,0}|</v>
      </c>
      <c r="CV414" t="str">
        <f t="shared" si="587"/>
        <v>{5,1,3,7290075,3}}</v>
      </c>
    </row>
    <row r="415" spans="50:100" x14ac:dyDescent="0.15">
      <c r="AX415">
        <v>409</v>
      </c>
      <c r="AZ415">
        <f t="shared" ref="AZ415:BC415" si="610">AZ355</f>
        <v>1</v>
      </c>
      <c r="BA415">
        <f t="shared" si="610"/>
        <v>1</v>
      </c>
      <c r="BB415">
        <f t="shared" si="610"/>
        <v>1.5</v>
      </c>
      <c r="BC415">
        <f t="shared" si="610"/>
        <v>0.75</v>
      </c>
      <c r="BE415">
        <f t="shared" si="552"/>
        <v>700</v>
      </c>
      <c r="BF415">
        <f t="shared" si="553"/>
        <v>700</v>
      </c>
      <c r="BG415">
        <f t="shared" si="554"/>
        <v>1100</v>
      </c>
      <c r="BH415">
        <f t="shared" si="555"/>
        <v>620</v>
      </c>
      <c r="BN415">
        <f>'sheet1 (2)'!Y414</f>
        <v>15250398</v>
      </c>
      <c r="BO415">
        <f>'sheet1 (2)'!Z414</f>
        <v>2347800</v>
      </c>
      <c r="BP415">
        <f>'sheet1 (2)'!AA414</f>
        <v>50403861</v>
      </c>
      <c r="BR415">
        <f t="shared" si="561"/>
        <v>2135055</v>
      </c>
      <c r="BS415">
        <f t="shared" si="562"/>
        <v>328692</v>
      </c>
      <c r="BT415">
        <f t="shared" si="563"/>
        <v>7056540</v>
      </c>
      <c r="BV415">
        <f t="shared" si="564"/>
        <v>2135055</v>
      </c>
      <c r="BW415">
        <f t="shared" si="565"/>
        <v>328692</v>
      </c>
      <c r="BX415">
        <f t="shared" si="566"/>
        <v>7056540</v>
      </c>
      <c r="BZ415">
        <f t="shared" si="567"/>
        <v>3355087</v>
      </c>
      <c r="CA415">
        <f t="shared" si="568"/>
        <v>516516</v>
      </c>
      <c r="CB415">
        <f t="shared" si="569"/>
        <v>11088849</v>
      </c>
      <c r="CD415">
        <f t="shared" si="570"/>
        <v>1891049</v>
      </c>
      <c r="CE415">
        <f t="shared" si="571"/>
        <v>291127</v>
      </c>
      <c r="CF415">
        <f t="shared" si="572"/>
        <v>6250078</v>
      </c>
      <c r="CH415" t="str">
        <f t="shared" si="573"/>
        <v>{{5,1,1,2135055,0}|</v>
      </c>
      <c r="CI415" t="str">
        <f t="shared" si="574"/>
        <v>{5,1,2,328692,0}|</v>
      </c>
      <c r="CJ415" t="str">
        <f t="shared" si="575"/>
        <v>{5,1,3,7056540,3}}</v>
      </c>
      <c r="CK415" t="str">
        <f t="shared" si="576"/>
        <v/>
      </c>
      <c r="CL415" t="str">
        <f t="shared" si="577"/>
        <v>{{5,1,1,2135055,0}|</v>
      </c>
      <c r="CM415" t="str">
        <f t="shared" si="578"/>
        <v>{5,1,2,328692,0}|</v>
      </c>
      <c r="CN415" t="str">
        <f t="shared" si="579"/>
        <v>{5,1,3,7056540,3}}</v>
      </c>
      <c r="CO415" t="str">
        <f t="shared" si="580"/>
        <v/>
      </c>
      <c r="CP415" t="str">
        <f t="shared" si="581"/>
        <v>{{5,1,1,3355087,0}|</v>
      </c>
      <c r="CQ415" t="str">
        <f t="shared" si="582"/>
        <v>{5,1,2,516516,0}|</v>
      </c>
      <c r="CR415" t="str">
        <f t="shared" si="583"/>
        <v>{5,1,3,11088849,3}}</v>
      </c>
      <c r="CS415" t="str">
        <f t="shared" si="584"/>
        <v/>
      </c>
      <c r="CT415" t="str">
        <f t="shared" si="585"/>
        <v>{{5,1,1,1891049,0}|</v>
      </c>
      <c r="CU415" t="str">
        <f t="shared" si="586"/>
        <v>{5,1,2,291127,0}|</v>
      </c>
      <c r="CV415" t="str">
        <f t="shared" si="587"/>
        <v>{5,1,3,6250078,3}}</v>
      </c>
    </row>
    <row r="416" spans="50:100" x14ac:dyDescent="0.15">
      <c r="AX416">
        <v>410</v>
      </c>
      <c r="AZ416">
        <f t="shared" ref="AZ416:BC416" si="611">AZ356</f>
        <v>1.5</v>
      </c>
      <c r="BA416">
        <f t="shared" si="611"/>
        <v>0.5</v>
      </c>
      <c r="BB416">
        <f t="shared" si="611"/>
        <v>1.5</v>
      </c>
      <c r="BC416">
        <f t="shared" si="611"/>
        <v>1.5</v>
      </c>
      <c r="BE416">
        <f t="shared" si="552"/>
        <v>1100</v>
      </c>
      <c r="BF416">
        <f t="shared" si="553"/>
        <v>420</v>
      </c>
      <c r="BG416">
        <f t="shared" si="554"/>
        <v>1100</v>
      </c>
      <c r="BH416">
        <f t="shared" si="555"/>
        <v>1100</v>
      </c>
      <c r="BN416">
        <f>'sheet1 (2)'!Y415</f>
        <v>24056798</v>
      </c>
      <c r="BO416">
        <f>'sheet1 (2)'!Z415</f>
        <v>19126800</v>
      </c>
      <c r="BP416">
        <f>'sheet1 (2)'!AA415</f>
        <v>410624663</v>
      </c>
      <c r="BR416">
        <f t="shared" si="561"/>
        <v>5292495</v>
      </c>
      <c r="BS416">
        <f t="shared" si="562"/>
        <v>4207896</v>
      </c>
      <c r="BT416">
        <f t="shared" si="563"/>
        <v>90337425</v>
      </c>
      <c r="BV416">
        <f t="shared" si="564"/>
        <v>2020771</v>
      </c>
      <c r="BW416">
        <f t="shared" si="565"/>
        <v>1606651</v>
      </c>
      <c r="BX416">
        <f t="shared" si="566"/>
        <v>34492471</v>
      </c>
      <c r="BZ416">
        <f t="shared" si="567"/>
        <v>5292495</v>
      </c>
      <c r="CA416">
        <f t="shared" si="568"/>
        <v>4207896</v>
      </c>
      <c r="CB416">
        <f t="shared" si="569"/>
        <v>90337425</v>
      </c>
      <c r="CD416">
        <f t="shared" si="570"/>
        <v>5292495</v>
      </c>
      <c r="CE416">
        <f t="shared" si="571"/>
        <v>4207896</v>
      </c>
      <c r="CF416">
        <f t="shared" si="572"/>
        <v>90337425</v>
      </c>
      <c r="CH416" t="str">
        <f t="shared" si="573"/>
        <v>{{5,1,1,5292495,0}|</v>
      </c>
      <c r="CI416" t="str">
        <f t="shared" si="574"/>
        <v>{5,1,2,4207896,0}|</v>
      </c>
      <c r="CJ416" t="str">
        <f t="shared" si="575"/>
        <v>{5,1,3,90337425,3}}</v>
      </c>
      <c r="CK416" t="str">
        <f t="shared" si="576"/>
        <v/>
      </c>
      <c r="CL416" t="str">
        <f t="shared" si="577"/>
        <v>{{5,1,1,2020771,0}|</v>
      </c>
      <c r="CM416" t="str">
        <f t="shared" si="578"/>
        <v>{5,1,2,1606651,0}|</v>
      </c>
      <c r="CN416" t="str">
        <f t="shared" si="579"/>
        <v>{5,1,3,34492471,3}}</v>
      </c>
      <c r="CO416" t="str">
        <f t="shared" si="580"/>
        <v/>
      </c>
      <c r="CP416" t="str">
        <f t="shared" si="581"/>
        <v>{{5,1,1,5292495,0}|</v>
      </c>
      <c r="CQ416" t="str">
        <f t="shared" si="582"/>
        <v>{5,1,2,4207896,0}|</v>
      </c>
      <c r="CR416" t="str">
        <f t="shared" si="583"/>
        <v>{5,1,3,90337425,3}}</v>
      </c>
      <c r="CS416" t="str">
        <f t="shared" si="584"/>
        <v/>
      </c>
      <c r="CT416" t="str">
        <f t="shared" si="585"/>
        <v>{{5,1,1,5292495,0}|</v>
      </c>
      <c r="CU416" t="str">
        <f t="shared" si="586"/>
        <v>{5,1,2,4207896,0}|</v>
      </c>
      <c r="CV416" t="str">
        <f t="shared" si="587"/>
        <v>{5,1,3,90337425,3}}</v>
      </c>
    </row>
    <row r="417" spans="50:100" x14ac:dyDescent="0.15">
      <c r="AX417">
        <v>411</v>
      </c>
      <c r="AZ417">
        <f t="shared" ref="AZ417:BC417" si="612">AZ357</f>
        <v>1.5</v>
      </c>
      <c r="BA417">
        <f t="shared" si="612"/>
        <v>0.6</v>
      </c>
      <c r="BB417">
        <f t="shared" si="612"/>
        <v>1.5</v>
      </c>
      <c r="BC417">
        <f t="shared" si="612"/>
        <v>1</v>
      </c>
      <c r="BE417">
        <f t="shared" si="552"/>
        <v>1100</v>
      </c>
      <c r="BF417">
        <f t="shared" si="553"/>
        <v>500</v>
      </c>
      <c r="BG417">
        <f t="shared" si="554"/>
        <v>1100</v>
      </c>
      <c r="BH417">
        <f t="shared" si="555"/>
        <v>700</v>
      </c>
      <c r="BN417">
        <f>'sheet1 (2)'!Y416</f>
        <v>35706492</v>
      </c>
      <c r="BO417">
        <f>'sheet1 (2)'!Z416</f>
        <v>22050000</v>
      </c>
      <c r="BP417">
        <f>'sheet1 (2)'!AA416</f>
        <v>473381529</v>
      </c>
      <c r="BR417">
        <f t="shared" si="561"/>
        <v>7855428</v>
      </c>
      <c r="BS417">
        <f t="shared" si="562"/>
        <v>4851000</v>
      </c>
      <c r="BT417">
        <f t="shared" si="563"/>
        <v>104143936</v>
      </c>
      <c r="BV417">
        <f t="shared" si="564"/>
        <v>3570649</v>
      </c>
      <c r="BW417">
        <f t="shared" si="565"/>
        <v>2205000</v>
      </c>
      <c r="BX417">
        <f t="shared" si="566"/>
        <v>47338152</v>
      </c>
      <c r="BZ417">
        <f t="shared" si="567"/>
        <v>7855428</v>
      </c>
      <c r="CA417">
        <f t="shared" si="568"/>
        <v>4851000</v>
      </c>
      <c r="CB417">
        <f t="shared" si="569"/>
        <v>104143936</v>
      </c>
      <c r="CD417">
        <f t="shared" si="570"/>
        <v>4998908</v>
      </c>
      <c r="CE417">
        <f t="shared" si="571"/>
        <v>3087000</v>
      </c>
      <c r="CF417">
        <f t="shared" si="572"/>
        <v>66273414</v>
      </c>
      <c r="CH417" t="str">
        <f t="shared" si="573"/>
        <v>{{5,1,1,7855428,0}|</v>
      </c>
      <c r="CI417" t="str">
        <f t="shared" si="574"/>
        <v>{5,1,2,4851000,0}|</v>
      </c>
      <c r="CJ417" t="str">
        <f t="shared" si="575"/>
        <v>{5,1,3,104143936,3}}</v>
      </c>
      <c r="CK417" t="str">
        <f t="shared" si="576"/>
        <v/>
      </c>
      <c r="CL417" t="str">
        <f t="shared" si="577"/>
        <v>{{5,1,1,3570649,0}|</v>
      </c>
      <c r="CM417" t="str">
        <f t="shared" si="578"/>
        <v>{5,1,2,2205000,0}|</v>
      </c>
      <c r="CN417" t="str">
        <f t="shared" si="579"/>
        <v>{5,1,3,47338152,3}}</v>
      </c>
      <c r="CO417" t="str">
        <f t="shared" si="580"/>
        <v/>
      </c>
      <c r="CP417" t="str">
        <f t="shared" si="581"/>
        <v>{{5,1,1,7855428,0}|</v>
      </c>
      <c r="CQ417" t="str">
        <f t="shared" si="582"/>
        <v>{5,1,2,4851000,0}|</v>
      </c>
      <c r="CR417" t="str">
        <f t="shared" si="583"/>
        <v>{5,1,3,104143936,3}}</v>
      </c>
      <c r="CS417" t="str">
        <f t="shared" si="584"/>
        <v/>
      </c>
      <c r="CT417" t="str">
        <f t="shared" si="585"/>
        <v>{{5,1,1,4998908,0}|</v>
      </c>
      <c r="CU417" t="str">
        <f t="shared" si="586"/>
        <v>{5,1,2,3087000,0}|</v>
      </c>
      <c r="CV417" t="str">
        <f t="shared" si="587"/>
        <v>{5,1,3,66273414,3}}</v>
      </c>
    </row>
    <row r="418" spans="50:100" x14ac:dyDescent="0.15">
      <c r="AX418">
        <v>412</v>
      </c>
      <c r="AZ418">
        <f t="shared" ref="AZ418:BC418" si="613">AZ358</f>
        <v>1</v>
      </c>
      <c r="BA418">
        <f t="shared" si="613"/>
        <v>0.75</v>
      </c>
      <c r="BB418">
        <f t="shared" si="613"/>
        <v>1</v>
      </c>
      <c r="BC418">
        <f t="shared" si="613"/>
        <v>1.5</v>
      </c>
      <c r="BE418">
        <f t="shared" si="552"/>
        <v>700</v>
      </c>
      <c r="BF418">
        <f t="shared" si="553"/>
        <v>620</v>
      </c>
      <c r="BG418">
        <f t="shared" si="554"/>
        <v>700</v>
      </c>
      <c r="BH418">
        <f t="shared" si="555"/>
        <v>1100</v>
      </c>
      <c r="BN418">
        <f>'sheet1 (2)'!Y417</f>
        <v>80258456</v>
      </c>
      <c r="BO418">
        <f>'sheet1 (2)'!Z417</f>
        <v>139664000</v>
      </c>
      <c r="BP418">
        <f>'sheet1 (2)'!AA417</f>
        <v>2998383581</v>
      </c>
      <c r="BR418">
        <f t="shared" si="561"/>
        <v>11236183</v>
      </c>
      <c r="BS418">
        <f t="shared" si="562"/>
        <v>19552960</v>
      </c>
      <c r="BT418">
        <f t="shared" si="563"/>
        <v>419773701</v>
      </c>
      <c r="BV418">
        <f t="shared" si="564"/>
        <v>9952048</v>
      </c>
      <c r="BW418">
        <f t="shared" si="565"/>
        <v>17318336</v>
      </c>
      <c r="BX418">
        <f t="shared" si="566"/>
        <v>371799564</v>
      </c>
      <c r="BZ418">
        <f t="shared" si="567"/>
        <v>11236183</v>
      </c>
      <c r="CA418">
        <f t="shared" si="568"/>
        <v>19552960</v>
      </c>
      <c r="CB418">
        <f t="shared" si="569"/>
        <v>419773701</v>
      </c>
      <c r="CD418">
        <f t="shared" si="570"/>
        <v>17656860</v>
      </c>
      <c r="CE418">
        <f t="shared" si="571"/>
        <v>30726080</v>
      </c>
      <c r="CF418">
        <f t="shared" si="572"/>
        <v>659644387</v>
      </c>
      <c r="CH418" t="str">
        <f t="shared" si="573"/>
        <v>{{5,1,1,11236183,0}|</v>
      </c>
      <c r="CI418" t="str">
        <f t="shared" si="574"/>
        <v>{5,1,2,19552960,0}|</v>
      </c>
      <c r="CJ418" t="str">
        <f t="shared" si="575"/>
        <v>{5,1,3,419773701,3}}</v>
      </c>
      <c r="CK418" t="str">
        <f t="shared" si="576"/>
        <v/>
      </c>
      <c r="CL418" t="str">
        <f t="shared" si="577"/>
        <v>{{5,1,1,9952048,0}|</v>
      </c>
      <c r="CM418" t="str">
        <f t="shared" si="578"/>
        <v>{5,1,2,17318336,0}|</v>
      </c>
      <c r="CN418" t="str">
        <f t="shared" si="579"/>
        <v>{5,1,3,371799564,3}}</v>
      </c>
      <c r="CO418" t="str">
        <f t="shared" si="580"/>
        <v/>
      </c>
      <c r="CP418" t="str">
        <f t="shared" si="581"/>
        <v>{{5,1,1,11236183,0}|</v>
      </c>
      <c r="CQ418" t="str">
        <f t="shared" si="582"/>
        <v>{5,1,2,19552960,0}|</v>
      </c>
      <c r="CR418" t="str">
        <f t="shared" si="583"/>
        <v>{5,1,3,419773701,3}}</v>
      </c>
      <c r="CS418" t="str">
        <f t="shared" si="584"/>
        <v/>
      </c>
      <c r="CT418" t="str">
        <f t="shared" si="585"/>
        <v>{{5,1,1,17656860,0}|</v>
      </c>
      <c r="CU418" t="str">
        <f t="shared" si="586"/>
        <v>{5,1,2,30726080,0}|</v>
      </c>
      <c r="CV418" t="str">
        <f t="shared" si="587"/>
        <v>{5,1,3,659644387,3}}</v>
      </c>
    </row>
    <row r="419" spans="50:100" x14ac:dyDescent="0.15">
      <c r="AX419">
        <v>413</v>
      </c>
      <c r="AZ419">
        <f t="shared" ref="AZ419:BC419" si="614">AZ359</f>
        <v>1.5</v>
      </c>
      <c r="BA419">
        <f t="shared" si="614"/>
        <v>3</v>
      </c>
      <c r="BB419">
        <f t="shared" si="614"/>
        <v>3</v>
      </c>
      <c r="BC419">
        <f t="shared" si="614"/>
        <v>0.375</v>
      </c>
      <c r="BE419">
        <f t="shared" si="552"/>
        <v>1100</v>
      </c>
      <c r="BF419">
        <f t="shared" si="553"/>
        <v>1200</v>
      </c>
      <c r="BG419">
        <f t="shared" si="554"/>
        <v>1200</v>
      </c>
      <c r="BH419">
        <f t="shared" si="555"/>
        <v>200</v>
      </c>
      <c r="BN419">
        <f>'sheet1 (2)'!Y418</f>
        <v>83928290</v>
      </c>
      <c r="BO419">
        <f>'sheet1 (2)'!Z418</f>
        <v>163800000</v>
      </c>
      <c r="BP419">
        <f>'sheet1 (2)'!AA418</f>
        <v>3516548507</v>
      </c>
      <c r="BR419">
        <f t="shared" si="561"/>
        <v>18464223</v>
      </c>
      <c r="BS419">
        <f t="shared" si="562"/>
        <v>36036000</v>
      </c>
      <c r="BT419">
        <f t="shared" si="563"/>
        <v>773640671</v>
      </c>
      <c r="BV419">
        <f t="shared" si="564"/>
        <v>20142789</v>
      </c>
      <c r="BW419">
        <f t="shared" si="565"/>
        <v>39312000</v>
      </c>
      <c r="BX419">
        <f t="shared" si="566"/>
        <v>843971641</v>
      </c>
      <c r="BZ419">
        <f t="shared" si="567"/>
        <v>20142789</v>
      </c>
      <c r="CA419">
        <f t="shared" si="568"/>
        <v>39312000</v>
      </c>
      <c r="CB419">
        <f t="shared" si="569"/>
        <v>843971641</v>
      </c>
      <c r="CD419">
        <f t="shared" si="570"/>
        <v>3357131</v>
      </c>
      <c r="CE419">
        <f t="shared" si="571"/>
        <v>6552000</v>
      </c>
      <c r="CF419">
        <f t="shared" si="572"/>
        <v>140661940</v>
      </c>
      <c r="CH419" t="str">
        <f t="shared" si="573"/>
        <v>{{5,1,1,18464223,0}|</v>
      </c>
      <c r="CI419" t="str">
        <f t="shared" si="574"/>
        <v>{5,1,2,36036000,0}|</v>
      </c>
      <c r="CJ419" t="str">
        <f t="shared" si="575"/>
        <v>{5,1,3,773640671,3}}</v>
      </c>
      <c r="CK419" t="str">
        <f t="shared" si="576"/>
        <v/>
      </c>
      <c r="CL419" t="str">
        <f t="shared" si="577"/>
        <v>{{5,1,1,20142789,0}|</v>
      </c>
      <c r="CM419" t="str">
        <f t="shared" si="578"/>
        <v>{5,1,2,39312000,0}|</v>
      </c>
      <c r="CN419" t="str">
        <f t="shared" si="579"/>
        <v>{5,1,3,843971641,3}}</v>
      </c>
      <c r="CO419" t="str">
        <f t="shared" si="580"/>
        <v/>
      </c>
      <c r="CP419" t="str">
        <f t="shared" si="581"/>
        <v>{{5,1,1,20142789,0}|</v>
      </c>
      <c r="CQ419" t="str">
        <f t="shared" si="582"/>
        <v>{5,1,2,39312000,0}|</v>
      </c>
      <c r="CR419" t="str">
        <f t="shared" si="583"/>
        <v>{5,1,3,843971641,3}}</v>
      </c>
      <c r="CS419" t="str">
        <f t="shared" si="584"/>
        <v/>
      </c>
      <c r="CT419" t="str">
        <f t="shared" si="585"/>
        <v>{{5,1,1,3357131,0}|</v>
      </c>
      <c r="CU419" t="str">
        <f t="shared" si="586"/>
        <v>{5,1,2,6552000,0}|</v>
      </c>
      <c r="CV419" t="str">
        <f t="shared" si="587"/>
        <v>{5,1,3,140661940,3}}</v>
      </c>
    </row>
    <row r="420" spans="50:100" x14ac:dyDescent="0.15">
      <c r="AX420">
        <v>414</v>
      </c>
      <c r="AZ420">
        <f t="shared" ref="AZ420:BC420" si="615">AZ360</f>
        <v>3</v>
      </c>
      <c r="BA420">
        <f t="shared" si="615"/>
        <v>0.75</v>
      </c>
      <c r="BB420">
        <f t="shared" si="615"/>
        <v>0.6</v>
      </c>
      <c r="BC420">
        <f t="shared" si="615"/>
        <v>1.5</v>
      </c>
      <c r="BE420">
        <f t="shared" si="552"/>
        <v>1200</v>
      </c>
      <c r="BF420">
        <f t="shared" si="553"/>
        <v>620</v>
      </c>
      <c r="BG420">
        <f t="shared" si="554"/>
        <v>500</v>
      </c>
      <c r="BH420">
        <f t="shared" si="555"/>
        <v>1100</v>
      </c>
      <c r="BN420">
        <f>'sheet1 (2)'!Y419</f>
        <v>83209952</v>
      </c>
      <c r="BO420">
        <f>'sheet1 (2)'!Z419</f>
        <v>189875000</v>
      </c>
      <c r="BP420">
        <f>'sheet1 (2)'!AA419</f>
        <v>4076340951</v>
      </c>
      <c r="BR420">
        <f t="shared" si="561"/>
        <v>19970388</v>
      </c>
      <c r="BS420">
        <f t="shared" si="562"/>
        <v>45570000</v>
      </c>
      <c r="BT420">
        <f t="shared" si="563"/>
        <v>978321828</v>
      </c>
      <c r="BV420">
        <f t="shared" si="564"/>
        <v>10318034</v>
      </c>
      <c r="BW420">
        <f t="shared" si="565"/>
        <v>23544500</v>
      </c>
      <c r="BX420">
        <f t="shared" si="566"/>
        <v>505466277</v>
      </c>
      <c r="BZ420">
        <f t="shared" si="567"/>
        <v>8320995</v>
      </c>
      <c r="CA420">
        <f t="shared" si="568"/>
        <v>18987500</v>
      </c>
      <c r="CB420">
        <f t="shared" si="569"/>
        <v>407634095</v>
      </c>
      <c r="CD420">
        <f t="shared" si="570"/>
        <v>18306189</v>
      </c>
      <c r="CE420">
        <f t="shared" si="571"/>
        <v>41772500</v>
      </c>
      <c r="CF420">
        <f t="shared" si="572"/>
        <v>896795009</v>
      </c>
      <c r="CH420" t="str">
        <f t="shared" si="573"/>
        <v>{{5,1,1,19970388,0}|</v>
      </c>
      <c r="CI420" t="str">
        <f t="shared" si="574"/>
        <v>{5,1,2,45570000,0}|</v>
      </c>
      <c r="CJ420" t="str">
        <f t="shared" si="575"/>
        <v>{5,1,3,978321828,3}}</v>
      </c>
      <c r="CK420" t="str">
        <f t="shared" si="576"/>
        <v/>
      </c>
      <c r="CL420" t="str">
        <f t="shared" si="577"/>
        <v>{{5,1,1,10318034,0}|</v>
      </c>
      <c r="CM420" t="str">
        <f t="shared" si="578"/>
        <v>{5,1,2,23544500,0}|</v>
      </c>
      <c r="CN420" t="str">
        <f t="shared" si="579"/>
        <v>{5,1,3,505466277,3}}</v>
      </c>
      <c r="CO420" t="str">
        <f t="shared" si="580"/>
        <v/>
      </c>
      <c r="CP420" t="str">
        <f t="shared" si="581"/>
        <v>{{5,1,1,8320995,0}|</v>
      </c>
      <c r="CQ420" t="str">
        <f t="shared" si="582"/>
        <v>{5,1,2,18987500,0}|</v>
      </c>
      <c r="CR420" t="str">
        <f t="shared" si="583"/>
        <v>{5,1,3,407634095,3}}</v>
      </c>
      <c r="CS420" t="str">
        <f t="shared" si="584"/>
        <v/>
      </c>
      <c r="CT420" t="str">
        <f t="shared" si="585"/>
        <v>{{5,1,1,18306189,0}|</v>
      </c>
      <c r="CU420" t="str">
        <f t="shared" si="586"/>
        <v>{5,1,2,41772500,0}|</v>
      </c>
      <c r="CV420" t="str">
        <f t="shared" si="587"/>
        <v>{5,1,3,896795009,3}}</v>
      </c>
    </row>
    <row r="421" spans="50:100" x14ac:dyDescent="0.15">
      <c r="AX421">
        <v>415</v>
      </c>
      <c r="AZ421">
        <f t="shared" ref="AZ421:BC421" si="616">AZ361</f>
        <v>1</v>
      </c>
      <c r="BA421">
        <f t="shared" si="616"/>
        <v>0.75</v>
      </c>
      <c r="BB421">
        <f t="shared" si="616"/>
        <v>0.75</v>
      </c>
      <c r="BC421">
        <f t="shared" si="616"/>
        <v>3</v>
      </c>
      <c r="BE421">
        <f t="shared" si="552"/>
        <v>700</v>
      </c>
      <c r="BF421">
        <f t="shared" si="553"/>
        <v>620</v>
      </c>
      <c r="BG421">
        <f t="shared" si="554"/>
        <v>620</v>
      </c>
      <c r="BH421">
        <f t="shared" si="555"/>
        <v>1200</v>
      </c>
      <c r="BN421">
        <f>'sheet1 (2)'!Y420</f>
        <v>131573014</v>
      </c>
      <c r="BO421">
        <f>'sheet1 (2)'!Z420</f>
        <v>215040000</v>
      </c>
      <c r="BP421">
        <f>'sheet1 (2)'!AA420</f>
        <v>4616597014</v>
      </c>
      <c r="BR421">
        <f t="shared" si="561"/>
        <v>18420221</v>
      </c>
      <c r="BS421">
        <f t="shared" si="562"/>
        <v>30105600</v>
      </c>
      <c r="BT421">
        <f t="shared" si="563"/>
        <v>646323581</v>
      </c>
      <c r="BV421">
        <f t="shared" si="564"/>
        <v>16315053</v>
      </c>
      <c r="BW421">
        <f t="shared" si="565"/>
        <v>26664960</v>
      </c>
      <c r="BX421">
        <f t="shared" si="566"/>
        <v>572458029</v>
      </c>
      <c r="BZ421">
        <f t="shared" si="567"/>
        <v>16315053</v>
      </c>
      <c r="CA421">
        <f t="shared" si="568"/>
        <v>26664960</v>
      </c>
      <c r="CB421">
        <f t="shared" si="569"/>
        <v>572458029</v>
      </c>
      <c r="CD421">
        <f t="shared" si="570"/>
        <v>31577523</v>
      </c>
      <c r="CE421">
        <f t="shared" si="571"/>
        <v>51609600</v>
      </c>
      <c r="CF421">
        <f t="shared" si="572"/>
        <v>1107983283</v>
      </c>
      <c r="CH421" t="str">
        <f t="shared" si="573"/>
        <v>{{5,1,1,18420221,0}|</v>
      </c>
      <c r="CI421" t="str">
        <f t="shared" si="574"/>
        <v>{5,1,2,30105600,0}|</v>
      </c>
      <c r="CJ421" t="str">
        <f t="shared" si="575"/>
        <v>{5,1,3,646323581,3}}</v>
      </c>
      <c r="CK421" t="str">
        <f t="shared" si="576"/>
        <v/>
      </c>
      <c r="CL421" t="str">
        <f t="shared" si="577"/>
        <v>{{5,1,1,16315053,0}|</v>
      </c>
      <c r="CM421" t="str">
        <f t="shared" si="578"/>
        <v>{5,1,2,26664960,0}|</v>
      </c>
      <c r="CN421" t="str">
        <f t="shared" si="579"/>
        <v>{5,1,3,572458029,3}}</v>
      </c>
      <c r="CO421" t="str">
        <f t="shared" si="580"/>
        <v/>
      </c>
      <c r="CP421" t="str">
        <f t="shared" si="581"/>
        <v>{{5,1,1,16315053,0}|</v>
      </c>
      <c r="CQ421" t="str">
        <f t="shared" si="582"/>
        <v>{5,1,2,26664960,0}|</v>
      </c>
      <c r="CR421" t="str">
        <f t="shared" si="583"/>
        <v>{5,1,3,572458029,3}}</v>
      </c>
      <c r="CS421" t="str">
        <f t="shared" si="584"/>
        <v/>
      </c>
      <c r="CT421" t="str">
        <f t="shared" si="585"/>
        <v>{{5,1,1,31577523,0}|</v>
      </c>
      <c r="CU421" t="str">
        <f t="shared" si="586"/>
        <v>{5,1,2,51609600,0}|</v>
      </c>
      <c r="CV421" t="str">
        <f t="shared" si="587"/>
        <v>{5,1,3,1107983283,3}}</v>
      </c>
    </row>
    <row r="422" spans="50:100" x14ac:dyDescent="0.15">
      <c r="AX422">
        <v>416</v>
      </c>
      <c r="AZ422">
        <f t="shared" ref="AZ422:BC422" si="617">AZ362</f>
        <v>1</v>
      </c>
      <c r="BA422">
        <f t="shared" si="617"/>
        <v>0.75</v>
      </c>
      <c r="BB422">
        <f t="shared" si="617"/>
        <v>0.75</v>
      </c>
      <c r="BC422">
        <f t="shared" si="617"/>
        <v>3</v>
      </c>
      <c r="BE422">
        <f t="shared" si="552"/>
        <v>700</v>
      </c>
      <c r="BF422">
        <f t="shared" si="553"/>
        <v>620</v>
      </c>
      <c r="BG422">
        <f t="shared" si="554"/>
        <v>620</v>
      </c>
      <c r="BH422">
        <f t="shared" si="555"/>
        <v>1200</v>
      </c>
      <c r="BN422">
        <f>'sheet1 (2)'!Y421</f>
        <v>327008</v>
      </c>
      <c r="BO422">
        <f>'sheet1 (2)'!Z421</f>
        <v>47600</v>
      </c>
      <c r="BP422">
        <f>'sheet1 (2)'!AA421</f>
        <v>1021902</v>
      </c>
      <c r="BR422">
        <f t="shared" si="561"/>
        <v>45781</v>
      </c>
      <c r="BS422">
        <f t="shared" si="562"/>
        <v>6664</v>
      </c>
      <c r="BT422">
        <f t="shared" si="563"/>
        <v>143066</v>
      </c>
      <c r="BV422">
        <f t="shared" si="564"/>
        <v>40548</v>
      </c>
      <c r="BW422">
        <f t="shared" si="565"/>
        <v>5902</v>
      </c>
      <c r="BX422">
        <f t="shared" si="566"/>
        <v>126715</v>
      </c>
      <c r="BZ422">
        <f t="shared" si="567"/>
        <v>40548</v>
      </c>
      <c r="CA422">
        <f t="shared" si="568"/>
        <v>5902</v>
      </c>
      <c r="CB422">
        <f t="shared" si="569"/>
        <v>126715</v>
      </c>
      <c r="CD422">
        <f t="shared" si="570"/>
        <v>78481</v>
      </c>
      <c r="CE422">
        <f t="shared" si="571"/>
        <v>11424</v>
      </c>
      <c r="CF422">
        <f t="shared" si="572"/>
        <v>245256</v>
      </c>
      <c r="CH422" t="str">
        <f t="shared" si="573"/>
        <v>{{5,1,1,45781,0}|</v>
      </c>
      <c r="CI422" t="str">
        <f t="shared" si="574"/>
        <v>{5,1,2,6664,0}|</v>
      </c>
      <c r="CJ422" t="str">
        <f t="shared" si="575"/>
        <v>{5,1,3,143066,3}}</v>
      </c>
      <c r="CK422" t="str">
        <f t="shared" si="576"/>
        <v/>
      </c>
      <c r="CL422" t="str">
        <f t="shared" si="577"/>
        <v>{{5,1,1,40548,0}|</v>
      </c>
      <c r="CM422" t="str">
        <f t="shared" si="578"/>
        <v>{5,1,2,5902,0}|</v>
      </c>
      <c r="CN422" t="str">
        <f t="shared" si="579"/>
        <v>{5,1,3,126715,3}}</v>
      </c>
      <c r="CO422" t="str">
        <f t="shared" si="580"/>
        <v/>
      </c>
      <c r="CP422" t="str">
        <f t="shared" si="581"/>
        <v>{{5,1,1,40548,0}|</v>
      </c>
      <c r="CQ422" t="str">
        <f t="shared" si="582"/>
        <v>{5,1,2,5902,0}|</v>
      </c>
      <c r="CR422" t="str">
        <f t="shared" si="583"/>
        <v>{5,1,3,126715,3}}</v>
      </c>
      <c r="CS422" t="str">
        <f t="shared" si="584"/>
        <v/>
      </c>
      <c r="CT422" t="str">
        <f t="shared" si="585"/>
        <v>{{5,1,1,78481,0}|</v>
      </c>
      <c r="CU422" t="str">
        <f t="shared" si="586"/>
        <v>{5,1,2,11424,0}|</v>
      </c>
      <c r="CV422" t="str">
        <f t="shared" si="587"/>
        <v>{5,1,3,245256,3}}</v>
      </c>
    </row>
    <row r="423" spans="50:100" x14ac:dyDescent="0.15">
      <c r="AX423">
        <v>417</v>
      </c>
      <c r="AZ423">
        <f t="shared" ref="AZ423:BC423" si="618">AZ363</f>
        <v>1.375</v>
      </c>
      <c r="BA423">
        <f t="shared" si="618"/>
        <v>1.375</v>
      </c>
      <c r="BB423">
        <f t="shared" si="618"/>
        <v>0.45833333333333331</v>
      </c>
      <c r="BC423">
        <f t="shared" si="618"/>
        <v>2.75</v>
      </c>
      <c r="BE423">
        <f t="shared" si="552"/>
        <v>1000</v>
      </c>
      <c r="BF423">
        <f t="shared" si="553"/>
        <v>1000</v>
      </c>
      <c r="BG423">
        <f t="shared" si="554"/>
        <v>300</v>
      </c>
      <c r="BH423">
        <f t="shared" si="555"/>
        <v>1150</v>
      </c>
      <c r="BN423">
        <f>'sheet1 (2)'!Y422</f>
        <v>2656947</v>
      </c>
      <c r="BO423">
        <f>'sheet1 (2)'!Z422</f>
        <v>3808000</v>
      </c>
      <c r="BP423">
        <f>'sheet1 (2)'!AA422</f>
        <v>81752238</v>
      </c>
      <c r="BR423">
        <f t="shared" si="561"/>
        <v>531389</v>
      </c>
      <c r="BS423">
        <f t="shared" si="562"/>
        <v>761600</v>
      </c>
      <c r="BT423">
        <f t="shared" si="563"/>
        <v>16350447</v>
      </c>
      <c r="BV423">
        <f t="shared" si="564"/>
        <v>531389</v>
      </c>
      <c r="BW423">
        <f t="shared" si="565"/>
        <v>761600</v>
      </c>
      <c r="BX423">
        <f t="shared" si="566"/>
        <v>16350447</v>
      </c>
      <c r="BZ423">
        <f t="shared" si="567"/>
        <v>159416</v>
      </c>
      <c r="CA423">
        <f t="shared" si="568"/>
        <v>228480</v>
      </c>
      <c r="CB423">
        <f t="shared" si="569"/>
        <v>4905134</v>
      </c>
      <c r="CD423">
        <f t="shared" si="570"/>
        <v>611097</v>
      </c>
      <c r="CE423">
        <f t="shared" si="571"/>
        <v>875840</v>
      </c>
      <c r="CF423">
        <f t="shared" si="572"/>
        <v>18803014</v>
      </c>
      <c r="CH423" t="str">
        <f t="shared" si="573"/>
        <v>{{5,1,1,531389,0}|</v>
      </c>
      <c r="CI423" t="str">
        <f t="shared" si="574"/>
        <v>{5,1,2,761600,0}|</v>
      </c>
      <c r="CJ423" t="str">
        <f t="shared" si="575"/>
        <v>{5,1,3,16350447,3}}</v>
      </c>
      <c r="CK423" t="str">
        <f t="shared" si="576"/>
        <v/>
      </c>
      <c r="CL423" t="str">
        <f t="shared" si="577"/>
        <v>{{5,1,1,531389,0}|</v>
      </c>
      <c r="CM423" t="str">
        <f t="shared" si="578"/>
        <v>{5,1,2,761600,0}|</v>
      </c>
      <c r="CN423" t="str">
        <f t="shared" si="579"/>
        <v>{5,1,3,16350447,3}}</v>
      </c>
      <c r="CO423" t="str">
        <f t="shared" si="580"/>
        <v/>
      </c>
      <c r="CP423" t="str">
        <f t="shared" si="581"/>
        <v>{{5,1,1,159416,0}|</v>
      </c>
      <c r="CQ423" t="str">
        <f t="shared" si="582"/>
        <v>{5,1,2,228480,0}|</v>
      </c>
      <c r="CR423" t="str">
        <f t="shared" si="583"/>
        <v>{5,1,3,4905134,3}}</v>
      </c>
      <c r="CS423" t="str">
        <f t="shared" si="584"/>
        <v/>
      </c>
      <c r="CT423" t="str">
        <f t="shared" si="585"/>
        <v>{{5,1,1,611097,0}|</v>
      </c>
      <c r="CU423" t="str">
        <f t="shared" si="586"/>
        <v>{5,1,2,875840,0}|</v>
      </c>
      <c r="CV423" t="str">
        <f t="shared" si="587"/>
        <v>{5,1,3,18803014,3}}</v>
      </c>
    </row>
    <row r="424" spans="50:100" x14ac:dyDescent="0.15">
      <c r="AX424">
        <v>418</v>
      </c>
      <c r="AZ424">
        <f t="shared" ref="AZ424:BC424" si="619">AZ364</f>
        <v>0.91666666666666663</v>
      </c>
      <c r="BA424">
        <f t="shared" si="619"/>
        <v>0.91666666666666663</v>
      </c>
      <c r="BB424">
        <f t="shared" si="619"/>
        <v>0.55000000000000004</v>
      </c>
      <c r="BC424">
        <f t="shared" si="619"/>
        <v>0</v>
      </c>
      <c r="BE424">
        <f t="shared" si="552"/>
        <v>800</v>
      </c>
      <c r="BF424">
        <f t="shared" si="553"/>
        <v>800</v>
      </c>
      <c r="BG424">
        <f t="shared" si="554"/>
        <v>480</v>
      </c>
      <c r="BH424">
        <f t="shared" si="555"/>
        <v>0</v>
      </c>
      <c r="BN424">
        <f>'sheet1 (2)'!Y423</f>
        <v>3167899</v>
      </c>
      <c r="BO424">
        <f>'sheet1 (2)'!Z423</f>
        <v>4307800</v>
      </c>
      <c r="BP424">
        <f>'sheet1 (2)'!AA423</f>
        <v>92482220</v>
      </c>
      <c r="BR424">
        <f t="shared" si="561"/>
        <v>506863</v>
      </c>
      <c r="BS424">
        <f t="shared" si="562"/>
        <v>689248</v>
      </c>
      <c r="BT424">
        <f t="shared" si="563"/>
        <v>14797155</v>
      </c>
      <c r="BV424">
        <f t="shared" si="564"/>
        <v>506863</v>
      </c>
      <c r="BW424">
        <f t="shared" si="565"/>
        <v>689248</v>
      </c>
      <c r="BX424">
        <f t="shared" si="566"/>
        <v>14797155</v>
      </c>
      <c r="BZ424">
        <f t="shared" si="567"/>
        <v>304118</v>
      </c>
      <c r="CA424">
        <f t="shared" si="568"/>
        <v>413548</v>
      </c>
      <c r="CB424">
        <f t="shared" si="569"/>
        <v>8878293</v>
      </c>
      <c r="CD424">
        <f t="shared" si="570"/>
        <v>0</v>
      </c>
      <c r="CE424">
        <f t="shared" si="571"/>
        <v>0</v>
      </c>
      <c r="CF424">
        <f t="shared" si="572"/>
        <v>0</v>
      </c>
      <c r="CH424" t="str">
        <f t="shared" si="573"/>
        <v>{{5,1,1,506863,0}|</v>
      </c>
      <c r="CI424" t="str">
        <f t="shared" si="574"/>
        <v>{5,1,2,689248,0}|</v>
      </c>
      <c r="CJ424" t="str">
        <f t="shared" si="575"/>
        <v>{5,1,3,14797155,3}}</v>
      </c>
      <c r="CK424" t="str">
        <f t="shared" si="576"/>
        <v/>
      </c>
      <c r="CL424" t="str">
        <f t="shared" si="577"/>
        <v>{{5,1,1,506863,0}|</v>
      </c>
      <c r="CM424" t="str">
        <f t="shared" si="578"/>
        <v>{5,1,2,689248,0}|</v>
      </c>
      <c r="CN424" t="str">
        <f t="shared" si="579"/>
        <v>{5,1,3,14797155,3}}</v>
      </c>
      <c r="CO424" t="str">
        <f t="shared" si="580"/>
        <v/>
      </c>
      <c r="CP424" t="str">
        <f t="shared" si="581"/>
        <v>{{5,1,1,304118,0}|</v>
      </c>
      <c r="CQ424" t="str">
        <f t="shared" si="582"/>
        <v>{5,1,2,413548,0}|</v>
      </c>
      <c r="CR424" t="str">
        <f t="shared" si="583"/>
        <v>{5,1,3,8878293,3}}</v>
      </c>
      <c r="CS424" t="str">
        <f t="shared" si="584"/>
        <v/>
      </c>
      <c r="CT424" t="str">
        <f t="shared" si="585"/>
        <v>{{5,1,1,0,0}|</v>
      </c>
      <c r="CU424" t="str">
        <f t="shared" si="586"/>
        <v>{5,1,2,0,0}|</v>
      </c>
      <c r="CV424" t="str">
        <f t="shared" si="587"/>
        <v>{5,1,3,0,3}}</v>
      </c>
    </row>
    <row r="425" spans="50:100" x14ac:dyDescent="0.15">
      <c r="AX425">
        <v>419</v>
      </c>
      <c r="AZ425">
        <f t="shared" ref="AZ425:BC425" si="620">AZ365</f>
        <v>0.75</v>
      </c>
      <c r="BA425">
        <f t="shared" si="620"/>
        <v>0.5</v>
      </c>
      <c r="BB425">
        <f t="shared" si="620"/>
        <v>3</v>
      </c>
      <c r="BC425">
        <f t="shared" si="620"/>
        <v>3</v>
      </c>
      <c r="BE425">
        <f t="shared" si="552"/>
        <v>620</v>
      </c>
      <c r="BF425">
        <f t="shared" si="553"/>
        <v>420</v>
      </c>
      <c r="BG425">
        <f t="shared" si="554"/>
        <v>1200</v>
      </c>
      <c r="BH425">
        <f t="shared" si="555"/>
        <v>1200</v>
      </c>
      <c r="BN425">
        <f>'sheet1 (2)'!Y424</f>
        <v>5211705</v>
      </c>
      <c r="BO425">
        <f>'sheet1 (2)'!Z424</f>
        <v>6759200</v>
      </c>
      <c r="BP425">
        <f>'sheet1 (2)'!AA424</f>
        <v>145110223</v>
      </c>
      <c r="BR425">
        <f t="shared" si="561"/>
        <v>646251</v>
      </c>
      <c r="BS425">
        <f t="shared" si="562"/>
        <v>838140</v>
      </c>
      <c r="BT425">
        <f t="shared" si="563"/>
        <v>17993667</v>
      </c>
      <c r="BV425">
        <f t="shared" si="564"/>
        <v>437783</v>
      </c>
      <c r="BW425">
        <f t="shared" si="565"/>
        <v>567772</v>
      </c>
      <c r="BX425">
        <f t="shared" si="566"/>
        <v>12189258</v>
      </c>
      <c r="BZ425">
        <f t="shared" si="567"/>
        <v>1250809</v>
      </c>
      <c r="CA425">
        <f t="shared" si="568"/>
        <v>1622208</v>
      </c>
      <c r="CB425">
        <f t="shared" si="569"/>
        <v>34826453</v>
      </c>
      <c r="CD425">
        <f t="shared" si="570"/>
        <v>1250809</v>
      </c>
      <c r="CE425">
        <f t="shared" si="571"/>
        <v>1622208</v>
      </c>
      <c r="CF425">
        <f t="shared" si="572"/>
        <v>34826453</v>
      </c>
      <c r="CH425" t="str">
        <f t="shared" si="573"/>
        <v>{{5,1,1,646251,0}|</v>
      </c>
      <c r="CI425" t="str">
        <f t="shared" si="574"/>
        <v>{5,1,2,838140,0}|</v>
      </c>
      <c r="CJ425" t="str">
        <f t="shared" si="575"/>
        <v>{5,1,3,17993667,3}}</v>
      </c>
      <c r="CK425" t="str">
        <f t="shared" si="576"/>
        <v/>
      </c>
      <c r="CL425" t="str">
        <f t="shared" si="577"/>
        <v>{{5,1,1,437783,0}|</v>
      </c>
      <c r="CM425" t="str">
        <f t="shared" si="578"/>
        <v>{5,1,2,567772,0}|</v>
      </c>
      <c r="CN425" t="str">
        <f t="shared" si="579"/>
        <v>{5,1,3,12189258,3}}</v>
      </c>
      <c r="CO425" t="str">
        <f t="shared" si="580"/>
        <v/>
      </c>
      <c r="CP425" t="str">
        <f t="shared" si="581"/>
        <v>{{5,1,1,1250809,0}|</v>
      </c>
      <c r="CQ425" t="str">
        <f t="shared" si="582"/>
        <v>{5,1,2,1622208,0}|</v>
      </c>
      <c r="CR425" t="str">
        <f t="shared" si="583"/>
        <v>{5,1,3,34826453,3}}</v>
      </c>
      <c r="CS425" t="str">
        <f t="shared" si="584"/>
        <v/>
      </c>
      <c r="CT425" t="str">
        <f t="shared" si="585"/>
        <v>{{5,1,1,1250809,0}|</v>
      </c>
      <c r="CU425" t="str">
        <f t="shared" si="586"/>
        <v>{5,1,2,1622208,0}|</v>
      </c>
      <c r="CV425" t="str">
        <f t="shared" si="587"/>
        <v>{5,1,3,34826453,3}}</v>
      </c>
    </row>
    <row r="426" spans="50:100" x14ac:dyDescent="0.15">
      <c r="AX426">
        <v>420</v>
      </c>
      <c r="AZ426">
        <f t="shared" ref="AZ426:BC426" si="621">AZ366</f>
        <v>1</v>
      </c>
      <c r="BA426">
        <f t="shared" si="621"/>
        <v>1.5</v>
      </c>
      <c r="BB426">
        <f t="shared" si="621"/>
        <v>0.75</v>
      </c>
      <c r="BC426">
        <f t="shared" si="621"/>
        <v>1</v>
      </c>
      <c r="BE426">
        <f t="shared" si="552"/>
        <v>700</v>
      </c>
      <c r="BF426">
        <f t="shared" si="553"/>
        <v>1100</v>
      </c>
      <c r="BG426">
        <f t="shared" si="554"/>
        <v>620</v>
      </c>
      <c r="BH426">
        <f t="shared" si="555"/>
        <v>700</v>
      </c>
      <c r="BN426">
        <f>'sheet1 (2)'!Y425</f>
        <v>8277414</v>
      </c>
      <c r="BO426">
        <f>'sheet1 (2)'!Z425</f>
        <v>9091600</v>
      </c>
      <c r="BP426">
        <f>'sheet1 (2)'!AA425</f>
        <v>195183470</v>
      </c>
      <c r="BR426">
        <f t="shared" si="561"/>
        <v>1158837</v>
      </c>
      <c r="BS426">
        <f t="shared" si="562"/>
        <v>1272824</v>
      </c>
      <c r="BT426">
        <f t="shared" si="563"/>
        <v>27325685</v>
      </c>
      <c r="BV426">
        <f t="shared" si="564"/>
        <v>1821031</v>
      </c>
      <c r="BW426">
        <f t="shared" si="565"/>
        <v>2000152</v>
      </c>
      <c r="BX426">
        <f t="shared" si="566"/>
        <v>42940363</v>
      </c>
      <c r="BZ426">
        <f t="shared" si="567"/>
        <v>1026399</v>
      </c>
      <c r="CA426">
        <f t="shared" si="568"/>
        <v>1127358</v>
      </c>
      <c r="CB426">
        <f t="shared" si="569"/>
        <v>24202750</v>
      </c>
      <c r="CD426">
        <f t="shared" si="570"/>
        <v>1158837</v>
      </c>
      <c r="CE426">
        <f t="shared" si="571"/>
        <v>1272824</v>
      </c>
      <c r="CF426">
        <f t="shared" si="572"/>
        <v>27325685</v>
      </c>
      <c r="CH426" t="str">
        <f t="shared" si="573"/>
        <v>{{5,1,1,1158837,0}|</v>
      </c>
      <c r="CI426" t="str">
        <f t="shared" si="574"/>
        <v>{5,1,2,1272824,0}|</v>
      </c>
      <c r="CJ426" t="str">
        <f t="shared" si="575"/>
        <v>{5,1,3,27325685,3}}</v>
      </c>
      <c r="CK426" t="str">
        <f t="shared" si="576"/>
        <v/>
      </c>
      <c r="CL426" t="str">
        <f t="shared" si="577"/>
        <v>{{5,1,1,1821031,0}|</v>
      </c>
      <c r="CM426" t="str">
        <f t="shared" si="578"/>
        <v>{5,1,2,2000152,0}|</v>
      </c>
      <c r="CN426" t="str">
        <f t="shared" si="579"/>
        <v>{5,1,3,42940363,3}}</v>
      </c>
      <c r="CO426" t="str">
        <f t="shared" si="580"/>
        <v/>
      </c>
      <c r="CP426" t="str">
        <f t="shared" si="581"/>
        <v>{{5,1,1,1026399,0}|</v>
      </c>
      <c r="CQ426" t="str">
        <f t="shared" si="582"/>
        <v>{5,1,2,1127358,0}|</v>
      </c>
      <c r="CR426" t="str">
        <f t="shared" si="583"/>
        <v>{5,1,3,24202750,3}}</v>
      </c>
      <c r="CS426" t="str">
        <f t="shared" si="584"/>
        <v/>
      </c>
      <c r="CT426" t="str">
        <f t="shared" si="585"/>
        <v>{{5,1,1,1158837,0}|</v>
      </c>
      <c r="CU426" t="str">
        <f t="shared" si="586"/>
        <v>{5,1,2,1272824,0}|</v>
      </c>
      <c r="CV426" t="str">
        <f t="shared" si="587"/>
        <v>{5,1,3,27325685,3}}</v>
      </c>
    </row>
    <row r="427" spans="50:100" x14ac:dyDescent="0.15">
      <c r="AX427">
        <v>421</v>
      </c>
      <c r="AZ427">
        <f t="shared" ref="AZ427:BC427" si="622">AZ367</f>
        <v>1.5</v>
      </c>
      <c r="BA427">
        <f t="shared" si="622"/>
        <v>0.75</v>
      </c>
      <c r="BB427">
        <f t="shared" si="622"/>
        <v>1</v>
      </c>
      <c r="BC427">
        <f t="shared" si="622"/>
        <v>1</v>
      </c>
      <c r="BE427">
        <f t="shared" si="552"/>
        <v>1100</v>
      </c>
      <c r="BF427">
        <f t="shared" si="553"/>
        <v>620</v>
      </c>
      <c r="BG427">
        <f t="shared" si="554"/>
        <v>700</v>
      </c>
      <c r="BH427">
        <f t="shared" si="555"/>
        <v>700</v>
      </c>
      <c r="BN427">
        <f>'sheet1 (2)'!Y426</f>
        <v>2404476</v>
      </c>
      <c r="BO427">
        <f>'sheet1 (2)'!Z426</f>
        <v>896000</v>
      </c>
      <c r="BP427">
        <f>'sheet1 (2)'!AA426</f>
        <v>19235820</v>
      </c>
      <c r="BR427">
        <f t="shared" si="561"/>
        <v>528984</v>
      </c>
      <c r="BS427">
        <f t="shared" si="562"/>
        <v>197120</v>
      </c>
      <c r="BT427">
        <f t="shared" si="563"/>
        <v>4231880</v>
      </c>
      <c r="BV427">
        <f t="shared" si="564"/>
        <v>298155</v>
      </c>
      <c r="BW427">
        <f t="shared" si="565"/>
        <v>111104</v>
      </c>
      <c r="BX427">
        <f t="shared" si="566"/>
        <v>2385241</v>
      </c>
      <c r="BZ427">
        <f t="shared" si="567"/>
        <v>336626</v>
      </c>
      <c r="CA427">
        <f t="shared" si="568"/>
        <v>125440</v>
      </c>
      <c r="CB427">
        <f t="shared" si="569"/>
        <v>2693014</v>
      </c>
      <c r="CD427">
        <f t="shared" si="570"/>
        <v>336626</v>
      </c>
      <c r="CE427">
        <f t="shared" si="571"/>
        <v>125440</v>
      </c>
      <c r="CF427">
        <f t="shared" si="572"/>
        <v>2693014</v>
      </c>
      <c r="CH427" t="str">
        <f t="shared" si="573"/>
        <v>{{5,1,1,528984,0}|</v>
      </c>
      <c r="CI427" t="str">
        <f t="shared" si="574"/>
        <v>{5,1,2,197120,0}|</v>
      </c>
      <c r="CJ427" t="str">
        <f t="shared" si="575"/>
        <v>{5,1,3,4231880,3}}</v>
      </c>
      <c r="CK427" t="str">
        <f t="shared" si="576"/>
        <v/>
      </c>
      <c r="CL427" t="str">
        <f t="shared" si="577"/>
        <v>{{5,1,1,298155,0}|</v>
      </c>
      <c r="CM427" t="str">
        <f t="shared" si="578"/>
        <v>{5,1,2,111104,0}|</v>
      </c>
      <c r="CN427" t="str">
        <f t="shared" si="579"/>
        <v>{5,1,3,2385241,3}}</v>
      </c>
      <c r="CO427" t="str">
        <f t="shared" si="580"/>
        <v/>
      </c>
      <c r="CP427" t="str">
        <f t="shared" si="581"/>
        <v>{{5,1,1,336626,0}|</v>
      </c>
      <c r="CQ427" t="str">
        <f t="shared" si="582"/>
        <v>{5,1,2,125440,0}|</v>
      </c>
      <c r="CR427" t="str">
        <f t="shared" si="583"/>
        <v>{5,1,3,2693014,3}}</v>
      </c>
      <c r="CS427" t="str">
        <f t="shared" si="584"/>
        <v/>
      </c>
      <c r="CT427" t="str">
        <f t="shared" si="585"/>
        <v>{{5,1,1,336626,0}|</v>
      </c>
      <c r="CU427" t="str">
        <f t="shared" si="586"/>
        <v>{5,1,2,125440,0}|</v>
      </c>
      <c r="CV427" t="str">
        <f t="shared" si="587"/>
        <v>{5,1,3,2693014,3}}</v>
      </c>
    </row>
    <row r="428" spans="50:100" x14ac:dyDescent="0.15">
      <c r="AX428">
        <v>422</v>
      </c>
      <c r="AZ428">
        <f t="shared" ref="AZ428:BC428" si="623">AZ368</f>
        <v>1.5</v>
      </c>
      <c r="BA428">
        <f t="shared" si="623"/>
        <v>0.75</v>
      </c>
      <c r="BB428">
        <f t="shared" si="623"/>
        <v>1</v>
      </c>
      <c r="BC428">
        <f t="shared" si="623"/>
        <v>1</v>
      </c>
      <c r="BE428">
        <f t="shared" si="552"/>
        <v>1100</v>
      </c>
      <c r="BF428">
        <f t="shared" si="553"/>
        <v>620</v>
      </c>
      <c r="BG428">
        <f t="shared" si="554"/>
        <v>700</v>
      </c>
      <c r="BH428">
        <f t="shared" si="555"/>
        <v>700</v>
      </c>
      <c r="BN428">
        <f>'sheet1 (2)'!Y427</f>
        <v>3125820</v>
      </c>
      <c r="BO428">
        <f>'sheet1 (2)'!Z427</f>
        <v>896000</v>
      </c>
      <c r="BP428">
        <f>'sheet1 (2)'!AA427</f>
        <v>19235820</v>
      </c>
      <c r="BR428">
        <f t="shared" si="561"/>
        <v>687680</v>
      </c>
      <c r="BS428">
        <f t="shared" si="562"/>
        <v>197120</v>
      </c>
      <c r="BT428">
        <f t="shared" si="563"/>
        <v>4231880</v>
      </c>
      <c r="BV428">
        <f t="shared" si="564"/>
        <v>387601</v>
      </c>
      <c r="BW428">
        <f t="shared" si="565"/>
        <v>111104</v>
      </c>
      <c r="BX428">
        <f t="shared" si="566"/>
        <v>2385241</v>
      </c>
      <c r="BZ428">
        <f t="shared" si="567"/>
        <v>437614</v>
      </c>
      <c r="CA428">
        <f t="shared" si="568"/>
        <v>125440</v>
      </c>
      <c r="CB428">
        <f t="shared" si="569"/>
        <v>2693014</v>
      </c>
      <c r="CD428">
        <f t="shared" si="570"/>
        <v>437614</v>
      </c>
      <c r="CE428">
        <f t="shared" si="571"/>
        <v>125440</v>
      </c>
      <c r="CF428">
        <f t="shared" si="572"/>
        <v>2693014</v>
      </c>
      <c r="CH428" t="str">
        <f t="shared" si="573"/>
        <v>{{5,1,1,687680,0}|</v>
      </c>
      <c r="CI428" t="str">
        <f t="shared" si="574"/>
        <v>{5,1,2,197120,0}|</v>
      </c>
      <c r="CJ428" t="str">
        <f t="shared" si="575"/>
        <v>{5,1,3,4231880,3}}</v>
      </c>
      <c r="CK428" t="str">
        <f t="shared" si="576"/>
        <v/>
      </c>
      <c r="CL428" t="str">
        <f t="shared" si="577"/>
        <v>{{5,1,1,387601,0}|</v>
      </c>
      <c r="CM428" t="str">
        <f t="shared" si="578"/>
        <v>{5,1,2,111104,0}|</v>
      </c>
      <c r="CN428" t="str">
        <f t="shared" si="579"/>
        <v>{5,1,3,2385241,3}}</v>
      </c>
      <c r="CO428" t="str">
        <f t="shared" si="580"/>
        <v/>
      </c>
      <c r="CP428" t="str">
        <f t="shared" si="581"/>
        <v>{{5,1,1,437614,0}|</v>
      </c>
      <c r="CQ428" t="str">
        <f t="shared" si="582"/>
        <v>{5,1,2,125440,0}|</v>
      </c>
      <c r="CR428" t="str">
        <f t="shared" si="583"/>
        <v>{5,1,3,2693014,3}}</v>
      </c>
      <c r="CS428" t="str">
        <f t="shared" si="584"/>
        <v/>
      </c>
      <c r="CT428" t="str">
        <f t="shared" si="585"/>
        <v>{{5,1,1,437614,0}|</v>
      </c>
      <c r="CU428" t="str">
        <f t="shared" si="586"/>
        <v>{5,1,2,125440,0}|</v>
      </c>
      <c r="CV428" t="str">
        <f t="shared" si="587"/>
        <v>{5,1,3,2693014,3}}</v>
      </c>
    </row>
    <row r="429" spans="50:100" x14ac:dyDescent="0.15">
      <c r="AX429">
        <v>423</v>
      </c>
      <c r="AZ429">
        <f t="shared" ref="AZ429:BC429" si="624">AZ369</f>
        <v>3</v>
      </c>
      <c r="BA429">
        <f t="shared" si="624"/>
        <v>0.75</v>
      </c>
      <c r="BB429">
        <f t="shared" si="624"/>
        <v>1.5</v>
      </c>
      <c r="BC429">
        <f t="shared" si="624"/>
        <v>0.6</v>
      </c>
      <c r="BE429">
        <f t="shared" si="552"/>
        <v>1200</v>
      </c>
      <c r="BF429">
        <f t="shared" si="553"/>
        <v>620</v>
      </c>
      <c r="BG429">
        <f t="shared" si="554"/>
        <v>1100</v>
      </c>
      <c r="BH429">
        <f t="shared" si="555"/>
        <v>500</v>
      </c>
      <c r="BN429">
        <f>'sheet1 (2)'!Y428</f>
        <v>10772058</v>
      </c>
      <c r="BO429">
        <f>'sheet1 (2)'!Z428</f>
        <v>1612800</v>
      </c>
      <c r="BP429">
        <f>'sheet1 (2)'!AA428</f>
        <v>34624477</v>
      </c>
      <c r="BR429">
        <f t="shared" si="561"/>
        <v>2585293</v>
      </c>
      <c r="BS429">
        <f t="shared" si="562"/>
        <v>387072</v>
      </c>
      <c r="BT429">
        <f t="shared" si="563"/>
        <v>8309874</v>
      </c>
      <c r="BV429">
        <f t="shared" si="564"/>
        <v>1335735</v>
      </c>
      <c r="BW429">
        <f t="shared" si="565"/>
        <v>199987</v>
      </c>
      <c r="BX429">
        <f t="shared" si="566"/>
        <v>4293435</v>
      </c>
      <c r="BZ429">
        <f t="shared" si="567"/>
        <v>2369852</v>
      </c>
      <c r="CA429">
        <f t="shared" si="568"/>
        <v>354816</v>
      </c>
      <c r="CB429">
        <f t="shared" si="569"/>
        <v>7617384</v>
      </c>
      <c r="CD429">
        <f t="shared" si="570"/>
        <v>1077205</v>
      </c>
      <c r="CE429">
        <f t="shared" si="571"/>
        <v>161280</v>
      </c>
      <c r="CF429">
        <f t="shared" si="572"/>
        <v>3462447</v>
      </c>
      <c r="CH429" t="str">
        <f t="shared" si="573"/>
        <v>{{5,1,1,2585293,0}|</v>
      </c>
      <c r="CI429" t="str">
        <f t="shared" si="574"/>
        <v>{5,1,2,387072,0}|</v>
      </c>
      <c r="CJ429" t="str">
        <f t="shared" si="575"/>
        <v>{5,1,3,8309874,3}}</v>
      </c>
      <c r="CK429" t="str">
        <f t="shared" si="576"/>
        <v/>
      </c>
      <c r="CL429" t="str">
        <f t="shared" si="577"/>
        <v>{{5,1,1,1335735,0}|</v>
      </c>
      <c r="CM429" t="str">
        <f t="shared" si="578"/>
        <v>{5,1,2,199987,0}|</v>
      </c>
      <c r="CN429" t="str">
        <f t="shared" si="579"/>
        <v>{5,1,3,4293435,3}}</v>
      </c>
      <c r="CO429" t="str">
        <f t="shared" si="580"/>
        <v/>
      </c>
      <c r="CP429" t="str">
        <f t="shared" si="581"/>
        <v>{{5,1,1,2369852,0}|</v>
      </c>
      <c r="CQ429" t="str">
        <f t="shared" si="582"/>
        <v>{5,1,2,354816,0}|</v>
      </c>
      <c r="CR429" t="str">
        <f t="shared" si="583"/>
        <v>{5,1,3,7617384,3}}</v>
      </c>
      <c r="CS429" t="str">
        <f t="shared" si="584"/>
        <v/>
      </c>
      <c r="CT429" t="str">
        <f t="shared" si="585"/>
        <v>{{5,1,1,1077205,0}|</v>
      </c>
      <c r="CU429" t="str">
        <f t="shared" si="586"/>
        <v>{5,1,2,161280,0}|</v>
      </c>
      <c r="CV429" t="str">
        <f t="shared" si="587"/>
        <v>{5,1,3,3462447,3}}</v>
      </c>
    </row>
    <row r="430" spans="50:100" x14ac:dyDescent="0.15">
      <c r="AX430">
        <v>424</v>
      </c>
      <c r="AZ430">
        <f t="shared" ref="AZ430:BC430" si="625">AZ370</f>
        <v>0</v>
      </c>
      <c r="BA430">
        <f t="shared" si="625"/>
        <v>0.6</v>
      </c>
      <c r="BB430">
        <f t="shared" si="625"/>
        <v>0.6</v>
      </c>
      <c r="BC430">
        <f t="shared" si="625"/>
        <v>1.5</v>
      </c>
      <c r="BE430">
        <f t="shared" si="552"/>
        <v>0</v>
      </c>
      <c r="BF430">
        <f t="shared" si="553"/>
        <v>500</v>
      </c>
      <c r="BG430">
        <f t="shared" si="554"/>
        <v>500</v>
      </c>
      <c r="BH430">
        <f t="shared" si="555"/>
        <v>1100</v>
      </c>
      <c r="BN430">
        <f>'sheet1 (2)'!Y429</f>
        <v>18845092</v>
      </c>
      <c r="BO430">
        <f>'sheet1 (2)'!Z429</f>
        <v>2394000</v>
      </c>
      <c r="BP430">
        <f>'sheet1 (2)'!AA429</f>
        <v>51395708</v>
      </c>
      <c r="BR430">
        <f t="shared" si="561"/>
        <v>0</v>
      </c>
      <c r="BS430">
        <f t="shared" si="562"/>
        <v>0</v>
      </c>
      <c r="BT430">
        <f t="shared" si="563"/>
        <v>0</v>
      </c>
      <c r="BV430">
        <f t="shared" si="564"/>
        <v>1884509</v>
      </c>
      <c r="BW430">
        <f t="shared" si="565"/>
        <v>239400</v>
      </c>
      <c r="BX430">
        <f t="shared" si="566"/>
        <v>5139570</v>
      </c>
      <c r="BZ430">
        <f t="shared" si="567"/>
        <v>1884509</v>
      </c>
      <c r="CA430">
        <f t="shared" si="568"/>
        <v>239400</v>
      </c>
      <c r="CB430">
        <f t="shared" si="569"/>
        <v>5139570</v>
      </c>
      <c r="CD430">
        <f t="shared" si="570"/>
        <v>4145920</v>
      </c>
      <c r="CE430">
        <f t="shared" si="571"/>
        <v>526680</v>
      </c>
      <c r="CF430">
        <f t="shared" si="572"/>
        <v>11307055</v>
      </c>
      <c r="CH430" t="str">
        <f t="shared" si="573"/>
        <v>{{5,1,1,0,0}|</v>
      </c>
      <c r="CI430" t="str">
        <f t="shared" si="574"/>
        <v>{5,1,2,0,0}|</v>
      </c>
      <c r="CJ430" t="str">
        <f t="shared" si="575"/>
        <v>{5,1,3,0,3}}</v>
      </c>
      <c r="CK430" t="str">
        <f t="shared" si="576"/>
        <v/>
      </c>
      <c r="CL430" t="str">
        <f t="shared" si="577"/>
        <v>{{5,1,1,1884509,0}|</v>
      </c>
      <c r="CM430" t="str">
        <f t="shared" si="578"/>
        <v>{5,1,2,239400,0}|</v>
      </c>
      <c r="CN430" t="str">
        <f t="shared" si="579"/>
        <v>{5,1,3,5139570,3}}</v>
      </c>
      <c r="CO430" t="str">
        <f t="shared" si="580"/>
        <v/>
      </c>
      <c r="CP430" t="str">
        <f t="shared" si="581"/>
        <v>{{5,1,1,1884509,0}|</v>
      </c>
      <c r="CQ430" t="str">
        <f t="shared" si="582"/>
        <v>{5,1,2,239400,0}|</v>
      </c>
      <c r="CR430" t="str">
        <f t="shared" si="583"/>
        <v>{5,1,3,5139570,3}}</v>
      </c>
      <c r="CS430" t="str">
        <f t="shared" si="584"/>
        <v/>
      </c>
      <c r="CT430" t="str">
        <f t="shared" si="585"/>
        <v>{{5,1,1,4145920,0}|</v>
      </c>
      <c r="CU430" t="str">
        <f t="shared" si="586"/>
        <v>{5,1,2,526680,0}|</v>
      </c>
      <c r="CV430" t="str">
        <f t="shared" si="587"/>
        <v>{5,1,3,11307055,3}}</v>
      </c>
    </row>
    <row r="431" spans="50:100" x14ac:dyDescent="0.15">
      <c r="AX431">
        <v>425</v>
      </c>
      <c r="AZ431">
        <f t="shared" ref="AZ431:BC431" si="626">AZ371</f>
        <v>1.5</v>
      </c>
      <c r="BA431">
        <f t="shared" si="626"/>
        <v>0.75</v>
      </c>
      <c r="BB431">
        <f t="shared" si="626"/>
        <v>0.75</v>
      </c>
      <c r="BC431">
        <f t="shared" si="626"/>
        <v>1.5</v>
      </c>
      <c r="BE431">
        <f t="shared" si="552"/>
        <v>1100</v>
      </c>
      <c r="BF431">
        <f t="shared" si="553"/>
        <v>620</v>
      </c>
      <c r="BG431">
        <f t="shared" si="554"/>
        <v>620</v>
      </c>
      <c r="BH431">
        <f t="shared" si="555"/>
        <v>1100</v>
      </c>
      <c r="BN431">
        <f>'sheet1 (2)'!Y430</f>
        <v>30777313</v>
      </c>
      <c r="BO431">
        <f>'sheet1 (2)'!Z430</f>
        <v>19712000</v>
      </c>
      <c r="BP431">
        <f>'sheet1 (2)'!AA430</f>
        <v>423188058</v>
      </c>
      <c r="BR431">
        <f t="shared" si="561"/>
        <v>6771008</v>
      </c>
      <c r="BS431">
        <f t="shared" si="562"/>
        <v>4336640</v>
      </c>
      <c r="BT431">
        <f t="shared" si="563"/>
        <v>93101372</v>
      </c>
      <c r="BV431">
        <f t="shared" si="564"/>
        <v>3816386</v>
      </c>
      <c r="BW431">
        <f t="shared" si="565"/>
        <v>2444288</v>
      </c>
      <c r="BX431">
        <f t="shared" si="566"/>
        <v>52475319</v>
      </c>
      <c r="BZ431">
        <f t="shared" si="567"/>
        <v>3816386</v>
      </c>
      <c r="CA431">
        <f t="shared" si="568"/>
        <v>2444288</v>
      </c>
      <c r="CB431">
        <f t="shared" si="569"/>
        <v>52475319</v>
      </c>
      <c r="CD431">
        <f t="shared" si="570"/>
        <v>6771008</v>
      </c>
      <c r="CE431">
        <f t="shared" si="571"/>
        <v>4336640</v>
      </c>
      <c r="CF431">
        <f t="shared" si="572"/>
        <v>93101372</v>
      </c>
      <c r="CH431" t="str">
        <f t="shared" si="573"/>
        <v>{{5,1,1,6771008,0}|</v>
      </c>
      <c r="CI431" t="str">
        <f t="shared" si="574"/>
        <v>{5,1,2,4336640,0}|</v>
      </c>
      <c r="CJ431" t="str">
        <f t="shared" si="575"/>
        <v>{5,1,3,93101372,3}}</v>
      </c>
      <c r="CK431" t="str">
        <f t="shared" si="576"/>
        <v/>
      </c>
      <c r="CL431" t="str">
        <f t="shared" si="577"/>
        <v>{{5,1,1,3816386,0}|</v>
      </c>
      <c r="CM431" t="str">
        <f t="shared" si="578"/>
        <v>{5,1,2,2444288,0}|</v>
      </c>
      <c r="CN431" t="str">
        <f t="shared" si="579"/>
        <v>{5,1,3,52475319,3}}</v>
      </c>
      <c r="CO431" t="str">
        <f t="shared" si="580"/>
        <v/>
      </c>
      <c r="CP431" t="str">
        <f t="shared" si="581"/>
        <v>{{5,1,1,3816386,0}|</v>
      </c>
      <c r="CQ431" t="str">
        <f t="shared" si="582"/>
        <v>{5,1,2,2444288,0}|</v>
      </c>
      <c r="CR431" t="str">
        <f t="shared" si="583"/>
        <v>{5,1,3,52475319,3}}</v>
      </c>
      <c r="CS431" t="str">
        <f t="shared" si="584"/>
        <v/>
      </c>
      <c r="CT431" t="str">
        <f t="shared" si="585"/>
        <v>{{5,1,1,6771008,0}|</v>
      </c>
      <c r="CU431" t="str">
        <f t="shared" si="586"/>
        <v>{5,1,2,4336640,0}|</v>
      </c>
      <c r="CV431" t="str">
        <f t="shared" si="587"/>
        <v>{5,1,3,93101372,3}}</v>
      </c>
    </row>
    <row r="432" spans="50:100" x14ac:dyDescent="0.15">
      <c r="AX432">
        <v>426</v>
      </c>
      <c r="AZ432">
        <f t="shared" ref="AZ432:BC432" si="627">AZ372</f>
        <v>1</v>
      </c>
      <c r="BA432">
        <f t="shared" si="627"/>
        <v>0.6</v>
      </c>
      <c r="BB432">
        <f t="shared" si="627"/>
        <v>1</v>
      </c>
      <c r="BC432">
        <f t="shared" si="627"/>
        <v>3</v>
      </c>
      <c r="BE432">
        <f t="shared" si="552"/>
        <v>700</v>
      </c>
      <c r="BF432">
        <f t="shared" si="553"/>
        <v>500</v>
      </c>
      <c r="BG432">
        <f t="shared" si="554"/>
        <v>700</v>
      </c>
      <c r="BH432">
        <f t="shared" si="555"/>
        <v>1200</v>
      </c>
      <c r="BN432">
        <f>'sheet1 (2)'!Y431</f>
        <v>41116566</v>
      </c>
      <c r="BO432">
        <f>'sheet1 (2)'!Z431</f>
        <v>19950000</v>
      </c>
      <c r="BP432">
        <f>'sheet1 (2)'!AA431</f>
        <v>428297573</v>
      </c>
      <c r="BR432">
        <f t="shared" si="561"/>
        <v>5756319</v>
      </c>
      <c r="BS432">
        <f t="shared" si="562"/>
        <v>2793000</v>
      </c>
      <c r="BT432">
        <f t="shared" si="563"/>
        <v>59961660</v>
      </c>
      <c r="BV432">
        <f t="shared" si="564"/>
        <v>4111656</v>
      </c>
      <c r="BW432">
        <f t="shared" si="565"/>
        <v>1995000</v>
      </c>
      <c r="BX432">
        <f t="shared" si="566"/>
        <v>42829757</v>
      </c>
      <c r="BZ432">
        <f t="shared" si="567"/>
        <v>5756319</v>
      </c>
      <c r="CA432">
        <f t="shared" si="568"/>
        <v>2793000</v>
      </c>
      <c r="CB432">
        <f t="shared" si="569"/>
        <v>59961660</v>
      </c>
      <c r="CD432">
        <f t="shared" si="570"/>
        <v>9867975</v>
      </c>
      <c r="CE432">
        <f t="shared" si="571"/>
        <v>4788000</v>
      </c>
      <c r="CF432">
        <f t="shared" si="572"/>
        <v>102791417</v>
      </c>
      <c r="CH432" t="str">
        <f t="shared" si="573"/>
        <v>{{5,1,1,5756319,0}|</v>
      </c>
      <c r="CI432" t="str">
        <f t="shared" si="574"/>
        <v>{5,1,2,2793000,0}|</v>
      </c>
      <c r="CJ432" t="str">
        <f t="shared" si="575"/>
        <v>{5,1,3,59961660,3}}</v>
      </c>
      <c r="CK432" t="str">
        <f t="shared" si="576"/>
        <v/>
      </c>
      <c r="CL432" t="str">
        <f t="shared" si="577"/>
        <v>{{5,1,1,4111656,0}|</v>
      </c>
      <c r="CM432" t="str">
        <f t="shared" si="578"/>
        <v>{5,1,2,1995000,0}|</v>
      </c>
      <c r="CN432" t="str">
        <f t="shared" si="579"/>
        <v>{5,1,3,42829757,3}}</v>
      </c>
      <c r="CO432" t="str">
        <f t="shared" si="580"/>
        <v/>
      </c>
      <c r="CP432" t="str">
        <f t="shared" si="581"/>
        <v>{{5,1,1,5756319,0}|</v>
      </c>
      <c r="CQ432" t="str">
        <f t="shared" si="582"/>
        <v>{5,1,2,2793000,0}|</v>
      </c>
      <c r="CR432" t="str">
        <f t="shared" si="583"/>
        <v>{5,1,3,59961660,3}}</v>
      </c>
      <c r="CS432" t="str">
        <f t="shared" si="584"/>
        <v/>
      </c>
      <c r="CT432" t="str">
        <f t="shared" si="585"/>
        <v>{{5,1,1,9867975,0}|</v>
      </c>
      <c r="CU432" t="str">
        <f t="shared" si="586"/>
        <v>{5,1,2,4788000,0}|</v>
      </c>
      <c r="CV432" t="str">
        <f t="shared" si="587"/>
        <v>{5,1,3,102791417,3}}</v>
      </c>
    </row>
    <row r="433" spans="50:100" x14ac:dyDescent="0.15">
      <c r="AX433">
        <v>427</v>
      </c>
      <c r="AZ433">
        <f t="shared" ref="AZ433:BC433" si="628">AZ373</f>
        <v>1</v>
      </c>
      <c r="BA433">
        <f t="shared" si="628"/>
        <v>0.5</v>
      </c>
      <c r="BB433">
        <f t="shared" si="628"/>
        <v>1.5</v>
      </c>
      <c r="BC433">
        <f t="shared" si="628"/>
        <v>3</v>
      </c>
      <c r="BE433">
        <f t="shared" si="552"/>
        <v>700</v>
      </c>
      <c r="BF433">
        <f t="shared" si="553"/>
        <v>420</v>
      </c>
      <c r="BG433">
        <f t="shared" si="554"/>
        <v>1100</v>
      </c>
      <c r="BH433">
        <f t="shared" si="555"/>
        <v>1200</v>
      </c>
      <c r="BN433">
        <f>'sheet1 (2)'!Y432</f>
        <v>87522984</v>
      </c>
      <c r="BO433">
        <f>'sheet1 (2)'!Z432</f>
        <v>116480000</v>
      </c>
      <c r="BP433">
        <f>'sheet1 (2)'!AA432</f>
        <v>2500656715</v>
      </c>
      <c r="BR433">
        <f t="shared" si="561"/>
        <v>12253217</v>
      </c>
      <c r="BS433">
        <f t="shared" si="562"/>
        <v>16307200</v>
      </c>
      <c r="BT433">
        <f t="shared" si="563"/>
        <v>350091940</v>
      </c>
      <c r="BV433">
        <f t="shared" si="564"/>
        <v>7351930</v>
      </c>
      <c r="BW433">
        <f t="shared" si="565"/>
        <v>9784320</v>
      </c>
      <c r="BX433">
        <f t="shared" si="566"/>
        <v>210055164</v>
      </c>
      <c r="BZ433">
        <f t="shared" si="567"/>
        <v>19255056</v>
      </c>
      <c r="CA433">
        <f t="shared" si="568"/>
        <v>25625600</v>
      </c>
      <c r="CB433">
        <f t="shared" si="569"/>
        <v>550144477</v>
      </c>
      <c r="CD433">
        <f t="shared" si="570"/>
        <v>21005516</v>
      </c>
      <c r="CE433">
        <f t="shared" si="571"/>
        <v>27955200</v>
      </c>
      <c r="CF433">
        <f t="shared" si="572"/>
        <v>600157611</v>
      </c>
      <c r="CH433" t="str">
        <f t="shared" si="573"/>
        <v>{{5,1,1,12253217,0}|</v>
      </c>
      <c r="CI433" t="str">
        <f t="shared" si="574"/>
        <v>{5,1,2,16307200,0}|</v>
      </c>
      <c r="CJ433" t="str">
        <f t="shared" si="575"/>
        <v>{5,1,3,350091940,3}}</v>
      </c>
      <c r="CK433" t="str">
        <f t="shared" si="576"/>
        <v/>
      </c>
      <c r="CL433" t="str">
        <f t="shared" si="577"/>
        <v>{{5,1,1,7351930,0}|</v>
      </c>
      <c r="CM433" t="str">
        <f t="shared" si="578"/>
        <v>{5,1,2,9784320,0}|</v>
      </c>
      <c r="CN433" t="str">
        <f t="shared" si="579"/>
        <v>{5,1,3,210055164,3}}</v>
      </c>
      <c r="CO433" t="str">
        <f t="shared" si="580"/>
        <v/>
      </c>
      <c r="CP433" t="str">
        <f t="shared" si="581"/>
        <v>{{5,1,1,19255056,0}|</v>
      </c>
      <c r="CQ433" t="str">
        <f t="shared" si="582"/>
        <v>{5,1,2,25625600,0}|</v>
      </c>
      <c r="CR433" t="str">
        <f t="shared" si="583"/>
        <v>{5,1,3,550144477,3}}</v>
      </c>
      <c r="CS433" t="str">
        <f t="shared" si="584"/>
        <v/>
      </c>
      <c r="CT433" t="str">
        <f t="shared" si="585"/>
        <v>{{5,1,1,21005516,0}|</v>
      </c>
      <c r="CU433" t="str">
        <f t="shared" si="586"/>
        <v>{5,1,2,27955200,0}|</v>
      </c>
      <c r="CV433" t="str">
        <f t="shared" si="587"/>
        <v>{5,1,3,600157611,3}}</v>
      </c>
    </row>
    <row r="434" spans="50:100" x14ac:dyDescent="0.15">
      <c r="AX434">
        <v>428</v>
      </c>
      <c r="AZ434">
        <f t="shared" ref="AZ434:BC434" si="629">AZ374</f>
        <v>1</v>
      </c>
      <c r="BA434">
        <f t="shared" si="629"/>
        <v>0.5</v>
      </c>
      <c r="BB434">
        <f t="shared" si="629"/>
        <v>1</v>
      </c>
      <c r="BC434">
        <f t="shared" si="629"/>
        <v>0</v>
      </c>
      <c r="BE434">
        <f t="shared" si="552"/>
        <v>700</v>
      </c>
      <c r="BF434">
        <f t="shared" si="553"/>
        <v>420</v>
      </c>
      <c r="BG434">
        <f t="shared" si="554"/>
        <v>700</v>
      </c>
      <c r="BH434">
        <f t="shared" si="555"/>
        <v>0</v>
      </c>
      <c r="BN434">
        <f>'sheet1 (2)'!Y433</f>
        <v>92331939</v>
      </c>
      <c r="BO434">
        <f>'sheet1 (2)'!Z433</f>
        <v>134400000</v>
      </c>
      <c r="BP434">
        <f>'sheet1 (2)'!AA433</f>
        <v>2885373133</v>
      </c>
      <c r="BR434">
        <f t="shared" si="561"/>
        <v>12926471</v>
      </c>
      <c r="BS434">
        <f t="shared" si="562"/>
        <v>18816000</v>
      </c>
      <c r="BT434">
        <f t="shared" si="563"/>
        <v>403952238</v>
      </c>
      <c r="BV434">
        <f t="shared" si="564"/>
        <v>7755882</v>
      </c>
      <c r="BW434">
        <f t="shared" si="565"/>
        <v>11289600</v>
      </c>
      <c r="BX434">
        <f t="shared" si="566"/>
        <v>242371343</v>
      </c>
      <c r="BZ434">
        <f t="shared" si="567"/>
        <v>12926471</v>
      </c>
      <c r="CA434">
        <f t="shared" si="568"/>
        <v>18816000</v>
      </c>
      <c r="CB434">
        <f t="shared" si="569"/>
        <v>403952238</v>
      </c>
      <c r="CD434">
        <f t="shared" si="570"/>
        <v>0</v>
      </c>
      <c r="CE434">
        <f t="shared" si="571"/>
        <v>0</v>
      </c>
      <c r="CF434">
        <f t="shared" si="572"/>
        <v>0</v>
      </c>
      <c r="CH434" t="str">
        <f t="shared" si="573"/>
        <v>{{5,1,1,12926471,0}|</v>
      </c>
      <c r="CI434" t="str">
        <f t="shared" si="574"/>
        <v>{5,1,2,18816000,0}|</v>
      </c>
      <c r="CJ434" t="str">
        <f t="shared" si="575"/>
        <v>{5,1,3,403952238,3}}</v>
      </c>
      <c r="CK434" t="str">
        <f t="shared" si="576"/>
        <v/>
      </c>
      <c r="CL434" t="str">
        <f t="shared" si="577"/>
        <v>{{5,1,1,7755882,0}|</v>
      </c>
      <c r="CM434" t="str">
        <f t="shared" si="578"/>
        <v>{5,1,2,11289600,0}|</v>
      </c>
      <c r="CN434" t="str">
        <f t="shared" si="579"/>
        <v>{5,1,3,242371343,3}}</v>
      </c>
      <c r="CO434" t="str">
        <f t="shared" si="580"/>
        <v/>
      </c>
      <c r="CP434" t="str">
        <f t="shared" si="581"/>
        <v>{{5,1,1,12926471,0}|</v>
      </c>
      <c r="CQ434" t="str">
        <f t="shared" si="582"/>
        <v>{5,1,2,18816000,0}|</v>
      </c>
      <c r="CR434" t="str">
        <f t="shared" si="583"/>
        <v>{5,1,3,403952238,3}}</v>
      </c>
      <c r="CS434" t="str">
        <f t="shared" si="584"/>
        <v/>
      </c>
      <c r="CT434" t="str">
        <f t="shared" si="585"/>
        <v>{{5,1,1,0,0}|</v>
      </c>
      <c r="CU434" t="str">
        <f t="shared" si="586"/>
        <v>{5,1,2,0,0}|</v>
      </c>
      <c r="CV434" t="str">
        <f t="shared" si="587"/>
        <v>{5,1,3,0,3}}</v>
      </c>
    </row>
    <row r="435" spans="50:100" x14ac:dyDescent="0.15">
      <c r="AX435">
        <v>429</v>
      </c>
      <c r="AZ435">
        <f t="shared" ref="AZ435:BC435" si="630">AZ375</f>
        <v>3</v>
      </c>
      <c r="BA435">
        <f t="shared" si="630"/>
        <v>0.6</v>
      </c>
      <c r="BB435">
        <f t="shared" si="630"/>
        <v>0.6</v>
      </c>
      <c r="BC435">
        <f t="shared" si="630"/>
        <v>3</v>
      </c>
      <c r="BE435">
        <f t="shared" si="552"/>
        <v>1200</v>
      </c>
      <c r="BF435">
        <f t="shared" si="553"/>
        <v>500</v>
      </c>
      <c r="BG435">
        <f t="shared" si="554"/>
        <v>500</v>
      </c>
      <c r="BH435">
        <f t="shared" si="555"/>
        <v>1200</v>
      </c>
      <c r="BN435">
        <f>'sheet1 (2)'!Y434</f>
        <v>90468469</v>
      </c>
      <c r="BO435">
        <f>'sheet1 (2)'!Z434</f>
        <v>150500000</v>
      </c>
      <c r="BP435">
        <f>'sheet1 (2)'!AA434</f>
        <v>3231016790</v>
      </c>
      <c r="BR435">
        <f t="shared" si="561"/>
        <v>21712432</v>
      </c>
      <c r="BS435">
        <f t="shared" si="562"/>
        <v>36120000</v>
      </c>
      <c r="BT435">
        <f t="shared" si="563"/>
        <v>775444029</v>
      </c>
      <c r="BV435">
        <f t="shared" si="564"/>
        <v>9046846</v>
      </c>
      <c r="BW435">
        <f t="shared" si="565"/>
        <v>15050000</v>
      </c>
      <c r="BX435">
        <f t="shared" si="566"/>
        <v>323101679</v>
      </c>
      <c r="BZ435">
        <f t="shared" si="567"/>
        <v>9046846</v>
      </c>
      <c r="CA435">
        <f t="shared" si="568"/>
        <v>15050000</v>
      </c>
      <c r="CB435">
        <f t="shared" si="569"/>
        <v>323101679</v>
      </c>
      <c r="CD435">
        <f t="shared" si="570"/>
        <v>21712432</v>
      </c>
      <c r="CE435">
        <f t="shared" si="571"/>
        <v>36120000</v>
      </c>
      <c r="CF435">
        <f t="shared" si="572"/>
        <v>775444029</v>
      </c>
      <c r="CH435" t="str">
        <f t="shared" si="573"/>
        <v>{{5,1,1,21712432,0}|</v>
      </c>
      <c r="CI435" t="str">
        <f t="shared" si="574"/>
        <v>{5,1,2,36120000,0}|</v>
      </c>
      <c r="CJ435" t="str">
        <f t="shared" si="575"/>
        <v>{5,1,3,775444029,3}}</v>
      </c>
      <c r="CK435" t="str">
        <f t="shared" si="576"/>
        <v/>
      </c>
      <c r="CL435" t="str">
        <f t="shared" si="577"/>
        <v>{{5,1,1,9046846,0}|</v>
      </c>
      <c r="CM435" t="str">
        <f t="shared" si="578"/>
        <v>{5,1,2,15050000,0}|</v>
      </c>
      <c r="CN435" t="str">
        <f t="shared" si="579"/>
        <v>{5,1,3,323101679,3}}</v>
      </c>
      <c r="CO435" t="str">
        <f t="shared" si="580"/>
        <v/>
      </c>
      <c r="CP435" t="str">
        <f t="shared" si="581"/>
        <v>{{5,1,1,9046846,0}|</v>
      </c>
      <c r="CQ435" t="str">
        <f t="shared" si="582"/>
        <v>{5,1,2,15050000,0}|</v>
      </c>
      <c r="CR435" t="str">
        <f t="shared" si="583"/>
        <v>{5,1,3,323101679,3}}</v>
      </c>
      <c r="CS435" t="str">
        <f t="shared" si="584"/>
        <v/>
      </c>
      <c r="CT435" t="str">
        <f t="shared" si="585"/>
        <v>{{5,1,1,21712432,0}|</v>
      </c>
      <c r="CU435" t="str">
        <f t="shared" si="586"/>
        <v>{5,1,2,36120000,0}|</v>
      </c>
      <c r="CV435" t="str">
        <f t="shared" si="587"/>
        <v>{5,1,3,775444029,3}}</v>
      </c>
    </row>
    <row r="436" spans="50:100" x14ac:dyDescent="0.15">
      <c r="AX436">
        <v>430</v>
      </c>
      <c r="AZ436">
        <f t="shared" ref="AZ436:BC436" si="631">AZ376</f>
        <v>3</v>
      </c>
      <c r="BA436">
        <f t="shared" si="631"/>
        <v>0.42857142857142855</v>
      </c>
      <c r="BB436">
        <f t="shared" si="631"/>
        <v>1</v>
      </c>
      <c r="BC436">
        <f t="shared" si="631"/>
        <v>3</v>
      </c>
      <c r="BE436">
        <f t="shared" si="552"/>
        <v>1200</v>
      </c>
      <c r="BF436">
        <f t="shared" si="553"/>
        <v>280</v>
      </c>
      <c r="BG436">
        <f t="shared" si="554"/>
        <v>700</v>
      </c>
      <c r="BH436">
        <f t="shared" si="555"/>
        <v>1200</v>
      </c>
      <c r="BN436">
        <f>'sheet1 (2)'!Y435</f>
        <v>137055223</v>
      </c>
      <c r="BO436">
        <f>'sheet1 (2)'!Z435</f>
        <v>159600000</v>
      </c>
      <c r="BP436">
        <f>'sheet1 (2)'!AA435</f>
        <v>3426380596</v>
      </c>
      <c r="BR436">
        <f t="shared" si="561"/>
        <v>32893253</v>
      </c>
      <c r="BS436">
        <f t="shared" si="562"/>
        <v>38304000</v>
      </c>
      <c r="BT436">
        <f t="shared" si="563"/>
        <v>822331343</v>
      </c>
      <c r="BV436">
        <f t="shared" si="564"/>
        <v>7675092</v>
      </c>
      <c r="BW436">
        <f t="shared" si="565"/>
        <v>8937600</v>
      </c>
      <c r="BX436">
        <f t="shared" si="566"/>
        <v>191877313</v>
      </c>
      <c r="BZ436">
        <f t="shared" si="567"/>
        <v>19187731</v>
      </c>
      <c r="CA436">
        <f t="shared" si="568"/>
        <v>22344000</v>
      </c>
      <c r="CB436">
        <f t="shared" si="569"/>
        <v>479693283</v>
      </c>
      <c r="CD436">
        <f t="shared" si="570"/>
        <v>32893253</v>
      </c>
      <c r="CE436">
        <f t="shared" si="571"/>
        <v>38304000</v>
      </c>
      <c r="CF436">
        <f t="shared" si="572"/>
        <v>822331343</v>
      </c>
      <c r="CH436" t="str">
        <f t="shared" si="573"/>
        <v>{{5,1,1,32893253,0}|</v>
      </c>
      <c r="CI436" t="str">
        <f t="shared" si="574"/>
        <v>{5,1,2,38304000,0}|</v>
      </c>
      <c r="CJ436" t="str">
        <f t="shared" si="575"/>
        <v>{5,1,3,822331343,3}}</v>
      </c>
      <c r="CK436" t="str">
        <f t="shared" si="576"/>
        <v/>
      </c>
      <c r="CL436" t="str">
        <f t="shared" si="577"/>
        <v>{{5,1,1,7675092,0}|</v>
      </c>
      <c r="CM436" t="str">
        <f t="shared" si="578"/>
        <v>{5,1,2,8937600,0}|</v>
      </c>
      <c r="CN436" t="str">
        <f t="shared" si="579"/>
        <v>{5,1,3,191877313,3}}</v>
      </c>
      <c r="CO436" t="str">
        <f t="shared" si="580"/>
        <v/>
      </c>
      <c r="CP436" t="str">
        <f t="shared" si="581"/>
        <v>{{5,1,1,19187731,0}|</v>
      </c>
      <c r="CQ436" t="str">
        <f t="shared" si="582"/>
        <v>{5,1,2,22344000,0}|</v>
      </c>
      <c r="CR436" t="str">
        <f t="shared" si="583"/>
        <v>{5,1,3,479693283,3}}</v>
      </c>
      <c r="CS436" t="str">
        <f t="shared" si="584"/>
        <v/>
      </c>
      <c r="CT436" t="str">
        <f t="shared" si="585"/>
        <v>{{5,1,1,32893253,0}|</v>
      </c>
      <c r="CU436" t="str">
        <f t="shared" si="586"/>
        <v>{5,1,2,38304000,0}|</v>
      </c>
      <c r="CV436" t="str">
        <f t="shared" si="587"/>
        <v>{5,1,3,822331343,3}}</v>
      </c>
    </row>
    <row r="437" spans="50:100" x14ac:dyDescent="0.15">
      <c r="AX437">
        <v>431</v>
      </c>
      <c r="AZ437">
        <f t="shared" ref="AZ437:BC437" si="632">AZ377</f>
        <v>3</v>
      </c>
      <c r="BA437">
        <f t="shared" si="632"/>
        <v>0.6</v>
      </c>
      <c r="BB437">
        <f t="shared" si="632"/>
        <v>3</v>
      </c>
      <c r="BC437">
        <f t="shared" si="632"/>
        <v>0.6</v>
      </c>
      <c r="BE437">
        <f t="shared" si="552"/>
        <v>1200</v>
      </c>
      <c r="BF437">
        <f t="shared" si="553"/>
        <v>500</v>
      </c>
      <c r="BG437">
        <f t="shared" si="554"/>
        <v>1200</v>
      </c>
      <c r="BH437">
        <f t="shared" si="555"/>
        <v>500</v>
      </c>
      <c r="BN437">
        <f>'sheet1 (2)'!Y436</f>
        <v>151482089</v>
      </c>
      <c r="BO437">
        <f>'sheet1 (2)'!Z436</f>
        <v>161280000</v>
      </c>
      <c r="BP437">
        <f>'sheet1 (2)'!AA436</f>
        <v>3462447760</v>
      </c>
      <c r="BR437">
        <f t="shared" si="561"/>
        <v>36355701</v>
      </c>
      <c r="BS437">
        <f t="shared" si="562"/>
        <v>38707200</v>
      </c>
      <c r="BT437">
        <f t="shared" si="563"/>
        <v>830987462</v>
      </c>
      <c r="BV437">
        <f t="shared" si="564"/>
        <v>15148208</v>
      </c>
      <c r="BW437">
        <f t="shared" si="565"/>
        <v>16128000</v>
      </c>
      <c r="BX437">
        <f t="shared" si="566"/>
        <v>346244776</v>
      </c>
      <c r="BZ437">
        <f t="shared" si="567"/>
        <v>36355701</v>
      </c>
      <c r="CA437">
        <f t="shared" si="568"/>
        <v>38707200</v>
      </c>
      <c r="CB437">
        <f t="shared" si="569"/>
        <v>830987462</v>
      </c>
      <c r="CD437">
        <f t="shared" si="570"/>
        <v>15148208</v>
      </c>
      <c r="CE437">
        <f t="shared" si="571"/>
        <v>16128000</v>
      </c>
      <c r="CF437">
        <f t="shared" si="572"/>
        <v>346244776</v>
      </c>
      <c r="CH437" t="str">
        <f t="shared" si="573"/>
        <v>{{5,1,1,36355701,0}|</v>
      </c>
      <c r="CI437" t="str">
        <f t="shared" si="574"/>
        <v>{5,1,2,38707200,0}|</v>
      </c>
      <c r="CJ437" t="str">
        <f t="shared" si="575"/>
        <v>{5,1,3,830987462,3}}</v>
      </c>
      <c r="CK437" t="str">
        <f t="shared" si="576"/>
        <v/>
      </c>
      <c r="CL437" t="str">
        <f t="shared" si="577"/>
        <v>{{5,1,1,15148208,0}|</v>
      </c>
      <c r="CM437" t="str">
        <f t="shared" si="578"/>
        <v>{5,1,2,16128000,0}|</v>
      </c>
      <c r="CN437" t="str">
        <f t="shared" si="579"/>
        <v>{5,1,3,346244776,3}}</v>
      </c>
      <c r="CO437" t="str">
        <f t="shared" si="580"/>
        <v/>
      </c>
      <c r="CP437" t="str">
        <f t="shared" si="581"/>
        <v>{{5,1,1,36355701,0}|</v>
      </c>
      <c r="CQ437" t="str">
        <f t="shared" si="582"/>
        <v>{5,1,2,38707200,0}|</v>
      </c>
      <c r="CR437" t="str">
        <f t="shared" si="583"/>
        <v>{5,1,3,830987462,3}}</v>
      </c>
      <c r="CS437" t="str">
        <f t="shared" si="584"/>
        <v/>
      </c>
      <c r="CT437" t="str">
        <f t="shared" si="585"/>
        <v>{{5,1,1,15148208,0}|</v>
      </c>
      <c r="CU437" t="str">
        <f t="shared" si="586"/>
        <v>{5,1,2,16128000,0}|</v>
      </c>
      <c r="CV437" t="str">
        <f t="shared" si="587"/>
        <v>{5,1,3,346244776,3}}</v>
      </c>
    </row>
    <row r="438" spans="50:100" x14ac:dyDescent="0.15">
      <c r="AX438">
        <v>432</v>
      </c>
      <c r="AZ438">
        <f t="shared" ref="AZ438:BC438" si="633">AZ378</f>
        <v>3</v>
      </c>
      <c r="BA438">
        <f t="shared" si="633"/>
        <v>0.6</v>
      </c>
      <c r="BB438">
        <f t="shared" si="633"/>
        <v>1.5</v>
      </c>
      <c r="BC438">
        <f t="shared" si="633"/>
        <v>0.75</v>
      </c>
      <c r="BE438">
        <f t="shared" si="552"/>
        <v>1200</v>
      </c>
      <c r="BF438">
        <f t="shared" si="553"/>
        <v>500</v>
      </c>
      <c r="BG438">
        <f t="shared" si="554"/>
        <v>1100</v>
      </c>
      <c r="BH438">
        <f t="shared" si="555"/>
        <v>620</v>
      </c>
      <c r="BN438">
        <f>'sheet1 (2)'!Y437</f>
        <v>9137014</v>
      </c>
      <c r="BO438">
        <f>'sheet1 (2)'!Z437</f>
        <v>2128000</v>
      </c>
      <c r="BP438">
        <f>'sheet1 (2)'!AA437</f>
        <v>45685073</v>
      </c>
      <c r="BR438">
        <f t="shared" si="561"/>
        <v>2192883</v>
      </c>
      <c r="BS438">
        <f t="shared" si="562"/>
        <v>510720</v>
      </c>
      <c r="BT438">
        <f t="shared" si="563"/>
        <v>10964417</v>
      </c>
      <c r="BV438">
        <f t="shared" si="564"/>
        <v>913701</v>
      </c>
      <c r="BW438">
        <f t="shared" si="565"/>
        <v>212800</v>
      </c>
      <c r="BX438">
        <f t="shared" si="566"/>
        <v>4568507</v>
      </c>
      <c r="BZ438">
        <f t="shared" si="567"/>
        <v>2010143</v>
      </c>
      <c r="CA438">
        <f t="shared" si="568"/>
        <v>468160</v>
      </c>
      <c r="CB438">
        <f t="shared" si="569"/>
        <v>10050716</v>
      </c>
      <c r="CD438">
        <f t="shared" si="570"/>
        <v>1132989</v>
      </c>
      <c r="CE438">
        <f t="shared" si="571"/>
        <v>263872</v>
      </c>
      <c r="CF438">
        <f t="shared" si="572"/>
        <v>5664949</v>
      </c>
      <c r="CH438" t="str">
        <f t="shared" si="573"/>
        <v>{{5,1,1,2192883,0}|</v>
      </c>
      <c r="CI438" t="str">
        <f t="shared" si="574"/>
        <v>{5,1,2,510720,0}|</v>
      </c>
      <c r="CJ438" t="str">
        <f t="shared" si="575"/>
        <v>{5,1,3,10964417,3}}</v>
      </c>
      <c r="CK438" t="str">
        <f t="shared" si="576"/>
        <v/>
      </c>
      <c r="CL438" t="str">
        <f t="shared" si="577"/>
        <v>{{5,1,1,913701,0}|</v>
      </c>
      <c r="CM438" t="str">
        <f t="shared" si="578"/>
        <v>{5,1,2,212800,0}|</v>
      </c>
      <c r="CN438" t="str">
        <f t="shared" si="579"/>
        <v>{5,1,3,4568507,3}}</v>
      </c>
      <c r="CO438" t="str">
        <f t="shared" si="580"/>
        <v/>
      </c>
      <c r="CP438" t="str">
        <f t="shared" si="581"/>
        <v>{{5,1,1,2010143,0}|</v>
      </c>
      <c r="CQ438" t="str">
        <f t="shared" si="582"/>
        <v>{5,1,2,468160,0}|</v>
      </c>
      <c r="CR438" t="str">
        <f t="shared" si="583"/>
        <v>{5,1,3,10050716,3}}</v>
      </c>
      <c r="CS438" t="str">
        <f t="shared" si="584"/>
        <v/>
      </c>
      <c r="CT438" t="str">
        <f t="shared" si="585"/>
        <v>{{5,1,1,1132989,0}|</v>
      </c>
      <c r="CU438" t="str">
        <f t="shared" si="586"/>
        <v>{5,1,2,263872,0}|</v>
      </c>
      <c r="CV438" t="str">
        <f t="shared" si="587"/>
        <v>{5,1,3,5664949,3}}</v>
      </c>
    </row>
    <row r="439" spans="50:100" x14ac:dyDescent="0.15">
      <c r="AX439">
        <v>433</v>
      </c>
      <c r="AZ439">
        <f t="shared" ref="AZ439:BC439" si="634">AZ379</f>
        <v>1.5</v>
      </c>
      <c r="BA439">
        <f t="shared" si="634"/>
        <v>1</v>
      </c>
      <c r="BB439">
        <f t="shared" si="634"/>
        <v>0.75</v>
      </c>
      <c r="BC439">
        <f t="shared" si="634"/>
        <v>1</v>
      </c>
      <c r="BE439">
        <f t="shared" si="552"/>
        <v>1100</v>
      </c>
      <c r="BF439">
        <f t="shared" si="553"/>
        <v>700</v>
      </c>
      <c r="BG439">
        <f t="shared" si="554"/>
        <v>620</v>
      </c>
      <c r="BH439">
        <f t="shared" si="555"/>
        <v>700</v>
      </c>
      <c r="BN439">
        <f>'sheet1 (2)'!Y438</f>
        <v>11349134</v>
      </c>
      <c r="BO439">
        <f>'sheet1 (2)'!Z438</f>
        <v>2016000</v>
      </c>
      <c r="BP439">
        <f>'sheet1 (2)'!AA438</f>
        <v>43280596</v>
      </c>
      <c r="BR439">
        <f t="shared" si="561"/>
        <v>2496809</v>
      </c>
      <c r="BS439">
        <f t="shared" si="562"/>
        <v>443520</v>
      </c>
      <c r="BT439">
        <f t="shared" si="563"/>
        <v>9521731</v>
      </c>
      <c r="BV439">
        <f t="shared" si="564"/>
        <v>1588878</v>
      </c>
      <c r="BW439">
        <f t="shared" si="565"/>
        <v>282240</v>
      </c>
      <c r="BX439">
        <f t="shared" si="566"/>
        <v>6059283</v>
      </c>
      <c r="BZ439">
        <f t="shared" si="567"/>
        <v>1407292</v>
      </c>
      <c r="CA439">
        <f t="shared" si="568"/>
        <v>249984</v>
      </c>
      <c r="CB439">
        <f t="shared" si="569"/>
        <v>5366793</v>
      </c>
      <c r="CD439">
        <f t="shared" si="570"/>
        <v>1588878</v>
      </c>
      <c r="CE439">
        <f t="shared" si="571"/>
        <v>282240</v>
      </c>
      <c r="CF439">
        <f t="shared" si="572"/>
        <v>6059283</v>
      </c>
      <c r="CH439" t="str">
        <f t="shared" si="573"/>
        <v>{{5,1,1,2496809,0}|</v>
      </c>
      <c r="CI439" t="str">
        <f t="shared" si="574"/>
        <v>{5,1,2,443520,0}|</v>
      </c>
      <c r="CJ439" t="str">
        <f t="shared" si="575"/>
        <v>{5,1,3,9521731,3}}</v>
      </c>
      <c r="CK439" t="str">
        <f t="shared" si="576"/>
        <v/>
      </c>
      <c r="CL439" t="str">
        <f t="shared" si="577"/>
        <v>{{5,1,1,1588878,0}|</v>
      </c>
      <c r="CM439" t="str">
        <f t="shared" si="578"/>
        <v>{5,1,2,282240,0}|</v>
      </c>
      <c r="CN439" t="str">
        <f t="shared" si="579"/>
        <v>{5,1,3,6059283,3}}</v>
      </c>
      <c r="CO439" t="str">
        <f t="shared" si="580"/>
        <v/>
      </c>
      <c r="CP439" t="str">
        <f t="shared" si="581"/>
        <v>{{5,1,1,1407292,0}|</v>
      </c>
      <c r="CQ439" t="str">
        <f t="shared" si="582"/>
        <v>{5,1,2,249984,0}|</v>
      </c>
      <c r="CR439" t="str">
        <f t="shared" si="583"/>
        <v>{5,1,3,5366793,3}}</v>
      </c>
      <c r="CS439" t="str">
        <f t="shared" si="584"/>
        <v/>
      </c>
      <c r="CT439" t="str">
        <f t="shared" si="585"/>
        <v>{{5,1,1,1588878,0}|</v>
      </c>
      <c r="CU439" t="str">
        <f t="shared" si="586"/>
        <v>{5,1,2,282240,0}|</v>
      </c>
      <c r="CV439" t="str">
        <f t="shared" si="587"/>
        <v>{5,1,3,6059283,3}}</v>
      </c>
    </row>
    <row r="440" spans="50:100" x14ac:dyDescent="0.15">
      <c r="AX440">
        <v>434</v>
      </c>
      <c r="AZ440">
        <f t="shared" ref="AZ440:BC440" si="635">AZ380</f>
        <v>3</v>
      </c>
      <c r="BA440">
        <f t="shared" si="635"/>
        <v>0.5</v>
      </c>
      <c r="BB440">
        <f t="shared" si="635"/>
        <v>1.5</v>
      </c>
      <c r="BC440">
        <f t="shared" si="635"/>
        <v>1</v>
      </c>
      <c r="BE440">
        <f t="shared" si="552"/>
        <v>1200</v>
      </c>
      <c r="BF440">
        <f t="shared" si="553"/>
        <v>420</v>
      </c>
      <c r="BG440">
        <f t="shared" si="554"/>
        <v>1100</v>
      </c>
      <c r="BH440">
        <f t="shared" si="555"/>
        <v>700</v>
      </c>
      <c r="BN440">
        <f>'sheet1 (2)'!Y439</f>
        <v>20215645</v>
      </c>
      <c r="BO440">
        <f>'sheet1 (2)'!Z439</f>
        <v>3112200</v>
      </c>
      <c r="BP440">
        <f>'sheet1 (2)'!AA439</f>
        <v>66814420</v>
      </c>
      <c r="BR440">
        <f t="shared" si="561"/>
        <v>4851754</v>
      </c>
      <c r="BS440">
        <f t="shared" si="562"/>
        <v>746928</v>
      </c>
      <c r="BT440">
        <f t="shared" si="563"/>
        <v>16035460</v>
      </c>
      <c r="BV440">
        <f t="shared" si="564"/>
        <v>1698114</v>
      </c>
      <c r="BW440">
        <f t="shared" si="565"/>
        <v>261424</v>
      </c>
      <c r="BX440">
        <f t="shared" si="566"/>
        <v>5612411</v>
      </c>
      <c r="BZ440">
        <f t="shared" si="567"/>
        <v>4447441</v>
      </c>
      <c r="CA440">
        <f t="shared" si="568"/>
        <v>684684</v>
      </c>
      <c r="CB440">
        <f t="shared" si="569"/>
        <v>14699172</v>
      </c>
      <c r="CD440">
        <f t="shared" si="570"/>
        <v>2830190</v>
      </c>
      <c r="CE440">
        <f t="shared" si="571"/>
        <v>435708</v>
      </c>
      <c r="CF440">
        <f t="shared" si="572"/>
        <v>9354018</v>
      </c>
      <c r="CH440" t="str">
        <f t="shared" si="573"/>
        <v>{{5,1,1,4851754,0}|</v>
      </c>
      <c r="CI440" t="str">
        <f t="shared" si="574"/>
        <v>{5,1,2,746928,0}|</v>
      </c>
      <c r="CJ440" t="str">
        <f t="shared" si="575"/>
        <v>{5,1,3,16035460,3}}</v>
      </c>
      <c r="CK440" t="str">
        <f t="shared" si="576"/>
        <v/>
      </c>
      <c r="CL440" t="str">
        <f t="shared" si="577"/>
        <v>{{5,1,1,1698114,0}|</v>
      </c>
      <c r="CM440" t="str">
        <f t="shared" si="578"/>
        <v>{5,1,2,261424,0}|</v>
      </c>
      <c r="CN440" t="str">
        <f t="shared" si="579"/>
        <v>{5,1,3,5612411,3}}</v>
      </c>
      <c r="CO440" t="str">
        <f t="shared" si="580"/>
        <v/>
      </c>
      <c r="CP440" t="str">
        <f t="shared" si="581"/>
        <v>{{5,1,1,4447441,0}|</v>
      </c>
      <c r="CQ440" t="str">
        <f t="shared" si="582"/>
        <v>{5,1,2,684684,0}|</v>
      </c>
      <c r="CR440" t="str">
        <f t="shared" si="583"/>
        <v>{5,1,3,14699172,3}}</v>
      </c>
      <c r="CS440" t="str">
        <f t="shared" si="584"/>
        <v/>
      </c>
      <c r="CT440" t="str">
        <f t="shared" si="585"/>
        <v>{{5,1,1,2830190,0}|</v>
      </c>
      <c r="CU440" t="str">
        <f t="shared" si="586"/>
        <v>{5,1,2,435708,0}|</v>
      </c>
      <c r="CV440" t="str">
        <f t="shared" si="587"/>
        <v>{5,1,3,9354018,3}}</v>
      </c>
    </row>
    <row r="441" spans="50:100" x14ac:dyDescent="0.15">
      <c r="AX441">
        <v>435</v>
      </c>
      <c r="AZ441">
        <f t="shared" ref="AZ441:BC441" si="636">AZ381</f>
        <v>1.5</v>
      </c>
      <c r="BA441">
        <f t="shared" si="636"/>
        <v>1</v>
      </c>
      <c r="BB441">
        <f t="shared" si="636"/>
        <v>0.75</v>
      </c>
      <c r="BC441">
        <f t="shared" si="636"/>
        <v>1</v>
      </c>
      <c r="BE441">
        <f t="shared" si="552"/>
        <v>1100</v>
      </c>
      <c r="BF441">
        <f t="shared" si="553"/>
        <v>700</v>
      </c>
      <c r="BG441">
        <f t="shared" si="554"/>
        <v>620</v>
      </c>
      <c r="BH441">
        <f t="shared" si="555"/>
        <v>700</v>
      </c>
      <c r="BN441">
        <f>'sheet1 (2)'!Y440</f>
        <v>33470328</v>
      </c>
      <c r="BO441">
        <f>'sheet1 (2)'!Z440</f>
        <v>26611200</v>
      </c>
      <c r="BP441">
        <f>'sheet1 (2)'!AA440</f>
        <v>571303879</v>
      </c>
      <c r="BR441">
        <f t="shared" si="561"/>
        <v>7363472</v>
      </c>
      <c r="BS441">
        <f t="shared" si="562"/>
        <v>5854464</v>
      </c>
      <c r="BT441">
        <f t="shared" si="563"/>
        <v>125686853</v>
      </c>
      <c r="BV441">
        <f t="shared" si="564"/>
        <v>4685845</v>
      </c>
      <c r="BW441">
        <f t="shared" si="565"/>
        <v>3725568</v>
      </c>
      <c r="BX441">
        <f t="shared" si="566"/>
        <v>79982543</v>
      </c>
      <c r="BZ441">
        <f t="shared" si="567"/>
        <v>4150320</v>
      </c>
      <c r="CA441">
        <f t="shared" si="568"/>
        <v>3299788</v>
      </c>
      <c r="CB441">
        <f t="shared" si="569"/>
        <v>70841680</v>
      </c>
      <c r="CD441">
        <f t="shared" si="570"/>
        <v>4685845</v>
      </c>
      <c r="CE441">
        <f t="shared" si="571"/>
        <v>3725568</v>
      </c>
      <c r="CF441">
        <f t="shared" si="572"/>
        <v>79982543</v>
      </c>
      <c r="CH441" t="str">
        <f t="shared" si="573"/>
        <v>{{5,1,1,7363472,0}|</v>
      </c>
      <c r="CI441" t="str">
        <f t="shared" si="574"/>
        <v>{5,1,2,5854464,0}|</v>
      </c>
      <c r="CJ441" t="str">
        <f t="shared" si="575"/>
        <v>{5,1,3,125686853,3}}</v>
      </c>
      <c r="CK441" t="str">
        <f t="shared" si="576"/>
        <v/>
      </c>
      <c r="CL441" t="str">
        <f t="shared" si="577"/>
        <v>{{5,1,1,4685845,0}|</v>
      </c>
      <c r="CM441" t="str">
        <f t="shared" si="578"/>
        <v>{5,1,2,3725568,0}|</v>
      </c>
      <c r="CN441" t="str">
        <f t="shared" si="579"/>
        <v>{5,1,3,79982543,3}}</v>
      </c>
      <c r="CO441" t="str">
        <f t="shared" si="580"/>
        <v/>
      </c>
      <c r="CP441" t="str">
        <f t="shared" si="581"/>
        <v>{{5,1,1,4150320,0}|</v>
      </c>
      <c r="CQ441" t="str">
        <f t="shared" si="582"/>
        <v>{5,1,2,3299788,0}|</v>
      </c>
      <c r="CR441" t="str">
        <f t="shared" si="583"/>
        <v>{5,1,3,70841680,3}}</v>
      </c>
      <c r="CS441" t="str">
        <f t="shared" si="584"/>
        <v/>
      </c>
      <c r="CT441" t="str">
        <f t="shared" si="585"/>
        <v>{{5,1,1,4685845,0}|</v>
      </c>
      <c r="CU441" t="str">
        <f t="shared" si="586"/>
        <v>{5,1,2,3725568,0}|</v>
      </c>
      <c r="CV441" t="str">
        <f t="shared" si="587"/>
        <v>{5,1,3,79982543,3}}</v>
      </c>
    </row>
    <row r="442" spans="50:100" x14ac:dyDescent="0.15">
      <c r="AX442">
        <v>436</v>
      </c>
      <c r="AZ442">
        <f t="shared" ref="AZ442:BC442" si="637">AZ382</f>
        <v>1.5</v>
      </c>
      <c r="BA442">
        <f t="shared" si="637"/>
        <v>1</v>
      </c>
      <c r="BB442">
        <f t="shared" si="637"/>
        <v>0.75</v>
      </c>
      <c r="BC442">
        <f t="shared" si="637"/>
        <v>1</v>
      </c>
      <c r="BE442">
        <f t="shared" si="552"/>
        <v>1100</v>
      </c>
      <c r="BF442">
        <f t="shared" si="553"/>
        <v>700</v>
      </c>
      <c r="BG442">
        <f t="shared" si="554"/>
        <v>620</v>
      </c>
      <c r="BH442">
        <f t="shared" si="555"/>
        <v>700</v>
      </c>
      <c r="BN442">
        <f>'sheet1 (2)'!Y441</f>
        <v>45228223</v>
      </c>
      <c r="BO442">
        <f>'sheet1 (2)'!Z441</f>
        <v>27930000</v>
      </c>
      <c r="BP442">
        <f>'sheet1 (2)'!AA441</f>
        <v>599616603</v>
      </c>
      <c r="BR442">
        <f t="shared" si="561"/>
        <v>9950209</v>
      </c>
      <c r="BS442">
        <f t="shared" si="562"/>
        <v>6144600</v>
      </c>
      <c r="BT442">
        <f t="shared" si="563"/>
        <v>131915652</v>
      </c>
      <c r="BV442">
        <f t="shared" si="564"/>
        <v>6331951</v>
      </c>
      <c r="BW442">
        <f t="shared" si="565"/>
        <v>3910200</v>
      </c>
      <c r="BX442">
        <f t="shared" si="566"/>
        <v>83946324</v>
      </c>
      <c r="BZ442">
        <f t="shared" si="567"/>
        <v>5608299</v>
      </c>
      <c r="CA442">
        <f t="shared" si="568"/>
        <v>3463320</v>
      </c>
      <c r="CB442">
        <f t="shared" si="569"/>
        <v>74352458</v>
      </c>
      <c r="CD442">
        <f t="shared" si="570"/>
        <v>6331951</v>
      </c>
      <c r="CE442">
        <f t="shared" si="571"/>
        <v>3910200</v>
      </c>
      <c r="CF442">
        <f t="shared" si="572"/>
        <v>83946324</v>
      </c>
      <c r="CH442" t="str">
        <f t="shared" si="573"/>
        <v>{{5,1,1,9950209,0}|</v>
      </c>
      <c r="CI442" t="str">
        <f t="shared" si="574"/>
        <v>{5,1,2,6144600,0}|</v>
      </c>
      <c r="CJ442" t="str">
        <f t="shared" si="575"/>
        <v>{5,1,3,131915652,3}}</v>
      </c>
      <c r="CK442" t="str">
        <f t="shared" si="576"/>
        <v/>
      </c>
      <c r="CL442" t="str">
        <f t="shared" si="577"/>
        <v>{{5,1,1,6331951,0}|</v>
      </c>
      <c r="CM442" t="str">
        <f t="shared" si="578"/>
        <v>{5,1,2,3910200,0}|</v>
      </c>
      <c r="CN442" t="str">
        <f t="shared" si="579"/>
        <v>{5,1,3,83946324,3}}</v>
      </c>
      <c r="CO442" t="str">
        <f t="shared" si="580"/>
        <v/>
      </c>
      <c r="CP442" t="str">
        <f t="shared" si="581"/>
        <v>{{5,1,1,5608299,0}|</v>
      </c>
      <c r="CQ442" t="str">
        <f t="shared" si="582"/>
        <v>{5,1,2,3463320,0}|</v>
      </c>
      <c r="CR442" t="str">
        <f t="shared" si="583"/>
        <v>{5,1,3,74352458,3}}</v>
      </c>
      <c r="CS442" t="str">
        <f t="shared" si="584"/>
        <v/>
      </c>
      <c r="CT442" t="str">
        <f t="shared" si="585"/>
        <v>{{5,1,1,6331951,0}|</v>
      </c>
      <c r="CU442" t="str">
        <f t="shared" si="586"/>
        <v>{5,1,2,3910200,0}|</v>
      </c>
      <c r="CV442" t="str">
        <f t="shared" si="587"/>
        <v>{5,1,3,83946324,3}}</v>
      </c>
    </row>
    <row r="443" spans="50:100" x14ac:dyDescent="0.15">
      <c r="AX443">
        <v>437</v>
      </c>
      <c r="AZ443">
        <f t="shared" ref="AZ443:BC443" si="638">AZ383</f>
        <v>1</v>
      </c>
      <c r="BA443">
        <f t="shared" si="638"/>
        <v>0.5</v>
      </c>
      <c r="BB443">
        <f t="shared" si="638"/>
        <v>1.5</v>
      </c>
      <c r="BC443">
        <f t="shared" si="638"/>
        <v>3</v>
      </c>
      <c r="BE443">
        <f t="shared" si="552"/>
        <v>700</v>
      </c>
      <c r="BF443">
        <f t="shared" si="553"/>
        <v>420</v>
      </c>
      <c r="BG443">
        <f t="shared" si="554"/>
        <v>1100</v>
      </c>
      <c r="BH443">
        <f t="shared" si="555"/>
        <v>1200</v>
      </c>
      <c r="BN443">
        <f>'sheet1 (2)'!Y442</f>
        <v>97056738</v>
      </c>
      <c r="BO443">
        <f>'sheet1 (2)'!Z442</f>
        <v>168896000</v>
      </c>
      <c r="BP443">
        <f>'sheet1 (2)'!AA442</f>
        <v>3625952238</v>
      </c>
      <c r="BR443">
        <f t="shared" si="561"/>
        <v>13587943</v>
      </c>
      <c r="BS443">
        <f t="shared" si="562"/>
        <v>23645440</v>
      </c>
      <c r="BT443">
        <f t="shared" si="563"/>
        <v>507633313</v>
      </c>
      <c r="BV443">
        <f t="shared" si="564"/>
        <v>8152765</v>
      </c>
      <c r="BW443">
        <f t="shared" si="565"/>
        <v>14187264</v>
      </c>
      <c r="BX443">
        <f t="shared" si="566"/>
        <v>304579987</v>
      </c>
      <c r="BZ443">
        <f t="shared" si="567"/>
        <v>21352482</v>
      </c>
      <c r="CA443">
        <f t="shared" si="568"/>
        <v>37157120</v>
      </c>
      <c r="CB443">
        <f t="shared" si="569"/>
        <v>797709492</v>
      </c>
      <c r="CD443">
        <f t="shared" si="570"/>
        <v>23293617</v>
      </c>
      <c r="CE443">
        <f t="shared" si="571"/>
        <v>40535040</v>
      </c>
      <c r="CF443">
        <f t="shared" si="572"/>
        <v>870228537</v>
      </c>
      <c r="CH443" t="str">
        <f t="shared" si="573"/>
        <v>{{5,1,1,13587943,0}|</v>
      </c>
      <c r="CI443" t="str">
        <f t="shared" si="574"/>
        <v>{5,1,2,23645440,0}|</v>
      </c>
      <c r="CJ443" t="str">
        <f t="shared" si="575"/>
        <v>{5,1,3,507633313,3}}</v>
      </c>
      <c r="CK443" t="str">
        <f t="shared" si="576"/>
        <v/>
      </c>
      <c r="CL443" t="str">
        <f t="shared" si="577"/>
        <v>{{5,1,1,8152765,0}|</v>
      </c>
      <c r="CM443" t="str">
        <f t="shared" si="578"/>
        <v>{5,1,2,14187264,0}|</v>
      </c>
      <c r="CN443" t="str">
        <f t="shared" si="579"/>
        <v>{5,1,3,304579987,3}}</v>
      </c>
      <c r="CO443" t="str">
        <f t="shared" si="580"/>
        <v/>
      </c>
      <c r="CP443" t="str">
        <f t="shared" si="581"/>
        <v>{{5,1,1,21352482,0}|</v>
      </c>
      <c r="CQ443" t="str">
        <f t="shared" si="582"/>
        <v>{5,1,2,37157120,0}|</v>
      </c>
      <c r="CR443" t="str">
        <f t="shared" si="583"/>
        <v>{5,1,3,797709492,3}}</v>
      </c>
      <c r="CS443" t="str">
        <f t="shared" si="584"/>
        <v/>
      </c>
      <c r="CT443" t="str">
        <f t="shared" si="585"/>
        <v>{{5,1,1,23293617,0}|</v>
      </c>
      <c r="CU443" t="str">
        <f t="shared" si="586"/>
        <v>{5,1,2,40535040,0}|</v>
      </c>
      <c r="CV443" t="str">
        <f t="shared" si="587"/>
        <v>{5,1,3,870228537,3}}</v>
      </c>
    </row>
    <row r="444" spans="50:100" x14ac:dyDescent="0.15">
      <c r="AX444">
        <v>438</v>
      </c>
      <c r="AZ444">
        <f t="shared" ref="AZ444:BC444" si="639">AZ384</f>
        <v>1.5</v>
      </c>
      <c r="BA444">
        <f t="shared" si="639"/>
        <v>1.5</v>
      </c>
      <c r="BB444">
        <f t="shared" si="639"/>
        <v>0.6</v>
      </c>
      <c r="BC444">
        <f t="shared" si="639"/>
        <v>1</v>
      </c>
      <c r="BE444">
        <f t="shared" si="552"/>
        <v>1100</v>
      </c>
      <c r="BF444">
        <f t="shared" si="553"/>
        <v>1100</v>
      </c>
      <c r="BG444">
        <f t="shared" si="554"/>
        <v>500</v>
      </c>
      <c r="BH444">
        <f t="shared" si="555"/>
        <v>700</v>
      </c>
      <c r="BN444">
        <f>'sheet1 (2)'!Y443</f>
        <v>103296358</v>
      </c>
      <c r="BO444">
        <f>'sheet1 (2)'!Z443</f>
        <v>201600000</v>
      </c>
      <c r="BP444">
        <f>'sheet1 (2)'!AA443</f>
        <v>4328059701</v>
      </c>
      <c r="BR444">
        <f t="shared" si="561"/>
        <v>22725198</v>
      </c>
      <c r="BS444">
        <f t="shared" si="562"/>
        <v>44352000</v>
      </c>
      <c r="BT444">
        <f t="shared" si="563"/>
        <v>952173134</v>
      </c>
      <c r="BV444">
        <f t="shared" si="564"/>
        <v>22725198</v>
      </c>
      <c r="BW444">
        <f t="shared" si="565"/>
        <v>44352000</v>
      </c>
      <c r="BX444">
        <f t="shared" si="566"/>
        <v>952173134</v>
      </c>
      <c r="BZ444">
        <f t="shared" si="567"/>
        <v>10329635</v>
      </c>
      <c r="CA444">
        <f t="shared" si="568"/>
        <v>20160000</v>
      </c>
      <c r="CB444">
        <f t="shared" si="569"/>
        <v>432805970</v>
      </c>
      <c r="CD444">
        <f t="shared" si="570"/>
        <v>14461490</v>
      </c>
      <c r="CE444">
        <f t="shared" si="571"/>
        <v>28224000</v>
      </c>
      <c r="CF444">
        <f t="shared" si="572"/>
        <v>605928358</v>
      </c>
      <c r="CH444" t="str">
        <f t="shared" si="573"/>
        <v>{{5,1,1,22725198,0}|</v>
      </c>
      <c r="CI444" t="str">
        <f t="shared" si="574"/>
        <v>{5,1,2,44352000,0}|</v>
      </c>
      <c r="CJ444" t="str">
        <f t="shared" si="575"/>
        <v>{5,1,3,952173134,3}}</v>
      </c>
      <c r="CK444" t="str">
        <f t="shared" si="576"/>
        <v/>
      </c>
      <c r="CL444" t="str">
        <f t="shared" si="577"/>
        <v>{{5,1,1,22725198,0}|</v>
      </c>
      <c r="CM444" t="str">
        <f t="shared" si="578"/>
        <v>{5,1,2,44352000,0}|</v>
      </c>
      <c r="CN444" t="str">
        <f t="shared" si="579"/>
        <v>{5,1,3,952173134,3}}</v>
      </c>
      <c r="CO444" t="str">
        <f t="shared" si="580"/>
        <v/>
      </c>
      <c r="CP444" t="str">
        <f t="shared" si="581"/>
        <v>{{5,1,1,10329635,0}|</v>
      </c>
      <c r="CQ444" t="str">
        <f t="shared" si="582"/>
        <v>{5,1,2,20160000,0}|</v>
      </c>
      <c r="CR444" t="str">
        <f t="shared" si="583"/>
        <v>{5,1,3,432805970,3}}</v>
      </c>
      <c r="CS444" t="str">
        <f t="shared" si="584"/>
        <v/>
      </c>
      <c r="CT444" t="str">
        <f t="shared" si="585"/>
        <v>{{5,1,1,14461490,0}|</v>
      </c>
      <c r="CU444" t="str">
        <f t="shared" si="586"/>
        <v>{5,1,2,28224000,0}|</v>
      </c>
      <c r="CV444" t="str">
        <f t="shared" si="587"/>
        <v>{5,1,3,605928358,3}}</v>
      </c>
    </row>
    <row r="445" spans="50:100" x14ac:dyDescent="0.15">
      <c r="AX445">
        <v>439</v>
      </c>
      <c r="AZ445">
        <f t="shared" ref="AZ445:BC445" si="640">AZ385</f>
        <v>3</v>
      </c>
      <c r="BA445">
        <f t="shared" si="640"/>
        <v>0.42857142857142855</v>
      </c>
      <c r="BB445">
        <f t="shared" si="640"/>
        <v>1</v>
      </c>
      <c r="BC445">
        <f t="shared" si="640"/>
        <v>3</v>
      </c>
      <c r="BE445">
        <f t="shared" si="552"/>
        <v>1200</v>
      </c>
      <c r="BF445">
        <f t="shared" si="553"/>
        <v>280</v>
      </c>
      <c r="BG445">
        <f t="shared" si="554"/>
        <v>700</v>
      </c>
      <c r="BH445">
        <f t="shared" si="555"/>
        <v>1200</v>
      </c>
      <c r="BN445">
        <f>'sheet1 (2)'!Y444</f>
        <v>102229370</v>
      </c>
      <c r="BO445">
        <f>'sheet1 (2)'!Z444</f>
        <v>233275000</v>
      </c>
      <c r="BP445">
        <f>'sheet1 (2)'!AA444</f>
        <v>5008076025</v>
      </c>
      <c r="BR445">
        <f t="shared" si="561"/>
        <v>24535048</v>
      </c>
      <c r="BS445">
        <f t="shared" si="562"/>
        <v>55986000</v>
      </c>
      <c r="BT445">
        <f t="shared" si="563"/>
        <v>1201938246</v>
      </c>
      <c r="BV445">
        <f t="shared" si="564"/>
        <v>5724844</v>
      </c>
      <c r="BW445">
        <f t="shared" si="565"/>
        <v>13063400</v>
      </c>
      <c r="BX445">
        <f t="shared" si="566"/>
        <v>280452257</v>
      </c>
      <c r="BZ445">
        <f t="shared" si="567"/>
        <v>14312111</v>
      </c>
      <c r="CA445">
        <f t="shared" si="568"/>
        <v>32658500</v>
      </c>
      <c r="CB445">
        <f t="shared" si="569"/>
        <v>701130643</v>
      </c>
      <c r="CD445">
        <f t="shared" si="570"/>
        <v>24535048</v>
      </c>
      <c r="CE445">
        <f t="shared" si="571"/>
        <v>55986000</v>
      </c>
      <c r="CF445">
        <f t="shared" si="572"/>
        <v>1201938246</v>
      </c>
      <c r="CH445" t="str">
        <f t="shared" si="573"/>
        <v>{{5,1,1,24535048,0}|</v>
      </c>
      <c r="CI445" t="str">
        <f t="shared" si="574"/>
        <v>{5,1,2,55986000,0}|</v>
      </c>
      <c r="CJ445" t="str">
        <f t="shared" si="575"/>
        <v>{5,1,3,1201938246,3}}</v>
      </c>
      <c r="CK445" t="str">
        <f t="shared" si="576"/>
        <v/>
      </c>
      <c r="CL445" t="str">
        <f t="shared" si="577"/>
        <v>{{5,1,1,5724844,0}|</v>
      </c>
      <c r="CM445" t="str">
        <f t="shared" si="578"/>
        <v>{5,1,2,13063400,0}|</v>
      </c>
      <c r="CN445" t="str">
        <f t="shared" si="579"/>
        <v>{5,1,3,280452257,3}}</v>
      </c>
      <c r="CO445" t="str">
        <f t="shared" si="580"/>
        <v/>
      </c>
      <c r="CP445" t="str">
        <f t="shared" si="581"/>
        <v>{{5,1,1,14312111,0}|</v>
      </c>
      <c r="CQ445" t="str">
        <f t="shared" si="582"/>
        <v>{5,1,2,32658500,0}|</v>
      </c>
      <c r="CR445" t="str">
        <f t="shared" si="583"/>
        <v>{5,1,3,701130643,3}}</v>
      </c>
      <c r="CS445" t="str">
        <f t="shared" si="584"/>
        <v/>
      </c>
      <c r="CT445" t="str">
        <f t="shared" si="585"/>
        <v>{{5,1,1,24535048,0}|</v>
      </c>
      <c r="CU445" t="str">
        <f t="shared" si="586"/>
        <v>{5,1,2,55986000,0}|</v>
      </c>
      <c r="CV445" t="str">
        <f t="shared" si="587"/>
        <v>{5,1,3,1201938246,3}}</v>
      </c>
    </row>
    <row r="446" spans="50:100" x14ac:dyDescent="0.15">
      <c r="AX446">
        <v>440</v>
      </c>
      <c r="AZ446">
        <f t="shared" ref="AZ446:BC446" si="641">AZ386</f>
        <v>1.5</v>
      </c>
      <c r="BA446">
        <f t="shared" si="641"/>
        <v>1</v>
      </c>
      <c r="BB446">
        <f t="shared" si="641"/>
        <v>0.75</v>
      </c>
      <c r="BC446">
        <f t="shared" si="641"/>
        <v>1</v>
      </c>
      <c r="BE446">
        <f t="shared" si="552"/>
        <v>1100</v>
      </c>
      <c r="BF446">
        <f t="shared" si="553"/>
        <v>700</v>
      </c>
      <c r="BG446">
        <f t="shared" si="554"/>
        <v>620</v>
      </c>
      <c r="BH446">
        <f t="shared" si="555"/>
        <v>700</v>
      </c>
      <c r="BN446">
        <f>'sheet1 (2)'!Y445</f>
        <v>156242954</v>
      </c>
      <c r="BO446">
        <f>'sheet1 (2)'!Z445</f>
        <v>255360000</v>
      </c>
      <c r="BP446">
        <f>'sheet1 (2)'!AA445</f>
        <v>5482208954</v>
      </c>
      <c r="BR446">
        <f t="shared" si="561"/>
        <v>34373449</v>
      </c>
      <c r="BS446">
        <f t="shared" si="562"/>
        <v>56179200</v>
      </c>
      <c r="BT446">
        <f t="shared" si="563"/>
        <v>1206085969</v>
      </c>
      <c r="BV446">
        <f t="shared" si="564"/>
        <v>21874013</v>
      </c>
      <c r="BW446">
        <f t="shared" si="565"/>
        <v>35750400</v>
      </c>
      <c r="BX446">
        <f t="shared" si="566"/>
        <v>767509253</v>
      </c>
      <c r="BZ446">
        <f t="shared" si="567"/>
        <v>19374126</v>
      </c>
      <c r="CA446">
        <f t="shared" si="568"/>
        <v>31664640</v>
      </c>
      <c r="CB446">
        <f t="shared" si="569"/>
        <v>679793910</v>
      </c>
      <c r="CD446">
        <f t="shared" si="570"/>
        <v>21874013</v>
      </c>
      <c r="CE446">
        <f t="shared" si="571"/>
        <v>35750400</v>
      </c>
      <c r="CF446">
        <f t="shared" si="572"/>
        <v>767509253</v>
      </c>
      <c r="CH446" t="str">
        <f t="shared" si="573"/>
        <v>{{5,1,1,34373449,0}|</v>
      </c>
      <c r="CI446" t="str">
        <f t="shared" si="574"/>
        <v>{5,1,2,56179200,0}|</v>
      </c>
      <c r="CJ446" t="str">
        <f t="shared" si="575"/>
        <v>{5,1,3,1206085969,3}}</v>
      </c>
      <c r="CK446" t="str">
        <f t="shared" si="576"/>
        <v/>
      </c>
      <c r="CL446" t="str">
        <f t="shared" si="577"/>
        <v>{{5,1,1,21874013,0}|</v>
      </c>
      <c r="CM446" t="str">
        <f t="shared" si="578"/>
        <v>{5,1,2,35750400,0}|</v>
      </c>
      <c r="CN446" t="str">
        <f t="shared" si="579"/>
        <v>{5,1,3,767509253,3}}</v>
      </c>
      <c r="CO446" t="str">
        <f t="shared" si="580"/>
        <v/>
      </c>
      <c r="CP446" t="str">
        <f t="shared" si="581"/>
        <v>{{5,1,1,19374126,0}|</v>
      </c>
      <c r="CQ446" t="str">
        <f t="shared" si="582"/>
        <v>{5,1,2,31664640,0}|</v>
      </c>
      <c r="CR446" t="str">
        <f t="shared" si="583"/>
        <v>{5,1,3,679793910,3}}</v>
      </c>
      <c r="CS446" t="str">
        <f t="shared" si="584"/>
        <v/>
      </c>
      <c r="CT446" t="str">
        <f t="shared" si="585"/>
        <v>{{5,1,1,21874013,0}|</v>
      </c>
      <c r="CU446" t="str">
        <f t="shared" si="586"/>
        <v>{5,1,2,35750400,0}|</v>
      </c>
      <c r="CV446" t="str">
        <f t="shared" si="587"/>
        <v>{5,1,3,767509253,3}}</v>
      </c>
    </row>
    <row r="447" spans="50:100" x14ac:dyDescent="0.15">
      <c r="AX447">
        <v>441</v>
      </c>
      <c r="AZ447">
        <f t="shared" ref="AZ447:BC447" si="642">AZ387</f>
        <v>0.75</v>
      </c>
      <c r="BA447">
        <f t="shared" si="642"/>
        <v>1</v>
      </c>
      <c r="BB447">
        <f t="shared" si="642"/>
        <v>1</v>
      </c>
      <c r="BC447">
        <f t="shared" si="642"/>
        <v>1.5</v>
      </c>
      <c r="BE447">
        <f t="shared" si="552"/>
        <v>620</v>
      </c>
      <c r="BF447">
        <f t="shared" si="553"/>
        <v>700</v>
      </c>
      <c r="BG447">
        <f t="shared" si="554"/>
        <v>700</v>
      </c>
      <c r="BH447">
        <f t="shared" si="555"/>
        <v>1100</v>
      </c>
      <c r="BN447">
        <f>'sheet1 (2)'!Y446</f>
        <v>174204402</v>
      </c>
      <c r="BO447">
        <f>'sheet1 (2)'!Z446</f>
        <v>266112000</v>
      </c>
      <c r="BP447">
        <f>'sheet1 (2)'!AA446</f>
        <v>5713038805</v>
      </c>
      <c r="BR447">
        <f t="shared" si="561"/>
        <v>21601345</v>
      </c>
      <c r="BS447">
        <f t="shared" si="562"/>
        <v>32997888</v>
      </c>
      <c r="BT447">
        <f t="shared" si="563"/>
        <v>708416811</v>
      </c>
      <c r="BV447">
        <f t="shared" si="564"/>
        <v>24388616</v>
      </c>
      <c r="BW447">
        <f t="shared" si="565"/>
        <v>37255680</v>
      </c>
      <c r="BX447">
        <f t="shared" si="566"/>
        <v>799825432</v>
      </c>
      <c r="BZ447">
        <f t="shared" si="567"/>
        <v>24388616</v>
      </c>
      <c r="CA447">
        <f t="shared" si="568"/>
        <v>37255680</v>
      </c>
      <c r="CB447">
        <f t="shared" si="569"/>
        <v>799825432</v>
      </c>
      <c r="CD447">
        <f t="shared" si="570"/>
        <v>38324968</v>
      </c>
      <c r="CE447">
        <f t="shared" si="571"/>
        <v>58544640</v>
      </c>
      <c r="CF447">
        <f t="shared" si="572"/>
        <v>1256868537</v>
      </c>
      <c r="CH447" t="str">
        <f t="shared" si="573"/>
        <v>{{5,1,1,21601345,0}|</v>
      </c>
      <c r="CI447" t="str">
        <f t="shared" si="574"/>
        <v>{5,1,2,32997888,0}|</v>
      </c>
      <c r="CJ447" t="str">
        <f t="shared" si="575"/>
        <v>{5,1,3,708416811,3}}</v>
      </c>
      <c r="CK447" t="str">
        <f t="shared" si="576"/>
        <v/>
      </c>
      <c r="CL447" t="str">
        <f t="shared" si="577"/>
        <v>{{5,1,1,24388616,0}|</v>
      </c>
      <c r="CM447" t="str">
        <f t="shared" si="578"/>
        <v>{5,1,2,37255680,0}|</v>
      </c>
      <c r="CN447" t="str">
        <f t="shared" si="579"/>
        <v>{5,1,3,799825432,3}}</v>
      </c>
      <c r="CO447" t="str">
        <f t="shared" si="580"/>
        <v/>
      </c>
      <c r="CP447" t="str">
        <f t="shared" si="581"/>
        <v>{{5,1,1,24388616,0}|</v>
      </c>
      <c r="CQ447" t="str">
        <f t="shared" si="582"/>
        <v>{5,1,2,37255680,0}|</v>
      </c>
      <c r="CR447" t="str">
        <f t="shared" si="583"/>
        <v>{5,1,3,799825432,3}}</v>
      </c>
      <c r="CS447" t="str">
        <f t="shared" si="584"/>
        <v/>
      </c>
      <c r="CT447" t="str">
        <f t="shared" si="585"/>
        <v>{{5,1,1,38324968,0}|</v>
      </c>
      <c r="CU447" t="str">
        <f t="shared" si="586"/>
        <v>{5,1,2,58544640,0}|</v>
      </c>
      <c r="CV447" t="str">
        <f t="shared" si="587"/>
        <v>{5,1,3,1256868537,3}}</v>
      </c>
    </row>
    <row r="448" spans="50:100" x14ac:dyDescent="0.15">
      <c r="AX448">
        <v>442</v>
      </c>
      <c r="AZ448">
        <f t="shared" ref="AZ448:BC448" si="643">AZ388</f>
        <v>1.5</v>
      </c>
      <c r="BA448">
        <f t="shared" si="643"/>
        <v>0.6</v>
      </c>
      <c r="BB448">
        <f t="shared" si="643"/>
        <v>1.5</v>
      </c>
      <c r="BC448">
        <f t="shared" si="643"/>
        <v>1</v>
      </c>
      <c r="BE448">
        <f t="shared" si="552"/>
        <v>1100</v>
      </c>
      <c r="BF448">
        <f t="shared" si="553"/>
        <v>500</v>
      </c>
      <c r="BG448">
        <f t="shared" si="554"/>
        <v>1100</v>
      </c>
      <c r="BH448">
        <f t="shared" si="555"/>
        <v>700</v>
      </c>
      <c r="BN448">
        <f>'sheet1 (2)'!Y447</f>
        <v>12262835</v>
      </c>
      <c r="BO448">
        <f>'sheet1 (2)'!Z447</f>
        <v>1568000</v>
      </c>
      <c r="BP448">
        <f>'sheet1 (2)'!AA447</f>
        <v>33662686</v>
      </c>
      <c r="BR448">
        <f t="shared" si="561"/>
        <v>2697823</v>
      </c>
      <c r="BS448">
        <f t="shared" si="562"/>
        <v>344960</v>
      </c>
      <c r="BT448">
        <f t="shared" si="563"/>
        <v>7405790</v>
      </c>
      <c r="BV448">
        <f t="shared" si="564"/>
        <v>1226283</v>
      </c>
      <c r="BW448">
        <f t="shared" si="565"/>
        <v>156800</v>
      </c>
      <c r="BX448">
        <f t="shared" si="566"/>
        <v>3366268</v>
      </c>
      <c r="BZ448">
        <f t="shared" si="567"/>
        <v>2697823</v>
      </c>
      <c r="CA448">
        <f t="shared" si="568"/>
        <v>344960</v>
      </c>
      <c r="CB448">
        <f t="shared" si="569"/>
        <v>7405790</v>
      </c>
      <c r="CD448">
        <f t="shared" si="570"/>
        <v>1716796</v>
      </c>
      <c r="CE448">
        <f t="shared" si="571"/>
        <v>219520</v>
      </c>
      <c r="CF448">
        <f t="shared" si="572"/>
        <v>4712776</v>
      </c>
      <c r="CH448" t="str">
        <f t="shared" si="573"/>
        <v>{{5,1,1,2697823,0}|</v>
      </c>
      <c r="CI448" t="str">
        <f t="shared" si="574"/>
        <v>{5,1,2,344960,0}|</v>
      </c>
      <c r="CJ448" t="str">
        <f t="shared" si="575"/>
        <v>{5,1,3,7405790,3}}</v>
      </c>
      <c r="CK448" t="str">
        <f t="shared" si="576"/>
        <v/>
      </c>
      <c r="CL448" t="str">
        <f t="shared" si="577"/>
        <v>{{5,1,1,1226283,0}|</v>
      </c>
      <c r="CM448" t="str">
        <f t="shared" si="578"/>
        <v>{5,1,2,156800,0}|</v>
      </c>
      <c r="CN448" t="str">
        <f t="shared" si="579"/>
        <v>{5,1,3,3366268,3}}</v>
      </c>
      <c r="CO448" t="str">
        <f t="shared" si="580"/>
        <v/>
      </c>
      <c r="CP448" t="str">
        <f t="shared" si="581"/>
        <v>{{5,1,1,2697823,0}|</v>
      </c>
      <c r="CQ448" t="str">
        <f t="shared" si="582"/>
        <v>{5,1,2,344960,0}|</v>
      </c>
      <c r="CR448" t="str">
        <f t="shared" si="583"/>
        <v>{5,1,3,7405790,3}}</v>
      </c>
      <c r="CS448" t="str">
        <f t="shared" si="584"/>
        <v/>
      </c>
      <c r="CT448" t="str">
        <f t="shared" si="585"/>
        <v>{{5,1,1,1716796,0}|</v>
      </c>
      <c r="CU448" t="str">
        <f t="shared" si="586"/>
        <v>{5,1,2,219520,0}|</v>
      </c>
      <c r="CV448" t="str">
        <f t="shared" si="587"/>
        <v>{5,1,3,4712776,3}}</v>
      </c>
    </row>
    <row r="449" spans="50:100" x14ac:dyDescent="0.15">
      <c r="AX449">
        <v>443</v>
      </c>
      <c r="AZ449">
        <f t="shared" ref="AZ449:BC449" si="644">AZ389</f>
        <v>1.5</v>
      </c>
      <c r="BA449">
        <f t="shared" si="644"/>
        <v>0.6</v>
      </c>
      <c r="BB449">
        <f t="shared" si="644"/>
        <v>3</v>
      </c>
      <c r="BC449">
        <f t="shared" si="644"/>
        <v>0.75</v>
      </c>
      <c r="BE449">
        <f t="shared" si="552"/>
        <v>1100</v>
      </c>
      <c r="BF449">
        <f t="shared" si="553"/>
        <v>500</v>
      </c>
      <c r="BG449">
        <f t="shared" si="554"/>
        <v>1200</v>
      </c>
      <c r="BH449">
        <f t="shared" si="555"/>
        <v>620</v>
      </c>
      <c r="BN449">
        <f>'sheet1 (2)'!Y448</f>
        <v>15388656</v>
      </c>
      <c r="BO449">
        <f>'sheet1 (2)'!Z448</f>
        <v>1478400</v>
      </c>
      <c r="BP449">
        <f>'sheet1 (2)'!AA448</f>
        <v>31739104</v>
      </c>
      <c r="BR449">
        <f t="shared" si="561"/>
        <v>3385504</v>
      </c>
      <c r="BS449">
        <f t="shared" si="562"/>
        <v>325248</v>
      </c>
      <c r="BT449">
        <f t="shared" si="563"/>
        <v>6982602</v>
      </c>
      <c r="BV449">
        <f t="shared" si="564"/>
        <v>1538865</v>
      </c>
      <c r="BW449">
        <f t="shared" si="565"/>
        <v>147840</v>
      </c>
      <c r="BX449">
        <f t="shared" si="566"/>
        <v>3173910</v>
      </c>
      <c r="BZ449">
        <f t="shared" si="567"/>
        <v>3693277</v>
      </c>
      <c r="CA449">
        <f t="shared" si="568"/>
        <v>354816</v>
      </c>
      <c r="CB449">
        <f t="shared" si="569"/>
        <v>7617384</v>
      </c>
      <c r="CD449">
        <f t="shared" si="570"/>
        <v>1908193</v>
      </c>
      <c r="CE449">
        <f t="shared" si="571"/>
        <v>183321</v>
      </c>
      <c r="CF449">
        <f t="shared" si="572"/>
        <v>3935648</v>
      </c>
      <c r="CH449" t="str">
        <f t="shared" si="573"/>
        <v>{{5,1,1,3385504,0}|</v>
      </c>
      <c r="CI449" t="str">
        <f t="shared" si="574"/>
        <v>{5,1,2,325248,0}|</v>
      </c>
      <c r="CJ449" t="str">
        <f t="shared" si="575"/>
        <v>{5,1,3,6982602,3}}</v>
      </c>
      <c r="CK449" t="str">
        <f t="shared" si="576"/>
        <v/>
      </c>
      <c r="CL449" t="str">
        <f t="shared" si="577"/>
        <v>{{5,1,1,1538865,0}|</v>
      </c>
      <c r="CM449" t="str">
        <f t="shared" si="578"/>
        <v>{5,1,2,147840,0}|</v>
      </c>
      <c r="CN449" t="str">
        <f t="shared" si="579"/>
        <v>{5,1,3,3173910,3}}</v>
      </c>
      <c r="CO449" t="str">
        <f t="shared" si="580"/>
        <v/>
      </c>
      <c r="CP449" t="str">
        <f t="shared" si="581"/>
        <v>{{5,1,1,3693277,0}|</v>
      </c>
      <c r="CQ449" t="str">
        <f t="shared" si="582"/>
        <v>{5,1,2,354816,0}|</v>
      </c>
      <c r="CR449" t="str">
        <f t="shared" si="583"/>
        <v>{5,1,3,7617384,3}}</v>
      </c>
      <c r="CS449" t="str">
        <f t="shared" si="584"/>
        <v/>
      </c>
      <c r="CT449" t="str">
        <f t="shared" si="585"/>
        <v>{{5,1,1,1908193,0}|</v>
      </c>
      <c r="CU449" t="str">
        <f t="shared" si="586"/>
        <v>{5,1,2,183321,0}|</v>
      </c>
      <c r="CV449" t="str">
        <f t="shared" si="587"/>
        <v>{5,1,3,3935648,3}}</v>
      </c>
    </row>
    <row r="450" spans="50:100" x14ac:dyDescent="0.15">
      <c r="AX450">
        <v>444</v>
      </c>
      <c r="AZ450">
        <f t="shared" ref="AZ450:BC450" si="645">AZ390</f>
        <v>1</v>
      </c>
      <c r="BA450">
        <f t="shared" si="645"/>
        <v>0.42857142857142855</v>
      </c>
      <c r="BB450">
        <f t="shared" si="645"/>
        <v>0</v>
      </c>
      <c r="BC450">
        <f t="shared" si="645"/>
        <v>1.5</v>
      </c>
      <c r="BE450">
        <f t="shared" si="552"/>
        <v>700</v>
      </c>
      <c r="BF450">
        <f t="shared" si="553"/>
        <v>280</v>
      </c>
      <c r="BG450">
        <f t="shared" si="554"/>
        <v>0</v>
      </c>
      <c r="BH450">
        <f t="shared" si="555"/>
        <v>1100</v>
      </c>
      <c r="BN450">
        <f>'sheet1 (2)'!Y449</f>
        <v>27411044</v>
      </c>
      <c r="BO450">
        <f>'sheet1 (2)'!Z449</f>
        <v>2314200</v>
      </c>
      <c r="BP450">
        <f>'sheet1 (2)'!AA449</f>
        <v>49682517</v>
      </c>
      <c r="BR450">
        <f t="shared" si="561"/>
        <v>3837546</v>
      </c>
      <c r="BS450">
        <f t="shared" si="562"/>
        <v>323988</v>
      </c>
      <c r="BT450">
        <f t="shared" si="563"/>
        <v>6955552</v>
      </c>
      <c r="BV450">
        <f t="shared" si="564"/>
        <v>1535018</v>
      </c>
      <c r="BW450">
        <f t="shared" si="565"/>
        <v>129595</v>
      </c>
      <c r="BX450">
        <f t="shared" si="566"/>
        <v>2782220</v>
      </c>
      <c r="BZ450">
        <f t="shared" si="567"/>
        <v>0</v>
      </c>
      <c r="CA450">
        <f t="shared" si="568"/>
        <v>0</v>
      </c>
      <c r="CB450">
        <f t="shared" si="569"/>
        <v>0</v>
      </c>
      <c r="CD450">
        <f t="shared" si="570"/>
        <v>6030429</v>
      </c>
      <c r="CE450">
        <f t="shared" si="571"/>
        <v>509124</v>
      </c>
      <c r="CF450">
        <f t="shared" si="572"/>
        <v>10930153</v>
      </c>
      <c r="CH450" t="str">
        <f t="shared" si="573"/>
        <v>{{5,1,1,3837546,0}|</v>
      </c>
      <c r="CI450" t="str">
        <f t="shared" si="574"/>
        <v>{5,1,2,323988,0}|</v>
      </c>
      <c r="CJ450" t="str">
        <f t="shared" si="575"/>
        <v>{5,1,3,6955552,3}}</v>
      </c>
      <c r="CK450" t="str">
        <f t="shared" si="576"/>
        <v/>
      </c>
      <c r="CL450" t="str">
        <f t="shared" si="577"/>
        <v>{{5,1,1,1535018,0}|</v>
      </c>
      <c r="CM450" t="str">
        <f t="shared" si="578"/>
        <v>{5,1,2,129595,0}|</v>
      </c>
      <c r="CN450" t="str">
        <f t="shared" si="579"/>
        <v>{5,1,3,2782220,3}}</v>
      </c>
      <c r="CO450" t="str">
        <f t="shared" si="580"/>
        <v/>
      </c>
      <c r="CP450" t="str">
        <f t="shared" si="581"/>
        <v>{{5,1,1,0,0}|</v>
      </c>
      <c r="CQ450" t="str">
        <f t="shared" si="582"/>
        <v>{5,1,2,0,0}|</v>
      </c>
      <c r="CR450" t="str">
        <f t="shared" si="583"/>
        <v>{5,1,3,0,3}}</v>
      </c>
      <c r="CS450" t="str">
        <f t="shared" si="584"/>
        <v/>
      </c>
      <c r="CT450" t="str">
        <f t="shared" si="585"/>
        <v>{{5,1,1,6030429,0}|</v>
      </c>
      <c r="CU450" t="str">
        <f t="shared" si="586"/>
        <v>{5,1,2,509124,0}|</v>
      </c>
      <c r="CV450" t="str">
        <f t="shared" si="587"/>
        <v>{5,1,3,10930153,3}}</v>
      </c>
    </row>
    <row r="451" spans="50:100" x14ac:dyDescent="0.15">
      <c r="AX451">
        <v>445</v>
      </c>
      <c r="AZ451">
        <f t="shared" ref="AZ451:BC451" si="646">AZ391</f>
        <v>1.5</v>
      </c>
      <c r="BA451">
        <f t="shared" si="646"/>
        <v>0.6</v>
      </c>
      <c r="BB451">
        <f t="shared" si="646"/>
        <v>0.75</v>
      </c>
      <c r="BC451">
        <f t="shared" si="646"/>
        <v>3</v>
      </c>
      <c r="BE451">
        <f t="shared" ref="BE451:BE514" si="647">VLOOKUP(AZ451,$BJ$3:$BL$16,3,0)</f>
        <v>1100</v>
      </c>
      <c r="BF451">
        <f t="shared" ref="BF451:BF514" si="648">VLOOKUP(BA451,$BJ$3:$BL$16,3,0)</f>
        <v>500</v>
      </c>
      <c r="BG451">
        <f t="shared" ref="BG451:BG514" si="649">VLOOKUP(BB451,$BJ$3:$BL$16,3,0)</f>
        <v>620</v>
      </c>
      <c r="BH451">
        <f t="shared" ref="BH451:BH514" si="650">VLOOKUP(BC451,$BJ$3:$BL$16,3,0)</f>
        <v>1200</v>
      </c>
      <c r="BN451">
        <f>'sheet1 (2)'!Y450</f>
        <v>45204177</v>
      </c>
      <c r="BO451">
        <f>'sheet1 (2)'!Z450</f>
        <v>19936000</v>
      </c>
      <c r="BP451">
        <f>'sheet1 (2)'!AA450</f>
        <v>427997013</v>
      </c>
      <c r="BR451">
        <f t="shared" si="561"/>
        <v>9944918</v>
      </c>
      <c r="BS451">
        <f t="shared" si="562"/>
        <v>4385920</v>
      </c>
      <c r="BT451">
        <f t="shared" si="563"/>
        <v>94159342</v>
      </c>
      <c r="BV451">
        <f t="shared" si="564"/>
        <v>4520417</v>
      </c>
      <c r="BW451">
        <f t="shared" si="565"/>
        <v>1993600</v>
      </c>
      <c r="BX451">
        <f t="shared" si="566"/>
        <v>42799701</v>
      </c>
      <c r="BZ451">
        <f t="shared" si="567"/>
        <v>5605317</v>
      </c>
      <c r="CA451">
        <f t="shared" si="568"/>
        <v>2472064</v>
      </c>
      <c r="CB451">
        <f t="shared" si="569"/>
        <v>53071629</v>
      </c>
      <c r="CD451">
        <f t="shared" si="570"/>
        <v>10849002</v>
      </c>
      <c r="CE451">
        <f t="shared" si="571"/>
        <v>4784640</v>
      </c>
      <c r="CF451">
        <f t="shared" si="572"/>
        <v>102719283</v>
      </c>
      <c r="CH451" t="str">
        <f t="shared" si="573"/>
        <v>{{5,1,1,9944918,0}|</v>
      </c>
      <c r="CI451" t="str">
        <f t="shared" si="574"/>
        <v>{5,1,2,4385920,0}|</v>
      </c>
      <c r="CJ451" t="str">
        <f t="shared" si="575"/>
        <v>{5,1,3,94159342,3}}</v>
      </c>
      <c r="CK451" t="str">
        <f t="shared" si="576"/>
        <v/>
      </c>
      <c r="CL451" t="str">
        <f t="shared" si="577"/>
        <v>{{5,1,1,4520417,0}|</v>
      </c>
      <c r="CM451" t="str">
        <f t="shared" si="578"/>
        <v>{5,1,2,1993600,0}|</v>
      </c>
      <c r="CN451" t="str">
        <f t="shared" si="579"/>
        <v>{5,1,3,42799701,3}}</v>
      </c>
      <c r="CO451" t="str">
        <f t="shared" si="580"/>
        <v/>
      </c>
      <c r="CP451" t="str">
        <f t="shared" si="581"/>
        <v>{{5,1,1,5605317,0}|</v>
      </c>
      <c r="CQ451" t="str">
        <f t="shared" si="582"/>
        <v>{5,1,2,2472064,0}|</v>
      </c>
      <c r="CR451" t="str">
        <f t="shared" si="583"/>
        <v>{5,1,3,53071629,3}}</v>
      </c>
      <c r="CS451" t="str">
        <f t="shared" si="584"/>
        <v/>
      </c>
      <c r="CT451" t="str">
        <f t="shared" si="585"/>
        <v>{{5,1,1,10849002,0}|</v>
      </c>
      <c r="CU451" t="str">
        <f t="shared" si="586"/>
        <v>{5,1,2,4784640,0}|</v>
      </c>
      <c r="CV451" t="str">
        <f t="shared" si="587"/>
        <v>{5,1,3,102719283,3}}</v>
      </c>
    </row>
    <row r="452" spans="50:100" x14ac:dyDescent="0.15">
      <c r="AX452">
        <v>446</v>
      </c>
      <c r="AZ452">
        <f t="shared" ref="AZ452:BC452" si="651">AZ392</f>
        <v>3</v>
      </c>
      <c r="BA452">
        <f t="shared" si="651"/>
        <v>0.75</v>
      </c>
      <c r="BB452">
        <f t="shared" si="651"/>
        <v>1</v>
      </c>
      <c r="BC452">
        <f t="shared" si="651"/>
        <v>0.75</v>
      </c>
      <c r="BE452">
        <f t="shared" si="647"/>
        <v>1200</v>
      </c>
      <c r="BF452">
        <f t="shared" si="648"/>
        <v>620</v>
      </c>
      <c r="BG452">
        <f t="shared" si="649"/>
        <v>700</v>
      </c>
      <c r="BH452">
        <f t="shared" si="650"/>
        <v>620</v>
      </c>
      <c r="BN452">
        <f>'sheet1 (2)'!Y451</f>
        <v>60989573</v>
      </c>
      <c r="BO452">
        <f>'sheet1 (2)'!Z451</f>
        <v>20947500</v>
      </c>
      <c r="BP452">
        <f>'sheet1 (2)'!AA451</f>
        <v>449712453</v>
      </c>
      <c r="BR452">
        <f t="shared" si="561"/>
        <v>14637497</v>
      </c>
      <c r="BS452">
        <f t="shared" si="562"/>
        <v>5027400</v>
      </c>
      <c r="BT452">
        <f t="shared" si="563"/>
        <v>107930988</v>
      </c>
      <c r="BV452">
        <f t="shared" si="564"/>
        <v>7562707</v>
      </c>
      <c r="BW452">
        <f t="shared" si="565"/>
        <v>2597490</v>
      </c>
      <c r="BX452">
        <f t="shared" si="566"/>
        <v>55764344</v>
      </c>
      <c r="BZ452">
        <f t="shared" si="567"/>
        <v>8538540</v>
      </c>
      <c r="CA452">
        <f t="shared" si="568"/>
        <v>2932650</v>
      </c>
      <c r="CB452">
        <f t="shared" si="569"/>
        <v>62959743</v>
      </c>
      <c r="CD452">
        <f t="shared" si="570"/>
        <v>7562707</v>
      </c>
      <c r="CE452">
        <f t="shared" si="571"/>
        <v>2597490</v>
      </c>
      <c r="CF452">
        <f t="shared" si="572"/>
        <v>55764344</v>
      </c>
      <c r="CH452" t="str">
        <f t="shared" si="573"/>
        <v>{{5,1,1,14637497,0}|</v>
      </c>
      <c r="CI452" t="str">
        <f t="shared" si="574"/>
        <v>{5,1,2,5027400,0}|</v>
      </c>
      <c r="CJ452" t="str">
        <f t="shared" si="575"/>
        <v>{5,1,3,107930988,3}}</v>
      </c>
      <c r="CK452" t="str">
        <f t="shared" si="576"/>
        <v/>
      </c>
      <c r="CL452" t="str">
        <f t="shared" si="577"/>
        <v>{{5,1,1,7562707,0}|</v>
      </c>
      <c r="CM452" t="str">
        <f t="shared" si="578"/>
        <v>{5,1,2,2597490,0}|</v>
      </c>
      <c r="CN452" t="str">
        <f t="shared" si="579"/>
        <v>{5,1,3,55764344,3}}</v>
      </c>
      <c r="CO452" t="str">
        <f t="shared" si="580"/>
        <v/>
      </c>
      <c r="CP452" t="str">
        <f t="shared" si="581"/>
        <v>{{5,1,1,8538540,0}|</v>
      </c>
      <c r="CQ452" t="str">
        <f t="shared" si="582"/>
        <v>{5,1,2,2932650,0}|</v>
      </c>
      <c r="CR452" t="str">
        <f t="shared" si="583"/>
        <v>{5,1,3,62959743,3}}</v>
      </c>
      <c r="CS452" t="str">
        <f t="shared" si="584"/>
        <v/>
      </c>
      <c r="CT452" t="str">
        <f t="shared" si="585"/>
        <v>{{5,1,1,7562707,0}|</v>
      </c>
      <c r="CU452" t="str">
        <f t="shared" si="586"/>
        <v>{5,1,2,2597490,0}|</v>
      </c>
      <c r="CV452" t="str">
        <f t="shared" si="587"/>
        <v>{5,1,3,55764344,3}}</v>
      </c>
    </row>
    <row r="453" spans="50:100" x14ac:dyDescent="0.15">
      <c r="AX453">
        <v>447</v>
      </c>
      <c r="AZ453">
        <f t="shared" ref="AZ453:BC453" si="652">AZ393</f>
        <v>1</v>
      </c>
      <c r="BA453">
        <f t="shared" si="652"/>
        <v>1</v>
      </c>
      <c r="BB453">
        <f t="shared" si="652"/>
        <v>0.75</v>
      </c>
      <c r="BC453">
        <f t="shared" si="652"/>
        <v>1.5</v>
      </c>
      <c r="BE453">
        <f t="shared" si="647"/>
        <v>700</v>
      </c>
      <c r="BF453">
        <f t="shared" si="648"/>
        <v>700</v>
      </c>
      <c r="BG453">
        <f t="shared" si="649"/>
        <v>620</v>
      </c>
      <c r="BH453">
        <f t="shared" si="650"/>
        <v>1100</v>
      </c>
      <c r="BN453">
        <f>'sheet1 (2)'!Y452</f>
        <v>131128185</v>
      </c>
      <c r="BO453">
        <f>'sheet1 (2)'!Z452</f>
        <v>126672000</v>
      </c>
      <c r="BP453">
        <f>'sheet1 (2)'!AA452</f>
        <v>2719464178</v>
      </c>
      <c r="BR453">
        <f t="shared" si="561"/>
        <v>18357945</v>
      </c>
      <c r="BS453">
        <f t="shared" si="562"/>
        <v>17734080</v>
      </c>
      <c r="BT453">
        <f t="shared" si="563"/>
        <v>380724984</v>
      </c>
      <c r="BV453">
        <f t="shared" si="564"/>
        <v>18357945</v>
      </c>
      <c r="BW453">
        <f t="shared" si="565"/>
        <v>17734080</v>
      </c>
      <c r="BX453">
        <f t="shared" si="566"/>
        <v>380724984</v>
      </c>
      <c r="BZ453">
        <f t="shared" si="567"/>
        <v>16259894</v>
      </c>
      <c r="CA453">
        <f t="shared" si="568"/>
        <v>15707328</v>
      </c>
      <c r="CB453">
        <f t="shared" si="569"/>
        <v>337213558</v>
      </c>
      <c r="CD453">
        <f t="shared" si="570"/>
        <v>28848200</v>
      </c>
      <c r="CE453">
        <f t="shared" si="571"/>
        <v>27867840</v>
      </c>
      <c r="CF453">
        <f t="shared" si="572"/>
        <v>598282119</v>
      </c>
      <c r="CH453" t="str">
        <f t="shared" si="573"/>
        <v>{{5,1,1,18357945,0}|</v>
      </c>
      <c r="CI453" t="str">
        <f t="shared" si="574"/>
        <v>{5,1,2,17734080,0}|</v>
      </c>
      <c r="CJ453" t="str">
        <f t="shared" si="575"/>
        <v>{5,1,3,380724984,3}}</v>
      </c>
      <c r="CK453" t="str">
        <f t="shared" si="576"/>
        <v/>
      </c>
      <c r="CL453" t="str">
        <f t="shared" si="577"/>
        <v>{{5,1,1,18357945,0}|</v>
      </c>
      <c r="CM453" t="str">
        <f t="shared" si="578"/>
        <v>{5,1,2,17734080,0}|</v>
      </c>
      <c r="CN453" t="str">
        <f t="shared" si="579"/>
        <v>{5,1,3,380724984,3}}</v>
      </c>
      <c r="CO453" t="str">
        <f t="shared" si="580"/>
        <v/>
      </c>
      <c r="CP453" t="str">
        <f t="shared" si="581"/>
        <v>{{5,1,1,16259894,0}|</v>
      </c>
      <c r="CQ453" t="str">
        <f t="shared" si="582"/>
        <v>{5,1,2,15707328,0}|</v>
      </c>
      <c r="CR453" t="str">
        <f t="shared" si="583"/>
        <v>{5,1,3,337213558,3}}</v>
      </c>
      <c r="CS453" t="str">
        <f t="shared" si="584"/>
        <v/>
      </c>
      <c r="CT453" t="str">
        <f t="shared" si="585"/>
        <v>{{5,1,1,28848200,0}|</v>
      </c>
      <c r="CU453" t="str">
        <f t="shared" si="586"/>
        <v>{5,1,2,27867840,0}|</v>
      </c>
      <c r="CV453" t="str">
        <f t="shared" si="587"/>
        <v>{5,1,3,598282119,3}}</v>
      </c>
    </row>
    <row r="454" spans="50:100" x14ac:dyDescent="0.15">
      <c r="AX454">
        <v>448</v>
      </c>
      <c r="AZ454">
        <f t="shared" ref="AZ454:BC454" si="653">AZ394</f>
        <v>1</v>
      </c>
      <c r="BA454">
        <f t="shared" si="653"/>
        <v>1</v>
      </c>
      <c r="BB454">
        <f t="shared" si="653"/>
        <v>1</v>
      </c>
      <c r="BC454">
        <f t="shared" si="653"/>
        <v>1</v>
      </c>
      <c r="BE454">
        <f t="shared" si="647"/>
        <v>700</v>
      </c>
      <c r="BF454">
        <f t="shared" si="648"/>
        <v>700</v>
      </c>
      <c r="BG454">
        <f t="shared" si="649"/>
        <v>700</v>
      </c>
      <c r="BH454">
        <f t="shared" si="650"/>
        <v>700</v>
      </c>
      <c r="BN454">
        <f>'sheet1 (2)'!Y453</f>
        <v>139507790</v>
      </c>
      <c r="BO454">
        <f>'sheet1 (2)'!Z453</f>
        <v>151200000</v>
      </c>
      <c r="BP454">
        <f>'sheet1 (2)'!AA453</f>
        <v>3246044775</v>
      </c>
      <c r="BR454">
        <f t="shared" si="561"/>
        <v>19531090</v>
      </c>
      <c r="BS454">
        <f t="shared" si="562"/>
        <v>21168000</v>
      </c>
      <c r="BT454">
        <f t="shared" si="563"/>
        <v>454446268</v>
      </c>
      <c r="BV454">
        <f t="shared" si="564"/>
        <v>19531090</v>
      </c>
      <c r="BW454">
        <f t="shared" si="565"/>
        <v>21168000</v>
      </c>
      <c r="BX454">
        <f t="shared" si="566"/>
        <v>454446268</v>
      </c>
      <c r="BZ454">
        <f t="shared" si="567"/>
        <v>19531090</v>
      </c>
      <c r="CA454">
        <f t="shared" si="568"/>
        <v>21168000</v>
      </c>
      <c r="CB454">
        <f t="shared" si="569"/>
        <v>454446268</v>
      </c>
      <c r="CD454">
        <f t="shared" si="570"/>
        <v>19531090</v>
      </c>
      <c r="CE454">
        <f t="shared" si="571"/>
        <v>21168000</v>
      </c>
      <c r="CF454">
        <f t="shared" si="572"/>
        <v>454446268</v>
      </c>
      <c r="CH454" t="str">
        <f t="shared" si="573"/>
        <v>{{5,1,1,19531090,0}|</v>
      </c>
      <c r="CI454" t="str">
        <f t="shared" si="574"/>
        <v>{5,1,2,21168000,0}|</v>
      </c>
      <c r="CJ454" t="str">
        <f t="shared" si="575"/>
        <v>{5,1,3,454446268,3}}</v>
      </c>
      <c r="CK454" t="str">
        <f t="shared" si="576"/>
        <v/>
      </c>
      <c r="CL454" t="str">
        <f t="shared" si="577"/>
        <v>{{5,1,1,19531090,0}|</v>
      </c>
      <c r="CM454" t="str">
        <f t="shared" si="578"/>
        <v>{5,1,2,21168000,0}|</v>
      </c>
      <c r="CN454" t="str">
        <f t="shared" si="579"/>
        <v>{5,1,3,454446268,3}}</v>
      </c>
      <c r="CO454" t="str">
        <f t="shared" si="580"/>
        <v/>
      </c>
      <c r="CP454" t="str">
        <f t="shared" si="581"/>
        <v>{{5,1,1,19531090,0}|</v>
      </c>
      <c r="CQ454" t="str">
        <f t="shared" si="582"/>
        <v>{5,1,2,21168000,0}|</v>
      </c>
      <c r="CR454" t="str">
        <f t="shared" si="583"/>
        <v>{5,1,3,454446268,3}}</v>
      </c>
      <c r="CS454" t="str">
        <f t="shared" si="584"/>
        <v/>
      </c>
      <c r="CT454" t="str">
        <f t="shared" si="585"/>
        <v>{{5,1,1,19531090,0}|</v>
      </c>
      <c r="CU454" t="str">
        <f t="shared" si="586"/>
        <v>{5,1,2,21168000,0}|</v>
      </c>
      <c r="CV454" t="str">
        <f t="shared" si="587"/>
        <v>{5,1,3,454446268,3}}</v>
      </c>
    </row>
    <row r="455" spans="50:100" x14ac:dyDescent="0.15">
      <c r="AX455">
        <v>449</v>
      </c>
      <c r="AZ455">
        <f t="shared" ref="AZ455:BC455" si="654">AZ395</f>
        <v>1</v>
      </c>
      <c r="BA455">
        <f t="shared" si="654"/>
        <v>1</v>
      </c>
      <c r="BB455">
        <f t="shared" si="654"/>
        <v>0.5</v>
      </c>
      <c r="BC455">
        <f t="shared" si="654"/>
        <v>0</v>
      </c>
      <c r="BE455">
        <f t="shared" si="647"/>
        <v>700</v>
      </c>
      <c r="BF455">
        <f t="shared" si="648"/>
        <v>700</v>
      </c>
      <c r="BG455">
        <f t="shared" si="649"/>
        <v>420</v>
      </c>
      <c r="BH455">
        <f t="shared" si="650"/>
        <v>0</v>
      </c>
      <c r="BN455">
        <f>'sheet1 (2)'!Y454</f>
        <v>137899796</v>
      </c>
      <c r="BO455">
        <f>'sheet1 (2)'!Z454</f>
        <v>174941200</v>
      </c>
      <c r="BP455">
        <f>'sheet1 (2)'!AA454</f>
        <v>3755733917</v>
      </c>
      <c r="BR455">
        <f t="shared" si="561"/>
        <v>19305971</v>
      </c>
      <c r="BS455">
        <f t="shared" si="562"/>
        <v>24491768</v>
      </c>
      <c r="BT455">
        <f t="shared" si="563"/>
        <v>525802748</v>
      </c>
      <c r="BV455">
        <f t="shared" si="564"/>
        <v>19305971</v>
      </c>
      <c r="BW455">
        <f t="shared" si="565"/>
        <v>24491768</v>
      </c>
      <c r="BX455">
        <f t="shared" si="566"/>
        <v>525802748</v>
      </c>
      <c r="BZ455">
        <f t="shared" si="567"/>
        <v>11583582</v>
      </c>
      <c r="CA455">
        <f t="shared" si="568"/>
        <v>14695060</v>
      </c>
      <c r="CB455">
        <f t="shared" si="569"/>
        <v>315481649</v>
      </c>
      <c r="CD455">
        <f t="shared" si="570"/>
        <v>0</v>
      </c>
      <c r="CE455">
        <f t="shared" si="571"/>
        <v>0</v>
      </c>
      <c r="CF455">
        <f t="shared" si="572"/>
        <v>0</v>
      </c>
      <c r="CH455" t="str">
        <f t="shared" si="573"/>
        <v>{{5,1,1,19305971,0}|</v>
      </c>
      <c r="CI455" t="str">
        <f t="shared" si="574"/>
        <v>{5,1,2,24491768,0}|</v>
      </c>
      <c r="CJ455" t="str">
        <f t="shared" si="575"/>
        <v>{5,1,3,525802748,3}}</v>
      </c>
      <c r="CK455" t="str">
        <f t="shared" si="576"/>
        <v/>
      </c>
      <c r="CL455" t="str">
        <f t="shared" si="577"/>
        <v>{{5,1,1,19305971,0}|</v>
      </c>
      <c r="CM455" t="str">
        <f t="shared" si="578"/>
        <v>{5,1,2,24491768,0}|</v>
      </c>
      <c r="CN455" t="str">
        <f t="shared" si="579"/>
        <v>{5,1,3,525802748,3}}</v>
      </c>
      <c r="CO455" t="str">
        <f t="shared" si="580"/>
        <v/>
      </c>
      <c r="CP455" t="str">
        <f t="shared" si="581"/>
        <v>{{5,1,1,11583582,0}|</v>
      </c>
      <c r="CQ455" t="str">
        <f t="shared" si="582"/>
        <v>{5,1,2,14695060,0}|</v>
      </c>
      <c r="CR455" t="str">
        <f t="shared" si="583"/>
        <v>{5,1,3,315481649,3}}</v>
      </c>
      <c r="CS455" t="str">
        <f t="shared" si="584"/>
        <v/>
      </c>
      <c r="CT455" t="str">
        <f t="shared" si="585"/>
        <v>{{5,1,1,0,0}|</v>
      </c>
      <c r="CU455" t="str">
        <f t="shared" si="586"/>
        <v>{5,1,2,0,0}|</v>
      </c>
      <c r="CV455" t="str">
        <f t="shared" si="587"/>
        <v>{5,1,3,0,3}}</v>
      </c>
    </row>
    <row r="456" spans="50:100" x14ac:dyDescent="0.15">
      <c r="AX456">
        <v>450</v>
      </c>
      <c r="AZ456">
        <f t="shared" ref="AZ456:BC456" si="655">AZ396</f>
        <v>1.5</v>
      </c>
      <c r="BA456">
        <f t="shared" si="655"/>
        <v>0.6</v>
      </c>
      <c r="BB456">
        <f t="shared" si="655"/>
        <v>1</v>
      </c>
      <c r="BC456">
        <f t="shared" si="655"/>
        <v>1.5</v>
      </c>
      <c r="BE456">
        <f t="shared" si="647"/>
        <v>1100</v>
      </c>
      <c r="BF456">
        <f t="shared" si="648"/>
        <v>500</v>
      </c>
      <c r="BG456">
        <f t="shared" si="649"/>
        <v>700</v>
      </c>
      <c r="BH456">
        <f t="shared" si="650"/>
        <v>1100</v>
      </c>
      <c r="BN456">
        <f>'sheet1 (2)'!Y455</f>
        <v>210836619</v>
      </c>
      <c r="BO456">
        <f>'sheet1 (2)'!Z455</f>
        <v>191520000</v>
      </c>
      <c r="BP456">
        <f>'sheet1 (2)'!AA455</f>
        <v>4111656715</v>
      </c>
      <c r="BR456">
        <f t="shared" ref="BR456:BR519" si="656">INT(BN456/5*$BE456/1000)</f>
        <v>46384056</v>
      </c>
      <c r="BS456">
        <f t="shared" ref="BS456:BS519" si="657">INT(BO456/5*$BE456/1000)</f>
        <v>42134400</v>
      </c>
      <c r="BT456">
        <f t="shared" ref="BT456:BT519" si="658">INT(BP456/5*$BE456/1000)</f>
        <v>904564477</v>
      </c>
      <c r="BV456">
        <f t="shared" ref="BV456:BV519" si="659">INT(BN456/5*$BF456/1000)</f>
        <v>21083661</v>
      </c>
      <c r="BW456">
        <f t="shared" ref="BW456:BW519" si="660">INT(BO456/5*$BF456/1000)</f>
        <v>19152000</v>
      </c>
      <c r="BX456">
        <f t="shared" ref="BX456:BX519" si="661">INT(BP456/5*$BF456/1000)</f>
        <v>411165671</v>
      </c>
      <c r="BZ456">
        <f t="shared" ref="BZ456:BZ519" si="662">INT(BN456/5*$BG456/1000)</f>
        <v>29517126</v>
      </c>
      <c r="CA456">
        <f t="shared" ref="CA456:CA519" si="663">INT(BO456/5*$BG456/1000)</f>
        <v>26812800</v>
      </c>
      <c r="CB456">
        <f t="shared" ref="CB456:CB519" si="664">INT(BP456/5*$BG456/1000)</f>
        <v>575631940</v>
      </c>
      <c r="CD456">
        <f t="shared" ref="CD456:CD519" si="665">INT(BN456/5*$BH456/1000)</f>
        <v>46384056</v>
      </c>
      <c r="CE456">
        <f t="shared" ref="CE456:CE519" si="666">INT(BO456/5*$BH456/1000)</f>
        <v>42134400</v>
      </c>
      <c r="CF456">
        <f t="shared" ref="CF456:CF519" si="667">INT(BP456/5*$BH456/1000)</f>
        <v>904564477</v>
      </c>
      <c r="CH456" t="str">
        <f t="shared" ref="CH456:CH519" si="668">BR$6&amp;BR456&amp;BR$5</f>
        <v>{{5,1,1,46384056,0}|</v>
      </c>
      <c r="CI456" t="str">
        <f t="shared" ref="CI456:CI519" si="669">BS$6&amp;BS456&amp;BS$5</f>
        <v>{5,1,2,42134400,0}|</v>
      </c>
      <c r="CJ456" t="str">
        <f t="shared" ref="CJ456:CJ519" si="670">BT$6&amp;BT456&amp;BT$5</f>
        <v>{5,1,3,904564477,3}}</v>
      </c>
      <c r="CK456" t="str">
        <f t="shared" ref="CK456:CK519" si="671">BU$6&amp;BU456&amp;BU$5</f>
        <v/>
      </c>
      <c r="CL456" t="str">
        <f t="shared" ref="CL456:CL519" si="672">BV$6&amp;BV456&amp;BV$5</f>
        <v>{{5,1,1,21083661,0}|</v>
      </c>
      <c r="CM456" t="str">
        <f t="shared" ref="CM456:CM519" si="673">BW$6&amp;BW456&amp;BW$5</f>
        <v>{5,1,2,19152000,0}|</v>
      </c>
      <c r="CN456" t="str">
        <f t="shared" ref="CN456:CN519" si="674">BX$6&amp;BX456&amp;BX$5</f>
        <v>{5,1,3,411165671,3}}</v>
      </c>
      <c r="CO456" t="str">
        <f t="shared" ref="CO456:CO519" si="675">BY$6&amp;BY456&amp;BY$5</f>
        <v/>
      </c>
      <c r="CP456" t="str">
        <f t="shared" ref="CP456:CP519" si="676">BZ$6&amp;BZ456&amp;BZ$5</f>
        <v>{{5,1,1,29517126,0}|</v>
      </c>
      <c r="CQ456" t="str">
        <f t="shared" ref="CQ456:CQ519" si="677">CA$6&amp;CA456&amp;CA$5</f>
        <v>{5,1,2,26812800,0}|</v>
      </c>
      <c r="CR456" t="str">
        <f t="shared" ref="CR456:CR519" si="678">CB$6&amp;CB456&amp;CB$5</f>
        <v>{5,1,3,575631940,3}}</v>
      </c>
      <c r="CS456" t="str">
        <f t="shared" ref="CS456:CS519" si="679">CC$6&amp;CC456&amp;CC$5</f>
        <v/>
      </c>
      <c r="CT456" t="str">
        <f t="shared" ref="CT456:CT519" si="680">CD$6&amp;CD456&amp;CD$5</f>
        <v>{{5,1,1,46384056,0}|</v>
      </c>
      <c r="CU456" t="str">
        <f t="shared" ref="CU456:CU519" si="681">CE$6&amp;CE456&amp;CE$5</f>
        <v>{5,1,2,42134400,0}|</v>
      </c>
      <c r="CV456" t="str">
        <f t="shared" ref="CV456:CV519" si="682">CF$6&amp;CF456&amp;CF$5</f>
        <v>{5,1,3,904564477,3}}</v>
      </c>
    </row>
    <row r="457" spans="50:100" x14ac:dyDescent="0.15">
      <c r="AX457">
        <v>451</v>
      </c>
      <c r="AZ457">
        <f t="shared" ref="AZ457:BC457" si="683">AZ397</f>
        <v>0.75</v>
      </c>
      <c r="BA457">
        <f t="shared" si="683"/>
        <v>1</v>
      </c>
      <c r="BB457">
        <f t="shared" si="683"/>
        <v>3</v>
      </c>
      <c r="BC457">
        <f t="shared" si="683"/>
        <v>0.75</v>
      </c>
      <c r="BE457">
        <f t="shared" si="647"/>
        <v>620</v>
      </c>
      <c r="BF457">
        <f t="shared" si="648"/>
        <v>700</v>
      </c>
      <c r="BG457">
        <f t="shared" si="649"/>
        <v>1200</v>
      </c>
      <c r="BH457">
        <f t="shared" si="650"/>
        <v>620</v>
      </c>
      <c r="BN457">
        <f>'sheet1 (2)'!Y456</f>
        <v>235121842</v>
      </c>
      <c r="BO457">
        <f>'sheet1 (2)'!Z456</f>
        <v>199584000</v>
      </c>
      <c r="BP457">
        <f>'sheet1 (2)'!AA456</f>
        <v>4284779104</v>
      </c>
      <c r="BR457">
        <f t="shared" si="656"/>
        <v>29155108</v>
      </c>
      <c r="BS457">
        <f t="shared" si="657"/>
        <v>24748416</v>
      </c>
      <c r="BT457">
        <f t="shared" si="658"/>
        <v>531312608</v>
      </c>
      <c r="BV457">
        <f t="shared" si="659"/>
        <v>32917057</v>
      </c>
      <c r="BW457">
        <f t="shared" si="660"/>
        <v>27941760</v>
      </c>
      <c r="BX457">
        <f t="shared" si="661"/>
        <v>599869074</v>
      </c>
      <c r="BZ457">
        <f t="shared" si="662"/>
        <v>56429242</v>
      </c>
      <c r="CA457">
        <f t="shared" si="663"/>
        <v>47900160</v>
      </c>
      <c r="CB457">
        <f t="shared" si="664"/>
        <v>1028346984</v>
      </c>
      <c r="CD457">
        <f t="shared" si="665"/>
        <v>29155108</v>
      </c>
      <c r="CE457">
        <f t="shared" si="666"/>
        <v>24748416</v>
      </c>
      <c r="CF457">
        <f t="shared" si="667"/>
        <v>531312608</v>
      </c>
      <c r="CH457" t="str">
        <f t="shared" si="668"/>
        <v>{{5,1,1,29155108,0}|</v>
      </c>
      <c r="CI457" t="str">
        <f t="shared" si="669"/>
        <v>{5,1,2,24748416,0}|</v>
      </c>
      <c r="CJ457" t="str">
        <f t="shared" si="670"/>
        <v>{5,1,3,531312608,3}}</v>
      </c>
      <c r="CK457" t="str">
        <f t="shared" si="671"/>
        <v/>
      </c>
      <c r="CL457" t="str">
        <f t="shared" si="672"/>
        <v>{{5,1,1,32917057,0}|</v>
      </c>
      <c r="CM457" t="str">
        <f t="shared" si="673"/>
        <v>{5,1,2,27941760,0}|</v>
      </c>
      <c r="CN457" t="str">
        <f t="shared" si="674"/>
        <v>{5,1,3,599869074,3}}</v>
      </c>
      <c r="CO457" t="str">
        <f t="shared" si="675"/>
        <v/>
      </c>
      <c r="CP457" t="str">
        <f t="shared" si="676"/>
        <v>{{5,1,1,56429242,0}|</v>
      </c>
      <c r="CQ457" t="str">
        <f t="shared" si="677"/>
        <v>{5,1,2,47900160,0}|</v>
      </c>
      <c r="CR457" t="str">
        <f t="shared" si="678"/>
        <v>{5,1,3,1028346984,3}}</v>
      </c>
      <c r="CS457" t="str">
        <f t="shared" si="679"/>
        <v/>
      </c>
      <c r="CT457" t="str">
        <f t="shared" si="680"/>
        <v>{{5,1,1,29155108,0}|</v>
      </c>
      <c r="CU457" t="str">
        <f t="shared" si="681"/>
        <v>{5,1,2,24748416,0}|</v>
      </c>
      <c r="CV457" t="str">
        <f t="shared" si="682"/>
        <v>{5,1,3,531312608,3}}</v>
      </c>
    </row>
    <row r="458" spans="50:100" x14ac:dyDescent="0.15">
      <c r="AX458">
        <v>452</v>
      </c>
      <c r="AZ458">
        <f t="shared" ref="AZ458:BC458" si="684">AZ398</f>
        <v>1.5</v>
      </c>
      <c r="BA458">
        <f t="shared" si="684"/>
        <v>0.6</v>
      </c>
      <c r="BB458">
        <f t="shared" si="684"/>
        <v>3</v>
      </c>
      <c r="BC458">
        <f t="shared" si="684"/>
        <v>0.75</v>
      </c>
      <c r="BE458">
        <f t="shared" si="647"/>
        <v>1100</v>
      </c>
      <c r="BF458">
        <f t="shared" si="648"/>
        <v>500</v>
      </c>
      <c r="BG458">
        <f t="shared" si="649"/>
        <v>1200</v>
      </c>
      <c r="BH458">
        <f t="shared" si="650"/>
        <v>620</v>
      </c>
      <c r="BN458">
        <f>'sheet1 (2)'!Y457</f>
        <v>556035</v>
      </c>
      <c r="BO458">
        <f>'sheet1 (2)'!Z457</f>
        <v>64750</v>
      </c>
      <c r="BP458">
        <f>'sheet1 (2)'!AA457</f>
        <v>1390088</v>
      </c>
      <c r="BR458">
        <f t="shared" si="656"/>
        <v>122327</v>
      </c>
      <c r="BS458">
        <f t="shared" si="657"/>
        <v>14245</v>
      </c>
      <c r="BT458">
        <f t="shared" si="658"/>
        <v>305819</v>
      </c>
      <c r="BV458">
        <f t="shared" si="659"/>
        <v>55603</v>
      </c>
      <c r="BW458">
        <f t="shared" si="660"/>
        <v>6475</v>
      </c>
      <c r="BX458">
        <f t="shared" si="661"/>
        <v>139008</v>
      </c>
      <c r="BZ458">
        <f t="shared" si="662"/>
        <v>133448</v>
      </c>
      <c r="CA458">
        <f t="shared" si="663"/>
        <v>15540</v>
      </c>
      <c r="CB458">
        <f t="shared" si="664"/>
        <v>333621</v>
      </c>
      <c r="CD458">
        <f t="shared" si="665"/>
        <v>68948</v>
      </c>
      <c r="CE458">
        <f t="shared" si="666"/>
        <v>8029</v>
      </c>
      <c r="CF458">
        <f t="shared" si="667"/>
        <v>172370</v>
      </c>
      <c r="CH458" t="str">
        <f t="shared" si="668"/>
        <v>{{5,1,1,122327,0}|</v>
      </c>
      <c r="CI458" t="str">
        <f t="shared" si="669"/>
        <v>{5,1,2,14245,0}|</v>
      </c>
      <c r="CJ458" t="str">
        <f t="shared" si="670"/>
        <v>{5,1,3,305819,3}}</v>
      </c>
      <c r="CK458" t="str">
        <f t="shared" si="671"/>
        <v/>
      </c>
      <c r="CL458" t="str">
        <f t="shared" si="672"/>
        <v>{{5,1,1,55603,0}|</v>
      </c>
      <c r="CM458" t="str">
        <f t="shared" si="673"/>
        <v>{5,1,2,6475,0}|</v>
      </c>
      <c r="CN458" t="str">
        <f t="shared" si="674"/>
        <v>{5,1,3,139008,3}}</v>
      </c>
      <c r="CO458" t="str">
        <f t="shared" si="675"/>
        <v/>
      </c>
      <c r="CP458" t="str">
        <f t="shared" si="676"/>
        <v>{{5,1,1,133448,0}|</v>
      </c>
      <c r="CQ458" t="str">
        <f t="shared" si="677"/>
        <v>{5,1,2,15540,0}|</v>
      </c>
      <c r="CR458" t="str">
        <f t="shared" si="678"/>
        <v>{5,1,3,333621,3}}</v>
      </c>
      <c r="CS458" t="str">
        <f t="shared" si="679"/>
        <v/>
      </c>
      <c r="CT458" t="str">
        <f t="shared" si="680"/>
        <v>{{5,1,1,68948,0}|</v>
      </c>
      <c r="CU458" t="str">
        <f t="shared" si="681"/>
        <v>{5,1,2,8029,0}|</v>
      </c>
      <c r="CV458" t="str">
        <f t="shared" si="682"/>
        <v>{5,1,3,172370,3}}</v>
      </c>
    </row>
    <row r="459" spans="50:100" x14ac:dyDescent="0.15">
      <c r="AX459">
        <v>453</v>
      </c>
      <c r="AZ459">
        <f t="shared" ref="AZ459:BC459" si="685">AZ399</f>
        <v>1.5</v>
      </c>
      <c r="BA459">
        <f t="shared" si="685"/>
        <v>0.75</v>
      </c>
      <c r="BB459">
        <f t="shared" si="685"/>
        <v>1</v>
      </c>
      <c r="BC459">
        <f t="shared" si="685"/>
        <v>1</v>
      </c>
      <c r="BE459">
        <f t="shared" si="647"/>
        <v>1100</v>
      </c>
      <c r="BF459">
        <f t="shared" si="648"/>
        <v>620</v>
      </c>
      <c r="BG459">
        <f t="shared" si="649"/>
        <v>700</v>
      </c>
      <c r="BH459">
        <f t="shared" si="650"/>
        <v>700</v>
      </c>
      <c r="BN459">
        <f>'sheet1 (2)'!Y458</f>
        <v>2891384</v>
      </c>
      <c r="BO459">
        <f>'sheet1 (2)'!Z458</f>
        <v>4144000</v>
      </c>
      <c r="BP459">
        <f>'sheet1 (2)'!AA458</f>
        <v>88965671</v>
      </c>
      <c r="BR459">
        <f t="shared" si="656"/>
        <v>636104</v>
      </c>
      <c r="BS459">
        <f t="shared" si="657"/>
        <v>911680</v>
      </c>
      <c r="BT459">
        <f t="shared" si="658"/>
        <v>19572447</v>
      </c>
      <c r="BV459">
        <f t="shared" si="659"/>
        <v>358531</v>
      </c>
      <c r="BW459">
        <f t="shared" si="660"/>
        <v>513856</v>
      </c>
      <c r="BX459">
        <f t="shared" si="661"/>
        <v>11031743</v>
      </c>
      <c r="BZ459">
        <f t="shared" si="662"/>
        <v>404793</v>
      </c>
      <c r="CA459">
        <f t="shared" si="663"/>
        <v>580160</v>
      </c>
      <c r="CB459">
        <f t="shared" si="664"/>
        <v>12455193</v>
      </c>
      <c r="CD459">
        <f t="shared" si="665"/>
        <v>404793</v>
      </c>
      <c r="CE459">
        <f t="shared" si="666"/>
        <v>580160</v>
      </c>
      <c r="CF459">
        <f t="shared" si="667"/>
        <v>12455193</v>
      </c>
      <c r="CH459" t="str">
        <f t="shared" si="668"/>
        <v>{{5,1,1,636104,0}|</v>
      </c>
      <c r="CI459" t="str">
        <f t="shared" si="669"/>
        <v>{5,1,2,911680,0}|</v>
      </c>
      <c r="CJ459" t="str">
        <f t="shared" si="670"/>
        <v>{5,1,3,19572447,3}}</v>
      </c>
      <c r="CK459" t="str">
        <f t="shared" si="671"/>
        <v/>
      </c>
      <c r="CL459" t="str">
        <f t="shared" si="672"/>
        <v>{{5,1,1,358531,0}|</v>
      </c>
      <c r="CM459" t="str">
        <f t="shared" si="673"/>
        <v>{5,1,2,513856,0}|</v>
      </c>
      <c r="CN459" t="str">
        <f t="shared" si="674"/>
        <v>{5,1,3,11031743,3}}</v>
      </c>
      <c r="CO459" t="str">
        <f t="shared" si="675"/>
        <v/>
      </c>
      <c r="CP459" t="str">
        <f t="shared" si="676"/>
        <v>{{5,1,1,404793,0}|</v>
      </c>
      <c r="CQ459" t="str">
        <f t="shared" si="677"/>
        <v>{5,1,2,580160,0}|</v>
      </c>
      <c r="CR459" t="str">
        <f t="shared" si="678"/>
        <v>{5,1,3,12455193,3}}</v>
      </c>
      <c r="CS459" t="str">
        <f t="shared" si="679"/>
        <v/>
      </c>
      <c r="CT459" t="str">
        <f t="shared" si="680"/>
        <v>{{5,1,1,404793,0}|</v>
      </c>
      <c r="CU459" t="str">
        <f t="shared" si="681"/>
        <v>{5,1,2,580160,0}|</v>
      </c>
      <c r="CV459" t="str">
        <f t="shared" si="682"/>
        <v>{5,1,3,12455193,3}}</v>
      </c>
    </row>
    <row r="460" spans="50:100" x14ac:dyDescent="0.15">
      <c r="AX460">
        <v>454</v>
      </c>
      <c r="AZ460">
        <f t="shared" ref="AZ460:BC460" si="686">AZ400</f>
        <v>1.5</v>
      </c>
      <c r="BA460">
        <f t="shared" si="686"/>
        <v>1</v>
      </c>
      <c r="BB460">
        <f t="shared" si="686"/>
        <v>0.75</v>
      </c>
      <c r="BC460">
        <f t="shared" si="686"/>
        <v>1</v>
      </c>
      <c r="BE460">
        <f t="shared" si="647"/>
        <v>1100</v>
      </c>
      <c r="BF460">
        <f t="shared" si="648"/>
        <v>700</v>
      </c>
      <c r="BG460">
        <f t="shared" si="649"/>
        <v>620</v>
      </c>
      <c r="BH460">
        <f t="shared" si="650"/>
        <v>700</v>
      </c>
      <c r="BN460">
        <f>'sheet1 (2)'!Y459</f>
        <v>6227596</v>
      </c>
      <c r="BO460">
        <f>'sheet1 (2)'!Z459</f>
        <v>7770000</v>
      </c>
      <c r="BP460">
        <f>'sheet1 (2)'!AA459</f>
        <v>166810634</v>
      </c>
      <c r="BR460">
        <f t="shared" si="656"/>
        <v>1370071</v>
      </c>
      <c r="BS460">
        <f t="shared" si="657"/>
        <v>1709400</v>
      </c>
      <c r="BT460">
        <f t="shared" si="658"/>
        <v>36698339</v>
      </c>
      <c r="BV460">
        <f t="shared" si="659"/>
        <v>871863</v>
      </c>
      <c r="BW460">
        <f t="shared" si="660"/>
        <v>1087800</v>
      </c>
      <c r="BX460">
        <f t="shared" si="661"/>
        <v>23353488</v>
      </c>
      <c r="BZ460">
        <f t="shared" si="662"/>
        <v>772221</v>
      </c>
      <c r="CA460">
        <f t="shared" si="663"/>
        <v>963480</v>
      </c>
      <c r="CB460">
        <f t="shared" si="664"/>
        <v>20684518</v>
      </c>
      <c r="CD460">
        <f t="shared" si="665"/>
        <v>871863</v>
      </c>
      <c r="CE460">
        <f t="shared" si="666"/>
        <v>1087800</v>
      </c>
      <c r="CF460">
        <f t="shared" si="667"/>
        <v>23353488</v>
      </c>
      <c r="CH460" t="str">
        <f t="shared" si="668"/>
        <v>{{5,1,1,1370071,0}|</v>
      </c>
      <c r="CI460" t="str">
        <f t="shared" si="669"/>
        <v>{5,1,2,1709400,0}|</v>
      </c>
      <c r="CJ460" t="str">
        <f t="shared" si="670"/>
        <v>{5,1,3,36698339,3}}</v>
      </c>
      <c r="CK460" t="str">
        <f t="shared" si="671"/>
        <v/>
      </c>
      <c r="CL460" t="str">
        <f t="shared" si="672"/>
        <v>{{5,1,1,871863,0}|</v>
      </c>
      <c r="CM460" t="str">
        <f t="shared" si="673"/>
        <v>{5,1,2,1087800,0}|</v>
      </c>
      <c r="CN460" t="str">
        <f t="shared" si="674"/>
        <v>{5,1,3,23353488,3}}</v>
      </c>
      <c r="CO460" t="str">
        <f t="shared" si="675"/>
        <v/>
      </c>
      <c r="CP460" t="str">
        <f t="shared" si="676"/>
        <v>{{5,1,1,772221,0}|</v>
      </c>
      <c r="CQ460" t="str">
        <f t="shared" si="677"/>
        <v>{5,1,2,963480,0}|</v>
      </c>
      <c r="CR460" t="str">
        <f t="shared" si="678"/>
        <v>{5,1,3,20684518,3}}</v>
      </c>
      <c r="CS460" t="str">
        <f t="shared" si="679"/>
        <v/>
      </c>
      <c r="CT460" t="str">
        <f t="shared" si="680"/>
        <v>{{5,1,1,871863,0}|</v>
      </c>
      <c r="CU460" t="str">
        <f t="shared" si="681"/>
        <v>{5,1,2,1087800,0}|</v>
      </c>
      <c r="CV460" t="str">
        <f t="shared" si="682"/>
        <v>{5,1,3,23353488,3}}</v>
      </c>
    </row>
    <row r="461" spans="50:100" x14ac:dyDescent="0.15">
      <c r="AX461">
        <v>455</v>
      </c>
      <c r="AZ461">
        <f t="shared" ref="AZ461:BC461" si="687">AZ401</f>
        <v>3</v>
      </c>
      <c r="BA461">
        <f t="shared" si="687"/>
        <v>1</v>
      </c>
      <c r="BB461">
        <f t="shared" si="687"/>
        <v>0.75</v>
      </c>
      <c r="BC461">
        <f t="shared" si="687"/>
        <v>0.75</v>
      </c>
      <c r="BE461">
        <f t="shared" si="647"/>
        <v>1200</v>
      </c>
      <c r="BF461">
        <f t="shared" si="648"/>
        <v>700</v>
      </c>
      <c r="BG461">
        <f t="shared" si="649"/>
        <v>620</v>
      </c>
      <c r="BH461">
        <f t="shared" si="650"/>
        <v>620</v>
      </c>
      <c r="BN461">
        <f>'sheet1 (2)'!Y460</f>
        <v>9230188</v>
      </c>
      <c r="BO461">
        <f>'sheet1 (2)'!Z460</f>
        <v>10385900</v>
      </c>
      <c r="BP461">
        <f>'sheet1 (2)'!AA460</f>
        <v>222970214</v>
      </c>
      <c r="BR461">
        <f t="shared" si="656"/>
        <v>2215245</v>
      </c>
      <c r="BS461">
        <f t="shared" si="657"/>
        <v>2492616</v>
      </c>
      <c r="BT461">
        <f t="shared" si="658"/>
        <v>53512851</v>
      </c>
      <c r="BV461">
        <f t="shared" si="659"/>
        <v>1292226</v>
      </c>
      <c r="BW461">
        <f t="shared" si="660"/>
        <v>1454026</v>
      </c>
      <c r="BX461">
        <f t="shared" si="661"/>
        <v>31215829</v>
      </c>
      <c r="BZ461">
        <f t="shared" si="662"/>
        <v>1144543</v>
      </c>
      <c r="CA461">
        <f t="shared" si="663"/>
        <v>1287851</v>
      </c>
      <c r="CB461">
        <f t="shared" si="664"/>
        <v>27648306</v>
      </c>
      <c r="CD461">
        <f t="shared" si="665"/>
        <v>1144543</v>
      </c>
      <c r="CE461">
        <f t="shared" si="666"/>
        <v>1287851</v>
      </c>
      <c r="CF461">
        <f t="shared" si="667"/>
        <v>27648306</v>
      </c>
      <c r="CH461" t="str">
        <f t="shared" si="668"/>
        <v>{{5,1,1,2215245,0}|</v>
      </c>
      <c r="CI461" t="str">
        <f t="shared" si="669"/>
        <v>{5,1,2,2492616,0}|</v>
      </c>
      <c r="CJ461" t="str">
        <f t="shared" si="670"/>
        <v>{5,1,3,53512851,3}}</v>
      </c>
      <c r="CK461" t="str">
        <f t="shared" si="671"/>
        <v/>
      </c>
      <c r="CL461" t="str">
        <f t="shared" si="672"/>
        <v>{{5,1,1,1292226,0}|</v>
      </c>
      <c r="CM461" t="str">
        <f t="shared" si="673"/>
        <v>{5,1,2,1454026,0}|</v>
      </c>
      <c r="CN461" t="str">
        <f t="shared" si="674"/>
        <v>{5,1,3,31215829,3}}</v>
      </c>
      <c r="CO461" t="str">
        <f t="shared" si="675"/>
        <v/>
      </c>
      <c r="CP461" t="str">
        <f t="shared" si="676"/>
        <v>{{5,1,1,1144543,0}|</v>
      </c>
      <c r="CQ461" t="str">
        <f t="shared" si="677"/>
        <v>{5,1,2,1287851,0}|</v>
      </c>
      <c r="CR461" t="str">
        <f t="shared" si="678"/>
        <v>{5,1,3,27648306,3}}</v>
      </c>
      <c r="CS461" t="str">
        <f t="shared" si="679"/>
        <v/>
      </c>
      <c r="CT461" t="str">
        <f t="shared" si="680"/>
        <v>{{5,1,1,1144543,0}|</v>
      </c>
      <c r="CU461" t="str">
        <f t="shared" si="681"/>
        <v>{5,1,2,1287851,0}|</v>
      </c>
      <c r="CV461" t="str">
        <f t="shared" si="682"/>
        <v>{5,1,3,27648306,3}}</v>
      </c>
    </row>
    <row r="462" spans="50:100" x14ac:dyDescent="0.15">
      <c r="AX462">
        <v>456</v>
      </c>
      <c r="AZ462">
        <f t="shared" ref="AZ462:BC462" si="688">AZ402</f>
        <v>1.5</v>
      </c>
      <c r="BA462">
        <f t="shared" si="688"/>
        <v>0.75</v>
      </c>
      <c r="BB462">
        <f t="shared" si="688"/>
        <v>0.5</v>
      </c>
      <c r="BC462">
        <f t="shared" si="688"/>
        <v>0</v>
      </c>
      <c r="BE462">
        <f t="shared" si="647"/>
        <v>1100</v>
      </c>
      <c r="BF462">
        <f t="shared" si="648"/>
        <v>620</v>
      </c>
      <c r="BG462">
        <f t="shared" si="649"/>
        <v>420</v>
      </c>
      <c r="BH462">
        <f t="shared" si="650"/>
        <v>0</v>
      </c>
      <c r="BN462">
        <f>'sheet1 (2)'!Y461</f>
        <v>7213432</v>
      </c>
      <c r="BO462">
        <f>'sheet1 (2)'!Z461</f>
        <v>1344000</v>
      </c>
      <c r="BP462">
        <f>'sheet1 (2)'!AA461</f>
        <v>28853731</v>
      </c>
      <c r="BR462">
        <f t="shared" si="656"/>
        <v>1586955</v>
      </c>
      <c r="BS462">
        <f t="shared" si="657"/>
        <v>295680</v>
      </c>
      <c r="BT462">
        <f t="shared" si="658"/>
        <v>6347820</v>
      </c>
      <c r="BV462">
        <f t="shared" si="659"/>
        <v>894465</v>
      </c>
      <c r="BW462">
        <f t="shared" si="660"/>
        <v>166656</v>
      </c>
      <c r="BX462">
        <f t="shared" si="661"/>
        <v>3577862</v>
      </c>
      <c r="BZ462">
        <f t="shared" si="662"/>
        <v>605928</v>
      </c>
      <c r="CA462">
        <f t="shared" si="663"/>
        <v>112896</v>
      </c>
      <c r="CB462">
        <f t="shared" si="664"/>
        <v>2423713</v>
      </c>
      <c r="CD462">
        <f t="shared" si="665"/>
        <v>0</v>
      </c>
      <c r="CE462">
        <f t="shared" si="666"/>
        <v>0</v>
      </c>
      <c r="CF462">
        <f t="shared" si="667"/>
        <v>0</v>
      </c>
      <c r="CH462" t="str">
        <f t="shared" si="668"/>
        <v>{{5,1,1,1586955,0}|</v>
      </c>
      <c r="CI462" t="str">
        <f t="shared" si="669"/>
        <v>{5,1,2,295680,0}|</v>
      </c>
      <c r="CJ462" t="str">
        <f t="shared" si="670"/>
        <v>{5,1,3,6347820,3}}</v>
      </c>
      <c r="CK462" t="str">
        <f t="shared" si="671"/>
        <v/>
      </c>
      <c r="CL462" t="str">
        <f t="shared" si="672"/>
        <v>{{5,1,1,894465,0}|</v>
      </c>
      <c r="CM462" t="str">
        <f t="shared" si="673"/>
        <v>{5,1,2,166656,0}|</v>
      </c>
      <c r="CN462" t="str">
        <f t="shared" si="674"/>
        <v>{5,1,3,3577862,3}}</v>
      </c>
      <c r="CO462" t="str">
        <f t="shared" si="675"/>
        <v/>
      </c>
      <c r="CP462" t="str">
        <f t="shared" si="676"/>
        <v>{{5,1,1,605928,0}|</v>
      </c>
      <c r="CQ462" t="str">
        <f t="shared" si="677"/>
        <v>{5,1,2,112896,0}|</v>
      </c>
      <c r="CR462" t="str">
        <f t="shared" si="678"/>
        <v>{5,1,3,2423713,3}}</v>
      </c>
      <c r="CS462" t="str">
        <f t="shared" si="679"/>
        <v/>
      </c>
      <c r="CT462" t="str">
        <f t="shared" si="680"/>
        <v>{{5,1,1,0,0}|</v>
      </c>
      <c r="CU462" t="str">
        <f t="shared" si="681"/>
        <v>{5,1,2,0,0}|</v>
      </c>
      <c r="CV462" t="str">
        <f t="shared" si="682"/>
        <v>{5,1,3,0,3}}</v>
      </c>
    </row>
    <row r="463" spans="50:100" x14ac:dyDescent="0.15">
      <c r="AX463">
        <v>457</v>
      </c>
      <c r="AZ463">
        <f t="shared" ref="AZ463:BC463" si="689">AZ403</f>
        <v>1</v>
      </c>
      <c r="BA463">
        <f t="shared" si="689"/>
        <v>1</v>
      </c>
      <c r="BB463">
        <f t="shared" si="689"/>
        <v>0.75</v>
      </c>
      <c r="BC463">
        <f t="shared" si="689"/>
        <v>1.5</v>
      </c>
      <c r="BE463">
        <f t="shared" si="647"/>
        <v>700</v>
      </c>
      <c r="BF463">
        <f t="shared" si="648"/>
        <v>700</v>
      </c>
      <c r="BG463">
        <f t="shared" si="649"/>
        <v>620</v>
      </c>
      <c r="BH463">
        <f t="shared" si="650"/>
        <v>1100</v>
      </c>
      <c r="BN463">
        <f>'sheet1 (2)'!Y462</f>
        <v>6492088</v>
      </c>
      <c r="BO463">
        <f>'sheet1 (2)'!Z462</f>
        <v>1344000</v>
      </c>
      <c r="BP463">
        <f>'sheet1 (2)'!AA462</f>
        <v>28853731</v>
      </c>
      <c r="BR463">
        <f t="shared" si="656"/>
        <v>908892</v>
      </c>
      <c r="BS463">
        <f t="shared" si="657"/>
        <v>188160</v>
      </c>
      <c r="BT463">
        <f t="shared" si="658"/>
        <v>4039522</v>
      </c>
      <c r="BV463">
        <f t="shared" si="659"/>
        <v>908892</v>
      </c>
      <c r="BW463">
        <f t="shared" si="660"/>
        <v>188160</v>
      </c>
      <c r="BX463">
        <f t="shared" si="661"/>
        <v>4039522</v>
      </c>
      <c r="BZ463">
        <f t="shared" si="662"/>
        <v>805018</v>
      </c>
      <c r="CA463">
        <f t="shared" si="663"/>
        <v>166656</v>
      </c>
      <c r="CB463">
        <f t="shared" si="664"/>
        <v>3577862</v>
      </c>
      <c r="CD463">
        <f t="shared" si="665"/>
        <v>1428259</v>
      </c>
      <c r="CE463">
        <f t="shared" si="666"/>
        <v>295680</v>
      </c>
      <c r="CF463">
        <f t="shared" si="667"/>
        <v>6347820</v>
      </c>
      <c r="CH463" t="str">
        <f t="shared" si="668"/>
        <v>{{5,1,1,908892,0}|</v>
      </c>
      <c r="CI463" t="str">
        <f t="shared" si="669"/>
        <v>{5,1,2,188160,0}|</v>
      </c>
      <c r="CJ463" t="str">
        <f t="shared" si="670"/>
        <v>{5,1,3,4039522,3}}</v>
      </c>
      <c r="CK463" t="str">
        <f t="shared" si="671"/>
        <v/>
      </c>
      <c r="CL463" t="str">
        <f t="shared" si="672"/>
        <v>{{5,1,1,908892,0}|</v>
      </c>
      <c r="CM463" t="str">
        <f t="shared" si="673"/>
        <v>{5,1,2,188160,0}|</v>
      </c>
      <c r="CN463" t="str">
        <f t="shared" si="674"/>
        <v>{5,1,3,4039522,3}}</v>
      </c>
      <c r="CO463" t="str">
        <f t="shared" si="675"/>
        <v/>
      </c>
      <c r="CP463" t="str">
        <f t="shared" si="676"/>
        <v>{{5,1,1,805018,0}|</v>
      </c>
      <c r="CQ463" t="str">
        <f t="shared" si="677"/>
        <v>{5,1,2,166656,0}|</v>
      </c>
      <c r="CR463" t="str">
        <f t="shared" si="678"/>
        <v>{5,1,3,3577862,3}}</v>
      </c>
      <c r="CS463" t="str">
        <f t="shared" si="679"/>
        <v/>
      </c>
      <c r="CT463" t="str">
        <f t="shared" si="680"/>
        <v>{{5,1,1,1428259,0}|</v>
      </c>
      <c r="CU463" t="str">
        <f t="shared" si="681"/>
        <v>{5,1,2,295680,0}|</v>
      </c>
      <c r="CV463" t="str">
        <f t="shared" si="682"/>
        <v>{5,1,3,6347820,3}}</v>
      </c>
    </row>
    <row r="464" spans="50:100" x14ac:dyDescent="0.15">
      <c r="AX464">
        <v>458</v>
      </c>
      <c r="AZ464">
        <f t="shared" ref="AZ464:BC464" si="690">AZ404</f>
        <v>0.5</v>
      </c>
      <c r="BA464">
        <f t="shared" si="690"/>
        <v>0.75</v>
      </c>
      <c r="BB464">
        <f t="shared" si="690"/>
        <v>0</v>
      </c>
      <c r="BC464">
        <f t="shared" si="690"/>
        <v>1.5</v>
      </c>
      <c r="BE464">
        <f t="shared" si="647"/>
        <v>420</v>
      </c>
      <c r="BF464">
        <f t="shared" si="648"/>
        <v>620</v>
      </c>
      <c r="BG464">
        <f t="shared" si="649"/>
        <v>0</v>
      </c>
      <c r="BH464">
        <f t="shared" si="650"/>
        <v>1100</v>
      </c>
      <c r="BN464">
        <f>'sheet1 (2)'!Y463</f>
        <v>10772058</v>
      </c>
      <c r="BO464">
        <f>'sheet1 (2)'!Z463</f>
        <v>1612800</v>
      </c>
      <c r="BP464">
        <f>'sheet1 (2)'!AA463</f>
        <v>34624477</v>
      </c>
      <c r="BR464">
        <f t="shared" si="656"/>
        <v>904852</v>
      </c>
      <c r="BS464">
        <f t="shared" si="657"/>
        <v>135475</v>
      </c>
      <c r="BT464">
        <f t="shared" si="658"/>
        <v>2908456</v>
      </c>
      <c r="BV464">
        <f t="shared" si="659"/>
        <v>1335735</v>
      </c>
      <c r="BW464">
        <f t="shared" si="660"/>
        <v>199987</v>
      </c>
      <c r="BX464">
        <f t="shared" si="661"/>
        <v>4293435</v>
      </c>
      <c r="BZ464">
        <f t="shared" si="662"/>
        <v>0</v>
      </c>
      <c r="CA464">
        <f t="shared" si="663"/>
        <v>0</v>
      </c>
      <c r="CB464">
        <f t="shared" si="664"/>
        <v>0</v>
      </c>
      <c r="CD464">
        <f t="shared" si="665"/>
        <v>2369852</v>
      </c>
      <c r="CE464">
        <f t="shared" si="666"/>
        <v>354816</v>
      </c>
      <c r="CF464">
        <f t="shared" si="667"/>
        <v>7617384</v>
      </c>
      <c r="CH464" t="str">
        <f t="shared" si="668"/>
        <v>{{5,1,1,904852,0}|</v>
      </c>
      <c r="CI464" t="str">
        <f t="shared" si="669"/>
        <v>{5,1,2,135475,0}|</v>
      </c>
      <c r="CJ464" t="str">
        <f t="shared" si="670"/>
        <v>{5,1,3,2908456,3}}</v>
      </c>
      <c r="CK464" t="str">
        <f t="shared" si="671"/>
        <v/>
      </c>
      <c r="CL464" t="str">
        <f t="shared" si="672"/>
        <v>{{5,1,1,1335735,0}|</v>
      </c>
      <c r="CM464" t="str">
        <f t="shared" si="673"/>
        <v>{5,1,2,199987,0}|</v>
      </c>
      <c r="CN464" t="str">
        <f t="shared" si="674"/>
        <v>{5,1,3,4293435,3}}</v>
      </c>
      <c r="CO464" t="str">
        <f t="shared" si="675"/>
        <v/>
      </c>
      <c r="CP464" t="str">
        <f t="shared" si="676"/>
        <v>{{5,1,1,0,0}|</v>
      </c>
      <c r="CQ464" t="str">
        <f t="shared" si="677"/>
        <v>{5,1,2,0,0}|</v>
      </c>
      <c r="CR464" t="str">
        <f t="shared" si="678"/>
        <v>{5,1,3,0,3}}</v>
      </c>
      <c r="CS464" t="str">
        <f t="shared" si="679"/>
        <v/>
      </c>
      <c r="CT464" t="str">
        <f t="shared" si="680"/>
        <v>{{5,1,1,2369852,0}|</v>
      </c>
      <c r="CU464" t="str">
        <f t="shared" si="681"/>
        <v>{5,1,2,354816,0}|</v>
      </c>
      <c r="CV464" t="str">
        <f t="shared" si="682"/>
        <v>{5,1,3,7617384,3}}</v>
      </c>
    </row>
    <row r="465" spans="50:100" x14ac:dyDescent="0.15">
      <c r="AX465">
        <v>459</v>
      </c>
      <c r="AZ465">
        <f t="shared" ref="AZ465:BC465" si="691">AZ405</f>
        <v>0</v>
      </c>
      <c r="BA465">
        <f t="shared" si="691"/>
        <v>0.42857142857142855</v>
      </c>
      <c r="BB465">
        <f t="shared" si="691"/>
        <v>0.75</v>
      </c>
      <c r="BC465">
        <f t="shared" si="691"/>
        <v>3</v>
      </c>
      <c r="BE465">
        <f t="shared" si="647"/>
        <v>0</v>
      </c>
      <c r="BF465">
        <f t="shared" si="648"/>
        <v>280</v>
      </c>
      <c r="BG465">
        <f t="shared" si="649"/>
        <v>620</v>
      </c>
      <c r="BH465">
        <f t="shared" si="650"/>
        <v>1200</v>
      </c>
      <c r="BN465">
        <f>'sheet1 (2)'!Y464</f>
        <v>18845092</v>
      </c>
      <c r="BO465">
        <f>'sheet1 (2)'!Z464</f>
        <v>2394000</v>
      </c>
      <c r="BP465">
        <f>'sheet1 (2)'!AA464</f>
        <v>51395708</v>
      </c>
      <c r="BR465">
        <f t="shared" si="656"/>
        <v>0</v>
      </c>
      <c r="BS465">
        <f t="shared" si="657"/>
        <v>0</v>
      </c>
      <c r="BT465">
        <f t="shared" si="658"/>
        <v>0</v>
      </c>
      <c r="BV465">
        <f t="shared" si="659"/>
        <v>1055325</v>
      </c>
      <c r="BW465">
        <f t="shared" si="660"/>
        <v>134064</v>
      </c>
      <c r="BX465">
        <f t="shared" si="661"/>
        <v>2878159</v>
      </c>
      <c r="BZ465">
        <f t="shared" si="662"/>
        <v>2336791</v>
      </c>
      <c r="CA465">
        <f t="shared" si="663"/>
        <v>296856</v>
      </c>
      <c r="CB465">
        <f t="shared" si="664"/>
        <v>6373067</v>
      </c>
      <c r="CD465">
        <f t="shared" si="665"/>
        <v>4522822</v>
      </c>
      <c r="CE465">
        <f t="shared" si="666"/>
        <v>574560</v>
      </c>
      <c r="CF465">
        <f t="shared" si="667"/>
        <v>12334969</v>
      </c>
      <c r="CH465" t="str">
        <f t="shared" si="668"/>
        <v>{{5,1,1,0,0}|</v>
      </c>
      <c r="CI465" t="str">
        <f t="shared" si="669"/>
        <v>{5,1,2,0,0}|</v>
      </c>
      <c r="CJ465" t="str">
        <f t="shared" si="670"/>
        <v>{5,1,3,0,3}}</v>
      </c>
      <c r="CK465" t="str">
        <f t="shared" si="671"/>
        <v/>
      </c>
      <c r="CL465" t="str">
        <f t="shared" si="672"/>
        <v>{{5,1,1,1055325,0}|</v>
      </c>
      <c r="CM465" t="str">
        <f t="shared" si="673"/>
        <v>{5,1,2,134064,0}|</v>
      </c>
      <c r="CN465" t="str">
        <f t="shared" si="674"/>
        <v>{5,1,3,2878159,3}}</v>
      </c>
      <c r="CO465" t="str">
        <f t="shared" si="675"/>
        <v/>
      </c>
      <c r="CP465" t="str">
        <f t="shared" si="676"/>
        <v>{{5,1,1,2336791,0}|</v>
      </c>
      <c r="CQ465" t="str">
        <f t="shared" si="677"/>
        <v>{5,1,2,296856,0}|</v>
      </c>
      <c r="CR465" t="str">
        <f t="shared" si="678"/>
        <v>{5,1,3,6373067,3}}</v>
      </c>
      <c r="CS465" t="str">
        <f t="shared" si="679"/>
        <v/>
      </c>
      <c r="CT465" t="str">
        <f t="shared" si="680"/>
        <v>{{5,1,1,4522822,0}|</v>
      </c>
      <c r="CU465" t="str">
        <f t="shared" si="681"/>
        <v>{5,1,2,574560,0}|</v>
      </c>
      <c r="CV465" t="str">
        <f t="shared" si="682"/>
        <v>{5,1,3,12334969,3}}</v>
      </c>
    </row>
    <row r="466" spans="50:100" x14ac:dyDescent="0.15">
      <c r="AX466">
        <v>460</v>
      </c>
      <c r="AZ466">
        <f t="shared" ref="AZ466:BC466" si="692">AZ406</f>
        <v>3</v>
      </c>
      <c r="BA466">
        <f t="shared" si="692"/>
        <v>0.75</v>
      </c>
      <c r="BB466">
        <f t="shared" si="692"/>
        <v>1.5</v>
      </c>
      <c r="BC466">
        <f t="shared" si="692"/>
        <v>0.6</v>
      </c>
      <c r="BE466">
        <f t="shared" si="647"/>
        <v>1200</v>
      </c>
      <c r="BF466">
        <f t="shared" si="648"/>
        <v>620</v>
      </c>
      <c r="BG466">
        <f t="shared" si="649"/>
        <v>1100</v>
      </c>
      <c r="BH466">
        <f t="shared" si="650"/>
        <v>500</v>
      </c>
      <c r="BN466">
        <f>'sheet1 (2)'!Y465</f>
        <v>30777313</v>
      </c>
      <c r="BO466">
        <f>'sheet1 (2)'!Z465</f>
        <v>19712000</v>
      </c>
      <c r="BP466">
        <f>'sheet1 (2)'!AA465</f>
        <v>423188058</v>
      </c>
      <c r="BR466">
        <f t="shared" si="656"/>
        <v>7386555</v>
      </c>
      <c r="BS466">
        <f t="shared" si="657"/>
        <v>4730880</v>
      </c>
      <c r="BT466">
        <f t="shared" si="658"/>
        <v>101565133</v>
      </c>
      <c r="BV466">
        <f t="shared" si="659"/>
        <v>3816386</v>
      </c>
      <c r="BW466">
        <f t="shared" si="660"/>
        <v>2444288</v>
      </c>
      <c r="BX466">
        <f t="shared" si="661"/>
        <v>52475319</v>
      </c>
      <c r="BZ466">
        <f t="shared" si="662"/>
        <v>6771008</v>
      </c>
      <c r="CA466">
        <f t="shared" si="663"/>
        <v>4336640</v>
      </c>
      <c r="CB466">
        <f t="shared" si="664"/>
        <v>93101372</v>
      </c>
      <c r="CD466">
        <f t="shared" si="665"/>
        <v>3077731</v>
      </c>
      <c r="CE466">
        <f t="shared" si="666"/>
        <v>1971200</v>
      </c>
      <c r="CF466">
        <f t="shared" si="667"/>
        <v>42318805</v>
      </c>
      <c r="CH466" t="str">
        <f t="shared" si="668"/>
        <v>{{5,1,1,7386555,0}|</v>
      </c>
      <c r="CI466" t="str">
        <f t="shared" si="669"/>
        <v>{5,1,2,4730880,0}|</v>
      </c>
      <c r="CJ466" t="str">
        <f t="shared" si="670"/>
        <v>{5,1,3,101565133,3}}</v>
      </c>
      <c r="CK466" t="str">
        <f t="shared" si="671"/>
        <v/>
      </c>
      <c r="CL466" t="str">
        <f t="shared" si="672"/>
        <v>{{5,1,1,3816386,0}|</v>
      </c>
      <c r="CM466" t="str">
        <f t="shared" si="673"/>
        <v>{5,1,2,2444288,0}|</v>
      </c>
      <c r="CN466" t="str">
        <f t="shared" si="674"/>
        <v>{5,1,3,52475319,3}}</v>
      </c>
      <c r="CO466" t="str">
        <f t="shared" si="675"/>
        <v/>
      </c>
      <c r="CP466" t="str">
        <f t="shared" si="676"/>
        <v>{{5,1,1,6771008,0}|</v>
      </c>
      <c r="CQ466" t="str">
        <f t="shared" si="677"/>
        <v>{5,1,2,4336640,0}|</v>
      </c>
      <c r="CR466" t="str">
        <f t="shared" si="678"/>
        <v>{5,1,3,93101372,3}}</v>
      </c>
      <c r="CS466" t="str">
        <f t="shared" si="679"/>
        <v/>
      </c>
      <c r="CT466" t="str">
        <f t="shared" si="680"/>
        <v>{{5,1,1,3077731,0}|</v>
      </c>
      <c r="CU466" t="str">
        <f t="shared" si="681"/>
        <v>{5,1,2,1971200,0}|</v>
      </c>
      <c r="CV466" t="str">
        <f t="shared" si="682"/>
        <v>{5,1,3,42318805,3}}</v>
      </c>
    </row>
    <row r="467" spans="50:100" x14ac:dyDescent="0.15">
      <c r="AX467">
        <v>461</v>
      </c>
      <c r="AZ467">
        <f t="shared" ref="AZ467:BC467" si="693">AZ407</f>
        <v>1.5</v>
      </c>
      <c r="BA467">
        <f t="shared" si="693"/>
        <v>1</v>
      </c>
      <c r="BB467">
        <f t="shared" si="693"/>
        <v>1.5</v>
      </c>
      <c r="BC467">
        <f t="shared" si="693"/>
        <v>0.6</v>
      </c>
      <c r="BE467">
        <f t="shared" si="647"/>
        <v>1100</v>
      </c>
      <c r="BF467">
        <f t="shared" si="648"/>
        <v>700</v>
      </c>
      <c r="BG467">
        <f t="shared" si="649"/>
        <v>1100</v>
      </c>
      <c r="BH467">
        <f t="shared" si="650"/>
        <v>500</v>
      </c>
      <c r="BN467">
        <f>'sheet1 (2)'!Y466</f>
        <v>41116566</v>
      </c>
      <c r="BO467">
        <f>'sheet1 (2)'!Z466</f>
        <v>19950000</v>
      </c>
      <c r="BP467">
        <f>'sheet1 (2)'!AA466</f>
        <v>428297573</v>
      </c>
      <c r="BR467">
        <f t="shared" si="656"/>
        <v>9045644</v>
      </c>
      <c r="BS467">
        <f t="shared" si="657"/>
        <v>4389000</v>
      </c>
      <c r="BT467">
        <f t="shared" si="658"/>
        <v>94225466</v>
      </c>
      <c r="BV467">
        <f t="shared" si="659"/>
        <v>5756319</v>
      </c>
      <c r="BW467">
        <f t="shared" si="660"/>
        <v>2793000</v>
      </c>
      <c r="BX467">
        <f t="shared" si="661"/>
        <v>59961660</v>
      </c>
      <c r="BZ467">
        <f t="shared" si="662"/>
        <v>9045644</v>
      </c>
      <c r="CA467">
        <f t="shared" si="663"/>
        <v>4389000</v>
      </c>
      <c r="CB467">
        <f t="shared" si="664"/>
        <v>94225466</v>
      </c>
      <c r="CD467">
        <f t="shared" si="665"/>
        <v>4111656</v>
      </c>
      <c r="CE467">
        <f t="shared" si="666"/>
        <v>1995000</v>
      </c>
      <c r="CF467">
        <f t="shared" si="667"/>
        <v>42829757</v>
      </c>
      <c r="CH467" t="str">
        <f t="shared" si="668"/>
        <v>{{5,1,1,9045644,0}|</v>
      </c>
      <c r="CI467" t="str">
        <f t="shared" si="669"/>
        <v>{5,1,2,4389000,0}|</v>
      </c>
      <c r="CJ467" t="str">
        <f t="shared" si="670"/>
        <v>{5,1,3,94225466,3}}</v>
      </c>
      <c r="CK467" t="str">
        <f t="shared" si="671"/>
        <v/>
      </c>
      <c r="CL467" t="str">
        <f t="shared" si="672"/>
        <v>{{5,1,1,5756319,0}|</v>
      </c>
      <c r="CM467" t="str">
        <f t="shared" si="673"/>
        <v>{5,1,2,2793000,0}|</v>
      </c>
      <c r="CN467" t="str">
        <f t="shared" si="674"/>
        <v>{5,1,3,59961660,3}}</v>
      </c>
      <c r="CO467" t="str">
        <f t="shared" si="675"/>
        <v/>
      </c>
      <c r="CP467" t="str">
        <f t="shared" si="676"/>
        <v>{{5,1,1,9045644,0}|</v>
      </c>
      <c r="CQ467" t="str">
        <f t="shared" si="677"/>
        <v>{5,1,2,4389000,0}|</v>
      </c>
      <c r="CR467" t="str">
        <f t="shared" si="678"/>
        <v>{5,1,3,94225466,3}}</v>
      </c>
      <c r="CS467" t="str">
        <f t="shared" si="679"/>
        <v/>
      </c>
      <c r="CT467" t="str">
        <f t="shared" si="680"/>
        <v>{{5,1,1,4111656,0}|</v>
      </c>
      <c r="CU467" t="str">
        <f t="shared" si="681"/>
        <v>{5,1,2,1995000,0}|</v>
      </c>
      <c r="CV467" t="str">
        <f t="shared" si="682"/>
        <v>{5,1,3,42829757,3}}</v>
      </c>
    </row>
    <row r="468" spans="50:100" x14ac:dyDescent="0.15">
      <c r="AX468">
        <v>462</v>
      </c>
      <c r="AZ468">
        <f t="shared" ref="AZ468:BC468" si="694">AZ408</f>
        <v>0</v>
      </c>
      <c r="BA468">
        <f t="shared" si="694"/>
        <v>0.75</v>
      </c>
      <c r="BB468">
        <f t="shared" si="694"/>
        <v>0.6</v>
      </c>
      <c r="BC468">
        <f t="shared" si="694"/>
        <v>1</v>
      </c>
      <c r="BE468">
        <f t="shared" si="647"/>
        <v>0</v>
      </c>
      <c r="BF468">
        <f t="shared" si="648"/>
        <v>620</v>
      </c>
      <c r="BG468">
        <f t="shared" si="649"/>
        <v>500</v>
      </c>
      <c r="BH468">
        <f t="shared" si="650"/>
        <v>700</v>
      </c>
      <c r="BN468">
        <f>'sheet1 (2)'!Y467</f>
        <v>87522984</v>
      </c>
      <c r="BO468">
        <f>'sheet1 (2)'!Z467</f>
        <v>116480000</v>
      </c>
      <c r="BP468">
        <f>'sheet1 (2)'!AA467</f>
        <v>2500656715</v>
      </c>
      <c r="BR468">
        <f t="shared" si="656"/>
        <v>0</v>
      </c>
      <c r="BS468">
        <f t="shared" si="657"/>
        <v>0</v>
      </c>
      <c r="BT468">
        <f t="shared" si="658"/>
        <v>0</v>
      </c>
      <c r="BV468">
        <f t="shared" si="659"/>
        <v>10852850</v>
      </c>
      <c r="BW468">
        <f t="shared" si="660"/>
        <v>14443520</v>
      </c>
      <c r="BX468">
        <f t="shared" si="661"/>
        <v>310081432</v>
      </c>
      <c r="BZ468">
        <f t="shared" si="662"/>
        <v>8752298</v>
      </c>
      <c r="CA468">
        <f t="shared" si="663"/>
        <v>11648000</v>
      </c>
      <c r="CB468">
        <f t="shared" si="664"/>
        <v>250065671</v>
      </c>
      <c r="CD468">
        <f t="shared" si="665"/>
        <v>12253217</v>
      </c>
      <c r="CE468">
        <f t="shared" si="666"/>
        <v>16307200</v>
      </c>
      <c r="CF468">
        <f t="shared" si="667"/>
        <v>350091940</v>
      </c>
      <c r="CH468" t="str">
        <f t="shared" si="668"/>
        <v>{{5,1,1,0,0}|</v>
      </c>
      <c r="CI468" t="str">
        <f t="shared" si="669"/>
        <v>{5,1,2,0,0}|</v>
      </c>
      <c r="CJ468" t="str">
        <f t="shared" si="670"/>
        <v>{5,1,3,0,3}}</v>
      </c>
      <c r="CK468" t="str">
        <f t="shared" si="671"/>
        <v/>
      </c>
      <c r="CL468" t="str">
        <f t="shared" si="672"/>
        <v>{{5,1,1,10852850,0}|</v>
      </c>
      <c r="CM468" t="str">
        <f t="shared" si="673"/>
        <v>{5,1,2,14443520,0}|</v>
      </c>
      <c r="CN468" t="str">
        <f t="shared" si="674"/>
        <v>{5,1,3,310081432,3}}</v>
      </c>
      <c r="CO468" t="str">
        <f t="shared" si="675"/>
        <v/>
      </c>
      <c r="CP468" t="str">
        <f t="shared" si="676"/>
        <v>{{5,1,1,8752298,0}|</v>
      </c>
      <c r="CQ468" t="str">
        <f t="shared" si="677"/>
        <v>{5,1,2,11648000,0}|</v>
      </c>
      <c r="CR468" t="str">
        <f t="shared" si="678"/>
        <v>{5,1,3,250065671,3}}</v>
      </c>
      <c r="CS468" t="str">
        <f t="shared" si="679"/>
        <v/>
      </c>
      <c r="CT468" t="str">
        <f t="shared" si="680"/>
        <v>{{5,1,1,12253217,0}|</v>
      </c>
      <c r="CU468" t="str">
        <f t="shared" si="681"/>
        <v>{5,1,2,16307200,0}|</v>
      </c>
      <c r="CV468" t="str">
        <f t="shared" si="682"/>
        <v>{5,1,3,350091940,3}}</v>
      </c>
    </row>
    <row r="469" spans="50:100" x14ac:dyDescent="0.15">
      <c r="AX469">
        <v>463</v>
      </c>
      <c r="AZ469">
        <f t="shared" ref="AZ469:BC469" si="695">AZ409</f>
        <v>0.75</v>
      </c>
      <c r="BA469">
        <f t="shared" si="695"/>
        <v>1</v>
      </c>
      <c r="BB469">
        <f t="shared" si="695"/>
        <v>1</v>
      </c>
      <c r="BC469">
        <f t="shared" si="695"/>
        <v>1.5</v>
      </c>
      <c r="BE469">
        <f t="shared" si="647"/>
        <v>620</v>
      </c>
      <c r="BF469">
        <f t="shared" si="648"/>
        <v>700</v>
      </c>
      <c r="BG469">
        <f t="shared" si="649"/>
        <v>700</v>
      </c>
      <c r="BH469">
        <f t="shared" si="650"/>
        <v>1100</v>
      </c>
      <c r="BN469">
        <f>'sheet1 (2)'!Y468</f>
        <v>92331939</v>
      </c>
      <c r="BO469">
        <f>'sheet1 (2)'!Z468</f>
        <v>134400000</v>
      </c>
      <c r="BP469">
        <f>'sheet1 (2)'!AA468</f>
        <v>2885373133</v>
      </c>
      <c r="BR469">
        <f t="shared" si="656"/>
        <v>11449160</v>
      </c>
      <c r="BS469">
        <f t="shared" si="657"/>
        <v>16665600</v>
      </c>
      <c r="BT469">
        <f t="shared" si="658"/>
        <v>357786268</v>
      </c>
      <c r="BV469">
        <f t="shared" si="659"/>
        <v>12926471</v>
      </c>
      <c r="BW469">
        <f t="shared" si="660"/>
        <v>18816000</v>
      </c>
      <c r="BX469">
        <f t="shared" si="661"/>
        <v>403952238</v>
      </c>
      <c r="BZ469">
        <f t="shared" si="662"/>
        <v>12926471</v>
      </c>
      <c r="CA469">
        <f t="shared" si="663"/>
        <v>18816000</v>
      </c>
      <c r="CB469">
        <f t="shared" si="664"/>
        <v>403952238</v>
      </c>
      <c r="CD469">
        <f t="shared" si="665"/>
        <v>20313026</v>
      </c>
      <c r="CE469">
        <f t="shared" si="666"/>
        <v>29568000</v>
      </c>
      <c r="CF469">
        <f t="shared" si="667"/>
        <v>634782089</v>
      </c>
      <c r="CH469" t="str">
        <f t="shared" si="668"/>
        <v>{{5,1,1,11449160,0}|</v>
      </c>
      <c r="CI469" t="str">
        <f t="shared" si="669"/>
        <v>{5,1,2,16665600,0}|</v>
      </c>
      <c r="CJ469" t="str">
        <f t="shared" si="670"/>
        <v>{5,1,3,357786268,3}}</v>
      </c>
      <c r="CK469" t="str">
        <f t="shared" si="671"/>
        <v/>
      </c>
      <c r="CL469" t="str">
        <f t="shared" si="672"/>
        <v>{{5,1,1,12926471,0}|</v>
      </c>
      <c r="CM469" t="str">
        <f t="shared" si="673"/>
        <v>{5,1,2,18816000,0}|</v>
      </c>
      <c r="CN469" t="str">
        <f t="shared" si="674"/>
        <v>{5,1,3,403952238,3}}</v>
      </c>
      <c r="CO469" t="str">
        <f t="shared" si="675"/>
        <v/>
      </c>
      <c r="CP469" t="str">
        <f t="shared" si="676"/>
        <v>{{5,1,1,12926471,0}|</v>
      </c>
      <c r="CQ469" t="str">
        <f t="shared" si="677"/>
        <v>{5,1,2,18816000,0}|</v>
      </c>
      <c r="CR469" t="str">
        <f t="shared" si="678"/>
        <v>{5,1,3,403952238,3}}</v>
      </c>
      <c r="CS469" t="str">
        <f t="shared" si="679"/>
        <v/>
      </c>
      <c r="CT469" t="str">
        <f t="shared" si="680"/>
        <v>{{5,1,1,20313026,0}|</v>
      </c>
      <c r="CU469" t="str">
        <f t="shared" si="681"/>
        <v>{5,1,2,29568000,0}|</v>
      </c>
      <c r="CV469" t="str">
        <f t="shared" si="682"/>
        <v>{5,1,3,634782089,3}}</v>
      </c>
    </row>
    <row r="470" spans="50:100" x14ac:dyDescent="0.15">
      <c r="AX470">
        <v>464</v>
      </c>
      <c r="AZ470">
        <f t="shared" ref="AZ470:BC470" si="696">AZ410</f>
        <v>3</v>
      </c>
      <c r="BA470">
        <f t="shared" si="696"/>
        <v>1</v>
      </c>
      <c r="BB470">
        <f t="shared" si="696"/>
        <v>0.6</v>
      </c>
      <c r="BC470">
        <f t="shared" si="696"/>
        <v>1</v>
      </c>
      <c r="BE470">
        <f t="shared" si="647"/>
        <v>1200</v>
      </c>
      <c r="BF470">
        <f t="shared" si="648"/>
        <v>700</v>
      </c>
      <c r="BG470">
        <f t="shared" si="649"/>
        <v>500</v>
      </c>
      <c r="BH470">
        <f t="shared" si="650"/>
        <v>700</v>
      </c>
      <c r="BN470">
        <f>'sheet1 (2)'!Y469</f>
        <v>90468469</v>
      </c>
      <c r="BO470">
        <f>'sheet1 (2)'!Z469</f>
        <v>150500000</v>
      </c>
      <c r="BP470">
        <f>'sheet1 (2)'!AA469</f>
        <v>3231016790</v>
      </c>
      <c r="BR470">
        <f t="shared" si="656"/>
        <v>21712432</v>
      </c>
      <c r="BS470">
        <f t="shared" si="657"/>
        <v>36120000</v>
      </c>
      <c r="BT470">
        <f t="shared" si="658"/>
        <v>775444029</v>
      </c>
      <c r="BV470">
        <f t="shared" si="659"/>
        <v>12665585</v>
      </c>
      <c r="BW470">
        <f t="shared" si="660"/>
        <v>21070000</v>
      </c>
      <c r="BX470">
        <f t="shared" si="661"/>
        <v>452342350</v>
      </c>
      <c r="BZ470">
        <f t="shared" si="662"/>
        <v>9046846</v>
      </c>
      <c r="CA470">
        <f t="shared" si="663"/>
        <v>15050000</v>
      </c>
      <c r="CB470">
        <f t="shared" si="664"/>
        <v>323101679</v>
      </c>
      <c r="CD470">
        <f t="shared" si="665"/>
        <v>12665585</v>
      </c>
      <c r="CE470">
        <f t="shared" si="666"/>
        <v>21070000</v>
      </c>
      <c r="CF470">
        <f t="shared" si="667"/>
        <v>452342350</v>
      </c>
      <c r="CH470" t="str">
        <f t="shared" si="668"/>
        <v>{{5,1,1,21712432,0}|</v>
      </c>
      <c r="CI470" t="str">
        <f t="shared" si="669"/>
        <v>{5,1,2,36120000,0}|</v>
      </c>
      <c r="CJ470" t="str">
        <f t="shared" si="670"/>
        <v>{5,1,3,775444029,3}}</v>
      </c>
      <c r="CK470" t="str">
        <f t="shared" si="671"/>
        <v/>
      </c>
      <c r="CL470" t="str">
        <f t="shared" si="672"/>
        <v>{{5,1,1,12665585,0}|</v>
      </c>
      <c r="CM470" t="str">
        <f t="shared" si="673"/>
        <v>{5,1,2,21070000,0}|</v>
      </c>
      <c r="CN470" t="str">
        <f t="shared" si="674"/>
        <v>{5,1,3,452342350,3}}</v>
      </c>
      <c r="CO470" t="str">
        <f t="shared" si="675"/>
        <v/>
      </c>
      <c r="CP470" t="str">
        <f t="shared" si="676"/>
        <v>{{5,1,1,9046846,0}|</v>
      </c>
      <c r="CQ470" t="str">
        <f t="shared" si="677"/>
        <v>{5,1,2,15050000,0}|</v>
      </c>
      <c r="CR470" t="str">
        <f t="shared" si="678"/>
        <v>{5,1,3,323101679,3}}</v>
      </c>
      <c r="CS470" t="str">
        <f t="shared" si="679"/>
        <v/>
      </c>
      <c r="CT470" t="str">
        <f t="shared" si="680"/>
        <v>{{5,1,1,12665585,0}|</v>
      </c>
      <c r="CU470" t="str">
        <f t="shared" si="681"/>
        <v>{5,1,2,21070000,0}|</v>
      </c>
      <c r="CV470" t="str">
        <f t="shared" si="682"/>
        <v>{5,1,3,452342350,3}}</v>
      </c>
    </row>
    <row r="471" spans="50:100" x14ac:dyDescent="0.15">
      <c r="AX471">
        <v>465</v>
      </c>
      <c r="AZ471">
        <f t="shared" ref="AZ471:BC471" si="697">AZ411</f>
        <v>1.5</v>
      </c>
      <c r="BA471">
        <f t="shared" si="697"/>
        <v>1.5</v>
      </c>
      <c r="BB471">
        <f t="shared" si="697"/>
        <v>0.375</v>
      </c>
      <c r="BC471">
        <f t="shared" si="697"/>
        <v>0</v>
      </c>
      <c r="BE471">
        <f t="shared" si="647"/>
        <v>1100</v>
      </c>
      <c r="BF471">
        <f t="shared" si="648"/>
        <v>1100</v>
      </c>
      <c r="BG471">
        <f t="shared" si="649"/>
        <v>200</v>
      </c>
      <c r="BH471">
        <f t="shared" si="650"/>
        <v>0</v>
      </c>
      <c r="BN471">
        <f>'sheet1 (2)'!Y470</f>
        <v>137055223</v>
      </c>
      <c r="BO471">
        <f>'sheet1 (2)'!Z470</f>
        <v>159600000</v>
      </c>
      <c r="BP471">
        <f>'sheet1 (2)'!AA470</f>
        <v>3426380596</v>
      </c>
      <c r="BR471">
        <f t="shared" si="656"/>
        <v>30152149</v>
      </c>
      <c r="BS471">
        <f t="shared" si="657"/>
        <v>35112000</v>
      </c>
      <c r="BT471">
        <f t="shared" si="658"/>
        <v>753803731</v>
      </c>
      <c r="BV471">
        <f t="shared" si="659"/>
        <v>30152149</v>
      </c>
      <c r="BW471">
        <f t="shared" si="660"/>
        <v>35112000</v>
      </c>
      <c r="BX471">
        <f t="shared" si="661"/>
        <v>753803731</v>
      </c>
      <c r="BZ471">
        <f t="shared" si="662"/>
        <v>5482208</v>
      </c>
      <c r="CA471">
        <f t="shared" si="663"/>
        <v>6384000</v>
      </c>
      <c r="CB471">
        <f t="shared" si="664"/>
        <v>137055223</v>
      </c>
      <c r="CD471">
        <f t="shared" si="665"/>
        <v>0</v>
      </c>
      <c r="CE471">
        <f t="shared" si="666"/>
        <v>0</v>
      </c>
      <c r="CF471">
        <f t="shared" si="667"/>
        <v>0</v>
      </c>
      <c r="CH471" t="str">
        <f t="shared" si="668"/>
        <v>{{5,1,1,30152149,0}|</v>
      </c>
      <c r="CI471" t="str">
        <f t="shared" si="669"/>
        <v>{5,1,2,35112000,0}|</v>
      </c>
      <c r="CJ471" t="str">
        <f t="shared" si="670"/>
        <v>{5,1,3,753803731,3}}</v>
      </c>
      <c r="CK471" t="str">
        <f t="shared" si="671"/>
        <v/>
      </c>
      <c r="CL471" t="str">
        <f t="shared" si="672"/>
        <v>{{5,1,1,30152149,0}|</v>
      </c>
      <c r="CM471" t="str">
        <f t="shared" si="673"/>
        <v>{5,1,2,35112000,0}|</v>
      </c>
      <c r="CN471" t="str">
        <f t="shared" si="674"/>
        <v>{5,1,3,753803731,3}}</v>
      </c>
      <c r="CO471" t="str">
        <f t="shared" si="675"/>
        <v/>
      </c>
      <c r="CP471" t="str">
        <f t="shared" si="676"/>
        <v>{{5,1,1,5482208,0}|</v>
      </c>
      <c r="CQ471" t="str">
        <f t="shared" si="677"/>
        <v>{5,1,2,6384000,0}|</v>
      </c>
      <c r="CR471" t="str">
        <f t="shared" si="678"/>
        <v>{5,1,3,137055223,3}}</v>
      </c>
      <c r="CS471" t="str">
        <f t="shared" si="679"/>
        <v/>
      </c>
      <c r="CT471" t="str">
        <f t="shared" si="680"/>
        <v>{{5,1,1,0,0}|</v>
      </c>
      <c r="CU471" t="str">
        <f t="shared" si="681"/>
        <v>{5,1,2,0,0}|</v>
      </c>
      <c r="CV471" t="str">
        <f t="shared" si="682"/>
        <v>{5,1,3,0,3}}</v>
      </c>
    </row>
    <row r="472" spans="50:100" x14ac:dyDescent="0.15">
      <c r="AX472">
        <v>466</v>
      </c>
      <c r="AZ472">
        <f t="shared" ref="AZ472:BC472" si="698">AZ412</f>
        <v>1.5</v>
      </c>
      <c r="BA472">
        <f t="shared" si="698"/>
        <v>0.375</v>
      </c>
      <c r="BB472">
        <f t="shared" si="698"/>
        <v>1.5</v>
      </c>
      <c r="BC472">
        <f t="shared" si="698"/>
        <v>0</v>
      </c>
      <c r="BE472">
        <f t="shared" si="647"/>
        <v>1100</v>
      </c>
      <c r="BF472">
        <f t="shared" si="648"/>
        <v>200</v>
      </c>
      <c r="BG472">
        <f t="shared" si="649"/>
        <v>1100</v>
      </c>
      <c r="BH472">
        <f t="shared" si="650"/>
        <v>0</v>
      </c>
      <c r="BN472">
        <f>'sheet1 (2)'!Y471</f>
        <v>151482089</v>
      </c>
      <c r="BO472">
        <f>'sheet1 (2)'!Z471</f>
        <v>161280000</v>
      </c>
      <c r="BP472">
        <f>'sheet1 (2)'!AA471</f>
        <v>3462447760</v>
      </c>
      <c r="BR472">
        <f t="shared" si="656"/>
        <v>33326059</v>
      </c>
      <c r="BS472">
        <f t="shared" si="657"/>
        <v>35481600</v>
      </c>
      <c r="BT472">
        <f t="shared" si="658"/>
        <v>761738507</v>
      </c>
      <c r="BV472">
        <f t="shared" si="659"/>
        <v>6059283</v>
      </c>
      <c r="BW472">
        <f t="shared" si="660"/>
        <v>6451200</v>
      </c>
      <c r="BX472">
        <f t="shared" si="661"/>
        <v>138497910</v>
      </c>
      <c r="BZ472">
        <f t="shared" si="662"/>
        <v>33326059</v>
      </c>
      <c r="CA472">
        <f t="shared" si="663"/>
        <v>35481600</v>
      </c>
      <c r="CB472">
        <f t="shared" si="664"/>
        <v>761738507</v>
      </c>
      <c r="CD472">
        <f t="shared" si="665"/>
        <v>0</v>
      </c>
      <c r="CE472">
        <f t="shared" si="666"/>
        <v>0</v>
      </c>
      <c r="CF472">
        <f t="shared" si="667"/>
        <v>0</v>
      </c>
      <c r="CH472" t="str">
        <f t="shared" si="668"/>
        <v>{{5,1,1,33326059,0}|</v>
      </c>
      <c r="CI472" t="str">
        <f t="shared" si="669"/>
        <v>{5,1,2,35481600,0}|</v>
      </c>
      <c r="CJ472" t="str">
        <f t="shared" si="670"/>
        <v>{5,1,3,761738507,3}}</v>
      </c>
      <c r="CK472" t="str">
        <f t="shared" si="671"/>
        <v/>
      </c>
      <c r="CL472" t="str">
        <f t="shared" si="672"/>
        <v>{{5,1,1,6059283,0}|</v>
      </c>
      <c r="CM472" t="str">
        <f t="shared" si="673"/>
        <v>{5,1,2,6451200,0}|</v>
      </c>
      <c r="CN472" t="str">
        <f t="shared" si="674"/>
        <v>{5,1,3,138497910,3}}</v>
      </c>
      <c r="CO472" t="str">
        <f t="shared" si="675"/>
        <v/>
      </c>
      <c r="CP472" t="str">
        <f t="shared" si="676"/>
        <v>{{5,1,1,33326059,0}|</v>
      </c>
      <c r="CQ472" t="str">
        <f t="shared" si="677"/>
        <v>{5,1,2,35481600,0}|</v>
      </c>
      <c r="CR472" t="str">
        <f t="shared" si="678"/>
        <v>{5,1,3,761738507,3}}</v>
      </c>
      <c r="CS472" t="str">
        <f t="shared" si="679"/>
        <v/>
      </c>
      <c r="CT472" t="str">
        <f t="shared" si="680"/>
        <v>{{5,1,1,0,0}|</v>
      </c>
      <c r="CU472" t="str">
        <f t="shared" si="681"/>
        <v>{5,1,2,0,0}|</v>
      </c>
      <c r="CV472" t="str">
        <f t="shared" si="682"/>
        <v>{5,1,3,0,3}}</v>
      </c>
    </row>
    <row r="473" spans="50:100" x14ac:dyDescent="0.15">
      <c r="AX473">
        <v>467</v>
      </c>
      <c r="AZ473">
        <f t="shared" ref="AZ473:BC473" si="699">AZ413</f>
        <v>0.75</v>
      </c>
      <c r="BA473">
        <f t="shared" si="699"/>
        <v>0.5</v>
      </c>
      <c r="BB473">
        <f t="shared" si="699"/>
        <v>3</v>
      </c>
      <c r="BC473">
        <f t="shared" si="699"/>
        <v>3</v>
      </c>
      <c r="BE473">
        <f t="shared" si="647"/>
        <v>620</v>
      </c>
      <c r="BF473">
        <f t="shared" si="648"/>
        <v>420</v>
      </c>
      <c r="BG473">
        <f t="shared" si="649"/>
        <v>1200</v>
      </c>
      <c r="BH473">
        <f t="shared" si="650"/>
        <v>1200</v>
      </c>
      <c r="BN473">
        <f>'sheet1 (2)'!Y472</f>
        <v>9137014</v>
      </c>
      <c r="BO473">
        <f>'sheet1 (2)'!Z472</f>
        <v>2128000</v>
      </c>
      <c r="BP473">
        <f>'sheet1 (2)'!AA472</f>
        <v>45685073</v>
      </c>
      <c r="BR473">
        <f t="shared" si="656"/>
        <v>1132989</v>
      </c>
      <c r="BS473">
        <f t="shared" si="657"/>
        <v>263872</v>
      </c>
      <c r="BT473">
        <f t="shared" si="658"/>
        <v>5664949</v>
      </c>
      <c r="BV473">
        <f t="shared" si="659"/>
        <v>767509</v>
      </c>
      <c r="BW473">
        <f t="shared" si="660"/>
        <v>178752</v>
      </c>
      <c r="BX473">
        <f t="shared" si="661"/>
        <v>3837546</v>
      </c>
      <c r="BZ473">
        <f t="shared" si="662"/>
        <v>2192883</v>
      </c>
      <c r="CA473">
        <f t="shared" si="663"/>
        <v>510720</v>
      </c>
      <c r="CB473">
        <f t="shared" si="664"/>
        <v>10964417</v>
      </c>
      <c r="CD473">
        <f t="shared" si="665"/>
        <v>2192883</v>
      </c>
      <c r="CE473">
        <f t="shared" si="666"/>
        <v>510720</v>
      </c>
      <c r="CF473">
        <f t="shared" si="667"/>
        <v>10964417</v>
      </c>
      <c r="CH473" t="str">
        <f t="shared" si="668"/>
        <v>{{5,1,1,1132989,0}|</v>
      </c>
      <c r="CI473" t="str">
        <f t="shared" si="669"/>
        <v>{5,1,2,263872,0}|</v>
      </c>
      <c r="CJ473" t="str">
        <f t="shared" si="670"/>
        <v>{5,1,3,5664949,3}}</v>
      </c>
      <c r="CK473" t="str">
        <f t="shared" si="671"/>
        <v/>
      </c>
      <c r="CL473" t="str">
        <f t="shared" si="672"/>
        <v>{{5,1,1,767509,0}|</v>
      </c>
      <c r="CM473" t="str">
        <f t="shared" si="673"/>
        <v>{5,1,2,178752,0}|</v>
      </c>
      <c r="CN473" t="str">
        <f t="shared" si="674"/>
        <v>{5,1,3,3837546,3}}</v>
      </c>
      <c r="CO473" t="str">
        <f t="shared" si="675"/>
        <v/>
      </c>
      <c r="CP473" t="str">
        <f t="shared" si="676"/>
        <v>{{5,1,1,2192883,0}|</v>
      </c>
      <c r="CQ473" t="str">
        <f t="shared" si="677"/>
        <v>{5,1,2,510720,0}|</v>
      </c>
      <c r="CR473" t="str">
        <f t="shared" si="678"/>
        <v>{5,1,3,10964417,3}}</v>
      </c>
      <c r="CS473" t="str">
        <f t="shared" si="679"/>
        <v/>
      </c>
      <c r="CT473" t="str">
        <f t="shared" si="680"/>
        <v>{{5,1,1,2192883,0}|</v>
      </c>
      <c r="CU473" t="str">
        <f t="shared" si="681"/>
        <v>{5,1,2,510720,0}|</v>
      </c>
      <c r="CV473" t="str">
        <f t="shared" si="682"/>
        <v>{5,1,3,10964417,3}}</v>
      </c>
    </row>
    <row r="474" spans="50:100" x14ac:dyDescent="0.15">
      <c r="AX474">
        <v>468</v>
      </c>
      <c r="AZ474">
        <f t="shared" ref="AZ474:BC474" si="700">AZ414</f>
        <v>0</v>
      </c>
      <c r="BA474">
        <f t="shared" si="700"/>
        <v>0.6</v>
      </c>
      <c r="BB474">
        <f t="shared" si="700"/>
        <v>0.6</v>
      </c>
      <c r="BC474">
        <f t="shared" si="700"/>
        <v>1.5</v>
      </c>
      <c r="BE474">
        <f t="shared" si="647"/>
        <v>0</v>
      </c>
      <c r="BF474">
        <f t="shared" si="648"/>
        <v>500</v>
      </c>
      <c r="BG474">
        <f t="shared" si="649"/>
        <v>500</v>
      </c>
      <c r="BH474">
        <f t="shared" si="650"/>
        <v>1100</v>
      </c>
      <c r="BN474">
        <f>'sheet1 (2)'!Y473</f>
        <v>11349134</v>
      </c>
      <c r="BO474">
        <f>'sheet1 (2)'!Z473</f>
        <v>2016000</v>
      </c>
      <c r="BP474">
        <f>'sheet1 (2)'!AA473</f>
        <v>43280596</v>
      </c>
      <c r="BR474">
        <f t="shared" si="656"/>
        <v>0</v>
      </c>
      <c r="BS474">
        <f t="shared" si="657"/>
        <v>0</v>
      </c>
      <c r="BT474">
        <f t="shared" si="658"/>
        <v>0</v>
      </c>
      <c r="BV474">
        <f t="shared" si="659"/>
        <v>1134913</v>
      </c>
      <c r="BW474">
        <f t="shared" si="660"/>
        <v>201600</v>
      </c>
      <c r="BX474">
        <f t="shared" si="661"/>
        <v>4328059</v>
      </c>
      <c r="BZ474">
        <f t="shared" si="662"/>
        <v>1134913</v>
      </c>
      <c r="CA474">
        <f t="shared" si="663"/>
        <v>201600</v>
      </c>
      <c r="CB474">
        <f t="shared" si="664"/>
        <v>4328059</v>
      </c>
      <c r="CD474">
        <f t="shared" si="665"/>
        <v>2496809</v>
      </c>
      <c r="CE474">
        <f t="shared" si="666"/>
        <v>443520</v>
      </c>
      <c r="CF474">
        <f t="shared" si="667"/>
        <v>9521731</v>
      </c>
      <c r="CH474" t="str">
        <f t="shared" si="668"/>
        <v>{{5,1,1,0,0}|</v>
      </c>
      <c r="CI474" t="str">
        <f t="shared" si="669"/>
        <v>{5,1,2,0,0}|</v>
      </c>
      <c r="CJ474" t="str">
        <f t="shared" si="670"/>
        <v>{5,1,3,0,3}}</v>
      </c>
      <c r="CK474" t="str">
        <f t="shared" si="671"/>
        <v/>
      </c>
      <c r="CL474" t="str">
        <f t="shared" si="672"/>
        <v>{{5,1,1,1134913,0}|</v>
      </c>
      <c r="CM474" t="str">
        <f t="shared" si="673"/>
        <v>{5,1,2,201600,0}|</v>
      </c>
      <c r="CN474" t="str">
        <f t="shared" si="674"/>
        <v>{5,1,3,4328059,3}}</v>
      </c>
      <c r="CO474" t="str">
        <f t="shared" si="675"/>
        <v/>
      </c>
      <c r="CP474" t="str">
        <f t="shared" si="676"/>
        <v>{{5,1,1,1134913,0}|</v>
      </c>
      <c r="CQ474" t="str">
        <f t="shared" si="677"/>
        <v>{5,1,2,201600,0}|</v>
      </c>
      <c r="CR474" t="str">
        <f t="shared" si="678"/>
        <v>{5,1,3,4328059,3}}</v>
      </c>
      <c r="CS474" t="str">
        <f t="shared" si="679"/>
        <v/>
      </c>
      <c r="CT474" t="str">
        <f t="shared" si="680"/>
        <v>{{5,1,1,2496809,0}|</v>
      </c>
      <c r="CU474" t="str">
        <f t="shared" si="681"/>
        <v>{5,1,2,443520,0}|</v>
      </c>
      <c r="CV474" t="str">
        <f t="shared" si="682"/>
        <v>{5,1,3,9521731,3}}</v>
      </c>
    </row>
    <row r="475" spans="50:100" x14ac:dyDescent="0.15">
      <c r="AX475">
        <v>469</v>
      </c>
      <c r="AZ475">
        <f t="shared" ref="AZ475:BC475" si="701">AZ415</f>
        <v>1</v>
      </c>
      <c r="BA475">
        <f t="shared" si="701"/>
        <v>1</v>
      </c>
      <c r="BB475">
        <f t="shared" si="701"/>
        <v>1.5</v>
      </c>
      <c r="BC475">
        <f t="shared" si="701"/>
        <v>0.75</v>
      </c>
      <c r="BE475">
        <f t="shared" si="647"/>
        <v>700</v>
      </c>
      <c r="BF475">
        <f t="shared" si="648"/>
        <v>700</v>
      </c>
      <c r="BG475">
        <f t="shared" si="649"/>
        <v>1100</v>
      </c>
      <c r="BH475">
        <f t="shared" si="650"/>
        <v>620</v>
      </c>
      <c r="BN475">
        <f>'sheet1 (2)'!Y474</f>
        <v>20215645</v>
      </c>
      <c r="BO475">
        <f>'sheet1 (2)'!Z474</f>
        <v>3112200</v>
      </c>
      <c r="BP475">
        <f>'sheet1 (2)'!AA474</f>
        <v>66814420</v>
      </c>
      <c r="BR475">
        <f t="shared" si="656"/>
        <v>2830190</v>
      </c>
      <c r="BS475">
        <f t="shared" si="657"/>
        <v>435708</v>
      </c>
      <c r="BT475">
        <f t="shared" si="658"/>
        <v>9354018</v>
      </c>
      <c r="BV475">
        <f t="shared" si="659"/>
        <v>2830190</v>
      </c>
      <c r="BW475">
        <f t="shared" si="660"/>
        <v>435708</v>
      </c>
      <c r="BX475">
        <f t="shared" si="661"/>
        <v>9354018</v>
      </c>
      <c r="BZ475">
        <f t="shared" si="662"/>
        <v>4447441</v>
      </c>
      <c r="CA475">
        <f t="shared" si="663"/>
        <v>684684</v>
      </c>
      <c r="CB475">
        <f t="shared" si="664"/>
        <v>14699172</v>
      </c>
      <c r="CD475">
        <f t="shared" si="665"/>
        <v>2506739</v>
      </c>
      <c r="CE475">
        <f t="shared" si="666"/>
        <v>385912</v>
      </c>
      <c r="CF475">
        <f t="shared" si="667"/>
        <v>8284988</v>
      </c>
      <c r="CH475" t="str">
        <f t="shared" si="668"/>
        <v>{{5,1,1,2830190,0}|</v>
      </c>
      <c r="CI475" t="str">
        <f t="shared" si="669"/>
        <v>{5,1,2,435708,0}|</v>
      </c>
      <c r="CJ475" t="str">
        <f t="shared" si="670"/>
        <v>{5,1,3,9354018,3}}</v>
      </c>
      <c r="CK475" t="str">
        <f t="shared" si="671"/>
        <v/>
      </c>
      <c r="CL475" t="str">
        <f t="shared" si="672"/>
        <v>{{5,1,1,2830190,0}|</v>
      </c>
      <c r="CM475" t="str">
        <f t="shared" si="673"/>
        <v>{5,1,2,435708,0}|</v>
      </c>
      <c r="CN475" t="str">
        <f t="shared" si="674"/>
        <v>{5,1,3,9354018,3}}</v>
      </c>
      <c r="CO475" t="str">
        <f t="shared" si="675"/>
        <v/>
      </c>
      <c r="CP475" t="str">
        <f t="shared" si="676"/>
        <v>{{5,1,1,4447441,0}|</v>
      </c>
      <c r="CQ475" t="str">
        <f t="shared" si="677"/>
        <v>{5,1,2,684684,0}|</v>
      </c>
      <c r="CR475" t="str">
        <f t="shared" si="678"/>
        <v>{5,1,3,14699172,3}}</v>
      </c>
      <c r="CS475" t="str">
        <f t="shared" si="679"/>
        <v/>
      </c>
      <c r="CT475" t="str">
        <f t="shared" si="680"/>
        <v>{{5,1,1,2506739,0}|</v>
      </c>
      <c r="CU475" t="str">
        <f t="shared" si="681"/>
        <v>{5,1,2,385912,0}|</v>
      </c>
      <c r="CV475" t="str">
        <f t="shared" si="682"/>
        <v>{5,1,3,8284988,3}}</v>
      </c>
    </row>
    <row r="476" spans="50:100" x14ac:dyDescent="0.15">
      <c r="AX476">
        <v>470</v>
      </c>
      <c r="AZ476">
        <f t="shared" ref="AZ476:BC476" si="702">AZ416</f>
        <v>1.5</v>
      </c>
      <c r="BA476">
        <f t="shared" si="702"/>
        <v>0.5</v>
      </c>
      <c r="BB476">
        <f t="shared" si="702"/>
        <v>1.5</v>
      </c>
      <c r="BC476">
        <f t="shared" si="702"/>
        <v>1.5</v>
      </c>
      <c r="BE476">
        <f t="shared" si="647"/>
        <v>1100</v>
      </c>
      <c r="BF476">
        <f t="shared" si="648"/>
        <v>420</v>
      </c>
      <c r="BG476">
        <f t="shared" si="649"/>
        <v>1100</v>
      </c>
      <c r="BH476">
        <f t="shared" si="650"/>
        <v>1100</v>
      </c>
      <c r="BN476">
        <f>'sheet1 (2)'!Y475</f>
        <v>33470328</v>
      </c>
      <c r="BO476">
        <f>'sheet1 (2)'!Z475</f>
        <v>26611200</v>
      </c>
      <c r="BP476">
        <f>'sheet1 (2)'!AA475</f>
        <v>571303879</v>
      </c>
      <c r="BR476">
        <f t="shared" si="656"/>
        <v>7363472</v>
      </c>
      <c r="BS476">
        <f t="shared" si="657"/>
        <v>5854464</v>
      </c>
      <c r="BT476">
        <f t="shared" si="658"/>
        <v>125686853</v>
      </c>
      <c r="BV476">
        <f t="shared" si="659"/>
        <v>2811507</v>
      </c>
      <c r="BW476">
        <f t="shared" si="660"/>
        <v>2235340</v>
      </c>
      <c r="BX476">
        <f t="shared" si="661"/>
        <v>47989525</v>
      </c>
      <c r="BZ476">
        <f t="shared" si="662"/>
        <v>7363472</v>
      </c>
      <c r="CA476">
        <f t="shared" si="663"/>
        <v>5854464</v>
      </c>
      <c r="CB476">
        <f t="shared" si="664"/>
        <v>125686853</v>
      </c>
      <c r="CD476">
        <f t="shared" si="665"/>
        <v>7363472</v>
      </c>
      <c r="CE476">
        <f t="shared" si="666"/>
        <v>5854464</v>
      </c>
      <c r="CF476">
        <f t="shared" si="667"/>
        <v>125686853</v>
      </c>
      <c r="CH476" t="str">
        <f t="shared" si="668"/>
        <v>{{5,1,1,7363472,0}|</v>
      </c>
      <c r="CI476" t="str">
        <f t="shared" si="669"/>
        <v>{5,1,2,5854464,0}|</v>
      </c>
      <c r="CJ476" t="str">
        <f t="shared" si="670"/>
        <v>{5,1,3,125686853,3}}</v>
      </c>
      <c r="CK476" t="str">
        <f t="shared" si="671"/>
        <v/>
      </c>
      <c r="CL476" t="str">
        <f t="shared" si="672"/>
        <v>{{5,1,1,2811507,0}|</v>
      </c>
      <c r="CM476" t="str">
        <f t="shared" si="673"/>
        <v>{5,1,2,2235340,0}|</v>
      </c>
      <c r="CN476" t="str">
        <f t="shared" si="674"/>
        <v>{5,1,3,47989525,3}}</v>
      </c>
      <c r="CO476" t="str">
        <f t="shared" si="675"/>
        <v/>
      </c>
      <c r="CP476" t="str">
        <f t="shared" si="676"/>
        <v>{{5,1,1,7363472,0}|</v>
      </c>
      <c r="CQ476" t="str">
        <f t="shared" si="677"/>
        <v>{5,1,2,5854464,0}|</v>
      </c>
      <c r="CR476" t="str">
        <f t="shared" si="678"/>
        <v>{5,1,3,125686853,3}}</v>
      </c>
      <c r="CS476" t="str">
        <f t="shared" si="679"/>
        <v/>
      </c>
      <c r="CT476" t="str">
        <f t="shared" si="680"/>
        <v>{{5,1,1,7363472,0}|</v>
      </c>
      <c r="CU476" t="str">
        <f t="shared" si="681"/>
        <v>{5,1,2,5854464,0}|</v>
      </c>
      <c r="CV476" t="str">
        <f t="shared" si="682"/>
        <v>{5,1,3,125686853,3}}</v>
      </c>
    </row>
    <row r="477" spans="50:100" x14ac:dyDescent="0.15">
      <c r="AX477">
        <v>471</v>
      </c>
      <c r="AZ477">
        <f t="shared" ref="AZ477:BC477" si="703">AZ417</f>
        <v>1.5</v>
      </c>
      <c r="BA477">
        <f t="shared" si="703"/>
        <v>0.6</v>
      </c>
      <c r="BB477">
        <f t="shared" si="703"/>
        <v>1.5</v>
      </c>
      <c r="BC477">
        <f t="shared" si="703"/>
        <v>1</v>
      </c>
      <c r="BE477">
        <f t="shared" si="647"/>
        <v>1100</v>
      </c>
      <c r="BF477">
        <f t="shared" si="648"/>
        <v>500</v>
      </c>
      <c r="BG477">
        <f t="shared" si="649"/>
        <v>1100</v>
      </c>
      <c r="BH477">
        <f t="shared" si="650"/>
        <v>700</v>
      </c>
      <c r="BN477">
        <f>'sheet1 (2)'!Y476</f>
        <v>45228223</v>
      </c>
      <c r="BO477">
        <f>'sheet1 (2)'!Z476</f>
        <v>27930000</v>
      </c>
      <c r="BP477">
        <f>'sheet1 (2)'!AA476</f>
        <v>599616603</v>
      </c>
      <c r="BR477">
        <f t="shared" si="656"/>
        <v>9950209</v>
      </c>
      <c r="BS477">
        <f t="shared" si="657"/>
        <v>6144600</v>
      </c>
      <c r="BT477">
        <f t="shared" si="658"/>
        <v>131915652</v>
      </c>
      <c r="BV477">
        <f t="shared" si="659"/>
        <v>4522822</v>
      </c>
      <c r="BW477">
        <f t="shared" si="660"/>
        <v>2793000</v>
      </c>
      <c r="BX477">
        <f t="shared" si="661"/>
        <v>59961660</v>
      </c>
      <c r="BZ477">
        <f t="shared" si="662"/>
        <v>9950209</v>
      </c>
      <c r="CA477">
        <f t="shared" si="663"/>
        <v>6144600</v>
      </c>
      <c r="CB477">
        <f t="shared" si="664"/>
        <v>131915652</v>
      </c>
      <c r="CD477">
        <f t="shared" si="665"/>
        <v>6331951</v>
      </c>
      <c r="CE477">
        <f t="shared" si="666"/>
        <v>3910200</v>
      </c>
      <c r="CF477">
        <f t="shared" si="667"/>
        <v>83946324</v>
      </c>
      <c r="CH477" t="str">
        <f t="shared" si="668"/>
        <v>{{5,1,1,9950209,0}|</v>
      </c>
      <c r="CI477" t="str">
        <f t="shared" si="669"/>
        <v>{5,1,2,6144600,0}|</v>
      </c>
      <c r="CJ477" t="str">
        <f t="shared" si="670"/>
        <v>{5,1,3,131915652,3}}</v>
      </c>
      <c r="CK477" t="str">
        <f t="shared" si="671"/>
        <v/>
      </c>
      <c r="CL477" t="str">
        <f t="shared" si="672"/>
        <v>{{5,1,1,4522822,0}|</v>
      </c>
      <c r="CM477" t="str">
        <f t="shared" si="673"/>
        <v>{5,1,2,2793000,0}|</v>
      </c>
      <c r="CN477" t="str">
        <f t="shared" si="674"/>
        <v>{5,1,3,59961660,3}}</v>
      </c>
      <c r="CO477" t="str">
        <f t="shared" si="675"/>
        <v/>
      </c>
      <c r="CP477" t="str">
        <f t="shared" si="676"/>
        <v>{{5,1,1,9950209,0}|</v>
      </c>
      <c r="CQ477" t="str">
        <f t="shared" si="677"/>
        <v>{5,1,2,6144600,0}|</v>
      </c>
      <c r="CR477" t="str">
        <f t="shared" si="678"/>
        <v>{5,1,3,131915652,3}}</v>
      </c>
      <c r="CS477" t="str">
        <f t="shared" si="679"/>
        <v/>
      </c>
      <c r="CT477" t="str">
        <f t="shared" si="680"/>
        <v>{{5,1,1,6331951,0}|</v>
      </c>
      <c r="CU477" t="str">
        <f t="shared" si="681"/>
        <v>{5,1,2,3910200,0}|</v>
      </c>
      <c r="CV477" t="str">
        <f t="shared" si="682"/>
        <v>{5,1,3,83946324,3}}</v>
      </c>
    </row>
    <row r="478" spans="50:100" x14ac:dyDescent="0.15">
      <c r="AX478">
        <v>472</v>
      </c>
      <c r="AZ478">
        <f t="shared" ref="AZ478:BC478" si="704">AZ418</f>
        <v>1</v>
      </c>
      <c r="BA478">
        <f t="shared" si="704"/>
        <v>0.75</v>
      </c>
      <c r="BB478">
        <f t="shared" si="704"/>
        <v>1</v>
      </c>
      <c r="BC478">
        <f t="shared" si="704"/>
        <v>1.5</v>
      </c>
      <c r="BE478">
        <f t="shared" si="647"/>
        <v>700</v>
      </c>
      <c r="BF478">
        <f t="shared" si="648"/>
        <v>620</v>
      </c>
      <c r="BG478">
        <f t="shared" si="649"/>
        <v>700</v>
      </c>
      <c r="BH478">
        <f t="shared" si="650"/>
        <v>1100</v>
      </c>
      <c r="BN478">
        <f>'sheet1 (2)'!Y477</f>
        <v>97056738</v>
      </c>
      <c r="BO478">
        <f>'sheet1 (2)'!Z477</f>
        <v>168896000</v>
      </c>
      <c r="BP478">
        <f>'sheet1 (2)'!AA477</f>
        <v>3625952238</v>
      </c>
      <c r="BR478">
        <f t="shared" si="656"/>
        <v>13587943</v>
      </c>
      <c r="BS478">
        <f t="shared" si="657"/>
        <v>23645440</v>
      </c>
      <c r="BT478">
        <f t="shared" si="658"/>
        <v>507633313</v>
      </c>
      <c r="BV478">
        <f t="shared" si="659"/>
        <v>12035035</v>
      </c>
      <c r="BW478">
        <f t="shared" si="660"/>
        <v>20943104</v>
      </c>
      <c r="BX478">
        <f t="shared" si="661"/>
        <v>449618077</v>
      </c>
      <c r="BZ478">
        <f t="shared" si="662"/>
        <v>13587943</v>
      </c>
      <c r="CA478">
        <f t="shared" si="663"/>
        <v>23645440</v>
      </c>
      <c r="CB478">
        <f t="shared" si="664"/>
        <v>507633313</v>
      </c>
      <c r="CD478">
        <f t="shared" si="665"/>
        <v>21352482</v>
      </c>
      <c r="CE478">
        <f t="shared" si="666"/>
        <v>37157120</v>
      </c>
      <c r="CF478">
        <f t="shared" si="667"/>
        <v>797709492</v>
      </c>
      <c r="CH478" t="str">
        <f t="shared" si="668"/>
        <v>{{5,1,1,13587943,0}|</v>
      </c>
      <c r="CI478" t="str">
        <f t="shared" si="669"/>
        <v>{5,1,2,23645440,0}|</v>
      </c>
      <c r="CJ478" t="str">
        <f t="shared" si="670"/>
        <v>{5,1,3,507633313,3}}</v>
      </c>
      <c r="CK478" t="str">
        <f t="shared" si="671"/>
        <v/>
      </c>
      <c r="CL478" t="str">
        <f t="shared" si="672"/>
        <v>{{5,1,1,12035035,0}|</v>
      </c>
      <c r="CM478" t="str">
        <f t="shared" si="673"/>
        <v>{5,1,2,20943104,0}|</v>
      </c>
      <c r="CN478" t="str">
        <f t="shared" si="674"/>
        <v>{5,1,3,449618077,3}}</v>
      </c>
      <c r="CO478" t="str">
        <f t="shared" si="675"/>
        <v/>
      </c>
      <c r="CP478" t="str">
        <f t="shared" si="676"/>
        <v>{{5,1,1,13587943,0}|</v>
      </c>
      <c r="CQ478" t="str">
        <f t="shared" si="677"/>
        <v>{5,1,2,23645440,0}|</v>
      </c>
      <c r="CR478" t="str">
        <f t="shared" si="678"/>
        <v>{5,1,3,507633313,3}}</v>
      </c>
      <c r="CS478" t="str">
        <f t="shared" si="679"/>
        <v/>
      </c>
      <c r="CT478" t="str">
        <f t="shared" si="680"/>
        <v>{{5,1,1,21352482,0}|</v>
      </c>
      <c r="CU478" t="str">
        <f t="shared" si="681"/>
        <v>{5,1,2,37157120,0}|</v>
      </c>
      <c r="CV478" t="str">
        <f t="shared" si="682"/>
        <v>{5,1,3,797709492,3}}</v>
      </c>
    </row>
    <row r="479" spans="50:100" x14ac:dyDescent="0.15">
      <c r="AX479">
        <v>473</v>
      </c>
      <c r="AZ479">
        <f t="shared" ref="AZ479:BC479" si="705">AZ419</f>
        <v>1.5</v>
      </c>
      <c r="BA479">
        <f t="shared" si="705"/>
        <v>3</v>
      </c>
      <c r="BB479">
        <f t="shared" si="705"/>
        <v>3</v>
      </c>
      <c r="BC479">
        <f t="shared" si="705"/>
        <v>0.375</v>
      </c>
      <c r="BE479">
        <f t="shared" si="647"/>
        <v>1100</v>
      </c>
      <c r="BF479">
        <f t="shared" si="648"/>
        <v>1200</v>
      </c>
      <c r="BG479">
        <f t="shared" si="649"/>
        <v>1200</v>
      </c>
      <c r="BH479">
        <f t="shared" si="650"/>
        <v>200</v>
      </c>
      <c r="BN479">
        <f>'sheet1 (2)'!Y478</f>
        <v>103296358</v>
      </c>
      <c r="BO479">
        <f>'sheet1 (2)'!Z478</f>
        <v>201600000</v>
      </c>
      <c r="BP479">
        <f>'sheet1 (2)'!AA478</f>
        <v>4328059701</v>
      </c>
      <c r="BR479">
        <f t="shared" si="656"/>
        <v>22725198</v>
      </c>
      <c r="BS479">
        <f t="shared" si="657"/>
        <v>44352000</v>
      </c>
      <c r="BT479">
        <f t="shared" si="658"/>
        <v>952173134</v>
      </c>
      <c r="BV479">
        <f t="shared" si="659"/>
        <v>24791125</v>
      </c>
      <c r="BW479">
        <f t="shared" si="660"/>
        <v>48384000</v>
      </c>
      <c r="BX479">
        <f t="shared" si="661"/>
        <v>1038734328</v>
      </c>
      <c r="BZ479">
        <f t="shared" si="662"/>
        <v>24791125</v>
      </c>
      <c r="CA479">
        <f t="shared" si="663"/>
        <v>48384000</v>
      </c>
      <c r="CB479">
        <f t="shared" si="664"/>
        <v>1038734328</v>
      </c>
      <c r="CD479">
        <f t="shared" si="665"/>
        <v>4131854</v>
      </c>
      <c r="CE479">
        <f t="shared" si="666"/>
        <v>8064000</v>
      </c>
      <c r="CF479">
        <f t="shared" si="667"/>
        <v>173122388</v>
      </c>
      <c r="CH479" t="str">
        <f t="shared" si="668"/>
        <v>{{5,1,1,22725198,0}|</v>
      </c>
      <c r="CI479" t="str">
        <f t="shared" si="669"/>
        <v>{5,1,2,44352000,0}|</v>
      </c>
      <c r="CJ479" t="str">
        <f t="shared" si="670"/>
        <v>{5,1,3,952173134,3}}</v>
      </c>
      <c r="CK479" t="str">
        <f t="shared" si="671"/>
        <v/>
      </c>
      <c r="CL479" t="str">
        <f t="shared" si="672"/>
        <v>{{5,1,1,24791125,0}|</v>
      </c>
      <c r="CM479" t="str">
        <f t="shared" si="673"/>
        <v>{5,1,2,48384000,0}|</v>
      </c>
      <c r="CN479" t="str">
        <f t="shared" si="674"/>
        <v>{5,1,3,1038734328,3}}</v>
      </c>
      <c r="CO479" t="str">
        <f t="shared" si="675"/>
        <v/>
      </c>
      <c r="CP479" t="str">
        <f t="shared" si="676"/>
        <v>{{5,1,1,24791125,0}|</v>
      </c>
      <c r="CQ479" t="str">
        <f t="shared" si="677"/>
        <v>{5,1,2,48384000,0}|</v>
      </c>
      <c r="CR479" t="str">
        <f t="shared" si="678"/>
        <v>{5,1,3,1038734328,3}}</v>
      </c>
      <c r="CS479" t="str">
        <f t="shared" si="679"/>
        <v/>
      </c>
      <c r="CT479" t="str">
        <f t="shared" si="680"/>
        <v>{{5,1,1,4131854,0}|</v>
      </c>
      <c r="CU479" t="str">
        <f t="shared" si="681"/>
        <v>{5,1,2,8064000,0}|</v>
      </c>
      <c r="CV479" t="str">
        <f t="shared" si="682"/>
        <v>{5,1,3,173122388,3}}</v>
      </c>
    </row>
    <row r="480" spans="50:100" x14ac:dyDescent="0.15">
      <c r="AX480">
        <v>474</v>
      </c>
      <c r="AZ480">
        <f t="shared" ref="AZ480:BC480" si="706">AZ420</f>
        <v>3</v>
      </c>
      <c r="BA480">
        <f t="shared" si="706"/>
        <v>0.75</v>
      </c>
      <c r="BB480">
        <f t="shared" si="706"/>
        <v>0.6</v>
      </c>
      <c r="BC480">
        <f t="shared" si="706"/>
        <v>1.5</v>
      </c>
      <c r="BE480">
        <f t="shared" si="647"/>
        <v>1200</v>
      </c>
      <c r="BF480">
        <f t="shared" si="648"/>
        <v>620</v>
      </c>
      <c r="BG480">
        <f t="shared" si="649"/>
        <v>500</v>
      </c>
      <c r="BH480">
        <f t="shared" si="650"/>
        <v>1100</v>
      </c>
      <c r="BN480">
        <f>'sheet1 (2)'!Y479</f>
        <v>102229370</v>
      </c>
      <c r="BO480">
        <f>'sheet1 (2)'!Z479</f>
        <v>233275000</v>
      </c>
      <c r="BP480">
        <f>'sheet1 (2)'!AA479</f>
        <v>5008076025</v>
      </c>
      <c r="BR480">
        <f t="shared" si="656"/>
        <v>24535048</v>
      </c>
      <c r="BS480">
        <f t="shared" si="657"/>
        <v>55986000</v>
      </c>
      <c r="BT480">
        <f t="shared" si="658"/>
        <v>1201938246</v>
      </c>
      <c r="BV480">
        <f t="shared" si="659"/>
        <v>12676441</v>
      </c>
      <c r="BW480">
        <f t="shared" si="660"/>
        <v>28926100</v>
      </c>
      <c r="BX480">
        <f t="shared" si="661"/>
        <v>621001427</v>
      </c>
      <c r="BZ480">
        <f t="shared" si="662"/>
        <v>10222937</v>
      </c>
      <c r="CA480">
        <f t="shared" si="663"/>
        <v>23327500</v>
      </c>
      <c r="CB480">
        <f t="shared" si="664"/>
        <v>500807602</v>
      </c>
      <c r="CD480">
        <f t="shared" si="665"/>
        <v>22490461</v>
      </c>
      <c r="CE480">
        <f t="shared" si="666"/>
        <v>51320500</v>
      </c>
      <c r="CF480">
        <f t="shared" si="667"/>
        <v>1101776725</v>
      </c>
      <c r="CH480" t="str">
        <f t="shared" si="668"/>
        <v>{{5,1,1,24535048,0}|</v>
      </c>
      <c r="CI480" t="str">
        <f t="shared" si="669"/>
        <v>{5,1,2,55986000,0}|</v>
      </c>
      <c r="CJ480" t="str">
        <f t="shared" si="670"/>
        <v>{5,1,3,1201938246,3}}</v>
      </c>
      <c r="CK480" t="str">
        <f t="shared" si="671"/>
        <v/>
      </c>
      <c r="CL480" t="str">
        <f t="shared" si="672"/>
        <v>{{5,1,1,12676441,0}|</v>
      </c>
      <c r="CM480" t="str">
        <f t="shared" si="673"/>
        <v>{5,1,2,28926100,0}|</v>
      </c>
      <c r="CN480" t="str">
        <f t="shared" si="674"/>
        <v>{5,1,3,621001427,3}}</v>
      </c>
      <c r="CO480" t="str">
        <f t="shared" si="675"/>
        <v/>
      </c>
      <c r="CP480" t="str">
        <f t="shared" si="676"/>
        <v>{{5,1,1,10222937,0}|</v>
      </c>
      <c r="CQ480" t="str">
        <f t="shared" si="677"/>
        <v>{5,1,2,23327500,0}|</v>
      </c>
      <c r="CR480" t="str">
        <f t="shared" si="678"/>
        <v>{5,1,3,500807602,3}}</v>
      </c>
      <c r="CS480" t="str">
        <f t="shared" si="679"/>
        <v/>
      </c>
      <c r="CT480" t="str">
        <f t="shared" si="680"/>
        <v>{{5,1,1,22490461,0}|</v>
      </c>
      <c r="CU480" t="str">
        <f t="shared" si="681"/>
        <v>{5,1,2,51320500,0}|</v>
      </c>
      <c r="CV480" t="str">
        <f t="shared" si="682"/>
        <v>{5,1,3,1101776725,3}}</v>
      </c>
    </row>
    <row r="481" spans="50:100" x14ac:dyDescent="0.15">
      <c r="AX481">
        <v>475</v>
      </c>
      <c r="AZ481">
        <f t="shared" ref="AZ481:BC481" si="707">AZ421</f>
        <v>1</v>
      </c>
      <c r="BA481">
        <f t="shared" si="707"/>
        <v>0.75</v>
      </c>
      <c r="BB481">
        <f t="shared" si="707"/>
        <v>0.75</v>
      </c>
      <c r="BC481">
        <f t="shared" si="707"/>
        <v>3</v>
      </c>
      <c r="BE481">
        <f t="shared" si="647"/>
        <v>700</v>
      </c>
      <c r="BF481">
        <f t="shared" si="648"/>
        <v>620</v>
      </c>
      <c r="BG481">
        <f t="shared" si="649"/>
        <v>620</v>
      </c>
      <c r="BH481">
        <f t="shared" si="650"/>
        <v>1200</v>
      </c>
      <c r="BN481">
        <f>'sheet1 (2)'!Y480</f>
        <v>156242954</v>
      </c>
      <c r="BO481">
        <f>'sheet1 (2)'!Z480</f>
        <v>255360000</v>
      </c>
      <c r="BP481">
        <f>'sheet1 (2)'!AA480</f>
        <v>5482208954</v>
      </c>
      <c r="BR481">
        <f t="shared" si="656"/>
        <v>21874013</v>
      </c>
      <c r="BS481">
        <f t="shared" si="657"/>
        <v>35750400</v>
      </c>
      <c r="BT481">
        <f t="shared" si="658"/>
        <v>767509253</v>
      </c>
      <c r="BV481">
        <f t="shared" si="659"/>
        <v>19374126</v>
      </c>
      <c r="BW481">
        <f t="shared" si="660"/>
        <v>31664640</v>
      </c>
      <c r="BX481">
        <f t="shared" si="661"/>
        <v>679793910</v>
      </c>
      <c r="BZ481">
        <f t="shared" si="662"/>
        <v>19374126</v>
      </c>
      <c r="CA481">
        <f t="shared" si="663"/>
        <v>31664640</v>
      </c>
      <c r="CB481">
        <f t="shared" si="664"/>
        <v>679793910</v>
      </c>
      <c r="CD481">
        <f t="shared" si="665"/>
        <v>37498308</v>
      </c>
      <c r="CE481">
        <f t="shared" si="666"/>
        <v>61286400</v>
      </c>
      <c r="CF481">
        <f t="shared" si="667"/>
        <v>1315730148</v>
      </c>
      <c r="CH481" t="str">
        <f t="shared" si="668"/>
        <v>{{5,1,1,21874013,0}|</v>
      </c>
      <c r="CI481" t="str">
        <f t="shared" si="669"/>
        <v>{5,1,2,35750400,0}|</v>
      </c>
      <c r="CJ481" t="str">
        <f t="shared" si="670"/>
        <v>{5,1,3,767509253,3}}</v>
      </c>
      <c r="CK481" t="str">
        <f t="shared" si="671"/>
        <v/>
      </c>
      <c r="CL481" t="str">
        <f t="shared" si="672"/>
        <v>{{5,1,1,19374126,0}|</v>
      </c>
      <c r="CM481" t="str">
        <f t="shared" si="673"/>
        <v>{5,1,2,31664640,0}|</v>
      </c>
      <c r="CN481" t="str">
        <f t="shared" si="674"/>
        <v>{5,1,3,679793910,3}}</v>
      </c>
      <c r="CO481" t="str">
        <f t="shared" si="675"/>
        <v/>
      </c>
      <c r="CP481" t="str">
        <f t="shared" si="676"/>
        <v>{{5,1,1,19374126,0}|</v>
      </c>
      <c r="CQ481" t="str">
        <f t="shared" si="677"/>
        <v>{5,1,2,31664640,0}|</v>
      </c>
      <c r="CR481" t="str">
        <f t="shared" si="678"/>
        <v>{5,1,3,679793910,3}}</v>
      </c>
      <c r="CS481" t="str">
        <f t="shared" si="679"/>
        <v/>
      </c>
      <c r="CT481" t="str">
        <f t="shared" si="680"/>
        <v>{{5,1,1,37498308,0}|</v>
      </c>
      <c r="CU481" t="str">
        <f t="shared" si="681"/>
        <v>{5,1,2,61286400,0}|</v>
      </c>
      <c r="CV481" t="str">
        <f t="shared" si="682"/>
        <v>{5,1,3,1315730148,3}}</v>
      </c>
    </row>
    <row r="482" spans="50:100" x14ac:dyDescent="0.15">
      <c r="AX482">
        <v>476</v>
      </c>
      <c r="AZ482">
        <f t="shared" ref="AZ482:BC482" si="708">AZ422</f>
        <v>1</v>
      </c>
      <c r="BA482">
        <f t="shared" si="708"/>
        <v>0.75</v>
      </c>
      <c r="BB482">
        <f t="shared" si="708"/>
        <v>0.75</v>
      </c>
      <c r="BC482">
        <f t="shared" si="708"/>
        <v>3</v>
      </c>
      <c r="BE482">
        <f t="shared" si="647"/>
        <v>700</v>
      </c>
      <c r="BF482">
        <f t="shared" si="648"/>
        <v>620</v>
      </c>
      <c r="BG482">
        <f t="shared" si="649"/>
        <v>620</v>
      </c>
      <c r="BH482">
        <f t="shared" si="650"/>
        <v>1200</v>
      </c>
      <c r="BN482">
        <f>'sheet1 (2)'!Y481</f>
        <v>355862</v>
      </c>
      <c r="BO482">
        <f>'sheet1 (2)'!Z481</f>
        <v>51800</v>
      </c>
      <c r="BP482">
        <f>'sheet1 (2)'!AA481</f>
        <v>1112070</v>
      </c>
      <c r="BR482">
        <f t="shared" si="656"/>
        <v>49820</v>
      </c>
      <c r="BS482">
        <f t="shared" si="657"/>
        <v>7252</v>
      </c>
      <c r="BT482">
        <f t="shared" si="658"/>
        <v>155689</v>
      </c>
      <c r="BV482">
        <f t="shared" si="659"/>
        <v>44126</v>
      </c>
      <c r="BW482">
        <f t="shared" si="660"/>
        <v>6423</v>
      </c>
      <c r="BX482">
        <f t="shared" si="661"/>
        <v>137896</v>
      </c>
      <c r="BZ482">
        <f t="shared" si="662"/>
        <v>44126</v>
      </c>
      <c r="CA482">
        <f t="shared" si="663"/>
        <v>6423</v>
      </c>
      <c r="CB482">
        <f t="shared" si="664"/>
        <v>137896</v>
      </c>
      <c r="CD482">
        <f t="shared" si="665"/>
        <v>85406</v>
      </c>
      <c r="CE482">
        <f t="shared" si="666"/>
        <v>12432</v>
      </c>
      <c r="CF482">
        <f t="shared" si="667"/>
        <v>266896</v>
      </c>
      <c r="CH482" t="str">
        <f t="shared" si="668"/>
        <v>{{5,1,1,49820,0}|</v>
      </c>
      <c r="CI482" t="str">
        <f t="shared" si="669"/>
        <v>{5,1,2,7252,0}|</v>
      </c>
      <c r="CJ482" t="str">
        <f t="shared" si="670"/>
        <v>{5,1,3,155689,3}}</v>
      </c>
      <c r="CK482" t="str">
        <f t="shared" si="671"/>
        <v/>
      </c>
      <c r="CL482" t="str">
        <f t="shared" si="672"/>
        <v>{{5,1,1,44126,0}|</v>
      </c>
      <c r="CM482" t="str">
        <f t="shared" si="673"/>
        <v>{5,1,2,6423,0}|</v>
      </c>
      <c r="CN482" t="str">
        <f t="shared" si="674"/>
        <v>{5,1,3,137896,3}}</v>
      </c>
      <c r="CO482" t="str">
        <f t="shared" si="675"/>
        <v/>
      </c>
      <c r="CP482" t="str">
        <f t="shared" si="676"/>
        <v>{{5,1,1,44126,0}|</v>
      </c>
      <c r="CQ482" t="str">
        <f t="shared" si="677"/>
        <v>{5,1,2,6423,0}|</v>
      </c>
      <c r="CR482" t="str">
        <f t="shared" si="678"/>
        <v>{5,1,3,137896,3}}</v>
      </c>
      <c r="CS482" t="str">
        <f t="shared" si="679"/>
        <v/>
      </c>
      <c r="CT482" t="str">
        <f t="shared" si="680"/>
        <v>{{5,1,1,85406,0}|</v>
      </c>
      <c r="CU482" t="str">
        <f t="shared" si="681"/>
        <v>{5,1,2,12432,0}|</v>
      </c>
      <c r="CV482" t="str">
        <f t="shared" si="682"/>
        <v>{5,1,3,266896,3}}</v>
      </c>
    </row>
    <row r="483" spans="50:100" x14ac:dyDescent="0.15">
      <c r="AX483">
        <v>477</v>
      </c>
      <c r="AZ483">
        <f t="shared" ref="AZ483:BC483" si="709">AZ423</f>
        <v>1.375</v>
      </c>
      <c r="BA483">
        <f t="shared" si="709"/>
        <v>1.375</v>
      </c>
      <c r="BB483">
        <f t="shared" si="709"/>
        <v>0.45833333333333331</v>
      </c>
      <c r="BC483">
        <f t="shared" si="709"/>
        <v>2.75</v>
      </c>
      <c r="BE483">
        <f t="shared" si="647"/>
        <v>1000</v>
      </c>
      <c r="BF483">
        <f t="shared" si="648"/>
        <v>1000</v>
      </c>
      <c r="BG483">
        <f t="shared" si="649"/>
        <v>300</v>
      </c>
      <c r="BH483">
        <f t="shared" si="650"/>
        <v>1150</v>
      </c>
      <c r="BN483">
        <f>'sheet1 (2)'!Y482</f>
        <v>2891384</v>
      </c>
      <c r="BO483">
        <f>'sheet1 (2)'!Z482</f>
        <v>4144000</v>
      </c>
      <c r="BP483">
        <f>'sheet1 (2)'!AA482</f>
        <v>88965671</v>
      </c>
      <c r="BR483">
        <f t="shared" si="656"/>
        <v>578276</v>
      </c>
      <c r="BS483">
        <f t="shared" si="657"/>
        <v>828800</v>
      </c>
      <c r="BT483">
        <f t="shared" si="658"/>
        <v>17793134</v>
      </c>
      <c r="BV483">
        <f t="shared" si="659"/>
        <v>578276</v>
      </c>
      <c r="BW483">
        <f t="shared" si="660"/>
        <v>828800</v>
      </c>
      <c r="BX483">
        <f t="shared" si="661"/>
        <v>17793134</v>
      </c>
      <c r="BZ483">
        <f t="shared" si="662"/>
        <v>173483</v>
      </c>
      <c r="CA483">
        <f t="shared" si="663"/>
        <v>248640</v>
      </c>
      <c r="CB483">
        <f t="shared" si="664"/>
        <v>5337940</v>
      </c>
      <c r="CD483">
        <f t="shared" si="665"/>
        <v>665018</v>
      </c>
      <c r="CE483">
        <f t="shared" si="666"/>
        <v>953120</v>
      </c>
      <c r="CF483">
        <f t="shared" si="667"/>
        <v>20462104</v>
      </c>
      <c r="CH483" t="str">
        <f t="shared" si="668"/>
        <v>{{5,1,1,578276,0}|</v>
      </c>
      <c r="CI483" t="str">
        <f t="shared" si="669"/>
        <v>{5,1,2,828800,0}|</v>
      </c>
      <c r="CJ483" t="str">
        <f t="shared" si="670"/>
        <v>{5,1,3,17793134,3}}</v>
      </c>
      <c r="CK483" t="str">
        <f t="shared" si="671"/>
        <v/>
      </c>
      <c r="CL483" t="str">
        <f t="shared" si="672"/>
        <v>{{5,1,1,578276,0}|</v>
      </c>
      <c r="CM483" t="str">
        <f t="shared" si="673"/>
        <v>{5,1,2,828800,0}|</v>
      </c>
      <c r="CN483" t="str">
        <f t="shared" si="674"/>
        <v>{5,1,3,17793134,3}}</v>
      </c>
      <c r="CO483" t="str">
        <f t="shared" si="675"/>
        <v/>
      </c>
      <c r="CP483" t="str">
        <f t="shared" si="676"/>
        <v>{{5,1,1,173483,0}|</v>
      </c>
      <c r="CQ483" t="str">
        <f t="shared" si="677"/>
        <v>{5,1,2,248640,0}|</v>
      </c>
      <c r="CR483" t="str">
        <f t="shared" si="678"/>
        <v>{5,1,3,5337940,3}}</v>
      </c>
      <c r="CS483" t="str">
        <f t="shared" si="679"/>
        <v/>
      </c>
      <c r="CT483" t="str">
        <f t="shared" si="680"/>
        <v>{{5,1,1,665018,0}|</v>
      </c>
      <c r="CU483" t="str">
        <f t="shared" si="681"/>
        <v>{5,1,2,953120,0}|</v>
      </c>
      <c r="CV483" t="str">
        <f t="shared" si="682"/>
        <v>{5,1,3,20462104,3}}</v>
      </c>
    </row>
    <row r="484" spans="50:100" x14ac:dyDescent="0.15">
      <c r="AX484">
        <v>478</v>
      </c>
      <c r="AZ484">
        <f t="shared" ref="AZ484:BC484" si="710">AZ424</f>
        <v>0.91666666666666663</v>
      </c>
      <c r="BA484">
        <f t="shared" si="710"/>
        <v>0.91666666666666663</v>
      </c>
      <c r="BB484">
        <f t="shared" si="710"/>
        <v>0.55000000000000004</v>
      </c>
      <c r="BC484">
        <f t="shared" si="710"/>
        <v>0</v>
      </c>
      <c r="BE484">
        <f t="shared" si="647"/>
        <v>800</v>
      </c>
      <c r="BF484">
        <f t="shared" si="648"/>
        <v>800</v>
      </c>
      <c r="BG484">
        <f t="shared" si="649"/>
        <v>480</v>
      </c>
      <c r="BH484">
        <f t="shared" si="650"/>
        <v>0</v>
      </c>
      <c r="BN484">
        <f>'sheet1 (2)'!Y483</f>
        <v>3447419</v>
      </c>
      <c r="BO484">
        <f>'sheet1 (2)'!Z483</f>
        <v>4687900</v>
      </c>
      <c r="BP484">
        <f>'sheet1 (2)'!AA483</f>
        <v>100642416</v>
      </c>
      <c r="BR484">
        <f t="shared" si="656"/>
        <v>551587</v>
      </c>
      <c r="BS484">
        <f t="shared" si="657"/>
        <v>750064</v>
      </c>
      <c r="BT484">
        <f t="shared" si="658"/>
        <v>16102786</v>
      </c>
      <c r="BV484">
        <f t="shared" si="659"/>
        <v>551587</v>
      </c>
      <c r="BW484">
        <f t="shared" si="660"/>
        <v>750064</v>
      </c>
      <c r="BX484">
        <f t="shared" si="661"/>
        <v>16102786</v>
      </c>
      <c r="BZ484">
        <f t="shared" si="662"/>
        <v>330952</v>
      </c>
      <c r="CA484">
        <f t="shared" si="663"/>
        <v>450038</v>
      </c>
      <c r="CB484">
        <f t="shared" si="664"/>
        <v>9661671</v>
      </c>
      <c r="CD484">
        <f t="shared" si="665"/>
        <v>0</v>
      </c>
      <c r="CE484">
        <f t="shared" si="666"/>
        <v>0</v>
      </c>
      <c r="CF484">
        <f t="shared" si="667"/>
        <v>0</v>
      </c>
      <c r="CH484" t="str">
        <f t="shared" si="668"/>
        <v>{{5,1,1,551587,0}|</v>
      </c>
      <c r="CI484" t="str">
        <f t="shared" si="669"/>
        <v>{5,1,2,750064,0}|</v>
      </c>
      <c r="CJ484" t="str">
        <f t="shared" si="670"/>
        <v>{5,1,3,16102786,3}}</v>
      </c>
      <c r="CK484" t="str">
        <f t="shared" si="671"/>
        <v/>
      </c>
      <c r="CL484" t="str">
        <f t="shared" si="672"/>
        <v>{{5,1,1,551587,0}|</v>
      </c>
      <c r="CM484" t="str">
        <f t="shared" si="673"/>
        <v>{5,1,2,750064,0}|</v>
      </c>
      <c r="CN484" t="str">
        <f t="shared" si="674"/>
        <v>{5,1,3,16102786,3}}</v>
      </c>
      <c r="CO484" t="str">
        <f t="shared" si="675"/>
        <v/>
      </c>
      <c r="CP484" t="str">
        <f t="shared" si="676"/>
        <v>{{5,1,1,330952,0}|</v>
      </c>
      <c r="CQ484" t="str">
        <f t="shared" si="677"/>
        <v>{5,1,2,450038,0}|</v>
      </c>
      <c r="CR484" t="str">
        <f t="shared" si="678"/>
        <v>{5,1,3,9661671,3}}</v>
      </c>
      <c r="CS484" t="str">
        <f t="shared" si="679"/>
        <v/>
      </c>
      <c r="CT484" t="str">
        <f t="shared" si="680"/>
        <v>{{5,1,1,0,0}|</v>
      </c>
      <c r="CU484" t="str">
        <f t="shared" si="681"/>
        <v>{5,1,2,0,0}|</v>
      </c>
      <c r="CV484" t="str">
        <f t="shared" si="682"/>
        <v>{5,1,3,0,3}}</v>
      </c>
    </row>
    <row r="485" spans="50:100" x14ac:dyDescent="0.15">
      <c r="AX485">
        <v>479</v>
      </c>
      <c r="AZ485">
        <f t="shared" ref="AZ485:BC485" si="711">AZ425</f>
        <v>0.75</v>
      </c>
      <c r="BA485">
        <f t="shared" si="711"/>
        <v>0.5</v>
      </c>
      <c r="BB485">
        <f t="shared" si="711"/>
        <v>3</v>
      </c>
      <c r="BC485">
        <f t="shared" si="711"/>
        <v>3</v>
      </c>
      <c r="BE485">
        <f t="shared" si="647"/>
        <v>620</v>
      </c>
      <c r="BF485">
        <f t="shared" si="648"/>
        <v>420</v>
      </c>
      <c r="BG485">
        <f t="shared" si="649"/>
        <v>1200</v>
      </c>
      <c r="BH485">
        <f t="shared" si="650"/>
        <v>1200</v>
      </c>
      <c r="BN485">
        <f>'sheet1 (2)'!Y484</f>
        <v>5671561</v>
      </c>
      <c r="BO485">
        <f>'sheet1 (2)'!Z484</f>
        <v>7355600</v>
      </c>
      <c r="BP485">
        <f>'sheet1 (2)'!AA484</f>
        <v>157914067</v>
      </c>
      <c r="BR485">
        <f t="shared" si="656"/>
        <v>703273</v>
      </c>
      <c r="BS485">
        <f t="shared" si="657"/>
        <v>912094</v>
      </c>
      <c r="BT485">
        <f t="shared" si="658"/>
        <v>19581344</v>
      </c>
      <c r="BV485">
        <f t="shared" si="659"/>
        <v>476411</v>
      </c>
      <c r="BW485">
        <f t="shared" si="660"/>
        <v>617870</v>
      </c>
      <c r="BX485">
        <f t="shared" si="661"/>
        <v>13264781</v>
      </c>
      <c r="BZ485">
        <f t="shared" si="662"/>
        <v>1361174</v>
      </c>
      <c r="CA485">
        <f t="shared" si="663"/>
        <v>1765344</v>
      </c>
      <c r="CB485">
        <f t="shared" si="664"/>
        <v>37899376</v>
      </c>
      <c r="CD485">
        <f t="shared" si="665"/>
        <v>1361174</v>
      </c>
      <c r="CE485">
        <f t="shared" si="666"/>
        <v>1765344</v>
      </c>
      <c r="CF485">
        <f t="shared" si="667"/>
        <v>37899376</v>
      </c>
      <c r="CH485" t="str">
        <f t="shared" si="668"/>
        <v>{{5,1,1,703273,0}|</v>
      </c>
      <c r="CI485" t="str">
        <f t="shared" si="669"/>
        <v>{5,1,2,912094,0}|</v>
      </c>
      <c r="CJ485" t="str">
        <f t="shared" si="670"/>
        <v>{5,1,3,19581344,3}}</v>
      </c>
      <c r="CK485" t="str">
        <f t="shared" si="671"/>
        <v/>
      </c>
      <c r="CL485" t="str">
        <f t="shared" si="672"/>
        <v>{{5,1,1,476411,0}|</v>
      </c>
      <c r="CM485" t="str">
        <f t="shared" si="673"/>
        <v>{5,1,2,617870,0}|</v>
      </c>
      <c r="CN485" t="str">
        <f t="shared" si="674"/>
        <v>{5,1,3,13264781,3}}</v>
      </c>
      <c r="CO485" t="str">
        <f t="shared" si="675"/>
        <v/>
      </c>
      <c r="CP485" t="str">
        <f t="shared" si="676"/>
        <v>{{5,1,1,1361174,0}|</v>
      </c>
      <c r="CQ485" t="str">
        <f t="shared" si="677"/>
        <v>{5,1,2,1765344,0}|</v>
      </c>
      <c r="CR485" t="str">
        <f t="shared" si="678"/>
        <v>{5,1,3,37899376,3}}</v>
      </c>
      <c r="CS485" t="str">
        <f t="shared" si="679"/>
        <v/>
      </c>
      <c r="CT485" t="str">
        <f t="shared" si="680"/>
        <v>{{5,1,1,1361174,0}|</v>
      </c>
      <c r="CU485" t="str">
        <f t="shared" si="681"/>
        <v>{5,1,2,1765344,0}|</v>
      </c>
      <c r="CV485" t="str">
        <f t="shared" si="682"/>
        <v>{5,1,3,37899376,3}}</v>
      </c>
    </row>
    <row r="486" spans="50:100" x14ac:dyDescent="0.15">
      <c r="AX486">
        <v>480</v>
      </c>
      <c r="AZ486">
        <f t="shared" ref="AZ486:BC486" si="712">AZ426</f>
        <v>1</v>
      </c>
      <c r="BA486">
        <f t="shared" si="712"/>
        <v>1.5</v>
      </c>
      <c r="BB486">
        <f t="shared" si="712"/>
        <v>0.75</v>
      </c>
      <c r="BC486">
        <f t="shared" si="712"/>
        <v>1</v>
      </c>
      <c r="BE486">
        <f t="shared" si="647"/>
        <v>700</v>
      </c>
      <c r="BF486">
        <f t="shared" si="648"/>
        <v>1100</v>
      </c>
      <c r="BG486">
        <f t="shared" si="649"/>
        <v>620</v>
      </c>
      <c r="BH486">
        <f t="shared" si="650"/>
        <v>700</v>
      </c>
      <c r="BN486">
        <f>'sheet1 (2)'!Y485</f>
        <v>9007774</v>
      </c>
      <c r="BO486">
        <f>'sheet1 (2)'!Z485</f>
        <v>9893800</v>
      </c>
      <c r="BP486">
        <f>'sheet1 (2)'!AA485</f>
        <v>212405541</v>
      </c>
      <c r="BR486">
        <f t="shared" si="656"/>
        <v>1261088</v>
      </c>
      <c r="BS486">
        <f t="shared" si="657"/>
        <v>1385132</v>
      </c>
      <c r="BT486">
        <f t="shared" si="658"/>
        <v>29736775</v>
      </c>
      <c r="BV486">
        <f t="shared" si="659"/>
        <v>1981710</v>
      </c>
      <c r="BW486">
        <f t="shared" si="660"/>
        <v>2176636</v>
      </c>
      <c r="BX486">
        <f t="shared" si="661"/>
        <v>46729219</v>
      </c>
      <c r="BZ486">
        <f t="shared" si="662"/>
        <v>1116963</v>
      </c>
      <c r="CA486">
        <f t="shared" si="663"/>
        <v>1226831</v>
      </c>
      <c r="CB486">
        <f t="shared" si="664"/>
        <v>26338287</v>
      </c>
      <c r="CD486">
        <f t="shared" si="665"/>
        <v>1261088</v>
      </c>
      <c r="CE486">
        <f t="shared" si="666"/>
        <v>1385132</v>
      </c>
      <c r="CF486">
        <f t="shared" si="667"/>
        <v>29736775</v>
      </c>
      <c r="CH486" t="str">
        <f t="shared" si="668"/>
        <v>{{5,1,1,1261088,0}|</v>
      </c>
      <c r="CI486" t="str">
        <f t="shared" si="669"/>
        <v>{5,1,2,1385132,0}|</v>
      </c>
      <c r="CJ486" t="str">
        <f t="shared" si="670"/>
        <v>{5,1,3,29736775,3}}</v>
      </c>
      <c r="CK486" t="str">
        <f t="shared" si="671"/>
        <v/>
      </c>
      <c r="CL486" t="str">
        <f t="shared" si="672"/>
        <v>{{5,1,1,1981710,0}|</v>
      </c>
      <c r="CM486" t="str">
        <f t="shared" si="673"/>
        <v>{5,1,2,2176636,0}|</v>
      </c>
      <c r="CN486" t="str">
        <f t="shared" si="674"/>
        <v>{5,1,3,46729219,3}}</v>
      </c>
      <c r="CO486" t="str">
        <f t="shared" si="675"/>
        <v/>
      </c>
      <c r="CP486" t="str">
        <f t="shared" si="676"/>
        <v>{{5,1,1,1116963,0}|</v>
      </c>
      <c r="CQ486" t="str">
        <f t="shared" si="677"/>
        <v>{5,1,2,1226831,0}|</v>
      </c>
      <c r="CR486" t="str">
        <f t="shared" si="678"/>
        <v>{5,1,3,26338287,3}}</v>
      </c>
      <c r="CS486" t="str">
        <f t="shared" si="679"/>
        <v/>
      </c>
      <c r="CT486" t="str">
        <f t="shared" si="680"/>
        <v>{{5,1,1,1261088,0}|</v>
      </c>
      <c r="CU486" t="str">
        <f t="shared" si="681"/>
        <v>{5,1,2,1385132,0}|</v>
      </c>
      <c r="CV486" t="str">
        <f t="shared" si="682"/>
        <v>{5,1,3,29736775,3}}</v>
      </c>
    </row>
    <row r="487" spans="50:100" x14ac:dyDescent="0.15">
      <c r="AX487">
        <v>481</v>
      </c>
      <c r="AZ487">
        <f t="shared" ref="AZ487:BC487" si="713">AZ427</f>
        <v>1.5</v>
      </c>
      <c r="BA487">
        <f t="shared" si="713"/>
        <v>0.75</v>
      </c>
      <c r="BB487">
        <f t="shared" si="713"/>
        <v>1</v>
      </c>
      <c r="BC487">
        <f t="shared" si="713"/>
        <v>1</v>
      </c>
      <c r="BE487">
        <f t="shared" si="647"/>
        <v>1100</v>
      </c>
      <c r="BF487">
        <f t="shared" si="648"/>
        <v>620</v>
      </c>
      <c r="BG487">
        <f t="shared" si="649"/>
        <v>700</v>
      </c>
      <c r="BH487">
        <f t="shared" si="650"/>
        <v>700</v>
      </c>
      <c r="BN487">
        <f>'sheet1 (2)'!Y486</f>
        <v>3907274</v>
      </c>
      <c r="BO487">
        <f>'sheet1 (2)'!Z486</f>
        <v>1456000</v>
      </c>
      <c r="BP487">
        <f>'sheet1 (2)'!AA486</f>
        <v>31258208</v>
      </c>
      <c r="BR487">
        <f t="shared" si="656"/>
        <v>859600</v>
      </c>
      <c r="BS487">
        <f t="shared" si="657"/>
        <v>320320</v>
      </c>
      <c r="BT487">
        <f t="shared" si="658"/>
        <v>6876805</v>
      </c>
      <c r="BV487">
        <f t="shared" si="659"/>
        <v>484501</v>
      </c>
      <c r="BW487">
        <f t="shared" si="660"/>
        <v>180544</v>
      </c>
      <c r="BX487">
        <f t="shared" si="661"/>
        <v>3876017</v>
      </c>
      <c r="BZ487">
        <f t="shared" si="662"/>
        <v>547018</v>
      </c>
      <c r="CA487">
        <f t="shared" si="663"/>
        <v>203840</v>
      </c>
      <c r="CB487">
        <f t="shared" si="664"/>
        <v>4376149</v>
      </c>
      <c r="CD487">
        <f t="shared" si="665"/>
        <v>547018</v>
      </c>
      <c r="CE487">
        <f t="shared" si="666"/>
        <v>203840</v>
      </c>
      <c r="CF487">
        <f t="shared" si="667"/>
        <v>4376149</v>
      </c>
      <c r="CH487" t="str">
        <f t="shared" si="668"/>
        <v>{{5,1,1,859600,0}|</v>
      </c>
      <c r="CI487" t="str">
        <f t="shared" si="669"/>
        <v>{5,1,2,320320,0}|</v>
      </c>
      <c r="CJ487" t="str">
        <f t="shared" si="670"/>
        <v>{5,1,3,6876805,3}}</v>
      </c>
      <c r="CK487" t="str">
        <f t="shared" si="671"/>
        <v/>
      </c>
      <c r="CL487" t="str">
        <f t="shared" si="672"/>
        <v>{{5,1,1,484501,0}|</v>
      </c>
      <c r="CM487" t="str">
        <f t="shared" si="673"/>
        <v>{5,1,2,180544,0}|</v>
      </c>
      <c r="CN487" t="str">
        <f t="shared" si="674"/>
        <v>{5,1,3,3876017,3}}</v>
      </c>
      <c r="CO487" t="str">
        <f t="shared" si="675"/>
        <v/>
      </c>
      <c r="CP487" t="str">
        <f t="shared" si="676"/>
        <v>{{5,1,1,547018,0}|</v>
      </c>
      <c r="CQ487" t="str">
        <f t="shared" si="677"/>
        <v>{5,1,2,203840,0}|</v>
      </c>
      <c r="CR487" t="str">
        <f t="shared" si="678"/>
        <v>{5,1,3,4376149,3}}</v>
      </c>
      <c r="CS487" t="str">
        <f t="shared" si="679"/>
        <v/>
      </c>
      <c r="CT487" t="str">
        <f t="shared" si="680"/>
        <v>{{5,1,1,547018,0}|</v>
      </c>
      <c r="CU487" t="str">
        <f t="shared" si="681"/>
        <v>{5,1,2,203840,0}|</v>
      </c>
      <c r="CV487" t="str">
        <f t="shared" si="682"/>
        <v>{5,1,3,4376149,3}}</v>
      </c>
    </row>
    <row r="488" spans="50:100" x14ac:dyDescent="0.15">
      <c r="AX488">
        <v>482</v>
      </c>
      <c r="AZ488">
        <f t="shared" ref="AZ488:BC488" si="714">AZ428</f>
        <v>1.5</v>
      </c>
      <c r="BA488">
        <f t="shared" si="714"/>
        <v>0.75</v>
      </c>
      <c r="BB488">
        <f t="shared" si="714"/>
        <v>1</v>
      </c>
      <c r="BC488">
        <f t="shared" si="714"/>
        <v>1</v>
      </c>
      <c r="BE488">
        <f t="shared" si="647"/>
        <v>1100</v>
      </c>
      <c r="BF488">
        <f t="shared" si="648"/>
        <v>620</v>
      </c>
      <c r="BG488">
        <f t="shared" si="649"/>
        <v>700</v>
      </c>
      <c r="BH488">
        <f t="shared" si="650"/>
        <v>700</v>
      </c>
      <c r="BN488">
        <f>'sheet1 (2)'!Y487</f>
        <v>5079458</v>
      </c>
      <c r="BO488">
        <f>'sheet1 (2)'!Z487</f>
        <v>1456000</v>
      </c>
      <c r="BP488">
        <f>'sheet1 (2)'!AA487</f>
        <v>31258208</v>
      </c>
      <c r="BR488">
        <f t="shared" si="656"/>
        <v>1117480</v>
      </c>
      <c r="BS488">
        <f t="shared" si="657"/>
        <v>320320</v>
      </c>
      <c r="BT488">
        <f t="shared" si="658"/>
        <v>6876805</v>
      </c>
      <c r="BV488">
        <f t="shared" si="659"/>
        <v>629852</v>
      </c>
      <c r="BW488">
        <f t="shared" si="660"/>
        <v>180544</v>
      </c>
      <c r="BX488">
        <f t="shared" si="661"/>
        <v>3876017</v>
      </c>
      <c r="BZ488">
        <f t="shared" si="662"/>
        <v>711124</v>
      </c>
      <c r="CA488">
        <f t="shared" si="663"/>
        <v>203840</v>
      </c>
      <c r="CB488">
        <f t="shared" si="664"/>
        <v>4376149</v>
      </c>
      <c r="CD488">
        <f t="shared" si="665"/>
        <v>711124</v>
      </c>
      <c r="CE488">
        <f t="shared" si="666"/>
        <v>203840</v>
      </c>
      <c r="CF488">
        <f t="shared" si="667"/>
        <v>4376149</v>
      </c>
      <c r="CH488" t="str">
        <f t="shared" si="668"/>
        <v>{{5,1,1,1117480,0}|</v>
      </c>
      <c r="CI488" t="str">
        <f t="shared" si="669"/>
        <v>{5,1,2,320320,0}|</v>
      </c>
      <c r="CJ488" t="str">
        <f t="shared" si="670"/>
        <v>{5,1,3,6876805,3}}</v>
      </c>
      <c r="CK488" t="str">
        <f t="shared" si="671"/>
        <v/>
      </c>
      <c r="CL488" t="str">
        <f t="shared" si="672"/>
        <v>{{5,1,1,629852,0}|</v>
      </c>
      <c r="CM488" t="str">
        <f t="shared" si="673"/>
        <v>{5,1,2,180544,0}|</v>
      </c>
      <c r="CN488" t="str">
        <f t="shared" si="674"/>
        <v>{5,1,3,3876017,3}}</v>
      </c>
      <c r="CO488" t="str">
        <f t="shared" si="675"/>
        <v/>
      </c>
      <c r="CP488" t="str">
        <f t="shared" si="676"/>
        <v>{{5,1,1,711124,0}|</v>
      </c>
      <c r="CQ488" t="str">
        <f t="shared" si="677"/>
        <v>{5,1,2,203840,0}|</v>
      </c>
      <c r="CR488" t="str">
        <f t="shared" si="678"/>
        <v>{5,1,3,4376149,3}}</v>
      </c>
      <c r="CS488" t="str">
        <f t="shared" si="679"/>
        <v/>
      </c>
      <c r="CT488" t="str">
        <f t="shared" si="680"/>
        <v>{{5,1,1,711124,0}|</v>
      </c>
      <c r="CU488" t="str">
        <f t="shared" si="681"/>
        <v>{5,1,2,203840,0}|</v>
      </c>
      <c r="CV488" t="str">
        <f t="shared" si="682"/>
        <v>{5,1,3,4376149,3}}</v>
      </c>
    </row>
    <row r="489" spans="50:100" x14ac:dyDescent="0.15">
      <c r="AX489">
        <v>483</v>
      </c>
      <c r="AZ489">
        <f t="shared" ref="AZ489:BC489" si="715">AZ429</f>
        <v>3</v>
      </c>
      <c r="BA489">
        <f t="shared" si="715"/>
        <v>0.75</v>
      </c>
      <c r="BB489">
        <f t="shared" si="715"/>
        <v>1.5</v>
      </c>
      <c r="BC489">
        <f t="shared" si="715"/>
        <v>0.6</v>
      </c>
      <c r="BE489">
        <f t="shared" si="647"/>
        <v>1200</v>
      </c>
      <c r="BF489">
        <f t="shared" si="648"/>
        <v>620</v>
      </c>
      <c r="BG489">
        <f t="shared" si="649"/>
        <v>1100</v>
      </c>
      <c r="BH489">
        <f t="shared" si="650"/>
        <v>500</v>
      </c>
      <c r="BN489">
        <f>'sheet1 (2)'!Y488</f>
        <v>17504595</v>
      </c>
      <c r="BO489">
        <f>'sheet1 (2)'!Z488</f>
        <v>2620800</v>
      </c>
      <c r="BP489">
        <f>'sheet1 (2)'!AA488</f>
        <v>56264775</v>
      </c>
      <c r="BR489">
        <f t="shared" si="656"/>
        <v>4201102</v>
      </c>
      <c r="BS489">
        <f t="shared" si="657"/>
        <v>628992</v>
      </c>
      <c r="BT489">
        <f t="shared" si="658"/>
        <v>13503546</v>
      </c>
      <c r="BV489">
        <f t="shared" si="659"/>
        <v>2170569</v>
      </c>
      <c r="BW489">
        <f t="shared" si="660"/>
        <v>324979</v>
      </c>
      <c r="BX489">
        <f t="shared" si="661"/>
        <v>6976832</v>
      </c>
      <c r="BZ489">
        <f t="shared" si="662"/>
        <v>3851010</v>
      </c>
      <c r="CA489">
        <f t="shared" si="663"/>
        <v>576576</v>
      </c>
      <c r="CB489">
        <f t="shared" si="664"/>
        <v>12378250</v>
      </c>
      <c r="CD489">
        <f t="shared" si="665"/>
        <v>1750459</v>
      </c>
      <c r="CE489">
        <f t="shared" si="666"/>
        <v>262080</v>
      </c>
      <c r="CF489">
        <f t="shared" si="667"/>
        <v>5626477</v>
      </c>
      <c r="CH489" t="str">
        <f t="shared" si="668"/>
        <v>{{5,1,1,4201102,0}|</v>
      </c>
      <c r="CI489" t="str">
        <f t="shared" si="669"/>
        <v>{5,1,2,628992,0}|</v>
      </c>
      <c r="CJ489" t="str">
        <f t="shared" si="670"/>
        <v>{5,1,3,13503546,3}}</v>
      </c>
      <c r="CK489" t="str">
        <f t="shared" si="671"/>
        <v/>
      </c>
      <c r="CL489" t="str">
        <f t="shared" si="672"/>
        <v>{{5,1,1,2170569,0}|</v>
      </c>
      <c r="CM489" t="str">
        <f t="shared" si="673"/>
        <v>{5,1,2,324979,0}|</v>
      </c>
      <c r="CN489" t="str">
        <f t="shared" si="674"/>
        <v>{5,1,3,6976832,3}}</v>
      </c>
      <c r="CO489" t="str">
        <f t="shared" si="675"/>
        <v/>
      </c>
      <c r="CP489" t="str">
        <f t="shared" si="676"/>
        <v>{{5,1,1,3851010,0}|</v>
      </c>
      <c r="CQ489" t="str">
        <f t="shared" si="677"/>
        <v>{5,1,2,576576,0}|</v>
      </c>
      <c r="CR489" t="str">
        <f t="shared" si="678"/>
        <v>{5,1,3,12378250,3}}</v>
      </c>
      <c r="CS489" t="str">
        <f t="shared" si="679"/>
        <v/>
      </c>
      <c r="CT489" t="str">
        <f t="shared" si="680"/>
        <v>{{5,1,1,1750459,0}|</v>
      </c>
      <c r="CU489" t="str">
        <f t="shared" si="681"/>
        <v>{5,1,2,262080,0}|</v>
      </c>
      <c r="CV489" t="str">
        <f t="shared" si="682"/>
        <v>{5,1,3,5626477,3}}</v>
      </c>
    </row>
    <row r="490" spans="50:100" x14ac:dyDescent="0.15">
      <c r="AX490">
        <v>484</v>
      </c>
      <c r="AZ490">
        <f t="shared" ref="AZ490:BC490" si="716">AZ430</f>
        <v>0</v>
      </c>
      <c r="BA490">
        <f t="shared" si="716"/>
        <v>0.6</v>
      </c>
      <c r="BB490">
        <f t="shared" si="716"/>
        <v>0.6</v>
      </c>
      <c r="BC490">
        <f t="shared" si="716"/>
        <v>1.5</v>
      </c>
      <c r="BE490">
        <f t="shared" si="647"/>
        <v>0</v>
      </c>
      <c r="BF490">
        <f t="shared" si="648"/>
        <v>500</v>
      </c>
      <c r="BG490">
        <f t="shared" si="649"/>
        <v>500</v>
      </c>
      <c r="BH490">
        <f t="shared" si="650"/>
        <v>1100</v>
      </c>
      <c r="BN490">
        <f>'sheet1 (2)'!Y489</f>
        <v>28432946</v>
      </c>
      <c r="BO490">
        <f>'sheet1 (2)'!Z489</f>
        <v>3612000</v>
      </c>
      <c r="BP490">
        <f>'sheet1 (2)'!AA489</f>
        <v>77544402</v>
      </c>
      <c r="BR490">
        <f t="shared" si="656"/>
        <v>0</v>
      </c>
      <c r="BS490">
        <f t="shared" si="657"/>
        <v>0</v>
      </c>
      <c r="BT490">
        <f t="shared" si="658"/>
        <v>0</v>
      </c>
      <c r="BV490">
        <f t="shared" si="659"/>
        <v>2843294</v>
      </c>
      <c r="BW490">
        <f t="shared" si="660"/>
        <v>361200</v>
      </c>
      <c r="BX490">
        <f t="shared" si="661"/>
        <v>7754440</v>
      </c>
      <c r="BZ490">
        <f t="shared" si="662"/>
        <v>2843294</v>
      </c>
      <c r="CA490">
        <f t="shared" si="663"/>
        <v>361200</v>
      </c>
      <c r="CB490">
        <f t="shared" si="664"/>
        <v>7754440</v>
      </c>
      <c r="CD490">
        <f t="shared" si="665"/>
        <v>6255248</v>
      </c>
      <c r="CE490">
        <f t="shared" si="666"/>
        <v>794640</v>
      </c>
      <c r="CF490">
        <f t="shared" si="667"/>
        <v>17059768</v>
      </c>
      <c r="CH490" t="str">
        <f t="shared" si="668"/>
        <v>{{5,1,1,0,0}|</v>
      </c>
      <c r="CI490" t="str">
        <f t="shared" si="669"/>
        <v>{5,1,2,0,0}|</v>
      </c>
      <c r="CJ490" t="str">
        <f t="shared" si="670"/>
        <v>{5,1,3,0,3}}</v>
      </c>
      <c r="CK490" t="str">
        <f t="shared" si="671"/>
        <v/>
      </c>
      <c r="CL490" t="str">
        <f t="shared" si="672"/>
        <v>{{5,1,1,2843294,0}|</v>
      </c>
      <c r="CM490" t="str">
        <f t="shared" si="673"/>
        <v>{5,1,2,361200,0}|</v>
      </c>
      <c r="CN490" t="str">
        <f t="shared" si="674"/>
        <v>{5,1,3,7754440,3}}</v>
      </c>
      <c r="CO490" t="str">
        <f t="shared" si="675"/>
        <v/>
      </c>
      <c r="CP490" t="str">
        <f t="shared" si="676"/>
        <v>{{5,1,1,2843294,0}|</v>
      </c>
      <c r="CQ490" t="str">
        <f t="shared" si="677"/>
        <v>{5,1,2,361200,0}|</v>
      </c>
      <c r="CR490" t="str">
        <f t="shared" si="678"/>
        <v>{5,1,3,7754440,3}}</v>
      </c>
      <c r="CS490" t="str">
        <f t="shared" si="679"/>
        <v/>
      </c>
      <c r="CT490" t="str">
        <f t="shared" si="680"/>
        <v>{{5,1,1,6255248,0}|</v>
      </c>
      <c r="CU490" t="str">
        <f t="shared" si="681"/>
        <v>{5,1,2,794640,0}|</v>
      </c>
      <c r="CV490" t="str">
        <f t="shared" si="682"/>
        <v>{5,1,3,17059768,3}}</v>
      </c>
    </row>
    <row r="491" spans="50:100" x14ac:dyDescent="0.15">
      <c r="AX491">
        <v>485</v>
      </c>
      <c r="AZ491">
        <f t="shared" ref="AZ491:BC491" si="717">AZ431</f>
        <v>1.5</v>
      </c>
      <c r="BA491">
        <f t="shared" si="717"/>
        <v>0.75</v>
      </c>
      <c r="BB491">
        <f t="shared" si="717"/>
        <v>0.75</v>
      </c>
      <c r="BC491">
        <f t="shared" si="717"/>
        <v>1.5</v>
      </c>
      <c r="BE491">
        <f t="shared" si="647"/>
        <v>1100</v>
      </c>
      <c r="BF491">
        <f t="shared" si="648"/>
        <v>620</v>
      </c>
      <c r="BG491">
        <f t="shared" si="649"/>
        <v>620</v>
      </c>
      <c r="BH491">
        <f t="shared" si="650"/>
        <v>1100</v>
      </c>
      <c r="BN491">
        <f>'sheet1 (2)'!Y490</f>
        <v>41357014</v>
      </c>
      <c r="BO491">
        <f>'sheet1 (2)'!Z490</f>
        <v>26488000</v>
      </c>
      <c r="BP491">
        <f>'sheet1 (2)'!AA490</f>
        <v>568658954</v>
      </c>
      <c r="BR491">
        <f t="shared" si="656"/>
        <v>9098543</v>
      </c>
      <c r="BS491">
        <f t="shared" si="657"/>
        <v>5827360</v>
      </c>
      <c r="BT491">
        <f t="shared" si="658"/>
        <v>125104969</v>
      </c>
      <c r="BV491">
        <f t="shared" si="659"/>
        <v>5128269</v>
      </c>
      <c r="BW491">
        <f t="shared" si="660"/>
        <v>3284512</v>
      </c>
      <c r="BX491">
        <f t="shared" si="661"/>
        <v>70513710</v>
      </c>
      <c r="BZ491">
        <f t="shared" si="662"/>
        <v>5128269</v>
      </c>
      <c r="CA491">
        <f t="shared" si="663"/>
        <v>3284512</v>
      </c>
      <c r="CB491">
        <f t="shared" si="664"/>
        <v>70513710</v>
      </c>
      <c r="CD491">
        <f t="shared" si="665"/>
        <v>9098543</v>
      </c>
      <c r="CE491">
        <f t="shared" si="666"/>
        <v>5827360</v>
      </c>
      <c r="CF491">
        <f t="shared" si="667"/>
        <v>125104969</v>
      </c>
      <c r="CH491" t="str">
        <f t="shared" si="668"/>
        <v>{{5,1,1,9098543,0}|</v>
      </c>
      <c r="CI491" t="str">
        <f t="shared" si="669"/>
        <v>{5,1,2,5827360,0}|</v>
      </c>
      <c r="CJ491" t="str">
        <f t="shared" si="670"/>
        <v>{5,1,3,125104969,3}}</v>
      </c>
      <c r="CK491" t="str">
        <f t="shared" si="671"/>
        <v/>
      </c>
      <c r="CL491" t="str">
        <f t="shared" si="672"/>
        <v>{{5,1,1,5128269,0}|</v>
      </c>
      <c r="CM491" t="str">
        <f t="shared" si="673"/>
        <v>{5,1,2,3284512,0}|</v>
      </c>
      <c r="CN491" t="str">
        <f t="shared" si="674"/>
        <v>{5,1,3,70513710,3}}</v>
      </c>
      <c r="CO491" t="str">
        <f t="shared" si="675"/>
        <v/>
      </c>
      <c r="CP491" t="str">
        <f t="shared" si="676"/>
        <v>{{5,1,1,5128269,0}|</v>
      </c>
      <c r="CQ491" t="str">
        <f t="shared" si="677"/>
        <v>{5,1,2,3284512,0}|</v>
      </c>
      <c r="CR491" t="str">
        <f t="shared" si="678"/>
        <v>{5,1,3,70513710,3}}</v>
      </c>
      <c r="CS491" t="str">
        <f t="shared" si="679"/>
        <v/>
      </c>
      <c r="CT491" t="str">
        <f t="shared" si="680"/>
        <v>{{5,1,1,9098543,0}|</v>
      </c>
      <c r="CU491" t="str">
        <f t="shared" si="681"/>
        <v>{5,1,2,5827360,0}|</v>
      </c>
      <c r="CV491" t="str">
        <f t="shared" si="682"/>
        <v>{5,1,3,125104969,3}}</v>
      </c>
    </row>
    <row r="492" spans="50:100" x14ac:dyDescent="0.15">
      <c r="AX492">
        <v>486</v>
      </c>
      <c r="AZ492">
        <f t="shared" ref="AZ492:BC492" si="718">AZ432</f>
        <v>1</v>
      </c>
      <c r="BA492">
        <f t="shared" si="718"/>
        <v>0.6</v>
      </c>
      <c r="BB492">
        <f t="shared" si="718"/>
        <v>1</v>
      </c>
      <c r="BC492">
        <f t="shared" si="718"/>
        <v>3</v>
      </c>
      <c r="BE492">
        <f t="shared" si="647"/>
        <v>700</v>
      </c>
      <c r="BF492">
        <f t="shared" si="648"/>
        <v>500</v>
      </c>
      <c r="BG492">
        <f t="shared" si="649"/>
        <v>700</v>
      </c>
      <c r="BH492">
        <f t="shared" si="650"/>
        <v>1200</v>
      </c>
      <c r="BN492">
        <f>'sheet1 (2)'!Y491</f>
        <v>58428805</v>
      </c>
      <c r="BO492">
        <f>'sheet1 (2)'!Z491</f>
        <v>28350000</v>
      </c>
      <c r="BP492">
        <f>'sheet1 (2)'!AA491</f>
        <v>608633394</v>
      </c>
      <c r="BR492">
        <f t="shared" si="656"/>
        <v>8180032</v>
      </c>
      <c r="BS492">
        <f t="shared" si="657"/>
        <v>3969000</v>
      </c>
      <c r="BT492">
        <f t="shared" si="658"/>
        <v>85208675</v>
      </c>
      <c r="BV492">
        <f t="shared" si="659"/>
        <v>5842880</v>
      </c>
      <c r="BW492">
        <f t="shared" si="660"/>
        <v>2835000</v>
      </c>
      <c r="BX492">
        <f t="shared" si="661"/>
        <v>60863339</v>
      </c>
      <c r="BZ492">
        <f t="shared" si="662"/>
        <v>8180032</v>
      </c>
      <c r="CA492">
        <f t="shared" si="663"/>
        <v>3969000</v>
      </c>
      <c r="CB492">
        <f t="shared" si="664"/>
        <v>85208675</v>
      </c>
      <c r="CD492">
        <f t="shared" si="665"/>
        <v>14022913</v>
      </c>
      <c r="CE492">
        <f t="shared" si="666"/>
        <v>6804000</v>
      </c>
      <c r="CF492">
        <f t="shared" si="667"/>
        <v>146072014</v>
      </c>
      <c r="CH492" t="str">
        <f t="shared" si="668"/>
        <v>{{5,1,1,8180032,0}|</v>
      </c>
      <c r="CI492" t="str">
        <f t="shared" si="669"/>
        <v>{5,1,2,3969000,0}|</v>
      </c>
      <c r="CJ492" t="str">
        <f t="shared" si="670"/>
        <v>{5,1,3,85208675,3}}</v>
      </c>
      <c r="CK492" t="str">
        <f t="shared" si="671"/>
        <v/>
      </c>
      <c r="CL492" t="str">
        <f t="shared" si="672"/>
        <v>{{5,1,1,5842880,0}|</v>
      </c>
      <c r="CM492" t="str">
        <f t="shared" si="673"/>
        <v>{5,1,2,2835000,0}|</v>
      </c>
      <c r="CN492" t="str">
        <f t="shared" si="674"/>
        <v>{5,1,3,60863339,3}}</v>
      </c>
      <c r="CO492" t="str">
        <f t="shared" si="675"/>
        <v/>
      </c>
      <c r="CP492" t="str">
        <f t="shared" si="676"/>
        <v>{{5,1,1,8180032,0}|</v>
      </c>
      <c r="CQ492" t="str">
        <f t="shared" si="677"/>
        <v>{5,1,2,3969000,0}|</v>
      </c>
      <c r="CR492" t="str">
        <f t="shared" si="678"/>
        <v>{5,1,3,85208675,3}}</v>
      </c>
      <c r="CS492" t="str">
        <f t="shared" si="679"/>
        <v/>
      </c>
      <c r="CT492" t="str">
        <f t="shared" si="680"/>
        <v>{{5,1,1,14022913,0}|</v>
      </c>
      <c r="CU492" t="str">
        <f t="shared" si="681"/>
        <v>{5,1,2,6804000,0}|</v>
      </c>
      <c r="CV492" t="str">
        <f t="shared" si="682"/>
        <v>{5,1,3,146072014,3}}</v>
      </c>
    </row>
    <row r="493" spans="50:100" x14ac:dyDescent="0.15">
      <c r="AX493">
        <v>487</v>
      </c>
      <c r="AZ493">
        <f t="shared" ref="AZ493:BC493" si="719">AZ433</f>
        <v>1</v>
      </c>
      <c r="BA493">
        <f t="shared" si="719"/>
        <v>0.5</v>
      </c>
      <c r="BB493">
        <f t="shared" si="719"/>
        <v>1.5</v>
      </c>
      <c r="BC493">
        <f t="shared" si="719"/>
        <v>3</v>
      </c>
      <c r="BE493">
        <f t="shared" si="647"/>
        <v>700</v>
      </c>
      <c r="BF493">
        <f t="shared" si="648"/>
        <v>420</v>
      </c>
      <c r="BG493">
        <f t="shared" si="649"/>
        <v>1100</v>
      </c>
      <c r="BH493">
        <f t="shared" si="650"/>
        <v>1200</v>
      </c>
      <c r="BN493">
        <f>'sheet1 (2)'!Y492</f>
        <v>127918208</v>
      </c>
      <c r="BO493">
        <f>'sheet1 (2)'!Z492</f>
        <v>170240000</v>
      </c>
      <c r="BP493">
        <f>'sheet1 (2)'!AA492</f>
        <v>3654805968</v>
      </c>
      <c r="BR493">
        <f t="shared" si="656"/>
        <v>17908549</v>
      </c>
      <c r="BS493">
        <f t="shared" si="657"/>
        <v>23833600</v>
      </c>
      <c r="BT493">
        <f t="shared" si="658"/>
        <v>511672835</v>
      </c>
      <c r="BV493">
        <f t="shared" si="659"/>
        <v>10745129</v>
      </c>
      <c r="BW493">
        <f t="shared" si="660"/>
        <v>14300160</v>
      </c>
      <c r="BX493">
        <f t="shared" si="661"/>
        <v>307003701</v>
      </c>
      <c r="BZ493">
        <f t="shared" si="662"/>
        <v>28142005</v>
      </c>
      <c r="CA493">
        <f t="shared" si="663"/>
        <v>37452800</v>
      </c>
      <c r="CB493">
        <f t="shared" si="664"/>
        <v>804057312</v>
      </c>
      <c r="CD493">
        <f t="shared" si="665"/>
        <v>30700369</v>
      </c>
      <c r="CE493">
        <f t="shared" si="666"/>
        <v>40857600</v>
      </c>
      <c r="CF493">
        <f t="shared" si="667"/>
        <v>877153432</v>
      </c>
      <c r="CH493" t="str">
        <f t="shared" si="668"/>
        <v>{{5,1,1,17908549,0}|</v>
      </c>
      <c r="CI493" t="str">
        <f t="shared" si="669"/>
        <v>{5,1,2,23833600,0}|</v>
      </c>
      <c r="CJ493" t="str">
        <f t="shared" si="670"/>
        <v>{5,1,3,511672835,3}}</v>
      </c>
      <c r="CK493" t="str">
        <f t="shared" si="671"/>
        <v/>
      </c>
      <c r="CL493" t="str">
        <f t="shared" si="672"/>
        <v>{{5,1,1,10745129,0}|</v>
      </c>
      <c r="CM493" t="str">
        <f t="shared" si="673"/>
        <v>{5,1,2,14300160,0}|</v>
      </c>
      <c r="CN493" t="str">
        <f t="shared" si="674"/>
        <v>{5,1,3,307003701,3}}</v>
      </c>
      <c r="CO493" t="str">
        <f t="shared" si="675"/>
        <v/>
      </c>
      <c r="CP493" t="str">
        <f t="shared" si="676"/>
        <v>{{5,1,1,28142005,0}|</v>
      </c>
      <c r="CQ493" t="str">
        <f t="shared" si="677"/>
        <v>{5,1,2,37452800,0}|</v>
      </c>
      <c r="CR493" t="str">
        <f t="shared" si="678"/>
        <v>{5,1,3,804057312,3}}</v>
      </c>
      <c r="CS493" t="str">
        <f t="shared" si="679"/>
        <v/>
      </c>
      <c r="CT493" t="str">
        <f t="shared" si="680"/>
        <v>{{5,1,1,30700369,0}|</v>
      </c>
      <c r="CU493" t="str">
        <f t="shared" si="681"/>
        <v>{5,1,2,40857600,0}|</v>
      </c>
      <c r="CV493" t="str">
        <f t="shared" si="682"/>
        <v>{5,1,3,877153432,3}}</v>
      </c>
    </row>
    <row r="494" spans="50:100" x14ac:dyDescent="0.15">
      <c r="AX494">
        <v>488</v>
      </c>
      <c r="AZ494">
        <f t="shared" ref="AZ494:BC494" si="720">AZ434</f>
        <v>1</v>
      </c>
      <c r="BA494">
        <f t="shared" si="720"/>
        <v>0.5</v>
      </c>
      <c r="BB494">
        <f t="shared" si="720"/>
        <v>1</v>
      </c>
      <c r="BC494">
        <f t="shared" si="720"/>
        <v>0</v>
      </c>
      <c r="BE494">
        <f t="shared" si="647"/>
        <v>700</v>
      </c>
      <c r="BF494">
        <f t="shared" si="648"/>
        <v>420</v>
      </c>
      <c r="BG494">
        <f t="shared" si="649"/>
        <v>700</v>
      </c>
      <c r="BH494">
        <f t="shared" si="650"/>
        <v>0</v>
      </c>
      <c r="BN494">
        <f>'sheet1 (2)'!Y493</f>
        <v>132727163</v>
      </c>
      <c r="BO494">
        <f>'sheet1 (2)'!Z493</f>
        <v>193200000</v>
      </c>
      <c r="BP494">
        <f>'sheet1 (2)'!AA493</f>
        <v>4147723879</v>
      </c>
      <c r="BR494">
        <f t="shared" si="656"/>
        <v>18581802</v>
      </c>
      <c r="BS494">
        <f t="shared" si="657"/>
        <v>27048000</v>
      </c>
      <c r="BT494">
        <f t="shared" si="658"/>
        <v>580681343</v>
      </c>
      <c r="BV494">
        <f t="shared" si="659"/>
        <v>11149081</v>
      </c>
      <c r="BW494">
        <f t="shared" si="660"/>
        <v>16228800</v>
      </c>
      <c r="BX494">
        <f t="shared" si="661"/>
        <v>348408805</v>
      </c>
      <c r="BZ494">
        <f t="shared" si="662"/>
        <v>18581802</v>
      </c>
      <c r="CA494">
        <f t="shared" si="663"/>
        <v>27048000</v>
      </c>
      <c r="CB494">
        <f t="shared" si="664"/>
        <v>580681343</v>
      </c>
      <c r="CD494">
        <f t="shared" si="665"/>
        <v>0</v>
      </c>
      <c r="CE494">
        <f t="shared" si="666"/>
        <v>0</v>
      </c>
      <c r="CF494">
        <f t="shared" si="667"/>
        <v>0</v>
      </c>
      <c r="CH494" t="str">
        <f t="shared" si="668"/>
        <v>{{5,1,1,18581802,0}|</v>
      </c>
      <c r="CI494" t="str">
        <f t="shared" si="669"/>
        <v>{5,1,2,27048000,0}|</v>
      </c>
      <c r="CJ494" t="str">
        <f t="shared" si="670"/>
        <v>{5,1,3,580681343,3}}</v>
      </c>
      <c r="CK494" t="str">
        <f t="shared" si="671"/>
        <v/>
      </c>
      <c r="CL494" t="str">
        <f t="shared" si="672"/>
        <v>{{5,1,1,11149081,0}|</v>
      </c>
      <c r="CM494" t="str">
        <f t="shared" si="673"/>
        <v>{5,1,2,16228800,0}|</v>
      </c>
      <c r="CN494" t="str">
        <f t="shared" si="674"/>
        <v>{5,1,3,348408805,3}}</v>
      </c>
      <c r="CO494" t="str">
        <f t="shared" si="675"/>
        <v/>
      </c>
      <c r="CP494" t="str">
        <f t="shared" si="676"/>
        <v>{{5,1,1,18581802,0}|</v>
      </c>
      <c r="CQ494" t="str">
        <f t="shared" si="677"/>
        <v>{5,1,2,27048000,0}|</v>
      </c>
      <c r="CR494" t="str">
        <f t="shared" si="678"/>
        <v>{5,1,3,580681343,3}}</v>
      </c>
      <c r="CS494" t="str">
        <f t="shared" si="679"/>
        <v/>
      </c>
      <c r="CT494" t="str">
        <f t="shared" si="680"/>
        <v>{{5,1,1,0,0}|</v>
      </c>
      <c r="CU494" t="str">
        <f t="shared" si="681"/>
        <v>{5,1,2,0,0}|</v>
      </c>
      <c r="CV494" t="str">
        <f t="shared" si="682"/>
        <v>{5,1,3,0,3}}</v>
      </c>
    </row>
    <row r="495" spans="50:100" x14ac:dyDescent="0.15">
      <c r="AX495">
        <v>489</v>
      </c>
      <c r="AZ495">
        <f t="shared" ref="AZ495:BC495" si="721">AZ435</f>
        <v>3</v>
      </c>
      <c r="BA495">
        <f t="shared" si="721"/>
        <v>0.6</v>
      </c>
      <c r="BB495">
        <f t="shared" si="721"/>
        <v>0.6</v>
      </c>
      <c r="BC495">
        <f t="shared" si="721"/>
        <v>3</v>
      </c>
      <c r="BE495">
        <f t="shared" si="647"/>
        <v>1200</v>
      </c>
      <c r="BF495">
        <f t="shared" si="648"/>
        <v>500</v>
      </c>
      <c r="BG495">
        <f t="shared" si="649"/>
        <v>500</v>
      </c>
      <c r="BH495">
        <f t="shared" si="650"/>
        <v>1200</v>
      </c>
      <c r="BN495">
        <f>'sheet1 (2)'!Y494</f>
        <v>130442909</v>
      </c>
      <c r="BO495">
        <f>'sheet1 (2)'!Z494</f>
        <v>217000000</v>
      </c>
      <c r="BP495">
        <f>'sheet1 (2)'!AA494</f>
        <v>4658675372</v>
      </c>
      <c r="BR495">
        <f t="shared" si="656"/>
        <v>31306298</v>
      </c>
      <c r="BS495">
        <f t="shared" si="657"/>
        <v>52080000</v>
      </c>
      <c r="BT495">
        <f t="shared" si="658"/>
        <v>1118082089</v>
      </c>
      <c r="BV495">
        <f t="shared" si="659"/>
        <v>13044290</v>
      </c>
      <c r="BW495">
        <f t="shared" si="660"/>
        <v>21700000</v>
      </c>
      <c r="BX495">
        <f t="shared" si="661"/>
        <v>465867537</v>
      </c>
      <c r="BZ495">
        <f t="shared" si="662"/>
        <v>13044290</v>
      </c>
      <c r="CA495">
        <f t="shared" si="663"/>
        <v>21700000</v>
      </c>
      <c r="CB495">
        <f t="shared" si="664"/>
        <v>465867537</v>
      </c>
      <c r="CD495">
        <f t="shared" si="665"/>
        <v>31306298</v>
      </c>
      <c r="CE495">
        <f t="shared" si="666"/>
        <v>52080000</v>
      </c>
      <c r="CF495">
        <f t="shared" si="667"/>
        <v>1118082089</v>
      </c>
      <c r="CH495" t="str">
        <f t="shared" si="668"/>
        <v>{{5,1,1,31306298,0}|</v>
      </c>
      <c r="CI495" t="str">
        <f t="shared" si="669"/>
        <v>{5,1,2,52080000,0}|</v>
      </c>
      <c r="CJ495" t="str">
        <f t="shared" si="670"/>
        <v>{5,1,3,1118082089,3}}</v>
      </c>
      <c r="CK495" t="str">
        <f t="shared" si="671"/>
        <v/>
      </c>
      <c r="CL495" t="str">
        <f t="shared" si="672"/>
        <v>{{5,1,1,13044290,0}|</v>
      </c>
      <c r="CM495" t="str">
        <f t="shared" si="673"/>
        <v>{5,1,2,21700000,0}|</v>
      </c>
      <c r="CN495" t="str">
        <f t="shared" si="674"/>
        <v>{5,1,3,465867537,3}}</v>
      </c>
      <c r="CO495" t="str">
        <f t="shared" si="675"/>
        <v/>
      </c>
      <c r="CP495" t="str">
        <f t="shared" si="676"/>
        <v>{{5,1,1,13044290,0}|</v>
      </c>
      <c r="CQ495" t="str">
        <f t="shared" si="677"/>
        <v>{5,1,2,21700000,0}|</v>
      </c>
      <c r="CR495" t="str">
        <f t="shared" si="678"/>
        <v>{5,1,3,465867537,3}}</v>
      </c>
      <c r="CS495" t="str">
        <f t="shared" si="679"/>
        <v/>
      </c>
      <c r="CT495" t="str">
        <f t="shared" si="680"/>
        <v>{{5,1,1,31306298,0}|</v>
      </c>
      <c r="CU495" t="str">
        <f t="shared" si="681"/>
        <v>{5,1,2,52080000,0}|</v>
      </c>
      <c r="CV495" t="str">
        <f t="shared" si="682"/>
        <v>{5,1,3,1118082089,3}}</v>
      </c>
    </row>
    <row r="496" spans="50:100" x14ac:dyDescent="0.15">
      <c r="AX496">
        <v>490</v>
      </c>
      <c r="AZ496">
        <f t="shared" ref="AZ496:BC496" si="722">AZ436</f>
        <v>3</v>
      </c>
      <c r="BA496">
        <f t="shared" si="722"/>
        <v>0.42857142857142855</v>
      </c>
      <c r="BB496">
        <f t="shared" si="722"/>
        <v>1</v>
      </c>
      <c r="BC496">
        <f t="shared" si="722"/>
        <v>3</v>
      </c>
      <c r="BE496">
        <f t="shared" si="647"/>
        <v>1200</v>
      </c>
      <c r="BF496">
        <f t="shared" si="648"/>
        <v>280</v>
      </c>
      <c r="BG496">
        <f t="shared" si="649"/>
        <v>700</v>
      </c>
      <c r="BH496">
        <f t="shared" si="650"/>
        <v>1200</v>
      </c>
      <c r="BN496">
        <f>'sheet1 (2)'!Y495</f>
        <v>198369402</v>
      </c>
      <c r="BO496">
        <f>'sheet1 (2)'!Z495</f>
        <v>231000000</v>
      </c>
      <c r="BP496">
        <f>'sheet1 (2)'!AA495</f>
        <v>4959235074</v>
      </c>
      <c r="BR496">
        <f t="shared" si="656"/>
        <v>47608656</v>
      </c>
      <c r="BS496">
        <f t="shared" si="657"/>
        <v>55440000</v>
      </c>
      <c r="BT496">
        <f t="shared" si="658"/>
        <v>1190216417</v>
      </c>
      <c r="BV496">
        <f t="shared" si="659"/>
        <v>11108686</v>
      </c>
      <c r="BW496">
        <f t="shared" si="660"/>
        <v>12936000</v>
      </c>
      <c r="BX496">
        <f t="shared" si="661"/>
        <v>277717164</v>
      </c>
      <c r="BZ496">
        <f t="shared" si="662"/>
        <v>27771716</v>
      </c>
      <c r="CA496">
        <f t="shared" si="663"/>
        <v>32340000</v>
      </c>
      <c r="CB496">
        <f t="shared" si="664"/>
        <v>694292910</v>
      </c>
      <c r="CD496">
        <f t="shared" si="665"/>
        <v>47608656</v>
      </c>
      <c r="CE496">
        <f t="shared" si="666"/>
        <v>55440000</v>
      </c>
      <c r="CF496">
        <f t="shared" si="667"/>
        <v>1190216417</v>
      </c>
      <c r="CH496" t="str">
        <f t="shared" si="668"/>
        <v>{{5,1,1,47608656,0}|</v>
      </c>
      <c r="CI496" t="str">
        <f t="shared" si="669"/>
        <v>{5,1,2,55440000,0}|</v>
      </c>
      <c r="CJ496" t="str">
        <f t="shared" si="670"/>
        <v>{5,1,3,1190216417,3}}</v>
      </c>
      <c r="CK496" t="str">
        <f t="shared" si="671"/>
        <v/>
      </c>
      <c r="CL496" t="str">
        <f t="shared" si="672"/>
        <v>{{5,1,1,11108686,0}|</v>
      </c>
      <c r="CM496" t="str">
        <f t="shared" si="673"/>
        <v>{5,1,2,12936000,0}|</v>
      </c>
      <c r="CN496" t="str">
        <f t="shared" si="674"/>
        <v>{5,1,3,277717164,3}}</v>
      </c>
      <c r="CO496" t="str">
        <f t="shared" si="675"/>
        <v/>
      </c>
      <c r="CP496" t="str">
        <f t="shared" si="676"/>
        <v>{{5,1,1,27771716,0}|</v>
      </c>
      <c r="CQ496" t="str">
        <f t="shared" si="677"/>
        <v>{5,1,2,32340000,0}|</v>
      </c>
      <c r="CR496" t="str">
        <f t="shared" si="678"/>
        <v>{5,1,3,694292910,3}}</v>
      </c>
      <c r="CS496" t="str">
        <f t="shared" si="679"/>
        <v/>
      </c>
      <c r="CT496" t="str">
        <f t="shared" si="680"/>
        <v>{{5,1,1,47608656,0}|</v>
      </c>
      <c r="CU496" t="str">
        <f t="shared" si="681"/>
        <v>{5,1,2,55440000,0}|</v>
      </c>
      <c r="CV496" t="str">
        <f t="shared" si="682"/>
        <v>{5,1,3,1190216417,3}}</v>
      </c>
    </row>
    <row r="497" spans="50:100" x14ac:dyDescent="0.15">
      <c r="AX497">
        <v>491</v>
      </c>
      <c r="AZ497">
        <f t="shared" ref="AZ497:BC497" si="723">AZ437</f>
        <v>3</v>
      </c>
      <c r="BA497">
        <f t="shared" si="723"/>
        <v>0.6</v>
      </c>
      <c r="BB497">
        <f t="shared" si="723"/>
        <v>3</v>
      </c>
      <c r="BC497">
        <f t="shared" si="723"/>
        <v>0.6</v>
      </c>
      <c r="BE497">
        <f t="shared" si="647"/>
        <v>1200</v>
      </c>
      <c r="BF497">
        <f t="shared" si="648"/>
        <v>500</v>
      </c>
      <c r="BG497">
        <f t="shared" si="649"/>
        <v>1200</v>
      </c>
      <c r="BH497">
        <f t="shared" si="650"/>
        <v>500</v>
      </c>
      <c r="BN497">
        <f>'sheet1 (2)'!Y496</f>
        <v>210391791</v>
      </c>
      <c r="BO497">
        <f>'sheet1 (2)'!Z496</f>
        <v>224000000</v>
      </c>
      <c r="BP497">
        <f>'sheet1 (2)'!AA496</f>
        <v>4808955223</v>
      </c>
      <c r="BR497">
        <f t="shared" si="656"/>
        <v>50494029</v>
      </c>
      <c r="BS497">
        <f t="shared" si="657"/>
        <v>53760000</v>
      </c>
      <c r="BT497">
        <f t="shared" si="658"/>
        <v>1154149253</v>
      </c>
      <c r="BV497">
        <f t="shared" si="659"/>
        <v>21039179</v>
      </c>
      <c r="BW497">
        <f t="shared" si="660"/>
        <v>22400000</v>
      </c>
      <c r="BX497">
        <f t="shared" si="661"/>
        <v>480895522</v>
      </c>
      <c r="BZ497">
        <f t="shared" si="662"/>
        <v>50494029</v>
      </c>
      <c r="CA497">
        <f t="shared" si="663"/>
        <v>53760000</v>
      </c>
      <c r="CB497">
        <f t="shared" si="664"/>
        <v>1154149253</v>
      </c>
      <c r="CD497">
        <f t="shared" si="665"/>
        <v>21039179</v>
      </c>
      <c r="CE497">
        <f t="shared" si="666"/>
        <v>22400000</v>
      </c>
      <c r="CF497">
        <f t="shared" si="667"/>
        <v>480895522</v>
      </c>
      <c r="CH497" t="str">
        <f t="shared" si="668"/>
        <v>{{5,1,1,50494029,0}|</v>
      </c>
      <c r="CI497" t="str">
        <f t="shared" si="669"/>
        <v>{5,1,2,53760000,0}|</v>
      </c>
      <c r="CJ497" t="str">
        <f t="shared" si="670"/>
        <v>{5,1,3,1154149253,3}}</v>
      </c>
      <c r="CK497" t="str">
        <f t="shared" si="671"/>
        <v/>
      </c>
      <c r="CL497" t="str">
        <f t="shared" si="672"/>
        <v>{{5,1,1,21039179,0}|</v>
      </c>
      <c r="CM497" t="str">
        <f t="shared" si="673"/>
        <v>{5,1,2,22400000,0}|</v>
      </c>
      <c r="CN497" t="str">
        <f t="shared" si="674"/>
        <v>{5,1,3,480895522,3}}</v>
      </c>
      <c r="CO497" t="str">
        <f t="shared" si="675"/>
        <v/>
      </c>
      <c r="CP497" t="str">
        <f t="shared" si="676"/>
        <v>{{5,1,1,50494029,0}|</v>
      </c>
      <c r="CQ497" t="str">
        <f t="shared" si="677"/>
        <v>{5,1,2,53760000,0}|</v>
      </c>
      <c r="CR497" t="str">
        <f t="shared" si="678"/>
        <v>{5,1,3,1154149253,3}}</v>
      </c>
      <c r="CS497" t="str">
        <f t="shared" si="679"/>
        <v/>
      </c>
      <c r="CT497" t="str">
        <f t="shared" si="680"/>
        <v>{{5,1,1,21039179,0}|</v>
      </c>
      <c r="CU497" t="str">
        <f t="shared" si="681"/>
        <v>{5,1,2,22400000,0}|</v>
      </c>
      <c r="CV497" t="str">
        <f t="shared" si="682"/>
        <v>{5,1,3,480895522,3}}</v>
      </c>
    </row>
    <row r="498" spans="50:100" x14ac:dyDescent="0.15">
      <c r="AX498">
        <v>492</v>
      </c>
      <c r="AZ498">
        <f t="shared" ref="AZ498:BC498" si="724">AZ438</f>
        <v>3</v>
      </c>
      <c r="BA498">
        <f t="shared" si="724"/>
        <v>0.6</v>
      </c>
      <c r="BB498">
        <f t="shared" si="724"/>
        <v>1.5</v>
      </c>
      <c r="BC498">
        <f t="shared" si="724"/>
        <v>0.75</v>
      </c>
      <c r="BE498">
        <f t="shared" si="647"/>
        <v>1200</v>
      </c>
      <c r="BF498">
        <f t="shared" si="648"/>
        <v>500</v>
      </c>
      <c r="BG498">
        <f t="shared" si="649"/>
        <v>1100</v>
      </c>
      <c r="BH498">
        <f t="shared" si="650"/>
        <v>620</v>
      </c>
      <c r="BN498">
        <f>'sheet1 (2)'!Y497</f>
        <v>14847648</v>
      </c>
      <c r="BO498">
        <f>'sheet1 (2)'!Z497</f>
        <v>3458000</v>
      </c>
      <c r="BP498">
        <f>'sheet1 (2)'!AA497</f>
        <v>74238244</v>
      </c>
      <c r="BR498">
        <f t="shared" si="656"/>
        <v>3563435</v>
      </c>
      <c r="BS498">
        <f t="shared" si="657"/>
        <v>829920</v>
      </c>
      <c r="BT498">
        <f t="shared" si="658"/>
        <v>17817178</v>
      </c>
      <c r="BV498">
        <f t="shared" si="659"/>
        <v>1484764</v>
      </c>
      <c r="BW498">
        <f t="shared" si="660"/>
        <v>345800</v>
      </c>
      <c r="BX498">
        <f t="shared" si="661"/>
        <v>7423824</v>
      </c>
      <c r="BZ498">
        <f t="shared" si="662"/>
        <v>3266482</v>
      </c>
      <c r="CA498">
        <f t="shared" si="663"/>
        <v>760760</v>
      </c>
      <c r="CB498">
        <f t="shared" si="664"/>
        <v>16332413</v>
      </c>
      <c r="CD498">
        <f t="shared" si="665"/>
        <v>1841108</v>
      </c>
      <c r="CE498">
        <f t="shared" si="666"/>
        <v>428792</v>
      </c>
      <c r="CF498">
        <f t="shared" si="667"/>
        <v>9205542</v>
      </c>
      <c r="CH498" t="str">
        <f t="shared" si="668"/>
        <v>{{5,1,1,3563435,0}|</v>
      </c>
      <c r="CI498" t="str">
        <f t="shared" si="669"/>
        <v>{5,1,2,829920,0}|</v>
      </c>
      <c r="CJ498" t="str">
        <f t="shared" si="670"/>
        <v>{5,1,3,17817178,3}}</v>
      </c>
      <c r="CK498" t="str">
        <f t="shared" si="671"/>
        <v/>
      </c>
      <c r="CL498" t="str">
        <f t="shared" si="672"/>
        <v>{{5,1,1,1484764,0}|</v>
      </c>
      <c r="CM498" t="str">
        <f t="shared" si="673"/>
        <v>{5,1,2,345800,0}|</v>
      </c>
      <c r="CN498" t="str">
        <f t="shared" si="674"/>
        <v>{5,1,3,7423824,3}}</v>
      </c>
      <c r="CO498" t="str">
        <f t="shared" si="675"/>
        <v/>
      </c>
      <c r="CP498" t="str">
        <f t="shared" si="676"/>
        <v>{{5,1,1,3266482,0}|</v>
      </c>
      <c r="CQ498" t="str">
        <f t="shared" si="677"/>
        <v>{5,1,2,760760,0}|</v>
      </c>
      <c r="CR498" t="str">
        <f t="shared" si="678"/>
        <v>{5,1,3,16332413,3}}</v>
      </c>
      <c r="CS498" t="str">
        <f t="shared" si="679"/>
        <v/>
      </c>
      <c r="CT498" t="str">
        <f t="shared" si="680"/>
        <v>{{5,1,1,1841108,0}|</v>
      </c>
      <c r="CU498" t="str">
        <f t="shared" si="681"/>
        <v>{5,1,2,428792,0}|</v>
      </c>
      <c r="CV498" t="str">
        <f t="shared" si="682"/>
        <v>{5,1,3,9205542,3}}</v>
      </c>
    </row>
    <row r="499" spans="50:100" x14ac:dyDescent="0.15">
      <c r="AX499">
        <v>493</v>
      </c>
      <c r="AZ499">
        <f t="shared" ref="AZ499:BC499" si="725">AZ439</f>
        <v>1.5</v>
      </c>
      <c r="BA499">
        <f t="shared" si="725"/>
        <v>1</v>
      </c>
      <c r="BB499">
        <f t="shared" si="725"/>
        <v>0.75</v>
      </c>
      <c r="BC499">
        <f t="shared" si="725"/>
        <v>1</v>
      </c>
      <c r="BE499">
        <f t="shared" si="647"/>
        <v>1100</v>
      </c>
      <c r="BF499">
        <f t="shared" si="648"/>
        <v>700</v>
      </c>
      <c r="BG499">
        <f t="shared" si="649"/>
        <v>620</v>
      </c>
      <c r="BH499">
        <f t="shared" si="650"/>
        <v>700</v>
      </c>
      <c r="BN499">
        <f>'sheet1 (2)'!Y498</f>
        <v>18442342</v>
      </c>
      <c r="BO499">
        <f>'sheet1 (2)'!Z498</f>
        <v>3276000</v>
      </c>
      <c r="BP499">
        <f>'sheet1 (2)'!AA498</f>
        <v>70330969</v>
      </c>
      <c r="BR499">
        <f t="shared" si="656"/>
        <v>4057315</v>
      </c>
      <c r="BS499">
        <f t="shared" si="657"/>
        <v>720720</v>
      </c>
      <c r="BT499">
        <f t="shared" si="658"/>
        <v>15472813</v>
      </c>
      <c r="BV499">
        <f t="shared" si="659"/>
        <v>2581927</v>
      </c>
      <c r="BW499">
        <f t="shared" si="660"/>
        <v>458640</v>
      </c>
      <c r="BX499">
        <f t="shared" si="661"/>
        <v>9846335</v>
      </c>
      <c r="BZ499">
        <f t="shared" si="662"/>
        <v>2286850</v>
      </c>
      <c r="CA499">
        <f t="shared" si="663"/>
        <v>406224</v>
      </c>
      <c r="CB499">
        <f t="shared" si="664"/>
        <v>8721040</v>
      </c>
      <c r="CD499">
        <f t="shared" si="665"/>
        <v>2581927</v>
      </c>
      <c r="CE499">
        <f t="shared" si="666"/>
        <v>458640</v>
      </c>
      <c r="CF499">
        <f t="shared" si="667"/>
        <v>9846335</v>
      </c>
      <c r="CH499" t="str">
        <f t="shared" si="668"/>
        <v>{{5,1,1,4057315,0}|</v>
      </c>
      <c r="CI499" t="str">
        <f t="shared" si="669"/>
        <v>{5,1,2,720720,0}|</v>
      </c>
      <c r="CJ499" t="str">
        <f t="shared" si="670"/>
        <v>{5,1,3,15472813,3}}</v>
      </c>
      <c r="CK499" t="str">
        <f t="shared" si="671"/>
        <v/>
      </c>
      <c r="CL499" t="str">
        <f t="shared" si="672"/>
        <v>{{5,1,1,2581927,0}|</v>
      </c>
      <c r="CM499" t="str">
        <f t="shared" si="673"/>
        <v>{5,1,2,458640,0}|</v>
      </c>
      <c r="CN499" t="str">
        <f t="shared" si="674"/>
        <v>{5,1,3,9846335,3}}</v>
      </c>
      <c r="CO499" t="str">
        <f t="shared" si="675"/>
        <v/>
      </c>
      <c r="CP499" t="str">
        <f t="shared" si="676"/>
        <v>{{5,1,1,2286850,0}|</v>
      </c>
      <c r="CQ499" t="str">
        <f t="shared" si="677"/>
        <v>{5,1,2,406224,0}|</v>
      </c>
      <c r="CR499" t="str">
        <f t="shared" si="678"/>
        <v>{5,1,3,8721040,3}}</v>
      </c>
      <c r="CS499" t="str">
        <f t="shared" si="679"/>
        <v/>
      </c>
      <c r="CT499" t="str">
        <f t="shared" si="680"/>
        <v>{{5,1,1,2581927,0}|</v>
      </c>
      <c r="CU499" t="str">
        <f t="shared" si="681"/>
        <v>{5,1,2,458640,0}|</v>
      </c>
      <c r="CV499" t="str">
        <f t="shared" si="682"/>
        <v>{5,1,3,9846335,3}}</v>
      </c>
    </row>
    <row r="500" spans="50:100" x14ac:dyDescent="0.15">
      <c r="AX500">
        <v>494</v>
      </c>
      <c r="AZ500">
        <f t="shared" ref="AZ500:BC500" si="726">AZ440</f>
        <v>3</v>
      </c>
      <c r="BA500">
        <f t="shared" si="726"/>
        <v>0.5</v>
      </c>
      <c r="BB500">
        <f t="shared" si="726"/>
        <v>1.5</v>
      </c>
      <c r="BC500">
        <f t="shared" si="726"/>
        <v>1</v>
      </c>
      <c r="BE500">
        <f t="shared" si="647"/>
        <v>1200</v>
      </c>
      <c r="BF500">
        <f t="shared" si="648"/>
        <v>420</v>
      </c>
      <c r="BG500">
        <f t="shared" si="649"/>
        <v>1100</v>
      </c>
      <c r="BH500">
        <f t="shared" si="650"/>
        <v>700</v>
      </c>
      <c r="BN500">
        <f>'sheet1 (2)'!Y499</f>
        <v>30500797</v>
      </c>
      <c r="BO500">
        <f>'sheet1 (2)'!Z499</f>
        <v>4695600</v>
      </c>
      <c r="BP500">
        <f>'sheet1 (2)'!AA499</f>
        <v>100807722</v>
      </c>
      <c r="BR500">
        <f t="shared" si="656"/>
        <v>7320191</v>
      </c>
      <c r="BS500">
        <f t="shared" si="657"/>
        <v>1126944</v>
      </c>
      <c r="BT500">
        <f t="shared" si="658"/>
        <v>24193853</v>
      </c>
      <c r="BV500">
        <f t="shared" si="659"/>
        <v>2562066</v>
      </c>
      <c r="BW500">
        <f t="shared" si="660"/>
        <v>394430</v>
      </c>
      <c r="BX500">
        <f t="shared" si="661"/>
        <v>8467848</v>
      </c>
      <c r="BZ500">
        <f t="shared" si="662"/>
        <v>6710175</v>
      </c>
      <c r="CA500">
        <f t="shared" si="663"/>
        <v>1033032</v>
      </c>
      <c r="CB500">
        <f t="shared" si="664"/>
        <v>22177698</v>
      </c>
      <c r="CD500">
        <f t="shared" si="665"/>
        <v>4270111</v>
      </c>
      <c r="CE500">
        <f t="shared" si="666"/>
        <v>657384</v>
      </c>
      <c r="CF500">
        <f t="shared" si="667"/>
        <v>14113081</v>
      </c>
      <c r="CH500" t="str">
        <f t="shared" si="668"/>
        <v>{{5,1,1,7320191,0}|</v>
      </c>
      <c r="CI500" t="str">
        <f t="shared" si="669"/>
        <v>{5,1,2,1126944,0}|</v>
      </c>
      <c r="CJ500" t="str">
        <f t="shared" si="670"/>
        <v>{5,1,3,24193853,3}}</v>
      </c>
      <c r="CK500" t="str">
        <f t="shared" si="671"/>
        <v/>
      </c>
      <c r="CL500" t="str">
        <f t="shared" si="672"/>
        <v>{{5,1,1,2562066,0}|</v>
      </c>
      <c r="CM500" t="str">
        <f t="shared" si="673"/>
        <v>{5,1,2,394430,0}|</v>
      </c>
      <c r="CN500" t="str">
        <f t="shared" si="674"/>
        <v>{5,1,3,8467848,3}}</v>
      </c>
      <c r="CO500" t="str">
        <f t="shared" si="675"/>
        <v/>
      </c>
      <c r="CP500" t="str">
        <f t="shared" si="676"/>
        <v>{{5,1,1,6710175,0}|</v>
      </c>
      <c r="CQ500" t="str">
        <f t="shared" si="677"/>
        <v>{5,1,2,1033032,0}|</v>
      </c>
      <c r="CR500" t="str">
        <f t="shared" si="678"/>
        <v>{5,1,3,22177698,3}}</v>
      </c>
      <c r="CS500" t="str">
        <f t="shared" si="679"/>
        <v/>
      </c>
      <c r="CT500" t="str">
        <f t="shared" si="680"/>
        <v>{{5,1,1,4270111,0}|</v>
      </c>
      <c r="CU500" t="str">
        <f t="shared" si="681"/>
        <v>{5,1,2,657384,0}|</v>
      </c>
      <c r="CV500" t="str">
        <f t="shared" si="682"/>
        <v>{5,1,3,14113081,3}}</v>
      </c>
    </row>
    <row r="501" spans="50:100" x14ac:dyDescent="0.15">
      <c r="AX501">
        <v>495</v>
      </c>
      <c r="AZ501">
        <f t="shared" ref="AZ501:BC501" si="727">AZ441</f>
        <v>1.5</v>
      </c>
      <c r="BA501">
        <f t="shared" si="727"/>
        <v>1</v>
      </c>
      <c r="BB501">
        <f t="shared" si="727"/>
        <v>0.75</v>
      </c>
      <c r="BC501">
        <f t="shared" si="727"/>
        <v>1</v>
      </c>
      <c r="BE501">
        <f t="shared" si="647"/>
        <v>1100</v>
      </c>
      <c r="BF501">
        <f t="shared" si="648"/>
        <v>700</v>
      </c>
      <c r="BG501">
        <f t="shared" si="649"/>
        <v>620</v>
      </c>
      <c r="BH501">
        <f t="shared" si="650"/>
        <v>700</v>
      </c>
      <c r="BN501">
        <f>'sheet1 (2)'!Y500</f>
        <v>44975753</v>
      </c>
      <c r="BO501">
        <f>'sheet1 (2)'!Z500</f>
        <v>35758800</v>
      </c>
      <c r="BP501">
        <f>'sheet1 (2)'!AA500</f>
        <v>767689588</v>
      </c>
      <c r="BR501">
        <f t="shared" si="656"/>
        <v>9894665</v>
      </c>
      <c r="BS501">
        <f t="shared" si="657"/>
        <v>7866936</v>
      </c>
      <c r="BT501">
        <f t="shared" si="658"/>
        <v>168891709</v>
      </c>
      <c r="BV501">
        <f t="shared" si="659"/>
        <v>6296605</v>
      </c>
      <c r="BW501">
        <f t="shared" si="660"/>
        <v>5006232</v>
      </c>
      <c r="BX501">
        <f t="shared" si="661"/>
        <v>107476542</v>
      </c>
      <c r="BZ501">
        <f t="shared" si="662"/>
        <v>5576993</v>
      </c>
      <c r="CA501">
        <f t="shared" si="663"/>
        <v>4434091</v>
      </c>
      <c r="CB501">
        <f t="shared" si="664"/>
        <v>95193508</v>
      </c>
      <c r="CD501">
        <f t="shared" si="665"/>
        <v>6296605</v>
      </c>
      <c r="CE501">
        <f t="shared" si="666"/>
        <v>5006232</v>
      </c>
      <c r="CF501">
        <f t="shared" si="667"/>
        <v>107476542</v>
      </c>
      <c r="CH501" t="str">
        <f t="shared" si="668"/>
        <v>{{5,1,1,9894665,0}|</v>
      </c>
      <c r="CI501" t="str">
        <f t="shared" si="669"/>
        <v>{5,1,2,7866936,0}|</v>
      </c>
      <c r="CJ501" t="str">
        <f t="shared" si="670"/>
        <v>{5,1,3,168891709,3}}</v>
      </c>
      <c r="CK501" t="str">
        <f t="shared" si="671"/>
        <v/>
      </c>
      <c r="CL501" t="str">
        <f t="shared" si="672"/>
        <v>{{5,1,1,6296605,0}|</v>
      </c>
      <c r="CM501" t="str">
        <f t="shared" si="673"/>
        <v>{5,1,2,5006232,0}|</v>
      </c>
      <c r="CN501" t="str">
        <f t="shared" si="674"/>
        <v>{5,1,3,107476542,3}}</v>
      </c>
      <c r="CO501" t="str">
        <f t="shared" si="675"/>
        <v/>
      </c>
      <c r="CP501" t="str">
        <f t="shared" si="676"/>
        <v>{{5,1,1,5576993,0}|</v>
      </c>
      <c r="CQ501" t="str">
        <f t="shared" si="677"/>
        <v>{5,1,2,4434091,0}|</v>
      </c>
      <c r="CR501" t="str">
        <f t="shared" si="678"/>
        <v>{5,1,3,95193508,3}}</v>
      </c>
      <c r="CS501" t="str">
        <f t="shared" si="679"/>
        <v/>
      </c>
      <c r="CT501" t="str">
        <f t="shared" si="680"/>
        <v>{{5,1,1,6296605,0}|</v>
      </c>
      <c r="CU501" t="str">
        <f t="shared" si="681"/>
        <v>{5,1,2,5006232,0}|</v>
      </c>
      <c r="CV501" t="str">
        <f t="shared" si="682"/>
        <v>{5,1,3,107476542,3}}</v>
      </c>
    </row>
    <row r="502" spans="50:100" x14ac:dyDescent="0.15">
      <c r="AX502">
        <v>496</v>
      </c>
      <c r="AZ502">
        <f t="shared" ref="AZ502:BC502" si="728">AZ442</f>
        <v>1.5</v>
      </c>
      <c r="BA502">
        <f t="shared" si="728"/>
        <v>1</v>
      </c>
      <c r="BB502">
        <f t="shared" si="728"/>
        <v>0.75</v>
      </c>
      <c r="BC502">
        <f t="shared" si="728"/>
        <v>1</v>
      </c>
      <c r="BE502">
        <f t="shared" si="647"/>
        <v>1100</v>
      </c>
      <c r="BF502">
        <f t="shared" si="648"/>
        <v>700</v>
      </c>
      <c r="BG502">
        <f t="shared" si="649"/>
        <v>620</v>
      </c>
      <c r="BH502">
        <f t="shared" si="650"/>
        <v>700</v>
      </c>
      <c r="BN502">
        <f>'sheet1 (2)'!Y501</f>
        <v>64271685</v>
      </c>
      <c r="BO502">
        <f>'sheet1 (2)'!Z501</f>
        <v>39690000</v>
      </c>
      <c r="BP502">
        <f>'sheet1 (2)'!AA501</f>
        <v>852086752</v>
      </c>
      <c r="BR502">
        <f t="shared" si="656"/>
        <v>14139770</v>
      </c>
      <c r="BS502">
        <f t="shared" si="657"/>
        <v>8731800</v>
      </c>
      <c r="BT502">
        <f t="shared" si="658"/>
        <v>187459085</v>
      </c>
      <c r="BV502">
        <f t="shared" si="659"/>
        <v>8998035</v>
      </c>
      <c r="BW502">
        <f t="shared" si="660"/>
        <v>5556600</v>
      </c>
      <c r="BX502">
        <f t="shared" si="661"/>
        <v>119292145</v>
      </c>
      <c r="BZ502">
        <f t="shared" si="662"/>
        <v>7969688</v>
      </c>
      <c r="CA502">
        <f t="shared" si="663"/>
        <v>4921560</v>
      </c>
      <c r="CB502">
        <f t="shared" si="664"/>
        <v>105658757</v>
      </c>
      <c r="CD502">
        <f t="shared" si="665"/>
        <v>8998035</v>
      </c>
      <c r="CE502">
        <f t="shared" si="666"/>
        <v>5556600</v>
      </c>
      <c r="CF502">
        <f t="shared" si="667"/>
        <v>119292145</v>
      </c>
      <c r="CH502" t="str">
        <f t="shared" si="668"/>
        <v>{{5,1,1,14139770,0}|</v>
      </c>
      <c r="CI502" t="str">
        <f t="shared" si="669"/>
        <v>{5,1,2,8731800,0}|</v>
      </c>
      <c r="CJ502" t="str">
        <f t="shared" si="670"/>
        <v>{5,1,3,187459085,3}}</v>
      </c>
      <c r="CK502" t="str">
        <f t="shared" si="671"/>
        <v/>
      </c>
      <c r="CL502" t="str">
        <f t="shared" si="672"/>
        <v>{{5,1,1,8998035,0}|</v>
      </c>
      <c r="CM502" t="str">
        <f t="shared" si="673"/>
        <v>{5,1,2,5556600,0}|</v>
      </c>
      <c r="CN502" t="str">
        <f t="shared" si="674"/>
        <v>{5,1,3,119292145,3}}</v>
      </c>
      <c r="CO502" t="str">
        <f t="shared" si="675"/>
        <v/>
      </c>
      <c r="CP502" t="str">
        <f t="shared" si="676"/>
        <v>{{5,1,1,7969688,0}|</v>
      </c>
      <c r="CQ502" t="str">
        <f t="shared" si="677"/>
        <v>{5,1,2,4921560,0}|</v>
      </c>
      <c r="CR502" t="str">
        <f t="shared" si="678"/>
        <v>{5,1,3,105658757,3}}</v>
      </c>
      <c r="CS502" t="str">
        <f t="shared" si="679"/>
        <v/>
      </c>
      <c r="CT502" t="str">
        <f t="shared" si="680"/>
        <v>{{5,1,1,8998035,0}|</v>
      </c>
      <c r="CU502" t="str">
        <f t="shared" si="681"/>
        <v>{5,1,2,5556600,0}|</v>
      </c>
      <c r="CV502" t="str">
        <f t="shared" si="682"/>
        <v>{5,1,3,119292145,3}}</v>
      </c>
    </row>
    <row r="503" spans="50:100" x14ac:dyDescent="0.15">
      <c r="AX503">
        <v>497</v>
      </c>
      <c r="AZ503">
        <f t="shared" ref="AZ503:BC503" si="729">AZ443</f>
        <v>1</v>
      </c>
      <c r="BA503">
        <f t="shared" si="729"/>
        <v>0.5</v>
      </c>
      <c r="BB503">
        <f t="shared" si="729"/>
        <v>1.5</v>
      </c>
      <c r="BC503">
        <f t="shared" si="729"/>
        <v>3</v>
      </c>
      <c r="BE503">
        <f t="shared" si="647"/>
        <v>700</v>
      </c>
      <c r="BF503">
        <f t="shared" si="648"/>
        <v>420</v>
      </c>
      <c r="BG503">
        <f t="shared" si="649"/>
        <v>1100</v>
      </c>
      <c r="BH503">
        <f t="shared" si="650"/>
        <v>1200</v>
      </c>
      <c r="BN503">
        <f>'sheet1 (2)'!Y502</f>
        <v>141852156</v>
      </c>
      <c r="BO503">
        <f>'sheet1 (2)'!Z502</f>
        <v>246848000</v>
      </c>
      <c r="BP503">
        <f>'sheet1 (2)'!AA502</f>
        <v>5299468656</v>
      </c>
      <c r="BR503">
        <f t="shared" si="656"/>
        <v>19859301</v>
      </c>
      <c r="BS503">
        <f t="shared" si="657"/>
        <v>34558720</v>
      </c>
      <c r="BT503">
        <f t="shared" si="658"/>
        <v>741925611</v>
      </c>
      <c r="BV503">
        <f t="shared" si="659"/>
        <v>11915581</v>
      </c>
      <c r="BW503">
        <f t="shared" si="660"/>
        <v>20735232</v>
      </c>
      <c r="BX503">
        <f t="shared" si="661"/>
        <v>445155367</v>
      </c>
      <c r="BZ503">
        <f t="shared" si="662"/>
        <v>31207474</v>
      </c>
      <c r="CA503">
        <f t="shared" si="663"/>
        <v>54306560</v>
      </c>
      <c r="CB503">
        <f t="shared" si="664"/>
        <v>1165883104</v>
      </c>
      <c r="CD503">
        <f t="shared" si="665"/>
        <v>34044517</v>
      </c>
      <c r="CE503">
        <f t="shared" si="666"/>
        <v>59243520</v>
      </c>
      <c r="CF503">
        <f t="shared" si="667"/>
        <v>1271872477</v>
      </c>
      <c r="CH503" t="str">
        <f t="shared" si="668"/>
        <v>{{5,1,1,19859301,0}|</v>
      </c>
      <c r="CI503" t="str">
        <f t="shared" si="669"/>
        <v>{5,1,2,34558720,0}|</v>
      </c>
      <c r="CJ503" t="str">
        <f t="shared" si="670"/>
        <v>{5,1,3,741925611,3}}</v>
      </c>
      <c r="CK503" t="str">
        <f t="shared" si="671"/>
        <v/>
      </c>
      <c r="CL503" t="str">
        <f t="shared" si="672"/>
        <v>{{5,1,1,11915581,0}|</v>
      </c>
      <c r="CM503" t="str">
        <f t="shared" si="673"/>
        <v>{5,1,2,20735232,0}|</v>
      </c>
      <c r="CN503" t="str">
        <f t="shared" si="674"/>
        <v>{5,1,3,445155367,3}}</v>
      </c>
      <c r="CO503" t="str">
        <f t="shared" si="675"/>
        <v/>
      </c>
      <c r="CP503" t="str">
        <f t="shared" si="676"/>
        <v>{{5,1,1,31207474,0}|</v>
      </c>
      <c r="CQ503" t="str">
        <f t="shared" si="677"/>
        <v>{5,1,2,54306560,0}|</v>
      </c>
      <c r="CR503" t="str">
        <f t="shared" si="678"/>
        <v>{5,1,3,1165883104,3}}</v>
      </c>
      <c r="CS503" t="str">
        <f t="shared" si="679"/>
        <v/>
      </c>
      <c r="CT503" t="str">
        <f t="shared" si="680"/>
        <v>{{5,1,1,34044517,0}|</v>
      </c>
      <c r="CU503" t="str">
        <f t="shared" si="681"/>
        <v>{5,1,2,59243520,0}|</v>
      </c>
      <c r="CV503" t="str">
        <f t="shared" si="682"/>
        <v>{5,1,3,1271872477,3}}</v>
      </c>
    </row>
    <row r="504" spans="50:100" x14ac:dyDescent="0.15">
      <c r="AX504">
        <v>498</v>
      </c>
      <c r="AZ504">
        <f t="shared" ref="AZ504:BC504" si="730">AZ444</f>
        <v>1.5</v>
      </c>
      <c r="BA504">
        <f t="shared" si="730"/>
        <v>1.5</v>
      </c>
      <c r="BB504">
        <f t="shared" si="730"/>
        <v>0.6</v>
      </c>
      <c r="BC504">
        <f t="shared" si="730"/>
        <v>1</v>
      </c>
      <c r="BE504">
        <f t="shared" si="647"/>
        <v>1100</v>
      </c>
      <c r="BF504">
        <f t="shared" si="648"/>
        <v>1100</v>
      </c>
      <c r="BG504">
        <f t="shared" si="649"/>
        <v>500</v>
      </c>
      <c r="BH504">
        <f t="shared" si="650"/>
        <v>700</v>
      </c>
      <c r="BN504">
        <f>'sheet1 (2)'!Y503</f>
        <v>148488514</v>
      </c>
      <c r="BO504">
        <f>'sheet1 (2)'!Z503</f>
        <v>289800000</v>
      </c>
      <c r="BP504">
        <f>'sheet1 (2)'!AA503</f>
        <v>6221585820</v>
      </c>
      <c r="BR504">
        <f t="shared" si="656"/>
        <v>32667473</v>
      </c>
      <c r="BS504">
        <f t="shared" si="657"/>
        <v>63756000</v>
      </c>
      <c r="BT504">
        <f t="shared" si="658"/>
        <v>1368748880</v>
      </c>
      <c r="BV504">
        <f t="shared" si="659"/>
        <v>32667473</v>
      </c>
      <c r="BW504">
        <f t="shared" si="660"/>
        <v>63756000</v>
      </c>
      <c r="BX504">
        <f t="shared" si="661"/>
        <v>1368748880</v>
      </c>
      <c r="BZ504">
        <f t="shared" si="662"/>
        <v>14848851</v>
      </c>
      <c r="CA504">
        <f t="shared" si="663"/>
        <v>28980000</v>
      </c>
      <c r="CB504">
        <f t="shared" si="664"/>
        <v>622158582</v>
      </c>
      <c r="CD504">
        <f t="shared" si="665"/>
        <v>20788391</v>
      </c>
      <c r="CE504">
        <f t="shared" si="666"/>
        <v>40572000</v>
      </c>
      <c r="CF504">
        <f t="shared" si="667"/>
        <v>871022014</v>
      </c>
      <c r="CH504" t="str">
        <f t="shared" si="668"/>
        <v>{{5,1,1,32667473,0}|</v>
      </c>
      <c r="CI504" t="str">
        <f t="shared" si="669"/>
        <v>{5,1,2,63756000,0}|</v>
      </c>
      <c r="CJ504" t="str">
        <f t="shared" si="670"/>
        <v>{5,1,3,1368748880,3}}</v>
      </c>
      <c r="CK504" t="str">
        <f t="shared" si="671"/>
        <v/>
      </c>
      <c r="CL504" t="str">
        <f t="shared" si="672"/>
        <v>{{5,1,1,32667473,0}|</v>
      </c>
      <c r="CM504" t="str">
        <f t="shared" si="673"/>
        <v>{5,1,2,63756000,0}|</v>
      </c>
      <c r="CN504" t="str">
        <f t="shared" si="674"/>
        <v>{5,1,3,1368748880,3}}</v>
      </c>
      <c r="CO504" t="str">
        <f t="shared" si="675"/>
        <v/>
      </c>
      <c r="CP504" t="str">
        <f t="shared" si="676"/>
        <v>{{5,1,1,14848851,0}|</v>
      </c>
      <c r="CQ504" t="str">
        <f t="shared" si="677"/>
        <v>{5,1,2,28980000,0}|</v>
      </c>
      <c r="CR504" t="str">
        <f t="shared" si="678"/>
        <v>{5,1,3,622158582,3}}</v>
      </c>
      <c r="CS504" t="str">
        <f t="shared" si="679"/>
        <v/>
      </c>
      <c r="CT504" t="str">
        <f t="shared" si="680"/>
        <v>{{5,1,1,20788391,0}|</v>
      </c>
      <c r="CU504" t="str">
        <f t="shared" si="681"/>
        <v>{5,1,2,40572000,0}|</v>
      </c>
      <c r="CV504" t="str">
        <f t="shared" si="682"/>
        <v>{5,1,3,871022014,3}}</v>
      </c>
    </row>
    <row r="505" spans="50:100" x14ac:dyDescent="0.15">
      <c r="AX505">
        <v>499</v>
      </c>
      <c r="AZ505">
        <f t="shared" ref="AZ505:BC505" si="731">AZ445</f>
        <v>3</v>
      </c>
      <c r="BA505">
        <f t="shared" si="731"/>
        <v>0.42857142857142855</v>
      </c>
      <c r="BB505">
        <f t="shared" si="731"/>
        <v>1</v>
      </c>
      <c r="BC505">
        <f t="shared" si="731"/>
        <v>3</v>
      </c>
      <c r="BE505">
        <f t="shared" si="647"/>
        <v>1200</v>
      </c>
      <c r="BF505">
        <f t="shared" si="648"/>
        <v>280</v>
      </c>
      <c r="BG505">
        <f t="shared" si="649"/>
        <v>700</v>
      </c>
      <c r="BH505">
        <f t="shared" si="650"/>
        <v>1200</v>
      </c>
      <c r="BN505">
        <f>'sheet1 (2)'!Y504</f>
        <v>147400487</v>
      </c>
      <c r="BO505">
        <f>'sheet1 (2)'!Z504</f>
        <v>336350000</v>
      </c>
      <c r="BP505">
        <f>'sheet1 (2)'!AA504</f>
        <v>7220946827</v>
      </c>
      <c r="BR505">
        <f t="shared" si="656"/>
        <v>35376116</v>
      </c>
      <c r="BS505">
        <f t="shared" si="657"/>
        <v>80724000</v>
      </c>
      <c r="BT505">
        <f t="shared" si="658"/>
        <v>1733027238</v>
      </c>
      <c r="BV505">
        <f t="shared" si="659"/>
        <v>8254427</v>
      </c>
      <c r="BW505">
        <f t="shared" si="660"/>
        <v>18835600</v>
      </c>
      <c r="BX505">
        <f t="shared" si="661"/>
        <v>404373022</v>
      </c>
      <c r="BZ505">
        <f t="shared" si="662"/>
        <v>20636068</v>
      </c>
      <c r="CA505">
        <f t="shared" si="663"/>
        <v>47089000</v>
      </c>
      <c r="CB505">
        <f t="shared" si="664"/>
        <v>1010932555</v>
      </c>
      <c r="CD505">
        <f t="shared" si="665"/>
        <v>35376116</v>
      </c>
      <c r="CE505">
        <f t="shared" si="666"/>
        <v>80724000</v>
      </c>
      <c r="CF505">
        <f t="shared" si="667"/>
        <v>1733027238</v>
      </c>
      <c r="CH505" t="str">
        <f t="shared" si="668"/>
        <v>{{5,1,1,35376116,0}|</v>
      </c>
      <c r="CI505" t="str">
        <f t="shared" si="669"/>
        <v>{5,1,2,80724000,0}|</v>
      </c>
      <c r="CJ505" t="str">
        <f t="shared" si="670"/>
        <v>{5,1,3,1733027238,3}}</v>
      </c>
      <c r="CK505" t="str">
        <f t="shared" si="671"/>
        <v/>
      </c>
      <c r="CL505" t="str">
        <f t="shared" si="672"/>
        <v>{{5,1,1,8254427,0}|</v>
      </c>
      <c r="CM505" t="str">
        <f t="shared" si="673"/>
        <v>{5,1,2,18835600,0}|</v>
      </c>
      <c r="CN505" t="str">
        <f t="shared" si="674"/>
        <v>{5,1,3,404373022,3}}</v>
      </c>
      <c r="CO505" t="str">
        <f t="shared" si="675"/>
        <v/>
      </c>
      <c r="CP505" t="str">
        <f t="shared" si="676"/>
        <v>{{5,1,1,20636068,0}|</v>
      </c>
      <c r="CQ505" t="str">
        <f t="shared" si="677"/>
        <v>{5,1,2,47089000,0}|</v>
      </c>
      <c r="CR505" t="str">
        <f t="shared" si="678"/>
        <v>{5,1,3,1010932555,3}}</v>
      </c>
      <c r="CS505" t="str">
        <f t="shared" si="679"/>
        <v/>
      </c>
      <c r="CT505" t="str">
        <f t="shared" si="680"/>
        <v>{{5,1,1,35376116,0}|</v>
      </c>
      <c r="CU505" t="str">
        <f t="shared" si="681"/>
        <v>{5,1,2,80724000,0}|</v>
      </c>
      <c r="CV505" t="str">
        <f t="shared" si="682"/>
        <v>{5,1,3,1733027238,3}}</v>
      </c>
    </row>
    <row r="506" spans="50:100" x14ac:dyDescent="0.15">
      <c r="AX506">
        <v>500</v>
      </c>
      <c r="AZ506">
        <f t="shared" ref="AZ506:BC506" si="732">AZ446</f>
        <v>1.5</v>
      </c>
      <c r="BA506">
        <f t="shared" si="732"/>
        <v>1</v>
      </c>
      <c r="BB506">
        <f t="shared" si="732"/>
        <v>0.75</v>
      </c>
      <c r="BC506">
        <f t="shared" si="732"/>
        <v>1</v>
      </c>
      <c r="BE506">
        <f t="shared" si="647"/>
        <v>1100</v>
      </c>
      <c r="BF506">
        <f t="shared" si="648"/>
        <v>700</v>
      </c>
      <c r="BG506">
        <f t="shared" si="649"/>
        <v>620</v>
      </c>
      <c r="BH506">
        <f t="shared" si="650"/>
        <v>700</v>
      </c>
      <c r="BN506">
        <f>'sheet1 (2)'!Y505</f>
        <v>226141118</v>
      </c>
      <c r="BO506">
        <f>'sheet1 (2)'!Z505</f>
        <v>369600000</v>
      </c>
      <c r="BP506">
        <f>'sheet1 (2)'!AA505</f>
        <v>7934776118</v>
      </c>
      <c r="BR506">
        <f t="shared" si="656"/>
        <v>49751045</v>
      </c>
      <c r="BS506">
        <f t="shared" si="657"/>
        <v>81312000</v>
      </c>
      <c r="BT506">
        <f t="shared" si="658"/>
        <v>1745650745</v>
      </c>
      <c r="BV506">
        <f t="shared" si="659"/>
        <v>31659756</v>
      </c>
      <c r="BW506">
        <f t="shared" si="660"/>
        <v>51744000</v>
      </c>
      <c r="BX506">
        <f t="shared" si="661"/>
        <v>1110868656</v>
      </c>
      <c r="BZ506">
        <f t="shared" si="662"/>
        <v>28041498</v>
      </c>
      <c r="CA506">
        <f t="shared" si="663"/>
        <v>45830400</v>
      </c>
      <c r="CB506">
        <f t="shared" si="664"/>
        <v>983912238</v>
      </c>
      <c r="CD506">
        <f t="shared" si="665"/>
        <v>31659756</v>
      </c>
      <c r="CE506">
        <f t="shared" si="666"/>
        <v>51744000</v>
      </c>
      <c r="CF506">
        <f t="shared" si="667"/>
        <v>1110868656</v>
      </c>
      <c r="CH506" t="str">
        <f t="shared" si="668"/>
        <v>{{5,1,1,49751045,0}|</v>
      </c>
      <c r="CI506" t="str">
        <f t="shared" si="669"/>
        <v>{5,1,2,81312000,0}|</v>
      </c>
      <c r="CJ506" t="str">
        <f t="shared" si="670"/>
        <v>{5,1,3,1745650745,3}}</v>
      </c>
      <c r="CK506" t="str">
        <f t="shared" si="671"/>
        <v/>
      </c>
      <c r="CL506" t="str">
        <f t="shared" si="672"/>
        <v>{{5,1,1,31659756,0}|</v>
      </c>
      <c r="CM506" t="str">
        <f t="shared" si="673"/>
        <v>{5,1,2,51744000,0}|</v>
      </c>
      <c r="CN506" t="str">
        <f t="shared" si="674"/>
        <v>{5,1,3,1110868656,3}}</v>
      </c>
      <c r="CO506" t="str">
        <f t="shared" si="675"/>
        <v/>
      </c>
      <c r="CP506" t="str">
        <f t="shared" si="676"/>
        <v>{{5,1,1,28041498,0}|</v>
      </c>
      <c r="CQ506" t="str">
        <f t="shared" si="677"/>
        <v>{5,1,2,45830400,0}|</v>
      </c>
      <c r="CR506" t="str">
        <f t="shared" si="678"/>
        <v>{5,1,3,983912238,3}}</v>
      </c>
      <c r="CS506" t="str">
        <f t="shared" si="679"/>
        <v/>
      </c>
      <c r="CT506" t="str">
        <f t="shared" si="680"/>
        <v>{{5,1,1,31659756,0}|</v>
      </c>
      <c r="CU506" t="str">
        <f t="shared" si="681"/>
        <v>{5,1,2,51744000,0}|</v>
      </c>
      <c r="CV506" t="str">
        <f t="shared" si="682"/>
        <v>{5,1,3,1110868656,3}}</v>
      </c>
    </row>
    <row r="507" spans="50:100" x14ac:dyDescent="0.15">
      <c r="AX507">
        <v>501</v>
      </c>
      <c r="AZ507">
        <f t="shared" ref="AZ507:BC507" si="733">AZ447</f>
        <v>0.75</v>
      </c>
      <c r="BA507">
        <f t="shared" si="733"/>
        <v>1</v>
      </c>
      <c r="BB507">
        <f t="shared" si="733"/>
        <v>1</v>
      </c>
      <c r="BC507">
        <f t="shared" si="733"/>
        <v>1.5</v>
      </c>
      <c r="BE507">
        <f t="shared" si="647"/>
        <v>620</v>
      </c>
      <c r="BF507">
        <f t="shared" si="648"/>
        <v>700</v>
      </c>
      <c r="BG507">
        <f t="shared" si="649"/>
        <v>700</v>
      </c>
      <c r="BH507">
        <f t="shared" si="650"/>
        <v>1100</v>
      </c>
      <c r="BN507">
        <f>'sheet1 (2)'!Y506</f>
        <v>241950559</v>
      </c>
      <c r="BO507">
        <f>'sheet1 (2)'!Z506</f>
        <v>369600000</v>
      </c>
      <c r="BP507">
        <f>'sheet1 (2)'!AA506</f>
        <v>7934776119</v>
      </c>
      <c r="BR507">
        <f t="shared" si="656"/>
        <v>30001869</v>
      </c>
      <c r="BS507">
        <f t="shared" si="657"/>
        <v>45830400</v>
      </c>
      <c r="BT507">
        <f t="shared" si="658"/>
        <v>983912238</v>
      </c>
      <c r="BV507">
        <f t="shared" si="659"/>
        <v>33873078</v>
      </c>
      <c r="BW507">
        <f t="shared" si="660"/>
        <v>51744000</v>
      </c>
      <c r="BX507">
        <f t="shared" si="661"/>
        <v>1110868656</v>
      </c>
      <c r="BZ507">
        <f t="shared" si="662"/>
        <v>33873078</v>
      </c>
      <c r="CA507">
        <f t="shared" si="663"/>
        <v>51744000</v>
      </c>
      <c r="CB507">
        <f t="shared" si="664"/>
        <v>1110868656</v>
      </c>
      <c r="CD507">
        <f t="shared" si="665"/>
        <v>53229122</v>
      </c>
      <c r="CE507">
        <f t="shared" si="666"/>
        <v>81312000</v>
      </c>
      <c r="CF507">
        <f t="shared" si="667"/>
        <v>1745650746</v>
      </c>
      <c r="CH507" t="str">
        <f t="shared" si="668"/>
        <v>{{5,1,1,30001869,0}|</v>
      </c>
      <c r="CI507" t="str">
        <f t="shared" si="669"/>
        <v>{5,1,2,45830400,0}|</v>
      </c>
      <c r="CJ507" t="str">
        <f t="shared" si="670"/>
        <v>{5,1,3,983912238,3}}</v>
      </c>
      <c r="CK507" t="str">
        <f t="shared" si="671"/>
        <v/>
      </c>
      <c r="CL507" t="str">
        <f t="shared" si="672"/>
        <v>{{5,1,1,33873078,0}|</v>
      </c>
      <c r="CM507" t="str">
        <f t="shared" si="673"/>
        <v>{5,1,2,51744000,0}|</v>
      </c>
      <c r="CN507" t="str">
        <f t="shared" si="674"/>
        <v>{5,1,3,1110868656,3}}</v>
      </c>
      <c r="CO507" t="str">
        <f t="shared" si="675"/>
        <v/>
      </c>
      <c r="CP507" t="str">
        <f t="shared" si="676"/>
        <v>{{5,1,1,33873078,0}|</v>
      </c>
      <c r="CQ507" t="str">
        <f t="shared" si="677"/>
        <v>{5,1,2,51744000,0}|</v>
      </c>
      <c r="CR507" t="str">
        <f t="shared" si="678"/>
        <v>{5,1,3,1110868656,3}}</v>
      </c>
      <c r="CS507" t="str">
        <f t="shared" si="679"/>
        <v/>
      </c>
      <c r="CT507" t="str">
        <f t="shared" si="680"/>
        <v>{{5,1,1,53229122,0}|</v>
      </c>
      <c r="CU507" t="str">
        <f t="shared" si="681"/>
        <v>{5,1,2,81312000,0}|</v>
      </c>
      <c r="CV507" t="str">
        <f t="shared" si="682"/>
        <v>{5,1,3,1745650746,3}}</v>
      </c>
    </row>
    <row r="508" spans="50:100" x14ac:dyDescent="0.15">
      <c r="AX508">
        <v>502</v>
      </c>
      <c r="AZ508">
        <f t="shared" ref="AZ508:BC508" si="734">AZ448</f>
        <v>1.5</v>
      </c>
      <c r="BA508">
        <f t="shared" si="734"/>
        <v>0.6</v>
      </c>
      <c r="BB508">
        <f t="shared" si="734"/>
        <v>1.5</v>
      </c>
      <c r="BC508">
        <f t="shared" si="734"/>
        <v>1</v>
      </c>
      <c r="BE508">
        <f t="shared" si="647"/>
        <v>1100</v>
      </c>
      <c r="BF508">
        <f t="shared" si="648"/>
        <v>500</v>
      </c>
      <c r="BG508">
        <f t="shared" si="649"/>
        <v>1100</v>
      </c>
      <c r="BH508">
        <f t="shared" si="650"/>
        <v>700</v>
      </c>
      <c r="BN508">
        <f>'sheet1 (2)'!Y507</f>
        <v>19927107</v>
      </c>
      <c r="BO508">
        <f>'sheet1 (2)'!Z507</f>
        <v>2548000</v>
      </c>
      <c r="BP508">
        <f>'sheet1 (2)'!AA507</f>
        <v>54701865</v>
      </c>
      <c r="BR508">
        <f t="shared" si="656"/>
        <v>4383963</v>
      </c>
      <c r="BS508">
        <f t="shared" si="657"/>
        <v>560560</v>
      </c>
      <c r="BT508">
        <f t="shared" si="658"/>
        <v>12034410</v>
      </c>
      <c r="BV508">
        <f t="shared" si="659"/>
        <v>1992710</v>
      </c>
      <c r="BW508">
        <f t="shared" si="660"/>
        <v>254800</v>
      </c>
      <c r="BX508">
        <f t="shared" si="661"/>
        <v>5470186</v>
      </c>
      <c r="BZ508">
        <f t="shared" si="662"/>
        <v>4383963</v>
      </c>
      <c r="CA508">
        <f t="shared" si="663"/>
        <v>560560</v>
      </c>
      <c r="CB508">
        <f t="shared" si="664"/>
        <v>12034410</v>
      </c>
      <c r="CD508">
        <f t="shared" si="665"/>
        <v>2789794</v>
      </c>
      <c r="CE508">
        <f t="shared" si="666"/>
        <v>356720</v>
      </c>
      <c r="CF508">
        <f t="shared" si="667"/>
        <v>7658261</v>
      </c>
      <c r="CH508" t="str">
        <f t="shared" si="668"/>
        <v>{{5,1,1,4383963,0}|</v>
      </c>
      <c r="CI508" t="str">
        <f t="shared" si="669"/>
        <v>{5,1,2,560560,0}|</v>
      </c>
      <c r="CJ508" t="str">
        <f t="shared" si="670"/>
        <v>{5,1,3,12034410,3}}</v>
      </c>
      <c r="CK508" t="str">
        <f t="shared" si="671"/>
        <v/>
      </c>
      <c r="CL508" t="str">
        <f t="shared" si="672"/>
        <v>{{5,1,1,1992710,0}|</v>
      </c>
      <c r="CM508" t="str">
        <f t="shared" si="673"/>
        <v>{5,1,2,254800,0}|</v>
      </c>
      <c r="CN508" t="str">
        <f t="shared" si="674"/>
        <v>{5,1,3,5470186,3}}</v>
      </c>
      <c r="CO508" t="str">
        <f t="shared" si="675"/>
        <v/>
      </c>
      <c r="CP508" t="str">
        <f t="shared" si="676"/>
        <v>{{5,1,1,4383963,0}|</v>
      </c>
      <c r="CQ508" t="str">
        <f t="shared" si="677"/>
        <v>{5,1,2,560560,0}|</v>
      </c>
      <c r="CR508" t="str">
        <f t="shared" si="678"/>
        <v>{5,1,3,12034410,3}}</v>
      </c>
      <c r="CS508" t="str">
        <f t="shared" si="679"/>
        <v/>
      </c>
      <c r="CT508" t="str">
        <f t="shared" si="680"/>
        <v>{{5,1,1,2789794,0}|</v>
      </c>
      <c r="CU508" t="str">
        <f t="shared" si="681"/>
        <v>{5,1,2,356720,0}|</v>
      </c>
      <c r="CV508" t="str">
        <f t="shared" si="682"/>
        <v>{5,1,3,7658261,3}}</v>
      </c>
    </row>
    <row r="509" spans="50:100" x14ac:dyDescent="0.15">
      <c r="AX509">
        <v>503</v>
      </c>
      <c r="AZ509">
        <f t="shared" ref="AZ509:BC509" si="735">AZ449</f>
        <v>1.5</v>
      </c>
      <c r="BA509">
        <f t="shared" si="735"/>
        <v>0.6</v>
      </c>
      <c r="BB509">
        <f t="shared" si="735"/>
        <v>3</v>
      </c>
      <c r="BC509">
        <f t="shared" si="735"/>
        <v>0.75</v>
      </c>
      <c r="BE509">
        <f t="shared" si="647"/>
        <v>1100</v>
      </c>
      <c r="BF509">
        <f t="shared" si="648"/>
        <v>500</v>
      </c>
      <c r="BG509">
        <f t="shared" si="649"/>
        <v>1200</v>
      </c>
      <c r="BH509">
        <f t="shared" si="650"/>
        <v>620</v>
      </c>
      <c r="BN509">
        <f>'sheet1 (2)'!Y508</f>
        <v>25006567</v>
      </c>
      <c r="BO509">
        <f>'sheet1 (2)'!Z508</f>
        <v>2402400</v>
      </c>
      <c r="BP509">
        <f>'sheet1 (2)'!AA508</f>
        <v>51576044</v>
      </c>
      <c r="BR509">
        <f t="shared" si="656"/>
        <v>5501444</v>
      </c>
      <c r="BS509">
        <f t="shared" si="657"/>
        <v>528528</v>
      </c>
      <c r="BT509">
        <f t="shared" si="658"/>
        <v>11346729</v>
      </c>
      <c r="BV509">
        <f t="shared" si="659"/>
        <v>2500656</v>
      </c>
      <c r="BW509">
        <f t="shared" si="660"/>
        <v>240240</v>
      </c>
      <c r="BX509">
        <f t="shared" si="661"/>
        <v>5157604</v>
      </c>
      <c r="BZ509">
        <f t="shared" si="662"/>
        <v>6001576</v>
      </c>
      <c r="CA509">
        <f t="shared" si="663"/>
        <v>576576</v>
      </c>
      <c r="CB509">
        <f t="shared" si="664"/>
        <v>12378250</v>
      </c>
      <c r="CD509">
        <f t="shared" si="665"/>
        <v>3100814</v>
      </c>
      <c r="CE509">
        <f t="shared" si="666"/>
        <v>297897</v>
      </c>
      <c r="CF509">
        <f t="shared" si="667"/>
        <v>6395429</v>
      </c>
      <c r="CH509" t="str">
        <f t="shared" si="668"/>
        <v>{{5,1,1,5501444,0}|</v>
      </c>
      <c r="CI509" t="str">
        <f t="shared" si="669"/>
        <v>{5,1,2,528528,0}|</v>
      </c>
      <c r="CJ509" t="str">
        <f t="shared" si="670"/>
        <v>{5,1,3,11346729,3}}</v>
      </c>
      <c r="CK509" t="str">
        <f t="shared" si="671"/>
        <v/>
      </c>
      <c r="CL509" t="str">
        <f t="shared" si="672"/>
        <v>{{5,1,1,2500656,0}|</v>
      </c>
      <c r="CM509" t="str">
        <f t="shared" si="673"/>
        <v>{5,1,2,240240,0}|</v>
      </c>
      <c r="CN509" t="str">
        <f t="shared" si="674"/>
        <v>{5,1,3,5157604,3}}</v>
      </c>
      <c r="CO509" t="str">
        <f t="shared" si="675"/>
        <v/>
      </c>
      <c r="CP509" t="str">
        <f t="shared" si="676"/>
        <v>{{5,1,1,6001576,0}|</v>
      </c>
      <c r="CQ509" t="str">
        <f t="shared" si="677"/>
        <v>{5,1,2,576576,0}|</v>
      </c>
      <c r="CR509" t="str">
        <f t="shared" si="678"/>
        <v>{5,1,3,12378250,3}}</v>
      </c>
      <c r="CS509" t="str">
        <f t="shared" si="679"/>
        <v/>
      </c>
      <c r="CT509" t="str">
        <f t="shared" si="680"/>
        <v>{{5,1,1,3100814,0}|</v>
      </c>
      <c r="CU509" t="str">
        <f t="shared" si="681"/>
        <v>{5,1,2,297897,0}|</v>
      </c>
      <c r="CV509" t="str">
        <f t="shared" si="682"/>
        <v>{5,1,3,6395429,3}}</v>
      </c>
    </row>
    <row r="510" spans="50:100" x14ac:dyDescent="0.15">
      <c r="AX510">
        <v>504</v>
      </c>
      <c r="AZ510">
        <f t="shared" ref="AZ510:BC510" si="736">AZ450</f>
        <v>1</v>
      </c>
      <c r="BA510">
        <f t="shared" si="736"/>
        <v>0.42857142857142855</v>
      </c>
      <c r="BB510">
        <f t="shared" si="736"/>
        <v>0</v>
      </c>
      <c r="BC510">
        <f t="shared" si="736"/>
        <v>1.5</v>
      </c>
      <c r="BE510">
        <f t="shared" si="647"/>
        <v>700</v>
      </c>
      <c r="BF510">
        <f t="shared" si="648"/>
        <v>280</v>
      </c>
      <c r="BG510">
        <f t="shared" si="649"/>
        <v>0</v>
      </c>
      <c r="BH510">
        <f t="shared" si="650"/>
        <v>1100</v>
      </c>
      <c r="BN510">
        <f>'sheet1 (2)'!Y509</f>
        <v>41357014</v>
      </c>
      <c r="BO510">
        <f>'sheet1 (2)'!Z509</f>
        <v>3491600</v>
      </c>
      <c r="BP510">
        <f>'sheet1 (2)'!AA509</f>
        <v>74959588</v>
      </c>
      <c r="BR510">
        <f t="shared" si="656"/>
        <v>5789981</v>
      </c>
      <c r="BS510">
        <f t="shared" si="657"/>
        <v>488824</v>
      </c>
      <c r="BT510">
        <f t="shared" si="658"/>
        <v>10494342</v>
      </c>
      <c r="BV510">
        <f t="shared" si="659"/>
        <v>2315992</v>
      </c>
      <c r="BW510">
        <f t="shared" si="660"/>
        <v>195529</v>
      </c>
      <c r="BX510">
        <f t="shared" si="661"/>
        <v>4197736</v>
      </c>
      <c r="BZ510">
        <f t="shared" si="662"/>
        <v>0</v>
      </c>
      <c r="CA510">
        <f t="shared" si="663"/>
        <v>0</v>
      </c>
      <c r="CB510">
        <f t="shared" si="664"/>
        <v>0</v>
      </c>
      <c r="CD510">
        <f t="shared" si="665"/>
        <v>9098543</v>
      </c>
      <c r="CE510">
        <f t="shared" si="666"/>
        <v>768152</v>
      </c>
      <c r="CF510">
        <f t="shared" si="667"/>
        <v>16491109</v>
      </c>
      <c r="CH510" t="str">
        <f t="shared" si="668"/>
        <v>{{5,1,1,5789981,0}|</v>
      </c>
      <c r="CI510" t="str">
        <f t="shared" si="669"/>
        <v>{5,1,2,488824,0}|</v>
      </c>
      <c r="CJ510" t="str">
        <f t="shared" si="670"/>
        <v>{5,1,3,10494342,3}}</v>
      </c>
      <c r="CK510" t="str">
        <f t="shared" si="671"/>
        <v/>
      </c>
      <c r="CL510" t="str">
        <f t="shared" si="672"/>
        <v>{{5,1,1,2315992,0}|</v>
      </c>
      <c r="CM510" t="str">
        <f t="shared" si="673"/>
        <v>{5,1,2,195529,0}|</v>
      </c>
      <c r="CN510" t="str">
        <f t="shared" si="674"/>
        <v>{5,1,3,4197736,3}}</v>
      </c>
      <c r="CO510" t="str">
        <f t="shared" si="675"/>
        <v/>
      </c>
      <c r="CP510" t="str">
        <f t="shared" si="676"/>
        <v>{{5,1,1,0,0}|</v>
      </c>
      <c r="CQ510" t="str">
        <f t="shared" si="677"/>
        <v>{5,1,2,0,0}|</v>
      </c>
      <c r="CR510" t="str">
        <f t="shared" si="678"/>
        <v>{5,1,3,0,3}}</v>
      </c>
      <c r="CS510" t="str">
        <f t="shared" si="679"/>
        <v/>
      </c>
      <c r="CT510" t="str">
        <f t="shared" si="680"/>
        <v>{{5,1,1,9098543,0}|</v>
      </c>
      <c r="CU510" t="str">
        <f t="shared" si="681"/>
        <v>{5,1,2,768152,0}|</v>
      </c>
      <c r="CV510" t="str">
        <f t="shared" si="682"/>
        <v>{5,1,3,16491109,3}}</v>
      </c>
    </row>
    <row r="511" spans="50:100" x14ac:dyDescent="0.15">
      <c r="AX511">
        <v>505</v>
      </c>
      <c r="AZ511">
        <f t="shared" ref="AZ511:BC511" si="737">AZ451</f>
        <v>1.5</v>
      </c>
      <c r="BA511">
        <f t="shared" si="737"/>
        <v>0.6</v>
      </c>
      <c r="BB511">
        <f t="shared" si="737"/>
        <v>0.75</v>
      </c>
      <c r="BC511">
        <f t="shared" si="737"/>
        <v>3</v>
      </c>
      <c r="BE511">
        <f t="shared" si="647"/>
        <v>1100</v>
      </c>
      <c r="BF511">
        <f t="shared" si="648"/>
        <v>500</v>
      </c>
      <c r="BG511">
        <f t="shared" si="649"/>
        <v>620</v>
      </c>
      <c r="BH511">
        <f t="shared" si="650"/>
        <v>1200</v>
      </c>
      <c r="BN511">
        <f>'sheet1 (2)'!Y510</f>
        <v>60743114</v>
      </c>
      <c r="BO511">
        <f>'sheet1 (2)'!Z510</f>
        <v>26789000</v>
      </c>
      <c r="BP511">
        <f>'sheet1 (2)'!AA510</f>
        <v>575120987</v>
      </c>
      <c r="BR511">
        <f t="shared" si="656"/>
        <v>13363485</v>
      </c>
      <c r="BS511">
        <f t="shared" si="657"/>
        <v>5893580</v>
      </c>
      <c r="BT511">
        <f t="shared" si="658"/>
        <v>126526617</v>
      </c>
      <c r="BV511">
        <f t="shared" si="659"/>
        <v>6074311</v>
      </c>
      <c r="BW511">
        <f t="shared" si="660"/>
        <v>2678900</v>
      </c>
      <c r="BX511">
        <f t="shared" si="661"/>
        <v>57512098</v>
      </c>
      <c r="BZ511">
        <f t="shared" si="662"/>
        <v>7532146</v>
      </c>
      <c r="CA511">
        <f t="shared" si="663"/>
        <v>3321836</v>
      </c>
      <c r="CB511">
        <f t="shared" si="664"/>
        <v>71315002</v>
      </c>
      <c r="CD511">
        <f t="shared" si="665"/>
        <v>14578347</v>
      </c>
      <c r="CE511">
        <f t="shared" si="666"/>
        <v>6429360</v>
      </c>
      <c r="CF511">
        <f t="shared" si="667"/>
        <v>138029036</v>
      </c>
      <c r="CH511" t="str">
        <f t="shared" si="668"/>
        <v>{{5,1,1,13363485,0}|</v>
      </c>
      <c r="CI511" t="str">
        <f t="shared" si="669"/>
        <v>{5,1,2,5893580,0}|</v>
      </c>
      <c r="CJ511" t="str">
        <f t="shared" si="670"/>
        <v>{5,1,3,126526617,3}}</v>
      </c>
      <c r="CK511" t="str">
        <f t="shared" si="671"/>
        <v/>
      </c>
      <c r="CL511" t="str">
        <f t="shared" si="672"/>
        <v>{{5,1,1,6074311,0}|</v>
      </c>
      <c r="CM511" t="str">
        <f t="shared" si="673"/>
        <v>{5,1,2,2678900,0}|</v>
      </c>
      <c r="CN511" t="str">
        <f t="shared" si="674"/>
        <v>{5,1,3,57512098,3}}</v>
      </c>
      <c r="CO511" t="str">
        <f t="shared" si="675"/>
        <v/>
      </c>
      <c r="CP511" t="str">
        <f t="shared" si="676"/>
        <v>{{5,1,1,7532146,0}|</v>
      </c>
      <c r="CQ511" t="str">
        <f t="shared" si="677"/>
        <v>{5,1,2,3321836,0}|</v>
      </c>
      <c r="CR511" t="str">
        <f t="shared" si="678"/>
        <v>{5,1,3,71315002,3}}</v>
      </c>
      <c r="CS511" t="str">
        <f t="shared" si="679"/>
        <v/>
      </c>
      <c r="CT511" t="str">
        <f t="shared" si="680"/>
        <v>{{5,1,1,14578347,0}|</v>
      </c>
      <c r="CU511" t="str">
        <f t="shared" si="681"/>
        <v>{5,1,2,6429360,0}|</v>
      </c>
      <c r="CV511" t="str">
        <f t="shared" si="682"/>
        <v>{5,1,3,138029036,3}}</v>
      </c>
    </row>
    <row r="512" spans="50:100" x14ac:dyDescent="0.15">
      <c r="AX512">
        <v>506</v>
      </c>
      <c r="AZ512">
        <f t="shared" ref="AZ512:BC512" si="738">AZ452</f>
        <v>3</v>
      </c>
      <c r="BA512">
        <f t="shared" si="738"/>
        <v>0.75</v>
      </c>
      <c r="BB512">
        <f t="shared" si="738"/>
        <v>1</v>
      </c>
      <c r="BC512">
        <f t="shared" si="738"/>
        <v>0.75</v>
      </c>
      <c r="BE512">
        <f t="shared" si="647"/>
        <v>1200</v>
      </c>
      <c r="BF512">
        <f t="shared" si="648"/>
        <v>620</v>
      </c>
      <c r="BG512">
        <f t="shared" si="649"/>
        <v>700</v>
      </c>
      <c r="BH512">
        <f t="shared" si="650"/>
        <v>620</v>
      </c>
      <c r="BN512">
        <f>'sheet1 (2)'!Y511</f>
        <v>86669394</v>
      </c>
      <c r="BO512">
        <f>'sheet1 (2)'!Z511</f>
        <v>29767500</v>
      </c>
      <c r="BP512">
        <f>'sheet1 (2)'!AA511</f>
        <v>639065064</v>
      </c>
      <c r="BR512">
        <f t="shared" si="656"/>
        <v>20800654</v>
      </c>
      <c r="BS512">
        <f t="shared" si="657"/>
        <v>7144200</v>
      </c>
      <c r="BT512">
        <f t="shared" si="658"/>
        <v>153375615</v>
      </c>
      <c r="BV512">
        <f t="shared" si="659"/>
        <v>10747004</v>
      </c>
      <c r="BW512">
        <f t="shared" si="660"/>
        <v>3691170</v>
      </c>
      <c r="BX512">
        <f t="shared" si="661"/>
        <v>79244067</v>
      </c>
      <c r="BZ512">
        <f t="shared" si="662"/>
        <v>12133715</v>
      </c>
      <c r="CA512">
        <f t="shared" si="663"/>
        <v>4167450</v>
      </c>
      <c r="CB512">
        <f t="shared" si="664"/>
        <v>89469108</v>
      </c>
      <c r="CD512">
        <f t="shared" si="665"/>
        <v>10747004</v>
      </c>
      <c r="CE512">
        <f t="shared" si="666"/>
        <v>3691170</v>
      </c>
      <c r="CF512">
        <f t="shared" si="667"/>
        <v>79244067</v>
      </c>
      <c r="CH512" t="str">
        <f t="shared" si="668"/>
        <v>{{5,1,1,20800654,0}|</v>
      </c>
      <c r="CI512" t="str">
        <f t="shared" si="669"/>
        <v>{5,1,2,7144200,0}|</v>
      </c>
      <c r="CJ512" t="str">
        <f t="shared" si="670"/>
        <v>{5,1,3,153375615,3}}</v>
      </c>
      <c r="CK512" t="str">
        <f t="shared" si="671"/>
        <v/>
      </c>
      <c r="CL512" t="str">
        <f t="shared" si="672"/>
        <v>{{5,1,1,10747004,0}|</v>
      </c>
      <c r="CM512" t="str">
        <f t="shared" si="673"/>
        <v>{5,1,2,3691170,0}|</v>
      </c>
      <c r="CN512" t="str">
        <f t="shared" si="674"/>
        <v>{5,1,3,79244067,3}}</v>
      </c>
      <c r="CO512" t="str">
        <f t="shared" si="675"/>
        <v/>
      </c>
      <c r="CP512" t="str">
        <f t="shared" si="676"/>
        <v>{{5,1,1,12133715,0}|</v>
      </c>
      <c r="CQ512" t="str">
        <f t="shared" si="677"/>
        <v>{5,1,2,4167450,0}|</v>
      </c>
      <c r="CR512" t="str">
        <f t="shared" si="678"/>
        <v>{5,1,3,89469108,3}}</v>
      </c>
      <c r="CS512" t="str">
        <f t="shared" si="679"/>
        <v/>
      </c>
      <c r="CT512" t="str">
        <f t="shared" si="680"/>
        <v>{{5,1,1,10747004,0}|</v>
      </c>
      <c r="CU512" t="str">
        <f t="shared" si="681"/>
        <v>{5,1,2,3691170,0}|</v>
      </c>
      <c r="CV512" t="str">
        <f t="shared" si="682"/>
        <v>{5,1,3,79244067,3}}</v>
      </c>
    </row>
    <row r="513" spans="50:100" x14ac:dyDescent="0.15">
      <c r="AX513">
        <v>507</v>
      </c>
      <c r="AZ513">
        <f t="shared" ref="AZ513:BC513" si="739">AZ453</f>
        <v>1</v>
      </c>
      <c r="BA513">
        <f t="shared" si="739"/>
        <v>1</v>
      </c>
      <c r="BB513">
        <f t="shared" si="739"/>
        <v>0.75</v>
      </c>
      <c r="BC513">
        <f t="shared" si="739"/>
        <v>1.5</v>
      </c>
      <c r="BE513">
        <f t="shared" si="647"/>
        <v>700</v>
      </c>
      <c r="BF513">
        <f t="shared" si="648"/>
        <v>700</v>
      </c>
      <c r="BG513">
        <f t="shared" si="649"/>
        <v>620</v>
      </c>
      <c r="BH513">
        <f t="shared" si="650"/>
        <v>1100</v>
      </c>
      <c r="BN513">
        <f>'sheet1 (2)'!Y512</f>
        <v>191648886</v>
      </c>
      <c r="BO513">
        <f>'sheet1 (2)'!Z512</f>
        <v>185136000</v>
      </c>
      <c r="BP513">
        <f>'sheet1 (2)'!AA512</f>
        <v>3974601491</v>
      </c>
      <c r="BR513">
        <f t="shared" si="656"/>
        <v>26830844</v>
      </c>
      <c r="BS513">
        <f t="shared" si="657"/>
        <v>25919040</v>
      </c>
      <c r="BT513">
        <f t="shared" si="658"/>
        <v>556444208</v>
      </c>
      <c r="BV513">
        <f t="shared" si="659"/>
        <v>26830844</v>
      </c>
      <c r="BW513">
        <f t="shared" si="660"/>
        <v>25919040</v>
      </c>
      <c r="BX513">
        <f t="shared" si="661"/>
        <v>556444208</v>
      </c>
      <c r="BZ513">
        <f t="shared" si="662"/>
        <v>23764461</v>
      </c>
      <c r="CA513">
        <f t="shared" si="663"/>
        <v>22956864</v>
      </c>
      <c r="CB513">
        <f t="shared" si="664"/>
        <v>492850584</v>
      </c>
      <c r="CD513">
        <f t="shared" si="665"/>
        <v>42162754</v>
      </c>
      <c r="CE513">
        <f t="shared" si="666"/>
        <v>40729920</v>
      </c>
      <c r="CF513">
        <f t="shared" si="667"/>
        <v>874412328</v>
      </c>
      <c r="CH513" t="str">
        <f t="shared" si="668"/>
        <v>{{5,1,1,26830844,0}|</v>
      </c>
      <c r="CI513" t="str">
        <f t="shared" si="669"/>
        <v>{5,1,2,25919040,0}|</v>
      </c>
      <c r="CJ513" t="str">
        <f t="shared" si="670"/>
        <v>{5,1,3,556444208,3}}</v>
      </c>
      <c r="CK513" t="str">
        <f t="shared" si="671"/>
        <v/>
      </c>
      <c r="CL513" t="str">
        <f t="shared" si="672"/>
        <v>{{5,1,1,26830844,0}|</v>
      </c>
      <c r="CM513" t="str">
        <f t="shared" si="673"/>
        <v>{5,1,2,25919040,0}|</v>
      </c>
      <c r="CN513" t="str">
        <f t="shared" si="674"/>
        <v>{5,1,3,556444208,3}}</v>
      </c>
      <c r="CO513" t="str">
        <f t="shared" si="675"/>
        <v/>
      </c>
      <c r="CP513" t="str">
        <f t="shared" si="676"/>
        <v>{{5,1,1,23764461,0}|</v>
      </c>
      <c r="CQ513" t="str">
        <f t="shared" si="677"/>
        <v>{5,1,2,22956864,0}|</v>
      </c>
      <c r="CR513" t="str">
        <f t="shared" si="678"/>
        <v>{5,1,3,492850584,3}}</v>
      </c>
      <c r="CS513" t="str">
        <f t="shared" si="679"/>
        <v/>
      </c>
      <c r="CT513" t="str">
        <f t="shared" si="680"/>
        <v>{{5,1,1,42162754,0}|</v>
      </c>
      <c r="CU513" t="str">
        <f t="shared" si="681"/>
        <v>{5,1,2,40729920,0}|</v>
      </c>
      <c r="CV513" t="str">
        <f t="shared" si="682"/>
        <v>{5,1,3,874412328,3}}</v>
      </c>
    </row>
    <row r="514" spans="50:100" x14ac:dyDescent="0.15">
      <c r="AX514">
        <v>508</v>
      </c>
      <c r="AZ514">
        <f t="shared" ref="AZ514:BC514" si="740">AZ454</f>
        <v>1</v>
      </c>
      <c r="BA514">
        <f t="shared" si="740"/>
        <v>1</v>
      </c>
      <c r="BB514">
        <f t="shared" si="740"/>
        <v>1</v>
      </c>
      <c r="BC514">
        <f t="shared" si="740"/>
        <v>1</v>
      </c>
      <c r="BE514">
        <f t="shared" si="647"/>
        <v>700</v>
      </c>
      <c r="BF514">
        <f t="shared" si="648"/>
        <v>700</v>
      </c>
      <c r="BG514">
        <f t="shared" si="649"/>
        <v>700</v>
      </c>
      <c r="BH514">
        <f t="shared" si="650"/>
        <v>700</v>
      </c>
      <c r="BN514">
        <f>'sheet1 (2)'!Y513</f>
        <v>200542448</v>
      </c>
      <c r="BO514">
        <f>'sheet1 (2)'!Z513</f>
        <v>217350000</v>
      </c>
      <c r="BP514">
        <f>'sheet1 (2)'!AA513</f>
        <v>4666189364</v>
      </c>
      <c r="BR514">
        <f t="shared" si="656"/>
        <v>28075942</v>
      </c>
      <c r="BS514">
        <f t="shared" si="657"/>
        <v>30429000</v>
      </c>
      <c r="BT514">
        <f t="shared" si="658"/>
        <v>653266510</v>
      </c>
      <c r="BV514">
        <f t="shared" si="659"/>
        <v>28075942</v>
      </c>
      <c r="BW514">
        <f t="shared" si="660"/>
        <v>30429000</v>
      </c>
      <c r="BX514">
        <f t="shared" si="661"/>
        <v>653266510</v>
      </c>
      <c r="BZ514">
        <f t="shared" si="662"/>
        <v>28075942</v>
      </c>
      <c r="CA514">
        <f t="shared" si="663"/>
        <v>30429000</v>
      </c>
      <c r="CB514">
        <f t="shared" si="664"/>
        <v>653266510</v>
      </c>
      <c r="CD514">
        <f t="shared" si="665"/>
        <v>28075942</v>
      </c>
      <c r="CE514">
        <f t="shared" si="666"/>
        <v>30429000</v>
      </c>
      <c r="CF514">
        <f t="shared" si="667"/>
        <v>653266510</v>
      </c>
      <c r="CH514" t="str">
        <f t="shared" si="668"/>
        <v>{{5,1,1,28075942,0}|</v>
      </c>
      <c r="CI514" t="str">
        <f t="shared" si="669"/>
        <v>{5,1,2,30429000,0}|</v>
      </c>
      <c r="CJ514" t="str">
        <f t="shared" si="670"/>
        <v>{5,1,3,653266510,3}}</v>
      </c>
      <c r="CK514" t="str">
        <f t="shared" si="671"/>
        <v/>
      </c>
      <c r="CL514" t="str">
        <f t="shared" si="672"/>
        <v>{{5,1,1,28075942,0}|</v>
      </c>
      <c r="CM514" t="str">
        <f t="shared" si="673"/>
        <v>{5,1,2,30429000,0}|</v>
      </c>
      <c r="CN514" t="str">
        <f t="shared" si="674"/>
        <v>{5,1,3,653266510,3}}</v>
      </c>
      <c r="CO514" t="str">
        <f t="shared" si="675"/>
        <v/>
      </c>
      <c r="CP514" t="str">
        <f t="shared" si="676"/>
        <v>{{5,1,1,28075942,0}|</v>
      </c>
      <c r="CQ514" t="str">
        <f t="shared" si="677"/>
        <v>{5,1,2,30429000,0}|</v>
      </c>
      <c r="CR514" t="str">
        <f t="shared" si="678"/>
        <v>{5,1,3,653266510,3}}</v>
      </c>
      <c r="CS514" t="str">
        <f t="shared" si="679"/>
        <v/>
      </c>
      <c r="CT514" t="str">
        <f t="shared" si="680"/>
        <v>{{5,1,1,28075942,0}|</v>
      </c>
      <c r="CU514" t="str">
        <f t="shared" si="681"/>
        <v>{5,1,2,30429000,0}|</v>
      </c>
      <c r="CV514" t="str">
        <f t="shared" si="682"/>
        <v>{5,1,3,653266510,3}}</v>
      </c>
    </row>
    <row r="515" spans="50:100" x14ac:dyDescent="0.15">
      <c r="AX515">
        <v>509</v>
      </c>
      <c r="AZ515">
        <f t="shared" ref="AZ515:BC515" si="741">AZ455</f>
        <v>1</v>
      </c>
      <c r="BA515">
        <f t="shared" si="741"/>
        <v>1</v>
      </c>
      <c r="BB515">
        <f t="shared" si="741"/>
        <v>0.5</v>
      </c>
      <c r="BC515">
        <f t="shared" si="741"/>
        <v>0</v>
      </c>
      <c r="BE515">
        <f t="shared" ref="BE515:BE578" si="742">VLOOKUP(AZ515,$BJ$3:$BL$16,3,0)</f>
        <v>700</v>
      </c>
      <c r="BF515">
        <f t="shared" ref="BF515:BF578" si="743">VLOOKUP(BA515,$BJ$3:$BL$16,3,0)</f>
        <v>700</v>
      </c>
      <c r="BG515">
        <f t="shared" ref="BG515:BG578" si="744">VLOOKUP(BB515,$BJ$3:$BL$16,3,0)</f>
        <v>420</v>
      </c>
      <c r="BH515">
        <f t="shared" ref="BH515:BH578" si="745">VLOOKUP(BC515,$BJ$3:$BL$16,3,0)</f>
        <v>0</v>
      </c>
      <c r="BN515">
        <f>'sheet1 (2)'!Y514</f>
        <v>198832264</v>
      </c>
      <c r="BO515">
        <f>'sheet1 (2)'!Z514</f>
        <v>252240800</v>
      </c>
      <c r="BP515">
        <f>'sheet1 (2)'!AA514</f>
        <v>5415244252</v>
      </c>
      <c r="BR515">
        <f t="shared" si="656"/>
        <v>27836516</v>
      </c>
      <c r="BS515">
        <f t="shared" si="657"/>
        <v>35313712</v>
      </c>
      <c r="BT515">
        <f t="shared" si="658"/>
        <v>758134195</v>
      </c>
      <c r="BV515">
        <f t="shared" si="659"/>
        <v>27836516</v>
      </c>
      <c r="BW515">
        <f t="shared" si="660"/>
        <v>35313712</v>
      </c>
      <c r="BX515">
        <f t="shared" si="661"/>
        <v>758134195</v>
      </c>
      <c r="BZ515">
        <f t="shared" si="662"/>
        <v>16701910</v>
      </c>
      <c r="CA515">
        <f t="shared" si="663"/>
        <v>21188227</v>
      </c>
      <c r="CB515">
        <f t="shared" si="664"/>
        <v>454880517</v>
      </c>
      <c r="CD515">
        <f t="shared" si="665"/>
        <v>0</v>
      </c>
      <c r="CE515">
        <f t="shared" si="666"/>
        <v>0</v>
      </c>
      <c r="CF515">
        <f t="shared" si="667"/>
        <v>0</v>
      </c>
      <c r="CH515" t="str">
        <f t="shared" si="668"/>
        <v>{{5,1,1,27836516,0}|</v>
      </c>
      <c r="CI515" t="str">
        <f t="shared" si="669"/>
        <v>{5,1,2,35313712,0}|</v>
      </c>
      <c r="CJ515" t="str">
        <f t="shared" si="670"/>
        <v>{5,1,3,758134195,3}}</v>
      </c>
      <c r="CK515" t="str">
        <f t="shared" si="671"/>
        <v/>
      </c>
      <c r="CL515" t="str">
        <f t="shared" si="672"/>
        <v>{{5,1,1,27836516,0}|</v>
      </c>
      <c r="CM515" t="str">
        <f t="shared" si="673"/>
        <v>{5,1,2,35313712,0}|</v>
      </c>
      <c r="CN515" t="str">
        <f t="shared" si="674"/>
        <v>{5,1,3,758134195,3}}</v>
      </c>
      <c r="CO515" t="str">
        <f t="shared" si="675"/>
        <v/>
      </c>
      <c r="CP515" t="str">
        <f t="shared" si="676"/>
        <v>{{5,1,1,16701910,0}|</v>
      </c>
      <c r="CQ515" t="str">
        <f t="shared" si="677"/>
        <v>{5,1,2,21188227,0}|</v>
      </c>
      <c r="CR515" t="str">
        <f t="shared" si="678"/>
        <v>{5,1,3,454880517,3}}</v>
      </c>
      <c r="CS515" t="str">
        <f t="shared" si="679"/>
        <v/>
      </c>
      <c r="CT515" t="str">
        <f t="shared" si="680"/>
        <v>{{5,1,1,0,0}|</v>
      </c>
      <c r="CU515" t="str">
        <f t="shared" si="681"/>
        <v>{5,1,2,0,0}|</v>
      </c>
      <c r="CV515" t="str">
        <f t="shared" si="682"/>
        <v>{5,1,3,0,3}}</v>
      </c>
    </row>
    <row r="516" spans="50:100" x14ac:dyDescent="0.15">
      <c r="AX516">
        <v>510</v>
      </c>
      <c r="AZ516">
        <f t="shared" ref="AZ516:BC516" si="746">AZ456</f>
        <v>1.5</v>
      </c>
      <c r="BA516">
        <f t="shared" si="746"/>
        <v>0.6</v>
      </c>
      <c r="BB516">
        <f t="shared" si="746"/>
        <v>1</v>
      </c>
      <c r="BC516">
        <f t="shared" si="746"/>
        <v>1.5</v>
      </c>
      <c r="BE516">
        <f t="shared" si="742"/>
        <v>1100</v>
      </c>
      <c r="BF516">
        <f t="shared" si="743"/>
        <v>500</v>
      </c>
      <c r="BG516">
        <f t="shared" si="744"/>
        <v>700</v>
      </c>
      <c r="BH516">
        <f t="shared" si="745"/>
        <v>1100</v>
      </c>
      <c r="BN516">
        <f>'sheet1 (2)'!Y515</f>
        <v>305158264</v>
      </c>
      <c r="BO516">
        <f>'sheet1 (2)'!Z515</f>
        <v>277200000</v>
      </c>
      <c r="BP516">
        <f>'sheet1 (2)'!AA515</f>
        <v>5951082088</v>
      </c>
      <c r="BR516">
        <f t="shared" si="656"/>
        <v>67134818</v>
      </c>
      <c r="BS516">
        <f t="shared" si="657"/>
        <v>60984000</v>
      </c>
      <c r="BT516">
        <f t="shared" si="658"/>
        <v>1309238059</v>
      </c>
      <c r="BV516">
        <f t="shared" si="659"/>
        <v>30515826</v>
      </c>
      <c r="BW516">
        <f t="shared" si="660"/>
        <v>27720000</v>
      </c>
      <c r="BX516">
        <f t="shared" si="661"/>
        <v>595108208</v>
      </c>
      <c r="BZ516">
        <f t="shared" si="662"/>
        <v>42722156</v>
      </c>
      <c r="CA516">
        <f t="shared" si="663"/>
        <v>38808000</v>
      </c>
      <c r="CB516">
        <f t="shared" si="664"/>
        <v>833151492</v>
      </c>
      <c r="CD516">
        <f t="shared" si="665"/>
        <v>67134818</v>
      </c>
      <c r="CE516">
        <f t="shared" si="666"/>
        <v>60984000</v>
      </c>
      <c r="CF516">
        <f t="shared" si="667"/>
        <v>1309238059</v>
      </c>
      <c r="CH516" t="str">
        <f t="shared" si="668"/>
        <v>{{5,1,1,67134818,0}|</v>
      </c>
      <c r="CI516" t="str">
        <f t="shared" si="669"/>
        <v>{5,1,2,60984000,0}|</v>
      </c>
      <c r="CJ516" t="str">
        <f t="shared" si="670"/>
        <v>{5,1,3,1309238059,3}}</v>
      </c>
      <c r="CK516" t="str">
        <f t="shared" si="671"/>
        <v/>
      </c>
      <c r="CL516" t="str">
        <f t="shared" si="672"/>
        <v>{{5,1,1,30515826,0}|</v>
      </c>
      <c r="CM516" t="str">
        <f t="shared" si="673"/>
        <v>{5,1,2,27720000,0}|</v>
      </c>
      <c r="CN516" t="str">
        <f t="shared" si="674"/>
        <v>{5,1,3,595108208,3}}</v>
      </c>
      <c r="CO516" t="str">
        <f t="shared" si="675"/>
        <v/>
      </c>
      <c r="CP516" t="str">
        <f t="shared" si="676"/>
        <v>{{5,1,1,42722156,0}|</v>
      </c>
      <c r="CQ516" t="str">
        <f t="shared" si="677"/>
        <v>{5,1,2,38808000,0}|</v>
      </c>
      <c r="CR516" t="str">
        <f t="shared" si="678"/>
        <v>{5,1,3,833151492,3}}</v>
      </c>
      <c r="CS516" t="str">
        <f t="shared" si="679"/>
        <v/>
      </c>
      <c r="CT516" t="str">
        <f t="shared" si="680"/>
        <v>{{5,1,1,67134818,0}|</v>
      </c>
      <c r="CU516" t="str">
        <f t="shared" si="681"/>
        <v>{5,1,2,60984000,0}|</v>
      </c>
      <c r="CV516" t="str">
        <f t="shared" si="682"/>
        <v>{5,1,3,1309238059,3}}</v>
      </c>
    </row>
    <row r="517" spans="50:100" x14ac:dyDescent="0.15">
      <c r="AX517">
        <v>511</v>
      </c>
      <c r="AZ517">
        <f t="shared" ref="AZ517:BC517" si="747">AZ457</f>
        <v>0.75</v>
      </c>
      <c r="BA517">
        <f t="shared" si="747"/>
        <v>1</v>
      </c>
      <c r="BB517">
        <f t="shared" si="747"/>
        <v>3</v>
      </c>
      <c r="BC517">
        <f t="shared" si="747"/>
        <v>0.75</v>
      </c>
      <c r="BE517">
        <f t="shared" si="742"/>
        <v>620</v>
      </c>
      <c r="BF517">
        <f t="shared" si="743"/>
        <v>700</v>
      </c>
      <c r="BG517">
        <f t="shared" si="744"/>
        <v>1200</v>
      </c>
      <c r="BH517">
        <f t="shared" si="745"/>
        <v>620</v>
      </c>
      <c r="BN517">
        <f>'sheet1 (2)'!Y516</f>
        <v>326558115</v>
      </c>
      <c r="BO517">
        <f>'sheet1 (2)'!Z516</f>
        <v>277200000</v>
      </c>
      <c r="BP517">
        <f>'sheet1 (2)'!AA516</f>
        <v>5951082089</v>
      </c>
      <c r="BR517">
        <f t="shared" si="656"/>
        <v>40493206</v>
      </c>
      <c r="BS517">
        <f t="shared" si="657"/>
        <v>34372800</v>
      </c>
      <c r="BT517">
        <f t="shared" si="658"/>
        <v>737934179</v>
      </c>
      <c r="BV517">
        <f t="shared" si="659"/>
        <v>45718136</v>
      </c>
      <c r="BW517">
        <f t="shared" si="660"/>
        <v>38808000</v>
      </c>
      <c r="BX517">
        <f t="shared" si="661"/>
        <v>833151492</v>
      </c>
      <c r="BZ517">
        <f t="shared" si="662"/>
        <v>78373947</v>
      </c>
      <c r="CA517">
        <f t="shared" si="663"/>
        <v>66528000</v>
      </c>
      <c r="CB517">
        <f t="shared" si="664"/>
        <v>1428259701</v>
      </c>
      <c r="CD517">
        <f t="shared" si="665"/>
        <v>40493206</v>
      </c>
      <c r="CE517">
        <f t="shared" si="666"/>
        <v>34372800</v>
      </c>
      <c r="CF517">
        <f t="shared" si="667"/>
        <v>737934179</v>
      </c>
      <c r="CH517" t="str">
        <f t="shared" si="668"/>
        <v>{{5,1,1,40493206,0}|</v>
      </c>
      <c r="CI517" t="str">
        <f t="shared" si="669"/>
        <v>{5,1,2,34372800,0}|</v>
      </c>
      <c r="CJ517" t="str">
        <f t="shared" si="670"/>
        <v>{5,1,3,737934179,3}}</v>
      </c>
      <c r="CK517" t="str">
        <f t="shared" si="671"/>
        <v/>
      </c>
      <c r="CL517" t="str">
        <f t="shared" si="672"/>
        <v>{{5,1,1,45718136,0}|</v>
      </c>
      <c r="CM517" t="str">
        <f t="shared" si="673"/>
        <v>{5,1,2,38808000,0}|</v>
      </c>
      <c r="CN517" t="str">
        <f t="shared" si="674"/>
        <v>{5,1,3,833151492,3}}</v>
      </c>
      <c r="CO517" t="str">
        <f t="shared" si="675"/>
        <v/>
      </c>
      <c r="CP517" t="str">
        <f t="shared" si="676"/>
        <v>{{5,1,1,78373947,0}|</v>
      </c>
      <c r="CQ517" t="str">
        <f t="shared" si="677"/>
        <v>{5,1,2,66528000,0}|</v>
      </c>
      <c r="CR517" t="str">
        <f t="shared" si="678"/>
        <v>{5,1,3,1428259701,3}}</v>
      </c>
      <c r="CS517" t="str">
        <f t="shared" si="679"/>
        <v/>
      </c>
      <c r="CT517" t="str">
        <f t="shared" si="680"/>
        <v>{{5,1,1,40493206,0}|</v>
      </c>
      <c r="CU517" t="str">
        <f t="shared" si="681"/>
        <v>{5,1,2,34372800,0}|</v>
      </c>
      <c r="CV517" t="str">
        <f t="shared" si="682"/>
        <v>{5,1,3,737934179,3}}</v>
      </c>
    </row>
    <row r="518" spans="50:100" x14ac:dyDescent="0.15">
      <c r="AX518">
        <v>512</v>
      </c>
      <c r="AZ518">
        <f t="shared" ref="AZ518:BC518" si="748">AZ458</f>
        <v>1.5</v>
      </c>
      <c r="BA518">
        <f t="shared" si="748"/>
        <v>0.6</v>
      </c>
      <c r="BB518">
        <f t="shared" si="748"/>
        <v>3</v>
      </c>
      <c r="BC518">
        <f t="shared" si="748"/>
        <v>0.75</v>
      </c>
      <c r="BE518">
        <f t="shared" si="742"/>
        <v>1100</v>
      </c>
      <c r="BF518">
        <f t="shared" si="743"/>
        <v>500</v>
      </c>
      <c r="BG518">
        <f t="shared" si="744"/>
        <v>1200</v>
      </c>
      <c r="BH518">
        <f t="shared" si="745"/>
        <v>620</v>
      </c>
      <c r="BN518">
        <f>'sheet1 (2)'!Y517</f>
        <v>601119</v>
      </c>
      <c r="BO518">
        <f>'sheet1 (2)'!Z517</f>
        <v>70000</v>
      </c>
      <c r="BP518">
        <f>'sheet1 (2)'!AA517</f>
        <v>1502798</v>
      </c>
      <c r="BR518">
        <f t="shared" si="656"/>
        <v>132246</v>
      </c>
      <c r="BS518">
        <f t="shared" si="657"/>
        <v>15400</v>
      </c>
      <c r="BT518">
        <f t="shared" si="658"/>
        <v>330615</v>
      </c>
      <c r="BV518">
        <f t="shared" si="659"/>
        <v>60111</v>
      </c>
      <c r="BW518">
        <f t="shared" si="660"/>
        <v>7000</v>
      </c>
      <c r="BX518">
        <f t="shared" si="661"/>
        <v>150279</v>
      </c>
      <c r="BZ518">
        <f t="shared" si="662"/>
        <v>144268</v>
      </c>
      <c r="CA518">
        <f t="shared" si="663"/>
        <v>16800</v>
      </c>
      <c r="CB518">
        <f t="shared" si="664"/>
        <v>360671</v>
      </c>
      <c r="CD518">
        <f t="shared" si="665"/>
        <v>74538</v>
      </c>
      <c r="CE518">
        <f t="shared" si="666"/>
        <v>8680</v>
      </c>
      <c r="CF518">
        <f t="shared" si="667"/>
        <v>186346</v>
      </c>
      <c r="CH518" t="str">
        <f t="shared" si="668"/>
        <v>{{5,1,1,132246,0}|</v>
      </c>
      <c r="CI518" t="str">
        <f t="shared" si="669"/>
        <v>{5,1,2,15400,0}|</v>
      </c>
      <c r="CJ518" t="str">
        <f t="shared" si="670"/>
        <v>{5,1,3,330615,3}}</v>
      </c>
      <c r="CK518" t="str">
        <f t="shared" si="671"/>
        <v/>
      </c>
      <c r="CL518" t="str">
        <f t="shared" si="672"/>
        <v>{{5,1,1,60111,0}|</v>
      </c>
      <c r="CM518" t="str">
        <f t="shared" si="673"/>
        <v>{5,1,2,7000,0}|</v>
      </c>
      <c r="CN518" t="str">
        <f t="shared" si="674"/>
        <v>{5,1,3,150279,3}}</v>
      </c>
      <c r="CO518" t="str">
        <f t="shared" si="675"/>
        <v/>
      </c>
      <c r="CP518" t="str">
        <f t="shared" si="676"/>
        <v>{{5,1,1,144268,0}|</v>
      </c>
      <c r="CQ518" t="str">
        <f t="shared" si="677"/>
        <v>{5,1,2,16800,0}|</v>
      </c>
      <c r="CR518" t="str">
        <f t="shared" si="678"/>
        <v>{5,1,3,360671,3}}</v>
      </c>
      <c r="CS518" t="str">
        <f t="shared" si="679"/>
        <v/>
      </c>
      <c r="CT518" t="str">
        <f t="shared" si="680"/>
        <v>{{5,1,1,74538,0}|</v>
      </c>
      <c r="CU518" t="str">
        <f t="shared" si="681"/>
        <v>{5,1,2,8680,0}|</v>
      </c>
      <c r="CV518" t="str">
        <f t="shared" si="682"/>
        <v>{5,1,3,186346,3}}</v>
      </c>
    </row>
    <row r="519" spans="50:100" x14ac:dyDescent="0.15">
      <c r="AX519">
        <v>513</v>
      </c>
      <c r="AZ519">
        <f t="shared" ref="AZ519:BC519" si="749">AZ459</f>
        <v>1.5</v>
      </c>
      <c r="BA519">
        <f t="shared" si="749"/>
        <v>0.75</v>
      </c>
      <c r="BB519">
        <f t="shared" si="749"/>
        <v>1</v>
      </c>
      <c r="BC519">
        <f t="shared" si="749"/>
        <v>1</v>
      </c>
      <c r="BE519">
        <f t="shared" si="742"/>
        <v>1100</v>
      </c>
      <c r="BF519">
        <f t="shared" si="743"/>
        <v>620</v>
      </c>
      <c r="BG519">
        <f t="shared" si="744"/>
        <v>700</v>
      </c>
      <c r="BH519">
        <f t="shared" si="745"/>
        <v>700</v>
      </c>
      <c r="BN519">
        <f>'sheet1 (2)'!Y518</f>
        <v>3125820</v>
      </c>
      <c r="BO519">
        <f>'sheet1 (2)'!Z518</f>
        <v>4480000</v>
      </c>
      <c r="BP519">
        <f>'sheet1 (2)'!AA518</f>
        <v>96179104</v>
      </c>
      <c r="BR519">
        <f t="shared" si="656"/>
        <v>687680</v>
      </c>
      <c r="BS519">
        <f t="shared" si="657"/>
        <v>985600</v>
      </c>
      <c r="BT519">
        <f t="shared" si="658"/>
        <v>21159402</v>
      </c>
      <c r="BV519">
        <f t="shared" si="659"/>
        <v>387601</v>
      </c>
      <c r="BW519">
        <f t="shared" si="660"/>
        <v>555520</v>
      </c>
      <c r="BX519">
        <f t="shared" si="661"/>
        <v>11926208</v>
      </c>
      <c r="BZ519">
        <f t="shared" si="662"/>
        <v>437614</v>
      </c>
      <c r="CA519">
        <f t="shared" si="663"/>
        <v>627200</v>
      </c>
      <c r="CB519">
        <f t="shared" si="664"/>
        <v>13465074</v>
      </c>
      <c r="CD519">
        <f t="shared" si="665"/>
        <v>437614</v>
      </c>
      <c r="CE519">
        <f t="shared" si="666"/>
        <v>627200</v>
      </c>
      <c r="CF519">
        <f t="shared" si="667"/>
        <v>13465074</v>
      </c>
      <c r="CH519" t="str">
        <f t="shared" si="668"/>
        <v>{{5,1,1,687680,0}|</v>
      </c>
      <c r="CI519" t="str">
        <f t="shared" si="669"/>
        <v>{5,1,2,985600,0}|</v>
      </c>
      <c r="CJ519" t="str">
        <f t="shared" si="670"/>
        <v>{5,1,3,21159402,3}}</v>
      </c>
      <c r="CK519" t="str">
        <f t="shared" si="671"/>
        <v/>
      </c>
      <c r="CL519" t="str">
        <f t="shared" si="672"/>
        <v>{{5,1,1,387601,0}|</v>
      </c>
      <c r="CM519" t="str">
        <f t="shared" si="673"/>
        <v>{5,1,2,555520,0}|</v>
      </c>
      <c r="CN519" t="str">
        <f t="shared" si="674"/>
        <v>{5,1,3,11926208,3}}</v>
      </c>
      <c r="CO519" t="str">
        <f t="shared" si="675"/>
        <v/>
      </c>
      <c r="CP519" t="str">
        <f t="shared" si="676"/>
        <v>{{5,1,1,437614,0}|</v>
      </c>
      <c r="CQ519" t="str">
        <f t="shared" si="677"/>
        <v>{5,1,2,627200,0}|</v>
      </c>
      <c r="CR519" t="str">
        <f t="shared" si="678"/>
        <v>{5,1,3,13465074,3}}</v>
      </c>
      <c r="CS519" t="str">
        <f t="shared" si="679"/>
        <v/>
      </c>
      <c r="CT519" t="str">
        <f t="shared" si="680"/>
        <v>{{5,1,1,437614,0}|</v>
      </c>
      <c r="CU519" t="str">
        <f t="shared" si="681"/>
        <v>{5,1,2,627200,0}|</v>
      </c>
      <c r="CV519" t="str">
        <f t="shared" si="682"/>
        <v>{5,1,3,13465074,3}}</v>
      </c>
    </row>
    <row r="520" spans="50:100" x14ac:dyDescent="0.15">
      <c r="AX520">
        <v>514</v>
      </c>
      <c r="AZ520">
        <f t="shared" ref="AZ520:BC520" si="750">AZ460</f>
        <v>1.5</v>
      </c>
      <c r="BA520">
        <f t="shared" si="750"/>
        <v>1</v>
      </c>
      <c r="BB520">
        <f t="shared" si="750"/>
        <v>0.75</v>
      </c>
      <c r="BC520">
        <f t="shared" si="750"/>
        <v>1</v>
      </c>
      <c r="BE520">
        <f t="shared" si="742"/>
        <v>1100</v>
      </c>
      <c r="BF520">
        <f t="shared" si="743"/>
        <v>700</v>
      </c>
      <c r="BG520">
        <f t="shared" si="744"/>
        <v>620</v>
      </c>
      <c r="BH520">
        <f t="shared" si="745"/>
        <v>700</v>
      </c>
      <c r="BN520">
        <f>'sheet1 (2)'!Y519</f>
        <v>6732537</v>
      </c>
      <c r="BO520">
        <f>'sheet1 (2)'!Z519</f>
        <v>8400000</v>
      </c>
      <c r="BP520">
        <f>'sheet1 (2)'!AA519</f>
        <v>180335820</v>
      </c>
      <c r="BR520">
        <f t="shared" ref="BR520:BR583" si="751">INT(BN520/5*$BE520/1000)</f>
        <v>1481158</v>
      </c>
      <c r="BS520">
        <f t="shared" ref="BS520:BS583" si="752">INT(BO520/5*$BE520/1000)</f>
        <v>1848000</v>
      </c>
      <c r="BT520">
        <f t="shared" ref="BT520:BT583" si="753">INT(BP520/5*$BE520/1000)</f>
        <v>39673880</v>
      </c>
      <c r="BV520">
        <f t="shared" ref="BV520:BV583" si="754">INT(BN520/5*$BF520/1000)</f>
        <v>942555</v>
      </c>
      <c r="BW520">
        <f t="shared" ref="BW520:BW583" si="755">INT(BO520/5*$BF520/1000)</f>
        <v>1176000</v>
      </c>
      <c r="BX520">
        <f t="shared" ref="BX520:BX583" si="756">INT(BP520/5*$BF520/1000)</f>
        <v>25247014</v>
      </c>
      <c r="BZ520">
        <f t="shared" ref="BZ520:BZ583" si="757">INT(BN520/5*$BG520/1000)</f>
        <v>834834</v>
      </c>
      <c r="CA520">
        <f t="shared" ref="CA520:CA583" si="758">INT(BO520/5*$BG520/1000)</f>
        <v>1041600</v>
      </c>
      <c r="CB520">
        <f t="shared" ref="CB520:CB583" si="759">INT(BP520/5*$BG520/1000)</f>
        <v>22361641</v>
      </c>
      <c r="CD520">
        <f t="shared" ref="CD520:CD583" si="760">INT(BN520/5*$BH520/1000)</f>
        <v>942555</v>
      </c>
      <c r="CE520">
        <f t="shared" ref="CE520:CE583" si="761">INT(BO520/5*$BH520/1000)</f>
        <v>1176000</v>
      </c>
      <c r="CF520">
        <f t="shared" ref="CF520:CF583" si="762">INT(BP520/5*$BH520/1000)</f>
        <v>25247014</v>
      </c>
      <c r="CH520" t="str">
        <f t="shared" ref="CH520:CH583" si="763">BR$6&amp;BR520&amp;BR$5</f>
        <v>{{5,1,1,1481158,0}|</v>
      </c>
      <c r="CI520" t="str">
        <f t="shared" ref="CI520:CI583" si="764">BS$6&amp;BS520&amp;BS$5</f>
        <v>{5,1,2,1848000,0}|</v>
      </c>
      <c r="CJ520" t="str">
        <f t="shared" ref="CJ520:CJ583" si="765">BT$6&amp;BT520&amp;BT$5</f>
        <v>{5,1,3,39673880,3}}</v>
      </c>
      <c r="CK520" t="str">
        <f t="shared" ref="CK520:CK583" si="766">BU$6&amp;BU520&amp;BU$5</f>
        <v/>
      </c>
      <c r="CL520" t="str">
        <f t="shared" ref="CL520:CL583" si="767">BV$6&amp;BV520&amp;BV$5</f>
        <v>{{5,1,1,942555,0}|</v>
      </c>
      <c r="CM520" t="str">
        <f t="shared" ref="CM520:CM583" si="768">BW$6&amp;BW520&amp;BW$5</f>
        <v>{5,1,2,1176000,0}|</v>
      </c>
      <c r="CN520" t="str">
        <f t="shared" ref="CN520:CN583" si="769">BX$6&amp;BX520&amp;BX$5</f>
        <v>{5,1,3,25247014,3}}</v>
      </c>
      <c r="CO520" t="str">
        <f t="shared" ref="CO520:CO583" si="770">BY$6&amp;BY520&amp;BY$5</f>
        <v/>
      </c>
      <c r="CP520" t="str">
        <f t="shared" ref="CP520:CP583" si="771">BZ$6&amp;BZ520&amp;BZ$5</f>
        <v>{{5,1,1,834834,0}|</v>
      </c>
      <c r="CQ520" t="str">
        <f t="shared" ref="CQ520:CQ583" si="772">CA$6&amp;CA520&amp;CA$5</f>
        <v>{5,1,2,1041600,0}|</v>
      </c>
      <c r="CR520" t="str">
        <f t="shared" ref="CR520:CR583" si="773">CB$6&amp;CB520&amp;CB$5</f>
        <v>{5,1,3,22361641,3}}</v>
      </c>
      <c r="CS520" t="str">
        <f t="shared" ref="CS520:CS583" si="774">CC$6&amp;CC520&amp;CC$5</f>
        <v/>
      </c>
      <c r="CT520" t="str">
        <f t="shared" ref="CT520:CT583" si="775">CD$6&amp;CD520&amp;CD$5</f>
        <v>{{5,1,1,942555,0}|</v>
      </c>
      <c r="CU520" t="str">
        <f t="shared" ref="CU520:CU583" si="776">CE$6&amp;CE520&amp;CE$5</f>
        <v>{5,1,2,1176000,0}|</v>
      </c>
      <c r="CV520" t="str">
        <f t="shared" ref="CV520:CV583" si="777">CF$6&amp;CF520&amp;CF$5</f>
        <v>{5,1,3,25247014,3}}</v>
      </c>
    </row>
    <row r="521" spans="50:100" x14ac:dyDescent="0.15">
      <c r="AX521">
        <v>515</v>
      </c>
      <c r="AZ521">
        <f t="shared" ref="AZ521:BC521" si="778">AZ461</f>
        <v>3</v>
      </c>
      <c r="BA521">
        <f t="shared" si="778"/>
        <v>1</v>
      </c>
      <c r="BB521">
        <f t="shared" si="778"/>
        <v>0.75</v>
      </c>
      <c r="BC521">
        <f t="shared" si="778"/>
        <v>0.75</v>
      </c>
      <c r="BE521">
        <f t="shared" si="742"/>
        <v>1200</v>
      </c>
      <c r="BF521">
        <f t="shared" si="743"/>
        <v>700</v>
      </c>
      <c r="BG521">
        <f t="shared" si="744"/>
        <v>620</v>
      </c>
      <c r="BH521">
        <f t="shared" si="745"/>
        <v>620</v>
      </c>
      <c r="BN521">
        <f>'sheet1 (2)'!Y520</f>
        <v>9978582</v>
      </c>
      <c r="BO521">
        <f>'sheet1 (2)'!Z520</f>
        <v>11228000</v>
      </c>
      <c r="BP521">
        <f>'sheet1 (2)'!AA520</f>
        <v>241048880</v>
      </c>
      <c r="BR521">
        <f t="shared" si="751"/>
        <v>2394859</v>
      </c>
      <c r="BS521">
        <f t="shared" si="752"/>
        <v>2694720</v>
      </c>
      <c r="BT521">
        <f t="shared" si="753"/>
        <v>57851731</v>
      </c>
      <c r="BV521">
        <f t="shared" si="754"/>
        <v>1397001</v>
      </c>
      <c r="BW521">
        <f t="shared" si="755"/>
        <v>1571920</v>
      </c>
      <c r="BX521">
        <f t="shared" si="756"/>
        <v>33746843</v>
      </c>
      <c r="BZ521">
        <f t="shared" si="757"/>
        <v>1237344</v>
      </c>
      <c r="CA521">
        <f t="shared" si="758"/>
        <v>1392272</v>
      </c>
      <c r="CB521">
        <f t="shared" si="759"/>
        <v>29890061</v>
      </c>
      <c r="CD521">
        <f t="shared" si="760"/>
        <v>1237344</v>
      </c>
      <c r="CE521">
        <f t="shared" si="761"/>
        <v>1392272</v>
      </c>
      <c r="CF521">
        <f t="shared" si="762"/>
        <v>29890061</v>
      </c>
      <c r="CH521" t="str">
        <f t="shared" si="763"/>
        <v>{{5,1,1,2394859,0}|</v>
      </c>
      <c r="CI521" t="str">
        <f t="shared" si="764"/>
        <v>{5,1,2,2694720,0}|</v>
      </c>
      <c r="CJ521" t="str">
        <f t="shared" si="765"/>
        <v>{5,1,3,57851731,3}}</v>
      </c>
      <c r="CK521" t="str">
        <f t="shared" si="766"/>
        <v/>
      </c>
      <c r="CL521" t="str">
        <f t="shared" si="767"/>
        <v>{{5,1,1,1397001,0}|</v>
      </c>
      <c r="CM521" t="str">
        <f t="shared" si="768"/>
        <v>{5,1,2,1571920,0}|</v>
      </c>
      <c r="CN521" t="str">
        <f t="shared" si="769"/>
        <v>{5,1,3,33746843,3}}</v>
      </c>
      <c r="CO521" t="str">
        <f t="shared" si="770"/>
        <v/>
      </c>
      <c r="CP521" t="str">
        <f t="shared" si="771"/>
        <v>{{5,1,1,1237344,0}|</v>
      </c>
      <c r="CQ521" t="str">
        <f t="shared" si="772"/>
        <v>{5,1,2,1392272,0}|</v>
      </c>
      <c r="CR521" t="str">
        <f t="shared" si="773"/>
        <v>{5,1,3,29890061,3}}</v>
      </c>
      <c r="CS521" t="str">
        <f t="shared" si="774"/>
        <v/>
      </c>
      <c r="CT521" t="str">
        <f t="shared" si="775"/>
        <v>{{5,1,1,1237344,0}|</v>
      </c>
      <c r="CU521" t="str">
        <f t="shared" si="776"/>
        <v>{5,1,2,1392272,0}|</v>
      </c>
      <c r="CV521" t="str">
        <f t="shared" si="777"/>
        <v>{5,1,3,29890061,3}}</v>
      </c>
    </row>
    <row r="522" spans="50:100" x14ac:dyDescent="0.15">
      <c r="AX522">
        <v>516</v>
      </c>
      <c r="AZ522">
        <f t="shared" ref="AZ522:BC522" si="779">AZ462</f>
        <v>1.5</v>
      </c>
      <c r="BA522">
        <f t="shared" si="779"/>
        <v>0.75</v>
      </c>
      <c r="BB522">
        <f t="shared" si="779"/>
        <v>0.5</v>
      </c>
      <c r="BC522">
        <f t="shared" si="779"/>
        <v>0</v>
      </c>
      <c r="BE522">
        <f t="shared" si="742"/>
        <v>1100</v>
      </c>
      <c r="BF522">
        <f t="shared" si="743"/>
        <v>620</v>
      </c>
      <c r="BG522">
        <f t="shared" si="744"/>
        <v>420</v>
      </c>
      <c r="BH522">
        <f t="shared" si="745"/>
        <v>0</v>
      </c>
      <c r="BN522">
        <f>'sheet1 (2)'!Y521</f>
        <v>11721827</v>
      </c>
      <c r="BO522">
        <f>'sheet1 (2)'!Z521</f>
        <v>2184000</v>
      </c>
      <c r="BP522">
        <f>'sheet1 (2)'!AA521</f>
        <v>46887313</v>
      </c>
      <c r="BR522">
        <f t="shared" si="751"/>
        <v>2578801</v>
      </c>
      <c r="BS522">
        <f t="shared" si="752"/>
        <v>480480</v>
      </c>
      <c r="BT522">
        <f t="shared" si="753"/>
        <v>10315208</v>
      </c>
      <c r="BV522">
        <f t="shared" si="754"/>
        <v>1453506</v>
      </c>
      <c r="BW522">
        <f t="shared" si="755"/>
        <v>270816</v>
      </c>
      <c r="BX522">
        <f t="shared" si="756"/>
        <v>5814026</v>
      </c>
      <c r="BZ522">
        <f t="shared" si="757"/>
        <v>984633</v>
      </c>
      <c r="CA522">
        <f t="shared" si="758"/>
        <v>183456</v>
      </c>
      <c r="CB522">
        <f t="shared" si="759"/>
        <v>3938534</v>
      </c>
      <c r="CD522">
        <f t="shared" si="760"/>
        <v>0</v>
      </c>
      <c r="CE522">
        <f t="shared" si="761"/>
        <v>0</v>
      </c>
      <c r="CF522">
        <f t="shared" si="762"/>
        <v>0</v>
      </c>
      <c r="CH522" t="str">
        <f t="shared" si="763"/>
        <v>{{5,1,1,2578801,0}|</v>
      </c>
      <c r="CI522" t="str">
        <f t="shared" si="764"/>
        <v>{5,1,2,480480,0}|</v>
      </c>
      <c r="CJ522" t="str">
        <f t="shared" si="765"/>
        <v>{5,1,3,10315208,3}}</v>
      </c>
      <c r="CK522" t="str">
        <f t="shared" si="766"/>
        <v/>
      </c>
      <c r="CL522" t="str">
        <f t="shared" si="767"/>
        <v>{{5,1,1,1453506,0}|</v>
      </c>
      <c r="CM522" t="str">
        <f t="shared" si="768"/>
        <v>{5,1,2,270816,0}|</v>
      </c>
      <c r="CN522" t="str">
        <f t="shared" si="769"/>
        <v>{5,1,3,5814026,3}}</v>
      </c>
      <c r="CO522" t="str">
        <f t="shared" si="770"/>
        <v/>
      </c>
      <c r="CP522" t="str">
        <f t="shared" si="771"/>
        <v>{{5,1,1,984633,0}|</v>
      </c>
      <c r="CQ522" t="str">
        <f t="shared" si="772"/>
        <v>{5,1,2,183456,0}|</v>
      </c>
      <c r="CR522" t="str">
        <f t="shared" si="773"/>
        <v>{5,1,3,3938534,3}}</v>
      </c>
      <c r="CS522" t="str">
        <f t="shared" si="774"/>
        <v/>
      </c>
      <c r="CT522" t="str">
        <f t="shared" si="775"/>
        <v>{{5,1,1,0,0}|</v>
      </c>
      <c r="CU522" t="str">
        <f t="shared" si="776"/>
        <v>{5,1,2,0,0}|</v>
      </c>
      <c r="CV522" t="str">
        <f t="shared" si="777"/>
        <v>{5,1,3,0,3}}</v>
      </c>
    </row>
    <row r="523" spans="50:100" x14ac:dyDescent="0.15">
      <c r="AX523">
        <v>517</v>
      </c>
      <c r="AZ523">
        <f t="shared" ref="AZ523:BC523" si="780">AZ463</f>
        <v>1</v>
      </c>
      <c r="BA523">
        <f t="shared" si="780"/>
        <v>1</v>
      </c>
      <c r="BB523">
        <f t="shared" si="780"/>
        <v>0.75</v>
      </c>
      <c r="BC523">
        <f t="shared" si="780"/>
        <v>1.5</v>
      </c>
      <c r="BE523">
        <f t="shared" si="742"/>
        <v>700</v>
      </c>
      <c r="BF523">
        <f t="shared" si="743"/>
        <v>700</v>
      </c>
      <c r="BG523">
        <f t="shared" si="744"/>
        <v>620</v>
      </c>
      <c r="BH523">
        <f t="shared" si="745"/>
        <v>1100</v>
      </c>
      <c r="BN523">
        <f>'sheet1 (2)'!Y522</f>
        <v>10549643</v>
      </c>
      <c r="BO523">
        <f>'sheet1 (2)'!Z522</f>
        <v>2184000</v>
      </c>
      <c r="BP523">
        <f>'sheet1 (2)'!AA522</f>
        <v>46887313</v>
      </c>
      <c r="BR523">
        <f t="shared" si="751"/>
        <v>1476950</v>
      </c>
      <c r="BS523">
        <f t="shared" si="752"/>
        <v>305760</v>
      </c>
      <c r="BT523">
        <f t="shared" si="753"/>
        <v>6564223</v>
      </c>
      <c r="BV523">
        <f t="shared" si="754"/>
        <v>1476950</v>
      </c>
      <c r="BW523">
        <f t="shared" si="755"/>
        <v>305760</v>
      </c>
      <c r="BX523">
        <f t="shared" si="756"/>
        <v>6564223</v>
      </c>
      <c r="BZ523">
        <f t="shared" si="757"/>
        <v>1308155</v>
      </c>
      <c r="CA523">
        <f t="shared" si="758"/>
        <v>270816</v>
      </c>
      <c r="CB523">
        <f t="shared" si="759"/>
        <v>5814026</v>
      </c>
      <c r="CD523">
        <f t="shared" si="760"/>
        <v>2320921</v>
      </c>
      <c r="CE523">
        <f t="shared" si="761"/>
        <v>480480</v>
      </c>
      <c r="CF523">
        <f t="shared" si="762"/>
        <v>10315208</v>
      </c>
      <c r="CH523" t="str">
        <f t="shared" si="763"/>
        <v>{{5,1,1,1476950,0}|</v>
      </c>
      <c r="CI523" t="str">
        <f t="shared" si="764"/>
        <v>{5,1,2,305760,0}|</v>
      </c>
      <c r="CJ523" t="str">
        <f t="shared" si="765"/>
        <v>{5,1,3,6564223,3}}</v>
      </c>
      <c r="CK523" t="str">
        <f t="shared" si="766"/>
        <v/>
      </c>
      <c r="CL523" t="str">
        <f t="shared" si="767"/>
        <v>{{5,1,1,1476950,0}|</v>
      </c>
      <c r="CM523" t="str">
        <f t="shared" si="768"/>
        <v>{5,1,2,305760,0}|</v>
      </c>
      <c r="CN523" t="str">
        <f t="shared" si="769"/>
        <v>{5,1,3,6564223,3}}</v>
      </c>
      <c r="CO523" t="str">
        <f t="shared" si="770"/>
        <v/>
      </c>
      <c r="CP523" t="str">
        <f t="shared" si="771"/>
        <v>{{5,1,1,1308155,0}|</v>
      </c>
      <c r="CQ523" t="str">
        <f t="shared" si="772"/>
        <v>{5,1,2,270816,0}|</v>
      </c>
      <c r="CR523" t="str">
        <f t="shared" si="773"/>
        <v>{5,1,3,5814026,3}}</v>
      </c>
      <c r="CS523" t="str">
        <f t="shared" si="774"/>
        <v/>
      </c>
      <c r="CT523" t="str">
        <f t="shared" si="775"/>
        <v>{{5,1,1,2320921,0}|</v>
      </c>
      <c r="CU523" t="str">
        <f t="shared" si="776"/>
        <v>{5,1,2,480480,0}|</v>
      </c>
      <c r="CV523" t="str">
        <f t="shared" si="777"/>
        <v>{5,1,3,10315208,3}}</v>
      </c>
    </row>
    <row r="524" spans="50:100" x14ac:dyDescent="0.15">
      <c r="AX524">
        <v>518</v>
      </c>
      <c r="AZ524">
        <f t="shared" ref="AZ524:BC524" si="781">AZ464</f>
        <v>0.5</v>
      </c>
      <c r="BA524">
        <f t="shared" si="781"/>
        <v>0.75</v>
      </c>
      <c r="BB524">
        <f t="shared" si="781"/>
        <v>0</v>
      </c>
      <c r="BC524">
        <f t="shared" si="781"/>
        <v>1.5</v>
      </c>
      <c r="BE524">
        <f t="shared" si="742"/>
        <v>420</v>
      </c>
      <c r="BF524">
        <f t="shared" si="743"/>
        <v>620</v>
      </c>
      <c r="BG524">
        <f t="shared" si="744"/>
        <v>0</v>
      </c>
      <c r="BH524">
        <f t="shared" si="745"/>
        <v>1100</v>
      </c>
      <c r="BN524">
        <f>'sheet1 (2)'!Y523</f>
        <v>17504595</v>
      </c>
      <c r="BO524">
        <f>'sheet1 (2)'!Z523</f>
        <v>2620800</v>
      </c>
      <c r="BP524">
        <f>'sheet1 (2)'!AA523</f>
        <v>56264775</v>
      </c>
      <c r="BR524">
        <f t="shared" si="751"/>
        <v>1470385</v>
      </c>
      <c r="BS524">
        <f t="shared" si="752"/>
        <v>220147</v>
      </c>
      <c r="BT524">
        <f t="shared" si="753"/>
        <v>4726241</v>
      </c>
      <c r="BV524">
        <f t="shared" si="754"/>
        <v>2170569</v>
      </c>
      <c r="BW524">
        <f t="shared" si="755"/>
        <v>324979</v>
      </c>
      <c r="BX524">
        <f t="shared" si="756"/>
        <v>6976832</v>
      </c>
      <c r="BZ524">
        <f t="shared" si="757"/>
        <v>0</v>
      </c>
      <c r="CA524">
        <f t="shared" si="758"/>
        <v>0</v>
      </c>
      <c r="CB524">
        <f t="shared" si="759"/>
        <v>0</v>
      </c>
      <c r="CD524">
        <f t="shared" si="760"/>
        <v>3851010</v>
      </c>
      <c r="CE524">
        <f t="shared" si="761"/>
        <v>576576</v>
      </c>
      <c r="CF524">
        <f t="shared" si="762"/>
        <v>12378250</v>
      </c>
      <c r="CH524" t="str">
        <f t="shared" si="763"/>
        <v>{{5,1,1,1470385,0}|</v>
      </c>
      <c r="CI524" t="str">
        <f t="shared" si="764"/>
        <v>{5,1,2,220147,0}|</v>
      </c>
      <c r="CJ524" t="str">
        <f t="shared" si="765"/>
        <v>{5,1,3,4726241,3}}</v>
      </c>
      <c r="CK524" t="str">
        <f t="shared" si="766"/>
        <v/>
      </c>
      <c r="CL524" t="str">
        <f t="shared" si="767"/>
        <v>{{5,1,1,2170569,0}|</v>
      </c>
      <c r="CM524" t="str">
        <f t="shared" si="768"/>
        <v>{5,1,2,324979,0}|</v>
      </c>
      <c r="CN524" t="str">
        <f t="shared" si="769"/>
        <v>{5,1,3,6976832,3}}</v>
      </c>
      <c r="CO524" t="str">
        <f t="shared" si="770"/>
        <v/>
      </c>
      <c r="CP524" t="str">
        <f t="shared" si="771"/>
        <v>{{5,1,1,0,0}|</v>
      </c>
      <c r="CQ524" t="str">
        <f t="shared" si="772"/>
        <v>{5,1,2,0,0}|</v>
      </c>
      <c r="CR524" t="str">
        <f t="shared" si="773"/>
        <v>{5,1,3,0,3}}</v>
      </c>
      <c r="CS524" t="str">
        <f t="shared" si="774"/>
        <v/>
      </c>
      <c r="CT524" t="str">
        <f t="shared" si="775"/>
        <v>{{5,1,1,3851010,0}|</v>
      </c>
      <c r="CU524" t="str">
        <f t="shared" si="776"/>
        <v>{5,1,2,576576,0}|</v>
      </c>
      <c r="CV524" t="str">
        <f t="shared" si="777"/>
        <v>{5,1,3,12378250,3}}</v>
      </c>
    </row>
    <row r="525" spans="50:100" x14ac:dyDescent="0.15">
      <c r="AX525">
        <v>519</v>
      </c>
      <c r="AZ525">
        <f t="shared" ref="AZ525:BC525" si="782">AZ465</f>
        <v>0</v>
      </c>
      <c r="BA525">
        <f t="shared" si="782"/>
        <v>0.42857142857142855</v>
      </c>
      <c r="BB525">
        <f t="shared" si="782"/>
        <v>0.75</v>
      </c>
      <c r="BC525">
        <f t="shared" si="782"/>
        <v>3</v>
      </c>
      <c r="BE525">
        <f t="shared" si="742"/>
        <v>0</v>
      </c>
      <c r="BF525">
        <f t="shared" si="743"/>
        <v>280</v>
      </c>
      <c r="BG525">
        <f t="shared" si="744"/>
        <v>620</v>
      </c>
      <c r="BH525">
        <f t="shared" si="745"/>
        <v>1200</v>
      </c>
      <c r="BN525">
        <f>'sheet1 (2)'!Y524</f>
        <v>28432946</v>
      </c>
      <c r="BO525">
        <f>'sheet1 (2)'!Z524</f>
        <v>3612000</v>
      </c>
      <c r="BP525">
        <f>'sheet1 (2)'!AA524</f>
        <v>77544402</v>
      </c>
      <c r="BR525">
        <f t="shared" si="751"/>
        <v>0</v>
      </c>
      <c r="BS525">
        <f t="shared" si="752"/>
        <v>0</v>
      </c>
      <c r="BT525">
        <f t="shared" si="753"/>
        <v>0</v>
      </c>
      <c r="BV525">
        <f t="shared" si="754"/>
        <v>1592244</v>
      </c>
      <c r="BW525">
        <f t="shared" si="755"/>
        <v>202272</v>
      </c>
      <c r="BX525">
        <f t="shared" si="756"/>
        <v>4342486</v>
      </c>
      <c r="BZ525">
        <f t="shared" si="757"/>
        <v>3525685</v>
      </c>
      <c r="CA525">
        <f t="shared" si="758"/>
        <v>447888</v>
      </c>
      <c r="CB525">
        <f t="shared" si="759"/>
        <v>9615505</v>
      </c>
      <c r="CD525">
        <f t="shared" si="760"/>
        <v>6823907</v>
      </c>
      <c r="CE525">
        <f t="shared" si="761"/>
        <v>866880</v>
      </c>
      <c r="CF525">
        <f t="shared" si="762"/>
        <v>18610656</v>
      </c>
      <c r="CH525" t="str">
        <f t="shared" si="763"/>
        <v>{{5,1,1,0,0}|</v>
      </c>
      <c r="CI525" t="str">
        <f t="shared" si="764"/>
        <v>{5,1,2,0,0}|</v>
      </c>
      <c r="CJ525" t="str">
        <f t="shared" si="765"/>
        <v>{5,1,3,0,3}}</v>
      </c>
      <c r="CK525" t="str">
        <f t="shared" si="766"/>
        <v/>
      </c>
      <c r="CL525" t="str">
        <f t="shared" si="767"/>
        <v>{{5,1,1,1592244,0}|</v>
      </c>
      <c r="CM525" t="str">
        <f t="shared" si="768"/>
        <v>{5,1,2,202272,0}|</v>
      </c>
      <c r="CN525" t="str">
        <f t="shared" si="769"/>
        <v>{5,1,3,4342486,3}}</v>
      </c>
      <c r="CO525" t="str">
        <f t="shared" si="770"/>
        <v/>
      </c>
      <c r="CP525" t="str">
        <f t="shared" si="771"/>
        <v>{{5,1,1,3525685,0}|</v>
      </c>
      <c r="CQ525" t="str">
        <f t="shared" si="772"/>
        <v>{5,1,2,447888,0}|</v>
      </c>
      <c r="CR525" t="str">
        <f t="shared" si="773"/>
        <v>{5,1,3,9615505,3}}</v>
      </c>
      <c r="CS525" t="str">
        <f t="shared" si="774"/>
        <v/>
      </c>
      <c r="CT525" t="str">
        <f t="shared" si="775"/>
        <v>{{5,1,1,6823907,0}|</v>
      </c>
      <c r="CU525" t="str">
        <f t="shared" si="776"/>
        <v>{5,1,2,866880,0}|</v>
      </c>
      <c r="CV525" t="str">
        <f t="shared" si="777"/>
        <v>{5,1,3,18610656,3}}</v>
      </c>
    </row>
    <row r="526" spans="50:100" x14ac:dyDescent="0.15">
      <c r="AX526">
        <v>520</v>
      </c>
      <c r="AZ526">
        <f t="shared" ref="AZ526:BC526" si="783">AZ466</f>
        <v>3</v>
      </c>
      <c r="BA526">
        <f t="shared" si="783"/>
        <v>0.75</v>
      </c>
      <c r="BB526">
        <f t="shared" si="783"/>
        <v>1.5</v>
      </c>
      <c r="BC526">
        <f t="shared" si="783"/>
        <v>0.6</v>
      </c>
      <c r="BE526">
        <f t="shared" si="742"/>
        <v>1200</v>
      </c>
      <c r="BF526">
        <f t="shared" si="743"/>
        <v>620</v>
      </c>
      <c r="BG526">
        <f t="shared" si="744"/>
        <v>1100</v>
      </c>
      <c r="BH526">
        <f t="shared" si="745"/>
        <v>500</v>
      </c>
      <c r="BN526">
        <f>'sheet1 (2)'!Y525</f>
        <v>41357014</v>
      </c>
      <c r="BO526">
        <f>'sheet1 (2)'!Z525</f>
        <v>26488000</v>
      </c>
      <c r="BP526">
        <f>'sheet1 (2)'!AA525</f>
        <v>568658954</v>
      </c>
      <c r="BR526">
        <f t="shared" si="751"/>
        <v>9925683</v>
      </c>
      <c r="BS526">
        <f t="shared" si="752"/>
        <v>6357120</v>
      </c>
      <c r="BT526">
        <f t="shared" si="753"/>
        <v>136478148</v>
      </c>
      <c r="BV526">
        <f t="shared" si="754"/>
        <v>5128269</v>
      </c>
      <c r="BW526">
        <f t="shared" si="755"/>
        <v>3284512</v>
      </c>
      <c r="BX526">
        <f t="shared" si="756"/>
        <v>70513710</v>
      </c>
      <c r="BZ526">
        <f t="shared" si="757"/>
        <v>9098543</v>
      </c>
      <c r="CA526">
        <f t="shared" si="758"/>
        <v>5827360</v>
      </c>
      <c r="CB526">
        <f t="shared" si="759"/>
        <v>125104969</v>
      </c>
      <c r="CD526">
        <f t="shared" si="760"/>
        <v>4135701</v>
      </c>
      <c r="CE526">
        <f t="shared" si="761"/>
        <v>2648800</v>
      </c>
      <c r="CF526">
        <f t="shared" si="762"/>
        <v>56865895</v>
      </c>
      <c r="CH526" t="str">
        <f t="shared" si="763"/>
        <v>{{5,1,1,9925683,0}|</v>
      </c>
      <c r="CI526" t="str">
        <f t="shared" si="764"/>
        <v>{5,1,2,6357120,0}|</v>
      </c>
      <c r="CJ526" t="str">
        <f t="shared" si="765"/>
        <v>{5,1,3,136478148,3}}</v>
      </c>
      <c r="CK526" t="str">
        <f t="shared" si="766"/>
        <v/>
      </c>
      <c r="CL526" t="str">
        <f t="shared" si="767"/>
        <v>{{5,1,1,5128269,0}|</v>
      </c>
      <c r="CM526" t="str">
        <f t="shared" si="768"/>
        <v>{5,1,2,3284512,0}|</v>
      </c>
      <c r="CN526" t="str">
        <f t="shared" si="769"/>
        <v>{5,1,3,70513710,3}}</v>
      </c>
      <c r="CO526" t="str">
        <f t="shared" si="770"/>
        <v/>
      </c>
      <c r="CP526" t="str">
        <f t="shared" si="771"/>
        <v>{{5,1,1,9098543,0}|</v>
      </c>
      <c r="CQ526" t="str">
        <f t="shared" si="772"/>
        <v>{5,1,2,5827360,0}|</v>
      </c>
      <c r="CR526" t="str">
        <f t="shared" si="773"/>
        <v>{5,1,3,125104969,3}}</v>
      </c>
      <c r="CS526" t="str">
        <f t="shared" si="774"/>
        <v/>
      </c>
      <c r="CT526" t="str">
        <f t="shared" si="775"/>
        <v>{{5,1,1,4135701,0}|</v>
      </c>
      <c r="CU526" t="str">
        <f t="shared" si="776"/>
        <v>{5,1,2,2648800,0}|</v>
      </c>
      <c r="CV526" t="str">
        <f t="shared" si="777"/>
        <v>{5,1,3,56865895,3}}</v>
      </c>
    </row>
    <row r="527" spans="50:100" x14ac:dyDescent="0.15">
      <c r="AX527">
        <v>521</v>
      </c>
      <c r="AZ527">
        <f t="shared" ref="AZ527:BC527" si="784">AZ467</f>
        <v>1.5</v>
      </c>
      <c r="BA527">
        <f t="shared" si="784"/>
        <v>1</v>
      </c>
      <c r="BB527">
        <f t="shared" si="784"/>
        <v>1.5</v>
      </c>
      <c r="BC527">
        <f t="shared" si="784"/>
        <v>0.6</v>
      </c>
      <c r="BE527">
        <f t="shared" si="742"/>
        <v>1100</v>
      </c>
      <c r="BF527">
        <f t="shared" si="743"/>
        <v>700</v>
      </c>
      <c r="BG527">
        <f t="shared" si="744"/>
        <v>1100</v>
      </c>
      <c r="BH527">
        <f t="shared" si="745"/>
        <v>500</v>
      </c>
      <c r="BN527">
        <f>'sheet1 (2)'!Y526</f>
        <v>58428805</v>
      </c>
      <c r="BO527">
        <f>'sheet1 (2)'!Z526</f>
        <v>28350000</v>
      </c>
      <c r="BP527">
        <f>'sheet1 (2)'!AA526</f>
        <v>608633394</v>
      </c>
      <c r="BR527">
        <f t="shared" si="751"/>
        <v>12854337</v>
      </c>
      <c r="BS527">
        <f t="shared" si="752"/>
        <v>6237000</v>
      </c>
      <c r="BT527">
        <f t="shared" si="753"/>
        <v>133899346</v>
      </c>
      <c r="BV527">
        <f t="shared" si="754"/>
        <v>8180032</v>
      </c>
      <c r="BW527">
        <f t="shared" si="755"/>
        <v>3969000</v>
      </c>
      <c r="BX527">
        <f t="shared" si="756"/>
        <v>85208675</v>
      </c>
      <c r="BZ527">
        <f t="shared" si="757"/>
        <v>12854337</v>
      </c>
      <c r="CA527">
        <f t="shared" si="758"/>
        <v>6237000</v>
      </c>
      <c r="CB527">
        <f t="shared" si="759"/>
        <v>133899346</v>
      </c>
      <c r="CD527">
        <f t="shared" si="760"/>
        <v>5842880</v>
      </c>
      <c r="CE527">
        <f t="shared" si="761"/>
        <v>2835000</v>
      </c>
      <c r="CF527">
        <f t="shared" si="762"/>
        <v>60863339</v>
      </c>
      <c r="CH527" t="str">
        <f t="shared" si="763"/>
        <v>{{5,1,1,12854337,0}|</v>
      </c>
      <c r="CI527" t="str">
        <f t="shared" si="764"/>
        <v>{5,1,2,6237000,0}|</v>
      </c>
      <c r="CJ527" t="str">
        <f t="shared" si="765"/>
        <v>{5,1,3,133899346,3}}</v>
      </c>
      <c r="CK527" t="str">
        <f t="shared" si="766"/>
        <v/>
      </c>
      <c r="CL527" t="str">
        <f t="shared" si="767"/>
        <v>{{5,1,1,8180032,0}|</v>
      </c>
      <c r="CM527" t="str">
        <f t="shared" si="768"/>
        <v>{5,1,2,3969000,0}|</v>
      </c>
      <c r="CN527" t="str">
        <f t="shared" si="769"/>
        <v>{5,1,3,85208675,3}}</v>
      </c>
      <c r="CO527" t="str">
        <f t="shared" si="770"/>
        <v/>
      </c>
      <c r="CP527" t="str">
        <f t="shared" si="771"/>
        <v>{{5,1,1,12854337,0}|</v>
      </c>
      <c r="CQ527" t="str">
        <f t="shared" si="772"/>
        <v>{5,1,2,6237000,0}|</v>
      </c>
      <c r="CR527" t="str">
        <f t="shared" si="773"/>
        <v>{5,1,3,133899346,3}}</v>
      </c>
      <c r="CS527" t="str">
        <f t="shared" si="774"/>
        <v/>
      </c>
      <c r="CT527" t="str">
        <f t="shared" si="775"/>
        <v>{{5,1,1,5842880,0}|</v>
      </c>
      <c r="CU527" t="str">
        <f t="shared" si="776"/>
        <v>{5,1,2,2835000,0}|</v>
      </c>
      <c r="CV527" t="str">
        <f t="shared" si="777"/>
        <v>{5,1,3,60863339,3}}</v>
      </c>
    </row>
    <row r="528" spans="50:100" x14ac:dyDescent="0.15">
      <c r="AX528">
        <v>522</v>
      </c>
      <c r="AZ528">
        <f t="shared" ref="AZ528:BC528" si="785">AZ468</f>
        <v>0</v>
      </c>
      <c r="BA528">
        <f t="shared" si="785"/>
        <v>0.75</v>
      </c>
      <c r="BB528">
        <f t="shared" si="785"/>
        <v>0.6</v>
      </c>
      <c r="BC528">
        <f t="shared" si="785"/>
        <v>1</v>
      </c>
      <c r="BE528">
        <f t="shared" si="742"/>
        <v>0</v>
      </c>
      <c r="BF528">
        <f t="shared" si="743"/>
        <v>620</v>
      </c>
      <c r="BG528">
        <f t="shared" si="744"/>
        <v>500</v>
      </c>
      <c r="BH528">
        <f t="shared" si="745"/>
        <v>700</v>
      </c>
      <c r="BN528">
        <f>'sheet1 (2)'!Y527</f>
        <v>127918208</v>
      </c>
      <c r="BO528">
        <f>'sheet1 (2)'!Z527</f>
        <v>170240000</v>
      </c>
      <c r="BP528">
        <f>'sheet1 (2)'!AA527</f>
        <v>3654805968</v>
      </c>
      <c r="BR528">
        <f t="shared" si="751"/>
        <v>0</v>
      </c>
      <c r="BS528">
        <f t="shared" si="752"/>
        <v>0</v>
      </c>
      <c r="BT528">
        <f t="shared" si="753"/>
        <v>0</v>
      </c>
      <c r="BV528">
        <f t="shared" si="754"/>
        <v>15861857</v>
      </c>
      <c r="BW528">
        <f t="shared" si="755"/>
        <v>21109760</v>
      </c>
      <c r="BX528">
        <f t="shared" si="756"/>
        <v>453195940</v>
      </c>
      <c r="BZ528">
        <f t="shared" si="757"/>
        <v>12791820</v>
      </c>
      <c r="CA528">
        <f t="shared" si="758"/>
        <v>17024000</v>
      </c>
      <c r="CB528">
        <f t="shared" si="759"/>
        <v>365480596</v>
      </c>
      <c r="CD528">
        <f t="shared" si="760"/>
        <v>17908549</v>
      </c>
      <c r="CE528">
        <f t="shared" si="761"/>
        <v>23833600</v>
      </c>
      <c r="CF528">
        <f t="shared" si="762"/>
        <v>511672835</v>
      </c>
      <c r="CH528" t="str">
        <f t="shared" si="763"/>
        <v>{{5,1,1,0,0}|</v>
      </c>
      <c r="CI528" t="str">
        <f t="shared" si="764"/>
        <v>{5,1,2,0,0}|</v>
      </c>
      <c r="CJ528" t="str">
        <f t="shared" si="765"/>
        <v>{5,1,3,0,3}}</v>
      </c>
      <c r="CK528" t="str">
        <f t="shared" si="766"/>
        <v/>
      </c>
      <c r="CL528" t="str">
        <f t="shared" si="767"/>
        <v>{{5,1,1,15861857,0}|</v>
      </c>
      <c r="CM528" t="str">
        <f t="shared" si="768"/>
        <v>{5,1,2,21109760,0}|</v>
      </c>
      <c r="CN528" t="str">
        <f t="shared" si="769"/>
        <v>{5,1,3,453195940,3}}</v>
      </c>
      <c r="CO528" t="str">
        <f t="shared" si="770"/>
        <v/>
      </c>
      <c r="CP528" t="str">
        <f t="shared" si="771"/>
        <v>{{5,1,1,12791820,0}|</v>
      </c>
      <c r="CQ528" t="str">
        <f t="shared" si="772"/>
        <v>{5,1,2,17024000,0}|</v>
      </c>
      <c r="CR528" t="str">
        <f t="shared" si="773"/>
        <v>{5,1,3,365480596,3}}</v>
      </c>
      <c r="CS528" t="str">
        <f t="shared" si="774"/>
        <v/>
      </c>
      <c r="CT528" t="str">
        <f t="shared" si="775"/>
        <v>{{5,1,1,17908549,0}|</v>
      </c>
      <c r="CU528" t="str">
        <f t="shared" si="776"/>
        <v>{5,1,2,23833600,0}|</v>
      </c>
      <c r="CV528" t="str">
        <f t="shared" si="777"/>
        <v>{5,1,3,511672835,3}}</v>
      </c>
    </row>
    <row r="529" spans="50:100" x14ac:dyDescent="0.15">
      <c r="AX529">
        <v>523</v>
      </c>
      <c r="AZ529">
        <f t="shared" ref="AZ529:BC529" si="786">AZ469</f>
        <v>0.75</v>
      </c>
      <c r="BA529">
        <f t="shared" si="786"/>
        <v>1</v>
      </c>
      <c r="BB529">
        <f t="shared" si="786"/>
        <v>1</v>
      </c>
      <c r="BC529">
        <f t="shared" si="786"/>
        <v>1.5</v>
      </c>
      <c r="BE529">
        <f t="shared" si="742"/>
        <v>620</v>
      </c>
      <c r="BF529">
        <f t="shared" si="743"/>
        <v>700</v>
      </c>
      <c r="BG529">
        <f t="shared" si="744"/>
        <v>700</v>
      </c>
      <c r="BH529">
        <f t="shared" si="745"/>
        <v>1100</v>
      </c>
      <c r="BN529">
        <f>'sheet1 (2)'!Y528</f>
        <v>132727163</v>
      </c>
      <c r="BO529">
        <f>'sheet1 (2)'!Z528</f>
        <v>193200000</v>
      </c>
      <c r="BP529">
        <f>'sheet1 (2)'!AA528</f>
        <v>4147723879</v>
      </c>
      <c r="BR529">
        <f t="shared" si="751"/>
        <v>16458168</v>
      </c>
      <c r="BS529">
        <f t="shared" si="752"/>
        <v>23956800</v>
      </c>
      <c r="BT529">
        <f t="shared" si="753"/>
        <v>514317760</v>
      </c>
      <c r="BV529">
        <f t="shared" si="754"/>
        <v>18581802</v>
      </c>
      <c r="BW529">
        <f t="shared" si="755"/>
        <v>27048000</v>
      </c>
      <c r="BX529">
        <f t="shared" si="756"/>
        <v>580681343</v>
      </c>
      <c r="BZ529">
        <f t="shared" si="757"/>
        <v>18581802</v>
      </c>
      <c r="CA529">
        <f t="shared" si="758"/>
        <v>27048000</v>
      </c>
      <c r="CB529">
        <f t="shared" si="759"/>
        <v>580681343</v>
      </c>
      <c r="CD529">
        <f t="shared" si="760"/>
        <v>29199975</v>
      </c>
      <c r="CE529">
        <f t="shared" si="761"/>
        <v>42504000</v>
      </c>
      <c r="CF529">
        <f t="shared" si="762"/>
        <v>912499253</v>
      </c>
      <c r="CH529" t="str">
        <f t="shared" si="763"/>
        <v>{{5,1,1,16458168,0}|</v>
      </c>
      <c r="CI529" t="str">
        <f t="shared" si="764"/>
        <v>{5,1,2,23956800,0}|</v>
      </c>
      <c r="CJ529" t="str">
        <f t="shared" si="765"/>
        <v>{5,1,3,514317760,3}}</v>
      </c>
      <c r="CK529" t="str">
        <f t="shared" si="766"/>
        <v/>
      </c>
      <c r="CL529" t="str">
        <f t="shared" si="767"/>
        <v>{{5,1,1,18581802,0}|</v>
      </c>
      <c r="CM529" t="str">
        <f t="shared" si="768"/>
        <v>{5,1,2,27048000,0}|</v>
      </c>
      <c r="CN529" t="str">
        <f t="shared" si="769"/>
        <v>{5,1,3,580681343,3}}</v>
      </c>
      <c r="CO529" t="str">
        <f t="shared" si="770"/>
        <v/>
      </c>
      <c r="CP529" t="str">
        <f t="shared" si="771"/>
        <v>{{5,1,1,18581802,0}|</v>
      </c>
      <c r="CQ529" t="str">
        <f t="shared" si="772"/>
        <v>{5,1,2,27048000,0}|</v>
      </c>
      <c r="CR529" t="str">
        <f t="shared" si="773"/>
        <v>{5,1,3,580681343,3}}</v>
      </c>
      <c r="CS529" t="str">
        <f t="shared" si="774"/>
        <v/>
      </c>
      <c r="CT529" t="str">
        <f t="shared" si="775"/>
        <v>{{5,1,1,29199975,0}|</v>
      </c>
      <c r="CU529" t="str">
        <f t="shared" si="776"/>
        <v>{5,1,2,42504000,0}|</v>
      </c>
      <c r="CV529" t="str">
        <f t="shared" si="777"/>
        <v>{5,1,3,912499253,3}}</v>
      </c>
    </row>
    <row r="530" spans="50:100" x14ac:dyDescent="0.15">
      <c r="AX530">
        <v>524</v>
      </c>
      <c r="AZ530">
        <f t="shared" ref="AZ530:BC530" si="787">AZ470</f>
        <v>3</v>
      </c>
      <c r="BA530">
        <f t="shared" si="787"/>
        <v>1</v>
      </c>
      <c r="BB530">
        <f t="shared" si="787"/>
        <v>0.6</v>
      </c>
      <c r="BC530">
        <f t="shared" si="787"/>
        <v>1</v>
      </c>
      <c r="BE530">
        <f t="shared" si="742"/>
        <v>1200</v>
      </c>
      <c r="BF530">
        <f t="shared" si="743"/>
        <v>700</v>
      </c>
      <c r="BG530">
        <f t="shared" si="744"/>
        <v>500</v>
      </c>
      <c r="BH530">
        <f t="shared" si="745"/>
        <v>700</v>
      </c>
      <c r="BN530">
        <f>'sheet1 (2)'!Y529</f>
        <v>130442909</v>
      </c>
      <c r="BO530">
        <f>'sheet1 (2)'!Z529</f>
        <v>217000000</v>
      </c>
      <c r="BP530">
        <f>'sheet1 (2)'!AA529</f>
        <v>4658675372</v>
      </c>
      <c r="BR530">
        <f t="shared" si="751"/>
        <v>31306298</v>
      </c>
      <c r="BS530">
        <f t="shared" si="752"/>
        <v>52080000</v>
      </c>
      <c r="BT530">
        <f t="shared" si="753"/>
        <v>1118082089</v>
      </c>
      <c r="BV530">
        <f t="shared" si="754"/>
        <v>18262007</v>
      </c>
      <c r="BW530">
        <f t="shared" si="755"/>
        <v>30380000</v>
      </c>
      <c r="BX530">
        <f t="shared" si="756"/>
        <v>652214552</v>
      </c>
      <c r="BZ530">
        <f t="shared" si="757"/>
        <v>13044290</v>
      </c>
      <c r="CA530">
        <f t="shared" si="758"/>
        <v>21700000</v>
      </c>
      <c r="CB530">
        <f t="shared" si="759"/>
        <v>465867537</v>
      </c>
      <c r="CD530">
        <f t="shared" si="760"/>
        <v>18262007</v>
      </c>
      <c r="CE530">
        <f t="shared" si="761"/>
        <v>30380000</v>
      </c>
      <c r="CF530">
        <f t="shared" si="762"/>
        <v>652214552</v>
      </c>
      <c r="CH530" t="str">
        <f t="shared" si="763"/>
        <v>{{5,1,1,31306298,0}|</v>
      </c>
      <c r="CI530" t="str">
        <f t="shared" si="764"/>
        <v>{5,1,2,52080000,0}|</v>
      </c>
      <c r="CJ530" t="str">
        <f t="shared" si="765"/>
        <v>{5,1,3,1118082089,3}}</v>
      </c>
      <c r="CK530" t="str">
        <f t="shared" si="766"/>
        <v/>
      </c>
      <c r="CL530" t="str">
        <f t="shared" si="767"/>
        <v>{{5,1,1,18262007,0}|</v>
      </c>
      <c r="CM530" t="str">
        <f t="shared" si="768"/>
        <v>{5,1,2,30380000,0}|</v>
      </c>
      <c r="CN530" t="str">
        <f t="shared" si="769"/>
        <v>{5,1,3,652214552,3}}</v>
      </c>
      <c r="CO530" t="str">
        <f t="shared" si="770"/>
        <v/>
      </c>
      <c r="CP530" t="str">
        <f t="shared" si="771"/>
        <v>{{5,1,1,13044290,0}|</v>
      </c>
      <c r="CQ530" t="str">
        <f t="shared" si="772"/>
        <v>{5,1,2,21700000,0}|</v>
      </c>
      <c r="CR530" t="str">
        <f t="shared" si="773"/>
        <v>{5,1,3,465867537,3}}</v>
      </c>
      <c r="CS530" t="str">
        <f t="shared" si="774"/>
        <v/>
      </c>
      <c r="CT530" t="str">
        <f t="shared" si="775"/>
        <v>{{5,1,1,18262007,0}|</v>
      </c>
      <c r="CU530" t="str">
        <f t="shared" si="776"/>
        <v>{5,1,2,30380000,0}|</v>
      </c>
      <c r="CV530" t="str">
        <f t="shared" si="777"/>
        <v>{5,1,3,652214552,3}}</v>
      </c>
    </row>
    <row r="531" spans="50:100" x14ac:dyDescent="0.15">
      <c r="AX531">
        <v>525</v>
      </c>
      <c r="AZ531">
        <f t="shared" ref="AZ531:BC531" si="788">AZ471</f>
        <v>1.5</v>
      </c>
      <c r="BA531">
        <f t="shared" si="788"/>
        <v>1.5</v>
      </c>
      <c r="BB531">
        <f t="shared" si="788"/>
        <v>0.375</v>
      </c>
      <c r="BC531">
        <f t="shared" si="788"/>
        <v>0</v>
      </c>
      <c r="BE531">
        <f t="shared" si="742"/>
        <v>1100</v>
      </c>
      <c r="BF531">
        <f t="shared" si="743"/>
        <v>1100</v>
      </c>
      <c r="BG531">
        <f t="shared" si="744"/>
        <v>200</v>
      </c>
      <c r="BH531">
        <f t="shared" si="745"/>
        <v>0</v>
      </c>
      <c r="BN531">
        <f>'sheet1 (2)'!Y530</f>
        <v>198369402</v>
      </c>
      <c r="BO531">
        <f>'sheet1 (2)'!Z530</f>
        <v>231000000</v>
      </c>
      <c r="BP531">
        <f>'sheet1 (2)'!AA530</f>
        <v>4959235074</v>
      </c>
      <c r="BR531">
        <f t="shared" si="751"/>
        <v>43641268</v>
      </c>
      <c r="BS531">
        <f t="shared" si="752"/>
        <v>50820000</v>
      </c>
      <c r="BT531">
        <f t="shared" si="753"/>
        <v>1091031716</v>
      </c>
      <c r="BV531">
        <f t="shared" si="754"/>
        <v>43641268</v>
      </c>
      <c r="BW531">
        <f t="shared" si="755"/>
        <v>50820000</v>
      </c>
      <c r="BX531">
        <f t="shared" si="756"/>
        <v>1091031716</v>
      </c>
      <c r="BZ531">
        <f t="shared" si="757"/>
        <v>7934776</v>
      </c>
      <c r="CA531">
        <f t="shared" si="758"/>
        <v>9240000</v>
      </c>
      <c r="CB531">
        <f t="shared" si="759"/>
        <v>198369402</v>
      </c>
      <c r="CD531">
        <f t="shared" si="760"/>
        <v>0</v>
      </c>
      <c r="CE531">
        <f t="shared" si="761"/>
        <v>0</v>
      </c>
      <c r="CF531">
        <f t="shared" si="762"/>
        <v>0</v>
      </c>
      <c r="CH531" t="str">
        <f t="shared" si="763"/>
        <v>{{5,1,1,43641268,0}|</v>
      </c>
      <c r="CI531" t="str">
        <f t="shared" si="764"/>
        <v>{5,1,2,50820000,0}|</v>
      </c>
      <c r="CJ531" t="str">
        <f t="shared" si="765"/>
        <v>{5,1,3,1091031716,3}}</v>
      </c>
      <c r="CK531" t="str">
        <f t="shared" si="766"/>
        <v/>
      </c>
      <c r="CL531" t="str">
        <f t="shared" si="767"/>
        <v>{{5,1,1,43641268,0}|</v>
      </c>
      <c r="CM531" t="str">
        <f t="shared" si="768"/>
        <v>{5,1,2,50820000,0}|</v>
      </c>
      <c r="CN531" t="str">
        <f t="shared" si="769"/>
        <v>{5,1,3,1091031716,3}}</v>
      </c>
      <c r="CO531" t="str">
        <f t="shared" si="770"/>
        <v/>
      </c>
      <c r="CP531" t="str">
        <f t="shared" si="771"/>
        <v>{{5,1,1,7934776,0}|</v>
      </c>
      <c r="CQ531" t="str">
        <f t="shared" si="772"/>
        <v>{5,1,2,9240000,0}|</v>
      </c>
      <c r="CR531" t="str">
        <f t="shared" si="773"/>
        <v>{5,1,3,198369402,3}}</v>
      </c>
      <c r="CS531" t="str">
        <f t="shared" si="774"/>
        <v/>
      </c>
      <c r="CT531" t="str">
        <f t="shared" si="775"/>
        <v>{{5,1,1,0,0}|</v>
      </c>
      <c r="CU531" t="str">
        <f t="shared" si="776"/>
        <v>{5,1,2,0,0}|</v>
      </c>
      <c r="CV531" t="str">
        <f t="shared" si="777"/>
        <v>{5,1,3,0,3}}</v>
      </c>
    </row>
    <row r="532" spans="50:100" x14ac:dyDescent="0.15">
      <c r="AX532">
        <v>526</v>
      </c>
      <c r="AZ532">
        <f t="shared" ref="AZ532:BC532" si="789">AZ472</f>
        <v>1.5</v>
      </c>
      <c r="BA532">
        <f t="shared" si="789"/>
        <v>0.375</v>
      </c>
      <c r="BB532">
        <f t="shared" si="789"/>
        <v>1.5</v>
      </c>
      <c r="BC532">
        <f t="shared" si="789"/>
        <v>0</v>
      </c>
      <c r="BE532">
        <f t="shared" si="742"/>
        <v>1100</v>
      </c>
      <c r="BF532">
        <f t="shared" si="743"/>
        <v>200</v>
      </c>
      <c r="BG532">
        <f t="shared" si="744"/>
        <v>1100</v>
      </c>
      <c r="BH532">
        <f t="shared" si="745"/>
        <v>0</v>
      </c>
      <c r="BN532">
        <f>'sheet1 (2)'!Y531</f>
        <v>210391791</v>
      </c>
      <c r="BO532">
        <f>'sheet1 (2)'!Z531</f>
        <v>224000000</v>
      </c>
      <c r="BP532">
        <f>'sheet1 (2)'!AA531</f>
        <v>4808955223</v>
      </c>
      <c r="BR532">
        <f t="shared" si="751"/>
        <v>46286194</v>
      </c>
      <c r="BS532">
        <f t="shared" si="752"/>
        <v>49280000</v>
      </c>
      <c r="BT532">
        <f t="shared" si="753"/>
        <v>1057970149</v>
      </c>
      <c r="BV532">
        <f t="shared" si="754"/>
        <v>8415671</v>
      </c>
      <c r="BW532">
        <f t="shared" si="755"/>
        <v>8960000</v>
      </c>
      <c r="BX532">
        <f t="shared" si="756"/>
        <v>192358208</v>
      </c>
      <c r="BZ532">
        <f t="shared" si="757"/>
        <v>46286194</v>
      </c>
      <c r="CA532">
        <f t="shared" si="758"/>
        <v>49280000</v>
      </c>
      <c r="CB532">
        <f t="shared" si="759"/>
        <v>1057970149</v>
      </c>
      <c r="CD532">
        <f t="shared" si="760"/>
        <v>0</v>
      </c>
      <c r="CE532">
        <f t="shared" si="761"/>
        <v>0</v>
      </c>
      <c r="CF532">
        <f t="shared" si="762"/>
        <v>0</v>
      </c>
      <c r="CH532" t="str">
        <f t="shared" si="763"/>
        <v>{{5,1,1,46286194,0}|</v>
      </c>
      <c r="CI532" t="str">
        <f t="shared" si="764"/>
        <v>{5,1,2,49280000,0}|</v>
      </c>
      <c r="CJ532" t="str">
        <f t="shared" si="765"/>
        <v>{5,1,3,1057970149,3}}</v>
      </c>
      <c r="CK532" t="str">
        <f t="shared" si="766"/>
        <v/>
      </c>
      <c r="CL532" t="str">
        <f t="shared" si="767"/>
        <v>{{5,1,1,8415671,0}|</v>
      </c>
      <c r="CM532" t="str">
        <f t="shared" si="768"/>
        <v>{5,1,2,8960000,0}|</v>
      </c>
      <c r="CN532" t="str">
        <f t="shared" si="769"/>
        <v>{5,1,3,192358208,3}}</v>
      </c>
      <c r="CO532" t="str">
        <f t="shared" si="770"/>
        <v/>
      </c>
      <c r="CP532" t="str">
        <f t="shared" si="771"/>
        <v>{{5,1,1,46286194,0}|</v>
      </c>
      <c r="CQ532" t="str">
        <f t="shared" si="772"/>
        <v>{5,1,2,49280000,0}|</v>
      </c>
      <c r="CR532" t="str">
        <f t="shared" si="773"/>
        <v>{5,1,3,1057970149,3}}</v>
      </c>
      <c r="CS532" t="str">
        <f t="shared" si="774"/>
        <v/>
      </c>
      <c r="CT532" t="str">
        <f t="shared" si="775"/>
        <v>{{5,1,1,0,0}|</v>
      </c>
      <c r="CU532" t="str">
        <f t="shared" si="776"/>
        <v>{5,1,2,0,0}|</v>
      </c>
      <c r="CV532" t="str">
        <f t="shared" si="777"/>
        <v>{5,1,3,0,3}}</v>
      </c>
    </row>
    <row r="533" spans="50:100" x14ac:dyDescent="0.15">
      <c r="AX533">
        <v>527</v>
      </c>
      <c r="AZ533">
        <f t="shared" ref="AZ533:BC533" si="790">AZ473</f>
        <v>0.75</v>
      </c>
      <c r="BA533">
        <f t="shared" si="790"/>
        <v>0.5</v>
      </c>
      <c r="BB533">
        <f t="shared" si="790"/>
        <v>3</v>
      </c>
      <c r="BC533">
        <f t="shared" si="790"/>
        <v>3</v>
      </c>
      <c r="BE533">
        <f t="shared" si="742"/>
        <v>620</v>
      </c>
      <c r="BF533">
        <f t="shared" si="743"/>
        <v>420</v>
      </c>
      <c r="BG533">
        <f t="shared" si="744"/>
        <v>1200</v>
      </c>
      <c r="BH533">
        <f t="shared" si="745"/>
        <v>1200</v>
      </c>
      <c r="BN533">
        <f>'sheet1 (2)'!Y532</f>
        <v>14847648</v>
      </c>
      <c r="BO533">
        <f>'sheet1 (2)'!Z532</f>
        <v>3458000</v>
      </c>
      <c r="BP533">
        <f>'sheet1 (2)'!AA532</f>
        <v>74238244</v>
      </c>
      <c r="BR533">
        <f t="shared" si="751"/>
        <v>1841108</v>
      </c>
      <c r="BS533">
        <f t="shared" si="752"/>
        <v>428792</v>
      </c>
      <c r="BT533">
        <f t="shared" si="753"/>
        <v>9205542</v>
      </c>
      <c r="BV533">
        <f t="shared" si="754"/>
        <v>1247202</v>
      </c>
      <c r="BW533">
        <f t="shared" si="755"/>
        <v>290472</v>
      </c>
      <c r="BX533">
        <f t="shared" si="756"/>
        <v>6236012</v>
      </c>
      <c r="BZ533">
        <f t="shared" si="757"/>
        <v>3563435</v>
      </c>
      <c r="CA533">
        <f t="shared" si="758"/>
        <v>829920</v>
      </c>
      <c r="CB533">
        <f t="shared" si="759"/>
        <v>17817178</v>
      </c>
      <c r="CD533">
        <f t="shared" si="760"/>
        <v>3563435</v>
      </c>
      <c r="CE533">
        <f t="shared" si="761"/>
        <v>829920</v>
      </c>
      <c r="CF533">
        <f t="shared" si="762"/>
        <v>17817178</v>
      </c>
      <c r="CH533" t="str">
        <f t="shared" si="763"/>
        <v>{{5,1,1,1841108,0}|</v>
      </c>
      <c r="CI533" t="str">
        <f t="shared" si="764"/>
        <v>{5,1,2,428792,0}|</v>
      </c>
      <c r="CJ533" t="str">
        <f t="shared" si="765"/>
        <v>{5,1,3,9205542,3}}</v>
      </c>
      <c r="CK533" t="str">
        <f t="shared" si="766"/>
        <v/>
      </c>
      <c r="CL533" t="str">
        <f t="shared" si="767"/>
        <v>{{5,1,1,1247202,0}|</v>
      </c>
      <c r="CM533" t="str">
        <f t="shared" si="768"/>
        <v>{5,1,2,290472,0}|</v>
      </c>
      <c r="CN533" t="str">
        <f t="shared" si="769"/>
        <v>{5,1,3,6236012,3}}</v>
      </c>
      <c r="CO533" t="str">
        <f t="shared" si="770"/>
        <v/>
      </c>
      <c r="CP533" t="str">
        <f t="shared" si="771"/>
        <v>{{5,1,1,3563435,0}|</v>
      </c>
      <c r="CQ533" t="str">
        <f t="shared" si="772"/>
        <v>{5,1,2,829920,0}|</v>
      </c>
      <c r="CR533" t="str">
        <f t="shared" si="773"/>
        <v>{5,1,3,17817178,3}}</v>
      </c>
      <c r="CS533" t="str">
        <f t="shared" si="774"/>
        <v/>
      </c>
      <c r="CT533" t="str">
        <f t="shared" si="775"/>
        <v>{{5,1,1,3563435,0}|</v>
      </c>
      <c r="CU533" t="str">
        <f t="shared" si="776"/>
        <v>{5,1,2,829920,0}|</v>
      </c>
      <c r="CV533" t="str">
        <f t="shared" si="777"/>
        <v>{5,1,3,17817178,3}}</v>
      </c>
    </row>
    <row r="534" spans="50:100" x14ac:dyDescent="0.15">
      <c r="AX534">
        <v>528</v>
      </c>
      <c r="AZ534">
        <f t="shared" ref="AZ534:BC534" si="791">AZ474</f>
        <v>0</v>
      </c>
      <c r="BA534">
        <f t="shared" si="791"/>
        <v>0.6</v>
      </c>
      <c r="BB534">
        <f t="shared" si="791"/>
        <v>0.6</v>
      </c>
      <c r="BC534">
        <f t="shared" si="791"/>
        <v>1.5</v>
      </c>
      <c r="BE534">
        <f t="shared" si="742"/>
        <v>0</v>
      </c>
      <c r="BF534">
        <f t="shared" si="743"/>
        <v>500</v>
      </c>
      <c r="BG534">
        <f t="shared" si="744"/>
        <v>500</v>
      </c>
      <c r="BH534">
        <f t="shared" si="745"/>
        <v>1100</v>
      </c>
      <c r="BN534">
        <f>'sheet1 (2)'!Y533</f>
        <v>18442342</v>
      </c>
      <c r="BO534">
        <f>'sheet1 (2)'!Z533</f>
        <v>3276000</v>
      </c>
      <c r="BP534">
        <f>'sheet1 (2)'!AA533</f>
        <v>70330969</v>
      </c>
      <c r="BR534">
        <f t="shared" si="751"/>
        <v>0</v>
      </c>
      <c r="BS534">
        <f t="shared" si="752"/>
        <v>0</v>
      </c>
      <c r="BT534">
        <f t="shared" si="753"/>
        <v>0</v>
      </c>
      <c r="BV534">
        <f t="shared" si="754"/>
        <v>1844234</v>
      </c>
      <c r="BW534">
        <f t="shared" si="755"/>
        <v>327600</v>
      </c>
      <c r="BX534">
        <f t="shared" si="756"/>
        <v>7033096</v>
      </c>
      <c r="BZ534">
        <f t="shared" si="757"/>
        <v>1844234</v>
      </c>
      <c r="CA534">
        <f t="shared" si="758"/>
        <v>327600</v>
      </c>
      <c r="CB534">
        <f t="shared" si="759"/>
        <v>7033096</v>
      </c>
      <c r="CD534">
        <f t="shared" si="760"/>
        <v>4057315</v>
      </c>
      <c r="CE534">
        <f t="shared" si="761"/>
        <v>720720</v>
      </c>
      <c r="CF534">
        <f t="shared" si="762"/>
        <v>15472813</v>
      </c>
      <c r="CH534" t="str">
        <f t="shared" si="763"/>
        <v>{{5,1,1,0,0}|</v>
      </c>
      <c r="CI534" t="str">
        <f t="shared" si="764"/>
        <v>{5,1,2,0,0}|</v>
      </c>
      <c r="CJ534" t="str">
        <f t="shared" si="765"/>
        <v>{5,1,3,0,3}}</v>
      </c>
      <c r="CK534" t="str">
        <f t="shared" si="766"/>
        <v/>
      </c>
      <c r="CL534" t="str">
        <f t="shared" si="767"/>
        <v>{{5,1,1,1844234,0}|</v>
      </c>
      <c r="CM534" t="str">
        <f t="shared" si="768"/>
        <v>{5,1,2,327600,0}|</v>
      </c>
      <c r="CN534" t="str">
        <f t="shared" si="769"/>
        <v>{5,1,3,7033096,3}}</v>
      </c>
      <c r="CO534" t="str">
        <f t="shared" si="770"/>
        <v/>
      </c>
      <c r="CP534" t="str">
        <f t="shared" si="771"/>
        <v>{{5,1,1,1844234,0}|</v>
      </c>
      <c r="CQ534" t="str">
        <f t="shared" si="772"/>
        <v>{5,1,2,327600,0}|</v>
      </c>
      <c r="CR534" t="str">
        <f t="shared" si="773"/>
        <v>{5,1,3,7033096,3}}</v>
      </c>
      <c r="CS534" t="str">
        <f t="shared" si="774"/>
        <v/>
      </c>
      <c r="CT534" t="str">
        <f t="shared" si="775"/>
        <v>{{5,1,1,4057315,0}|</v>
      </c>
      <c r="CU534" t="str">
        <f t="shared" si="776"/>
        <v>{5,1,2,720720,0}|</v>
      </c>
      <c r="CV534" t="str">
        <f t="shared" si="777"/>
        <v>{5,1,3,15472813,3}}</v>
      </c>
    </row>
    <row r="535" spans="50:100" x14ac:dyDescent="0.15">
      <c r="AX535">
        <v>529</v>
      </c>
      <c r="AZ535">
        <f t="shared" ref="AZ535:BC535" si="792">AZ475</f>
        <v>1</v>
      </c>
      <c r="BA535">
        <f t="shared" si="792"/>
        <v>1</v>
      </c>
      <c r="BB535">
        <f t="shared" si="792"/>
        <v>1.5</v>
      </c>
      <c r="BC535">
        <f t="shared" si="792"/>
        <v>0.75</v>
      </c>
      <c r="BE535">
        <f t="shared" si="742"/>
        <v>700</v>
      </c>
      <c r="BF535">
        <f t="shared" si="743"/>
        <v>700</v>
      </c>
      <c r="BG535">
        <f t="shared" si="744"/>
        <v>1100</v>
      </c>
      <c r="BH535">
        <f t="shared" si="745"/>
        <v>620</v>
      </c>
      <c r="BN535">
        <f>'sheet1 (2)'!Y534</f>
        <v>30500797</v>
      </c>
      <c r="BO535">
        <f>'sheet1 (2)'!Z534</f>
        <v>4695600</v>
      </c>
      <c r="BP535">
        <f>'sheet1 (2)'!AA534</f>
        <v>100807722</v>
      </c>
      <c r="BR535">
        <f t="shared" si="751"/>
        <v>4270111</v>
      </c>
      <c r="BS535">
        <f t="shared" si="752"/>
        <v>657384</v>
      </c>
      <c r="BT535">
        <f t="shared" si="753"/>
        <v>14113081</v>
      </c>
      <c r="BV535">
        <f t="shared" si="754"/>
        <v>4270111</v>
      </c>
      <c r="BW535">
        <f t="shared" si="755"/>
        <v>657384</v>
      </c>
      <c r="BX535">
        <f t="shared" si="756"/>
        <v>14113081</v>
      </c>
      <c r="BZ535">
        <f t="shared" si="757"/>
        <v>6710175</v>
      </c>
      <c r="CA535">
        <f t="shared" si="758"/>
        <v>1033032</v>
      </c>
      <c r="CB535">
        <f t="shared" si="759"/>
        <v>22177698</v>
      </c>
      <c r="CD535">
        <f t="shared" si="760"/>
        <v>3782098</v>
      </c>
      <c r="CE535">
        <f t="shared" si="761"/>
        <v>582254</v>
      </c>
      <c r="CF535">
        <f t="shared" si="762"/>
        <v>12500157</v>
      </c>
      <c r="CH535" t="str">
        <f t="shared" si="763"/>
        <v>{{5,1,1,4270111,0}|</v>
      </c>
      <c r="CI535" t="str">
        <f t="shared" si="764"/>
        <v>{5,1,2,657384,0}|</v>
      </c>
      <c r="CJ535" t="str">
        <f t="shared" si="765"/>
        <v>{5,1,3,14113081,3}}</v>
      </c>
      <c r="CK535" t="str">
        <f t="shared" si="766"/>
        <v/>
      </c>
      <c r="CL535" t="str">
        <f t="shared" si="767"/>
        <v>{{5,1,1,4270111,0}|</v>
      </c>
      <c r="CM535" t="str">
        <f t="shared" si="768"/>
        <v>{5,1,2,657384,0}|</v>
      </c>
      <c r="CN535" t="str">
        <f t="shared" si="769"/>
        <v>{5,1,3,14113081,3}}</v>
      </c>
      <c r="CO535" t="str">
        <f t="shared" si="770"/>
        <v/>
      </c>
      <c r="CP535" t="str">
        <f t="shared" si="771"/>
        <v>{{5,1,1,6710175,0}|</v>
      </c>
      <c r="CQ535" t="str">
        <f t="shared" si="772"/>
        <v>{5,1,2,1033032,0}|</v>
      </c>
      <c r="CR535" t="str">
        <f t="shared" si="773"/>
        <v>{5,1,3,22177698,3}}</v>
      </c>
      <c r="CS535" t="str">
        <f t="shared" si="774"/>
        <v/>
      </c>
      <c r="CT535" t="str">
        <f t="shared" si="775"/>
        <v>{{5,1,1,3782098,0}|</v>
      </c>
      <c r="CU535" t="str">
        <f t="shared" si="776"/>
        <v>{5,1,2,582254,0}|</v>
      </c>
      <c r="CV535" t="str">
        <f t="shared" si="777"/>
        <v>{5,1,3,12500157,3}}</v>
      </c>
    </row>
    <row r="536" spans="50:100" x14ac:dyDescent="0.15">
      <c r="AX536">
        <v>530</v>
      </c>
      <c r="AZ536">
        <f t="shared" ref="AZ536:BC536" si="793">AZ476</f>
        <v>1.5</v>
      </c>
      <c r="BA536">
        <f t="shared" si="793"/>
        <v>0.5</v>
      </c>
      <c r="BB536">
        <f t="shared" si="793"/>
        <v>1.5</v>
      </c>
      <c r="BC536">
        <f t="shared" si="793"/>
        <v>1.5</v>
      </c>
      <c r="BE536">
        <f t="shared" si="742"/>
        <v>1100</v>
      </c>
      <c r="BF536">
        <f t="shared" si="743"/>
        <v>420</v>
      </c>
      <c r="BG536">
        <f t="shared" si="744"/>
        <v>1100</v>
      </c>
      <c r="BH536">
        <f t="shared" si="745"/>
        <v>1100</v>
      </c>
      <c r="BN536">
        <f>'sheet1 (2)'!Y535</f>
        <v>44975753</v>
      </c>
      <c r="BO536">
        <f>'sheet1 (2)'!Z535</f>
        <v>35758800</v>
      </c>
      <c r="BP536">
        <f>'sheet1 (2)'!AA535</f>
        <v>767689588</v>
      </c>
      <c r="BR536">
        <f t="shared" si="751"/>
        <v>9894665</v>
      </c>
      <c r="BS536">
        <f t="shared" si="752"/>
        <v>7866936</v>
      </c>
      <c r="BT536">
        <f t="shared" si="753"/>
        <v>168891709</v>
      </c>
      <c r="BV536">
        <f t="shared" si="754"/>
        <v>3777963</v>
      </c>
      <c r="BW536">
        <f t="shared" si="755"/>
        <v>3003739</v>
      </c>
      <c r="BX536">
        <f t="shared" si="756"/>
        <v>64485925</v>
      </c>
      <c r="BZ536">
        <f t="shared" si="757"/>
        <v>9894665</v>
      </c>
      <c r="CA536">
        <f t="shared" si="758"/>
        <v>7866936</v>
      </c>
      <c r="CB536">
        <f t="shared" si="759"/>
        <v>168891709</v>
      </c>
      <c r="CD536">
        <f t="shared" si="760"/>
        <v>9894665</v>
      </c>
      <c r="CE536">
        <f t="shared" si="761"/>
        <v>7866936</v>
      </c>
      <c r="CF536">
        <f t="shared" si="762"/>
        <v>168891709</v>
      </c>
      <c r="CH536" t="str">
        <f t="shared" si="763"/>
        <v>{{5,1,1,9894665,0}|</v>
      </c>
      <c r="CI536" t="str">
        <f t="shared" si="764"/>
        <v>{5,1,2,7866936,0}|</v>
      </c>
      <c r="CJ536" t="str">
        <f t="shared" si="765"/>
        <v>{5,1,3,168891709,3}}</v>
      </c>
      <c r="CK536" t="str">
        <f t="shared" si="766"/>
        <v/>
      </c>
      <c r="CL536" t="str">
        <f t="shared" si="767"/>
        <v>{{5,1,1,3777963,0}|</v>
      </c>
      <c r="CM536" t="str">
        <f t="shared" si="768"/>
        <v>{5,1,2,3003739,0}|</v>
      </c>
      <c r="CN536" t="str">
        <f t="shared" si="769"/>
        <v>{5,1,3,64485925,3}}</v>
      </c>
      <c r="CO536" t="str">
        <f t="shared" si="770"/>
        <v/>
      </c>
      <c r="CP536" t="str">
        <f t="shared" si="771"/>
        <v>{{5,1,1,9894665,0}|</v>
      </c>
      <c r="CQ536" t="str">
        <f t="shared" si="772"/>
        <v>{5,1,2,7866936,0}|</v>
      </c>
      <c r="CR536" t="str">
        <f t="shared" si="773"/>
        <v>{5,1,3,168891709,3}}</v>
      </c>
      <c r="CS536" t="str">
        <f t="shared" si="774"/>
        <v/>
      </c>
      <c r="CT536" t="str">
        <f t="shared" si="775"/>
        <v>{{5,1,1,9894665,0}|</v>
      </c>
      <c r="CU536" t="str">
        <f t="shared" si="776"/>
        <v>{5,1,2,7866936,0}|</v>
      </c>
      <c r="CV536" t="str">
        <f t="shared" si="777"/>
        <v>{5,1,3,168891709,3}}</v>
      </c>
    </row>
    <row r="537" spans="50:100" x14ac:dyDescent="0.15">
      <c r="AX537">
        <v>531</v>
      </c>
      <c r="AZ537">
        <f t="shared" ref="AZ537:BC537" si="794">AZ477</f>
        <v>1.5</v>
      </c>
      <c r="BA537">
        <f t="shared" si="794"/>
        <v>0.6</v>
      </c>
      <c r="BB537">
        <f t="shared" si="794"/>
        <v>1.5</v>
      </c>
      <c r="BC537">
        <f t="shared" si="794"/>
        <v>1</v>
      </c>
      <c r="BE537">
        <f t="shared" si="742"/>
        <v>1100</v>
      </c>
      <c r="BF537">
        <f t="shared" si="743"/>
        <v>500</v>
      </c>
      <c r="BG537">
        <f t="shared" si="744"/>
        <v>1100</v>
      </c>
      <c r="BH537">
        <f t="shared" si="745"/>
        <v>700</v>
      </c>
      <c r="BN537">
        <f>'sheet1 (2)'!Y536</f>
        <v>64271685</v>
      </c>
      <c r="BO537">
        <f>'sheet1 (2)'!Z536</f>
        <v>39690000</v>
      </c>
      <c r="BP537">
        <f>'sheet1 (2)'!AA536</f>
        <v>852086752</v>
      </c>
      <c r="BR537">
        <f t="shared" si="751"/>
        <v>14139770</v>
      </c>
      <c r="BS537">
        <f t="shared" si="752"/>
        <v>8731800</v>
      </c>
      <c r="BT537">
        <f t="shared" si="753"/>
        <v>187459085</v>
      </c>
      <c r="BV537">
        <f t="shared" si="754"/>
        <v>6427168</v>
      </c>
      <c r="BW537">
        <f t="shared" si="755"/>
        <v>3969000</v>
      </c>
      <c r="BX537">
        <f t="shared" si="756"/>
        <v>85208675</v>
      </c>
      <c r="BZ537">
        <f t="shared" si="757"/>
        <v>14139770</v>
      </c>
      <c r="CA537">
        <f t="shared" si="758"/>
        <v>8731800</v>
      </c>
      <c r="CB537">
        <f t="shared" si="759"/>
        <v>187459085</v>
      </c>
      <c r="CD537">
        <f t="shared" si="760"/>
        <v>8998035</v>
      </c>
      <c r="CE537">
        <f t="shared" si="761"/>
        <v>5556600</v>
      </c>
      <c r="CF537">
        <f t="shared" si="762"/>
        <v>119292145</v>
      </c>
      <c r="CH537" t="str">
        <f t="shared" si="763"/>
        <v>{{5,1,1,14139770,0}|</v>
      </c>
      <c r="CI537" t="str">
        <f t="shared" si="764"/>
        <v>{5,1,2,8731800,0}|</v>
      </c>
      <c r="CJ537" t="str">
        <f t="shared" si="765"/>
        <v>{5,1,3,187459085,3}}</v>
      </c>
      <c r="CK537" t="str">
        <f t="shared" si="766"/>
        <v/>
      </c>
      <c r="CL537" t="str">
        <f t="shared" si="767"/>
        <v>{{5,1,1,6427168,0}|</v>
      </c>
      <c r="CM537" t="str">
        <f t="shared" si="768"/>
        <v>{5,1,2,3969000,0}|</v>
      </c>
      <c r="CN537" t="str">
        <f t="shared" si="769"/>
        <v>{5,1,3,85208675,3}}</v>
      </c>
      <c r="CO537" t="str">
        <f t="shared" si="770"/>
        <v/>
      </c>
      <c r="CP537" t="str">
        <f t="shared" si="771"/>
        <v>{{5,1,1,14139770,0}|</v>
      </c>
      <c r="CQ537" t="str">
        <f t="shared" si="772"/>
        <v>{5,1,2,8731800,0}|</v>
      </c>
      <c r="CR537" t="str">
        <f t="shared" si="773"/>
        <v>{5,1,3,187459085,3}}</v>
      </c>
      <c r="CS537" t="str">
        <f t="shared" si="774"/>
        <v/>
      </c>
      <c r="CT537" t="str">
        <f t="shared" si="775"/>
        <v>{{5,1,1,8998035,0}|</v>
      </c>
      <c r="CU537" t="str">
        <f t="shared" si="776"/>
        <v>{5,1,2,5556600,0}|</v>
      </c>
      <c r="CV537" t="str">
        <f t="shared" si="777"/>
        <v>{5,1,3,119292145,3}}</v>
      </c>
    </row>
    <row r="538" spans="50:100" x14ac:dyDescent="0.15">
      <c r="AX538">
        <v>532</v>
      </c>
      <c r="AZ538">
        <f t="shared" ref="AZ538:BC538" si="795">AZ478</f>
        <v>1</v>
      </c>
      <c r="BA538">
        <f t="shared" si="795"/>
        <v>0.75</v>
      </c>
      <c r="BB538">
        <f t="shared" si="795"/>
        <v>1</v>
      </c>
      <c r="BC538">
        <f t="shared" si="795"/>
        <v>1.5</v>
      </c>
      <c r="BE538">
        <f t="shared" si="742"/>
        <v>700</v>
      </c>
      <c r="BF538">
        <f t="shared" si="743"/>
        <v>620</v>
      </c>
      <c r="BG538">
        <f t="shared" si="744"/>
        <v>700</v>
      </c>
      <c r="BH538">
        <f t="shared" si="745"/>
        <v>1100</v>
      </c>
      <c r="BN538">
        <f>'sheet1 (2)'!Y537</f>
        <v>141852156</v>
      </c>
      <c r="BO538">
        <f>'sheet1 (2)'!Z537</f>
        <v>246848000</v>
      </c>
      <c r="BP538">
        <f>'sheet1 (2)'!AA537</f>
        <v>5299468656</v>
      </c>
      <c r="BR538">
        <f t="shared" si="751"/>
        <v>19859301</v>
      </c>
      <c r="BS538">
        <f t="shared" si="752"/>
        <v>34558720</v>
      </c>
      <c r="BT538">
        <f t="shared" si="753"/>
        <v>741925611</v>
      </c>
      <c r="BV538">
        <f t="shared" si="754"/>
        <v>17589667</v>
      </c>
      <c r="BW538">
        <f t="shared" si="755"/>
        <v>30609152</v>
      </c>
      <c r="BX538">
        <f t="shared" si="756"/>
        <v>657134113</v>
      </c>
      <c r="BZ538">
        <f t="shared" si="757"/>
        <v>19859301</v>
      </c>
      <c r="CA538">
        <f t="shared" si="758"/>
        <v>34558720</v>
      </c>
      <c r="CB538">
        <f t="shared" si="759"/>
        <v>741925611</v>
      </c>
      <c r="CD538">
        <f t="shared" si="760"/>
        <v>31207474</v>
      </c>
      <c r="CE538">
        <f t="shared" si="761"/>
        <v>54306560</v>
      </c>
      <c r="CF538">
        <f t="shared" si="762"/>
        <v>1165883104</v>
      </c>
      <c r="CH538" t="str">
        <f t="shared" si="763"/>
        <v>{{5,1,1,19859301,0}|</v>
      </c>
      <c r="CI538" t="str">
        <f t="shared" si="764"/>
        <v>{5,1,2,34558720,0}|</v>
      </c>
      <c r="CJ538" t="str">
        <f t="shared" si="765"/>
        <v>{5,1,3,741925611,3}}</v>
      </c>
      <c r="CK538" t="str">
        <f t="shared" si="766"/>
        <v/>
      </c>
      <c r="CL538" t="str">
        <f t="shared" si="767"/>
        <v>{{5,1,1,17589667,0}|</v>
      </c>
      <c r="CM538" t="str">
        <f t="shared" si="768"/>
        <v>{5,1,2,30609152,0}|</v>
      </c>
      <c r="CN538" t="str">
        <f t="shared" si="769"/>
        <v>{5,1,3,657134113,3}}</v>
      </c>
      <c r="CO538" t="str">
        <f t="shared" si="770"/>
        <v/>
      </c>
      <c r="CP538" t="str">
        <f t="shared" si="771"/>
        <v>{{5,1,1,19859301,0}|</v>
      </c>
      <c r="CQ538" t="str">
        <f t="shared" si="772"/>
        <v>{5,1,2,34558720,0}|</v>
      </c>
      <c r="CR538" t="str">
        <f t="shared" si="773"/>
        <v>{5,1,3,741925611,3}}</v>
      </c>
      <c r="CS538" t="str">
        <f t="shared" si="774"/>
        <v/>
      </c>
      <c r="CT538" t="str">
        <f t="shared" si="775"/>
        <v>{{5,1,1,31207474,0}|</v>
      </c>
      <c r="CU538" t="str">
        <f t="shared" si="776"/>
        <v>{5,1,2,54306560,0}|</v>
      </c>
      <c r="CV538" t="str">
        <f t="shared" si="777"/>
        <v>{5,1,3,1165883104,3}}</v>
      </c>
    </row>
    <row r="539" spans="50:100" x14ac:dyDescent="0.15">
      <c r="AX539">
        <v>533</v>
      </c>
      <c r="AZ539">
        <f t="shared" ref="AZ539:BC539" si="796">AZ479</f>
        <v>1.5</v>
      </c>
      <c r="BA539">
        <f t="shared" si="796"/>
        <v>3</v>
      </c>
      <c r="BB539">
        <f t="shared" si="796"/>
        <v>3</v>
      </c>
      <c r="BC539">
        <f t="shared" si="796"/>
        <v>0.375</v>
      </c>
      <c r="BE539">
        <f t="shared" si="742"/>
        <v>1100</v>
      </c>
      <c r="BF539">
        <f t="shared" si="743"/>
        <v>1200</v>
      </c>
      <c r="BG539">
        <f t="shared" si="744"/>
        <v>1200</v>
      </c>
      <c r="BH539">
        <f t="shared" si="745"/>
        <v>200</v>
      </c>
      <c r="BN539">
        <f>'sheet1 (2)'!Y538</f>
        <v>148488514</v>
      </c>
      <c r="BO539">
        <f>'sheet1 (2)'!Z538</f>
        <v>289800000</v>
      </c>
      <c r="BP539">
        <f>'sheet1 (2)'!AA538</f>
        <v>6221585820</v>
      </c>
      <c r="BR539">
        <f t="shared" si="751"/>
        <v>32667473</v>
      </c>
      <c r="BS539">
        <f t="shared" si="752"/>
        <v>63756000</v>
      </c>
      <c r="BT539">
        <f t="shared" si="753"/>
        <v>1368748880</v>
      </c>
      <c r="BV539">
        <f t="shared" si="754"/>
        <v>35637243</v>
      </c>
      <c r="BW539">
        <f t="shared" si="755"/>
        <v>69552000</v>
      </c>
      <c r="BX539">
        <f t="shared" si="756"/>
        <v>1493180596</v>
      </c>
      <c r="BZ539">
        <f t="shared" si="757"/>
        <v>35637243</v>
      </c>
      <c r="CA539">
        <f t="shared" si="758"/>
        <v>69552000</v>
      </c>
      <c r="CB539">
        <f t="shared" si="759"/>
        <v>1493180596</v>
      </c>
      <c r="CD539">
        <f t="shared" si="760"/>
        <v>5939540</v>
      </c>
      <c r="CE539">
        <f t="shared" si="761"/>
        <v>11592000</v>
      </c>
      <c r="CF539">
        <f t="shared" si="762"/>
        <v>248863432</v>
      </c>
      <c r="CH539" t="str">
        <f t="shared" si="763"/>
        <v>{{5,1,1,32667473,0}|</v>
      </c>
      <c r="CI539" t="str">
        <f t="shared" si="764"/>
        <v>{5,1,2,63756000,0}|</v>
      </c>
      <c r="CJ539" t="str">
        <f t="shared" si="765"/>
        <v>{5,1,3,1368748880,3}}</v>
      </c>
      <c r="CK539" t="str">
        <f t="shared" si="766"/>
        <v/>
      </c>
      <c r="CL539" t="str">
        <f t="shared" si="767"/>
        <v>{{5,1,1,35637243,0}|</v>
      </c>
      <c r="CM539" t="str">
        <f t="shared" si="768"/>
        <v>{5,1,2,69552000,0}|</v>
      </c>
      <c r="CN539" t="str">
        <f t="shared" si="769"/>
        <v>{5,1,3,1493180596,3}}</v>
      </c>
      <c r="CO539" t="str">
        <f t="shared" si="770"/>
        <v/>
      </c>
      <c r="CP539" t="str">
        <f t="shared" si="771"/>
        <v>{{5,1,1,35637243,0}|</v>
      </c>
      <c r="CQ539" t="str">
        <f t="shared" si="772"/>
        <v>{5,1,2,69552000,0}|</v>
      </c>
      <c r="CR539" t="str">
        <f t="shared" si="773"/>
        <v>{5,1,3,1493180596,3}}</v>
      </c>
      <c r="CS539" t="str">
        <f t="shared" si="774"/>
        <v/>
      </c>
      <c r="CT539" t="str">
        <f t="shared" si="775"/>
        <v>{{5,1,1,5939540,0}|</v>
      </c>
      <c r="CU539" t="str">
        <f t="shared" si="776"/>
        <v>{5,1,2,11592000,0}|</v>
      </c>
      <c r="CV539" t="str">
        <f t="shared" si="777"/>
        <v>{5,1,3,248863432,3}}</v>
      </c>
    </row>
    <row r="540" spans="50:100" x14ac:dyDescent="0.15">
      <c r="AX540">
        <v>534</v>
      </c>
      <c r="AZ540">
        <f t="shared" ref="AZ540:BC540" si="797">AZ480</f>
        <v>3</v>
      </c>
      <c r="BA540">
        <f t="shared" si="797"/>
        <v>0.75</v>
      </c>
      <c r="BB540">
        <f t="shared" si="797"/>
        <v>0.6</v>
      </c>
      <c r="BC540">
        <f t="shared" si="797"/>
        <v>1.5</v>
      </c>
      <c r="BE540">
        <f t="shared" si="742"/>
        <v>1200</v>
      </c>
      <c r="BF540">
        <f t="shared" si="743"/>
        <v>620</v>
      </c>
      <c r="BG540">
        <f t="shared" si="744"/>
        <v>500</v>
      </c>
      <c r="BH540">
        <f t="shared" si="745"/>
        <v>1100</v>
      </c>
      <c r="BN540">
        <f>'sheet1 (2)'!Y539</f>
        <v>147400487</v>
      </c>
      <c r="BO540">
        <f>'sheet1 (2)'!Z539</f>
        <v>336350000</v>
      </c>
      <c r="BP540">
        <f>'sheet1 (2)'!AA539</f>
        <v>7220946827</v>
      </c>
      <c r="BR540">
        <f t="shared" si="751"/>
        <v>35376116</v>
      </c>
      <c r="BS540">
        <f t="shared" si="752"/>
        <v>80724000</v>
      </c>
      <c r="BT540">
        <f t="shared" si="753"/>
        <v>1733027238</v>
      </c>
      <c r="BV540">
        <f t="shared" si="754"/>
        <v>18277660</v>
      </c>
      <c r="BW540">
        <f t="shared" si="755"/>
        <v>41707400</v>
      </c>
      <c r="BX540">
        <f t="shared" si="756"/>
        <v>895397406</v>
      </c>
      <c r="BZ540">
        <f t="shared" si="757"/>
        <v>14740048</v>
      </c>
      <c r="CA540">
        <f t="shared" si="758"/>
        <v>33635000</v>
      </c>
      <c r="CB540">
        <f t="shared" si="759"/>
        <v>722094682</v>
      </c>
      <c r="CD540">
        <f t="shared" si="760"/>
        <v>32428107</v>
      </c>
      <c r="CE540">
        <f t="shared" si="761"/>
        <v>73997000</v>
      </c>
      <c r="CF540">
        <f t="shared" si="762"/>
        <v>1588608301</v>
      </c>
      <c r="CH540" t="str">
        <f t="shared" si="763"/>
        <v>{{5,1,1,35376116,0}|</v>
      </c>
      <c r="CI540" t="str">
        <f t="shared" si="764"/>
        <v>{5,1,2,80724000,0}|</v>
      </c>
      <c r="CJ540" t="str">
        <f t="shared" si="765"/>
        <v>{5,1,3,1733027238,3}}</v>
      </c>
      <c r="CK540" t="str">
        <f t="shared" si="766"/>
        <v/>
      </c>
      <c r="CL540" t="str">
        <f t="shared" si="767"/>
        <v>{{5,1,1,18277660,0}|</v>
      </c>
      <c r="CM540" t="str">
        <f t="shared" si="768"/>
        <v>{5,1,2,41707400,0}|</v>
      </c>
      <c r="CN540" t="str">
        <f t="shared" si="769"/>
        <v>{5,1,3,895397406,3}}</v>
      </c>
      <c r="CO540" t="str">
        <f t="shared" si="770"/>
        <v/>
      </c>
      <c r="CP540" t="str">
        <f t="shared" si="771"/>
        <v>{{5,1,1,14740048,0}|</v>
      </c>
      <c r="CQ540" t="str">
        <f t="shared" si="772"/>
        <v>{5,1,2,33635000,0}|</v>
      </c>
      <c r="CR540" t="str">
        <f t="shared" si="773"/>
        <v>{5,1,3,722094682,3}}</v>
      </c>
      <c r="CS540" t="str">
        <f t="shared" si="774"/>
        <v/>
      </c>
      <c r="CT540" t="str">
        <f t="shared" si="775"/>
        <v>{{5,1,1,32428107,0}|</v>
      </c>
      <c r="CU540" t="str">
        <f t="shared" si="776"/>
        <v>{5,1,2,73997000,0}|</v>
      </c>
      <c r="CV540" t="str">
        <f t="shared" si="777"/>
        <v>{5,1,3,1588608301,3}}</v>
      </c>
    </row>
    <row r="541" spans="50:100" x14ac:dyDescent="0.15">
      <c r="AX541">
        <v>535</v>
      </c>
      <c r="AZ541">
        <f t="shared" ref="AZ541:BC541" si="798">AZ481</f>
        <v>1</v>
      </c>
      <c r="BA541">
        <f t="shared" si="798"/>
        <v>0.75</v>
      </c>
      <c r="BB541">
        <f t="shared" si="798"/>
        <v>0.75</v>
      </c>
      <c r="BC541">
        <f t="shared" si="798"/>
        <v>3</v>
      </c>
      <c r="BE541">
        <f t="shared" si="742"/>
        <v>700</v>
      </c>
      <c r="BF541">
        <f t="shared" si="743"/>
        <v>620</v>
      </c>
      <c r="BG541">
        <f t="shared" si="744"/>
        <v>620</v>
      </c>
      <c r="BH541">
        <f t="shared" si="745"/>
        <v>1200</v>
      </c>
      <c r="BN541">
        <f>'sheet1 (2)'!Y540</f>
        <v>226141118</v>
      </c>
      <c r="BO541">
        <f>'sheet1 (2)'!Z540</f>
        <v>369600000</v>
      </c>
      <c r="BP541">
        <f>'sheet1 (2)'!AA540</f>
        <v>7934776118</v>
      </c>
      <c r="BR541">
        <f t="shared" si="751"/>
        <v>31659756</v>
      </c>
      <c r="BS541">
        <f t="shared" si="752"/>
        <v>51744000</v>
      </c>
      <c r="BT541">
        <f t="shared" si="753"/>
        <v>1110868656</v>
      </c>
      <c r="BV541">
        <f t="shared" si="754"/>
        <v>28041498</v>
      </c>
      <c r="BW541">
        <f t="shared" si="755"/>
        <v>45830400</v>
      </c>
      <c r="BX541">
        <f t="shared" si="756"/>
        <v>983912238</v>
      </c>
      <c r="BZ541">
        <f t="shared" si="757"/>
        <v>28041498</v>
      </c>
      <c r="CA541">
        <f t="shared" si="758"/>
        <v>45830400</v>
      </c>
      <c r="CB541">
        <f t="shared" si="759"/>
        <v>983912238</v>
      </c>
      <c r="CD541">
        <f t="shared" si="760"/>
        <v>54273868</v>
      </c>
      <c r="CE541">
        <f t="shared" si="761"/>
        <v>88704000</v>
      </c>
      <c r="CF541">
        <f t="shared" si="762"/>
        <v>1904346268</v>
      </c>
      <c r="CH541" t="str">
        <f t="shared" si="763"/>
        <v>{{5,1,1,31659756,0}|</v>
      </c>
      <c r="CI541" t="str">
        <f t="shared" si="764"/>
        <v>{5,1,2,51744000,0}|</v>
      </c>
      <c r="CJ541" t="str">
        <f t="shared" si="765"/>
        <v>{5,1,3,1110868656,3}}</v>
      </c>
      <c r="CK541" t="str">
        <f t="shared" si="766"/>
        <v/>
      </c>
      <c r="CL541" t="str">
        <f t="shared" si="767"/>
        <v>{{5,1,1,28041498,0}|</v>
      </c>
      <c r="CM541" t="str">
        <f t="shared" si="768"/>
        <v>{5,1,2,45830400,0}|</v>
      </c>
      <c r="CN541" t="str">
        <f t="shared" si="769"/>
        <v>{5,1,3,983912238,3}}</v>
      </c>
      <c r="CO541" t="str">
        <f t="shared" si="770"/>
        <v/>
      </c>
      <c r="CP541" t="str">
        <f t="shared" si="771"/>
        <v>{{5,1,1,28041498,0}|</v>
      </c>
      <c r="CQ541" t="str">
        <f t="shared" si="772"/>
        <v>{5,1,2,45830400,0}|</v>
      </c>
      <c r="CR541" t="str">
        <f t="shared" si="773"/>
        <v>{5,1,3,983912238,3}}</v>
      </c>
      <c r="CS541" t="str">
        <f t="shared" si="774"/>
        <v/>
      </c>
      <c r="CT541" t="str">
        <f t="shared" si="775"/>
        <v>{{5,1,1,54273868,0}|</v>
      </c>
      <c r="CU541" t="str">
        <f t="shared" si="776"/>
        <v>{5,1,2,88704000,0}|</v>
      </c>
      <c r="CV541" t="str">
        <f t="shared" si="777"/>
        <v>{5,1,3,1904346268,3}}</v>
      </c>
    </row>
    <row r="542" spans="50:100" x14ac:dyDescent="0.15">
      <c r="AX542">
        <v>536</v>
      </c>
      <c r="AZ542">
        <f t="shared" ref="AZ542:BC542" si="799">AZ482</f>
        <v>1</v>
      </c>
      <c r="BA542">
        <f t="shared" si="799"/>
        <v>0.75</v>
      </c>
      <c r="BB542">
        <f t="shared" si="799"/>
        <v>0.75</v>
      </c>
      <c r="BC542">
        <f t="shared" si="799"/>
        <v>3</v>
      </c>
      <c r="BE542">
        <f t="shared" si="742"/>
        <v>700</v>
      </c>
      <c r="BF542">
        <f t="shared" si="743"/>
        <v>620</v>
      </c>
      <c r="BG542">
        <f t="shared" si="744"/>
        <v>620</v>
      </c>
      <c r="BH542">
        <f t="shared" si="745"/>
        <v>1200</v>
      </c>
      <c r="BN542">
        <f>'sheet1 (2)'!Y541</f>
        <v>384716</v>
      </c>
      <c r="BO542">
        <f>'sheet1 (2)'!Z541</f>
        <v>56000</v>
      </c>
      <c r="BP542">
        <f>'sheet1 (2)'!AA541</f>
        <v>1202238</v>
      </c>
      <c r="BR542">
        <f t="shared" si="751"/>
        <v>53860</v>
      </c>
      <c r="BS542">
        <f t="shared" si="752"/>
        <v>7840</v>
      </c>
      <c r="BT542">
        <f t="shared" si="753"/>
        <v>168313</v>
      </c>
      <c r="BV542">
        <f t="shared" si="754"/>
        <v>47704</v>
      </c>
      <c r="BW542">
        <f t="shared" si="755"/>
        <v>6944</v>
      </c>
      <c r="BX542">
        <f t="shared" si="756"/>
        <v>149077</v>
      </c>
      <c r="BZ542">
        <f t="shared" si="757"/>
        <v>47704</v>
      </c>
      <c r="CA542">
        <f t="shared" si="758"/>
        <v>6944</v>
      </c>
      <c r="CB542">
        <f t="shared" si="759"/>
        <v>149077</v>
      </c>
      <c r="CD542">
        <f t="shared" si="760"/>
        <v>92331</v>
      </c>
      <c r="CE542">
        <f t="shared" si="761"/>
        <v>13440</v>
      </c>
      <c r="CF542">
        <f t="shared" si="762"/>
        <v>288537</v>
      </c>
      <c r="CH542" t="str">
        <f t="shared" si="763"/>
        <v>{{5,1,1,53860,0}|</v>
      </c>
      <c r="CI542" t="str">
        <f t="shared" si="764"/>
        <v>{5,1,2,7840,0}|</v>
      </c>
      <c r="CJ542" t="str">
        <f t="shared" si="765"/>
        <v>{5,1,3,168313,3}}</v>
      </c>
      <c r="CK542" t="str">
        <f t="shared" si="766"/>
        <v/>
      </c>
      <c r="CL542" t="str">
        <f t="shared" si="767"/>
        <v>{{5,1,1,47704,0}|</v>
      </c>
      <c r="CM542" t="str">
        <f t="shared" si="768"/>
        <v>{5,1,2,6944,0}|</v>
      </c>
      <c r="CN542" t="str">
        <f t="shared" si="769"/>
        <v>{5,1,3,149077,3}}</v>
      </c>
      <c r="CO542" t="str">
        <f t="shared" si="770"/>
        <v/>
      </c>
      <c r="CP542" t="str">
        <f t="shared" si="771"/>
        <v>{{5,1,1,47704,0}|</v>
      </c>
      <c r="CQ542" t="str">
        <f t="shared" si="772"/>
        <v>{5,1,2,6944,0}|</v>
      </c>
      <c r="CR542" t="str">
        <f t="shared" si="773"/>
        <v>{5,1,3,149077,3}}</v>
      </c>
      <c r="CS542" t="str">
        <f t="shared" si="774"/>
        <v/>
      </c>
      <c r="CT542" t="str">
        <f t="shared" si="775"/>
        <v>{{5,1,1,92331,0}|</v>
      </c>
      <c r="CU542" t="str">
        <f t="shared" si="776"/>
        <v>{5,1,2,13440,0}|</v>
      </c>
      <c r="CV542" t="str">
        <f t="shared" si="777"/>
        <v>{5,1,3,288537,3}}</v>
      </c>
    </row>
    <row r="543" spans="50:100" x14ac:dyDescent="0.15">
      <c r="AX543">
        <v>537</v>
      </c>
      <c r="AZ543">
        <f t="shared" ref="AZ543:BC543" si="800">AZ483</f>
        <v>1.375</v>
      </c>
      <c r="BA543">
        <f t="shared" si="800"/>
        <v>1.375</v>
      </c>
      <c r="BB543">
        <f t="shared" si="800"/>
        <v>0.45833333333333331</v>
      </c>
      <c r="BC543">
        <f t="shared" si="800"/>
        <v>2.75</v>
      </c>
      <c r="BE543">
        <f t="shared" si="742"/>
        <v>1000</v>
      </c>
      <c r="BF543">
        <f t="shared" si="743"/>
        <v>1000</v>
      </c>
      <c r="BG543">
        <f t="shared" si="744"/>
        <v>300</v>
      </c>
      <c r="BH543">
        <f t="shared" si="745"/>
        <v>1150</v>
      </c>
      <c r="BN543">
        <f>'sheet1 (2)'!Y542</f>
        <v>3125820</v>
      </c>
      <c r="BO543">
        <f>'sheet1 (2)'!Z542</f>
        <v>4480000</v>
      </c>
      <c r="BP543">
        <f>'sheet1 (2)'!AA542</f>
        <v>96179104</v>
      </c>
      <c r="BR543">
        <f t="shared" si="751"/>
        <v>625164</v>
      </c>
      <c r="BS543">
        <f t="shared" si="752"/>
        <v>896000</v>
      </c>
      <c r="BT543">
        <f t="shared" si="753"/>
        <v>19235820</v>
      </c>
      <c r="BV543">
        <f t="shared" si="754"/>
        <v>625164</v>
      </c>
      <c r="BW543">
        <f t="shared" si="755"/>
        <v>896000</v>
      </c>
      <c r="BX543">
        <f t="shared" si="756"/>
        <v>19235820</v>
      </c>
      <c r="BZ543">
        <f t="shared" si="757"/>
        <v>187549</v>
      </c>
      <c r="CA543">
        <f t="shared" si="758"/>
        <v>268800</v>
      </c>
      <c r="CB543">
        <f t="shared" si="759"/>
        <v>5770746</v>
      </c>
      <c r="CD543">
        <f t="shared" si="760"/>
        <v>718938</v>
      </c>
      <c r="CE543">
        <f t="shared" si="761"/>
        <v>1030400</v>
      </c>
      <c r="CF543">
        <f t="shared" si="762"/>
        <v>22121193</v>
      </c>
      <c r="CH543" t="str">
        <f t="shared" si="763"/>
        <v>{{5,1,1,625164,0}|</v>
      </c>
      <c r="CI543" t="str">
        <f t="shared" si="764"/>
        <v>{5,1,2,896000,0}|</v>
      </c>
      <c r="CJ543" t="str">
        <f t="shared" si="765"/>
        <v>{5,1,3,19235820,3}}</v>
      </c>
      <c r="CK543" t="str">
        <f t="shared" si="766"/>
        <v/>
      </c>
      <c r="CL543" t="str">
        <f t="shared" si="767"/>
        <v>{{5,1,1,625164,0}|</v>
      </c>
      <c r="CM543" t="str">
        <f t="shared" si="768"/>
        <v>{5,1,2,896000,0}|</v>
      </c>
      <c r="CN543" t="str">
        <f t="shared" si="769"/>
        <v>{5,1,3,19235820,3}}</v>
      </c>
      <c r="CO543" t="str">
        <f t="shared" si="770"/>
        <v/>
      </c>
      <c r="CP543" t="str">
        <f t="shared" si="771"/>
        <v>{{5,1,1,187549,0}|</v>
      </c>
      <c r="CQ543" t="str">
        <f t="shared" si="772"/>
        <v>{5,1,2,268800,0}|</v>
      </c>
      <c r="CR543" t="str">
        <f t="shared" si="773"/>
        <v>{5,1,3,5770746,3}}</v>
      </c>
      <c r="CS543" t="str">
        <f t="shared" si="774"/>
        <v/>
      </c>
      <c r="CT543" t="str">
        <f t="shared" si="775"/>
        <v>{{5,1,1,718938,0}|</v>
      </c>
      <c r="CU543" t="str">
        <f t="shared" si="776"/>
        <v>{5,1,2,1030400,0}|</v>
      </c>
      <c r="CV543" t="str">
        <f t="shared" si="777"/>
        <v>{5,1,3,22121193,3}}</v>
      </c>
    </row>
    <row r="544" spans="50:100" x14ac:dyDescent="0.15">
      <c r="AX544">
        <v>538</v>
      </c>
      <c r="AZ544">
        <f t="shared" ref="AZ544:BC544" si="801">AZ484</f>
        <v>0.91666666666666663</v>
      </c>
      <c r="BA544">
        <f t="shared" si="801"/>
        <v>0.91666666666666663</v>
      </c>
      <c r="BB544">
        <f t="shared" si="801"/>
        <v>0.55000000000000004</v>
      </c>
      <c r="BC544">
        <f t="shared" si="801"/>
        <v>0</v>
      </c>
      <c r="BE544">
        <f t="shared" si="742"/>
        <v>800</v>
      </c>
      <c r="BF544">
        <f t="shared" si="743"/>
        <v>800</v>
      </c>
      <c r="BG544">
        <f t="shared" si="744"/>
        <v>480</v>
      </c>
      <c r="BH544">
        <f t="shared" si="745"/>
        <v>0</v>
      </c>
      <c r="BN544">
        <f>'sheet1 (2)'!Y543</f>
        <v>3726940</v>
      </c>
      <c r="BO544">
        <f>'sheet1 (2)'!Z543</f>
        <v>5068000</v>
      </c>
      <c r="BP544">
        <f>'sheet1 (2)'!AA543</f>
        <v>108802611</v>
      </c>
      <c r="BR544">
        <f t="shared" si="751"/>
        <v>596310</v>
      </c>
      <c r="BS544">
        <f t="shared" si="752"/>
        <v>810880</v>
      </c>
      <c r="BT544">
        <f t="shared" si="753"/>
        <v>17408417</v>
      </c>
      <c r="BV544">
        <f t="shared" si="754"/>
        <v>596310</v>
      </c>
      <c r="BW544">
        <f t="shared" si="755"/>
        <v>810880</v>
      </c>
      <c r="BX544">
        <f t="shared" si="756"/>
        <v>17408417</v>
      </c>
      <c r="BZ544">
        <f t="shared" si="757"/>
        <v>357786</v>
      </c>
      <c r="CA544">
        <f t="shared" si="758"/>
        <v>486528</v>
      </c>
      <c r="CB544">
        <f t="shared" si="759"/>
        <v>10445050</v>
      </c>
      <c r="CD544">
        <f t="shared" si="760"/>
        <v>0</v>
      </c>
      <c r="CE544">
        <f t="shared" si="761"/>
        <v>0</v>
      </c>
      <c r="CF544">
        <f t="shared" si="762"/>
        <v>0</v>
      </c>
      <c r="CH544" t="str">
        <f t="shared" si="763"/>
        <v>{{5,1,1,596310,0}|</v>
      </c>
      <c r="CI544" t="str">
        <f t="shared" si="764"/>
        <v>{5,1,2,810880,0}|</v>
      </c>
      <c r="CJ544" t="str">
        <f t="shared" si="765"/>
        <v>{5,1,3,17408417,3}}</v>
      </c>
      <c r="CK544" t="str">
        <f t="shared" si="766"/>
        <v/>
      </c>
      <c r="CL544" t="str">
        <f t="shared" si="767"/>
        <v>{{5,1,1,596310,0}|</v>
      </c>
      <c r="CM544" t="str">
        <f t="shared" si="768"/>
        <v>{5,1,2,810880,0}|</v>
      </c>
      <c r="CN544" t="str">
        <f t="shared" si="769"/>
        <v>{5,1,3,17408417,3}}</v>
      </c>
      <c r="CO544" t="str">
        <f t="shared" si="770"/>
        <v/>
      </c>
      <c r="CP544" t="str">
        <f t="shared" si="771"/>
        <v>{{5,1,1,357786,0}|</v>
      </c>
      <c r="CQ544" t="str">
        <f t="shared" si="772"/>
        <v>{5,1,2,486528,0}|</v>
      </c>
      <c r="CR544" t="str">
        <f t="shared" si="773"/>
        <v>{5,1,3,10445050,3}}</v>
      </c>
      <c r="CS544" t="str">
        <f t="shared" si="774"/>
        <v/>
      </c>
      <c r="CT544" t="str">
        <f t="shared" si="775"/>
        <v>{{5,1,1,0,0}|</v>
      </c>
      <c r="CU544" t="str">
        <f t="shared" si="776"/>
        <v>{5,1,2,0,0}|</v>
      </c>
      <c r="CV544" t="str">
        <f t="shared" si="777"/>
        <v>{5,1,3,0,3}}</v>
      </c>
    </row>
    <row r="545" spans="50:100" x14ac:dyDescent="0.15">
      <c r="AX545">
        <v>539</v>
      </c>
      <c r="AZ545">
        <f t="shared" ref="AZ545:BC545" si="802">AZ485</f>
        <v>0.75</v>
      </c>
      <c r="BA545">
        <f t="shared" si="802"/>
        <v>0.5</v>
      </c>
      <c r="BB545">
        <f t="shared" si="802"/>
        <v>3</v>
      </c>
      <c r="BC545">
        <f t="shared" si="802"/>
        <v>3</v>
      </c>
      <c r="BE545">
        <f t="shared" si="742"/>
        <v>620</v>
      </c>
      <c r="BF545">
        <f t="shared" si="743"/>
        <v>420</v>
      </c>
      <c r="BG545">
        <f t="shared" si="744"/>
        <v>1200</v>
      </c>
      <c r="BH545">
        <f t="shared" si="745"/>
        <v>1200</v>
      </c>
      <c r="BN545">
        <f>'sheet1 (2)'!Y544</f>
        <v>6131417</v>
      </c>
      <c r="BO545">
        <f>'sheet1 (2)'!Z544</f>
        <v>7952000</v>
      </c>
      <c r="BP545">
        <f>'sheet1 (2)'!AA544</f>
        <v>170717910</v>
      </c>
      <c r="BR545">
        <f t="shared" si="751"/>
        <v>760295</v>
      </c>
      <c r="BS545">
        <f t="shared" si="752"/>
        <v>986048</v>
      </c>
      <c r="BT545">
        <f t="shared" si="753"/>
        <v>21169020</v>
      </c>
      <c r="BV545">
        <f t="shared" si="754"/>
        <v>515039</v>
      </c>
      <c r="BW545">
        <f t="shared" si="755"/>
        <v>667968</v>
      </c>
      <c r="BX545">
        <f t="shared" si="756"/>
        <v>14340304</v>
      </c>
      <c r="BZ545">
        <f t="shared" si="757"/>
        <v>1471540</v>
      </c>
      <c r="CA545">
        <f t="shared" si="758"/>
        <v>1908480</v>
      </c>
      <c r="CB545">
        <f t="shared" si="759"/>
        <v>40972298</v>
      </c>
      <c r="CD545">
        <f t="shared" si="760"/>
        <v>1471540</v>
      </c>
      <c r="CE545">
        <f t="shared" si="761"/>
        <v>1908480</v>
      </c>
      <c r="CF545">
        <f t="shared" si="762"/>
        <v>40972298</v>
      </c>
      <c r="CH545" t="str">
        <f t="shared" si="763"/>
        <v>{{5,1,1,760295,0}|</v>
      </c>
      <c r="CI545" t="str">
        <f t="shared" si="764"/>
        <v>{5,1,2,986048,0}|</v>
      </c>
      <c r="CJ545" t="str">
        <f t="shared" si="765"/>
        <v>{5,1,3,21169020,3}}</v>
      </c>
      <c r="CK545" t="str">
        <f t="shared" si="766"/>
        <v/>
      </c>
      <c r="CL545" t="str">
        <f t="shared" si="767"/>
        <v>{{5,1,1,515039,0}|</v>
      </c>
      <c r="CM545" t="str">
        <f t="shared" si="768"/>
        <v>{5,1,2,667968,0}|</v>
      </c>
      <c r="CN545" t="str">
        <f t="shared" si="769"/>
        <v>{5,1,3,14340304,3}}</v>
      </c>
      <c r="CO545" t="str">
        <f t="shared" si="770"/>
        <v/>
      </c>
      <c r="CP545" t="str">
        <f t="shared" si="771"/>
        <v>{{5,1,1,1471540,0}|</v>
      </c>
      <c r="CQ545" t="str">
        <f t="shared" si="772"/>
        <v>{5,1,2,1908480,0}|</v>
      </c>
      <c r="CR545" t="str">
        <f t="shared" si="773"/>
        <v>{5,1,3,40972298,3}}</v>
      </c>
      <c r="CS545" t="str">
        <f t="shared" si="774"/>
        <v/>
      </c>
      <c r="CT545" t="str">
        <f t="shared" si="775"/>
        <v>{{5,1,1,1471540,0}|</v>
      </c>
      <c r="CU545" t="str">
        <f t="shared" si="776"/>
        <v>{5,1,2,1908480,0}|</v>
      </c>
      <c r="CV545" t="str">
        <f t="shared" si="777"/>
        <v>{5,1,3,40972298,3}}</v>
      </c>
    </row>
    <row r="546" spans="50:100" x14ac:dyDescent="0.15">
      <c r="AX546">
        <v>540</v>
      </c>
      <c r="AZ546">
        <f t="shared" ref="AZ546:BC546" si="803">AZ486</f>
        <v>1</v>
      </c>
      <c r="BA546">
        <f t="shared" si="803"/>
        <v>1.5</v>
      </c>
      <c r="BB546">
        <f t="shared" si="803"/>
        <v>0.75</v>
      </c>
      <c r="BC546">
        <f t="shared" si="803"/>
        <v>1</v>
      </c>
      <c r="BE546">
        <f t="shared" si="742"/>
        <v>700</v>
      </c>
      <c r="BF546">
        <f t="shared" si="743"/>
        <v>1100</v>
      </c>
      <c r="BG546">
        <f t="shared" si="744"/>
        <v>620</v>
      </c>
      <c r="BH546">
        <f t="shared" si="745"/>
        <v>700</v>
      </c>
      <c r="BN546">
        <f>'sheet1 (2)'!Y545</f>
        <v>9738134</v>
      </c>
      <c r="BO546">
        <f>'sheet1 (2)'!Z545</f>
        <v>10696000</v>
      </c>
      <c r="BP546">
        <f>'sheet1 (2)'!AA545</f>
        <v>229627611</v>
      </c>
      <c r="BR546">
        <f t="shared" si="751"/>
        <v>1363338</v>
      </c>
      <c r="BS546">
        <f t="shared" si="752"/>
        <v>1497440</v>
      </c>
      <c r="BT546">
        <f t="shared" si="753"/>
        <v>32147865</v>
      </c>
      <c r="BV546">
        <f t="shared" si="754"/>
        <v>2142389</v>
      </c>
      <c r="BW546">
        <f t="shared" si="755"/>
        <v>2353120</v>
      </c>
      <c r="BX546">
        <f t="shared" si="756"/>
        <v>50518074</v>
      </c>
      <c r="BZ546">
        <f t="shared" si="757"/>
        <v>1207528</v>
      </c>
      <c r="CA546">
        <f t="shared" si="758"/>
        <v>1326304</v>
      </c>
      <c r="CB546">
        <f t="shared" si="759"/>
        <v>28473823</v>
      </c>
      <c r="CD546">
        <f t="shared" si="760"/>
        <v>1363338</v>
      </c>
      <c r="CE546">
        <f t="shared" si="761"/>
        <v>1497440</v>
      </c>
      <c r="CF546">
        <f t="shared" si="762"/>
        <v>32147865</v>
      </c>
      <c r="CH546" t="str">
        <f t="shared" si="763"/>
        <v>{{5,1,1,1363338,0}|</v>
      </c>
      <c r="CI546" t="str">
        <f t="shared" si="764"/>
        <v>{5,1,2,1497440,0}|</v>
      </c>
      <c r="CJ546" t="str">
        <f t="shared" si="765"/>
        <v>{5,1,3,32147865,3}}</v>
      </c>
      <c r="CK546" t="str">
        <f t="shared" si="766"/>
        <v/>
      </c>
      <c r="CL546" t="str">
        <f t="shared" si="767"/>
        <v>{{5,1,1,2142389,0}|</v>
      </c>
      <c r="CM546" t="str">
        <f t="shared" si="768"/>
        <v>{5,1,2,2353120,0}|</v>
      </c>
      <c r="CN546" t="str">
        <f t="shared" si="769"/>
        <v>{5,1,3,50518074,3}}</v>
      </c>
      <c r="CO546" t="str">
        <f t="shared" si="770"/>
        <v/>
      </c>
      <c r="CP546" t="str">
        <f t="shared" si="771"/>
        <v>{{5,1,1,1207528,0}|</v>
      </c>
      <c r="CQ546" t="str">
        <f t="shared" si="772"/>
        <v>{5,1,2,1326304,0}|</v>
      </c>
      <c r="CR546" t="str">
        <f t="shared" si="773"/>
        <v>{5,1,3,28473823,3}}</v>
      </c>
      <c r="CS546" t="str">
        <f t="shared" si="774"/>
        <v/>
      </c>
      <c r="CT546" t="str">
        <f t="shared" si="775"/>
        <v>{{5,1,1,1363338,0}|</v>
      </c>
      <c r="CU546" t="str">
        <f t="shared" si="776"/>
        <v>{5,1,2,1497440,0}|</v>
      </c>
      <c r="CV546" t="str">
        <f t="shared" si="777"/>
        <v>{5,1,3,32147865,3}}</v>
      </c>
    </row>
    <row r="547" spans="50:100" x14ac:dyDescent="0.15">
      <c r="AX547">
        <v>541</v>
      </c>
      <c r="AZ547">
        <f t="shared" ref="AZ547:BC547" si="804">AZ487</f>
        <v>1.5</v>
      </c>
      <c r="BA547">
        <f t="shared" si="804"/>
        <v>0.75</v>
      </c>
      <c r="BB547">
        <f t="shared" si="804"/>
        <v>1</v>
      </c>
      <c r="BC547">
        <f t="shared" si="804"/>
        <v>1</v>
      </c>
      <c r="BE547">
        <f t="shared" si="742"/>
        <v>1100</v>
      </c>
      <c r="BF547">
        <f t="shared" si="743"/>
        <v>620</v>
      </c>
      <c r="BG547">
        <f t="shared" si="744"/>
        <v>700</v>
      </c>
      <c r="BH547">
        <f t="shared" si="745"/>
        <v>700</v>
      </c>
      <c r="BN547">
        <f>'sheet1 (2)'!Y546</f>
        <v>6762591</v>
      </c>
      <c r="BO547">
        <f>'sheet1 (2)'!Z546</f>
        <v>2520000</v>
      </c>
      <c r="BP547">
        <f>'sheet1 (2)'!AA546</f>
        <v>54100746</v>
      </c>
      <c r="BR547">
        <f t="shared" si="751"/>
        <v>1487770</v>
      </c>
      <c r="BS547">
        <f t="shared" si="752"/>
        <v>554400</v>
      </c>
      <c r="BT547">
        <f t="shared" si="753"/>
        <v>11902164</v>
      </c>
      <c r="BV547">
        <f t="shared" si="754"/>
        <v>838561</v>
      </c>
      <c r="BW547">
        <f t="shared" si="755"/>
        <v>312480</v>
      </c>
      <c r="BX547">
        <f t="shared" si="756"/>
        <v>6708492</v>
      </c>
      <c r="BZ547">
        <f t="shared" si="757"/>
        <v>946762</v>
      </c>
      <c r="CA547">
        <f t="shared" si="758"/>
        <v>352800</v>
      </c>
      <c r="CB547">
        <f t="shared" si="759"/>
        <v>7574104</v>
      </c>
      <c r="CD547">
        <f t="shared" si="760"/>
        <v>946762</v>
      </c>
      <c r="CE547">
        <f t="shared" si="761"/>
        <v>352800</v>
      </c>
      <c r="CF547">
        <f t="shared" si="762"/>
        <v>7574104</v>
      </c>
      <c r="CH547" t="str">
        <f t="shared" si="763"/>
        <v>{{5,1,1,1487770,0}|</v>
      </c>
      <c r="CI547" t="str">
        <f t="shared" si="764"/>
        <v>{5,1,2,554400,0}|</v>
      </c>
      <c r="CJ547" t="str">
        <f t="shared" si="765"/>
        <v>{5,1,3,11902164,3}}</v>
      </c>
      <c r="CK547" t="str">
        <f t="shared" si="766"/>
        <v/>
      </c>
      <c r="CL547" t="str">
        <f t="shared" si="767"/>
        <v>{{5,1,1,838561,0}|</v>
      </c>
      <c r="CM547" t="str">
        <f t="shared" si="768"/>
        <v>{5,1,2,312480,0}|</v>
      </c>
      <c r="CN547" t="str">
        <f t="shared" si="769"/>
        <v>{5,1,3,6708492,3}}</v>
      </c>
      <c r="CO547" t="str">
        <f t="shared" si="770"/>
        <v/>
      </c>
      <c r="CP547" t="str">
        <f t="shared" si="771"/>
        <v>{{5,1,1,946762,0}|</v>
      </c>
      <c r="CQ547" t="str">
        <f t="shared" si="772"/>
        <v>{5,1,2,352800,0}|</v>
      </c>
      <c r="CR547" t="str">
        <f t="shared" si="773"/>
        <v>{5,1,3,7574104,3}}</v>
      </c>
      <c r="CS547" t="str">
        <f t="shared" si="774"/>
        <v/>
      </c>
      <c r="CT547" t="str">
        <f t="shared" si="775"/>
        <v>{{5,1,1,946762,0}|</v>
      </c>
      <c r="CU547" t="str">
        <f t="shared" si="776"/>
        <v>{5,1,2,352800,0}|</v>
      </c>
      <c r="CV547" t="str">
        <f t="shared" si="777"/>
        <v>{5,1,3,7574104,3}}</v>
      </c>
    </row>
    <row r="548" spans="50:100" x14ac:dyDescent="0.15">
      <c r="AX548">
        <v>542</v>
      </c>
      <c r="AZ548">
        <f t="shared" ref="AZ548:BC548" si="805">AZ488</f>
        <v>1.5</v>
      </c>
      <c r="BA548">
        <f t="shared" si="805"/>
        <v>0.75</v>
      </c>
      <c r="BB548">
        <f t="shared" si="805"/>
        <v>1</v>
      </c>
      <c r="BC548">
        <f t="shared" si="805"/>
        <v>1</v>
      </c>
      <c r="BE548">
        <f t="shared" si="742"/>
        <v>1100</v>
      </c>
      <c r="BF548">
        <f t="shared" si="743"/>
        <v>620</v>
      </c>
      <c r="BG548">
        <f t="shared" si="744"/>
        <v>700</v>
      </c>
      <c r="BH548">
        <f t="shared" si="745"/>
        <v>700</v>
      </c>
      <c r="BN548">
        <f>'sheet1 (2)'!Y547</f>
        <v>8791371</v>
      </c>
      <c r="BO548">
        <f>'sheet1 (2)'!Z547</f>
        <v>2520000</v>
      </c>
      <c r="BP548">
        <f>'sheet1 (2)'!AA547</f>
        <v>54100746</v>
      </c>
      <c r="BR548">
        <f t="shared" si="751"/>
        <v>1934101</v>
      </c>
      <c r="BS548">
        <f t="shared" si="752"/>
        <v>554400</v>
      </c>
      <c r="BT548">
        <f t="shared" si="753"/>
        <v>11902164</v>
      </c>
      <c r="BV548">
        <f t="shared" si="754"/>
        <v>1090130</v>
      </c>
      <c r="BW548">
        <f t="shared" si="755"/>
        <v>312480</v>
      </c>
      <c r="BX548">
        <f t="shared" si="756"/>
        <v>6708492</v>
      </c>
      <c r="BZ548">
        <f t="shared" si="757"/>
        <v>1230791</v>
      </c>
      <c r="CA548">
        <f t="shared" si="758"/>
        <v>352800</v>
      </c>
      <c r="CB548">
        <f t="shared" si="759"/>
        <v>7574104</v>
      </c>
      <c r="CD548">
        <f t="shared" si="760"/>
        <v>1230791</v>
      </c>
      <c r="CE548">
        <f t="shared" si="761"/>
        <v>352800</v>
      </c>
      <c r="CF548">
        <f t="shared" si="762"/>
        <v>7574104</v>
      </c>
      <c r="CH548" t="str">
        <f t="shared" si="763"/>
        <v>{{5,1,1,1934101,0}|</v>
      </c>
      <c r="CI548" t="str">
        <f t="shared" si="764"/>
        <v>{5,1,2,554400,0}|</v>
      </c>
      <c r="CJ548" t="str">
        <f t="shared" si="765"/>
        <v>{5,1,3,11902164,3}}</v>
      </c>
      <c r="CK548" t="str">
        <f t="shared" si="766"/>
        <v/>
      </c>
      <c r="CL548" t="str">
        <f t="shared" si="767"/>
        <v>{{5,1,1,1090130,0}|</v>
      </c>
      <c r="CM548" t="str">
        <f t="shared" si="768"/>
        <v>{5,1,2,312480,0}|</v>
      </c>
      <c r="CN548" t="str">
        <f t="shared" si="769"/>
        <v>{5,1,3,6708492,3}}</v>
      </c>
      <c r="CO548" t="str">
        <f t="shared" si="770"/>
        <v/>
      </c>
      <c r="CP548" t="str">
        <f t="shared" si="771"/>
        <v>{{5,1,1,1230791,0}|</v>
      </c>
      <c r="CQ548" t="str">
        <f t="shared" si="772"/>
        <v>{5,1,2,352800,0}|</v>
      </c>
      <c r="CR548" t="str">
        <f t="shared" si="773"/>
        <v>{5,1,3,7574104,3}}</v>
      </c>
      <c r="CS548" t="str">
        <f t="shared" si="774"/>
        <v/>
      </c>
      <c r="CT548" t="str">
        <f t="shared" si="775"/>
        <v>{{5,1,1,1230791,0}|</v>
      </c>
      <c r="CU548" t="str">
        <f t="shared" si="776"/>
        <v>{5,1,2,352800,0}|</v>
      </c>
      <c r="CV548" t="str">
        <f t="shared" si="777"/>
        <v>{5,1,3,7574104,3}}</v>
      </c>
    </row>
    <row r="549" spans="50:100" x14ac:dyDescent="0.15">
      <c r="AX549">
        <v>543</v>
      </c>
      <c r="AZ549">
        <f t="shared" ref="AZ549:BC549" si="806">AZ489</f>
        <v>3</v>
      </c>
      <c r="BA549">
        <f t="shared" si="806"/>
        <v>0.75</v>
      </c>
      <c r="BB549">
        <f t="shared" si="806"/>
        <v>1.5</v>
      </c>
      <c r="BC549">
        <f t="shared" si="806"/>
        <v>0.6</v>
      </c>
      <c r="BE549">
        <f t="shared" si="742"/>
        <v>1200</v>
      </c>
      <c r="BF549">
        <f t="shared" si="743"/>
        <v>620</v>
      </c>
      <c r="BG549">
        <f t="shared" si="744"/>
        <v>1100</v>
      </c>
      <c r="BH549">
        <f t="shared" si="745"/>
        <v>500</v>
      </c>
      <c r="BN549">
        <f>'sheet1 (2)'!Y548</f>
        <v>27266774</v>
      </c>
      <c r="BO549">
        <f>'sheet1 (2)'!Z548</f>
        <v>4082400</v>
      </c>
      <c r="BP549">
        <f>'sheet1 (2)'!AA548</f>
        <v>87643208</v>
      </c>
      <c r="BR549">
        <f t="shared" si="751"/>
        <v>6544025</v>
      </c>
      <c r="BS549">
        <f t="shared" si="752"/>
        <v>979776</v>
      </c>
      <c r="BT549">
        <f t="shared" si="753"/>
        <v>21034369</v>
      </c>
      <c r="BV549">
        <f t="shared" si="754"/>
        <v>3381079</v>
      </c>
      <c r="BW549">
        <f t="shared" si="755"/>
        <v>506217</v>
      </c>
      <c r="BX549">
        <f t="shared" si="756"/>
        <v>10867757</v>
      </c>
      <c r="BZ549">
        <f t="shared" si="757"/>
        <v>5998690</v>
      </c>
      <c r="CA549">
        <f t="shared" si="758"/>
        <v>898128</v>
      </c>
      <c r="CB549">
        <f t="shared" si="759"/>
        <v>19281505</v>
      </c>
      <c r="CD549">
        <f t="shared" si="760"/>
        <v>2726677</v>
      </c>
      <c r="CE549">
        <f t="shared" si="761"/>
        <v>408240</v>
      </c>
      <c r="CF549">
        <f t="shared" si="762"/>
        <v>8764320</v>
      </c>
      <c r="CH549" t="str">
        <f t="shared" si="763"/>
        <v>{{5,1,1,6544025,0}|</v>
      </c>
      <c r="CI549" t="str">
        <f t="shared" si="764"/>
        <v>{5,1,2,979776,0}|</v>
      </c>
      <c r="CJ549" t="str">
        <f t="shared" si="765"/>
        <v>{5,1,3,21034369,3}}</v>
      </c>
      <c r="CK549" t="str">
        <f t="shared" si="766"/>
        <v/>
      </c>
      <c r="CL549" t="str">
        <f t="shared" si="767"/>
        <v>{{5,1,1,3381079,0}|</v>
      </c>
      <c r="CM549" t="str">
        <f t="shared" si="768"/>
        <v>{5,1,2,506217,0}|</v>
      </c>
      <c r="CN549" t="str">
        <f t="shared" si="769"/>
        <v>{5,1,3,10867757,3}}</v>
      </c>
      <c r="CO549" t="str">
        <f t="shared" si="770"/>
        <v/>
      </c>
      <c r="CP549" t="str">
        <f t="shared" si="771"/>
        <v>{{5,1,1,5998690,0}|</v>
      </c>
      <c r="CQ549" t="str">
        <f t="shared" si="772"/>
        <v>{5,1,2,898128,0}|</v>
      </c>
      <c r="CR549" t="str">
        <f t="shared" si="773"/>
        <v>{5,1,3,19281505,3}}</v>
      </c>
      <c r="CS549" t="str">
        <f t="shared" si="774"/>
        <v/>
      </c>
      <c r="CT549" t="str">
        <f t="shared" si="775"/>
        <v>{{5,1,1,2726677,0}|</v>
      </c>
      <c r="CU549" t="str">
        <f t="shared" si="776"/>
        <v>{5,1,2,408240,0}|</v>
      </c>
      <c r="CV549" t="str">
        <f t="shared" si="777"/>
        <v>{5,1,3,8764320,3}}</v>
      </c>
    </row>
    <row r="550" spans="50:100" x14ac:dyDescent="0.15">
      <c r="AX550">
        <v>544</v>
      </c>
      <c r="AZ550">
        <f t="shared" ref="AZ550:BC550" si="807">AZ490</f>
        <v>0</v>
      </c>
      <c r="BA550">
        <f t="shared" si="807"/>
        <v>0.6</v>
      </c>
      <c r="BB550">
        <f t="shared" si="807"/>
        <v>0.6</v>
      </c>
      <c r="BC550">
        <f t="shared" si="807"/>
        <v>1.5</v>
      </c>
      <c r="BE550">
        <f t="shared" si="742"/>
        <v>0</v>
      </c>
      <c r="BF550">
        <f t="shared" si="743"/>
        <v>500</v>
      </c>
      <c r="BG550">
        <f t="shared" si="744"/>
        <v>500</v>
      </c>
      <c r="BH550">
        <f t="shared" si="745"/>
        <v>1100</v>
      </c>
      <c r="BN550">
        <f>'sheet1 (2)'!Y549</f>
        <v>43641267</v>
      </c>
      <c r="BO550">
        <f>'sheet1 (2)'!Z549</f>
        <v>5544000</v>
      </c>
      <c r="BP550">
        <f>'sheet1 (2)'!AA549</f>
        <v>119021641</v>
      </c>
      <c r="BR550">
        <f t="shared" si="751"/>
        <v>0</v>
      </c>
      <c r="BS550">
        <f t="shared" si="752"/>
        <v>0</v>
      </c>
      <c r="BT550">
        <f t="shared" si="753"/>
        <v>0</v>
      </c>
      <c r="BV550">
        <f t="shared" si="754"/>
        <v>4364126</v>
      </c>
      <c r="BW550">
        <f t="shared" si="755"/>
        <v>554400</v>
      </c>
      <c r="BX550">
        <f t="shared" si="756"/>
        <v>11902164</v>
      </c>
      <c r="BZ550">
        <f t="shared" si="757"/>
        <v>4364126</v>
      </c>
      <c r="CA550">
        <f t="shared" si="758"/>
        <v>554400</v>
      </c>
      <c r="CB550">
        <f t="shared" si="759"/>
        <v>11902164</v>
      </c>
      <c r="CD550">
        <f t="shared" si="760"/>
        <v>9601078</v>
      </c>
      <c r="CE550">
        <f t="shared" si="761"/>
        <v>1219680</v>
      </c>
      <c r="CF550">
        <f t="shared" si="762"/>
        <v>26184761</v>
      </c>
      <c r="CH550" t="str">
        <f t="shared" si="763"/>
        <v>{{5,1,1,0,0}|</v>
      </c>
      <c r="CI550" t="str">
        <f t="shared" si="764"/>
        <v>{5,1,2,0,0}|</v>
      </c>
      <c r="CJ550" t="str">
        <f t="shared" si="765"/>
        <v>{5,1,3,0,3}}</v>
      </c>
      <c r="CK550" t="str">
        <f t="shared" si="766"/>
        <v/>
      </c>
      <c r="CL550" t="str">
        <f t="shared" si="767"/>
        <v>{{5,1,1,4364126,0}|</v>
      </c>
      <c r="CM550" t="str">
        <f t="shared" si="768"/>
        <v>{5,1,2,554400,0}|</v>
      </c>
      <c r="CN550" t="str">
        <f t="shared" si="769"/>
        <v>{5,1,3,11902164,3}}</v>
      </c>
      <c r="CO550" t="str">
        <f t="shared" si="770"/>
        <v/>
      </c>
      <c r="CP550" t="str">
        <f t="shared" si="771"/>
        <v>{{5,1,1,4364126,0}|</v>
      </c>
      <c r="CQ550" t="str">
        <f t="shared" si="772"/>
        <v>{5,1,2,554400,0}|</v>
      </c>
      <c r="CR550" t="str">
        <f t="shared" si="773"/>
        <v>{5,1,3,11902164,3}}</v>
      </c>
      <c r="CS550" t="str">
        <f t="shared" si="774"/>
        <v/>
      </c>
      <c r="CT550" t="str">
        <f t="shared" si="775"/>
        <v>{{5,1,1,9601078,0}|</v>
      </c>
      <c r="CU550" t="str">
        <f t="shared" si="776"/>
        <v>{5,1,2,1219680,0}|</v>
      </c>
      <c r="CV550" t="str">
        <f t="shared" si="777"/>
        <v>{5,1,3,26184761,3}}</v>
      </c>
    </row>
    <row r="551" spans="50:100" x14ac:dyDescent="0.15">
      <c r="AX551">
        <v>545</v>
      </c>
      <c r="AZ551">
        <f t="shared" ref="AZ551:BC551" si="808">AZ491</f>
        <v>1.5</v>
      </c>
      <c r="BA551">
        <f t="shared" si="808"/>
        <v>0.75</v>
      </c>
      <c r="BB551">
        <f t="shared" si="808"/>
        <v>0.75</v>
      </c>
      <c r="BC551">
        <f t="shared" si="808"/>
        <v>1.5</v>
      </c>
      <c r="BE551">
        <f t="shared" si="742"/>
        <v>1100</v>
      </c>
      <c r="BF551">
        <f t="shared" si="743"/>
        <v>620</v>
      </c>
      <c r="BG551">
        <f t="shared" si="744"/>
        <v>620</v>
      </c>
      <c r="BH551">
        <f t="shared" si="745"/>
        <v>1100</v>
      </c>
      <c r="BN551">
        <f>'sheet1 (2)'!Y550</f>
        <v>53860298</v>
      </c>
      <c r="BO551">
        <f>'sheet1 (2)'!Z550</f>
        <v>34496000</v>
      </c>
      <c r="BP551">
        <f>'sheet1 (2)'!AA550</f>
        <v>740579103</v>
      </c>
      <c r="BR551">
        <f t="shared" si="751"/>
        <v>11849265</v>
      </c>
      <c r="BS551">
        <f t="shared" si="752"/>
        <v>7589120</v>
      </c>
      <c r="BT551">
        <f t="shared" si="753"/>
        <v>162927402</v>
      </c>
      <c r="BV551">
        <f t="shared" si="754"/>
        <v>6678676</v>
      </c>
      <c r="BW551">
        <f t="shared" si="755"/>
        <v>4277504</v>
      </c>
      <c r="BX551">
        <f t="shared" si="756"/>
        <v>91831808</v>
      </c>
      <c r="BZ551">
        <f t="shared" si="757"/>
        <v>6678676</v>
      </c>
      <c r="CA551">
        <f t="shared" si="758"/>
        <v>4277504</v>
      </c>
      <c r="CB551">
        <f t="shared" si="759"/>
        <v>91831808</v>
      </c>
      <c r="CD551">
        <f t="shared" si="760"/>
        <v>11849265</v>
      </c>
      <c r="CE551">
        <f t="shared" si="761"/>
        <v>7589120</v>
      </c>
      <c r="CF551">
        <f t="shared" si="762"/>
        <v>162927402</v>
      </c>
      <c r="CH551" t="str">
        <f t="shared" si="763"/>
        <v>{{5,1,1,11849265,0}|</v>
      </c>
      <c r="CI551" t="str">
        <f t="shared" si="764"/>
        <v>{5,1,2,7589120,0}|</v>
      </c>
      <c r="CJ551" t="str">
        <f t="shared" si="765"/>
        <v>{5,1,3,162927402,3}}</v>
      </c>
      <c r="CK551" t="str">
        <f t="shared" si="766"/>
        <v/>
      </c>
      <c r="CL551" t="str">
        <f t="shared" si="767"/>
        <v>{{5,1,1,6678676,0}|</v>
      </c>
      <c r="CM551" t="str">
        <f t="shared" si="768"/>
        <v>{5,1,2,4277504,0}|</v>
      </c>
      <c r="CN551" t="str">
        <f t="shared" si="769"/>
        <v>{5,1,3,91831808,3}}</v>
      </c>
      <c r="CO551" t="str">
        <f t="shared" si="770"/>
        <v/>
      </c>
      <c r="CP551" t="str">
        <f t="shared" si="771"/>
        <v>{{5,1,1,6678676,0}|</v>
      </c>
      <c r="CQ551" t="str">
        <f t="shared" si="772"/>
        <v>{5,1,2,4277504,0}|</v>
      </c>
      <c r="CR551" t="str">
        <f t="shared" si="773"/>
        <v>{5,1,3,91831808,3}}</v>
      </c>
      <c r="CS551" t="str">
        <f t="shared" si="774"/>
        <v/>
      </c>
      <c r="CT551" t="str">
        <f t="shared" si="775"/>
        <v>{{5,1,1,11849265,0}|</v>
      </c>
      <c r="CU551" t="str">
        <f t="shared" si="776"/>
        <v>{5,1,2,7589120,0}|</v>
      </c>
      <c r="CV551" t="str">
        <f t="shared" si="777"/>
        <v>{5,1,3,162927402,3}}</v>
      </c>
    </row>
    <row r="552" spans="50:100" x14ac:dyDescent="0.15">
      <c r="AX552">
        <v>546</v>
      </c>
      <c r="AZ552">
        <f t="shared" ref="AZ552:BC552" si="809">AZ492</f>
        <v>1</v>
      </c>
      <c r="BA552">
        <f t="shared" si="809"/>
        <v>0.6</v>
      </c>
      <c r="BB552">
        <f t="shared" si="809"/>
        <v>1</v>
      </c>
      <c r="BC552">
        <f t="shared" si="809"/>
        <v>3</v>
      </c>
      <c r="BE552">
        <f t="shared" si="742"/>
        <v>700</v>
      </c>
      <c r="BF552">
        <f t="shared" si="743"/>
        <v>500</v>
      </c>
      <c r="BG552">
        <f t="shared" si="744"/>
        <v>700</v>
      </c>
      <c r="BH552">
        <f t="shared" si="745"/>
        <v>1200</v>
      </c>
      <c r="BN552">
        <f>'sheet1 (2)'!Y551</f>
        <v>73577014</v>
      </c>
      <c r="BO552">
        <f>'sheet1 (2)'!Z551</f>
        <v>35700000</v>
      </c>
      <c r="BP552">
        <f>'sheet1 (2)'!AA551</f>
        <v>766427237</v>
      </c>
      <c r="BR552">
        <f t="shared" si="751"/>
        <v>10300781</v>
      </c>
      <c r="BS552">
        <f t="shared" si="752"/>
        <v>4998000</v>
      </c>
      <c r="BT552">
        <f t="shared" si="753"/>
        <v>107299813</v>
      </c>
      <c r="BV552">
        <f t="shared" si="754"/>
        <v>7357701</v>
      </c>
      <c r="BW552">
        <f t="shared" si="755"/>
        <v>3570000</v>
      </c>
      <c r="BX552">
        <f t="shared" si="756"/>
        <v>76642723</v>
      </c>
      <c r="BZ552">
        <f t="shared" si="757"/>
        <v>10300781</v>
      </c>
      <c r="CA552">
        <f t="shared" si="758"/>
        <v>4998000</v>
      </c>
      <c r="CB552">
        <f t="shared" si="759"/>
        <v>107299813</v>
      </c>
      <c r="CD552">
        <f t="shared" si="760"/>
        <v>17658483</v>
      </c>
      <c r="CE552">
        <f t="shared" si="761"/>
        <v>8568000</v>
      </c>
      <c r="CF552">
        <f t="shared" si="762"/>
        <v>183942536</v>
      </c>
      <c r="CH552" t="str">
        <f t="shared" si="763"/>
        <v>{{5,1,1,10300781,0}|</v>
      </c>
      <c r="CI552" t="str">
        <f t="shared" si="764"/>
        <v>{5,1,2,4998000,0}|</v>
      </c>
      <c r="CJ552" t="str">
        <f t="shared" si="765"/>
        <v>{5,1,3,107299813,3}}</v>
      </c>
      <c r="CK552" t="str">
        <f t="shared" si="766"/>
        <v/>
      </c>
      <c r="CL552" t="str">
        <f t="shared" si="767"/>
        <v>{{5,1,1,7357701,0}|</v>
      </c>
      <c r="CM552" t="str">
        <f t="shared" si="768"/>
        <v>{5,1,2,3570000,0}|</v>
      </c>
      <c r="CN552" t="str">
        <f t="shared" si="769"/>
        <v>{5,1,3,76642723,3}}</v>
      </c>
      <c r="CO552" t="str">
        <f t="shared" si="770"/>
        <v/>
      </c>
      <c r="CP552" t="str">
        <f t="shared" si="771"/>
        <v>{{5,1,1,10300781,0}|</v>
      </c>
      <c r="CQ552" t="str">
        <f t="shared" si="772"/>
        <v>{5,1,2,4998000,0}|</v>
      </c>
      <c r="CR552" t="str">
        <f t="shared" si="773"/>
        <v>{5,1,3,107299813,3}}</v>
      </c>
      <c r="CS552" t="str">
        <f t="shared" si="774"/>
        <v/>
      </c>
      <c r="CT552" t="str">
        <f t="shared" si="775"/>
        <v>{{5,1,1,17658483,0}|</v>
      </c>
      <c r="CU552" t="str">
        <f t="shared" si="776"/>
        <v>{5,1,2,8568000,0}|</v>
      </c>
      <c r="CV552" t="str">
        <f t="shared" si="777"/>
        <v>{5,1,3,183942536,3}}</v>
      </c>
    </row>
    <row r="553" spans="50:100" x14ac:dyDescent="0.15">
      <c r="AX553">
        <v>547</v>
      </c>
      <c r="AZ553">
        <f t="shared" ref="AZ553:BC553" si="810">AZ493</f>
        <v>1</v>
      </c>
      <c r="BA553">
        <f t="shared" si="810"/>
        <v>0.5</v>
      </c>
      <c r="BB553">
        <f t="shared" si="810"/>
        <v>1.5</v>
      </c>
      <c r="BC553">
        <f t="shared" si="810"/>
        <v>3</v>
      </c>
      <c r="BE553">
        <f t="shared" si="742"/>
        <v>700</v>
      </c>
      <c r="BF553">
        <f t="shared" si="743"/>
        <v>420</v>
      </c>
      <c r="BG553">
        <f t="shared" si="744"/>
        <v>1100</v>
      </c>
      <c r="BH553">
        <f t="shared" si="745"/>
        <v>1200</v>
      </c>
      <c r="BN553">
        <f>'sheet1 (2)'!Y552</f>
        <v>166630297</v>
      </c>
      <c r="BO553">
        <f>'sheet1 (2)'!Z552</f>
        <v>221760000</v>
      </c>
      <c r="BP553">
        <f>'sheet1 (2)'!AA552</f>
        <v>4760865669</v>
      </c>
      <c r="BR553">
        <f t="shared" si="751"/>
        <v>23328241</v>
      </c>
      <c r="BS553">
        <f t="shared" si="752"/>
        <v>31046400</v>
      </c>
      <c r="BT553">
        <f t="shared" si="753"/>
        <v>666521193</v>
      </c>
      <c r="BV553">
        <f t="shared" si="754"/>
        <v>13996944</v>
      </c>
      <c r="BW553">
        <f t="shared" si="755"/>
        <v>18627840</v>
      </c>
      <c r="BX553">
        <f t="shared" si="756"/>
        <v>399912716</v>
      </c>
      <c r="BZ553">
        <f t="shared" si="757"/>
        <v>36658665</v>
      </c>
      <c r="CA553">
        <f t="shared" si="758"/>
        <v>48787200</v>
      </c>
      <c r="CB553">
        <f t="shared" si="759"/>
        <v>1047390447</v>
      </c>
      <c r="CD553">
        <f t="shared" si="760"/>
        <v>39991271</v>
      </c>
      <c r="CE553">
        <f t="shared" si="761"/>
        <v>53222400</v>
      </c>
      <c r="CF553">
        <f t="shared" si="762"/>
        <v>1142607760</v>
      </c>
      <c r="CH553" t="str">
        <f t="shared" si="763"/>
        <v>{{5,1,1,23328241,0}|</v>
      </c>
      <c r="CI553" t="str">
        <f t="shared" si="764"/>
        <v>{5,1,2,31046400,0}|</v>
      </c>
      <c r="CJ553" t="str">
        <f t="shared" si="765"/>
        <v>{5,1,3,666521193,3}}</v>
      </c>
      <c r="CK553" t="str">
        <f t="shared" si="766"/>
        <v/>
      </c>
      <c r="CL553" t="str">
        <f t="shared" si="767"/>
        <v>{{5,1,1,13996944,0}|</v>
      </c>
      <c r="CM553" t="str">
        <f t="shared" si="768"/>
        <v>{5,1,2,18627840,0}|</v>
      </c>
      <c r="CN553" t="str">
        <f t="shared" si="769"/>
        <v>{5,1,3,399912716,3}}</v>
      </c>
      <c r="CO553" t="str">
        <f t="shared" si="770"/>
        <v/>
      </c>
      <c r="CP553" t="str">
        <f t="shared" si="771"/>
        <v>{{5,1,1,36658665,0}|</v>
      </c>
      <c r="CQ553" t="str">
        <f t="shared" si="772"/>
        <v>{5,1,2,48787200,0}|</v>
      </c>
      <c r="CR553" t="str">
        <f t="shared" si="773"/>
        <v>{5,1,3,1047390447,3}}</v>
      </c>
      <c r="CS553" t="str">
        <f t="shared" si="774"/>
        <v/>
      </c>
      <c r="CT553" t="str">
        <f t="shared" si="775"/>
        <v>{{5,1,1,39991271,0}|</v>
      </c>
      <c r="CU553" t="str">
        <f t="shared" si="776"/>
        <v>{5,1,2,53222400,0}|</v>
      </c>
      <c r="CV553" t="str">
        <f t="shared" si="777"/>
        <v>{5,1,3,1142607760,3}}</v>
      </c>
    </row>
    <row r="554" spans="50:100" x14ac:dyDescent="0.15">
      <c r="AX554">
        <v>548</v>
      </c>
      <c r="AZ554">
        <f t="shared" ref="AZ554:BC554" si="811">AZ494</f>
        <v>1</v>
      </c>
      <c r="BA554">
        <f t="shared" si="811"/>
        <v>0.5</v>
      </c>
      <c r="BB554">
        <f t="shared" si="811"/>
        <v>1</v>
      </c>
      <c r="BC554">
        <f t="shared" si="811"/>
        <v>0</v>
      </c>
      <c r="BE554">
        <f t="shared" si="742"/>
        <v>700</v>
      </c>
      <c r="BF554">
        <f t="shared" si="743"/>
        <v>420</v>
      </c>
      <c r="BG554">
        <f t="shared" si="744"/>
        <v>700</v>
      </c>
      <c r="BH554">
        <f t="shared" si="745"/>
        <v>0</v>
      </c>
      <c r="BN554">
        <f>'sheet1 (2)'!Y553</f>
        <v>171198805</v>
      </c>
      <c r="BO554">
        <f>'sheet1 (2)'!Z553</f>
        <v>249200000</v>
      </c>
      <c r="BP554">
        <f>'sheet1 (2)'!AA553</f>
        <v>5349962684</v>
      </c>
      <c r="BR554">
        <f t="shared" si="751"/>
        <v>23967832</v>
      </c>
      <c r="BS554">
        <f t="shared" si="752"/>
        <v>34888000</v>
      </c>
      <c r="BT554">
        <f t="shared" si="753"/>
        <v>748994775</v>
      </c>
      <c r="BV554">
        <f t="shared" si="754"/>
        <v>14380699</v>
      </c>
      <c r="BW554">
        <f t="shared" si="755"/>
        <v>20932800</v>
      </c>
      <c r="BX554">
        <f t="shared" si="756"/>
        <v>449396865</v>
      </c>
      <c r="BZ554">
        <f t="shared" si="757"/>
        <v>23967832</v>
      </c>
      <c r="CA554">
        <f t="shared" si="758"/>
        <v>34888000</v>
      </c>
      <c r="CB554">
        <f t="shared" si="759"/>
        <v>748994775</v>
      </c>
      <c r="CD554">
        <f t="shared" si="760"/>
        <v>0</v>
      </c>
      <c r="CE554">
        <f t="shared" si="761"/>
        <v>0</v>
      </c>
      <c r="CF554">
        <f t="shared" si="762"/>
        <v>0</v>
      </c>
      <c r="CH554" t="str">
        <f t="shared" si="763"/>
        <v>{{5,1,1,23967832,0}|</v>
      </c>
      <c r="CI554" t="str">
        <f t="shared" si="764"/>
        <v>{5,1,2,34888000,0}|</v>
      </c>
      <c r="CJ554" t="str">
        <f t="shared" si="765"/>
        <v>{5,1,3,748994775,3}}</v>
      </c>
      <c r="CK554" t="str">
        <f t="shared" si="766"/>
        <v/>
      </c>
      <c r="CL554" t="str">
        <f t="shared" si="767"/>
        <v>{{5,1,1,14380699,0}|</v>
      </c>
      <c r="CM554" t="str">
        <f t="shared" si="768"/>
        <v>{5,1,2,20932800,0}|</v>
      </c>
      <c r="CN554" t="str">
        <f t="shared" si="769"/>
        <v>{5,1,3,449396865,3}}</v>
      </c>
      <c r="CO554" t="str">
        <f t="shared" si="770"/>
        <v/>
      </c>
      <c r="CP554" t="str">
        <f t="shared" si="771"/>
        <v>{{5,1,1,23967832,0}|</v>
      </c>
      <c r="CQ554" t="str">
        <f t="shared" si="772"/>
        <v>{5,1,2,34888000,0}|</v>
      </c>
      <c r="CR554" t="str">
        <f t="shared" si="773"/>
        <v>{5,1,3,748994775,3}}</v>
      </c>
      <c r="CS554" t="str">
        <f t="shared" si="774"/>
        <v/>
      </c>
      <c r="CT554" t="str">
        <f t="shared" si="775"/>
        <v>{{5,1,1,0,0}|</v>
      </c>
      <c r="CU554" t="str">
        <f t="shared" si="776"/>
        <v>{5,1,2,0,0}|</v>
      </c>
      <c r="CV554" t="str">
        <f t="shared" si="777"/>
        <v>{5,1,3,0,3}}</v>
      </c>
    </row>
    <row r="555" spans="50:100" x14ac:dyDescent="0.15">
      <c r="AX555">
        <v>549</v>
      </c>
      <c r="AZ555">
        <f t="shared" ref="AZ555:BC555" si="812">AZ495</f>
        <v>3</v>
      </c>
      <c r="BA555">
        <f t="shared" si="812"/>
        <v>0.6</v>
      </c>
      <c r="BB555">
        <f t="shared" si="812"/>
        <v>0.6</v>
      </c>
      <c r="BC555">
        <f t="shared" si="812"/>
        <v>3</v>
      </c>
      <c r="BE555">
        <f t="shared" si="742"/>
        <v>1200</v>
      </c>
      <c r="BF555">
        <f t="shared" si="743"/>
        <v>500</v>
      </c>
      <c r="BG555">
        <f t="shared" si="744"/>
        <v>500</v>
      </c>
      <c r="BH555">
        <f t="shared" si="745"/>
        <v>1200</v>
      </c>
      <c r="BN555">
        <f>'sheet1 (2)'!Y554</f>
        <v>166209514</v>
      </c>
      <c r="BO555">
        <f>'sheet1 (2)'!Z554</f>
        <v>276500000</v>
      </c>
      <c r="BP555">
        <f>'sheet1 (2)'!AA554</f>
        <v>5936054103</v>
      </c>
      <c r="BR555">
        <f t="shared" si="751"/>
        <v>39890283</v>
      </c>
      <c r="BS555">
        <f t="shared" si="752"/>
        <v>66360000</v>
      </c>
      <c r="BT555">
        <f t="shared" si="753"/>
        <v>1424652984</v>
      </c>
      <c r="BV555">
        <f t="shared" si="754"/>
        <v>16620951</v>
      </c>
      <c r="BW555">
        <f t="shared" si="755"/>
        <v>27650000</v>
      </c>
      <c r="BX555">
        <f t="shared" si="756"/>
        <v>593605410</v>
      </c>
      <c r="BZ555">
        <f t="shared" si="757"/>
        <v>16620951</v>
      </c>
      <c r="CA555">
        <f t="shared" si="758"/>
        <v>27650000</v>
      </c>
      <c r="CB555">
        <f t="shared" si="759"/>
        <v>593605410</v>
      </c>
      <c r="CD555">
        <f t="shared" si="760"/>
        <v>39890283</v>
      </c>
      <c r="CE555">
        <f t="shared" si="761"/>
        <v>66360000</v>
      </c>
      <c r="CF555">
        <f t="shared" si="762"/>
        <v>1424652984</v>
      </c>
      <c r="CH555" t="str">
        <f t="shared" si="763"/>
        <v>{{5,1,1,39890283,0}|</v>
      </c>
      <c r="CI555" t="str">
        <f t="shared" si="764"/>
        <v>{5,1,2,66360000,0}|</v>
      </c>
      <c r="CJ555" t="str">
        <f t="shared" si="765"/>
        <v>{5,1,3,1424652984,3}}</v>
      </c>
      <c r="CK555" t="str">
        <f t="shared" si="766"/>
        <v/>
      </c>
      <c r="CL555" t="str">
        <f t="shared" si="767"/>
        <v>{{5,1,1,16620951,0}|</v>
      </c>
      <c r="CM555" t="str">
        <f t="shared" si="768"/>
        <v>{5,1,2,27650000,0}|</v>
      </c>
      <c r="CN555" t="str">
        <f t="shared" si="769"/>
        <v>{5,1,3,593605410,3}}</v>
      </c>
      <c r="CO555" t="str">
        <f t="shared" si="770"/>
        <v/>
      </c>
      <c r="CP555" t="str">
        <f t="shared" si="771"/>
        <v>{{5,1,1,16620951,0}|</v>
      </c>
      <c r="CQ555" t="str">
        <f t="shared" si="772"/>
        <v>{5,1,2,27650000,0}|</v>
      </c>
      <c r="CR555" t="str">
        <f t="shared" si="773"/>
        <v>{5,1,3,593605410,3}}</v>
      </c>
      <c r="CS555" t="str">
        <f t="shared" si="774"/>
        <v/>
      </c>
      <c r="CT555" t="str">
        <f t="shared" si="775"/>
        <v>{{5,1,1,39890283,0}|</v>
      </c>
      <c r="CU555" t="str">
        <f t="shared" si="776"/>
        <v>{5,1,2,66360000,0}|</v>
      </c>
      <c r="CV555" t="str">
        <f t="shared" si="777"/>
        <v>{5,1,3,1424652984,3}}</v>
      </c>
    </row>
    <row r="556" spans="50:100" x14ac:dyDescent="0.15">
      <c r="AX556">
        <v>550</v>
      </c>
      <c r="AZ556">
        <f t="shared" ref="AZ556:BC556" si="813">AZ496</f>
        <v>3</v>
      </c>
      <c r="BA556">
        <f t="shared" si="813"/>
        <v>0.42857142857142855</v>
      </c>
      <c r="BB556">
        <f t="shared" si="813"/>
        <v>1</v>
      </c>
      <c r="BC556">
        <f t="shared" si="813"/>
        <v>3</v>
      </c>
      <c r="BE556">
        <f t="shared" si="742"/>
        <v>1200</v>
      </c>
      <c r="BF556">
        <f t="shared" si="743"/>
        <v>280</v>
      </c>
      <c r="BG556">
        <f t="shared" si="744"/>
        <v>700</v>
      </c>
      <c r="BH556">
        <f t="shared" si="745"/>
        <v>1200</v>
      </c>
      <c r="BN556">
        <f>'sheet1 (2)'!Y555</f>
        <v>266897013</v>
      </c>
      <c r="BO556">
        <f>'sheet1 (2)'!Z555</f>
        <v>310800000</v>
      </c>
      <c r="BP556">
        <f>'sheet1 (2)'!AA555</f>
        <v>6672425372</v>
      </c>
      <c r="BR556">
        <f t="shared" si="751"/>
        <v>64055283</v>
      </c>
      <c r="BS556">
        <f t="shared" si="752"/>
        <v>74592000</v>
      </c>
      <c r="BT556">
        <f t="shared" si="753"/>
        <v>1601382089</v>
      </c>
      <c r="BV556">
        <f t="shared" si="754"/>
        <v>14946232</v>
      </c>
      <c r="BW556">
        <f t="shared" si="755"/>
        <v>17404800</v>
      </c>
      <c r="BX556">
        <f t="shared" si="756"/>
        <v>373655820</v>
      </c>
      <c r="BZ556">
        <f t="shared" si="757"/>
        <v>37365581</v>
      </c>
      <c r="CA556">
        <f t="shared" si="758"/>
        <v>43512000</v>
      </c>
      <c r="CB556">
        <f t="shared" si="759"/>
        <v>934139552</v>
      </c>
      <c r="CD556">
        <f t="shared" si="760"/>
        <v>64055283</v>
      </c>
      <c r="CE556">
        <f t="shared" si="761"/>
        <v>74592000</v>
      </c>
      <c r="CF556">
        <f t="shared" si="762"/>
        <v>1601382089</v>
      </c>
      <c r="CH556" t="str">
        <f t="shared" si="763"/>
        <v>{{5,1,1,64055283,0}|</v>
      </c>
      <c r="CI556" t="str">
        <f t="shared" si="764"/>
        <v>{5,1,2,74592000,0}|</v>
      </c>
      <c r="CJ556" t="str">
        <f t="shared" si="765"/>
        <v>{5,1,3,1601382089,3}}</v>
      </c>
      <c r="CK556" t="str">
        <f t="shared" si="766"/>
        <v/>
      </c>
      <c r="CL556" t="str">
        <f t="shared" si="767"/>
        <v>{{5,1,1,14946232,0}|</v>
      </c>
      <c r="CM556" t="str">
        <f t="shared" si="768"/>
        <v>{5,1,2,17404800,0}|</v>
      </c>
      <c r="CN556" t="str">
        <f t="shared" si="769"/>
        <v>{5,1,3,373655820,3}}</v>
      </c>
      <c r="CO556" t="str">
        <f t="shared" si="770"/>
        <v/>
      </c>
      <c r="CP556" t="str">
        <f t="shared" si="771"/>
        <v>{{5,1,1,37365581,0}|</v>
      </c>
      <c r="CQ556" t="str">
        <f t="shared" si="772"/>
        <v>{5,1,2,43512000,0}|</v>
      </c>
      <c r="CR556" t="str">
        <f t="shared" si="773"/>
        <v>{5,1,3,934139552,3}}</v>
      </c>
      <c r="CS556" t="str">
        <f t="shared" si="774"/>
        <v/>
      </c>
      <c r="CT556" t="str">
        <f t="shared" si="775"/>
        <v>{{5,1,1,64055283,0}|</v>
      </c>
      <c r="CU556" t="str">
        <f t="shared" si="776"/>
        <v>{5,1,2,74592000,0}|</v>
      </c>
      <c r="CV556" t="str">
        <f t="shared" si="777"/>
        <v>{5,1,3,1601382089,3}}</v>
      </c>
    </row>
    <row r="557" spans="50:100" x14ac:dyDescent="0.15">
      <c r="AX557">
        <v>551</v>
      </c>
      <c r="AZ557">
        <f t="shared" ref="AZ557:BC557" si="814">AZ497</f>
        <v>3</v>
      </c>
      <c r="BA557">
        <f t="shared" si="814"/>
        <v>0.6</v>
      </c>
      <c r="BB557">
        <f t="shared" si="814"/>
        <v>3</v>
      </c>
      <c r="BC557">
        <f t="shared" si="814"/>
        <v>0.6</v>
      </c>
      <c r="BE557">
        <f t="shared" si="742"/>
        <v>1200</v>
      </c>
      <c r="BF557">
        <f t="shared" si="743"/>
        <v>500</v>
      </c>
      <c r="BG557">
        <f t="shared" si="744"/>
        <v>1200</v>
      </c>
      <c r="BH557">
        <f t="shared" si="745"/>
        <v>500</v>
      </c>
      <c r="BN557">
        <f>'sheet1 (2)'!Y556</f>
        <v>277717164</v>
      </c>
      <c r="BO557">
        <f>'sheet1 (2)'!Z556</f>
        <v>295680000</v>
      </c>
      <c r="BP557">
        <f>'sheet1 (2)'!AA556</f>
        <v>6347820894</v>
      </c>
      <c r="BR557">
        <f t="shared" si="751"/>
        <v>66652119</v>
      </c>
      <c r="BS557">
        <f t="shared" si="752"/>
        <v>70963200</v>
      </c>
      <c r="BT557">
        <f t="shared" si="753"/>
        <v>1523477014</v>
      </c>
      <c r="BV557">
        <f t="shared" si="754"/>
        <v>27771716</v>
      </c>
      <c r="BW557">
        <f t="shared" si="755"/>
        <v>29568000</v>
      </c>
      <c r="BX557">
        <f t="shared" si="756"/>
        <v>634782089</v>
      </c>
      <c r="BZ557">
        <f t="shared" si="757"/>
        <v>66652119</v>
      </c>
      <c r="CA557">
        <f t="shared" si="758"/>
        <v>70963200</v>
      </c>
      <c r="CB557">
        <f t="shared" si="759"/>
        <v>1523477014</v>
      </c>
      <c r="CD557">
        <f t="shared" si="760"/>
        <v>27771716</v>
      </c>
      <c r="CE557">
        <f t="shared" si="761"/>
        <v>29568000</v>
      </c>
      <c r="CF557">
        <f t="shared" si="762"/>
        <v>634782089</v>
      </c>
      <c r="CH557" t="str">
        <f t="shared" si="763"/>
        <v>{{5,1,1,66652119,0}|</v>
      </c>
      <c r="CI557" t="str">
        <f t="shared" si="764"/>
        <v>{5,1,2,70963200,0}|</v>
      </c>
      <c r="CJ557" t="str">
        <f t="shared" si="765"/>
        <v>{5,1,3,1523477014,3}}</v>
      </c>
      <c r="CK557" t="str">
        <f t="shared" si="766"/>
        <v/>
      </c>
      <c r="CL557" t="str">
        <f t="shared" si="767"/>
        <v>{{5,1,1,27771716,0}|</v>
      </c>
      <c r="CM557" t="str">
        <f t="shared" si="768"/>
        <v>{5,1,2,29568000,0}|</v>
      </c>
      <c r="CN557" t="str">
        <f t="shared" si="769"/>
        <v>{5,1,3,634782089,3}}</v>
      </c>
      <c r="CO557" t="str">
        <f t="shared" si="770"/>
        <v/>
      </c>
      <c r="CP557" t="str">
        <f t="shared" si="771"/>
        <v>{{5,1,1,66652119,0}|</v>
      </c>
      <c r="CQ557" t="str">
        <f t="shared" si="772"/>
        <v>{5,1,2,70963200,0}|</v>
      </c>
      <c r="CR557" t="str">
        <f t="shared" si="773"/>
        <v>{5,1,3,1523477014,3}}</v>
      </c>
      <c r="CS557" t="str">
        <f t="shared" si="774"/>
        <v/>
      </c>
      <c r="CT557" t="str">
        <f t="shared" si="775"/>
        <v>{{5,1,1,27771716,0}|</v>
      </c>
      <c r="CU557" t="str">
        <f t="shared" si="776"/>
        <v>{5,1,2,29568000,0}|</v>
      </c>
      <c r="CV557" t="str">
        <f t="shared" si="777"/>
        <v>{5,1,3,634782089,3}}</v>
      </c>
    </row>
    <row r="558" spans="50:100" x14ac:dyDescent="0.15">
      <c r="AX558">
        <v>552</v>
      </c>
      <c r="AZ558">
        <f t="shared" ref="AZ558:BC558" si="815">AZ498</f>
        <v>3</v>
      </c>
      <c r="BA558">
        <f t="shared" si="815"/>
        <v>0.6</v>
      </c>
      <c r="BB558">
        <f t="shared" si="815"/>
        <v>1.5</v>
      </c>
      <c r="BC558">
        <f t="shared" si="815"/>
        <v>0.75</v>
      </c>
      <c r="BE558">
        <f t="shared" si="742"/>
        <v>1200</v>
      </c>
      <c r="BF558">
        <f t="shared" si="743"/>
        <v>500</v>
      </c>
      <c r="BG558">
        <f t="shared" si="744"/>
        <v>1100</v>
      </c>
      <c r="BH558">
        <f t="shared" si="745"/>
        <v>620</v>
      </c>
      <c r="BN558">
        <f>'sheet1 (2)'!Y557</f>
        <v>25697853</v>
      </c>
      <c r="BO558">
        <f>'sheet1 (2)'!Z557</f>
        <v>5985000</v>
      </c>
      <c r="BP558">
        <f>'sheet1 (2)'!AA557</f>
        <v>128489269</v>
      </c>
      <c r="BR558">
        <f t="shared" si="751"/>
        <v>6167484</v>
      </c>
      <c r="BS558">
        <f t="shared" si="752"/>
        <v>1436400</v>
      </c>
      <c r="BT558">
        <f t="shared" si="753"/>
        <v>30837424</v>
      </c>
      <c r="BV558">
        <f t="shared" si="754"/>
        <v>2569785</v>
      </c>
      <c r="BW558">
        <f t="shared" si="755"/>
        <v>598500</v>
      </c>
      <c r="BX558">
        <f t="shared" si="756"/>
        <v>12848926</v>
      </c>
      <c r="BZ558">
        <f t="shared" si="757"/>
        <v>5653527</v>
      </c>
      <c r="CA558">
        <f t="shared" si="758"/>
        <v>1316700</v>
      </c>
      <c r="CB558">
        <f t="shared" si="759"/>
        <v>28267639</v>
      </c>
      <c r="CD558">
        <f t="shared" si="760"/>
        <v>3186533</v>
      </c>
      <c r="CE558">
        <f t="shared" si="761"/>
        <v>742140</v>
      </c>
      <c r="CF558">
        <f t="shared" si="762"/>
        <v>15932669</v>
      </c>
      <c r="CH558" t="str">
        <f t="shared" si="763"/>
        <v>{{5,1,1,6167484,0}|</v>
      </c>
      <c r="CI558" t="str">
        <f t="shared" si="764"/>
        <v>{5,1,2,1436400,0}|</v>
      </c>
      <c r="CJ558" t="str">
        <f t="shared" si="765"/>
        <v>{5,1,3,30837424,3}}</v>
      </c>
      <c r="CK558" t="str">
        <f t="shared" si="766"/>
        <v/>
      </c>
      <c r="CL558" t="str">
        <f t="shared" si="767"/>
        <v>{{5,1,1,2569785,0}|</v>
      </c>
      <c r="CM558" t="str">
        <f t="shared" si="768"/>
        <v>{5,1,2,598500,0}|</v>
      </c>
      <c r="CN558" t="str">
        <f t="shared" si="769"/>
        <v>{5,1,3,12848926,3}}</v>
      </c>
      <c r="CO558" t="str">
        <f t="shared" si="770"/>
        <v/>
      </c>
      <c r="CP558" t="str">
        <f t="shared" si="771"/>
        <v>{{5,1,1,5653527,0}|</v>
      </c>
      <c r="CQ558" t="str">
        <f t="shared" si="772"/>
        <v>{5,1,2,1316700,0}|</v>
      </c>
      <c r="CR558" t="str">
        <f t="shared" si="773"/>
        <v>{5,1,3,28267639,3}}</v>
      </c>
      <c r="CS558" t="str">
        <f t="shared" si="774"/>
        <v/>
      </c>
      <c r="CT558" t="str">
        <f t="shared" si="775"/>
        <v>{{5,1,1,3186533,0}|</v>
      </c>
      <c r="CU558" t="str">
        <f t="shared" si="776"/>
        <v>{5,1,2,742140,0}|</v>
      </c>
      <c r="CV558" t="str">
        <f t="shared" si="777"/>
        <v>{5,1,3,15932669,3}}</v>
      </c>
    </row>
    <row r="559" spans="50:100" x14ac:dyDescent="0.15">
      <c r="AX559">
        <v>553</v>
      </c>
      <c r="AZ559">
        <f t="shared" ref="AZ559:BC559" si="816">AZ499</f>
        <v>1.5</v>
      </c>
      <c r="BA559">
        <f t="shared" si="816"/>
        <v>1</v>
      </c>
      <c r="BB559">
        <f t="shared" si="816"/>
        <v>0.75</v>
      </c>
      <c r="BC559">
        <f t="shared" si="816"/>
        <v>1</v>
      </c>
      <c r="BE559">
        <f t="shared" si="742"/>
        <v>1100</v>
      </c>
      <c r="BF559">
        <f t="shared" si="743"/>
        <v>700</v>
      </c>
      <c r="BG559">
        <f t="shared" si="744"/>
        <v>620</v>
      </c>
      <c r="BH559">
        <f t="shared" si="745"/>
        <v>700</v>
      </c>
      <c r="BN559">
        <f>'sheet1 (2)'!Y558</f>
        <v>28727495</v>
      </c>
      <c r="BO559">
        <f>'sheet1 (2)'!Z558</f>
        <v>5103000</v>
      </c>
      <c r="BP559">
        <f>'sheet1 (2)'!AA558</f>
        <v>109554009</v>
      </c>
      <c r="BR559">
        <f t="shared" si="751"/>
        <v>6320048</v>
      </c>
      <c r="BS559">
        <f t="shared" si="752"/>
        <v>1122660</v>
      </c>
      <c r="BT559">
        <f t="shared" si="753"/>
        <v>24101881</v>
      </c>
      <c r="BV559">
        <f t="shared" si="754"/>
        <v>4021849</v>
      </c>
      <c r="BW559">
        <f t="shared" si="755"/>
        <v>714420</v>
      </c>
      <c r="BX559">
        <f t="shared" si="756"/>
        <v>15337561</v>
      </c>
      <c r="BZ559">
        <f t="shared" si="757"/>
        <v>3562209</v>
      </c>
      <c r="CA559">
        <f t="shared" si="758"/>
        <v>632772</v>
      </c>
      <c r="CB559">
        <f t="shared" si="759"/>
        <v>13584697</v>
      </c>
      <c r="CD559">
        <f t="shared" si="760"/>
        <v>4021849</v>
      </c>
      <c r="CE559">
        <f t="shared" si="761"/>
        <v>714420</v>
      </c>
      <c r="CF559">
        <f t="shared" si="762"/>
        <v>15337561</v>
      </c>
      <c r="CH559" t="str">
        <f t="shared" si="763"/>
        <v>{{5,1,1,6320048,0}|</v>
      </c>
      <c r="CI559" t="str">
        <f t="shared" si="764"/>
        <v>{5,1,2,1122660,0}|</v>
      </c>
      <c r="CJ559" t="str">
        <f t="shared" si="765"/>
        <v>{5,1,3,24101881,3}}</v>
      </c>
      <c r="CK559" t="str">
        <f t="shared" si="766"/>
        <v/>
      </c>
      <c r="CL559" t="str">
        <f t="shared" si="767"/>
        <v>{{5,1,1,4021849,0}|</v>
      </c>
      <c r="CM559" t="str">
        <f t="shared" si="768"/>
        <v>{5,1,2,714420,0}|</v>
      </c>
      <c r="CN559" t="str">
        <f t="shared" si="769"/>
        <v>{5,1,3,15337561,3}}</v>
      </c>
      <c r="CO559" t="str">
        <f t="shared" si="770"/>
        <v/>
      </c>
      <c r="CP559" t="str">
        <f t="shared" si="771"/>
        <v>{{5,1,1,3562209,0}|</v>
      </c>
      <c r="CQ559" t="str">
        <f t="shared" si="772"/>
        <v>{5,1,2,632772,0}|</v>
      </c>
      <c r="CR559" t="str">
        <f t="shared" si="773"/>
        <v>{5,1,3,13584697,3}}</v>
      </c>
      <c r="CS559" t="str">
        <f t="shared" si="774"/>
        <v/>
      </c>
      <c r="CT559" t="str">
        <f t="shared" si="775"/>
        <v>{{5,1,1,4021849,0}|</v>
      </c>
      <c r="CU559" t="str">
        <f t="shared" si="776"/>
        <v>{5,1,2,714420,0}|</v>
      </c>
      <c r="CV559" t="str">
        <f t="shared" si="777"/>
        <v>{5,1,3,15337561,3}}</v>
      </c>
    </row>
    <row r="560" spans="50:100" x14ac:dyDescent="0.15">
      <c r="AX560">
        <v>554</v>
      </c>
      <c r="AZ560">
        <f t="shared" ref="AZ560:BC560" si="817">AZ500</f>
        <v>3</v>
      </c>
      <c r="BA560">
        <f t="shared" si="817"/>
        <v>0.5</v>
      </c>
      <c r="BB560">
        <f t="shared" si="817"/>
        <v>1.5</v>
      </c>
      <c r="BC560">
        <f t="shared" si="817"/>
        <v>1</v>
      </c>
      <c r="BE560">
        <f t="shared" si="742"/>
        <v>1200</v>
      </c>
      <c r="BF560">
        <f t="shared" si="743"/>
        <v>420</v>
      </c>
      <c r="BG560">
        <f t="shared" si="744"/>
        <v>1100</v>
      </c>
      <c r="BH560">
        <f t="shared" si="745"/>
        <v>700</v>
      </c>
      <c r="BN560">
        <f>'sheet1 (2)'!Y559</f>
        <v>46815178</v>
      </c>
      <c r="BO560">
        <f>'sheet1 (2)'!Z559</f>
        <v>7207200</v>
      </c>
      <c r="BP560">
        <f>'sheet1 (2)'!AA559</f>
        <v>154728132</v>
      </c>
      <c r="BR560">
        <f t="shared" si="751"/>
        <v>11235642</v>
      </c>
      <c r="BS560">
        <f t="shared" si="752"/>
        <v>1729728</v>
      </c>
      <c r="BT560">
        <f t="shared" si="753"/>
        <v>37134751</v>
      </c>
      <c r="BV560">
        <f t="shared" si="754"/>
        <v>3932474</v>
      </c>
      <c r="BW560">
        <f t="shared" si="755"/>
        <v>605404</v>
      </c>
      <c r="BX560">
        <f t="shared" si="756"/>
        <v>12997163</v>
      </c>
      <c r="BZ560">
        <f t="shared" si="757"/>
        <v>10299339</v>
      </c>
      <c r="CA560">
        <f t="shared" si="758"/>
        <v>1585584</v>
      </c>
      <c r="CB560">
        <f t="shared" si="759"/>
        <v>34040189</v>
      </c>
      <c r="CD560">
        <f t="shared" si="760"/>
        <v>6554124</v>
      </c>
      <c r="CE560">
        <f t="shared" si="761"/>
        <v>1009008</v>
      </c>
      <c r="CF560">
        <f t="shared" si="762"/>
        <v>21661938</v>
      </c>
      <c r="CH560" t="str">
        <f t="shared" si="763"/>
        <v>{{5,1,1,11235642,0}|</v>
      </c>
      <c r="CI560" t="str">
        <f t="shared" si="764"/>
        <v>{5,1,2,1729728,0}|</v>
      </c>
      <c r="CJ560" t="str">
        <f t="shared" si="765"/>
        <v>{5,1,3,37134751,3}}</v>
      </c>
      <c r="CK560" t="str">
        <f t="shared" si="766"/>
        <v/>
      </c>
      <c r="CL560" t="str">
        <f t="shared" si="767"/>
        <v>{{5,1,1,3932474,0}|</v>
      </c>
      <c r="CM560" t="str">
        <f t="shared" si="768"/>
        <v>{5,1,2,605404,0}|</v>
      </c>
      <c r="CN560" t="str">
        <f t="shared" si="769"/>
        <v>{5,1,3,12997163,3}}</v>
      </c>
      <c r="CO560" t="str">
        <f t="shared" si="770"/>
        <v/>
      </c>
      <c r="CP560" t="str">
        <f t="shared" si="771"/>
        <v>{{5,1,1,10299339,0}|</v>
      </c>
      <c r="CQ560" t="str">
        <f t="shared" si="772"/>
        <v>{5,1,2,1585584,0}|</v>
      </c>
      <c r="CR560" t="str">
        <f t="shared" si="773"/>
        <v>{5,1,3,34040189,3}}</v>
      </c>
      <c r="CS560" t="str">
        <f t="shared" si="774"/>
        <v/>
      </c>
      <c r="CT560" t="str">
        <f t="shared" si="775"/>
        <v>{{5,1,1,6554124,0}|</v>
      </c>
      <c r="CU560" t="str">
        <f t="shared" si="776"/>
        <v>{5,1,2,1009008,0}|</v>
      </c>
      <c r="CV560" t="str">
        <f t="shared" si="777"/>
        <v>{5,1,3,21661938,3}}</v>
      </c>
    </row>
    <row r="561" spans="50:100" x14ac:dyDescent="0.15">
      <c r="AX561">
        <v>555</v>
      </c>
      <c r="AZ561">
        <f t="shared" ref="AZ561:BC561" si="818">AZ501</f>
        <v>1.5</v>
      </c>
      <c r="BA561">
        <f t="shared" si="818"/>
        <v>1</v>
      </c>
      <c r="BB561">
        <f t="shared" si="818"/>
        <v>0.75</v>
      </c>
      <c r="BC561">
        <f t="shared" si="818"/>
        <v>1</v>
      </c>
      <c r="BE561">
        <f t="shared" si="742"/>
        <v>1100</v>
      </c>
      <c r="BF561">
        <f t="shared" si="743"/>
        <v>700</v>
      </c>
      <c r="BG561">
        <f t="shared" si="744"/>
        <v>620</v>
      </c>
      <c r="BH561">
        <f t="shared" si="745"/>
        <v>700</v>
      </c>
      <c r="BN561">
        <f>'sheet1 (2)'!Y560</f>
        <v>58573074</v>
      </c>
      <c r="BO561">
        <f>'sheet1 (2)'!Z560</f>
        <v>46569600</v>
      </c>
      <c r="BP561">
        <f>'sheet1 (2)'!AA560</f>
        <v>999781789</v>
      </c>
      <c r="BR561">
        <f t="shared" si="751"/>
        <v>12886076</v>
      </c>
      <c r="BS561">
        <f t="shared" si="752"/>
        <v>10245312</v>
      </c>
      <c r="BT561">
        <f t="shared" si="753"/>
        <v>219951993</v>
      </c>
      <c r="BV561">
        <f t="shared" si="754"/>
        <v>8200230</v>
      </c>
      <c r="BW561">
        <f t="shared" si="755"/>
        <v>6519744</v>
      </c>
      <c r="BX561">
        <f t="shared" si="756"/>
        <v>139969450</v>
      </c>
      <c r="BZ561">
        <f t="shared" si="757"/>
        <v>7263061</v>
      </c>
      <c r="CA561">
        <f t="shared" si="758"/>
        <v>5774630</v>
      </c>
      <c r="CB561">
        <f t="shared" si="759"/>
        <v>123972941</v>
      </c>
      <c r="CD561">
        <f t="shared" si="760"/>
        <v>8200230</v>
      </c>
      <c r="CE561">
        <f t="shared" si="761"/>
        <v>6519744</v>
      </c>
      <c r="CF561">
        <f t="shared" si="762"/>
        <v>139969450</v>
      </c>
      <c r="CH561" t="str">
        <f t="shared" si="763"/>
        <v>{{5,1,1,12886076,0}|</v>
      </c>
      <c r="CI561" t="str">
        <f t="shared" si="764"/>
        <v>{5,1,2,10245312,0}|</v>
      </c>
      <c r="CJ561" t="str">
        <f t="shared" si="765"/>
        <v>{5,1,3,219951993,3}}</v>
      </c>
      <c r="CK561" t="str">
        <f t="shared" si="766"/>
        <v/>
      </c>
      <c r="CL561" t="str">
        <f t="shared" si="767"/>
        <v>{{5,1,1,8200230,0}|</v>
      </c>
      <c r="CM561" t="str">
        <f t="shared" si="768"/>
        <v>{5,1,2,6519744,0}|</v>
      </c>
      <c r="CN561" t="str">
        <f t="shared" si="769"/>
        <v>{5,1,3,139969450,3}}</v>
      </c>
      <c r="CO561" t="str">
        <f t="shared" si="770"/>
        <v/>
      </c>
      <c r="CP561" t="str">
        <f t="shared" si="771"/>
        <v>{{5,1,1,7263061,0}|</v>
      </c>
      <c r="CQ561" t="str">
        <f t="shared" si="772"/>
        <v>{5,1,2,5774630,0}|</v>
      </c>
      <c r="CR561" t="str">
        <f t="shared" si="773"/>
        <v>{5,1,3,123972941,3}}</v>
      </c>
      <c r="CS561" t="str">
        <f t="shared" si="774"/>
        <v/>
      </c>
      <c r="CT561" t="str">
        <f t="shared" si="775"/>
        <v>{{5,1,1,8200230,0}|</v>
      </c>
      <c r="CU561" t="str">
        <f t="shared" si="776"/>
        <v>{5,1,2,6519744,0}|</v>
      </c>
      <c r="CV561" t="str">
        <f t="shared" si="777"/>
        <v>{5,1,3,139969450,3}}</v>
      </c>
    </row>
    <row r="562" spans="50:100" x14ac:dyDescent="0.15">
      <c r="AX562">
        <v>556</v>
      </c>
      <c r="AZ562">
        <f t="shared" ref="AZ562:BC562" si="819">AZ502</f>
        <v>1.5</v>
      </c>
      <c r="BA562">
        <f t="shared" si="819"/>
        <v>1</v>
      </c>
      <c r="BB562">
        <f t="shared" si="819"/>
        <v>0.75</v>
      </c>
      <c r="BC562">
        <f t="shared" si="819"/>
        <v>1</v>
      </c>
      <c r="BE562">
        <f t="shared" si="742"/>
        <v>1100</v>
      </c>
      <c r="BF562">
        <f t="shared" si="743"/>
        <v>700</v>
      </c>
      <c r="BG562">
        <f t="shared" si="744"/>
        <v>620</v>
      </c>
      <c r="BH562">
        <f t="shared" si="745"/>
        <v>700</v>
      </c>
      <c r="BN562">
        <f>'sheet1 (2)'!Y561</f>
        <v>80934715</v>
      </c>
      <c r="BO562">
        <f>'sheet1 (2)'!Z561</f>
        <v>49980000</v>
      </c>
      <c r="BP562">
        <f>'sheet1 (2)'!AA561</f>
        <v>1072998133</v>
      </c>
      <c r="BR562">
        <f t="shared" si="751"/>
        <v>17805637</v>
      </c>
      <c r="BS562">
        <f t="shared" si="752"/>
        <v>10995600</v>
      </c>
      <c r="BT562">
        <f t="shared" si="753"/>
        <v>236059589</v>
      </c>
      <c r="BV562">
        <f t="shared" si="754"/>
        <v>11330860</v>
      </c>
      <c r="BW562">
        <f t="shared" si="755"/>
        <v>6997200</v>
      </c>
      <c r="BX562">
        <f t="shared" si="756"/>
        <v>150219738</v>
      </c>
      <c r="BZ562">
        <f t="shared" si="757"/>
        <v>10035904</v>
      </c>
      <c r="CA562">
        <f t="shared" si="758"/>
        <v>6197520</v>
      </c>
      <c r="CB562">
        <f t="shared" si="759"/>
        <v>133051768</v>
      </c>
      <c r="CD562">
        <f t="shared" si="760"/>
        <v>11330860</v>
      </c>
      <c r="CE562">
        <f t="shared" si="761"/>
        <v>6997200</v>
      </c>
      <c r="CF562">
        <f t="shared" si="762"/>
        <v>150219738</v>
      </c>
      <c r="CH562" t="str">
        <f t="shared" si="763"/>
        <v>{{5,1,1,17805637,0}|</v>
      </c>
      <c r="CI562" t="str">
        <f t="shared" si="764"/>
        <v>{5,1,2,10995600,0}|</v>
      </c>
      <c r="CJ562" t="str">
        <f t="shared" si="765"/>
        <v>{5,1,3,236059589,3}}</v>
      </c>
      <c r="CK562" t="str">
        <f t="shared" si="766"/>
        <v/>
      </c>
      <c r="CL562" t="str">
        <f t="shared" si="767"/>
        <v>{{5,1,1,11330860,0}|</v>
      </c>
      <c r="CM562" t="str">
        <f t="shared" si="768"/>
        <v>{5,1,2,6997200,0}|</v>
      </c>
      <c r="CN562" t="str">
        <f t="shared" si="769"/>
        <v>{5,1,3,150219738,3}}</v>
      </c>
      <c r="CO562" t="str">
        <f t="shared" si="770"/>
        <v/>
      </c>
      <c r="CP562" t="str">
        <f t="shared" si="771"/>
        <v>{{5,1,1,10035904,0}|</v>
      </c>
      <c r="CQ562" t="str">
        <f t="shared" si="772"/>
        <v>{5,1,2,6197520,0}|</v>
      </c>
      <c r="CR562" t="str">
        <f t="shared" si="773"/>
        <v>{5,1,3,133051768,3}}</v>
      </c>
      <c r="CS562" t="str">
        <f t="shared" si="774"/>
        <v/>
      </c>
      <c r="CT562" t="str">
        <f t="shared" si="775"/>
        <v>{{5,1,1,11330860,0}|</v>
      </c>
      <c r="CU562" t="str">
        <f t="shared" si="776"/>
        <v>{5,1,2,6997200,0}|</v>
      </c>
      <c r="CV562" t="str">
        <f t="shared" si="777"/>
        <v>{5,1,3,150219738,3}}</v>
      </c>
    </row>
    <row r="563" spans="50:100" x14ac:dyDescent="0.15">
      <c r="AX563">
        <v>557</v>
      </c>
      <c r="AZ563">
        <f t="shared" ref="AZ563:BC563" si="820">AZ503</f>
        <v>1</v>
      </c>
      <c r="BA563">
        <f t="shared" si="820"/>
        <v>0.5</v>
      </c>
      <c r="BB563">
        <f t="shared" si="820"/>
        <v>1.5</v>
      </c>
      <c r="BC563">
        <f t="shared" si="820"/>
        <v>3</v>
      </c>
      <c r="BE563">
        <f t="shared" si="742"/>
        <v>700</v>
      </c>
      <c r="BF563">
        <f t="shared" si="743"/>
        <v>420</v>
      </c>
      <c r="BG563">
        <f t="shared" si="744"/>
        <v>1100</v>
      </c>
      <c r="BH563">
        <f t="shared" si="745"/>
        <v>1200</v>
      </c>
      <c r="BN563">
        <f>'sheet1 (2)'!Y562</f>
        <v>184781098</v>
      </c>
      <c r="BO563">
        <f>'sheet1 (2)'!Z562</f>
        <v>321552000</v>
      </c>
      <c r="BP563">
        <f>'sheet1 (2)'!AA562</f>
        <v>6903255223</v>
      </c>
      <c r="BR563">
        <f t="shared" si="751"/>
        <v>25869353</v>
      </c>
      <c r="BS563">
        <f t="shared" si="752"/>
        <v>45017280</v>
      </c>
      <c r="BT563">
        <f t="shared" si="753"/>
        <v>966455731</v>
      </c>
      <c r="BV563">
        <f t="shared" si="754"/>
        <v>15521612</v>
      </c>
      <c r="BW563">
        <f t="shared" si="755"/>
        <v>27010368</v>
      </c>
      <c r="BX563">
        <f t="shared" si="756"/>
        <v>579873438</v>
      </c>
      <c r="BZ563">
        <f t="shared" si="757"/>
        <v>40651841</v>
      </c>
      <c r="CA563">
        <f t="shared" si="758"/>
        <v>70741440</v>
      </c>
      <c r="CB563">
        <f t="shared" si="759"/>
        <v>1518716149</v>
      </c>
      <c r="CD563">
        <f t="shared" si="760"/>
        <v>44347463</v>
      </c>
      <c r="CE563">
        <f t="shared" si="761"/>
        <v>77172480</v>
      </c>
      <c r="CF563">
        <f t="shared" si="762"/>
        <v>1656781253</v>
      </c>
      <c r="CH563" t="str">
        <f t="shared" si="763"/>
        <v>{{5,1,1,25869353,0}|</v>
      </c>
      <c r="CI563" t="str">
        <f t="shared" si="764"/>
        <v>{5,1,2,45017280,0}|</v>
      </c>
      <c r="CJ563" t="str">
        <f t="shared" si="765"/>
        <v>{5,1,3,966455731,3}}</v>
      </c>
      <c r="CK563" t="str">
        <f t="shared" si="766"/>
        <v/>
      </c>
      <c r="CL563" t="str">
        <f t="shared" si="767"/>
        <v>{{5,1,1,15521612,0}|</v>
      </c>
      <c r="CM563" t="str">
        <f t="shared" si="768"/>
        <v>{5,1,2,27010368,0}|</v>
      </c>
      <c r="CN563" t="str">
        <f t="shared" si="769"/>
        <v>{5,1,3,579873438,3}}</v>
      </c>
      <c r="CO563" t="str">
        <f t="shared" si="770"/>
        <v/>
      </c>
      <c r="CP563" t="str">
        <f t="shared" si="771"/>
        <v>{{5,1,1,40651841,0}|</v>
      </c>
      <c r="CQ563" t="str">
        <f t="shared" si="772"/>
        <v>{5,1,2,70741440,0}|</v>
      </c>
      <c r="CR563" t="str">
        <f t="shared" si="773"/>
        <v>{5,1,3,1518716149,3}}</v>
      </c>
      <c r="CS563" t="str">
        <f t="shared" si="774"/>
        <v/>
      </c>
      <c r="CT563" t="str">
        <f t="shared" si="775"/>
        <v>{{5,1,1,44347463,0}|</v>
      </c>
      <c r="CU563" t="str">
        <f t="shared" si="776"/>
        <v>{5,1,2,77172480,0}|</v>
      </c>
      <c r="CV563" t="str">
        <f t="shared" si="777"/>
        <v>{5,1,3,1656781253,3}}</v>
      </c>
    </row>
    <row r="564" spans="50:100" x14ac:dyDescent="0.15">
      <c r="AX564">
        <v>558</v>
      </c>
      <c r="AZ564">
        <f t="shared" ref="AZ564:BC564" si="821">AZ504</f>
        <v>1.5</v>
      </c>
      <c r="BA564">
        <f t="shared" si="821"/>
        <v>1.5</v>
      </c>
      <c r="BB564">
        <f t="shared" si="821"/>
        <v>0.6</v>
      </c>
      <c r="BC564">
        <f t="shared" si="821"/>
        <v>1</v>
      </c>
      <c r="BE564">
        <f t="shared" si="742"/>
        <v>1100</v>
      </c>
      <c r="BF564">
        <f t="shared" si="743"/>
        <v>1100</v>
      </c>
      <c r="BG564">
        <f t="shared" si="744"/>
        <v>500</v>
      </c>
      <c r="BH564">
        <f t="shared" si="745"/>
        <v>700</v>
      </c>
      <c r="BN564">
        <f>'sheet1 (2)'!Y563</f>
        <v>191528663</v>
      </c>
      <c r="BO564">
        <f>'sheet1 (2)'!Z563</f>
        <v>373800000</v>
      </c>
      <c r="BP564">
        <f>'sheet1 (2)'!AA563</f>
        <v>8024944029</v>
      </c>
      <c r="BR564">
        <f t="shared" si="751"/>
        <v>42136305</v>
      </c>
      <c r="BS564">
        <f t="shared" si="752"/>
        <v>82236000</v>
      </c>
      <c r="BT564">
        <f t="shared" si="753"/>
        <v>1765487686</v>
      </c>
      <c r="BV564">
        <f t="shared" si="754"/>
        <v>42136305</v>
      </c>
      <c r="BW564">
        <f t="shared" si="755"/>
        <v>82236000</v>
      </c>
      <c r="BX564">
        <f t="shared" si="756"/>
        <v>1765487686</v>
      </c>
      <c r="BZ564">
        <f t="shared" si="757"/>
        <v>19152866</v>
      </c>
      <c r="CA564">
        <f t="shared" si="758"/>
        <v>37380000</v>
      </c>
      <c r="CB564">
        <f t="shared" si="759"/>
        <v>802494402</v>
      </c>
      <c r="CD564">
        <f t="shared" si="760"/>
        <v>26814012</v>
      </c>
      <c r="CE564">
        <f t="shared" si="761"/>
        <v>52332000</v>
      </c>
      <c r="CF564">
        <f t="shared" si="762"/>
        <v>1123492164</v>
      </c>
      <c r="CH564" t="str">
        <f t="shared" si="763"/>
        <v>{{5,1,1,42136305,0}|</v>
      </c>
      <c r="CI564" t="str">
        <f t="shared" si="764"/>
        <v>{5,1,2,82236000,0}|</v>
      </c>
      <c r="CJ564" t="str">
        <f t="shared" si="765"/>
        <v>{5,1,3,1765487686,3}}</v>
      </c>
      <c r="CK564" t="str">
        <f t="shared" si="766"/>
        <v/>
      </c>
      <c r="CL564" t="str">
        <f t="shared" si="767"/>
        <v>{{5,1,1,42136305,0}|</v>
      </c>
      <c r="CM564" t="str">
        <f t="shared" si="768"/>
        <v>{5,1,2,82236000,0}|</v>
      </c>
      <c r="CN564" t="str">
        <f t="shared" si="769"/>
        <v>{5,1,3,1765487686,3}}</v>
      </c>
      <c r="CO564" t="str">
        <f t="shared" si="770"/>
        <v/>
      </c>
      <c r="CP564" t="str">
        <f t="shared" si="771"/>
        <v>{{5,1,1,19152866,0}|</v>
      </c>
      <c r="CQ564" t="str">
        <f t="shared" si="772"/>
        <v>{5,1,2,37380000,0}|</v>
      </c>
      <c r="CR564" t="str">
        <f t="shared" si="773"/>
        <v>{5,1,3,802494402,3}}</v>
      </c>
      <c r="CS564" t="str">
        <f t="shared" si="774"/>
        <v/>
      </c>
      <c r="CT564" t="str">
        <f t="shared" si="775"/>
        <v>{{5,1,1,26814012,0}|</v>
      </c>
      <c r="CU564" t="str">
        <f t="shared" si="776"/>
        <v>{5,1,2,52332000,0}|</v>
      </c>
      <c r="CV564" t="str">
        <f t="shared" si="777"/>
        <v>{5,1,3,1123492164,3}}</v>
      </c>
    </row>
    <row r="565" spans="50:100" x14ac:dyDescent="0.15">
      <c r="AX565">
        <v>559</v>
      </c>
      <c r="AZ565">
        <f t="shared" ref="AZ565:BC565" si="822">AZ505</f>
        <v>3</v>
      </c>
      <c r="BA565">
        <f t="shared" si="822"/>
        <v>0.42857142857142855</v>
      </c>
      <c r="BB565">
        <f t="shared" si="822"/>
        <v>1</v>
      </c>
      <c r="BC565">
        <f t="shared" si="822"/>
        <v>3</v>
      </c>
      <c r="BE565">
        <f t="shared" si="742"/>
        <v>1200</v>
      </c>
      <c r="BF565">
        <f t="shared" si="743"/>
        <v>280</v>
      </c>
      <c r="BG565">
        <f t="shared" si="744"/>
        <v>700</v>
      </c>
      <c r="BH565">
        <f t="shared" si="745"/>
        <v>1200</v>
      </c>
      <c r="BN565">
        <f>'sheet1 (2)'!Y564</f>
        <v>187816750</v>
      </c>
      <c r="BO565">
        <f>'sheet1 (2)'!Z564</f>
        <v>428575000</v>
      </c>
      <c r="BP565">
        <f>'sheet1 (2)'!AA564</f>
        <v>9200883861</v>
      </c>
      <c r="BR565">
        <f t="shared" si="751"/>
        <v>45076020</v>
      </c>
      <c r="BS565">
        <f t="shared" si="752"/>
        <v>102858000</v>
      </c>
      <c r="BT565">
        <f t="shared" si="753"/>
        <v>2208212126</v>
      </c>
      <c r="BV565">
        <f t="shared" si="754"/>
        <v>10517738</v>
      </c>
      <c r="BW565">
        <f t="shared" si="755"/>
        <v>24000200</v>
      </c>
      <c r="BX565">
        <f t="shared" si="756"/>
        <v>515249496</v>
      </c>
      <c r="BZ565">
        <f t="shared" si="757"/>
        <v>26294345</v>
      </c>
      <c r="CA565">
        <f t="shared" si="758"/>
        <v>60000500</v>
      </c>
      <c r="CB565">
        <f t="shared" si="759"/>
        <v>1288123740</v>
      </c>
      <c r="CD565">
        <f t="shared" si="760"/>
        <v>45076020</v>
      </c>
      <c r="CE565">
        <f t="shared" si="761"/>
        <v>102858000</v>
      </c>
      <c r="CF565">
        <f t="shared" si="762"/>
        <v>2208212126</v>
      </c>
      <c r="CH565" t="str">
        <f t="shared" si="763"/>
        <v>{{5,1,1,45076020,0}|</v>
      </c>
      <c r="CI565" t="str">
        <f t="shared" si="764"/>
        <v>{5,1,2,102858000,0}|</v>
      </c>
      <c r="CJ565" t="str">
        <f t="shared" si="765"/>
        <v>{5,1,3,2208212126,3}}</v>
      </c>
      <c r="CK565" t="str">
        <f t="shared" si="766"/>
        <v/>
      </c>
      <c r="CL565" t="str">
        <f t="shared" si="767"/>
        <v>{{5,1,1,10517738,0}|</v>
      </c>
      <c r="CM565" t="str">
        <f t="shared" si="768"/>
        <v>{5,1,2,24000200,0}|</v>
      </c>
      <c r="CN565" t="str">
        <f t="shared" si="769"/>
        <v>{5,1,3,515249496,3}}</v>
      </c>
      <c r="CO565" t="str">
        <f t="shared" si="770"/>
        <v/>
      </c>
      <c r="CP565" t="str">
        <f t="shared" si="771"/>
        <v>{{5,1,1,26294345,0}|</v>
      </c>
      <c r="CQ565" t="str">
        <f t="shared" si="772"/>
        <v>{5,1,2,60000500,0}|</v>
      </c>
      <c r="CR565" t="str">
        <f t="shared" si="773"/>
        <v>{5,1,3,1288123740,3}}</v>
      </c>
      <c r="CS565" t="str">
        <f t="shared" si="774"/>
        <v/>
      </c>
      <c r="CT565" t="str">
        <f t="shared" si="775"/>
        <v>{{5,1,1,45076020,0}|</v>
      </c>
      <c r="CU565" t="str">
        <f t="shared" si="776"/>
        <v>{5,1,2,102858000,0}|</v>
      </c>
      <c r="CV565" t="str">
        <f t="shared" si="777"/>
        <v>{5,1,3,2208212126,3}}</v>
      </c>
    </row>
    <row r="566" spans="50:100" x14ac:dyDescent="0.15">
      <c r="AX566">
        <v>560</v>
      </c>
      <c r="AZ566">
        <f t="shared" ref="AZ566:BC566" si="823">AZ506</f>
        <v>1.5</v>
      </c>
      <c r="BA566">
        <f t="shared" si="823"/>
        <v>1</v>
      </c>
      <c r="BB566">
        <f t="shared" si="823"/>
        <v>0.75</v>
      </c>
      <c r="BC566">
        <f t="shared" si="823"/>
        <v>1</v>
      </c>
      <c r="BE566">
        <f t="shared" si="742"/>
        <v>1100</v>
      </c>
      <c r="BF566">
        <f t="shared" si="743"/>
        <v>700</v>
      </c>
      <c r="BG566">
        <f t="shared" si="744"/>
        <v>620</v>
      </c>
      <c r="BH566">
        <f t="shared" si="745"/>
        <v>700</v>
      </c>
      <c r="BN566">
        <f>'sheet1 (2)'!Y565</f>
        <v>304262595</v>
      </c>
      <c r="BO566">
        <f>'sheet1 (2)'!Z565</f>
        <v>497280000</v>
      </c>
      <c r="BP566">
        <f>'sheet1 (2)'!AA565</f>
        <v>10675880595</v>
      </c>
      <c r="BR566">
        <f t="shared" si="751"/>
        <v>66937770</v>
      </c>
      <c r="BS566">
        <f t="shared" si="752"/>
        <v>109401600</v>
      </c>
      <c r="BT566">
        <f t="shared" si="753"/>
        <v>2348693730</v>
      </c>
      <c r="BV566">
        <f t="shared" si="754"/>
        <v>42596763</v>
      </c>
      <c r="BW566">
        <f t="shared" si="755"/>
        <v>69619200</v>
      </c>
      <c r="BX566">
        <f t="shared" si="756"/>
        <v>1494623283</v>
      </c>
      <c r="BZ566">
        <f t="shared" si="757"/>
        <v>37728561</v>
      </c>
      <c r="CA566">
        <f t="shared" si="758"/>
        <v>61662720</v>
      </c>
      <c r="CB566">
        <f t="shared" si="759"/>
        <v>1323809193</v>
      </c>
      <c r="CD566">
        <f t="shared" si="760"/>
        <v>42596763</v>
      </c>
      <c r="CE566">
        <f t="shared" si="761"/>
        <v>69619200</v>
      </c>
      <c r="CF566">
        <f t="shared" si="762"/>
        <v>1494623283</v>
      </c>
      <c r="CH566" t="str">
        <f t="shared" si="763"/>
        <v>{{5,1,1,66937770,0}|</v>
      </c>
      <c r="CI566" t="str">
        <f t="shared" si="764"/>
        <v>{5,1,2,109401600,0}|</v>
      </c>
      <c r="CJ566" t="str">
        <f t="shared" si="765"/>
        <v>{5,1,3,2348693730,3}}</v>
      </c>
      <c r="CK566" t="str">
        <f t="shared" si="766"/>
        <v/>
      </c>
      <c r="CL566" t="str">
        <f t="shared" si="767"/>
        <v>{{5,1,1,42596763,0}|</v>
      </c>
      <c r="CM566" t="str">
        <f t="shared" si="768"/>
        <v>{5,1,2,69619200,0}|</v>
      </c>
      <c r="CN566" t="str">
        <f t="shared" si="769"/>
        <v>{5,1,3,1494623283,3}}</v>
      </c>
      <c r="CO566" t="str">
        <f t="shared" si="770"/>
        <v/>
      </c>
      <c r="CP566" t="str">
        <f t="shared" si="771"/>
        <v>{{5,1,1,37728561,0}|</v>
      </c>
      <c r="CQ566" t="str">
        <f t="shared" si="772"/>
        <v>{5,1,2,61662720,0}|</v>
      </c>
      <c r="CR566" t="str">
        <f t="shared" si="773"/>
        <v>{5,1,3,1323809193,3}}</v>
      </c>
      <c r="CS566" t="str">
        <f t="shared" si="774"/>
        <v/>
      </c>
      <c r="CT566" t="str">
        <f t="shared" si="775"/>
        <v>{{5,1,1,42596763,0}|</v>
      </c>
      <c r="CU566" t="str">
        <f t="shared" si="776"/>
        <v>{5,1,2,69619200,0}|</v>
      </c>
      <c r="CV566" t="str">
        <f t="shared" si="777"/>
        <v>{5,1,3,1494623283,3}}</v>
      </c>
    </row>
    <row r="567" spans="50:100" x14ac:dyDescent="0.15">
      <c r="AX567">
        <v>561</v>
      </c>
      <c r="AZ567">
        <f t="shared" ref="AZ567:BC567" si="824">AZ507</f>
        <v>0.75</v>
      </c>
      <c r="BA567">
        <f t="shared" si="824"/>
        <v>1</v>
      </c>
      <c r="BB567">
        <f t="shared" si="824"/>
        <v>1</v>
      </c>
      <c r="BC567">
        <f t="shared" si="824"/>
        <v>1.5</v>
      </c>
      <c r="BE567">
        <f t="shared" si="742"/>
        <v>620</v>
      </c>
      <c r="BF567">
        <f t="shared" si="743"/>
        <v>700</v>
      </c>
      <c r="BG567">
        <f t="shared" si="744"/>
        <v>700</v>
      </c>
      <c r="BH567">
        <f t="shared" si="745"/>
        <v>1100</v>
      </c>
      <c r="BN567">
        <f>'sheet1 (2)'!Y566</f>
        <v>319374737</v>
      </c>
      <c r="BO567">
        <f>'sheet1 (2)'!Z566</f>
        <v>487872000</v>
      </c>
      <c r="BP567">
        <f>'sheet1 (2)'!AA566</f>
        <v>10473904477</v>
      </c>
      <c r="BR567">
        <f t="shared" si="751"/>
        <v>39602467</v>
      </c>
      <c r="BS567">
        <f t="shared" si="752"/>
        <v>60496128</v>
      </c>
      <c r="BT567">
        <f t="shared" si="753"/>
        <v>1298764155</v>
      </c>
      <c r="BV567">
        <f t="shared" si="754"/>
        <v>44712463</v>
      </c>
      <c r="BW567">
        <f t="shared" si="755"/>
        <v>68302080</v>
      </c>
      <c r="BX567">
        <f t="shared" si="756"/>
        <v>1466346626</v>
      </c>
      <c r="BZ567">
        <f t="shared" si="757"/>
        <v>44712463</v>
      </c>
      <c r="CA567">
        <f t="shared" si="758"/>
        <v>68302080</v>
      </c>
      <c r="CB567">
        <f t="shared" si="759"/>
        <v>1466346626</v>
      </c>
      <c r="CD567">
        <f t="shared" si="760"/>
        <v>70262442</v>
      </c>
      <c r="CE567">
        <f t="shared" si="761"/>
        <v>107331840</v>
      </c>
      <c r="CF567">
        <f t="shared" si="762"/>
        <v>2304258984</v>
      </c>
      <c r="CH567" t="str">
        <f t="shared" si="763"/>
        <v>{{5,1,1,39602467,0}|</v>
      </c>
      <c r="CI567" t="str">
        <f t="shared" si="764"/>
        <v>{5,1,2,60496128,0}|</v>
      </c>
      <c r="CJ567" t="str">
        <f t="shared" si="765"/>
        <v>{5,1,3,1298764155,3}}</v>
      </c>
      <c r="CK567" t="str">
        <f t="shared" si="766"/>
        <v/>
      </c>
      <c r="CL567" t="str">
        <f t="shared" si="767"/>
        <v>{{5,1,1,44712463,0}|</v>
      </c>
      <c r="CM567" t="str">
        <f t="shared" si="768"/>
        <v>{5,1,2,68302080,0}|</v>
      </c>
      <c r="CN567" t="str">
        <f t="shared" si="769"/>
        <v>{5,1,3,1466346626,3}}</v>
      </c>
      <c r="CO567" t="str">
        <f t="shared" si="770"/>
        <v/>
      </c>
      <c r="CP567" t="str">
        <f t="shared" si="771"/>
        <v>{{5,1,1,44712463,0}|</v>
      </c>
      <c r="CQ567" t="str">
        <f t="shared" si="772"/>
        <v>{5,1,2,68302080,0}|</v>
      </c>
      <c r="CR567" t="str">
        <f t="shared" si="773"/>
        <v>{5,1,3,1466346626,3}}</v>
      </c>
      <c r="CS567" t="str">
        <f t="shared" si="774"/>
        <v/>
      </c>
      <c r="CT567" t="str">
        <f t="shared" si="775"/>
        <v>{{5,1,1,70262442,0}|</v>
      </c>
      <c r="CU567" t="str">
        <f t="shared" si="776"/>
        <v>{5,1,2,107331840,0}|</v>
      </c>
      <c r="CV567" t="str">
        <f t="shared" si="777"/>
        <v>{5,1,3,2304258984,3}}</v>
      </c>
    </row>
    <row r="568" spans="50:100" x14ac:dyDescent="0.15">
      <c r="AX568">
        <v>562</v>
      </c>
      <c r="AZ568">
        <f t="shared" ref="AZ568:BC568" si="825">AZ508</f>
        <v>1.5</v>
      </c>
      <c r="BA568">
        <f t="shared" si="825"/>
        <v>0.6</v>
      </c>
      <c r="BB568">
        <f t="shared" si="825"/>
        <v>1.5</v>
      </c>
      <c r="BC568">
        <f t="shared" si="825"/>
        <v>1</v>
      </c>
      <c r="BE568">
        <f t="shared" si="742"/>
        <v>1100</v>
      </c>
      <c r="BF568">
        <f t="shared" si="743"/>
        <v>500</v>
      </c>
      <c r="BG568">
        <f t="shared" si="744"/>
        <v>1100</v>
      </c>
      <c r="BH568">
        <f t="shared" si="745"/>
        <v>700</v>
      </c>
      <c r="BN568">
        <f>'sheet1 (2)'!Y567</f>
        <v>34489224</v>
      </c>
      <c r="BO568">
        <f>'sheet1 (2)'!Z567</f>
        <v>4410000</v>
      </c>
      <c r="BP568">
        <f>'sheet1 (2)'!AA567</f>
        <v>94676305</v>
      </c>
      <c r="BR568">
        <f t="shared" si="751"/>
        <v>7587629</v>
      </c>
      <c r="BS568">
        <f t="shared" si="752"/>
        <v>970200</v>
      </c>
      <c r="BT568">
        <f t="shared" si="753"/>
        <v>20828787</v>
      </c>
      <c r="BV568">
        <f t="shared" si="754"/>
        <v>3448922</v>
      </c>
      <c r="BW568">
        <f t="shared" si="755"/>
        <v>441000</v>
      </c>
      <c r="BX568">
        <f t="shared" si="756"/>
        <v>9467630</v>
      </c>
      <c r="BZ568">
        <f t="shared" si="757"/>
        <v>7587629</v>
      </c>
      <c r="CA568">
        <f t="shared" si="758"/>
        <v>970200</v>
      </c>
      <c r="CB568">
        <f t="shared" si="759"/>
        <v>20828787</v>
      </c>
      <c r="CD568">
        <f t="shared" si="760"/>
        <v>4828491</v>
      </c>
      <c r="CE568">
        <f t="shared" si="761"/>
        <v>617400</v>
      </c>
      <c r="CF568">
        <f t="shared" si="762"/>
        <v>13254682</v>
      </c>
      <c r="CH568" t="str">
        <f t="shared" si="763"/>
        <v>{{5,1,1,7587629,0}|</v>
      </c>
      <c r="CI568" t="str">
        <f t="shared" si="764"/>
        <v>{5,1,2,970200,0}|</v>
      </c>
      <c r="CJ568" t="str">
        <f t="shared" si="765"/>
        <v>{5,1,3,20828787,3}}</v>
      </c>
      <c r="CK568" t="str">
        <f t="shared" si="766"/>
        <v/>
      </c>
      <c r="CL568" t="str">
        <f t="shared" si="767"/>
        <v>{{5,1,1,3448922,0}|</v>
      </c>
      <c r="CM568" t="str">
        <f t="shared" si="768"/>
        <v>{5,1,2,441000,0}|</v>
      </c>
      <c r="CN568" t="str">
        <f t="shared" si="769"/>
        <v>{5,1,3,9467630,3}}</v>
      </c>
      <c r="CO568" t="str">
        <f t="shared" si="770"/>
        <v/>
      </c>
      <c r="CP568" t="str">
        <f t="shared" si="771"/>
        <v>{{5,1,1,7587629,0}|</v>
      </c>
      <c r="CQ568" t="str">
        <f t="shared" si="772"/>
        <v>{5,1,2,970200,0}|</v>
      </c>
      <c r="CR568" t="str">
        <f t="shared" si="773"/>
        <v>{5,1,3,20828787,3}}</v>
      </c>
      <c r="CS568" t="str">
        <f t="shared" si="774"/>
        <v/>
      </c>
      <c r="CT568" t="str">
        <f t="shared" si="775"/>
        <v>{{5,1,1,4828491,0}|</v>
      </c>
      <c r="CU568" t="str">
        <f t="shared" si="776"/>
        <v>{5,1,2,617400,0}|</v>
      </c>
      <c r="CV568" t="str">
        <f t="shared" si="777"/>
        <v>{5,1,3,13254682,3}}</v>
      </c>
    </row>
    <row r="569" spans="50:100" x14ac:dyDescent="0.15">
      <c r="AX569">
        <v>563</v>
      </c>
      <c r="AZ569">
        <f t="shared" ref="AZ569:BC569" si="826">AZ509</f>
        <v>1.5</v>
      </c>
      <c r="BA569">
        <f t="shared" si="826"/>
        <v>0.6</v>
      </c>
      <c r="BB569">
        <f t="shared" si="826"/>
        <v>3</v>
      </c>
      <c r="BC569">
        <f t="shared" si="826"/>
        <v>0.75</v>
      </c>
      <c r="BE569">
        <f t="shared" si="742"/>
        <v>1100</v>
      </c>
      <c r="BF569">
        <f t="shared" si="743"/>
        <v>500</v>
      </c>
      <c r="BG569">
        <f t="shared" si="744"/>
        <v>1200</v>
      </c>
      <c r="BH569">
        <f t="shared" si="745"/>
        <v>620</v>
      </c>
      <c r="BN569">
        <f>'sheet1 (2)'!Y568</f>
        <v>38952537</v>
      </c>
      <c r="BO569">
        <f>'sheet1 (2)'!Z568</f>
        <v>3742200</v>
      </c>
      <c r="BP569">
        <f>'sheet1 (2)'!AA568</f>
        <v>80339607</v>
      </c>
      <c r="BR569">
        <f t="shared" si="751"/>
        <v>8569558</v>
      </c>
      <c r="BS569">
        <f t="shared" si="752"/>
        <v>823284</v>
      </c>
      <c r="BT569">
        <f t="shared" si="753"/>
        <v>17674713</v>
      </c>
      <c r="BV569">
        <f t="shared" si="754"/>
        <v>3895253</v>
      </c>
      <c r="BW569">
        <f t="shared" si="755"/>
        <v>374220</v>
      </c>
      <c r="BX569">
        <f t="shared" si="756"/>
        <v>8033960</v>
      </c>
      <c r="BZ569">
        <f t="shared" si="757"/>
        <v>9348608</v>
      </c>
      <c r="CA569">
        <f t="shared" si="758"/>
        <v>898128</v>
      </c>
      <c r="CB569">
        <f t="shared" si="759"/>
        <v>19281505</v>
      </c>
      <c r="CD569">
        <f t="shared" si="760"/>
        <v>4830114</v>
      </c>
      <c r="CE569">
        <f t="shared" si="761"/>
        <v>464032</v>
      </c>
      <c r="CF569">
        <f t="shared" si="762"/>
        <v>9962111</v>
      </c>
      <c r="CH569" t="str">
        <f t="shared" si="763"/>
        <v>{{5,1,1,8569558,0}|</v>
      </c>
      <c r="CI569" t="str">
        <f t="shared" si="764"/>
        <v>{5,1,2,823284,0}|</v>
      </c>
      <c r="CJ569" t="str">
        <f t="shared" si="765"/>
        <v>{5,1,3,17674713,3}}</v>
      </c>
      <c r="CK569" t="str">
        <f t="shared" si="766"/>
        <v/>
      </c>
      <c r="CL569" t="str">
        <f t="shared" si="767"/>
        <v>{{5,1,1,3895253,0}|</v>
      </c>
      <c r="CM569" t="str">
        <f t="shared" si="768"/>
        <v>{5,1,2,374220,0}|</v>
      </c>
      <c r="CN569" t="str">
        <f t="shared" si="769"/>
        <v>{5,1,3,8033960,3}}</v>
      </c>
      <c r="CO569" t="str">
        <f t="shared" si="770"/>
        <v/>
      </c>
      <c r="CP569" t="str">
        <f t="shared" si="771"/>
        <v>{{5,1,1,9348608,0}|</v>
      </c>
      <c r="CQ569" t="str">
        <f t="shared" si="772"/>
        <v>{5,1,2,898128,0}|</v>
      </c>
      <c r="CR569" t="str">
        <f t="shared" si="773"/>
        <v>{5,1,3,19281505,3}}</v>
      </c>
      <c r="CS569" t="str">
        <f t="shared" si="774"/>
        <v/>
      </c>
      <c r="CT569" t="str">
        <f t="shared" si="775"/>
        <v>{{5,1,1,4830114,0}|</v>
      </c>
      <c r="CU569" t="str">
        <f t="shared" si="776"/>
        <v>{5,1,2,464032,0}|</v>
      </c>
      <c r="CV569" t="str">
        <f t="shared" si="777"/>
        <v>{5,1,3,9962111,3}}</v>
      </c>
    </row>
    <row r="570" spans="50:100" x14ac:dyDescent="0.15">
      <c r="AX570">
        <v>564</v>
      </c>
      <c r="AZ570">
        <f t="shared" ref="AZ570:BC570" si="827">AZ510</f>
        <v>1</v>
      </c>
      <c r="BA570">
        <f t="shared" si="827"/>
        <v>0.42857142857142855</v>
      </c>
      <c r="BB570">
        <f t="shared" si="827"/>
        <v>0</v>
      </c>
      <c r="BC570">
        <f t="shared" si="827"/>
        <v>1.5</v>
      </c>
      <c r="BE570">
        <f t="shared" si="742"/>
        <v>700</v>
      </c>
      <c r="BF570">
        <f t="shared" si="743"/>
        <v>280</v>
      </c>
      <c r="BG570">
        <f t="shared" si="744"/>
        <v>0</v>
      </c>
      <c r="BH570">
        <f t="shared" si="745"/>
        <v>1100</v>
      </c>
      <c r="BN570">
        <f>'sheet1 (2)'!Y569</f>
        <v>63478208</v>
      </c>
      <c r="BO570">
        <f>'sheet1 (2)'!Z569</f>
        <v>5359200</v>
      </c>
      <c r="BP570">
        <f>'sheet1 (2)'!AA569</f>
        <v>115054251</v>
      </c>
      <c r="BR570">
        <f t="shared" si="751"/>
        <v>8886949</v>
      </c>
      <c r="BS570">
        <f t="shared" si="752"/>
        <v>750288</v>
      </c>
      <c r="BT570">
        <f t="shared" si="753"/>
        <v>16107595</v>
      </c>
      <c r="BV570">
        <f t="shared" si="754"/>
        <v>3554779</v>
      </c>
      <c r="BW570">
        <f t="shared" si="755"/>
        <v>300115</v>
      </c>
      <c r="BX570">
        <f t="shared" si="756"/>
        <v>6443038</v>
      </c>
      <c r="BZ570">
        <f t="shared" si="757"/>
        <v>0</v>
      </c>
      <c r="CA570">
        <f t="shared" si="758"/>
        <v>0</v>
      </c>
      <c r="CB570">
        <f t="shared" si="759"/>
        <v>0</v>
      </c>
      <c r="CD570">
        <f t="shared" si="760"/>
        <v>13965205</v>
      </c>
      <c r="CE570">
        <f t="shared" si="761"/>
        <v>1179024</v>
      </c>
      <c r="CF570">
        <f t="shared" si="762"/>
        <v>25311935</v>
      </c>
      <c r="CH570" t="str">
        <f t="shared" si="763"/>
        <v>{{5,1,1,8886949,0}|</v>
      </c>
      <c r="CI570" t="str">
        <f t="shared" si="764"/>
        <v>{5,1,2,750288,0}|</v>
      </c>
      <c r="CJ570" t="str">
        <f t="shared" si="765"/>
        <v>{5,1,3,16107595,3}}</v>
      </c>
      <c r="CK570" t="str">
        <f t="shared" si="766"/>
        <v/>
      </c>
      <c r="CL570" t="str">
        <f t="shared" si="767"/>
        <v>{{5,1,1,3554779,0}|</v>
      </c>
      <c r="CM570" t="str">
        <f t="shared" si="768"/>
        <v>{5,1,2,300115,0}|</v>
      </c>
      <c r="CN570" t="str">
        <f t="shared" si="769"/>
        <v>{5,1,3,6443038,3}}</v>
      </c>
      <c r="CO570" t="str">
        <f t="shared" si="770"/>
        <v/>
      </c>
      <c r="CP570" t="str">
        <f t="shared" si="771"/>
        <v>{{5,1,1,0,0}|</v>
      </c>
      <c r="CQ570" t="str">
        <f t="shared" si="772"/>
        <v>{5,1,2,0,0}|</v>
      </c>
      <c r="CR570" t="str">
        <f t="shared" si="773"/>
        <v>{5,1,3,0,3}}</v>
      </c>
      <c r="CS570" t="str">
        <f t="shared" si="774"/>
        <v/>
      </c>
      <c r="CT570" t="str">
        <f t="shared" si="775"/>
        <v>{{5,1,1,13965205,0}|</v>
      </c>
      <c r="CU570" t="str">
        <f t="shared" si="776"/>
        <v>{5,1,2,1179024,0}|</v>
      </c>
      <c r="CV570" t="str">
        <f t="shared" si="777"/>
        <v>{5,1,3,25311935,3}}</v>
      </c>
    </row>
    <row r="571" spans="50:100" x14ac:dyDescent="0.15">
      <c r="AX571">
        <v>565</v>
      </c>
      <c r="AZ571">
        <f t="shared" ref="AZ571:BC571" si="828">AZ511</f>
        <v>1.5</v>
      </c>
      <c r="BA571">
        <f t="shared" si="828"/>
        <v>0.6</v>
      </c>
      <c r="BB571">
        <f t="shared" si="828"/>
        <v>0.75</v>
      </c>
      <c r="BC571">
        <f t="shared" si="828"/>
        <v>3</v>
      </c>
      <c r="BE571">
        <f t="shared" si="742"/>
        <v>1100</v>
      </c>
      <c r="BF571">
        <f t="shared" si="743"/>
        <v>500</v>
      </c>
      <c r="BG571">
        <f t="shared" si="744"/>
        <v>620</v>
      </c>
      <c r="BH571">
        <f t="shared" si="745"/>
        <v>1200</v>
      </c>
      <c r="BN571">
        <f>'sheet1 (2)'!Y570</f>
        <v>79107311</v>
      </c>
      <c r="BO571">
        <f>'sheet1 (2)'!Z570</f>
        <v>34888000</v>
      </c>
      <c r="BP571">
        <f>'sheet1 (2)'!AA570</f>
        <v>748994774</v>
      </c>
      <c r="BR571">
        <f t="shared" si="751"/>
        <v>17403608</v>
      </c>
      <c r="BS571">
        <f t="shared" si="752"/>
        <v>7675360</v>
      </c>
      <c r="BT571">
        <f t="shared" si="753"/>
        <v>164778850</v>
      </c>
      <c r="BV571">
        <f t="shared" si="754"/>
        <v>7910731</v>
      </c>
      <c r="BW571">
        <f t="shared" si="755"/>
        <v>3488800</v>
      </c>
      <c r="BX571">
        <f t="shared" si="756"/>
        <v>74899477</v>
      </c>
      <c r="BZ571">
        <f t="shared" si="757"/>
        <v>9809306</v>
      </c>
      <c r="CA571">
        <f t="shared" si="758"/>
        <v>4326112</v>
      </c>
      <c r="CB571">
        <f t="shared" si="759"/>
        <v>92875351</v>
      </c>
      <c r="CD571">
        <f t="shared" si="760"/>
        <v>18985754</v>
      </c>
      <c r="CE571">
        <f t="shared" si="761"/>
        <v>8373120</v>
      </c>
      <c r="CF571">
        <f t="shared" si="762"/>
        <v>179758745</v>
      </c>
      <c r="CH571" t="str">
        <f t="shared" si="763"/>
        <v>{{5,1,1,17403608,0}|</v>
      </c>
      <c r="CI571" t="str">
        <f t="shared" si="764"/>
        <v>{5,1,2,7675360,0}|</v>
      </c>
      <c r="CJ571" t="str">
        <f t="shared" si="765"/>
        <v>{5,1,3,164778850,3}}</v>
      </c>
      <c r="CK571" t="str">
        <f t="shared" si="766"/>
        <v/>
      </c>
      <c r="CL571" t="str">
        <f t="shared" si="767"/>
        <v>{{5,1,1,7910731,0}|</v>
      </c>
      <c r="CM571" t="str">
        <f t="shared" si="768"/>
        <v>{5,1,2,3488800,0}|</v>
      </c>
      <c r="CN571" t="str">
        <f t="shared" si="769"/>
        <v>{5,1,3,74899477,3}}</v>
      </c>
      <c r="CO571" t="str">
        <f t="shared" si="770"/>
        <v/>
      </c>
      <c r="CP571" t="str">
        <f t="shared" si="771"/>
        <v>{{5,1,1,9809306,0}|</v>
      </c>
      <c r="CQ571" t="str">
        <f t="shared" si="772"/>
        <v>{5,1,2,4326112,0}|</v>
      </c>
      <c r="CR571" t="str">
        <f t="shared" si="773"/>
        <v>{5,1,3,92875351,3}}</v>
      </c>
      <c r="CS571" t="str">
        <f t="shared" si="774"/>
        <v/>
      </c>
      <c r="CT571" t="str">
        <f t="shared" si="775"/>
        <v>{{5,1,1,18985754,0}|</v>
      </c>
      <c r="CU571" t="str">
        <f t="shared" si="776"/>
        <v>{5,1,2,8373120,0}|</v>
      </c>
      <c r="CV571" t="str">
        <f t="shared" si="777"/>
        <v>{5,1,3,179758745,3}}</v>
      </c>
    </row>
    <row r="572" spans="50:100" x14ac:dyDescent="0.15">
      <c r="AX572">
        <v>566</v>
      </c>
      <c r="AZ572">
        <f t="shared" ref="AZ572:BC572" si="829">AZ512</f>
        <v>3</v>
      </c>
      <c r="BA572">
        <f t="shared" si="829"/>
        <v>0.75</v>
      </c>
      <c r="BB572">
        <f t="shared" si="829"/>
        <v>1</v>
      </c>
      <c r="BC572">
        <f t="shared" si="829"/>
        <v>0.75</v>
      </c>
      <c r="BE572">
        <f t="shared" si="742"/>
        <v>1200</v>
      </c>
      <c r="BF572">
        <f t="shared" si="743"/>
        <v>620</v>
      </c>
      <c r="BG572">
        <f t="shared" si="744"/>
        <v>700</v>
      </c>
      <c r="BH572">
        <f t="shared" si="745"/>
        <v>620</v>
      </c>
      <c r="BN572">
        <f>'sheet1 (2)'!Y571</f>
        <v>109139237</v>
      </c>
      <c r="BO572">
        <f>'sheet1 (2)'!Z571</f>
        <v>37485000</v>
      </c>
      <c r="BP572">
        <f>'sheet1 (2)'!AA571</f>
        <v>804748600</v>
      </c>
      <c r="BR572">
        <f t="shared" si="751"/>
        <v>26193416</v>
      </c>
      <c r="BS572">
        <f t="shared" si="752"/>
        <v>8996400</v>
      </c>
      <c r="BT572">
        <f t="shared" si="753"/>
        <v>193139664</v>
      </c>
      <c r="BV572">
        <f t="shared" si="754"/>
        <v>13533265</v>
      </c>
      <c r="BW572">
        <f t="shared" si="755"/>
        <v>4648140</v>
      </c>
      <c r="BX572">
        <f t="shared" si="756"/>
        <v>99788826</v>
      </c>
      <c r="BZ572">
        <f t="shared" si="757"/>
        <v>15279493</v>
      </c>
      <c r="CA572">
        <f t="shared" si="758"/>
        <v>5247900</v>
      </c>
      <c r="CB572">
        <f t="shared" si="759"/>
        <v>112664804</v>
      </c>
      <c r="CD572">
        <f t="shared" si="760"/>
        <v>13533265</v>
      </c>
      <c r="CE572">
        <f t="shared" si="761"/>
        <v>4648140</v>
      </c>
      <c r="CF572">
        <f t="shared" si="762"/>
        <v>99788826</v>
      </c>
      <c r="CH572" t="str">
        <f t="shared" si="763"/>
        <v>{{5,1,1,26193416,0}|</v>
      </c>
      <c r="CI572" t="str">
        <f t="shared" si="764"/>
        <v>{5,1,2,8996400,0}|</v>
      </c>
      <c r="CJ572" t="str">
        <f t="shared" si="765"/>
        <v>{5,1,3,193139664,3}}</v>
      </c>
      <c r="CK572" t="str">
        <f t="shared" si="766"/>
        <v/>
      </c>
      <c r="CL572" t="str">
        <f t="shared" si="767"/>
        <v>{{5,1,1,13533265,0}|</v>
      </c>
      <c r="CM572" t="str">
        <f t="shared" si="768"/>
        <v>{5,1,2,4648140,0}|</v>
      </c>
      <c r="CN572" t="str">
        <f t="shared" si="769"/>
        <v>{5,1,3,99788826,3}}</v>
      </c>
      <c r="CO572" t="str">
        <f t="shared" si="770"/>
        <v/>
      </c>
      <c r="CP572" t="str">
        <f t="shared" si="771"/>
        <v>{{5,1,1,15279493,0}|</v>
      </c>
      <c r="CQ572" t="str">
        <f t="shared" si="772"/>
        <v>{5,1,2,5247900,0}|</v>
      </c>
      <c r="CR572" t="str">
        <f t="shared" si="773"/>
        <v>{5,1,3,112664804,3}}</v>
      </c>
      <c r="CS572" t="str">
        <f t="shared" si="774"/>
        <v/>
      </c>
      <c r="CT572" t="str">
        <f t="shared" si="775"/>
        <v>{{5,1,1,13533265,0}|</v>
      </c>
      <c r="CU572" t="str">
        <f t="shared" si="776"/>
        <v>{5,1,2,4648140,0}|</v>
      </c>
      <c r="CV572" t="str">
        <f t="shared" si="777"/>
        <v>{5,1,3,99788826,3}}</v>
      </c>
    </row>
    <row r="573" spans="50:100" x14ac:dyDescent="0.15">
      <c r="AX573">
        <v>567</v>
      </c>
      <c r="AZ573">
        <f t="shared" ref="AZ573:BC573" si="830">AZ513</f>
        <v>1</v>
      </c>
      <c r="BA573">
        <f t="shared" si="830"/>
        <v>1</v>
      </c>
      <c r="BB573">
        <f t="shared" si="830"/>
        <v>0.75</v>
      </c>
      <c r="BC573">
        <f t="shared" si="830"/>
        <v>1.5</v>
      </c>
      <c r="BE573">
        <f t="shared" si="742"/>
        <v>700</v>
      </c>
      <c r="BF573">
        <f t="shared" si="743"/>
        <v>700</v>
      </c>
      <c r="BG573">
        <f t="shared" si="744"/>
        <v>620</v>
      </c>
      <c r="BH573">
        <f t="shared" si="745"/>
        <v>1100</v>
      </c>
      <c r="BN573">
        <f>'sheet1 (2)'!Y572</f>
        <v>249647892</v>
      </c>
      <c r="BO573">
        <f>'sheet1 (2)'!Z572</f>
        <v>241164000</v>
      </c>
      <c r="BP573">
        <f>'sheet1 (2)'!AA572</f>
        <v>5177441415</v>
      </c>
      <c r="BR573">
        <f t="shared" si="751"/>
        <v>34950704</v>
      </c>
      <c r="BS573">
        <f t="shared" si="752"/>
        <v>33762960</v>
      </c>
      <c r="BT573">
        <f t="shared" si="753"/>
        <v>724841798</v>
      </c>
      <c r="BV573">
        <f t="shared" si="754"/>
        <v>34950704</v>
      </c>
      <c r="BW573">
        <f t="shared" si="755"/>
        <v>33762960</v>
      </c>
      <c r="BX573">
        <f t="shared" si="756"/>
        <v>724841798</v>
      </c>
      <c r="BZ573">
        <f t="shared" si="757"/>
        <v>30956338</v>
      </c>
      <c r="CA573">
        <f t="shared" si="758"/>
        <v>29904336</v>
      </c>
      <c r="CB573">
        <f t="shared" si="759"/>
        <v>642002735</v>
      </c>
      <c r="CD573">
        <f t="shared" si="760"/>
        <v>54922536</v>
      </c>
      <c r="CE573">
        <f t="shared" si="761"/>
        <v>53056080</v>
      </c>
      <c r="CF573">
        <f t="shared" si="762"/>
        <v>1139037111</v>
      </c>
      <c r="CH573" t="str">
        <f t="shared" si="763"/>
        <v>{{5,1,1,34950704,0}|</v>
      </c>
      <c r="CI573" t="str">
        <f t="shared" si="764"/>
        <v>{5,1,2,33762960,0}|</v>
      </c>
      <c r="CJ573" t="str">
        <f t="shared" si="765"/>
        <v>{5,1,3,724841798,3}}</v>
      </c>
      <c r="CK573" t="str">
        <f t="shared" si="766"/>
        <v/>
      </c>
      <c r="CL573" t="str">
        <f t="shared" si="767"/>
        <v>{{5,1,1,34950704,0}|</v>
      </c>
      <c r="CM573" t="str">
        <f t="shared" si="768"/>
        <v>{5,1,2,33762960,0}|</v>
      </c>
      <c r="CN573" t="str">
        <f t="shared" si="769"/>
        <v>{5,1,3,724841798,3}}</v>
      </c>
      <c r="CO573" t="str">
        <f t="shared" si="770"/>
        <v/>
      </c>
      <c r="CP573" t="str">
        <f t="shared" si="771"/>
        <v>{{5,1,1,30956338,0}|</v>
      </c>
      <c r="CQ573" t="str">
        <f t="shared" si="772"/>
        <v>{5,1,2,29904336,0}|</v>
      </c>
      <c r="CR573" t="str">
        <f t="shared" si="773"/>
        <v>{5,1,3,642002735,3}}</v>
      </c>
      <c r="CS573" t="str">
        <f t="shared" si="774"/>
        <v/>
      </c>
      <c r="CT573" t="str">
        <f t="shared" si="775"/>
        <v>{{5,1,1,54922536,0}|</v>
      </c>
      <c r="CU573" t="str">
        <f t="shared" si="776"/>
        <v>{5,1,2,53056080,0}|</v>
      </c>
      <c r="CV573" t="str">
        <f t="shared" si="777"/>
        <v>{5,1,3,1139037111,3}}</v>
      </c>
    </row>
    <row r="574" spans="50:100" x14ac:dyDescent="0.15">
      <c r="AX574">
        <v>568</v>
      </c>
      <c r="AZ574">
        <f t="shared" ref="AZ574:BC574" si="831">AZ514</f>
        <v>1</v>
      </c>
      <c r="BA574">
        <f t="shared" si="831"/>
        <v>1</v>
      </c>
      <c r="BB574">
        <f t="shared" si="831"/>
        <v>1</v>
      </c>
      <c r="BC574">
        <f t="shared" si="831"/>
        <v>1</v>
      </c>
      <c r="BE574">
        <f t="shared" si="742"/>
        <v>700</v>
      </c>
      <c r="BF574">
        <f t="shared" si="743"/>
        <v>700</v>
      </c>
      <c r="BG574">
        <f t="shared" si="744"/>
        <v>700</v>
      </c>
      <c r="BH574">
        <f t="shared" si="745"/>
        <v>700</v>
      </c>
      <c r="BN574">
        <f>'sheet1 (2)'!Y573</f>
        <v>258670694</v>
      </c>
      <c r="BO574">
        <f>'sheet1 (2)'!Z573</f>
        <v>280350000</v>
      </c>
      <c r="BP574">
        <f>'sheet1 (2)'!AA573</f>
        <v>6018708020</v>
      </c>
      <c r="BR574">
        <f t="shared" si="751"/>
        <v>36213897</v>
      </c>
      <c r="BS574">
        <f t="shared" si="752"/>
        <v>39249000</v>
      </c>
      <c r="BT574">
        <f t="shared" si="753"/>
        <v>842619122</v>
      </c>
      <c r="BV574">
        <f t="shared" si="754"/>
        <v>36213897</v>
      </c>
      <c r="BW574">
        <f t="shared" si="755"/>
        <v>39249000</v>
      </c>
      <c r="BX574">
        <f t="shared" si="756"/>
        <v>842619122</v>
      </c>
      <c r="BZ574">
        <f t="shared" si="757"/>
        <v>36213897</v>
      </c>
      <c r="CA574">
        <f t="shared" si="758"/>
        <v>39249000</v>
      </c>
      <c r="CB574">
        <f t="shared" si="759"/>
        <v>842619122</v>
      </c>
      <c r="CD574">
        <f t="shared" si="760"/>
        <v>36213897</v>
      </c>
      <c r="CE574">
        <f t="shared" si="761"/>
        <v>39249000</v>
      </c>
      <c r="CF574">
        <f t="shared" si="762"/>
        <v>842619122</v>
      </c>
      <c r="CH574" t="str">
        <f t="shared" si="763"/>
        <v>{{5,1,1,36213897,0}|</v>
      </c>
      <c r="CI574" t="str">
        <f t="shared" si="764"/>
        <v>{5,1,2,39249000,0}|</v>
      </c>
      <c r="CJ574" t="str">
        <f t="shared" si="765"/>
        <v>{5,1,3,842619122,3}}</v>
      </c>
      <c r="CK574" t="str">
        <f t="shared" si="766"/>
        <v/>
      </c>
      <c r="CL574" t="str">
        <f t="shared" si="767"/>
        <v>{{5,1,1,36213897,0}|</v>
      </c>
      <c r="CM574" t="str">
        <f t="shared" si="768"/>
        <v>{5,1,2,39249000,0}|</v>
      </c>
      <c r="CN574" t="str">
        <f t="shared" si="769"/>
        <v>{5,1,3,842619122,3}}</v>
      </c>
      <c r="CO574" t="str">
        <f t="shared" si="770"/>
        <v/>
      </c>
      <c r="CP574" t="str">
        <f t="shared" si="771"/>
        <v>{{5,1,1,36213897,0}|</v>
      </c>
      <c r="CQ574" t="str">
        <f t="shared" si="772"/>
        <v>{5,1,2,39249000,0}|</v>
      </c>
      <c r="CR574" t="str">
        <f t="shared" si="773"/>
        <v>{5,1,3,842619122,3}}</v>
      </c>
      <c r="CS574" t="str">
        <f t="shared" si="774"/>
        <v/>
      </c>
      <c r="CT574" t="str">
        <f t="shared" si="775"/>
        <v>{{5,1,1,36213897,0}|</v>
      </c>
      <c r="CU574" t="str">
        <f t="shared" si="776"/>
        <v>{5,1,2,39249000,0}|</v>
      </c>
      <c r="CV574" t="str">
        <f t="shared" si="777"/>
        <v>{5,1,3,842619122,3}}</v>
      </c>
    </row>
    <row r="575" spans="50:100" x14ac:dyDescent="0.15">
      <c r="AX575">
        <v>569</v>
      </c>
      <c r="AZ575">
        <f t="shared" ref="AZ575:BC575" si="832">AZ515</f>
        <v>1</v>
      </c>
      <c r="BA575">
        <f t="shared" si="832"/>
        <v>1</v>
      </c>
      <c r="BB575">
        <f t="shared" si="832"/>
        <v>0.5</v>
      </c>
      <c r="BC575">
        <f t="shared" si="832"/>
        <v>0</v>
      </c>
      <c r="BE575">
        <f t="shared" si="742"/>
        <v>700</v>
      </c>
      <c r="BF575">
        <f t="shared" si="743"/>
        <v>700</v>
      </c>
      <c r="BG575">
        <f t="shared" si="744"/>
        <v>420</v>
      </c>
      <c r="BH575">
        <f t="shared" si="745"/>
        <v>0</v>
      </c>
      <c r="BN575">
        <f>'sheet1 (2)'!Y574</f>
        <v>253350788</v>
      </c>
      <c r="BO575">
        <f>'sheet1 (2)'!Z574</f>
        <v>321403600</v>
      </c>
      <c r="BP575">
        <f>'sheet1 (2)'!AA574</f>
        <v>6900069289</v>
      </c>
      <c r="BR575">
        <f t="shared" si="751"/>
        <v>35469110</v>
      </c>
      <c r="BS575">
        <f t="shared" si="752"/>
        <v>44996504</v>
      </c>
      <c r="BT575">
        <f t="shared" si="753"/>
        <v>966009700</v>
      </c>
      <c r="BV575">
        <f t="shared" si="754"/>
        <v>35469110</v>
      </c>
      <c r="BW575">
        <f t="shared" si="755"/>
        <v>44996504</v>
      </c>
      <c r="BX575">
        <f t="shared" si="756"/>
        <v>966009700</v>
      </c>
      <c r="BZ575">
        <f t="shared" si="757"/>
        <v>21281466</v>
      </c>
      <c r="CA575">
        <f t="shared" si="758"/>
        <v>26997902</v>
      </c>
      <c r="CB575">
        <f t="shared" si="759"/>
        <v>579605820</v>
      </c>
      <c r="CD575">
        <f t="shared" si="760"/>
        <v>0</v>
      </c>
      <c r="CE575">
        <f t="shared" si="761"/>
        <v>0</v>
      </c>
      <c r="CF575">
        <f t="shared" si="762"/>
        <v>0</v>
      </c>
      <c r="CH575" t="str">
        <f t="shared" si="763"/>
        <v>{{5,1,1,35469110,0}|</v>
      </c>
      <c r="CI575" t="str">
        <f t="shared" si="764"/>
        <v>{5,1,2,44996504,0}|</v>
      </c>
      <c r="CJ575" t="str">
        <f t="shared" si="765"/>
        <v>{5,1,3,966009700,3}}</v>
      </c>
      <c r="CK575" t="str">
        <f t="shared" si="766"/>
        <v/>
      </c>
      <c r="CL575" t="str">
        <f t="shared" si="767"/>
        <v>{{5,1,1,35469110,0}|</v>
      </c>
      <c r="CM575" t="str">
        <f t="shared" si="768"/>
        <v>{5,1,2,44996504,0}|</v>
      </c>
      <c r="CN575" t="str">
        <f t="shared" si="769"/>
        <v>{5,1,3,966009700,3}}</v>
      </c>
      <c r="CO575" t="str">
        <f t="shared" si="770"/>
        <v/>
      </c>
      <c r="CP575" t="str">
        <f t="shared" si="771"/>
        <v>{{5,1,1,21281466,0}|</v>
      </c>
      <c r="CQ575" t="str">
        <f t="shared" si="772"/>
        <v>{5,1,2,26997902,0}|</v>
      </c>
      <c r="CR575" t="str">
        <f t="shared" si="773"/>
        <v>{5,1,3,579605820,3}}</v>
      </c>
      <c r="CS575" t="str">
        <f t="shared" si="774"/>
        <v/>
      </c>
      <c r="CT575" t="str">
        <f t="shared" si="775"/>
        <v>{{5,1,1,0,0}|</v>
      </c>
      <c r="CU575" t="str">
        <f t="shared" si="776"/>
        <v>{5,1,2,0,0}|</v>
      </c>
      <c r="CV575" t="str">
        <f t="shared" si="777"/>
        <v>{5,1,3,0,3}}</v>
      </c>
    </row>
    <row r="576" spans="50:100" x14ac:dyDescent="0.15">
      <c r="AX576">
        <v>570</v>
      </c>
      <c r="AZ576">
        <f t="shared" ref="AZ576:BC576" si="833">AZ516</f>
        <v>1.5</v>
      </c>
      <c r="BA576">
        <f t="shared" si="833"/>
        <v>0.6</v>
      </c>
      <c r="BB576">
        <f t="shared" si="833"/>
        <v>1</v>
      </c>
      <c r="BC576">
        <f t="shared" si="833"/>
        <v>1.5</v>
      </c>
      <c r="BE576">
        <f t="shared" si="742"/>
        <v>1100</v>
      </c>
      <c r="BF576">
        <f t="shared" si="743"/>
        <v>500</v>
      </c>
      <c r="BG576">
        <f t="shared" si="744"/>
        <v>700</v>
      </c>
      <c r="BH576">
        <f t="shared" si="745"/>
        <v>1100</v>
      </c>
      <c r="BN576">
        <f>'sheet1 (2)'!Y575</f>
        <v>410576573</v>
      </c>
      <c r="BO576">
        <f>'sheet1 (2)'!Z575</f>
        <v>372960000</v>
      </c>
      <c r="BP576">
        <f>'sheet1 (2)'!AA575</f>
        <v>8006910446</v>
      </c>
      <c r="BR576">
        <f t="shared" si="751"/>
        <v>90326846</v>
      </c>
      <c r="BS576">
        <f t="shared" si="752"/>
        <v>82051200</v>
      </c>
      <c r="BT576">
        <f t="shared" si="753"/>
        <v>1761520298</v>
      </c>
      <c r="BV576">
        <f t="shared" si="754"/>
        <v>41057657</v>
      </c>
      <c r="BW576">
        <f t="shared" si="755"/>
        <v>37296000</v>
      </c>
      <c r="BX576">
        <f t="shared" si="756"/>
        <v>800691044</v>
      </c>
      <c r="BZ576">
        <f t="shared" si="757"/>
        <v>57480720</v>
      </c>
      <c r="CA576">
        <f t="shared" si="758"/>
        <v>52214400</v>
      </c>
      <c r="CB576">
        <f t="shared" si="759"/>
        <v>1120967462</v>
      </c>
      <c r="CD576">
        <f t="shared" si="760"/>
        <v>90326846</v>
      </c>
      <c r="CE576">
        <f t="shared" si="761"/>
        <v>82051200</v>
      </c>
      <c r="CF576">
        <f t="shared" si="762"/>
        <v>1761520298</v>
      </c>
      <c r="CH576" t="str">
        <f t="shared" si="763"/>
        <v>{{5,1,1,90326846,0}|</v>
      </c>
      <c r="CI576" t="str">
        <f t="shared" si="764"/>
        <v>{5,1,2,82051200,0}|</v>
      </c>
      <c r="CJ576" t="str">
        <f t="shared" si="765"/>
        <v>{5,1,3,1761520298,3}}</v>
      </c>
      <c r="CK576" t="str">
        <f t="shared" si="766"/>
        <v/>
      </c>
      <c r="CL576" t="str">
        <f t="shared" si="767"/>
        <v>{{5,1,1,41057657,0}|</v>
      </c>
      <c r="CM576" t="str">
        <f t="shared" si="768"/>
        <v>{5,1,2,37296000,0}|</v>
      </c>
      <c r="CN576" t="str">
        <f t="shared" si="769"/>
        <v>{5,1,3,800691044,3}}</v>
      </c>
      <c r="CO576" t="str">
        <f t="shared" si="770"/>
        <v/>
      </c>
      <c r="CP576" t="str">
        <f t="shared" si="771"/>
        <v>{{5,1,1,57480720,0}|</v>
      </c>
      <c r="CQ576" t="str">
        <f t="shared" si="772"/>
        <v>{5,1,2,52214400,0}|</v>
      </c>
      <c r="CR576" t="str">
        <f t="shared" si="773"/>
        <v>{5,1,3,1120967462,3}}</v>
      </c>
      <c r="CS576" t="str">
        <f t="shared" si="774"/>
        <v/>
      </c>
      <c r="CT576" t="str">
        <f t="shared" si="775"/>
        <v>{{5,1,1,90326846,0}|</v>
      </c>
      <c r="CU576" t="str">
        <f t="shared" si="776"/>
        <v>{5,1,2,82051200,0}|</v>
      </c>
      <c r="CV576" t="str">
        <f t="shared" si="777"/>
        <v>{5,1,3,1761520298,3}}</v>
      </c>
    </row>
    <row r="577" spans="50:100" x14ac:dyDescent="0.15">
      <c r="AX577">
        <v>571</v>
      </c>
      <c r="AZ577">
        <f t="shared" ref="AZ577:BC577" si="834">AZ517</f>
        <v>0.75</v>
      </c>
      <c r="BA577">
        <f t="shared" si="834"/>
        <v>1</v>
      </c>
      <c r="BB577">
        <f t="shared" si="834"/>
        <v>3</v>
      </c>
      <c r="BC577">
        <f t="shared" si="834"/>
        <v>0.75</v>
      </c>
      <c r="BE577">
        <f t="shared" si="742"/>
        <v>620</v>
      </c>
      <c r="BF577">
        <f t="shared" si="743"/>
        <v>700</v>
      </c>
      <c r="BG577">
        <f t="shared" si="744"/>
        <v>1200</v>
      </c>
      <c r="BH577">
        <f t="shared" si="745"/>
        <v>620</v>
      </c>
      <c r="BN577">
        <f>'sheet1 (2)'!Y576</f>
        <v>431056711</v>
      </c>
      <c r="BO577">
        <f>'sheet1 (2)'!Z576</f>
        <v>365904000</v>
      </c>
      <c r="BP577">
        <f>'sheet1 (2)'!AA576</f>
        <v>7855428357</v>
      </c>
      <c r="BR577">
        <f t="shared" si="751"/>
        <v>53451032</v>
      </c>
      <c r="BS577">
        <f t="shared" si="752"/>
        <v>45372096</v>
      </c>
      <c r="BT577">
        <f t="shared" si="753"/>
        <v>974073116</v>
      </c>
      <c r="BV577">
        <f t="shared" si="754"/>
        <v>60347939</v>
      </c>
      <c r="BW577">
        <f t="shared" si="755"/>
        <v>51226560</v>
      </c>
      <c r="BX577">
        <f t="shared" si="756"/>
        <v>1099759969</v>
      </c>
      <c r="BZ577">
        <f t="shared" si="757"/>
        <v>103453610</v>
      </c>
      <c r="CA577">
        <f t="shared" si="758"/>
        <v>87816960</v>
      </c>
      <c r="CB577">
        <f t="shared" si="759"/>
        <v>1885302805</v>
      </c>
      <c r="CD577">
        <f t="shared" si="760"/>
        <v>53451032</v>
      </c>
      <c r="CE577">
        <f t="shared" si="761"/>
        <v>45372096</v>
      </c>
      <c r="CF577">
        <f t="shared" si="762"/>
        <v>974073116</v>
      </c>
      <c r="CH577" t="str">
        <f t="shared" si="763"/>
        <v>{{5,1,1,53451032,0}|</v>
      </c>
      <c r="CI577" t="str">
        <f t="shared" si="764"/>
        <v>{5,1,2,45372096,0}|</v>
      </c>
      <c r="CJ577" t="str">
        <f t="shared" si="765"/>
        <v>{5,1,3,974073116,3}}</v>
      </c>
      <c r="CK577" t="str">
        <f t="shared" si="766"/>
        <v/>
      </c>
      <c r="CL577" t="str">
        <f t="shared" si="767"/>
        <v>{{5,1,1,60347939,0}|</v>
      </c>
      <c r="CM577" t="str">
        <f t="shared" si="768"/>
        <v>{5,1,2,51226560,0}|</v>
      </c>
      <c r="CN577" t="str">
        <f t="shared" si="769"/>
        <v>{5,1,3,1099759969,3}}</v>
      </c>
      <c r="CO577" t="str">
        <f t="shared" si="770"/>
        <v/>
      </c>
      <c r="CP577" t="str">
        <f t="shared" si="771"/>
        <v>{{5,1,1,103453610,0}|</v>
      </c>
      <c r="CQ577" t="str">
        <f t="shared" si="772"/>
        <v>{5,1,2,87816960,0}|</v>
      </c>
      <c r="CR577" t="str">
        <f t="shared" si="773"/>
        <v>{5,1,3,1885302805,3}}</v>
      </c>
      <c r="CS577" t="str">
        <f t="shared" si="774"/>
        <v/>
      </c>
      <c r="CT577" t="str">
        <f t="shared" si="775"/>
        <v>{{5,1,1,53451032,0}|</v>
      </c>
      <c r="CU577" t="str">
        <f t="shared" si="776"/>
        <v>{5,1,2,45372096,0}|</v>
      </c>
      <c r="CV577" t="str">
        <f t="shared" si="777"/>
        <v>{5,1,3,974073116,3}}</v>
      </c>
    </row>
    <row r="578" spans="50:100" x14ac:dyDescent="0.15">
      <c r="AX578">
        <v>572</v>
      </c>
      <c r="AZ578">
        <f t="shared" ref="AZ578:BC578" si="835">AZ518</f>
        <v>1.5</v>
      </c>
      <c r="BA578">
        <f t="shared" si="835"/>
        <v>0.6</v>
      </c>
      <c r="BB578">
        <f t="shared" si="835"/>
        <v>3</v>
      </c>
      <c r="BC578">
        <f t="shared" si="835"/>
        <v>0.75</v>
      </c>
      <c r="BE578">
        <f t="shared" si="742"/>
        <v>1100</v>
      </c>
      <c r="BF578">
        <f t="shared" si="743"/>
        <v>500</v>
      </c>
      <c r="BG578">
        <f t="shared" si="744"/>
        <v>1200</v>
      </c>
      <c r="BH578">
        <f t="shared" si="745"/>
        <v>620</v>
      </c>
      <c r="BN578">
        <f>'sheet1 (2)'!Y577</f>
        <v>646203</v>
      </c>
      <c r="BO578">
        <f>'sheet1 (2)'!Z577</f>
        <v>75250</v>
      </c>
      <c r="BP578">
        <f>'sheet1 (2)'!AA577</f>
        <v>1615508</v>
      </c>
      <c r="BR578">
        <f t="shared" si="751"/>
        <v>142164</v>
      </c>
      <c r="BS578">
        <f t="shared" si="752"/>
        <v>16555</v>
      </c>
      <c r="BT578">
        <f t="shared" si="753"/>
        <v>355411</v>
      </c>
      <c r="BV578">
        <f t="shared" si="754"/>
        <v>64620</v>
      </c>
      <c r="BW578">
        <f t="shared" si="755"/>
        <v>7525</v>
      </c>
      <c r="BX578">
        <f t="shared" si="756"/>
        <v>161550</v>
      </c>
      <c r="BZ578">
        <f t="shared" si="757"/>
        <v>155088</v>
      </c>
      <c r="CA578">
        <f t="shared" si="758"/>
        <v>18060</v>
      </c>
      <c r="CB578">
        <f t="shared" si="759"/>
        <v>387721</v>
      </c>
      <c r="CD578">
        <f t="shared" si="760"/>
        <v>80129</v>
      </c>
      <c r="CE578">
        <f t="shared" si="761"/>
        <v>9331</v>
      </c>
      <c r="CF578">
        <f t="shared" si="762"/>
        <v>200322</v>
      </c>
      <c r="CH578" t="str">
        <f t="shared" si="763"/>
        <v>{{5,1,1,142164,0}|</v>
      </c>
      <c r="CI578" t="str">
        <f t="shared" si="764"/>
        <v>{5,1,2,16555,0}|</v>
      </c>
      <c r="CJ578" t="str">
        <f t="shared" si="765"/>
        <v>{5,1,3,355411,3}}</v>
      </c>
      <c r="CK578" t="str">
        <f t="shared" si="766"/>
        <v/>
      </c>
      <c r="CL578" t="str">
        <f t="shared" si="767"/>
        <v>{{5,1,1,64620,0}|</v>
      </c>
      <c r="CM578" t="str">
        <f t="shared" si="768"/>
        <v>{5,1,2,7525,0}|</v>
      </c>
      <c r="CN578" t="str">
        <f t="shared" si="769"/>
        <v>{5,1,3,161550,3}}</v>
      </c>
      <c r="CO578" t="str">
        <f t="shared" si="770"/>
        <v/>
      </c>
      <c r="CP578" t="str">
        <f t="shared" si="771"/>
        <v>{{5,1,1,155088,0}|</v>
      </c>
      <c r="CQ578" t="str">
        <f t="shared" si="772"/>
        <v>{5,1,2,18060,0}|</v>
      </c>
      <c r="CR578" t="str">
        <f t="shared" si="773"/>
        <v>{5,1,3,387721,3}}</v>
      </c>
      <c r="CS578" t="str">
        <f t="shared" si="774"/>
        <v/>
      </c>
      <c r="CT578" t="str">
        <f t="shared" si="775"/>
        <v>{{5,1,1,80129,0}|</v>
      </c>
      <c r="CU578" t="str">
        <f t="shared" si="776"/>
        <v>{5,1,2,9331,0}|</v>
      </c>
      <c r="CV578" t="str">
        <f t="shared" si="777"/>
        <v>{5,1,3,200322,3}}</v>
      </c>
    </row>
    <row r="579" spans="50:100" x14ac:dyDescent="0.15">
      <c r="AX579">
        <v>573</v>
      </c>
      <c r="AZ579">
        <f t="shared" ref="AZ579:BC579" si="836">AZ519</f>
        <v>1.5</v>
      </c>
      <c r="BA579">
        <f t="shared" si="836"/>
        <v>0.75</v>
      </c>
      <c r="BB579">
        <f t="shared" si="836"/>
        <v>1</v>
      </c>
      <c r="BC579">
        <f t="shared" si="836"/>
        <v>1</v>
      </c>
      <c r="BE579">
        <f t="shared" ref="BE579:BE606" si="837">VLOOKUP(AZ579,$BJ$3:$BL$16,3,0)</f>
        <v>1100</v>
      </c>
      <c r="BF579">
        <f t="shared" ref="BF579:BF606" si="838">VLOOKUP(BA579,$BJ$3:$BL$16,3,0)</f>
        <v>620</v>
      </c>
      <c r="BG579">
        <f t="shared" ref="BG579:BG606" si="839">VLOOKUP(BB579,$BJ$3:$BL$16,3,0)</f>
        <v>700</v>
      </c>
      <c r="BH579">
        <f t="shared" ref="BH579:BH606" si="840">VLOOKUP(BC579,$BJ$3:$BL$16,3,0)</f>
        <v>700</v>
      </c>
      <c r="BN579">
        <f>'sheet1 (2)'!Y578</f>
        <v>3360257</v>
      </c>
      <c r="BO579">
        <f>'sheet1 (2)'!Z578</f>
        <v>4816000</v>
      </c>
      <c r="BP579">
        <f>'sheet1 (2)'!AA578</f>
        <v>103392537</v>
      </c>
      <c r="BR579">
        <f t="shared" si="751"/>
        <v>739256</v>
      </c>
      <c r="BS579">
        <f t="shared" si="752"/>
        <v>1059520</v>
      </c>
      <c r="BT579">
        <f t="shared" si="753"/>
        <v>22746358</v>
      </c>
      <c r="BV579">
        <f t="shared" si="754"/>
        <v>416671</v>
      </c>
      <c r="BW579">
        <f t="shared" si="755"/>
        <v>597184</v>
      </c>
      <c r="BX579">
        <f t="shared" si="756"/>
        <v>12820674</v>
      </c>
      <c r="BZ579">
        <f t="shared" si="757"/>
        <v>470435</v>
      </c>
      <c r="CA579">
        <f t="shared" si="758"/>
        <v>674240</v>
      </c>
      <c r="CB579">
        <f t="shared" si="759"/>
        <v>14474955</v>
      </c>
      <c r="CD579">
        <f t="shared" si="760"/>
        <v>470435</v>
      </c>
      <c r="CE579">
        <f t="shared" si="761"/>
        <v>674240</v>
      </c>
      <c r="CF579">
        <f t="shared" si="762"/>
        <v>14474955</v>
      </c>
      <c r="CH579" t="str">
        <f t="shared" si="763"/>
        <v>{{5,1,1,739256,0}|</v>
      </c>
      <c r="CI579" t="str">
        <f t="shared" si="764"/>
        <v>{5,1,2,1059520,0}|</v>
      </c>
      <c r="CJ579" t="str">
        <f t="shared" si="765"/>
        <v>{5,1,3,22746358,3}}</v>
      </c>
      <c r="CK579" t="str">
        <f t="shared" si="766"/>
        <v/>
      </c>
      <c r="CL579" t="str">
        <f t="shared" si="767"/>
        <v>{{5,1,1,416671,0}|</v>
      </c>
      <c r="CM579" t="str">
        <f t="shared" si="768"/>
        <v>{5,1,2,597184,0}|</v>
      </c>
      <c r="CN579" t="str">
        <f t="shared" si="769"/>
        <v>{5,1,3,12820674,3}}</v>
      </c>
      <c r="CO579" t="str">
        <f t="shared" si="770"/>
        <v/>
      </c>
      <c r="CP579" t="str">
        <f t="shared" si="771"/>
        <v>{{5,1,1,470435,0}|</v>
      </c>
      <c r="CQ579" t="str">
        <f t="shared" si="772"/>
        <v>{5,1,2,674240,0}|</v>
      </c>
      <c r="CR579" t="str">
        <f t="shared" si="773"/>
        <v>{5,1,3,14474955,3}}</v>
      </c>
      <c r="CS579" t="str">
        <f t="shared" si="774"/>
        <v/>
      </c>
      <c r="CT579" t="str">
        <f t="shared" si="775"/>
        <v>{{5,1,1,470435,0}|</v>
      </c>
      <c r="CU579" t="str">
        <f t="shared" si="776"/>
        <v>{5,1,2,674240,0}|</v>
      </c>
      <c r="CV579" t="str">
        <f t="shared" si="777"/>
        <v>{5,1,3,14474955,3}}</v>
      </c>
    </row>
    <row r="580" spans="50:100" x14ac:dyDescent="0.15">
      <c r="AX580">
        <v>574</v>
      </c>
      <c r="AZ580">
        <f t="shared" ref="AZ580:BC580" si="841">AZ520</f>
        <v>1.5</v>
      </c>
      <c r="BA580">
        <f t="shared" si="841"/>
        <v>1</v>
      </c>
      <c r="BB580">
        <f t="shared" si="841"/>
        <v>0.75</v>
      </c>
      <c r="BC580">
        <f t="shared" si="841"/>
        <v>1</v>
      </c>
      <c r="BE580">
        <f t="shared" si="837"/>
        <v>1100</v>
      </c>
      <c r="BF580">
        <f t="shared" si="838"/>
        <v>700</v>
      </c>
      <c r="BG580">
        <f t="shared" si="839"/>
        <v>620</v>
      </c>
      <c r="BH580">
        <f t="shared" si="840"/>
        <v>700</v>
      </c>
      <c r="BN580">
        <f>'sheet1 (2)'!Y579</f>
        <v>7237477</v>
      </c>
      <c r="BO580">
        <f>'sheet1 (2)'!Z579</f>
        <v>9030000</v>
      </c>
      <c r="BP580">
        <f>'sheet1 (2)'!AA579</f>
        <v>193861007</v>
      </c>
      <c r="BR580">
        <f t="shared" si="751"/>
        <v>1592244</v>
      </c>
      <c r="BS580">
        <f t="shared" si="752"/>
        <v>1986600</v>
      </c>
      <c r="BT580">
        <f t="shared" si="753"/>
        <v>42649421</v>
      </c>
      <c r="BV580">
        <f t="shared" si="754"/>
        <v>1013246</v>
      </c>
      <c r="BW580">
        <f t="shared" si="755"/>
        <v>1264200</v>
      </c>
      <c r="BX580">
        <f t="shared" si="756"/>
        <v>27140540</v>
      </c>
      <c r="BZ580">
        <f t="shared" si="757"/>
        <v>897447</v>
      </c>
      <c r="CA580">
        <f t="shared" si="758"/>
        <v>1119720</v>
      </c>
      <c r="CB580">
        <f t="shared" si="759"/>
        <v>24038764</v>
      </c>
      <c r="CD580">
        <f t="shared" si="760"/>
        <v>1013246</v>
      </c>
      <c r="CE580">
        <f t="shared" si="761"/>
        <v>1264200</v>
      </c>
      <c r="CF580">
        <f t="shared" si="762"/>
        <v>27140540</v>
      </c>
      <c r="CH580" t="str">
        <f t="shared" si="763"/>
        <v>{{5,1,1,1592244,0}|</v>
      </c>
      <c r="CI580" t="str">
        <f t="shared" si="764"/>
        <v>{5,1,2,1986600,0}|</v>
      </c>
      <c r="CJ580" t="str">
        <f t="shared" si="765"/>
        <v>{5,1,3,42649421,3}}</v>
      </c>
      <c r="CK580" t="str">
        <f t="shared" si="766"/>
        <v/>
      </c>
      <c r="CL580" t="str">
        <f t="shared" si="767"/>
        <v>{{5,1,1,1013246,0}|</v>
      </c>
      <c r="CM580" t="str">
        <f t="shared" si="768"/>
        <v>{5,1,2,1264200,0}|</v>
      </c>
      <c r="CN580" t="str">
        <f t="shared" si="769"/>
        <v>{5,1,3,27140540,3}}</v>
      </c>
      <c r="CO580" t="str">
        <f t="shared" si="770"/>
        <v/>
      </c>
      <c r="CP580" t="str">
        <f t="shared" si="771"/>
        <v>{{5,1,1,897447,0}|</v>
      </c>
      <c r="CQ580" t="str">
        <f t="shared" si="772"/>
        <v>{5,1,2,1119720,0}|</v>
      </c>
      <c r="CR580" t="str">
        <f t="shared" si="773"/>
        <v>{5,1,3,24038764,3}}</v>
      </c>
      <c r="CS580" t="str">
        <f t="shared" si="774"/>
        <v/>
      </c>
      <c r="CT580" t="str">
        <f t="shared" si="775"/>
        <v>{{5,1,1,1013246,0}|</v>
      </c>
      <c r="CU580" t="str">
        <f t="shared" si="776"/>
        <v>{5,1,2,1264200,0}|</v>
      </c>
      <c r="CV580" t="str">
        <f t="shared" si="777"/>
        <v>{5,1,3,27140540,3}}</v>
      </c>
    </row>
    <row r="581" spans="50:100" x14ac:dyDescent="0.15">
      <c r="AX581">
        <v>575</v>
      </c>
      <c r="AZ581">
        <f t="shared" ref="AZ581:BC581" si="842">AZ521</f>
        <v>3</v>
      </c>
      <c r="BA581">
        <f t="shared" si="842"/>
        <v>1</v>
      </c>
      <c r="BB581">
        <f t="shared" si="842"/>
        <v>0.75</v>
      </c>
      <c r="BC581">
        <f t="shared" si="842"/>
        <v>0.75</v>
      </c>
      <c r="BE581">
        <f t="shared" si="837"/>
        <v>1200</v>
      </c>
      <c r="BF581">
        <f t="shared" si="838"/>
        <v>700</v>
      </c>
      <c r="BG581">
        <f t="shared" si="839"/>
        <v>620</v>
      </c>
      <c r="BH581">
        <f t="shared" si="840"/>
        <v>620</v>
      </c>
      <c r="BN581">
        <f>'sheet1 (2)'!Y580</f>
        <v>10726975</v>
      </c>
      <c r="BO581">
        <f>'sheet1 (2)'!Z580</f>
        <v>12070100</v>
      </c>
      <c r="BP581">
        <f>'sheet1 (2)'!AA580</f>
        <v>259127546</v>
      </c>
      <c r="BR581">
        <f t="shared" si="751"/>
        <v>2574474</v>
      </c>
      <c r="BS581">
        <f t="shared" si="752"/>
        <v>2896824</v>
      </c>
      <c r="BT581">
        <f t="shared" si="753"/>
        <v>62190611</v>
      </c>
      <c r="BV581">
        <f t="shared" si="754"/>
        <v>1501776</v>
      </c>
      <c r="BW581">
        <f t="shared" si="755"/>
        <v>1689814</v>
      </c>
      <c r="BX581">
        <f t="shared" si="756"/>
        <v>36277856</v>
      </c>
      <c r="BZ581">
        <f t="shared" si="757"/>
        <v>1330144</v>
      </c>
      <c r="CA581">
        <f t="shared" si="758"/>
        <v>1496692</v>
      </c>
      <c r="CB581">
        <f t="shared" si="759"/>
        <v>32131815</v>
      </c>
      <c r="CD581">
        <f t="shared" si="760"/>
        <v>1330144</v>
      </c>
      <c r="CE581">
        <f t="shared" si="761"/>
        <v>1496692</v>
      </c>
      <c r="CF581">
        <f t="shared" si="762"/>
        <v>32131815</v>
      </c>
      <c r="CH581" t="str">
        <f t="shared" si="763"/>
        <v>{{5,1,1,2574474,0}|</v>
      </c>
      <c r="CI581" t="str">
        <f t="shared" si="764"/>
        <v>{5,1,2,2896824,0}|</v>
      </c>
      <c r="CJ581" t="str">
        <f t="shared" si="765"/>
        <v>{5,1,3,62190611,3}}</v>
      </c>
      <c r="CK581" t="str">
        <f t="shared" si="766"/>
        <v/>
      </c>
      <c r="CL581" t="str">
        <f t="shared" si="767"/>
        <v>{{5,1,1,1501776,0}|</v>
      </c>
      <c r="CM581" t="str">
        <f t="shared" si="768"/>
        <v>{5,1,2,1689814,0}|</v>
      </c>
      <c r="CN581" t="str">
        <f t="shared" si="769"/>
        <v>{5,1,3,36277856,3}}</v>
      </c>
      <c r="CO581" t="str">
        <f t="shared" si="770"/>
        <v/>
      </c>
      <c r="CP581" t="str">
        <f t="shared" si="771"/>
        <v>{{5,1,1,1330144,0}|</v>
      </c>
      <c r="CQ581" t="str">
        <f t="shared" si="772"/>
        <v>{5,1,2,1496692,0}|</v>
      </c>
      <c r="CR581" t="str">
        <f t="shared" si="773"/>
        <v>{5,1,3,32131815,3}}</v>
      </c>
      <c r="CS581" t="str">
        <f t="shared" si="774"/>
        <v/>
      </c>
      <c r="CT581" t="str">
        <f t="shared" si="775"/>
        <v>{{5,1,1,1330144,0}|</v>
      </c>
      <c r="CU581" t="str">
        <f t="shared" si="776"/>
        <v>{5,1,2,1496692,0}|</v>
      </c>
      <c r="CV581" t="str">
        <f t="shared" si="777"/>
        <v>{5,1,3,32131815,3}}</v>
      </c>
    </row>
    <row r="582" spans="50:100" x14ac:dyDescent="0.15">
      <c r="AX582">
        <v>576</v>
      </c>
      <c r="AZ582">
        <f t="shared" ref="AZ582:BC582" si="843">AZ522</f>
        <v>1.5</v>
      </c>
      <c r="BA582">
        <f t="shared" si="843"/>
        <v>0.75</v>
      </c>
      <c r="BB582">
        <f t="shared" si="843"/>
        <v>0.5</v>
      </c>
      <c r="BC582">
        <f t="shared" si="843"/>
        <v>0</v>
      </c>
      <c r="BE582">
        <f t="shared" si="837"/>
        <v>1100</v>
      </c>
      <c r="BF582">
        <f t="shared" si="838"/>
        <v>620</v>
      </c>
      <c r="BG582">
        <f t="shared" si="839"/>
        <v>420</v>
      </c>
      <c r="BH582">
        <f t="shared" si="840"/>
        <v>0</v>
      </c>
      <c r="BN582">
        <f>'sheet1 (2)'!Y581</f>
        <v>20287777</v>
      </c>
      <c r="BO582">
        <f>'sheet1 (2)'!Z581</f>
        <v>3780000</v>
      </c>
      <c r="BP582">
        <f>'sheet1 (2)'!AA581</f>
        <v>81151119</v>
      </c>
      <c r="BR582">
        <f t="shared" si="751"/>
        <v>4463310</v>
      </c>
      <c r="BS582">
        <f t="shared" si="752"/>
        <v>831600</v>
      </c>
      <c r="BT582">
        <f t="shared" si="753"/>
        <v>17853246</v>
      </c>
      <c r="BV582">
        <f t="shared" si="754"/>
        <v>2515684</v>
      </c>
      <c r="BW582">
        <f t="shared" si="755"/>
        <v>468720</v>
      </c>
      <c r="BX582">
        <f t="shared" si="756"/>
        <v>10062738</v>
      </c>
      <c r="BZ582">
        <f t="shared" si="757"/>
        <v>1704173</v>
      </c>
      <c r="CA582">
        <f t="shared" si="758"/>
        <v>317520</v>
      </c>
      <c r="CB582">
        <f t="shared" si="759"/>
        <v>6816693</v>
      </c>
      <c r="CD582">
        <f t="shared" si="760"/>
        <v>0</v>
      </c>
      <c r="CE582">
        <f t="shared" si="761"/>
        <v>0</v>
      </c>
      <c r="CF582">
        <f t="shared" si="762"/>
        <v>0</v>
      </c>
      <c r="CH582" t="str">
        <f t="shared" si="763"/>
        <v>{{5,1,1,4463310,0}|</v>
      </c>
      <c r="CI582" t="str">
        <f t="shared" si="764"/>
        <v>{5,1,2,831600,0}|</v>
      </c>
      <c r="CJ582" t="str">
        <f t="shared" si="765"/>
        <v>{5,1,3,17853246,3}}</v>
      </c>
      <c r="CK582" t="str">
        <f t="shared" si="766"/>
        <v/>
      </c>
      <c r="CL582" t="str">
        <f t="shared" si="767"/>
        <v>{{5,1,1,2515684,0}|</v>
      </c>
      <c r="CM582" t="str">
        <f t="shared" si="768"/>
        <v>{5,1,2,468720,0}|</v>
      </c>
      <c r="CN582" t="str">
        <f t="shared" si="769"/>
        <v>{5,1,3,10062738,3}}</v>
      </c>
      <c r="CO582" t="str">
        <f t="shared" si="770"/>
        <v/>
      </c>
      <c r="CP582" t="str">
        <f t="shared" si="771"/>
        <v>{{5,1,1,1704173,0}|</v>
      </c>
      <c r="CQ582" t="str">
        <f t="shared" si="772"/>
        <v>{5,1,2,317520,0}|</v>
      </c>
      <c r="CR582" t="str">
        <f t="shared" si="773"/>
        <v>{5,1,3,6816693,3}}</v>
      </c>
      <c r="CS582" t="str">
        <f t="shared" si="774"/>
        <v/>
      </c>
      <c r="CT582" t="str">
        <f t="shared" si="775"/>
        <v>{{5,1,1,0,0}|</v>
      </c>
      <c r="CU582" t="str">
        <f t="shared" si="776"/>
        <v>{5,1,2,0,0}|</v>
      </c>
      <c r="CV582" t="str">
        <f t="shared" si="777"/>
        <v>{5,1,3,0,3}}</v>
      </c>
    </row>
    <row r="583" spans="50:100" x14ac:dyDescent="0.15">
      <c r="AX583">
        <v>577</v>
      </c>
      <c r="AZ583">
        <f t="shared" ref="AZ583:BC583" si="844">AZ523</f>
        <v>1</v>
      </c>
      <c r="BA583">
        <f t="shared" si="844"/>
        <v>1</v>
      </c>
      <c r="BB583">
        <f t="shared" si="844"/>
        <v>0.75</v>
      </c>
      <c r="BC583">
        <f t="shared" si="844"/>
        <v>1.5</v>
      </c>
      <c r="BE583">
        <f t="shared" si="837"/>
        <v>700</v>
      </c>
      <c r="BF583">
        <f t="shared" si="838"/>
        <v>700</v>
      </c>
      <c r="BG583">
        <f t="shared" si="839"/>
        <v>620</v>
      </c>
      <c r="BH583">
        <f t="shared" si="840"/>
        <v>1100</v>
      </c>
      <c r="BN583">
        <f>'sheet1 (2)'!Y582</f>
        <v>18258997</v>
      </c>
      <c r="BO583">
        <f>'sheet1 (2)'!Z582</f>
        <v>3780000</v>
      </c>
      <c r="BP583">
        <f>'sheet1 (2)'!AA582</f>
        <v>81151119</v>
      </c>
      <c r="BR583">
        <f t="shared" si="751"/>
        <v>2556259</v>
      </c>
      <c r="BS583">
        <f t="shared" si="752"/>
        <v>529200</v>
      </c>
      <c r="BT583">
        <f t="shared" si="753"/>
        <v>11361156</v>
      </c>
      <c r="BV583">
        <f t="shared" si="754"/>
        <v>2556259</v>
      </c>
      <c r="BW583">
        <f t="shared" si="755"/>
        <v>529200</v>
      </c>
      <c r="BX583">
        <f t="shared" si="756"/>
        <v>11361156</v>
      </c>
      <c r="BZ583">
        <f t="shared" si="757"/>
        <v>2264115</v>
      </c>
      <c r="CA583">
        <f t="shared" si="758"/>
        <v>468720</v>
      </c>
      <c r="CB583">
        <f t="shared" si="759"/>
        <v>10062738</v>
      </c>
      <c r="CD583">
        <f t="shared" si="760"/>
        <v>4016979</v>
      </c>
      <c r="CE583">
        <f t="shared" si="761"/>
        <v>831600</v>
      </c>
      <c r="CF583">
        <f t="shared" si="762"/>
        <v>17853246</v>
      </c>
      <c r="CH583" t="str">
        <f t="shared" si="763"/>
        <v>{{5,1,1,2556259,0}|</v>
      </c>
      <c r="CI583" t="str">
        <f t="shared" si="764"/>
        <v>{5,1,2,529200,0}|</v>
      </c>
      <c r="CJ583" t="str">
        <f t="shared" si="765"/>
        <v>{5,1,3,11361156,3}}</v>
      </c>
      <c r="CK583" t="str">
        <f t="shared" si="766"/>
        <v/>
      </c>
      <c r="CL583" t="str">
        <f t="shared" si="767"/>
        <v>{{5,1,1,2556259,0}|</v>
      </c>
      <c r="CM583" t="str">
        <f t="shared" si="768"/>
        <v>{5,1,2,529200,0}|</v>
      </c>
      <c r="CN583" t="str">
        <f t="shared" si="769"/>
        <v>{5,1,3,11361156,3}}</v>
      </c>
      <c r="CO583" t="str">
        <f t="shared" si="770"/>
        <v/>
      </c>
      <c r="CP583" t="str">
        <f t="shared" si="771"/>
        <v>{{5,1,1,2264115,0}|</v>
      </c>
      <c r="CQ583" t="str">
        <f t="shared" si="772"/>
        <v>{5,1,2,468720,0}|</v>
      </c>
      <c r="CR583" t="str">
        <f t="shared" si="773"/>
        <v>{5,1,3,10062738,3}}</v>
      </c>
      <c r="CS583" t="str">
        <f t="shared" si="774"/>
        <v/>
      </c>
      <c r="CT583" t="str">
        <f t="shared" si="775"/>
        <v>{{5,1,1,4016979,0}|</v>
      </c>
      <c r="CU583" t="str">
        <f t="shared" si="776"/>
        <v>{5,1,2,831600,0}|</v>
      </c>
      <c r="CV583" t="str">
        <f t="shared" si="777"/>
        <v>{5,1,3,17853246,3}}</v>
      </c>
    </row>
    <row r="584" spans="50:100" x14ac:dyDescent="0.15">
      <c r="AX584">
        <v>578</v>
      </c>
      <c r="AZ584">
        <f t="shared" ref="AZ584:BC584" si="845">AZ524</f>
        <v>0.5</v>
      </c>
      <c r="BA584">
        <f t="shared" si="845"/>
        <v>0.75</v>
      </c>
      <c r="BB584">
        <f t="shared" si="845"/>
        <v>0</v>
      </c>
      <c r="BC584">
        <f t="shared" si="845"/>
        <v>1.5</v>
      </c>
      <c r="BE584">
        <f t="shared" si="837"/>
        <v>420</v>
      </c>
      <c r="BF584">
        <f t="shared" si="838"/>
        <v>620</v>
      </c>
      <c r="BG584">
        <f t="shared" si="839"/>
        <v>0</v>
      </c>
      <c r="BH584">
        <f t="shared" si="840"/>
        <v>1100</v>
      </c>
      <c r="BN584">
        <f>'sheet1 (2)'!Y583</f>
        <v>27266774</v>
      </c>
      <c r="BO584">
        <f>'sheet1 (2)'!Z583</f>
        <v>4082400</v>
      </c>
      <c r="BP584">
        <f>'sheet1 (2)'!AA583</f>
        <v>87643208</v>
      </c>
      <c r="BR584">
        <f t="shared" ref="BR584:BR606" si="846">INT(BN584/5*$BE584/1000)</f>
        <v>2290409</v>
      </c>
      <c r="BS584">
        <f t="shared" ref="BS584:BS606" si="847">INT(BO584/5*$BE584/1000)</f>
        <v>342921</v>
      </c>
      <c r="BT584">
        <f t="shared" ref="BT584:BT606" si="848">INT(BP584/5*$BE584/1000)</f>
        <v>7362029</v>
      </c>
      <c r="BV584">
        <f t="shared" ref="BV584:BV606" si="849">INT(BN584/5*$BF584/1000)</f>
        <v>3381079</v>
      </c>
      <c r="BW584">
        <f t="shared" ref="BW584:BW606" si="850">INT(BO584/5*$BF584/1000)</f>
        <v>506217</v>
      </c>
      <c r="BX584">
        <f t="shared" ref="BX584:BX606" si="851">INT(BP584/5*$BF584/1000)</f>
        <v>10867757</v>
      </c>
      <c r="BZ584">
        <f t="shared" ref="BZ584:BZ606" si="852">INT(BN584/5*$BG584/1000)</f>
        <v>0</v>
      </c>
      <c r="CA584">
        <f t="shared" ref="CA584:CA606" si="853">INT(BO584/5*$BG584/1000)</f>
        <v>0</v>
      </c>
      <c r="CB584">
        <f t="shared" ref="CB584:CB606" si="854">INT(BP584/5*$BG584/1000)</f>
        <v>0</v>
      </c>
      <c r="CD584">
        <f t="shared" ref="CD584:CD606" si="855">INT(BN584/5*$BH584/1000)</f>
        <v>5998690</v>
      </c>
      <c r="CE584">
        <f t="shared" ref="CE584:CE606" si="856">INT(BO584/5*$BH584/1000)</f>
        <v>898128</v>
      </c>
      <c r="CF584">
        <f t="shared" ref="CF584:CF606" si="857">INT(BP584/5*$BH584/1000)</f>
        <v>19281505</v>
      </c>
      <c r="CH584" t="str">
        <f t="shared" ref="CH584:CH604" si="858">BR$6&amp;BR584&amp;BR$5</f>
        <v>{{5,1,1,2290409,0}|</v>
      </c>
      <c r="CI584" t="str">
        <f t="shared" ref="CI584:CI604" si="859">BS$6&amp;BS584&amp;BS$5</f>
        <v>{5,1,2,342921,0}|</v>
      </c>
      <c r="CJ584" t="str">
        <f t="shared" ref="CJ584:CJ604" si="860">BT$6&amp;BT584&amp;BT$5</f>
        <v>{5,1,3,7362029,3}}</v>
      </c>
      <c r="CK584" t="str">
        <f t="shared" ref="CK584:CK604" si="861">BU$6&amp;BU584&amp;BU$5</f>
        <v/>
      </c>
      <c r="CL584" t="str">
        <f t="shared" ref="CL584:CL604" si="862">BV$6&amp;BV584&amp;BV$5</f>
        <v>{{5,1,1,3381079,0}|</v>
      </c>
      <c r="CM584" t="str">
        <f t="shared" ref="CM584:CM604" si="863">BW$6&amp;BW584&amp;BW$5</f>
        <v>{5,1,2,506217,0}|</v>
      </c>
      <c r="CN584" t="str">
        <f t="shared" ref="CN584:CN604" si="864">BX$6&amp;BX584&amp;BX$5</f>
        <v>{5,1,3,10867757,3}}</v>
      </c>
      <c r="CO584" t="str">
        <f t="shared" ref="CO584:CO604" si="865">BY$6&amp;BY584&amp;BY$5</f>
        <v/>
      </c>
      <c r="CP584" t="str">
        <f t="shared" ref="CP584:CP604" si="866">BZ$6&amp;BZ584&amp;BZ$5</f>
        <v>{{5,1,1,0,0}|</v>
      </c>
      <c r="CQ584" t="str">
        <f t="shared" ref="CQ584:CQ604" si="867">CA$6&amp;CA584&amp;CA$5</f>
        <v>{5,1,2,0,0}|</v>
      </c>
      <c r="CR584" t="str">
        <f t="shared" ref="CR584:CR604" si="868">CB$6&amp;CB584&amp;CB$5</f>
        <v>{5,1,3,0,3}}</v>
      </c>
      <c r="CS584" t="str">
        <f t="shared" ref="CS584:CS604" si="869">CC$6&amp;CC584&amp;CC$5</f>
        <v/>
      </c>
      <c r="CT584" t="str">
        <f t="shared" ref="CT584:CT604" si="870">CD$6&amp;CD584&amp;CD$5</f>
        <v>{{5,1,1,5998690,0}|</v>
      </c>
      <c r="CU584" t="str">
        <f t="shared" ref="CU584:CU604" si="871">CE$6&amp;CE584&amp;CE$5</f>
        <v>{5,1,2,898128,0}|</v>
      </c>
      <c r="CV584" t="str">
        <f t="shared" ref="CV584:CV604" si="872">CF$6&amp;CF584&amp;CF$5</f>
        <v>{5,1,3,19281505,3}}</v>
      </c>
    </row>
    <row r="585" spans="50:100" x14ac:dyDescent="0.15">
      <c r="AX585">
        <v>579</v>
      </c>
      <c r="AZ585">
        <f t="shared" ref="AZ585:BC585" si="873">AZ525</f>
        <v>0</v>
      </c>
      <c r="BA585">
        <f t="shared" si="873"/>
        <v>0.42857142857142855</v>
      </c>
      <c r="BB585">
        <f t="shared" si="873"/>
        <v>0.75</v>
      </c>
      <c r="BC585">
        <f t="shared" si="873"/>
        <v>3</v>
      </c>
      <c r="BE585">
        <f t="shared" si="837"/>
        <v>0</v>
      </c>
      <c r="BF585">
        <f t="shared" si="838"/>
        <v>280</v>
      </c>
      <c r="BG585">
        <f t="shared" si="839"/>
        <v>620</v>
      </c>
      <c r="BH585">
        <f t="shared" si="840"/>
        <v>1200</v>
      </c>
      <c r="BN585">
        <f>'sheet1 (2)'!Y584</f>
        <v>43641267</v>
      </c>
      <c r="BO585">
        <f>'sheet1 (2)'!Z584</f>
        <v>5544000</v>
      </c>
      <c r="BP585">
        <f>'sheet1 (2)'!AA584</f>
        <v>119021641</v>
      </c>
      <c r="BR585">
        <f t="shared" si="846"/>
        <v>0</v>
      </c>
      <c r="BS585">
        <f t="shared" si="847"/>
        <v>0</v>
      </c>
      <c r="BT585">
        <f t="shared" si="848"/>
        <v>0</v>
      </c>
      <c r="BV585">
        <f t="shared" si="849"/>
        <v>2443910</v>
      </c>
      <c r="BW585">
        <f t="shared" si="850"/>
        <v>310464</v>
      </c>
      <c r="BX585">
        <f t="shared" si="851"/>
        <v>6665211</v>
      </c>
      <c r="BZ585">
        <f t="shared" si="852"/>
        <v>5411517</v>
      </c>
      <c r="CA585">
        <f t="shared" si="853"/>
        <v>687456</v>
      </c>
      <c r="CB585">
        <f t="shared" si="854"/>
        <v>14758683</v>
      </c>
      <c r="CD585">
        <f t="shared" si="855"/>
        <v>10473904</v>
      </c>
      <c r="CE585">
        <f t="shared" si="856"/>
        <v>1330560</v>
      </c>
      <c r="CF585">
        <f t="shared" si="857"/>
        <v>28565193</v>
      </c>
      <c r="CH585" t="str">
        <f t="shared" si="858"/>
        <v>{{5,1,1,0,0}|</v>
      </c>
      <c r="CI585" t="str">
        <f t="shared" si="859"/>
        <v>{5,1,2,0,0}|</v>
      </c>
      <c r="CJ585" t="str">
        <f t="shared" si="860"/>
        <v>{5,1,3,0,3}}</v>
      </c>
      <c r="CK585" t="str">
        <f t="shared" si="861"/>
        <v/>
      </c>
      <c r="CL585" t="str">
        <f t="shared" si="862"/>
        <v>{{5,1,1,2443910,0}|</v>
      </c>
      <c r="CM585" t="str">
        <f t="shared" si="863"/>
        <v>{5,1,2,310464,0}|</v>
      </c>
      <c r="CN585" t="str">
        <f t="shared" si="864"/>
        <v>{5,1,3,6665211,3}}</v>
      </c>
      <c r="CO585" t="str">
        <f t="shared" si="865"/>
        <v/>
      </c>
      <c r="CP585" t="str">
        <f t="shared" si="866"/>
        <v>{{5,1,1,5411517,0}|</v>
      </c>
      <c r="CQ585" t="str">
        <f t="shared" si="867"/>
        <v>{5,1,2,687456,0}|</v>
      </c>
      <c r="CR585" t="str">
        <f t="shared" si="868"/>
        <v>{5,1,3,14758683,3}}</v>
      </c>
      <c r="CS585" t="str">
        <f t="shared" si="869"/>
        <v/>
      </c>
      <c r="CT585" t="str">
        <f t="shared" si="870"/>
        <v>{{5,1,1,10473904,0}|</v>
      </c>
      <c r="CU585" t="str">
        <f t="shared" si="871"/>
        <v>{5,1,2,1330560,0}|</v>
      </c>
      <c r="CV585" t="str">
        <f t="shared" si="872"/>
        <v>{5,1,3,28565193,3}}</v>
      </c>
    </row>
    <row r="586" spans="50:100" x14ac:dyDescent="0.15">
      <c r="AX586">
        <v>580</v>
      </c>
      <c r="AZ586">
        <f t="shared" ref="AZ586:BC586" si="874">AZ526</f>
        <v>3</v>
      </c>
      <c r="BA586">
        <f t="shared" si="874"/>
        <v>0.75</v>
      </c>
      <c r="BB586">
        <f t="shared" si="874"/>
        <v>1.5</v>
      </c>
      <c r="BC586">
        <f t="shared" si="874"/>
        <v>0.6</v>
      </c>
      <c r="BE586">
        <f t="shared" si="837"/>
        <v>1200</v>
      </c>
      <c r="BF586">
        <f t="shared" si="838"/>
        <v>620</v>
      </c>
      <c r="BG586">
        <f t="shared" si="839"/>
        <v>1100</v>
      </c>
      <c r="BH586">
        <f t="shared" si="840"/>
        <v>500</v>
      </c>
      <c r="BN586">
        <f>'sheet1 (2)'!Y585</f>
        <v>53860298</v>
      </c>
      <c r="BO586">
        <f>'sheet1 (2)'!Z585</f>
        <v>34496000</v>
      </c>
      <c r="BP586">
        <f>'sheet1 (2)'!AA585</f>
        <v>740579103</v>
      </c>
      <c r="BR586">
        <f t="shared" si="846"/>
        <v>12926471</v>
      </c>
      <c r="BS586">
        <f t="shared" si="847"/>
        <v>8279040</v>
      </c>
      <c r="BT586">
        <f t="shared" si="848"/>
        <v>177738984</v>
      </c>
      <c r="BV586">
        <f t="shared" si="849"/>
        <v>6678676</v>
      </c>
      <c r="BW586">
        <f t="shared" si="850"/>
        <v>4277504</v>
      </c>
      <c r="BX586">
        <f t="shared" si="851"/>
        <v>91831808</v>
      </c>
      <c r="BZ586">
        <f t="shared" si="852"/>
        <v>11849265</v>
      </c>
      <c r="CA586">
        <f t="shared" si="853"/>
        <v>7589120</v>
      </c>
      <c r="CB586">
        <f t="shared" si="854"/>
        <v>162927402</v>
      </c>
      <c r="CD586">
        <f t="shared" si="855"/>
        <v>5386029</v>
      </c>
      <c r="CE586">
        <f t="shared" si="856"/>
        <v>3449600</v>
      </c>
      <c r="CF586">
        <f t="shared" si="857"/>
        <v>74057910</v>
      </c>
      <c r="CH586" t="str">
        <f t="shared" si="858"/>
        <v>{{5,1,1,12926471,0}|</v>
      </c>
      <c r="CI586" t="str">
        <f t="shared" si="859"/>
        <v>{5,1,2,8279040,0}|</v>
      </c>
      <c r="CJ586" t="str">
        <f t="shared" si="860"/>
        <v>{5,1,3,177738984,3}}</v>
      </c>
      <c r="CK586" t="str">
        <f t="shared" si="861"/>
        <v/>
      </c>
      <c r="CL586" t="str">
        <f t="shared" si="862"/>
        <v>{{5,1,1,6678676,0}|</v>
      </c>
      <c r="CM586" t="str">
        <f t="shared" si="863"/>
        <v>{5,1,2,4277504,0}|</v>
      </c>
      <c r="CN586" t="str">
        <f t="shared" si="864"/>
        <v>{5,1,3,91831808,3}}</v>
      </c>
      <c r="CO586" t="str">
        <f t="shared" si="865"/>
        <v/>
      </c>
      <c r="CP586" t="str">
        <f t="shared" si="866"/>
        <v>{{5,1,1,11849265,0}|</v>
      </c>
      <c r="CQ586" t="str">
        <f t="shared" si="867"/>
        <v>{5,1,2,7589120,0}|</v>
      </c>
      <c r="CR586" t="str">
        <f t="shared" si="868"/>
        <v>{5,1,3,162927402,3}}</v>
      </c>
      <c r="CS586" t="str">
        <f t="shared" si="869"/>
        <v/>
      </c>
      <c r="CT586" t="str">
        <f t="shared" si="870"/>
        <v>{{5,1,1,5386029,0}|</v>
      </c>
      <c r="CU586" t="str">
        <f t="shared" si="871"/>
        <v>{5,1,2,3449600,0}|</v>
      </c>
      <c r="CV586" t="str">
        <f t="shared" si="872"/>
        <v>{5,1,3,74057910,3}}</v>
      </c>
    </row>
    <row r="587" spans="50:100" x14ac:dyDescent="0.15">
      <c r="AX587">
        <v>581</v>
      </c>
      <c r="AZ587">
        <f t="shared" ref="AZ587:BC587" si="875">AZ527</f>
        <v>1.5</v>
      </c>
      <c r="BA587">
        <f t="shared" si="875"/>
        <v>1</v>
      </c>
      <c r="BB587">
        <f t="shared" si="875"/>
        <v>1.5</v>
      </c>
      <c r="BC587">
        <f t="shared" si="875"/>
        <v>0.6</v>
      </c>
      <c r="BE587">
        <f t="shared" si="837"/>
        <v>1100</v>
      </c>
      <c r="BF587">
        <f t="shared" si="838"/>
        <v>700</v>
      </c>
      <c r="BG587">
        <f t="shared" si="839"/>
        <v>1100</v>
      </c>
      <c r="BH587">
        <f t="shared" si="840"/>
        <v>500</v>
      </c>
      <c r="BN587">
        <f>'sheet1 (2)'!Y586</f>
        <v>73577014</v>
      </c>
      <c r="BO587">
        <f>'sheet1 (2)'!Z586</f>
        <v>35700000</v>
      </c>
      <c r="BP587">
        <f>'sheet1 (2)'!AA586</f>
        <v>766427237</v>
      </c>
      <c r="BR587">
        <f t="shared" si="846"/>
        <v>16186943</v>
      </c>
      <c r="BS587">
        <f t="shared" si="847"/>
        <v>7854000</v>
      </c>
      <c r="BT587">
        <f t="shared" si="848"/>
        <v>168613992</v>
      </c>
      <c r="BV587">
        <f t="shared" si="849"/>
        <v>10300781</v>
      </c>
      <c r="BW587">
        <f t="shared" si="850"/>
        <v>4998000</v>
      </c>
      <c r="BX587">
        <f t="shared" si="851"/>
        <v>107299813</v>
      </c>
      <c r="BZ587">
        <f t="shared" si="852"/>
        <v>16186943</v>
      </c>
      <c r="CA587">
        <f t="shared" si="853"/>
        <v>7854000</v>
      </c>
      <c r="CB587">
        <f t="shared" si="854"/>
        <v>168613992</v>
      </c>
      <c r="CD587">
        <f t="shared" si="855"/>
        <v>7357701</v>
      </c>
      <c r="CE587">
        <f t="shared" si="856"/>
        <v>3570000</v>
      </c>
      <c r="CF587">
        <f t="shared" si="857"/>
        <v>76642723</v>
      </c>
      <c r="CH587" t="str">
        <f t="shared" si="858"/>
        <v>{{5,1,1,16186943,0}|</v>
      </c>
      <c r="CI587" t="str">
        <f t="shared" si="859"/>
        <v>{5,1,2,7854000,0}|</v>
      </c>
      <c r="CJ587" t="str">
        <f t="shared" si="860"/>
        <v>{5,1,3,168613992,3}}</v>
      </c>
      <c r="CK587" t="str">
        <f t="shared" si="861"/>
        <v/>
      </c>
      <c r="CL587" t="str">
        <f t="shared" si="862"/>
        <v>{{5,1,1,10300781,0}|</v>
      </c>
      <c r="CM587" t="str">
        <f t="shared" si="863"/>
        <v>{5,1,2,4998000,0}|</v>
      </c>
      <c r="CN587" t="str">
        <f t="shared" si="864"/>
        <v>{5,1,3,107299813,3}}</v>
      </c>
      <c r="CO587" t="str">
        <f t="shared" si="865"/>
        <v/>
      </c>
      <c r="CP587" t="str">
        <f t="shared" si="866"/>
        <v>{{5,1,1,16186943,0}|</v>
      </c>
      <c r="CQ587" t="str">
        <f t="shared" si="867"/>
        <v>{5,1,2,7854000,0}|</v>
      </c>
      <c r="CR587" t="str">
        <f t="shared" si="868"/>
        <v>{5,1,3,168613992,3}}</v>
      </c>
      <c r="CS587" t="str">
        <f t="shared" si="869"/>
        <v/>
      </c>
      <c r="CT587" t="str">
        <f t="shared" si="870"/>
        <v>{{5,1,1,7357701,0}|</v>
      </c>
      <c r="CU587" t="str">
        <f t="shared" si="871"/>
        <v>{5,1,2,3570000,0}|</v>
      </c>
      <c r="CV587" t="str">
        <f t="shared" si="872"/>
        <v>{5,1,3,76642723,3}}</v>
      </c>
    </row>
    <row r="588" spans="50:100" x14ac:dyDescent="0.15">
      <c r="AX588">
        <v>582</v>
      </c>
      <c r="AZ588">
        <f t="shared" ref="AZ588:BC588" si="876">AZ528</f>
        <v>0</v>
      </c>
      <c r="BA588">
        <f t="shared" si="876"/>
        <v>0.75</v>
      </c>
      <c r="BB588">
        <f t="shared" si="876"/>
        <v>0.6</v>
      </c>
      <c r="BC588">
        <f t="shared" si="876"/>
        <v>1</v>
      </c>
      <c r="BE588">
        <f t="shared" si="837"/>
        <v>0</v>
      </c>
      <c r="BF588">
        <f t="shared" si="838"/>
        <v>620</v>
      </c>
      <c r="BG588">
        <f t="shared" si="839"/>
        <v>500</v>
      </c>
      <c r="BH588">
        <f t="shared" si="840"/>
        <v>700</v>
      </c>
      <c r="BN588">
        <f>'sheet1 (2)'!Y587</f>
        <v>166630297</v>
      </c>
      <c r="BO588">
        <f>'sheet1 (2)'!Z587</f>
        <v>221760000</v>
      </c>
      <c r="BP588">
        <f>'sheet1 (2)'!AA587</f>
        <v>4760865669</v>
      </c>
      <c r="BR588">
        <f t="shared" si="846"/>
        <v>0</v>
      </c>
      <c r="BS588">
        <f t="shared" si="847"/>
        <v>0</v>
      </c>
      <c r="BT588">
        <f t="shared" si="848"/>
        <v>0</v>
      </c>
      <c r="BV588">
        <f t="shared" si="849"/>
        <v>20662156</v>
      </c>
      <c r="BW588">
        <f t="shared" si="850"/>
        <v>27498240</v>
      </c>
      <c r="BX588">
        <f t="shared" si="851"/>
        <v>590347342</v>
      </c>
      <c r="BZ588">
        <f t="shared" si="852"/>
        <v>16663029</v>
      </c>
      <c r="CA588">
        <f t="shared" si="853"/>
        <v>22176000</v>
      </c>
      <c r="CB588">
        <f t="shared" si="854"/>
        <v>476086566</v>
      </c>
      <c r="CD588">
        <f t="shared" si="855"/>
        <v>23328241</v>
      </c>
      <c r="CE588">
        <f t="shared" si="856"/>
        <v>31046400</v>
      </c>
      <c r="CF588">
        <f t="shared" si="857"/>
        <v>666521193</v>
      </c>
      <c r="CH588" t="str">
        <f t="shared" si="858"/>
        <v>{{5,1,1,0,0}|</v>
      </c>
      <c r="CI588" t="str">
        <f t="shared" si="859"/>
        <v>{5,1,2,0,0}|</v>
      </c>
      <c r="CJ588" t="str">
        <f t="shared" si="860"/>
        <v>{5,1,3,0,3}}</v>
      </c>
      <c r="CK588" t="str">
        <f t="shared" si="861"/>
        <v/>
      </c>
      <c r="CL588" t="str">
        <f t="shared" si="862"/>
        <v>{{5,1,1,20662156,0}|</v>
      </c>
      <c r="CM588" t="str">
        <f t="shared" si="863"/>
        <v>{5,1,2,27498240,0}|</v>
      </c>
      <c r="CN588" t="str">
        <f t="shared" si="864"/>
        <v>{5,1,3,590347342,3}}</v>
      </c>
      <c r="CO588" t="str">
        <f t="shared" si="865"/>
        <v/>
      </c>
      <c r="CP588" t="str">
        <f t="shared" si="866"/>
        <v>{{5,1,1,16663029,0}|</v>
      </c>
      <c r="CQ588" t="str">
        <f t="shared" si="867"/>
        <v>{5,1,2,22176000,0}|</v>
      </c>
      <c r="CR588" t="str">
        <f t="shared" si="868"/>
        <v>{5,1,3,476086566,3}}</v>
      </c>
      <c r="CS588" t="str">
        <f t="shared" si="869"/>
        <v/>
      </c>
      <c r="CT588" t="str">
        <f t="shared" si="870"/>
        <v>{{5,1,1,23328241,0}|</v>
      </c>
      <c r="CU588" t="str">
        <f t="shared" si="871"/>
        <v>{5,1,2,31046400,0}|</v>
      </c>
      <c r="CV588" t="str">
        <f t="shared" si="872"/>
        <v>{5,1,3,666521193,3}}</v>
      </c>
    </row>
    <row r="589" spans="50:100" x14ac:dyDescent="0.15">
      <c r="AX589">
        <v>583</v>
      </c>
      <c r="AZ589">
        <f t="shared" ref="AZ589:BC589" si="877">AZ529</f>
        <v>0.75</v>
      </c>
      <c r="BA589">
        <f t="shared" si="877"/>
        <v>1</v>
      </c>
      <c r="BB589">
        <f t="shared" si="877"/>
        <v>1</v>
      </c>
      <c r="BC589">
        <f t="shared" si="877"/>
        <v>1.5</v>
      </c>
      <c r="BE589">
        <f t="shared" si="837"/>
        <v>620</v>
      </c>
      <c r="BF589">
        <f t="shared" si="838"/>
        <v>700</v>
      </c>
      <c r="BG589">
        <f t="shared" si="839"/>
        <v>700</v>
      </c>
      <c r="BH589">
        <f t="shared" si="840"/>
        <v>1100</v>
      </c>
      <c r="BN589">
        <f>'sheet1 (2)'!Y588</f>
        <v>171198805</v>
      </c>
      <c r="BO589">
        <f>'sheet1 (2)'!Z588</f>
        <v>249200000</v>
      </c>
      <c r="BP589">
        <f>'sheet1 (2)'!AA588</f>
        <v>5349962684</v>
      </c>
      <c r="BR589">
        <f t="shared" si="846"/>
        <v>21228651</v>
      </c>
      <c r="BS589">
        <f t="shared" si="847"/>
        <v>30900800</v>
      </c>
      <c r="BT589">
        <f t="shared" si="848"/>
        <v>663395372</v>
      </c>
      <c r="BV589">
        <f t="shared" si="849"/>
        <v>23967832</v>
      </c>
      <c r="BW589">
        <f t="shared" si="850"/>
        <v>34888000</v>
      </c>
      <c r="BX589">
        <f t="shared" si="851"/>
        <v>748994775</v>
      </c>
      <c r="BZ589">
        <f t="shared" si="852"/>
        <v>23967832</v>
      </c>
      <c r="CA589">
        <f t="shared" si="853"/>
        <v>34888000</v>
      </c>
      <c r="CB589">
        <f t="shared" si="854"/>
        <v>748994775</v>
      </c>
      <c r="CD589">
        <f t="shared" si="855"/>
        <v>37663737</v>
      </c>
      <c r="CE589">
        <f t="shared" si="856"/>
        <v>54824000</v>
      </c>
      <c r="CF589">
        <f t="shared" si="857"/>
        <v>1176991790</v>
      </c>
      <c r="CH589" t="str">
        <f t="shared" si="858"/>
        <v>{{5,1,1,21228651,0}|</v>
      </c>
      <c r="CI589" t="str">
        <f t="shared" si="859"/>
        <v>{5,1,2,30900800,0}|</v>
      </c>
      <c r="CJ589" t="str">
        <f t="shared" si="860"/>
        <v>{5,1,3,663395372,3}}</v>
      </c>
      <c r="CK589" t="str">
        <f t="shared" si="861"/>
        <v/>
      </c>
      <c r="CL589" t="str">
        <f t="shared" si="862"/>
        <v>{{5,1,1,23967832,0}|</v>
      </c>
      <c r="CM589" t="str">
        <f t="shared" si="863"/>
        <v>{5,1,2,34888000,0}|</v>
      </c>
      <c r="CN589" t="str">
        <f t="shared" si="864"/>
        <v>{5,1,3,748994775,3}}</v>
      </c>
      <c r="CO589" t="str">
        <f t="shared" si="865"/>
        <v/>
      </c>
      <c r="CP589" t="str">
        <f t="shared" si="866"/>
        <v>{{5,1,1,23967832,0}|</v>
      </c>
      <c r="CQ589" t="str">
        <f t="shared" si="867"/>
        <v>{5,1,2,34888000,0}|</v>
      </c>
      <c r="CR589" t="str">
        <f t="shared" si="868"/>
        <v>{5,1,3,748994775,3}}</v>
      </c>
      <c r="CS589" t="str">
        <f t="shared" si="869"/>
        <v/>
      </c>
      <c r="CT589" t="str">
        <f t="shared" si="870"/>
        <v>{{5,1,1,37663737,0}|</v>
      </c>
      <c r="CU589" t="str">
        <f t="shared" si="871"/>
        <v>{5,1,2,54824000,0}|</v>
      </c>
      <c r="CV589" t="str">
        <f t="shared" si="872"/>
        <v>{5,1,3,1176991790,3}}</v>
      </c>
    </row>
    <row r="590" spans="50:100" x14ac:dyDescent="0.15">
      <c r="AX590">
        <v>584</v>
      </c>
      <c r="AZ590">
        <f t="shared" ref="AZ590:BC590" si="878">AZ530</f>
        <v>3</v>
      </c>
      <c r="BA590">
        <f t="shared" si="878"/>
        <v>1</v>
      </c>
      <c r="BB590">
        <f t="shared" si="878"/>
        <v>0.6</v>
      </c>
      <c r="BC590">
        <f t="shared" si="878"/>
        <v>1</v>
      </c>
      <c r="BE590">
        <f t="shared" si="837"/>
        <v>1200</v>
      </c>
      <c r="BF590">
        <f t="shared" si="838"/>
        <v>700</v>
      </c>
      <c r="BG590">
        <f t="shared" si="839"/>
        <v>500</v>
      </c>
      <c r="BH590">
        <f t="shared" si="840"/>
        <v>700</v>
      </c>
      <c r="BN590">
        <f>'sheet1 (2)'!Y589</f>
        <v>166209514</v>
      </c>
      <c r="BO590">
        <f>'sheet1 (2)'!Z589</f>
        <v>276500000</v>
      </c>
      <c r="BP590">
        <f>'sheet1 (2)'!AA589</f>
        <v>5936054103</v>
      </c>
      <c r="BR590">
        <f t="shared" si="846"/>
        <v>39890283</v>
      </c>
      <c r="BS590">
        <f t="shared" si="847"/>
        <v>66360000</v>
      </c>
      <c r="BT590">
        <f t="shared" si="848"/>
        <v>1424652984</v>
      </c>
      <c r="BV590">
        <f t="shared" si="849"/>
        <v>23269331</v>
      </c>
      <c r="BW590">
        <f t="shared" si="850"/>
        <v>38710000</v>
      </c>
      <c r="BX590">
        <f t="shared" si="851"/>
        <v>831047574</v>
      </c>
      <c r="BZ590">
        <f t="shared" si="852"/>
        <v>16620951</v>
      </c>
      <c r="CA590">
        <f t="shared" si="853"/>
        <v>27650000</v>
      </c>
      <c r="CB590">
        <f t="shared" si="854"/>
        <v>593605410</v>
      </c>
      <c r="CD590">
        <f t="shared" si="855"/>
        <v>23269331</v>
      </c>
      <c r="CE590">
        <f t="shared" si="856"/>
        <v>38710000</v>
      </c>
      <c r="CF590">
        <f t="shared" si="857"/>
        <v>831047574</v>
      </c>
      <c r="CH590" t="str">
        <f t="shared" si="858"/>
        <v>{{5,1,1,39890283,0}|</v>
      </c>
      <c r="CI590" t="str">
        <f t="shared" si="859"/>
        <v>{5,1,2,66360000,0}|</v>
      </c>
      <c r="CJ590" t="str">
        <f t="shared" si="860"/>
        <v>{5,1,3,1424652984,3}}</v>
      </c>
      <c r="CK590" t="str">
        <f t="shared" si="861"/>
        <v/>
      </c>
      <c r="CL590" t="str">
        <f t="shared" si="862"/>
        <v>{{5,1,1,23269331,0}|</v>
      </c>
      <c r="CM590" t="str">
        <f t="shared" si="863"/>
        <v>{5,1,2,38710000,0}|</v>
      </c>
      <c r="CN590" t="str">
        <f t="shared" si="864"/>
        <v>{5,1,3,831047574,3}}</v>
      </c>
      <c r="CO590" t="str">
        <f t="shared" si="865"/>
        <v/>
      </c>
      <c r="CP590" t="str">
        <f t="shared" si="866"/>
        <v>{{5,1,1,16620951,0}|</v>
      </c>
      <c r="CQ590" t="str">
        <f t="shared" si="867"/>
        <v>{5,1,2,27650000,0}|</v>
      </c>
      <c r="CR590" t="str">
        <f t="shared" si="868"/>
        <v>{5,1,3,593605410,3}}</v>
      </c>
      <c r="CS590" t="str">
        <f t="shared" si="869"/>
        <v/>
      </c>
      <c r="CT590" t="str">
        <f t="shared" si="870"/>
        <v>{{5,1,1,23269331,0}|</v>
      </c>
      <c r="CU590" t="str">
        <f t="shared" si="871"/>
        <v>{5,1,2,38710000,0}|</v>
      </c>
      <c r="CV590" t="str">
        <f t="shared" si="872"/>
        <v>{5,1,3,831047574,3}}</v>
      </c>
    </row>
    <row r="591" spans="50:100" x14ac:dyDescent="0.15">
      <c r="AX591">
        <v>585</v>
      </c>
      <c r="AZ591">
        <f t="shared" ref="AZ591:BC591" si="879">AZ531</f>
        <v>1.5</v>
      </c>
      <c r="BA591">
        <f t="shared" si="879"/>
        <v>1.5</v>
      </c>
      <c r="BB591">
        <f t="shared" si="879"/>
        <v>0.375</v>
      </c>
      <c r="BC591">
        <f t="shared" si="879"/>
        <v>0</v>
      </c>
      <c r="BE591">
        <f t="shared" si="837"/>
        <v>1100</v>
      </c>
      <c r="BF591">
        <f t="shared" si="838"/>
        <v>1100</v>
      </c>
      <c r="BG591">
        <f t="shared" si="839"/>
        <v>200</v>
      </c>
      <c r="BH591">
        <f t="shared" si="840"/>
        <v>0</v>
      </c>
      <c r="BN591">
        <f>'sheet1 (2)'!Y590</f>
        <v>266897013</v>
      </c>
      <c r="BO591">
        <f>'sheet1 (2)'!Z590</f>
        <v>310800000</v>
      </c>
      <c r="BP591">
        <f>'sheet1 (2)'!AA590</f>
        <v>6672425372</v>
      </c>
      <c r="BR591">
        <f t="shared" si="846"/>
        <v>58717342</v>
      </c>
      <c r="BS591">
        <f t="shared" si="847"/>
        <v>68376000</v>
      </c>
      <c r="BT591">
        <f t="shared" si="848"/>
        <v>1467933581</v>
      </c>
      <c r="BV591">
        <f t="shared" si="849"/>
        <v>58717342</v>
      </c>
      <c r="BW591">
        <f t="shared" si="850"/>
        <v>68376000</v>
      </c>
      <c r="BX591">
        <f t="shared" si="851"/>
        <v>1467933581</v>
      </c>
      <c r="BZ591">
        <f t="shared" si="852"/>
        <v>10675880</v>
      </c>
      <c r="CA591">
        <f t="shared" si="853"/>
        <v>12432000</v>
      </c>
      <c r="CB591">
        <f t="shared" si="854"/>
        <v>266897014</v>
      </c>
      <c r="CD591">
        <f t="shared" si="855"/>
        <v>0</v>
      </c>
      <c r="CE591">
        <f t="shared" si="856"/>
        <v>0</v>
      </c>
      <c r="CF591">
        <f t="shared" si="857"/>
        <v>0</v>
      </c>
      <c r="CH591" t="str">
        <f t="shared" si="858"/>
        <v>{{5,1,1,58717342,0}|</v>
      </c>
      <c r="CI591" t="str">
        <f t="shared" si="859"/>
        <v>{5,1,2,68376000,0}|</v>
      </c>
      <c r="CJ591" t="str">
        <f t="shared" si="860"/>
        <v>{5,1,3,1467933581,3}}</v>
      </c>
      <c r="CK591" t="str">
        <f t="shared" si="861"/>
        <v/>
      </c>
      <c r="CL591" t="str">
        <f t="shared" si="862"/>
        <v>{{5,1,1,58717342,0}|</v>
      </c>
      <c r="CM591" t="str">
        <f t="shared" si="863"/>
        <v>{5,1,2,68376000,0}|</v>
      </c>
      <c r="CN591" t="str">
        <f t="shared" si="864"/>
        <v>{5,1,3,1467933581,3}}</v>
      </c>
      <c r="CO591" t="str">
        <f t="shared" si="865"/>
        <v/>
      </c>
      <c r="CP591" t="str">
        <f t="shared" si="866"/>
        <v>{{5,1,1,10675880,0}|</v>
      </c>
      <c r="CQ591" t="str">
        <f t="shared" si="867"/>
        <v>{5,1,2,12432000,0}|</v>
      </c>
      <c r="CR591" t="str">
        <f t="shared" si="868"/>
        <v>{5,1,3,266897014,3}}</v>
      </c>
      <c r="CS591" t="str">
        <f t="shared" si="869"/>
        <v/>
      </c>
      <c r="CT591" t="str">
        <f t="shared" si="870"/>
        <v>{{5,1,1,0,0}|</v>
      </c>
      <c r="CU591" t="str">
        <f t="shared" si="871"/>
        <v>{5,1,2,0,0}|</v>
      </c>
      <c r="CV591" t="str">
        <f t="shared" si="872"/>
        <v>{5,1,3,0,3}}</v>
      </c>
    </row>
    <row r="592" spans="50:100" x14ac:dyDescent="0.15">
      <c r="AX592">
        <v>586</v>
      </c>
      <c r="AZ592">
        <f t="shared" ref="AZ592:BC592" si="880">AZ532</f>
        <v>1.5</v>
      </c>
      <c r="BA592">
        <f t="shared" si="880"/>
        <v>0.375</v>
      </c>
      <c r="BB592">
        <f t="shared" si="880"/>
        <v>1.5</v>
      </c>
      <c r="BC592">
        <f t="shared" si="880"/>
        <v>0</v>
      </c>
      <c r="BE592">
        <f t="shared" si="837"/>
        <v>1100</v>
      </c>
      <c r="BF592">
        <f t="shared" si="838"/>
        <v>200</v>
      </c>
      <c r="BG592">
        <f t="shared" si="839"/>
        <v>1100</v>
      </c>
      <c r="BH592">
        <f t="shared" si="840"/>
        <v>0</v>
      </c>
      <c r="BN592">
        <f>'sheet1 (2)'!Y591</f>
        <v>277717164</v>
      </c>
      <c r="BO592">
        <f>'sheet1 (2)'!Z591</f>
        <v>295680000</v>
      </c>
      <c r="BP592">
        <f>'sheet1 (2)'!AA591</f>
        <v>6347820894</v>
      </c>
      <c r="BR592">
        <f t="shared" si="846"/>
        <v>61097776</v>
      </c>
      <c r="BS592">
        <f t="shared" si="847"/>
        <v>65049600</v>
      </c>
      <c r="BT592">
        <f t="shared" si="848"/>
        <v>1396520596</v>
      </c>
      <c r="BV592">
        <f t="shared" si="849"/>
        <v>11108686</v>
      </c>
      <c r="BW592">
        <f t="shared" si="850"/>
        <v>11827200</v>
      </c>
      <c r="BX592">
        <f t="shared" si="851"/>
        <v>253912835</v>
      </c>
      <c r="BZ592">
        <f t="shared" si="852"/>
        <v>61097776</v>
      </c>
      <c r="CA592">
        <f t="shared" si="853"/>
        <v>65049600</v>
      </c>
      <c r="CB592">
        <f t="shared" si="854"/>
        <v>1396520596</v>
      </c>
      <c r="CD592">
        <f t="shared" si="855"/>
        <v>0</v>
      </c>
      <c r="CE592">
        <f t="shared" si="856"/>
        <v>0</v>
      </c>
      <c r="CF592">
        <f t="shared" si="857"/>
        <v>0</v>
      </c>
      <c r="CH592" t="str">
        <f t="shared" si="858"/>
        <v>{{5,1,1,61097776,0}|</v>
      </c>
      <c r="CI592" t="str">
        <f t="shared" si="859"/>
        <v>{5,1,2,65049600,0}|</v>
      </c>
      <c r="CJ592" t="str">
        <f t="shared" si="860"/>
        <v>{5,1,3,1396520596,3}}</v>
      </c>
      <c r="CK592" t="str">
        <f t="shared" si="861"/>
        <v/>
      </c>
      <c r="CL592" t="str">
        <f t="shared" si="862"/>
        <v>{{5,1,1,11108686,0}|</v>
      </c>
      <c r="CM592" t="str">
        <f t="shared" si="863"/>
        <v>{5,1,2,11827200,0}|</v>
      </c>
      <c r="CN592" t="str">
        <f t="shared" si="864"/>
        <v>{5,1,3,253912835,3}}</v>
      </c>
      <c r="CO592" t="str">
        <f t="shared" si="865"/>
        <v/>
      </c>
      <c r="CP592" t="str">
        <f t="shared" si="866"/>
        <v>{{5,1,1,61097776,0}|</v>
      </c>
      <c r="CQ592" t="str">
        <f t="shared" si="867"/>
        <v>{5,1,2,65049600,0}|</v>
      </c>
      <c r="CR592" t="str">
        <f t="shared" si="868"/>
        <v>{5,1,3,1396520596,3}}</v>
      </c>
      <c r="CS592" t="str">
        <f t="shared" si="869"/>
        <v/>
      </c>
      <c r="CT592" t="str">
        <f t="shared" si="870"/>
        <v>{{5,1,1,0,0}|</v>
      </c>
      <c r="CU592" t="str">
        <f t="shared" si="871"/>
        <v>{5,1,2,0,0}|</v>
      </c>
      <c r="CV592" t="str">
        <f t="shared" si="872"/>
        <v>{5,1,3,0,3}}</v>
      </c>
    </row>
    <row r="593" spans="50:100" x14ac:dyDescent="0.15">
      <c r="AX593">
        <v>587</v>
      </c>
      <c r="AZ593">
        <f t="shared" ref="AZ593:BC593" si="881">AZ533</f>
        <v>0.75</v>
      </c>
      <c r="BA593">
        <f t="shared" si="881"/>
        <v>0.5</v>
      </c>
      <c r="BB593">
        <f t="shared" si="881"/>
        <v>3</v>
      </c>
      <c r="BC593">
        <f t="shared" si="881"/>
        <v>3</v>
      </c>
      <c r="BE593">
        <f t="shared" si="837"/>
        <v>620</v>
      </c>
      <c r="BF593">
        <f t="shared" si="838"/>
        <v>420</v>
      </c>
      <c r="BG593">
        <f t="shared" si="839"/>
        <v>1200</v>
      </c>
      <c r="BH593">
        <f t="shared" si="840"/>
        <v>1200</v>
      </c>
      <c r="BN593">
        <f>'sheet1 (2)'!Y592</f>
        <v>25697853</v>
      </c>
      <c r="BO593">
        <f>'sheet1 (2)'!Z592</f>
        <v>5985000</v>
      </c>
      <c r="BP593">
        <f>'sheet1 (2)'!AA592</f>
        <v>128489269</v>
      </c>
      <c r="BR593">
        <f t="shared" si="846"/>
        <v>3186533</v>
      </c>
      <c r="BS593">
        <f t="shared" si="847"/>
        <v>742140</v>
      </c>
      <c r="BT593">
        <f t="shared" si="848"/>
        <v>15932669</v>
      </c>
      <c r="BV593">
        <f t="shared" si="849"/>
        <v>2158619</v>
      </c>
      <c r="BW593">
        <f t="shared" si="850"/>
        <v>502740</v>
      </c>
      <c r="BX593">
        <f t="shared" si="851"/>
        <v>10793098</v>
      </c>
      <c r="BZ593">
        <f t="shared" si="852"/>
        <v>6167484</v>
      </c>
      <c r="CA593">
        <f t="shared" si="853"/>
        <v>1436400</v>
      </c>
      <c r="CB593">
        <f t="shared" si="854"/>
        <v>30837424</v>
      </c>
      <c r="CD593">
        <f t="shared" si="855"/>
        <v>6167484</v>
      </c>
      <c r="CE593">
        <f t="shared" si="856"/>
        <v>1436400</v>
      </c>
      <c r="CF593">
        <f t="shared" si="857"/>
        <v>30837424</v>
      </c>
      <c r="CH593" t="str">
        <f t="shared" si="858"/>
        <v>{{5,1,1,3186533,0}|</v>
      </c>
      <c r="CI593" t="str">
        <f t="shared" si="859"/>
        <v>{5,1,2,742140,0}|</v>
      </c>
      <c r="CJ593" t="str">
        <f t="shared" si="860"/>
        <v>{5,1,3,15932669,3}}</v>
      </c>
      <c r="CK593" t="str">
        <f t="shared" si="861"/>
        <v/>
      </c>
      <c r="CL593" t="str">
        <f t="shared" si="862"/>
        <v>{{5,1,1,2158619,0}|</v>
      </c>
      <c r="CM593" t="str">
        <f t="shared" si="863"/>
        <v>{5,1,2,502740,0}|</v>
      </c>
      <c r="CN593" t="str">
        <f t="shared" si="864"/>
        <v>{5,1,3,10793098,3}}</v>
      </c>
      <c r="CO593" t="str">
        <f t="shared" si="865"/>
        <v/>
      </c>
      <c r="CP593" t="str">
        <f t="shared" si="866"/>
        <v>{{5,1,1,6167484,0}|</v>
      </c>
      <c r="CQ593" t="str">
        <f t="shared" si="867"/>
        <v>{5,1,2,1436400,0}|</v>
      </c>
      <c r="CR593" t="str">
        <f t="shared" si="868"/>
        <v>{5,1,3,30837424,3}}</v>
      </c>
      <c r="CS593" t="str">
        <f t="shared" si="869"/>
        <v/>
      </c>
      <c r="CT593" t="str">
        <f t="shared" si="870"/>
        <v>{{5,1,1,6167484,0}|</v>
      </c>
      <c r="CU593" t="str">
        <f t="shared" si="871"/>
        <v>{5,1,2,1436400,0}|</v>
      </c>
      <c r="CV593" t="str">
        <f t="shared" si="872"/>
        <v>{5,1,3,30837424,3}}</v>
      </c>
    </row>
    <row r="594" spans="50:100" x14ac:dyDescent="0.15">
      <c r="AX594">
        <v>588</v>
      </c>
      <c r="AZ594">
        <f t="shared" ref="AZ594:BC594" si="882">AZ534</f>
        <v>0</v>
      </c>
      <c r="BA594">
        <f t="shared" si="882"/>
        <v>0.6</v>
      </c>
      <c r="BB594">
        <f t="shared" si="882"/>
        <v>0.6</v>
      </c>
      <c r="BC594">
        <f t="shared" si="882"/>
        <v>1.5</v>
      </c>
      <c r="BE594">
        <f t="shared" si="837"/>
        <v>0</v>
      </c>
      <c r="BF594">
        <f t="shared" si="838"/>
        <v>500</v>
      </c>
      <c r="BG594">
        <f t="shared" si="839"/>
        <v>500</v>
      </c>
      <c r="BH594">
        <f t="shared" si="840"/>
        <v>1100</v>
      </c>
      <c r="BN594">
        <f>'sheet1 (2)'!Y593</f>
        <v>28727495</v>
      </c>
      <c r="BO594">
        <f>'sheet1 (2)'!Z593</f>
        <v>5103000</v>
      </c>
      <c r="BP594">
        <f>'sheet1 (2)'!AA593</f>
        <v>109554009</v>
      </c>
      <c r="BR594">
        <f t="shared" si="846"/>
        <v>0</v>
      </c>
      <c r="BS594">
        <f t="shared" si="847"/>
        <v>0</v>
      </c>
      <c r="BT594">
        <f t="shared" si="848"/>
        <v>0</v>
      </c>
      <c r="BV594">
        <f t="shared" si="849"/>
        <v>2872749</v>
      </c>
      <c r="BW594">
        <f t="shared" si="850"/>
        <v>510300</v>
      </c>
      <c r="BX594">
        <f t="shared" si="851"/>
        <v>10955400</v>
      </c>
      <c r="BZ594">
        <f t="shared" si="852"/>
        <v>2872749</v>
      </c>
      <c r="CA594">
        <f t="shared" si="853"/>
        <v>510300</v>
      </c>
      <c r="CB594">
        <f t="shared" si="854"/>
        <v>10955400</v>
      </c>
      <c r="CD594">
        <f t="shared" si="855"/>
        <v>6320048</v>
      </c>
      <c r="CE594">
        <f t="shared" si="856"/>
        <v>1122660</v>
      </c>
      <c r="CF594">
        <f t="shared" si="857"/>
        <v>24101881</v>
      </c>
      <c r="CH594" t="str">
        <f t="shared" si="858"/>
        <v>{{5,1,1,0,0}|</v>
      </c>
      <c r="CI594" t="str">
        <f t="shared" si="859"/>
        <v>{5,1,2,0,0}|</v>
      </c>
      <c r="CJ594" t="str">
        <f t="shared" si="860"/>
        <v>{5,1,3,0,3}}</v>
      </c>
      <c r="CK594" t="str">
        <f t="shared" si="861"/>
        <v/>
      </c>
      <c r="CL594" t="str">
        <f t="shared" si="862"/>
        <v>{{5,1,1,2872749,0}|</v>
      </c>
      <c r="CM594" t="str">
        <f t="shared" si="863"/>
        <v>{5,1,2,510300,0}|</v>
      </c>
      <c r="CN594" t="str">
        <f t="shared" si="864"/>
        <v>{5,1,3,10955400,3}}</v>
      </c>
      <c r="CO594" t="str">
        <f t="shared" si="865"/>
        <v/>
      </c>
      <c r="CP594" t="str">
        <f t="shared" si="866"/>
        <v>{{5,1,1,2872749,0}|</v>
      </c>
      <c r="CQ594" t="str">
        <f t="shared" si="867"/>
        <v>{5,1,2,510300,0}|</v>
      </c>
      <c r="CR594" t="str">
        <f t="shared" si="868"/>
        <v>{5,1,3,10955400,3}}</v>
      </c>
      <c r="CS594" t="str">
        <f t="shared" si="869"/>
        <v/>
      </c>
      <c r="CT594" t="str">
        <f t="shared" si="870"/>
        <v>{{5,1,1,6320048,0}|</v>
      </c>
      <c r="CU594" t="str">
        <f t="shared" si="871"/>
        <v>{5,1,2,1122660,0}|</v>
      </c>
      <c r="CV594" t="str">
        <f t="shared" si="872"/>
        <v>{5,1,3,24101881,3}}</v>
      </c>
    </row>
    <row r="595" spans="50:100" x14ac:dyDescent="0.15">
      <c r="AX595">
        <v>589</v>
      </c>
      <c r="AZ595">
        <f t="shared" ref="AZ595:BC595" si="883">AZ535</f>
        <v>1</v>
      </c>
      <c r="BA595">
        <f t="shared" si="883"/>
        <v>1</v>
      </c>
      <c r="BB595">
        <f t="shared" si="883"/>
        <v>1.5</v>
      </c>
      <c r="BC595">
        <f t="shared" si="883"/>
        <v>0.75</v>
      </c>
      <c r="BE595">
        <f t="shared" si="837"/>
        <v>700</v>
      </c>
      <c r="BF595">
        <f t="shared" si="838"/>
        <v>700</v>
      </c>
      <c r="BG595">
        <f t="shared" si="839"/>
        <v>1100</v>
      </c>
      <c r="BH595">
        <f t="shared" si="840"/>
        <v>620</v>
      </c>
      <c r="BN595">
        <f>'sheet1 (2)'!Y594</f>
        <v>46815178</v>
      </c>
      <c r="BO595">
        <f>'sheet1 (2)'!Z594</f>
        <v>7207200</v>
      </c>
      <c r="BP595">
        <f>'sheet1 (2)'!AA594</f>
        <v>154728132</v>
      </c>
      <c r="BR595">
        <f t="shared" si="846"/>
        <v>6554124</v>
      </c>
      <c r="BS595">
        <f t="shared" si="847"/>
        <v>1009008</v>
      </c>
      <c r="BT595">
        <f t="shared" si="848"/>
        <v>21661938</v>
      </c>
      <c r="BV595">
        <f t="shared" si="849"/>
        <v>6554124</v>
      </c>
      <c r="BW595">
        <f t="shared" si="850"/>
        <v>1009008</v>
      </c>
      <c r="BX595">
        <f t="shared" si="851"/>
        <v>21661938</v>
      </c>
      <c r="BZ595">
        <f t="shared" si="852"/>
        <v>10299339</v>
      </c>
      <c r="CA595">
        <f t="shared" si="853"/>
        <v>1585584</v>
      </c>
      <c r="CB595">
        <f t="shared" si="854"/>
        <v>34040189</v>
      </c>
      <c r="CD595">
        <f t="shared" si="855"/>
        <v>5805082</v>
      </c>
      <c r="CE595">
        <f t="shared" si="856"/>
        <v>893692</v>
      </c>
      <c r="CF595">
        <f t="shared" si="857"/>
        <v>19186288</v>
      </c>
      <c r="CH595" t="str">
        <f t="shared" si="858"/>
        <v>{{5,1,1,6554124,0}|</v>
      </c>
      <c r="CI595" t="str">
        <f t="shared" si="859"/>
        <v>{5,1,2,1009008,0}|</v>
      </c>
      <c r="CJ595" t="str">
        <f t="shared" si="860"/>
        <v>{5,1,3,21661938,3}}</v>
      </c>
      <c r="CK595" t="str">
        <f t="shared" si="861"/>
        <v/>
      </c>
      <c r="CL595" t="str">
        <f t="shared" si="862"/>
        <v>{{5,1,1,6554124,0}|</v>
      </c>
      <c r="CM595" t="str">
        <f t="shared" si="863"/>
        <v>{5,1,2,1009008,0}|</v>
      </c>
      <c r="CN595" t="str">
        <f t="shared" si="864"/>
        <v>{5,1,3,21661938,3}}</v>
      </c>
      <c r="CO595" t="str">
        <f t="shared" si="865"/>
        <v/>
      </c>
      <c r="CP595" t="str">
        <f t="shared" si="866"/>
        <v>{{5,1,1,10299339,0}|</v>
      </c>
      <c r="CQ595" t="str">
        <f t="shared" si="867"/>
        <v>{5,1,2,1585584,0}|</v>
      </c>
      <c r="CR595" t="str">
        <f t="shared" si="868"/>
        <v>{5,1,3,34040189,3}}</v>
      </c>
      <c r="CS595" t="str">
        <f t="shared" si="869"/>
        <v/>
      </c>
      <c r="CT595" t="str">
        <f t="shared" si="870"/>
        <v>{{5,1,1,5805082,0}|</v>
      </c>
      <c r="CU595" t="str">
        <f t="shared" si="871"/>
        <v>{5,1,2,893692,0}|</v>
      </c>
      <c r="CV595" t="str">
        <f t="shared" si="872"/>
        <v>{5,1,3,19186288,3}}</v>
      </c>
    </row>
    <row r="596" spans="50:100" x14ac:dyDescent="0.15">
      <c r="AX596">
        <v>590</v>
      </c>
      <c r="AZ596">
        <f t="shared" ref="AZ596:BC596" si="884">AZ536</f>
        <v>1.5</v>
      </c>
      <c r="BA596">
        <f t="shared" si="884"/>
        <v>0.5</v>
      </c>
      <c r="BB596">
        <f t="shared" si="884"/>
        <v>1.5</v>
      </c>
      <c r="BC596">
        <f t="shared" si="884"/>
        <v>1.5</v>
      </c>
      <c r="BE596">
        <f t="shared" si="837"/>
        <v>1100</v>
      </c>
      <c r="BF596">
        <f t="shared" si="838"/>
        <v>420</v>
      </c>
      <c r="BG596">
        <f t="shared" si="839"/>
        <v>1100</v>
      </c>
      <c r="BH596">
        <f t="shared" si="840"/>
        <v>1100</v>
      </c>
      <c r="BN596">
        <f>'sheet1 (2)'!Y595</f>
        <v>58573074</v>
      </c>
      <c r="BO596">
        <f>'sheet1 (2)'!Z595</f>
        <v>46569600</v>
      </c>
      <c r="BP596">
        <f>'sheet1 (2)'!AA595</f>
        <v>999781789</v>
      </c>
      <c r="BR596">
        <f t="shared" si="846"/>
        <v>12886076</v>
      </c>
      <c r="BS596">
        <f t="shared" si="847"/>
        <v>10245312</v>
      </c>
      <c r="BT596">
        <f t="shared" si="848"/>
        <v>219951993</v>
      </c>
      <c r="BV596">
        <f t="shared" si="849"/>
        <v>4920138</v>
      </c>
      <c r="BW596">
        <f t="shared" si="850"/>
        <v>3911846</v>
      </c>
      <c r="BX596">
        <f t="shared" si="851"/>
        <v>83981670</v>
      </c>
      <c r="BZ596">
        <f t="shared" si="852"/>
        <v>12886076</v>
      </c>
      <c r="CA596">
        <f t="shared" si="853"/>
        <v>10245312</v>
      </c>
      <c r="CB596">
        <f t="shared" si="854"/>
        <v>219951993</v>
      </c>
      <c r="CD596">
        <f t="shared" si="855"/>
        <v>12886076</v>
      </c>
      <c r="CE596">
        <f t="shared" si="856"/>
        <v>10245312</v>
      </c>
      <c r="CF596">
        <f t="shared" si="857"/>
        <v>219951993</v>
      </c>
      <c r="CH596" t="str">
        <f t="shared" si="858"/>
        <v>{{5,1,1,12886076,0}|</v>
      </c>
      <c r="CI596" t="str">
        <f t="shared" si="859"/>
        <v>{5,1,2,10245312,0}|</v>
      </c>
      <c r="CJ596" t="str">
        <f t="shared" si="860"/>
        <v>{5,1,3,219951993,3}}</v>
      </c>
      <c r="CK596" t="str">
        <f t="shared" si="861"/>
        <v/>
      </c>
      <c r="CL596" t="str">
        <f t="shared" si="862"/>
        <v>{{5,1,1,4920138,0}|</v>
      </c>
      <c r="CM596" t="str">
        <f t="shared" si="863"/>
        <v>{5,1,2,3911846,0}|</v>
      </c>
      <c r="CN596" t="str">
        <f t="shared" si="864"/>
        <v>{5,1,3,83981670,3}}</v>
      </c>
      <c r="CO596" t="str">
        <f t="shared" si="865"/>
        <v/>
      </c>
      <c r="CP596" t="str">
        <f t="shared" si="866"/>
        <v>{{5,1,1,12886076,0}|</v>
      </c>
      <c r="CQ596" t="str">
        <f t="shared" si="867"/>
        <v>{5,1,2,10245312,0}|</v>
      </c>
      <c r="CR596" t="str">
        <f t="shared" si="868"/>
        <v>{5,1,3,219951993,3}}</v>
      </c>
      <c r="CS596" t="str">
        <f t="shared" si="869"/>
        <v/>
      </c>
      <c r="CT596" t="str">
        <f t="shared" si="870"/>
        <v>{{5,1,1,12886076,0}|</v>
      </c>
      <c r="CU596" t="str">
        <f t="shared" si="871"/>
        <v>{5,1,2,10245312,0}|</v>
      </c>
      <c r="CV596" t="str">
        <f t="shared" si="872"/>
        <v>{5,1,3,219951993,3}}</v>
      </c>
    </row>
    <row r="597" spans="50:100" x14ac:dyDescent="0.15">
      <c r="AX597">
        <v>591</v>
      </c>
      <c r="AZ597">
        <f t="shared" ref="AZ597:BC597" si="885">AZ537</f>
        <v>1.5</v>
      </c>
      <c r="BA597">
        <f t="shared" si="885"/>
        <v>0.6</v>
      </c>
      <c r="BB597">
        <f t="shared" si="885"/>
        <v>1.5</v>
      </c>
      <c r="BC597">
        <f t="shared" si="885"/>
        <v>1</v>
      </c>
      <c r="BE597">
        <f t="shared" si="837"/>
        <v>1100</v>
      </c>
      <c r="BF597">
        <f t="shared" si="838"/>
        <v>500</v>
      </c>
      <c r="BG597">
        <f t="shared" si="839"/>
        <v>1100</v>
      </c>
      <c r="BH597">
        <f t="shared" si="840"/>
        <v>700</v>
      </c>
      <c r="BN597">
        <f>'sheet1 (2)'!Y596</f>
        <v>80934715</v>
      </c>
      <c r="BO597">
        <f>'sheet1 (2)'!Z596</f>
        <v>49980000</v>
      </c>
      <c r="BP597">
        <f>'sheet1 (2)'!AA596</f>
        <v>1072998133</v>
      </c>
      <c r="BR597">
        <f t="shared" si="846"/>
        <v>17805637</v>
      </c>
      <c r="BS597">
        <f t="shared" si="847"/>
        <v>10995600</v>
      </c>
      <c r="BT597">
        <f t="shared" si="848"/>
        <v>236059589</v>
      </c>
      <c r="BV597">
        <f t="shared" si="849"/>
        <v>8093471</v>
      </c>
      <c r="BW597">
        <f t="shared" si="850"/>
        <v>4998000</v>
      </c>
      <c r="BX597">
        <f t="shared" si="851"/>
        <v>107299813</v>
      </c>
      <c r="BZ597">
        <f t="shared" si="852"/>
        <v>17805637</v>
      </c>
      <c r="CA597">
        <f t="shared" si="853"/>
        <v>10995600</v>
      </c>
      <c r="CB597">
        <f t="shared" si="854"/>
        <v>236059589</v>
      </c>
      <c r="CD597">
        <f t="shared" si="855"/>
        <v>11330860</v>
      </c>
      <c r="CE597">
        <f t="shared" si="856"/>
        <v>6997200</v>
      </c>
      <c r="CF597">
        <f t="shared" si="857"/>
        <v>150219738</v>
      </c>
      <c r="CH597" t="str">
        <f t="shared" si="858"/>
        <v>{{5,1,1,17805637,0}|</v>
      </c>
      <c r="CI597" t="str">
        <f t="shared" si="859"/>
        <v>{5,1,2,10995600,0}|</v>
      </c>
      <c r="CJ597" t="str">
        <f t="shared" si="860"/>
        <v>{5,1,3,236059589,3}}</v>
      </c>
      <c r="CK597" t="str">
        <f t="shared" si="861"/>
        <v/>
      </c>
      <c r="CL597" t="str">
        <f t="shared" si="862"/>
        <v>{{5,1,1,8093471,0}|</v>
      </c>
      <c r="CM597" t="str">
        <f t="shared" si="863"/>
        <v>{5,1,2,4998000,0}|</v>
      </c>
      <c r="CN597" t="str">
        <f t="shared" si="864"/>
        <v>{5,1,3,107299813,3}}</v>
      </c>
      <c r="CO597" t="str">
        <f t="shared" si="865"/>
        <v/>
      </c>
      <c r="CP597" t="str">
        <f t="shared" si="866"/>
        <v>{{5,1,1,17805637,0}|</v>
      </c>
      <c r="CQ597" t="str">
        <f t="shared" si="867"/>
        <v>{5,1,2,10995600,0}|</v>
      </c>
      <c r="CR597" t="str">
        <f t="shared" si="868"/>
        <v>{5,1,3,236059589,3}}</v>
      </c>
      <c r="CS597" t="str">
        <f t="shared" si="869"/>
        <v/>
      </c>
      <c r="CT597" t="str">
        <f t="shared" si="870"/>
        <v>{{5,1,1,11330860,0}|</v>
      </c>
      <c r="CU597" t="str">
        <f t="shared" si="871"/>
        <v>{5,1,2,6997200,0}|</v>
      </c>
      <c r="CV597" t="str">
        <f t="shared" si="872"/>
        <v>{5,1,3,150219738,3}}</v>
      </c>
    </row>
    <row r="598" spans="50:100" x14ac:dyDescent="0.15">
      <c r="AX598">
        <v>592</v>
      </c>
      <c r="AZ598">
        <f t="shared" ref="AZ598:BC598" si="886">AZ538</f>
        <v>1</v>
      </c>
      <c r="BA598">
        <f t="shared" si="886"/>
        <v>0.75</v>
      </c>
      <c r="BB598">
        <f t="shared" si="886"/>
        <v>1</v>
      </c>
      <c r="BC598">
        <f t="shared" si="886"/>
        <v>1.5</v>
      </c>
      <c r="BE598">
        <f t="shared" si="837"/>
        <v>700</v>
      </c>
      <c r="BF598">
        <f t="shared" si="838"/>
        <v>620</v>
      </c>
      <c r="BG598">
        <f t="shared" si="839"/>
        <v>700</v>
      </c>
      <c r="BH598">
        <f t="shared" si="840"/>
        <v>1100</v>
      </c>
      <c r="BN598">
        <f>'sheet1 (2)'!Y597</f>
        <v>184781098</v>
      </c>
      <c r="BO598">
        <f>'sheet1 (2)'!Z597</f>
        <v>321552000</v>
      </c>
      <c r="BP598">
        <f>'sheet1 (2)'!AA597</f>
        <v>6903255223</v>
      </c>
      <c r="BR598">
        <f t="shared" si="846"/>
        <v>25869353</v>
      </c>
      <c r="BS598">
        <f t="shared" si="847"/>
        <v>45017280</v>
      </c>
      <c r="BT598">
        <f t="shared" si="848"/>
        <v>966455731</v>
      </c>
      <c r="BV598">
        <f t="shared" si="849"/>
        <v>22912856</v>
      </c>
      <c r="BW598">
        <f t="shared" si="850"/>
        <v>39872448</v>
      </c>
      <c r="BX598">
        <f t="shared" si="851"/>
        <v>856003647</v>
      </c>
      <c r="BZ598">
        <f t="shared" si="852"/>
        <v>25869353</v>
      </c>
      <c r="CA598">
        <f t="shared" si="853"/>
        <v>45017280</v>
      </c>
      <c r="CB598">
        <f t="shared" si="854"/>
        <v>966455731</v>
      </c>
      <c r="CD598">
        <f t="shared" si="855"/>
        <v>40651841</v>
      </c>
      <c r="CE598">
        <f t="shared" si="856"/>
        <v>70741440</v>
      </c>
      <c r="CF598">
        <f t="shared" si="857"/>
        <v>1518716149</v>
      </c>
      <c r="CH598" t="str">
        <f t="shared" si="858"/>
        <v>{{5,1,1,25869353,0}|</v>
      </c>
      <c r="CI598" t="str">
        <f t="shared" si="859"/>
        <v>{5,1,2,45017280,0}|</v>
      </c>
      <c r="CJ598" t="str">
        <f t="shared" si="860"/>
        <v>{5,1,3,966455731,3}}</v>
      </c>
      <c r="CK598" t="str">
        <f t="shared" si="861"/>
        <v/>
      </c>
      <c r="CL598" t="str">
        <f t="shared" si="862"/>
        <v>{{5,1,1,22912856,0}|</v>
      </c>
      <c r="CM598" t="str">
        <f t="shared" si="863"/>
        <v>{5,1,2,39872448,0}|</v>
      </c>
      <c r="CN598" t="str">
        <f t="shared" si="864"/>
        <v>{5,1,3,856003647,3}}</v>
      </c>
      <c r="CO598" t="str">
        <f t="shared" si="865"/>
        <v/>
      </c>
      <c r="CP598" t="str">
        <f t="shared" si="866"/>
        <v>{{5,1,1,25869353,0}|</v>
      </c>
      <c r="CQ598" t="str">
        <f t="shared" si="867"/>
        <v>{5,1,2,45017280,0}|</v>
      </c>
      <c r="CR598" t="str">
        <f t="shared" si="868"/>
        <v>{5,1,3,966455731,3}}</v>
      </c>
      <c r="CS598" t="str">
        <f t="shared" si="869"/>
        <v/>
      </c>
      <c r="CT598" t="str">
        <f t="shared" si="870"/>
        <v>{{5,1,1,40651841,0}|</v>
      </c>
      <c r="CU598" t="str">
        <f t="shared" si="871"/>
        <v>{5,1,2,70741440,0}|</v>
      </c>
      <c r="CV598" t="str">
        <f t="shared" si="872"/>
        <v>{5,1,3,1518716149,3}}</v>
      </c>
    </row>
    <row r="599" spans="50:100" x14ac:dyDescent="0.15">
      <c r="AX599">
        <v>593</v>
      </c>
      <c r="AZ599">
        <f t="shared" ref="AZ599:BC599" si="887">AZ539</f>
        <v>1.5</v>
      </c>
      <c r="BA599">
        <f t="shared" si="887"/>
        <v>3</v>
      </c>
      <c r="BB599">
        <f t="shared" si="887"/>
        <v>3</v>
      </c>
      <c r="BC599">
        <f t="shared" si="887"/>
        <v>0.375</v>
      </c>
      <c r="BE599">
        <f t="shared" si="837"/>
        <v>1100</v>
      </c>
      <c r="BF599">
        <f t="shared" si="838"/>
        <v>1200</v>
      </c>
      <c r="BG599">
        <f t="shared" si="839"/>
        <v>1200</v>
      </c>
      <c r="BH599">
        <f t="shared" si="840"/>
        <v>200</v>
      </c>
      <c r="BN599">
        <f>'sheet1 (2)'!Y598</f>
        <v>191528663</v>
      </c>
      <c r="BO599">
        <f>'sheet1 (2)'!Z598</f>
        <v>373800000</v>
      </c>
      <c r="BP599">
        <f>'sheet1 (2)'!AA598</f>
        <v>8024944029</v>
      </c>
      <c r="BR599">
        <f t="shared" si="846"/>
        <v>42136305</v>
      </c>
      <c r="BS599">
        <f t="shared" si="847"/>
        <v>82236000</v>
      </c>
      <c r="BT599">
        <f t="shared" si="848"/>
        <v>1765487686</v>
      </c>
      <c r="BV599">
        <f t="shared" si="849"/>
        <v>45966879</v>
      </c>
      <c r="BW599">
        <f t="shared" si="850"/>
        <v>89712000</v>
      </c>
      <c r="BX599">
        <f t="shared" si="851"/>
        <v>1925986566</v>
      </c>
      <c r="BZ599">
        <f t="shared" si="852"/>
        <v>45966879</v>
      </c>
      <c r="CA599">
        <f t="shared" si="853"/>
        <v>89712000</v>
      </c>
      <c r="CB599">
        <f t="shared" si="854"/>
        <v>1925986566</v>
      </c>
      <c r="CD599">
        <f t="shared" si="855"/>
        <v>7661146</v>
      </c>
      <c r="CE599">
        <f t="shared" si="856"/>
        <v>14952000</v>
      </c>
      <c r="CF599">
        <f t="shared" si="857"/>
        <v>320997761</v>
      </c>
      <c r="CH599" t="str">
        <f t="shared" si="858"/>
        <v>{{5,1,1,42136305,0}|</v>
      </c>
      <c r="CI599" t="str">
        <f t="shared" si="859"/>
        <v>{5,1,2,82236000,0}|</v>
      </c>
      <c r="CJ599" t="str">
        <f t="shared" si="860"/>
        <v>{5,1,3,1765487686,3}}</v>
      </c>
      <c r="CK599" t="str">
        <f t="shared" si="861"/>
        <v/>
      </c>
      <c r="CL599" t="str">
        <f t="shared" si="862"/>
        <v>{{5,1,1,45966879,0}|</v>
      </c>
      <c r="CM599" t="str">
        <f t="shared" si="863"/>
        <v>{5,1,2,89712000,0}|</v>
      </c>
      <c r="CN599" t="str">
        <f t="shared" si="864"/>
        <v>{5,1,3,1925986566,3}}</v>
      </c>
      <c r="CO599" t="str">
        <f t="shared" si="865"/>
        <v/>
      </c>
      <c r="CP599" t="str">
        <f t="shared" si="866"/>
        <v>{{5,1,1,45966879,0}|</v>
      </c>
      <c r="CQ599" t="str">
        <f t="shared" si="867"/>
        <v>{5,1,2,89712000,0}|</v>
      </c>
      <c r="CR599" t="str">
        <f t="shared" si="868"/>
        <v>{5,1,3,1925986566,3}}</v>
      </c>
      <c r="CS599" t="str">
        <f t="shared" si="869"/>
        <v/>
      </c>
      <c r="CT599" t="str">
        <f t="shared" si="870"/>
        <v>{{5,1,1,7661146,0}|</v>
      </c>
      <c r="CU599" t="str">
        <f t="shared" si="871"/>
        <v>{5,1,2,14952000,0}|</v>
      </c>
      <c r="CV599" t="str">
        <f t="shared" si="872"/>
        <v>{5,1,3,320997761,3}}</v>
      </c>
    </row>
    <row r="600" spans="50:100" x14ac:dyDescent="0.15">
      <c r="AX600">
        <v>594</v>
      </c>
      <c r="AZ600">
        <f t="shared" ref="AZ600:BC600" si="888">AZ540</f>
        <v>3</v>
      </c>
      <c r="BA600">
        <f t="shared" si="888"/>
        <v>0.75</v>
      </c>
      <c r="BB600">
        <f t="shared" si="888"/>
        <v>0.6</v>
      </c>
      <c r="BC600">
        <f t="shared" si="888"/>
        <v>1.5</v>
      </c>
      <c r="BE600">
        <f t="shared" si="837"/>
        <v>1200</v>
      </c>
      <c r="BF600">
        <f t="shared" si="838"/>
        <v>620</v>
      </c>
      <c r="BG600">
        <f t="shared" si="839"/>
        <v>500</v>
      </c>
      <c r="BH600">
        <f t="shared" si="840"/>
        <v>1100</v>
      </c>
      <c r="BN600">
        <f>'sheet1 (2)'!Y599</f>
        <v>187816750</v>
      </c>
      <c r="BO600">
        <f>'sheet1 (2)'!Z599</f>
        <v>428575000</v>
      </c>
      <c r="BP600">
        <f>'sheet1 (2)'!AA599</f>
        <v>9200883861</v>
      </c>
      <c r="BR600">
        <f t="shared" si="846"/>
        <v>45076020</v>
      </c>
      <c r="BS600">
        <f t="shared" si="847"/>
        <v>102858000</v>
      </c>
      <c r="BT600">
        <f t="shared" si="848"/>
        <v>2208212126</v>
      </c>
      <c r="BV600">
        <f t="shared" si="849"/>
        <v>23289277</v>
      </c>
      <c r="BW600">
        <f t="shared" si="850"/>
        <v>53143300</v>
      </c>
      <c r="BX600">
        <f t="shared" si="851"/>
        <v>1140909598</v>
      </c>
      <c r="BZ600">
        <f t="shared" si="852"/>
        <v>18781675</v>
      </c>
      <c r="CA600">
        <f t="shared" si="853"/>
        <v>42857500</v>
      </c>
      <c r="CB600">
        <f t="shared" si="854"/>
        <v>920088386</v>
      </c>
      <c r="CD600">
        <f t="shared" si="855"/>
        <v>41319685</v>
      </c>
      <c r="CE600">
        <f t="shared" si="856"/>
        <v>94286500</v>
      </c>
      <c r="CF600">
        <f t="shared" si="857"/>
        <v>2024194449</v>
      </c>
      <c r="CH600" t="str">
        <f t="shared" si="858"/>
        <v>{{5,1,1,45076020,0}|</v>
      </c>
      <c r="CI600" t="str">
        <f t="shared" si="859"/>
        <v>{5,1,2,102858000,0}|</v>
      </c>
      <c r="CJ600" t="str">
        <f t="shared" si="860"/>
        <v>{5,1,3,2208212126,3}}</v>
      </c>
      <c r="CK600" t="str">
        <f t="shared" si="861"/>
        <v/>
      </c>
      <c r="CL600" t="str">
        <f t="shared" si="862"/>
        <v>{{5,1,1,23289277,0}|</v>
      </c>
      <c r="CM600" t="str">
        <f t="shared" si="863"/>
        <v>{5,1,2,53143300,0}|</v>
      </c>
      <c r="CN600" t="str">
        <f t="shared" si="864"/>
        <v>{5,1,3,1140909598,3}}</v>
      </c>
      <c r="CO600" t="str">
        <f t="shared" si="865"/>
        <v/>
      </c>
      <c r="CP600" t="str">
        <f t="shared" si="866"/>
        <v>{{5,1,1,18781675,0}|</v>
      </c>
      <c r="CQ600" t="str">
        <f t="shared" si="867"/>
        <v>{5,1,2,42857500,0}|</v>
      </c>
      <c r="CR600" t="str">
        <f t="shared" si="868"/>
        <v>{5,1,3,920088386,3}}</v>
      </c>
      <c r="CS600" t="str">
        <f t="shared" si="869"/>
        <v/>
      </c>
      <c r="CT600" t="str">
        <f t="shared" si="870"/>
        <v>{{5,1,1,41319685,0}|</v>
      </c>
      <c r="CU600" t="str">
        <f t="shared" si="871"/>
        <v>{5,1,2,94286500,0}|</v>
      </c>
      <c r="CV600" t="str">
        <f t="shared" si="872"/>
        <v>{5,1,3,2024194449,3}}</v>
      </c>
    </row>
    <row r="601" spans="50:100" x14ac:dyDescent="0.15">
      <c r="AX601">
        <v>595</v>
      </c>
      <c r="AZ601">
        <f t="shared" ref="AZ601:BC601" si="889">AZ541</f>
        <v>1</v>
      </c>
      <c r="BA601">
        <f t="shared" si="889"/>
        <v>0.75</v>
      </c>
      <c r="BB601">
        <f t="shared" si="889"/>
        <v>0.75</v>
      </c>
      <c r="BC601">
        <f t="shared" si="889"/>
        <v>3</v>
      </c>
      <c r="BE601">
        <f t="shared" si="837"/>
        <v>700</v>
      </c>
      <c r="BF601">
        <f t="shared" si="838"/>
        <v>620</v>
      </c>
      <c r="BG601">
        <f t="shared" si="839"/>
        <v>620</v>
      </c>
      <c r="BH601">
        <f t="shared" si="840"/>
        <v>1200</v>
      </c>
      <c r="BN601">
        <f>'sheet1 (2)'!Y600</f>
        <v>304262595</v>
      </c>
      <c r="BO601">
        <f>'sheet1 (2)'!Z600</f>
        <v>497280000</v>
      </c>
      <c r="BP601">
        <f>'sheet1 (2)'!AA600</f>
        <v>10675880595</v>
      </c>
      <c r="BR601">
        <f t="shared" si="846"/>
        <v>42596763</v>
      </c>
      <c r="BS601">
        <f t="shared" si="847"/>
        <v>69619200</v>
      </c>
      <c r="BT601">
        <f t="shared" si="848"/>
        <v>1494623283</v>
      </c>
      <c r="BV601">
        <f t="shared" si="849"/>
        <v>37728561</v>
      </c>
      <c r="BW601">
        <f t="shared" si="850"/>
        <v>61662720</v>
      </c>
      <c r="BX601">
        <f t="shared" si="851"/>
        <v>1323809193</v>
      </c>
      <c r="BZ601">
        <f t="shared" si="852"/>
        <v>37728561</v>
      </c>
      <c r="CA601">
        <f t="shared" si="853"/>
        <v>61662720</v>
      </c>
      <c r="CB601">
        <f t="shared" si="854"/>
        <v>1323809193</v>
      </c>
      <c r="CD601">
        <f t="shared" si="855"/>
        <v>73023022</v>
      </c>
      <c r="CE601">
        <f t="shared" si="856"/>
        <v>119347200</v>
      </c>
      <c r="CF601">
        <f t="shared" si="857"/>
        <v>2562211342</v>
      </c>
      <c r="CH601" t="str">
        <f t="shared" si="858"/>
        <v>{{5,1,1,42596763,0}|</v>
      </c>
      <c r="CI601" t="str">
        <f t="shared" si="859"/>
        <v>{5,1,2,69619200,0}|</v>
      </c>
      <c r="CJ601" t="str">
        <f t="shared" si="860"/>
        <v>{5,1,3,1494623283,3}}</v>
      </c>
      <c r="CK601" t="str">
        <f t="shared" si="861"/>
        <v/>
      </c>
      <c r="CL601" t="str">
        <f t="shared" si="862"/>
        <v>{{5,1,1,37728561,0}|</v>
      </c>
      <c r="CM601" t="str">
        <f t="shared" si="863"/>
        <v>{5,1,2,61662720,0}|</v>
      </c>
      <c r="CN601" t="str">
        <f t="shared" si="864"/>
        <v>{5,1,3,1323809193,3}}</v>
      </c>
      <c r="CO601" t="str">
        <f t="shared" si="865"/>
        <v/>
      </c>
      <c r="CP601" t="str">
        <f t="shared" si="866"/>
        <v>{{5,1,1,37728561,0}|</v>
      </c>
      <c r="CQ601" t="str">
        <f t="shared" si="867"/>
        <v>{5,1,2,61662720,0}|</v>
      </c>
      <c r="CR601" t="str">
        <f t="shared" si="868"/>
        <v>{5,1,3,1323809193,3}}</v>
      </c>
      <c r="CS601" t="str">
        <f t="shared" si="869"/>
        <v/>
      </c>
      <c r="CT601" t="str">
        <f t="shared" si="870"/>
        <v>{{5,1,1,73023022,0}|</v>
      </c>
      <c r="CU601" t="str">
        <f t="shared" si="871"/>
        <v>{5,1,2,119347200,0}|</v>
      </c>
      <c r="CV601" t="str">
        <f t="shared" si="872"/>
        <v>{5,1,3,2562211342,3}}</v>
      </c>
    </row>
    <row r="602" spans="50:100" x14ac:dyDescent="0.15">
      <c r="AX602">
        <v>596</v>
      </c>
      <c r="AZ602">
        <f t="shared" ref="AZ602:BC602" si="890">AZ542</f>
        <v>1</v>
      </c>
      <c r="BA602">
        <f t="shared" si="890"/>
        <v>0.75</v>
      </c>
      <c r="BB602">
        <f t="shared" si="890"/>
        <v>0.75</v>
      </c>
      <c r="BC602">
        <f t="shared" si="890"/>
        <v>3</v>
      </c>
      <c r="BE602">
        <f t="shared" si="837"/>
        <v>700</v>
      </c>
      <c r="BF602">
        <f t="shared" si="838"/>
        <v>620</v>
      </c>
      <c r="BG602">
        <f t="shared" si="839"/>
        <v>620</v>
      </c>
      <c r="BH602">
        <f t="shared" si="840"/>
        <v>1200</v>
      </c>
      <c r="BN602">
        <f>'sheet1 (2)'!Y601</f>
        <v>413570</v>
      </c>
      <c r="BO602">
        <f>'sheet1 (2)'!Z601</f>
        <v>60200</v>
      </c>
      <c r="BP602">
        <f>'sheet1 (2)'!AA601</f>
        <v>1292406</v>
      </c>
      <c r="BR602">
        <f t="shared" si="846"/>
        <v>57899</v>
      </c>
      <c r="BS602">
        <f t="shared" si="847"/>
        <v>8428</v>
      </c>
      <c r="BT602">
        <f t="shared" si="848"/>
        <v>180936</v>
      </c>
      <c r="BV602">
        <f t="shared" si="849"/>
        <v>51282</v>
      </c>
      <c r="BW602">
        <f t="shared" si="850"/>
        <v>7464</v>
      </c>
      <c r="BX602">
        <f t="shared" si="851"/>
        <v>160258</v>
      </c>
      <c r="BZ602">
        <f t="shared" si="852"/>
        <v>51282</v>
      </c>
      <c r="CA602">
        <f t="shared" si="853"/>
        <v>7464</v>
      </c>
      <c r="CB602">
        <f t="shared" si="854"/>
        <v>160258</v>
      </c>
      <c r="CD602">
        <f t="shared" si="855"/>
        <v>99256</v>
      </c>
      <c r="CE602">
        <f t="shared" si="856"/>
        <v>14448</v>
      </c>
      <c r="CF602">
        <f t="shared" si="857"/>
        <v>310177</v>
      </c>
      <c r="CH602" t="str">
        <f t="shared" si="858"/>
        <v>{{5,1,1,57899,0}|</v>
      </c>
      <c r="CI602" t="str">
        <f t="shared" si="859"/>
        <v>{5,1,2,8428,0}|</v>
      </c>
      <c r="CJ602" t="str">
        <f t="shared" si="860"/>
        <v>{5,1,3,180936,3}}</v>
      </c>
      <c r="CK602" t="str">
        <f t="shared" si="861"/>
        <v/>
      </c>
      <c r="CL602" t="str">
        <f t="shared" si="862"/>
        <v>{{5,1,1,51282,0}|</v>
      </c>
      <c r="CM602" t="str">
        <f t="shared" si="863"/>
        <v>{5,1,2,7464,0}|</v>
      </c>
      <c r="CN602" t="str">
        <f t="shared" si="864"/>
        <v>{5,1,3,160258,3}}</v>
      </c>
      <c r="CO602" t="str">
        <f t="shared" si="865"/>
        <v/>
      </c>
      <c r="CP602" t="str">
        <f t="shared" si="866"/>
        <v>{{5,1,1,51282,0}|</v>
      </c>
      <c r="CQ602" t="str">
        <f t="shared" si="867"/>
        <v>{5,1,2,7464,0}|</v>
      </c>
      <c r="CR602" t="str">
        <f t="shared" si="868"/>
        <v>{5,1,3,160258,3}}</v>
      </c>
      <c r="CS602" t="str">
        <f t="shared" si="869"/>
        <v/>
      </c>
      <c r="CT602" t="str">
        <f t="shared" si="870"/>
        <v>{{5,1,1,99256,0}|</v>
      </c>
      <c r="CU602" t="str">
        <f t="shared" si="871"/>
        <v>{5,1,2,14448,0}|</v>
      </c>
      <c r="CV602" t="str">
        <f t="shared" si="872"/>
        <v>{5,1,3,310177,3}}</v>
      </c>
    </row>
    <row r="603" spans="50:100" x14ac:dyDescent="0.15">
      <c r="AX603">
        <v>597</v>
      </c>
      <c r="AZ603">
        <f t="shared" ref="AZ603:BC603" si="891">AZ543</f>
        <v>1.375</v>
      </c>
      <c r="BA603">
        <f t="shared" si="891"/>
        <v>1.375</v>
      </c>
      <c r="BB603">
        <f t="shared" si="891"/>
        <v>0.45833333333333331</v>
      </c>
      <c r="BC603">
        <f t="shared" si="891"/>
        <v>2.75</v>
      </c>
      <c r="BE603">
        <f t="shared" si="837"/>
        <v>1000</v>
      </c>
      <c r="BF603">
        <f t="shared" si="838"/>
        <v>1000</v>
      </c>
      <c r="BG603">
        <f t="shared" si="839"/>
        <v>300</v>
      </c>
      <c r="BH603">
        <f t="shared" si="840"/>
        <v>1150</v>
      </c>
      <c r="BN603">
        <f>'sheet1 (2)'!Y602</f>
        <v>3360257</v>
      </c>
      <c r="BO603">
        <f>'sheet1 (2)'!Z602</f>
        <v>4816000</v>
      </c>
      <c r="BP603">
        <f>'sheet1 (2)'!AA602</f>
        <v>103392537</v>
      </c>
      <c r="BR603">
        <f t="shared" si="846"/>
        <v>672051</v>
      </c>
      <c r="BS603">
        <f t="shared" si="847"/>
        <v>963200</v>
      </c>
      <c r="BT603">
        <f t="shared" si="848"/>
        <v>20678507</v>
      </c>
      <c r="BV603">
        <f t="shared" si="849"/>
        <v>672051</v>
      </c>
      <c r="BW603">
        <f t="shared" si="850"/>
        <v>963200</v>
      </c>
      <c r="BX603">
        <f t="shared" si="851"/>
        <v>20678507</v>
      </c>
      <c r="BZ603">
        <f t="shared" si="852"/>
        <v>201615</v>
      </c>
      <c r="CA603">
        <f t="shared" si="853"/>
        <v>288960</v>
      </c>
      <c r="CB603">
        <f t="shared" si="854"/>
        <v>6203552</v>
      </c>
      <c r="CD603">
        <f t="shared" si="855"/>
        <v>772859</v>
      </c>
      <c r="CE603">
        <f t="shared" si="856"/>
        <v>1107680</v>
      </c>
      <c r="CF603">
        <f t="shared" si="857"/>
        <v>23780283</v>
      </c>
      <c r="CH603" t="str">
        <f t="shared" si="858"/>
        <v>{{5,1,1,672051,0}|</v>
      </c>
      <c r="CI603" t="str">
        <f t="shared" si="859"/>
        <v>{5,1,2,963200,0}|</v>
      </c>
      <c r="CJ603" t="str">
        <f t="shared" si="860"/>
        <v>{5,1,3,20678507,3}}</v>
      </c>
      <c r="CK603" t="str">
        <f t="shared" si="861"/>
        <v/>
      </c>
      <c r="CL603" t="str">
        <f t="shared" si="862"/>
        <v>{{5,1,1,672051,0}|</v>
      </c>
      <c r="CM603" t="str">
        <f t="shared" si="863"/>
        <v>{5,1,2,963200,0}|</v>
      </c>
      <c r="CN603" t="str">
        <f t="shared" si="864"/>
        <v>{5,1,3,20678507,3}}</v>
      </c>
      <c r="CO603" t="str">
        <f t="shared" si="865"/>
        <v/>
      </c>
      <c r="CP603" t="str">
        <f t="shared" si="866"/>
        <v>{{5,1,1,201615,0}|</v>
      </c>
      <c r="CQ603" t="str">
        <f t="shared" si="867"/>
        <v>{5,1,2,288960,0}|</v>
      </c>
      <c r="CR603" t="str">
        <f t="shared" si="868"/>
        <v>{5,1,3,6203552,3}}</v>
      </c>
      <c r="CS603" t="str">
        <f t="shared" si="869"/>
        <v/>
      </c>
      <c r="CT603" t="str">
        <f t="shared" si="870"/>
        <v>{{5,1,1,772859,0}|</v>
      </c>
      <c r="CU603" t="str">
        <f t="shared" si="871"/>
        <v>{5,1,2,1107680,0}|</v>
      </c>
      <c r="CV603" t="str">
        <f t="shared" si="872"/>
        <v>{5,1,3,23780283,3}}</v>
      </c>
    </row>
    <row r="604" spans="50:100" x14ac:dyDescent="0.15">
      <c r="AX604">
        <v>598</v>
      </c>
      <c r="AZ604">
        <f t="shared" ref="AZ604:BC604" si="892">AZ544</f>
        <v>0.91666666666666663</v>
      </c>
      <c r="BA604">
        <f t="shared" si="892"/>
        <v>0.91666666666666663</v>
      </c>
      <c r="BB604">
        <f t="shared" si="892"/>
        <v>0.55000000000000004</v>
      </c>
      <c r="BC604">
        <f t="shared" si="892"/>
        <v>0</v>
      </c>
      <c r="BE604">
        <f t="shared" si="837"/>
        <v>800</v>
      </c>
      <c r="BF604">
        <f t="shared" si="838"/>
        <v>800</v>
      </c>
      <c r="BG604">
        <f t="shared" si="839"/>
        <v>480</v>
      </c>
      <c r="BH604">
        <f t="shared" si="840"/>
        <v>0</v>
      </c>
      <c r="BN604">
        <f>'sheet1 (2)'!Y603</f>
        <v>4006460</v>
      </c>
      <c r="BO604">
        <f>'sheet1 (2)'!Z603</f>
        <v>5448100</v>
      </c>
      <c r="BP604">
        <f>'sheet1 (2)'!AA603</f>
        <v>116962807</v>
      </c>
      <c r="BR604">
        <f t="shared" si="846"/>
        <v>641033</v>
      </c>
      <c r="BS604">
        <f t="shared" si="847"/>
        <v>871696</v>
      </c>
      <c r="BT604">
        <f t="shared" si="848"/>
        <v>18714049</v>
      </c>
      <c r="BV604">
        <f t="shared" si="849"/>
        <v>641033</v>
      </c>
      <c r="BW604">
        <f t="shared" si="850"/>
        <v>871696</v>
      </c>
      <c r="BX604">
        <f t="shared" si="851"/>
        <v>18714049</v>
      </c>
      <c r="BZ604">
        <f t="shared" si="852"/>
        <v>384620</v>
      </c>
      <c r="CA604">
        <f t="shared" si="853"/>
        <v>523017</v>
      </c>
      <c r="CB604">
        <f t="shared" si="854"/>
        <v>11228429</v>
      </c>
      <c r="CD604">
        <f t="shared" si="855"/>
        <v>0</v>
      </c>
      <c r="CE604">
        <f t="shared" si="856"/>
        <v>0</v>
      </c>
      <c r="CF604">
        <f t="shared" si="857"/>
        <v>0</v>
      </c>
      <c r="CH604" t="str">
        <f t="shared" si="858"/>
        <v>{{5,1,1,641033,0}|</v>
      </c>
      <c r="CI604" t="str">
        <f t="shared" si="859"/>
        <v>{5,1,2,871696,0}|</v>
      </c>
      <c r="CJ604" t="str">
        <f t="shared" si="860"/>
        <v>{5,1,3,18714049,3}}</v>
      </c>
      <c r="CK604" t="str">
        <f t="shared" si="861"/>
        <v/>
      </c>
      <c r="CL604" t="str">
        <f t="shared" si="862"/>
        <v>{{5,1,1,641033,0}|</v>
      </c>
      <c r="CM604" t="str">
        <f t="shared" si="863"/>
        <v>{5,1,2,871696,0}|</v>
      </c>
      <c r="CN604" t="str">
        <f t="shared" si="864"/>
        <v>{5,1,3,18714049,3}}</v>
      </c>
      <c r="CO604" t="str">
        <f t="shared" si="865"/>
        <v/>
      </c>
      <c r="CP604" t="str">
        <f t="shared" si="866"/>
        <v>{{5,1,1,384620,0}|</v>
      </c>
      <c r="CQ604" t="str">
        <f t="shared" si="867"/>
        <v>{5,1,2,523017,0}|</v>
      </c>
      <c r="CR604" t="str">
        <f t="shared" si="868"/>
        <v>{5,1,3,11228429,3}}</v>
      </c>
      <c r="CS604" t="str">
        <f t="shared" si="869"/>
        <v/>
      </c>
      <c r="CT604" t="str">
        <f t="shared" si="870"/>
        <v>{{5,1,1,0,0}|</v>
      </c>
      <c r="CU604" t="str">
        <f t="shared" si="871"/>
        <v>{5,1,2,0,0}|</v>
      </c>
      <c r="CV604" t="str">
        <f t="shared" si="872"/>
        <v>{5,1,3,0,3}}</v>
      </c>
    </row>
    <row r="605" spans="50:100" x14ac:dyDescent="0.15">
      <c r="AX605">
        <v>599</v>
      </c>
      <c r="AZ605">
        <f t="shared" ref="AZ605:BC605" si="893">AZ545</f>
        <v>0.75</v>
      </c>
      <c r="BA605">
        <f t="shared" si="893"/>
        <v>0.5</v>
      </c>
      <c r="BB605">
        <f t="shared" si="893"/>
        <v>3</v>
      </c>
      <c r="BC605">
        <f t="shared" si="893"/>
        <v>3</v>
      </c>
      <c r="BE605">
        <f t="shared" si="837"/>
        <v>620</v>
      </c>
      <c r="BF605">
        <f t="shared" si="838"/>
        <v>420</v>
      </c>
      <c r="BG605">
        <f t="shared" si="839"/>
        <v>1200</v>
      </c>
      <c r="BH605">
        <f t="shared" si="840"/>
        <v>1200</v>
      </c>
      <c r="BN605">
        <f>'sheet1 (2)'!Y604</f>
        <v>6591274</v>
      </c>
      <c r="BO605">
        <f>'sheet1 (2)'!Z604</f>
        <v>8548400</v>
      </c>
      <c r="BP605">
        <f>'sheet1 (2)'!AA604</f>
        <v>183521753</v>
      </c>
      <c r="BR605">
        <f t="shared" si="846"/>
        <v>817317</v>
      </c>
      <c r="BS605">
        <f t="shared" si="847"/>
        <v>1060001</v>
      </c>
      <c r="BT605">
        <f t="shared" si="848"/>
        <v>22756697</v>
      </c>
      <c r="BV605">
        <f t="shared" si="849"/>
        <v>553667</v>
      </c>
      <c r="BW605">
        <f t="shared" si="850"/>
        <v>718065</v>
      </c>
      <c r="BX605">
        <f t="shared" si="851"/>
        <v>15415827</v>
      </c>
      <c r="BZ605">
        <f t="shared" si="852"/>
        <v>1581905</v>
      </c>
      <c r="CA605">
        <f t="shared" si="853"/>
        <v>2051616</v>
      </c>
      <c r="CB605">
        <f t="shared" si="854"/>
        <v>44045220</v>
      </c>
      <c r="CD605">
        <f t="shared" si="855"/>
        <v>1581905</v>
      </c>
      <c r="CE605">
        <f t="shared" si="856"/>
        <v>2051616</v>
      </c>
      <c r="CF605">
        <f t="shared" si="857"/>
        <v>44045220</v>
      </c>
      <c r="CH605" t="str">
        <f t="shared" ref="CH605:CH606" si="894">BR$6&amp;BR605&amp;BR$5</f>
        <v>{{5,1,1,817317,0}|</v>
      </c>
      <c r="CI605" t="str">
        <f t="shared" ref="CI605:CI606" si="895">BS$6&amp;BS605&amp;BS$5</f>
        <v>{5,1,2,1060001,0}|</v>
      </c>
      <c r="CJ605" t="str">
        <f t="shared" ref="CJ605:CJ606" si="896">BT$6&amp;BT605&amp;BT$5</f>
        <v>{5,1,3,22756697,3}}</v>
      </c>
      <c r="CK605" t="str">
        <f t="shared" ref="CK605:CK606" si="897">BU$6&amp;BU605&amp;BU$5</f>
        <v/>
      </c>
      <c r="CL605" t="str">
        <f t="shared" ref="CL605:CL606" si="898">BV$6&amp;BV605&amp;BV$5</f>
        <v>{{5,1,1,553667,0}|</v>
      </c>
      <c r="CM605" t="str">
        <f t="shared" ref="CM605:CM606" si="899">BW$6&amp;BW605&amp;BW$5</f>
        <v>{5,1,2,718065,0}|</v>
      </c>
      <c r="CN605" t="str">
        <f t="shared" ref="CN605:CN606" si="900">BX$6&amp;BX605&amp;BX$5</f>
        <v>{5,1,3,15415827,3}}</v>
      </c>
      <c r="CO605" t="str">
        <f t="shared" ref="CO605:CO606" si="901">BY$6&amp;BY605&amp;BY$5</f>
        <v/>
      </c>
      <c r="CP605" t="str">
        <f t="shared" ref="CP605:CP606" si="902">BZ$6&amp;BZ605&amp;BZ$5</f>
        <v>{{5,1,1,1581905,0}|</v>
      </c>
      <c r="CQ605" t="str">
        <f t="shared" ref="CQ605:CQ606" si="903">CA$6&amp;CA605&amp;CA$5</f>
        <v>{5,1,2,2051616,0}|</v>
      </c>
      <c r="CR605" t="str">
        <f t="shared" ref="CR605:CR606" si="904">CB$6&amp;CB605&amp;CB$5</f>
        <v>{5,1,3,44045220,3}}</v>
      </c>
      <c r="CS605" t="str">
        <f t="shared" ref="CS605:CS606" si="905">CC$6&amp;CC605&amp;CC$5</f>
        <v/>
      </c>
      <c r="CT605" t="str">
        <f t="shared" ref="CT605:CT606" si="906">CD$6&amp;CD605&amp;CD$5</f>
        <v>{{5,1,1,1581905,0}|</v>
      </c>
      <c r="CU605" t="str">
        <f t="shared" ref="CU605:CU606" si="907">CE$6&amp;CE605&amp;CE$5</f>
        <v>{5,1,2,2051616,0}|</v>
      </c>
      <c r="CV605" t="str">
        <f t="shared" ref="CV605:CV606" si="908">CF$6&amp;CF605&amp;CF$5</f>
        <v>{5,1,3,44045220,3}}</v>
      </c>
    </row>
    <row r="606" spans="50:100" s="7" customFormat="1" x14ac:dyDescent="0.15">
      <c r="AX606" s="7">
        <v>600</v>
      </c>
      <c r="AZ606" s="7">
        <f t="shared" ref="AZ606:BC606" si="909">AZ546</f>
        <v>1</v>
      </c>
      <c r="BA606" s="7">
        <f t="shared" si="909"/>
        <v>1.5</v>
      </c>
      <c r="BB606" s="7">
        <f t="shared" si="909"/>
        <v>0.75</v>
      </c>
      <c r="BC606" s="7">
        <f t="shared" si="909"/>
        <v>1</v>
      </c>
      <c r="BE606" s="7">
        <f t="shared" si="837"/>
        <v>700</v>
      </c>
      <c r="BF606" s="7">
        <f t="shared" si="838"/>
        <v>1100</v>
      </c>
      <c r="BG606" s="7">
        <f t="shared" si="839"/>
        <v>620</v>
      </c>
      <c r="BH606" s="7">
        <f t="shared" si="840"/>
        <v>700</v>
      </c>
      <c r="BN606" s="7">
        <f>'sheet1 (2)'!Y605</f>
        <v>10468494</v>
      </c>
      <c r="BO606" s="7">
        <f>'sheet1 (2)'!Z605</f>
        <v>11498200</v>
      </c>
      <c r="BP606" s="7">
        <f>'sheet1 (2)'!AA605</f>
        <v>246849682</v>
      </c>
      <c r="BR606" s="7">
        <f t="shared" si="846"/>
        <v>1465589</v>
      </c>
      <c r="BS606" s="7">
        <f t="shared" si="847"/>
        <v>1609748</v>
      </c>
      <c r="BT606" s="7">
        <f t="shared" si="848"/>
        <v>34558955</v>
      </c>
      <c r="BV606" s="7">
        <f t="shared" si="849"/>
        <v>2303068</v>
      </c>
      <c r="BW606" s="7">
        <f t="shared" si="850"/>
        <v>2529604</v>
      </c>
      <c r="BX606" s="7">
        <f t="shared" si="851"/>
        <v>54306930</v>
      </c>
      <c r="BZ606" s="7">
        <f t="shared" si="852"/>
        <v>1298093</v>
      </c>
      <c r="CA606" s="7">
        <f t="shared" si="853"/>
        <v>1425776</v>
      </c>
      <c r="CB606" s="7">
        <f t="shared" si="854"/>
        <v>30609360</v>
      </c>
      <c r="CD606" s="7">
        <f t="shared" si="855"/>
        <v>1465589</v>
      </c>
      <c r="CE606" s="7">
        <f t="shared" si="856"/>
        <v>1609748</v>
      </c>
      <c r="CF606" s="7">
        <f t="shared" si="857"/>
        <v>34558955</v>
      </c>
      <c r="CH606" t="str">
        <f t="shared" si="894"/>
        <v>{{5,1,1,1465589,0}|</v>
      </c>
      <c r="CI606" t="str">
        <f t="shared" si="895"/>
        <v>{5,1,2,1609748,0}|</v>
      </c>
      <c r="CJ606" t="str">
        <f t="shared" si="896"/>
        <v>{5,1,3,34558955,3}}</v>
      </c>
      <c r="CK606" t="str">
        <f t="shared" si="897"/>
        <v/>
      </c>
      <c r="CL606" t="str">
        <f t="shared" si="898"/>
        <v>{{5,1,1,2303068,0}|</v>
      </c>
      <c r="CM606" t="str">
        <f t="shared" si="899"/>
        <v>{5,1,2,2529604,0}|</v>
      </c>
      <c r="CN606" t="str">
        <f t="shared" si="900"/>
        <v>{5,1,3,54306930,3}}</v>
      </c>
      <c r="CO606" t="str">
        <f t="shared" si="901"/>
        <v/>
      </c>
      <c r="CP606" t="str">
        <f t="shared" si="902"/>
        <v>{{5,1,1,1298093,0}|</v>
      </c>
      <c r="CQ606" t="str">
        <f t="shared" si="903"/>
        <v>{5,1,2,1425776,0}|</v>
      </c>
      <c r="CR606" t="str">
        <f t="shared" si="904"/>
        <v>{5,1,3,30609360,3}}</v>
      </c>
      <c r="CS606" t="str">
        <f t="shared" si="905"/>
        <v/>
      </c>
      <c r="CT606" t="str">
        <f t="shared" si="906"/>
        <v>{{5,1,1,1465589,0}|</v>
      </c>
      <c r="CU606" t="str">
        <f t="shared" si="907"/>
        <v>{5,1,2,1609748,0}|</v>
      </c>
      <c r="CV606" t="str">
        <f t="shared" si="908"/>
        <v>{5,1,3,34558955,3}}</v>
      </c>
    </row>
    <row r="608" spans="50:100" x14ac:dyDescent="0.15">
      <c r="CG608">
        <v>1</v>
      </c>
      <c r="CH608" t="str">
        <f>CH7&amp;CI7&amp;CJ7</f>
        <v>{{5,1,1,16530,0}|{5,1,2,6160,0}|{5,1,3,132246,3}}</v>
      </c>
      <c r="CL608" t="str">
        <f t="shared" ref="CL608:CT623" si="910">CL7&amp;CM7&amp;CN7</f>
        <v>{{5,1,1,9317,0}|{5,1,2,3472,0}|{5,1,3,74538,3}}</v>
      </c>
      <c r="CP608" t="str">
        <f t="shared" si="910"/>
        <v>{{5,1,1,10519,0}|{5,1,2,3920,0}|{5,1,3,84156,3}}</v>
      </c>
      <c r="CT608" t="str">
        <f t="shared" si="910"/>
        <v>{{5,1,1,10519,0}|{5,1,2,3920,0}|{5,1,3,84156,3}}</v>
      </c>
    </row>
    <row r="609" spans="85:98" x14ac:dyDescent="0.15">
      <c r="CG609">
        <v>2</v>
      </c>
      <c r="CH609" t="str">
        <f t="shared" ref="CH609:CH672" si="911">CH8&amp;CI8&amp;CJ8</f>
        <v>{{5,1,1,21489,0}|{5,1,2,6160,0}|{5,1,3,132246,3}}</v>
      </c>
      <c r="CL609" t="str">
        <f t="shared" si="910"/>
        <v>{{5,1,1,12112,0}|{5,1,2,3472,0}|{5,1,3,74538,3}}</v>
      </c>
      <c r="CP609" t="str">
        <f t="shared" si="910"/>
        <v>{{5,1,1,13675,0}|{5,1,2,3920,0}|{5,1,3,84156,3}}</v>
      </c>
      <c r="CT609" t="str">
        <f t="shared" si="910"/>
        <v>{{5,1,1,13675,0}|{5,1,2,3920,0}|{5,1,3,84156,3}}</v>
      </c>
    </row>
    <row r="610" spans="85:98" x14ac:dyDescent="0.15">
      <c r="CG610">
        <v>3</v>
      </c>
      <c r="CH610" t="str">
        <f t="shared" si="911"/>
        <v>{{5,1,1,100987,0}|{5,1,2,15120,0}|{5,1,3,324604,3}}</v>
      </c>
      <c r="CL610" t="str">
        <f t="shared" si="910"/>
        <v>{{5,1,1,52177,0}|{5,1,2,7812,0}|{5,1,3,167712,3}}</v>
      </c>
      <c r="CP610" t="str">
        <f t="shared" si="910"/>
        <v>{{5,1,1,92572,0}|{5,1,2,13860,0}|{5,1,3,297553,3}}</v>
      </c>
      <c r="CT610" t="str">
        <f t="shared" si="910"/>
        <v>{{5,1,1,42078,0}|{5,1,2,6300,0}|{5,1,3,135251,3}}</v>
      </c>
    </row>
    <row r="611" spans="85:98" x14ac:dyDescent="0.15">
      <c r="CG611">
        <v>4</v>
      </c>
      <c r="CH611" t="str">
        <f t="shared" si="911"/>
        <v>{{5,1,1,0,0}|{5,1,2,0,0}|{5,1,3,0,3}}</v>
      </c>
      <c r="CL611" t="str">
        <f t="shared" si="910"/>
        <v>{{5,1,1,82653,0}|{5,1,2,10500,0}|{5,1,3,225419,3}}</v>
      </c>
      <c r="CP611" t="str">
        <f t="shared" si="910"/>
        <v>{{5,1,1,82653,0}|{5,1,2,10500,0}|{5,1,3,225419,3}}</v>
      </c>
      <c r="CT611" t="str">
        <f t="shared" si="910"/>
        <v>{{5,1,1,181838,0}|{5,1,2,23100,0}|{5,1,3,495923,3}}</v>
      </c>
    </row>
    <row r="612" spans="85:98" x14ac:dyDescent="0.15">
      <c r="CG612">
        <v>5</v>
      </c>
      <c r="CH612" t="str">
        <f t="shared" si="911"/>
        <v>{{5,1,1,211594,0}|{5,1,2,135520,0}|{5,1,3,2909417,3}}</v>
      </c>
      <c r="CL612" t="str">
        <f t="shared" si="910"/>
        <v>{{5,1,1,119262,0}|{5,1,2,76384,0}|{5,1,3,1639853,3}}</v>
      </c>
      <c r="CP612" t="str">
        <f t="shared" si="910"/>
        <v>{{5,1,1,119262,0}|{5,1,2,76384,0}|{5,1,3,1639853,3}}</v>
      </c>
      <c r="CT612" t="str">
        <f t="shared" si="910"/>
        <v>{{5,1,1,211594,0}|{5,1,2,135520,0}|{5,1,3,2909417,3}}</v>
      </c>
    </row>
    <row r="613" spans="85:98" x14ac:dyDescent="0.15">
      <c r="CG613">
        <v>6</v>
      </c>
      <c r="CH613" t="str">
        <f t="shared" si="911"/>
        <v>{{5,1,1,201976,0}|{5,1,2,98000,0}|{5,1,3,2103917,3}}</v>
      </c>
      <c r="CL613" t="str">
        <f t="shared" si="910"/>
        <v>{{5,1,1,144268,0}|{5,1,2,70000,0}|{5,1,3,1502798,3}}</v>
      </c>
      <c r="CP613" t="str">
        <f t="shared" si="910"/>
        <v>{{5,1,1,201976,0}|{5,1,2,98000,0}|{5,1,3,2103917,3}}</v>
      </c>
      <c r="CT613" t="str">
        <f t="shared" si="910"/>
        <v>{{5,1,1,346244,0}|{5,1,2,168000,0}|{5,1,3,3606716,3}}</v>
      </c>
    </row>
    <row r="614" spans="85:98" x14ac:dyDescent="0.15">
      <c r="CG614">
        <v>7</v>
      </c>
      <c r="CH614" t="str">
        <f t="shared" si="911"/>
        <v>{{5,1,1,471277,0}|{5,1,2,627200,0}|{5,1,3,13465074,3}}</v>
      </c>
      <c r="CL614" t="str">
        <f t="shared" si="910"/>
        <v>{{5,1,1,282766,0}|{5,1,2,376320,0}|{5,1,3,8079044,3}}</v>
      </c>
      <c r="CP614" t="str">
        <f t="shared" si="910"/>
        <v>{{5,1,1,740578,0}|{5,1,2,985600,0}|{5,1,3,21159402,3}}</v>
      </c>
      <c r="CT614" t="str">
        <f t="shared" si="910"/>
        <v>{{5,1,1,807904,0}|{5,1,2,1075200,0}|{5,1,3,23082984,3}}</v>
      </c>
    </row>
    <row r="615" spans="85:98" x14ac:dyDescent="0.15">
      <c r="CG615">
        <v>8</v>
      </c>
      <c r="CH615" t="str">
        <f t="shared" si="911"/>
        <v>{{5,1,1,538602,0}|{5,1,2,784000,0}|{5,1,3,16831343,3}}</v>
      </c>
      <c r="CL615" t="str">
        <f t="shared" si="910"/>
        <v>{{5,1,1,323161,0}|{5,1,2,470400,0}|{5,1,3,10098805,3}}</v>
      </c>
      <c r="CP615" t="str">
        <f t="shared" si="910"/>
        <v>{{5,1,1,538602,0}|{5,1,2,784000,0}|{5,1,3,16831343,3}}</v>
      </c>
      <c r="CT615" t="str">
        <f t="shared" si="910"/>
        <v>{{5,1,1,0,0}|{5,1,2,0,0}|{5,1,3,0,3}}</v>
      </c>
    </row>
    <row r="616" spans="85:98" x14ac:dyDescent="0.15">
      <c r="CG616">
        <v>9</v>
      </c>
      <c r="CH616" t="str">
        <f t="shared" si="911"/>
        <v>{{5,1,1,1009880,0}|{5,1,2,1680000,0}|{5,1,3,36067164,3}}</v>
      </c>
      <c r="CL616" t="str">
        <f t="shared" si="910"/>
        <v>{{5,1,1,420783,0}|{5,1,2,700000,0}|{5,1,3,15027985,3}}</v>
      </c>
      <c r="CP616" t="str">
        <f t="shared" si="910"/>
        <v>{{5,1,1,420783,0}|{5,1,2,700000,0}|{5,1,3,15027985,3}}</v>
      </c>
      <c r="CT616" t="str">
        <f t="shared" si="910"/>
        <v>{{5,1,1,1009880,0}|{5,1,2,1680000,0}|{5,1,3,36067164,3}}</v>
      </c>
    </row>
    <row r="617" spans="85:98" x14ac:dyDescent="0.15">
      <c r="CG617">
        <v>10</v>
      </c>
      <c r="CH617" t="str">
        <f t="shared" si="911"/>
        <v>{{5,1,1,1731223,0}|{5,1,2,2016000,0}|{5,1,3,43280596,3}}</v>
      </c>
      <c r="CL617" t="str">
        <f t="shared" si="910"/>
        <v>{{5,1,1,403952,0}|{5,1,2,470400,0}|{5,1,3,10098805,3}}</v>
      </c>
      <c r="CP617" t="str">
        <f t="shared" si="910"/>
        <v>{{5,1,1,1009880,0}|{5,1,2,1176000,0}|{5,1,3,25247014,3}}</v>
      </c>
      <c r="CT617" t="str">
        <f t="shared" si="910"/>
        <v>{{5,1,1,1731223,0}|{5,1,2,2016000,0}|{5,1,3,43280596,3}}</v>
      </c>
    </row>
    <row r="618" spans="85:98" x14ac:dyDescent="0.15">
      <c r="CG618">
        <v>11</v>
      </c>
      <c r="CH618" t="str">
        <f t="shared" si="911"/>
        <v>{{5,1,1,2019761,0}|{5,1,2,2150400,0}|{5,1,3,46165969,3}}</v>
      </c>
      <c r="CL618" t="str">
        <f t="shared" si="910"/>
        <v>{{5,1,1,841567,0}|{5,1,2,896000,0}|{5,1,3,19235820,3}}</v>
      </c>
      <c r="CP618" t="str">
        <f t="shared" si="910"/>
        <v>{{5,1,1,2019761,0}|{5,1,2,2150400,0}|{5,1,3,46165969,3}}</v>
      </c>
      <c r="CT618" t="str">
        <f t="shared" si="910"/>
        <v>{{5,1,1,841567,0}|{5,1,2,896000,0}|{5,1,3,19235820,3}}</v>
      </c>
    </row>
    <row r="619" spans="85:98" x14ac:dyDescent="0.15">
      <c r="CG619">
        <v>12</v>
      </c>
      <c r="CH619" t="str">
        <f t="shared" si="911"/>
        <v>{{5,1,1,68527,0}|{5,1,2,15960,0}|{5,1,3,342637,3}}</v>
      </c>
      <c r="CL619" t="str">
        <f t="shared" si="910"/>
        <v>{{5,1,1,28553,0}|{5,1,2,6650,0}|{5,1,3,142765,3}}</v>
      </c>
      <c r="CP619" t="str">
        <f t="shared" si="910"/>
        <v>{{5,1,1,62816,0}|{5,1,2,14630,0}|{5,1,3,314084,3}}</v>
      </c>
      <c r="CT619" t="str">
        <f t="shared" si="910"/>
        <v>{{5,1,1,35405,0}|{5,1,2,8246,0}|{5,1,3,177029,3}}</v>
      </c>
    </row>
    <row r="620" spans="85:98" x14ac:dyDescent="0.15">
      <c r="CG620">
        <v>13</v>
      </c>
      <c r="CH620" t="str">
        <f t="shared" si="911"/>
        <v>{{5,1,1,97531,0}|{5,1,2,17325,0}|{5,1,3,371942,3}}</v>
      </c>
      <c r="CL620" t="str">
        <f t="shared" si="910"/>
        <v>{{5,1,1,62065,0}|{5,1,2,11025,0}|{5,1,3,236690,3}}</v>
      </c>
      <c r="CP620" t="str">
        <f t="shared" si="910"/>
        <v>{{5,1,1,54972,0}|{5,1,2,9765,0}|{5,1,3,209640,3}}</v>
      </c>
      <c r="CT620" t="str">
        <f t="shared" si="910"/>
        <v>{{5,1,1,62065,0}|{5,1,2,11025,0}|{5,1,3,236690,3}}</v>
      </c>
    </row>
    <row r="621" spans="85:98" x14ac:dyDescent="0.15">
      <c r="CG621">
        <v>14</v>
      </c>
      <c r="CH621" t="str">
        <f t="shared" si="911"/>
        <v>{{5,1,1,212796,0}|{5,1,2,32760,0}|{5,1,3,703309,3}}</v>
      </c>
      <c r="CL621" t="str">
        <f t="shared" si="910"/>
        <v>{{5,1,1,74478,0}|{5,1,2,11466,0}|{5,1,3,246158,3}}</v>
      </c>
      <c r="CP621" t="str">
        <f t="shared" si="910"/>
        <v>{{5,1,1,195063,0}|{5,1,2,30030,0}|{5,1,3,644700,3}}</v>
      </c>
      <c r="CT621" t="str">
        <f t="shared" si="910"/>
        <v>{{5,1,1,124131,0}|{5,1,2,19110,0}|{5,1,3,410263,3}}</v>
      </c>
    </row>
    <row r="622" spans="85:98" x14ac:dyDescent="0.15">
      <c r="CG622">
        <v>15</v>
      </c>
      <c r="CH622" t="str">
        <f t="shared" si="911"/>
        <v>{{5,1,1,230108,0}|{5,1,2,182952,0}|{5,1,3,3927714,3}}</v>
      </c>
      <c r="CL622" t="str">
        <f t="shared" si="910"/>
        <v>{{5,1,1,146432,0}|{5,1,2,116424,0}|{5,1,3,2499454,3}}</v>
      </c>
      <c r="CP622" t="str">
        <f t="shared" si="910"/>
        <v>{{5,1,1,129697,0}|{5,1,2,103118,0}|{5,1,3,2213802,3}}</v>
      </c>
      <c r="CT622" t="str">
        <f t="shared" si="910"/>
        <v>{{5,1,1,146432,0}|{5,1,2,116424,0}|{5,1,3,2499454,3}}</v>
      </c>
    </row>
    <row r="623" spans="85:98" x14ac:dyDescent="0.15">
      <c r="CG623">
        <v>16</v>
      </c>
      <c r="CH623" t="str">
        <f t="shared" si="911"/>
        <v>{{5,1,1,349130,0}|{5,1,2,215600,0}|{5,1,3,4628619,3}}</v>
      </c>
      <c r="CL623" t="str">
        <f t="shared" si="910"/>
        <v>{{5,1,1,222173,0}|{5,1,2,137200,0}|{5,1,3,2945485,3}}</v>
      </c>
      <c r="CP623" t="str">
        <f t="shared" si="910"/>
        <v>{{5,1,1,196782,0}|{5,1,2,121520,0}|{5,1,3,2608858,3}}</v>
      </c>
      <c r="CT623" t="str">
        <f t="shared" si="910"/>
        <v>{{5,1,1,222173,0}|{5,1,2,137200,0}|{5,1,3,2945485,3}}</v>
      </c>
    </row>
    <row r="624" spans="85:98" x14ac:dyDescent="0.15">
      <c r="CG624">
        <v>17</v>
      </c>
      <c r="CH624" t="str">
        <f t="shared" si="911"/>
        <v>{{5,1,1,522613,0}|{5,1,2,909440,0}|{5,1,3,19524358,3}}</v>
      </c>
      <c r="CL624" t="str">
        <f t="shared" ref="CL624:CL687" si="912">CL23&amp;CM23&amp;CN23</f>
        <v>{{5,1,1,313567,0}|{5,1,2,545664,0}|{5,1,3,11714614,3}}</v>
      </c>
      <c r="CP624" t="str">
        <f t="shared" ref="CP624:CP687" si="913">CP23&amp;CQ23&amp;CR23</f>
        <v>{{5,1,1,821249,0}|{5,1,2,1429120,0}|{5,1,3,30681134,3}}</v>
      </c>
      <c r="CT624" t="str">
        <f t="shared" ref="CT624:CT687" si="914">CT23&amp;CU23&amp;CV23</f>
        <v>{{5,1,1,895908,0}|{5,1,2,1559040,0}|{5,1,3,33470328,3}}</v>
      </c>
    </row>
    <row r="625" spans="85:98" x14ac:dyDescent="0.15">
      <c r="CG625">
        <v>18</v>
      </c>
      <c r="CH625" t="str">
        <f t="shared" si="911"/>
        <v>{{5,1,1,946883,0}|{5,1,2,1848000,0}|{5,1,3,39673880,3}}</v>
      </c>
      <c r="CL625" t="str">
        <f t="shared" si="912"/>
        <v>{{5,1,1,946883,0}|{5,1,2,1848000,0}|{5,1,3,39673880,3}}</v>
      </c>
      <c r="CP625" t="str">
        <f t="shared" si="913"/>
        <v>{{5,1,1,430401,0}|{5,1,2,840000,0}|{5,1,3,18033582,3}}</v>
      </c>
      <c r="CT625" t="str">
        <f t="shared" si="914"/>
        <v>{{5,1,1,602561,0}|{5,1,2,1176000,0}|{5,1,3,25247014,3}}</v>
      </c>
    </row>
    <row r="626" spans="85:98" x14ac:dyDescent="0.15">
      <c r="CG626">
        <v>19</v>
      </c>
      <c r="CH626" t="str">
        <f t="shared" si="911"/>
        <v>{{5,1,1,1141164,0}|{5,1,2,2604000,0}|{5,1,3,55904104,3}}</v>
      </c>
      <c r="CL626" t="str">
        <f t="shared" si="912"/>
        <v>{{5,1,1,266271,0}|{5,1,2,607600,0}|{5,1,3,13044291,3}}</v>
      </c>
      <c r="CP626" t="str">
        <f t="shared" si="913"/>
        <v>{{5,1,1,665679,0}|{5,1,2,1519000,0}|{5,1,3,32610727,3}}</v>
      </c>
      <c r="CT626" t="str">
        <f t="shared" si="914"/>
        <v>{{5,1,1,1141164,0}|{5,1,2,2604000,0}|{5,1,3,55904104,3}}</v>
      </c>
    </row>
    <row r="627" spans="85:98" x14ac:dyDescent="0.15">
      <c r="CG627">
        <v>20</v>
      </c>
      <c r="CH627" t="str">
        <f t="shared" si="911"/>
        <v>{{5,1,1,1809128,0}|{5,1,2,2956800,0}|{5,1,3,63478208,3}}</v>
      </c>
      <c r="CL627" t="str">
        <f t="shared" si="912"/>
        <v>{{5,1,1,1151263,0}|{5,1,2,1881600,0}|{5,1,3,40395223,3}}</v>
      </c>
      <c r="CP627" t="str">
        <f t="shared" si="913"/>
        <v>{{5,1,1,1019690,0}|{5,1,2,1666560,0}|{5,1,3,35778626,3}}</v>
      </c>
      <c r="CT627" t="str">
        <f t="shared" si="914"/>
        <v>{{5,1,1,1151263,0}|{5,1,2,1881600,0}|{5,1,3,40395223,3}}</v>
      </c>
    </row>
    <row r="628" spans="85:98" x14ac:dyDescent="0.15">
      <c r="CG628">
        <v>21</v>
      </c>
      <c r="CH628" t="str">
        <f t="shared" si="911"/>
        <v>{{5,1,1,1200074,0}|{5,1,2,1833216,0}|{5,1,3,39356489,3}}</v>
      </c>
      <c r="CL628" t="str">
        <f t="shared" si="912"/>
        <v>{{5,1,1,1354923,0}|{5,1,2,2069760,0}|{5,1,3,44434746,3}}</v>
      </c>
      <c r="CP628" t="str">
        <f t="shared" si="913"/>
        <v>{{5,1,1,1354923,0}|{5,1,2,2069760,0}|{5,1,3,44434746,3}}</v>
      </c>
      <c r="CT628" t="str">
        <f t="shared" si="914"/>
        <v>{{5,1,1,2129164,0}|{5,1,2,3252480,0}|{5,1,3,69826029,3}}</v>
      </c>
    </row>
    <row r="629" spans="85:98" x14ac:dyDescent="0.15">
      <c r="CG629">
        <v>22</v>
      </c>
      <c r="CH629" t="str">
        <f t="shared" si="911"/>
        <v>{{5,1,1,84306,0}|{5,1,2,10780,0}|{5,1,3,231430,3}}</v>
      </c>
      <c r="CL629" t="str">
        <f t="shared" si="912"/>
        <v>{{5,1,1,38321,0}|{5,1,2,4900,0}|{5,1,3,105195,3}}</v>
      </c>
      <c r="CP629" t="str">
        <f t="shared" si="913"/>
        <v>{{5,1,1,84306,0}|{5,1,2,10780,0}|{5,1,3,231430,3}}</v>
      </c>
      <c r="CT629" t="str">
        <f t="shared" si="914"/>
        <v>{{5,1,1,53649,0}|{5,1,2,6860,0}|{5,1,3,147274,3}}</v>
      </c>
    </row>
    <row r="630" spans="85:98" x14ac:dyDescent="0.15">
      <c r="CG630">
        <v>23</v>
      </c>
      <c r="CH630" t="str">
        <f t="shared" si="911"/>
        <v>{{5,1,1,132246,0}|{5,1,2,12705,0}|{5,1,3,272757,3}}</v>
      </c>
      <c r="CL630" t="str">
        <f t="shared" si="912"/>
        <v>{{5,1,1,60111,0}|{5,1,2,5775,0}|{5,1,3,123980,3}}</v>
      </c>
      <c r="CP630" t="str">
        <f t="shared" si="913"/>
        <v>{{5,1,1,144268,0}|{5,1,2,13860,0}|{5,1,3,297553,3}}</v>
      </c>
      <c r="CT630" t="str">
        <f t="shared" si="914"/>
        <v>{{5,1,1,74538,0}|{5,1,2,7161,0}|{5,1,3,153736,3}}</v>
      </c>
    </row>
    <row r="631" spans="85:98" x14ac:dyDescent="0.15">
      <c r="CG631">
        <v>24</v>
      </c>
      <c r="CH631" t="str">
        <f t="shared" si="911"/>
        <v>{{5,1,1,168313,0}|{5,1,2,14210,0}|{5,1,3,305067,3}}</v>
      </c>
      <c r="CL631" t="str">
        <f t="shared" si="912"/>
        <v>{{5,1,1,67325,0}|{5,1,2,5684,0}|{5,1,3,122027,3}}</v>
      </c>
      <c r="CP631" t="str">
        <f t="shared" si="913"/>
        <v>{{5,1,1,0,0}|{5,1,2,0,0}|{5,1,3,0,3}}</v>
      </c>
      <c r="CT631" t="str">
        <f t="shared" si="914"/>
        <v>{{5,1,1,264492,0}|{5,1,2,22330,0}|{5,1,3,479392,3}}</v>
      </c>
    </row>
    <row r="632" spans="85:98" x14ac:dyDescent="0.15">
      <c r="CG632">
        <v>25</v>
      </c>
      <c r="CH632" t="str">
        <f t="shared" si="911"/>
        <v>{{5,1,1,310778,0}|{5,1,2,137060,0}|{5,1,3,2942479,3}}</v>
      </c>
      <c r="CL632" t="str">
        <f t="shared" si="912"/>
        <v>{{5,1,1,141263,0}|{5,1,2,62300,0}|{5,1,3,1337490,3}}</v>
      </c>
      <c r="CP632" t="str">
        <f t="shared" si="913"/>
        <v>{{5,1,1,175166,0}|{5,1,2,77252,0}|{5,1,3,1658488,3}}</v>
      </c>
      <c r="CT632" t="str">
        <f t="shared" si="914"/>
        <v>{{5,1,1,339031,0}|{5,1,2,149520,0}|{5,1,3,3209977,3}}</v>
      </c>
    </row>
    <row r="633" spans="85:98" x14ac:dyDescent="0.15">
      <c r="CG633">
        <v>26</v>
      </c>
      <c r="CH633" t="str">
        <f t="shared" si="911"/>
        <v>{{5,1,1,513596,0}|{5,1,2,176400,0}|{5,1,3,3787052,3}}</v>
      </c>
      <c r="CL633" t="str">
        <f t="shared" si="912"/>
        <v>{{5,1,1,265358,0}|{5,1,2,91140,0}|{5,1,3,1956643,3}}</v>
      </c>
      <c r="CP633" t="str">
        <f t="shared" si="913"/>
        <v>{{5,1,1,299597,0}|{5,1,2,102900,0}|{5,1,3,2209113,3}}</v>
      </c>
      <c r="CT633" t="str">
        <f t="shared" si="914"/>
        <v>{{5,1,1,265358,0}|{5,1,2,91140,0}|{5,1,3,1956643,3}}</v>
      </c>
    </row>
    <row r="634" spans="85:98" x14ac:dyDescent="0.15">
      <c r="CG634">
        <v>27</v>
      </c>
      <c r="CH634" t="str">
        <f t="shared" si="911"/>
        <v>{{5,1,1,706074,0}|{5,1,2,682080,0}|{5,1,3,14643268,3}}</v>
      </c>
      <c r="CL634" t="str">
        <f t="shared" si="912"/>
        <v>{{5,1,1,706074,0}|{5,1,2,682080,0}|{5,1,3,14643268,3}}</v>
      </c>
      <c r="CP634" t="str">
        <f t="shared" si="913"/>
        <v>{{5,1,1,625380,0}|{5,1,2,604128,0}|{5,1,3,12969752,3}}</v>
      </c>
      <c r="CT634" t="str">
        <f t="shared" si="914"/>
        <v>{{5,1,1,1109546,0}|{5,1,2,1071840,0}|{5,1,3,23010850,3}}</v>
      </c>
    </row>
    <row r="635" spans="85:98" x14ac:dyDescent="0.15">
      <c r="CG635">
        <v>28</v>
      </c>
      <c r="CH635" t="str">
        <f t="shared" si="911"/>
        <v>{{5,1,1,813795,0}|{5,1,2,882000,0}|{5,1,3,18935261,3}}</v>
      </c>
      <c r="CL635" t="str">
        <f t="shared" si="912"/>
        <v>{{5,1,1,813795,0}|{5,1,2,882000,0}|{5,1,3,18935261,3}}</v>
      </c>
      <c r="CP635" t="str">
        <f t="shared" si="913"/>
        <v>{{5,1,1,813795,0}|{5,1,2,882000,0}|{5,1,3,18935261,3}}</v>
      </c>
      <c r="CT635" t="str">
        <f t="shared" si="914"/>
        <v>{{5,1,1,813795,0}|{5,1,2,882000,0}|{5,1,3,18935261,3}}</v>
      </c>
    </row>
    <row r="636" spans="85:98" x14ac:dyDescent="0.15">
      <c r="CG636">
        <v>29</v>
      </c>
      <c r="CH636" t="str">
        <f t="shared" si="911"/>
        <v>{{5,1,1,897952,0}|{5,1,2,1139152,0}|{5,1,3,24455941,3}}</v>
      </c>
      <c r="CL636" t="str">
        <f t="shared" si="912"/>
        <v>{{5,1,1,897952,0}|{5,1,2,1139152,0}|{5,1,3,24455941,3}}</v>
      </c>
      <c r="CP636" t="str">
        <f t="shared" si="913"/>
        <v>{{5,1,1,538771,0}|{5,1,2,683491,0}|{5,1,3,14673565,3}}</v>
      </c>
      <c r="CT636" t="str">
        <f t="shared" si="914"/>
        <v>{{5,1,1,0,0}|{5,1,2,0,0}|{5,1,3,0,3}}</v>
      </c>
    </row>
    <row r="637" spans="85:98" x14ac:dyDescent="0.15">
      <c r="CG637">
        <v>30</v>
      </c>
      <c r="CH637" t="str">
        <f t="shared" si="911"/>
        <v>{{5,1,1,2441266,0}|{5,1,2,2217600,0}|{5,1,3,47608656,3}}</v>
      </c>
      <c r="CL637" t="str">
        <f t="shared" si="912"/>
        <v>{{5,1,1,1109666,0}|{5,1,2,1008000,0}|{5,1,3,21640298,3}}</v>
      </c>
      <c r="CP637" t="str">
        <f t="shared" si="913"/>
        <v>{{5,1,1,1553532,0}|{5,1,2,1411200,0}|{5,1,3,30296417,3}}</v>
      </c>
      <c r="CT637" t="str">
        <f t="shared" si="914"/>
        <v>{{5,1,1,2441266,0}|{5,1,2,2217600,0}|{5,1,3,47608656,3}}</v>
      </c>
    </row>
    <row r="638" spans="85:98" x14ac:dyDescent="0.15">
      <c r="CG638">
        <v>31</v>
      </c>
      <c r="CH638" t="str">
        <f t="shared" si="911"/>
        <v>{{5,1,1,1619728,0}|{5,1,2,1374912,0}|{5,1,3,29517367,3}}</v>
      </c>
      <c r="CL638" t="str">
        <f t="shared" si="912"/>
        <v>{{5,1,1,1828725,0}|{5,1,2,1552320,0}|{5,1,3,33326059,3}}</v>
      </c>
      <c r="CP638" t="str">
        <f t="shared" si="913"/>
        <v>{{5,1,1,3134957,0}|{5,1,2,2661120,0}|{5,1,3,57130387,3}}</v>
      </c>
      <c r="CT638" t="str">
        <f t="shared" si="914"/>
        <v>{{5,1,1,1619728,0}|{5,1,2,1374912,0}|{5,1,3,29517367,3}}</v>
      </c>
    </row>
    <row r="639" spans="85:98" x14ac:dyDescent="0.15">
      <c r="CG639">
        <v>32</v>
      </c>
      <c r="CH639" t="str">
        <f t="shared" si="911"/>
        <v>{{5,1,1,33061,0}|{5,1,2,3850,0}|{5,1,3,82653,3}}</v>
      </c>
      <c r="CL639" t="str">
        <f t="shared" si="912"/>
        <v>{{5,1,1,15027,0}|{5,1,2,1750,0}|{5,1,3,37569,3}}</v>
      </c>
      <c r="CP639" t="str">
        <f t="shared" si="913"/>
        <v>{{5,1,1,36066,0}|{5,1,2,4200,0}|{5,1,3,90167,3}}</v>
      </c>
      <c r="CT639" t="str">
        <f t="shared" si="914"/>
        <v>{{5,1,1,18634,0}|{5,1,2,2170,0}|{5,1,3,46586,3}}</v>
      </c>
    </row>
    <row r="640" spans="85:98" x14ac:dyDescent="0.15">
      <c r="CG640">
        <v>33</v>
      </c>
      <c r="CH640" t="str">
        <f t="shared" si="911"/>
        <v>{{5,1,1,171920,0}|{5,1,2,246400,0}|{5,1,3,5289850,3}}</v>
      </c>
      <c r="CL640" t="str">
        <f t="shared" si="912"/>
        <v>{{5,1,1,96900,0}|{5,1,2,138880,0}|{5,1,3,2981552,3}}</v>
      </c>
      <c r="CP640" t="str">
        <f t="shared" si="913"/>
        <v>{{5,1,1,109403,0}|{5,1,2,156800,0}|{5,1,3,3366268,3}}</v>
      </c>
      <c r="CT640" t="str">
        <f t="shared" si="914"/>
        <v>{{5,1,1,109403,0}|{5,1,2,156800,0}|{5,1,3,3366268,3}}</v>
      </c>
    </row>
    <row r="641" spans="85:98" x14ac:dyDescent="0.15">
      <c r="CG641">
        <v>34</v>
      </c>
      <c r="CH641" t="str">
        <f t="shared" si="911"/>
        <v>{{5,1,1,370289,0}|{5,1,2,462000,0}|{5,1,3,9918470,3}}</v>
      </c>
      <c r="CL641" t="str">
        <f t="shared" si="912"/>
        <v>{{5,1,1,235638,0}|{5,1,2,294000,0}|{5,1,3,6311753,3}}</v>
      </c>
      <c r="CP641" t="str">
        <f t="shared" si="913"/>
        <v>{{5,1,1,208708,0}|{5,1,2,260400,0}|{5,1,3,5590410,3}}</v>
      </c>
      <c r="CT641" t="str">
        <f t="shared" si="914"/>
        <v>{{5,1,1,235638,0}|{5,1,2,294000,0}|{5,1,3,6311753,3}}</v>
      </c>
    </row>
    <row r="642" spans="85:98" x14ac:dyDescent="0.15">
      <c r="CG642">
        <v>35</v>
      </c>
      <c r="CH642" t="str">
        <f t="shared" si="911"/>
        <v>{{5,1,1,598714,0}|{5,1,2,673680,0}|{5,1,3,14462932,3}}</v>
      </c>
      <c r="CL642" t="str">
        <f t="shared" si="912"/>
        <v>{{5,1,1,349250,0}|{5,1,2,392980,0}|{5,1,3,8436710,3}}</v>
      </c>
      <c r="CP642" t="str">
        <f t="shared" si="913"/>
        <v>{{5,1,1,309335,0}|{5,1,2,348068,0}|{5,1,3,7472515,3}}</v>
      </c>
      <c r="CT642" t="str">
        <f t="shared" si="914"/>
        <v>{{5,1,1,309335,0}|{5,1,2,348068,0}|{5,1,3,7472515,3}}</v>
      </c>
    </row>
    <row r="643" spans="85:98" x14ac:dyDescent="0.15">
      <c r="CG643">
        <v>36</v>
      </c>
      <c r="CH643" t="str">
        <f t="shared" si="911"/>
        <v>{{5,1,1,49592,0}|{5,1,2,9240,0}|{5,1,3,198369,3}}</v>
      </c>
      <c r="CL643" t="str">
        <f t="shared" si="912"/>
        <v>{{5,1,1,27951,0}|{5,1,2,5208,0}|{5,1,3,111808,3}}</v>
      </c>
      <c r="CP643" t="str">
        <f t="shared" si="913"/>
        <v>{{5,1,1,18935,0}|{5,1,2,3528,0}|{5,1,3,75741,3}}</v>
      </c>
      <c r="CT643" t="str">
        <f t="shared" si="914"/>
        <v>{{5,1,1,0,0}|{5,1,2,0,0}|{5,1,3,0,3}}</v>
      </c>
    </row>
    <row r="644" spans="85:98" x14ac:dyDescent="0.15">
      <c r="CG644">
        <v>37</v>
      </c>
      <c r="CH644" t="str">
        <f t="shared" si="911"/>
        <v>{{5,1,1,28402,0}|{5,1,2,5880,0}|{5,1,3,126235,3}}</v>
      </c>
      <c r="CL644" t="str">
        <f t="shared" si="912"/>
        <v>{{5,1,1,28402,0}|{5,1,2,5880,0}|{5,1,3,126235,3}}</v>
      </c>
      <c r="CP644" t="str">
        <f t="shared" si="913"/>
        <v>{{5,1,1,25156,0}|{5,1,2,5208,0}|{5,1,3,111808,3}}</v>
      </c>
      <c r="CT644" t="str">
        <f t="shared" si="914"/>
        <v>{{5,1,1,44632,0}|{5,1,2,9240,0}|{5,1,3,198369,3}}</v>
      </c>
    </row>
    <row r="645" spans="85:98" x14ac:dyDescent="0.15">
      <c r="CG645">
        <v>38</v>
      </c>
      <c r="CH645" t="str">
        <f t="shared" si="911"/>
        <v>{{5,1,1,35345,0}|{5,1,2,5292,0}|{5,1,3,113611,3}}</v>
      </c>
      <c r="CL645" t="str">
        <f t="shared" si="912"/>
        <v>{{5,1,1,52177,0}|{5,1,2,7812,0}|{5,1,3,167712,3}}</v>
      </c>
      <c r="CP645" t="str">
        <f t="shared" si="913"/>
        <v>{{5,1,1,0,0}|{5,1,2,0,0}|{5,1,3,0,3}}</v>
      </c>
      <c r="CT645" t="str">
        <f t="shared" si="914"/>
        <v>{{5,1,1,92572,0}|{5,1,2,13860,0}|{5,1,3,297553,3}}</v>
      </c>
    </row>
    <row r="646" spans="85:98" x14ac:dyDescent="0.15">
      <c r="CG646">
        <v>39</v>
      </c>
      <c r="CH646" t="str">
        <f t="shared" si="911"/>
        <v>{{5,1,1,0,0}|{5,1,2,0,0}|{5,1,3,0,3}}</v>
      </c>
      <c r="CL646" t="str">
        <f t="shared" si="912"/>
        <v>{{5,1,1,46286,0}|{5,1,2,5880,0}|{5,1,3,126235,3}}</v>
      </c>
      <c r="CP646" t="str">
        <f t="shared" si="913"/>
        <v>{{5,1,1,102490,0}|{5,1,2,13020,0}|{5,1,3,279520,3}}</v>
      </c>
      <c r="CT646" t="str">
        <f t="shared" si="914"/>
        <v>{{5,1,1,198369,0}|{5,1,2,25200,0}|{5,1,3,541007,3}}</v>
      </c>
    </row>
    <row r="647" spans="85:98" x14ac:dyDescent="0.15">
      <c r="CG647">
        <v>40</v>
      </c>
      <c r="CH647" t="str">
        <f t="shared" si="911"/>
        <v>{{5,1,1,230829,0}|{5,1,2,147840,0}|{5,1,3,3173910,3}}</v>
      </c>
      <c r="CL647" t="str">
        <f t="shared" si="912"/>
        <v>{{5,1,1,119262,0}|{5,1,2,76384,0}|{5,1,3,1639853,3}}</v>
      </c>
      <c r="CP647" t="str">
        <f t="shared" si="913"/>
        <v>{{5,1,1,211594,0}|{5,1,2,135520,0}|{5,1,3,2909417,3}}</v>
      </c>
      <c r="CT647" t="str">
        <f t="shared" si="914"/>
        <v>{{5,1,1,96179,0}|{5,1,2,61600,0}|{5,1,3,1322462,3}}</v>
      </c>
    </row>
    <row r="648" spans="85:98" x14ac:dyDescent="0.15">
      <c r="CG648">
        <v>41</v>
      </c>
      <c r="CH648" t="str">
        <f t="shared" si="911"/>
        <v>{{5,1,1,317390,0}|{5,1,2,154000,0}|{5,1,3,3306156,3}}</v>
      </c>
      <c r="CL648" t="str">
        <f t="shared" si="912"/>
        <v>{{5,1,1,201976,0}|{5,1,2,98000,0}|{5,1,3,2103917,3}}</v>
      </c>
      <c r="CP648" t="str">
        <f t="shared" si="913"/>
        <v>{{5,1,1,317390,0}|{5,1,2,154000,0}|{5,1,3,3306156,3}}</v>
      </c>
      <c r="CT648" t="str">
        <f t="shared" si="914"/>
        <v>{{5,1,1,144268,0}|{5,1,2,70000,0}|{5,1,3,1502798,3}}</v>
      </c>
    </row>
    <row r="649" spans="85:98" x14ac:dyDescent="0.15">
      <c r="CG649">
        <v>42</v>
      </c>
      <c r="CH649" t="str">
        <f t="shared" si="911"/>
        <v>{{5,1,1,0,0}|{5,1,2,0,0}|{5,1,3,0,3}}</v>
      </c>
      <c r="CL649" t="str">
        <f t="shared" si="912"/>
        <v>{{5,1,1,417417,0}|{5,1,2,555520,0}|{5,1,3,11926208,3}}</v>
      </c>
      <c r="CP649" t="str">
        <f t="shared" si="913"/>
        <v>{{5,1,1,336626,0}|{5,1,2,448000,0}|{5,1,3,9617910,3}}</v>
      </c>
      <c r="CT649" t="str">
        <f t="shared" si="914"/>
        <v>{{5,1,1,471277,0}|{5,1,2,627200,0}|{5,1,3,13465074,3}}</v>
      </c>
    </row>
    <row r="650" spans="85:98" x14ac:dyDescent="0.15">
      <c r="CG650">
        <v>43</v>
      </c>
      <c r="CH650" t="str">
        <f t="shared" si="911"/>
        <v>{{5,1,1,477048,0}|{5,1,2,694400,0}|{5,1,3,14907761,3}}</v>
      </c>
      <c r="CL650" t="str">
        <f t="shared" si="912"/>
        <v>{{5,1,1,538602,0}|{5,1,2,784000,0}|{5,1,3,16831343,3}}</v>
      </c>
      <c r="CP650" t="str">
        <f t="shared" si="913"/>
        <v>{{5,1,1,538602,0}|{5,1,2,784000,0}|{5,1,3,16831343,3}}</v>
      </c>
      <c r="CT650" t="str">
        <f t="shared" si="914"/>
        <v>{{5,1,1,846376,0}|{5,1,2,1232000,0}|{5,1,3,26449253,3}}</v>
      </c>
    </row>
    <row r="651" spans="85:98" x14ac:dyDescent="0.15">
      <c r="CG651">
        <v>44</v>
      </c>
      <c r="CH651" t="str">
        <f t="shared" si="911"/>
        <v>{{5,1,1,1009880,0}|{5,1,2,1680000,0}|{5,1,3,36067164,3}}</v>
      </c>
      <c r="CL651" t="str">
        <f t="shared" si="912"/>
        <v>{{5,1,1,589096,0}|{5,1,2,980000,0}|{5,1,3,21039179,3}}</v>
      </c>
      <c r="CP651" t="str">
        <f t="shared" si="913"/>
        <v>{{5,1,1,420783,0}|{5,1,2,700000,0}|{5,1,3,15027985,3}}</v>
      </c>
      <c r="CT651" t="str">
        <f t="shared" si="914"/>
        <v>{{5,1,1,589096,0}|{5,1,2,980000,0}|{5,1,3,21039179,3}}</v>
      </c>
    </row>
    <row r="652" spans="85:98" x14ac:dyDescent="0.15">
      <c r="CG652">
        <v>45</v>
      </c>
      <c r="CH652" t="str">
        <f t="shared" si="911"/>
        <v>{{5,1,1,1586955,0}|{5,1,2,1848000,0}|{5,1,3,39673880,3}}</v>
      </c>
      <c r="CL652" t="str">
        <f t="shared" si="912"/>
        <v>{{5,1,1,1586955,0}|{5,1,2,1848000,0}|{5,1,3,39673880,3}}</v>
      </c>
      <c r="CP652" t="str">
        <f t="shared" si="913"/>
        <v>{{5,1,1,288537,0}|{5,1,2,336000,0}|{5,1,3,7213432,3}}</v>
      </c>
      <c r="CT652" t="str">
        <f t="shared" si="914"/>
        <v>{{5,1,1,0,0}|{5,1,2,0,0}|{5,1,3,0,3}}</v>
      </c>
    </row>
    <row r="653" spans="85:98" x14ac:dyDescent="0.15">
      <c r="CG653">
        <v>46</v>
      </c>
      <c r="CH653" t="str">
        <f t="shared" si="911"/>
        <v>{{5,1,1,1851447,0}|{5,1,2,1971200,0}|{5,1,3,42318805,3}}</v>
      </c>
      <c r="CL653" t="str">
        <f t="shared" si="912"/>
        <v>{{5,1,1,336626,0}|{5,1,2,358400,0}|{5,1,3,7694328,3}}</v>
      </c>
      <c r="CP653" t="str">
        <f t="shared" si="913"/>
        <v>{{5,1,1,1851447,0}|{5,1,2,1971200,0}|{5,1,3,42318805,3}}</v>
      </c>
      <c r="CT653" t="str">
        <f t="shared" si="914"/>
        <v>{{5,1,1,0,0}|{5,1,2,0,0}|{5,1,3,0,3}}</v>
      </c>
    </row>
    <row r="654" spans="85:98" x14ac:dyDescent="0.15">
      <c r="CG654">
        <v>47</v>
      </c>
      <c r="CH654" t="str">
        <f t="shared" si="911"/>
        <v>{{5,1,1,35405,0}|{5,1,2,8246,0}|{5,1,3,177029,3}}</v>
      </c>
      <c r="CL654" t="str">
        <f t="shared" si="912"/>
        <v>{{5,1,1,23984,0}|{5,1,2,5586,0}|{5,1,3,119923,3}}</v>
      </c>
      <c r="CP654" t="str">
        <f t="shared" si="913"/>
        <v>{{5,1,1,68527,0}|{5,1,2,15960,0}|{5,1,3,342637,3}}</v>
      </c>
      <c r="CT654" t="str">
        <f t="shared" si="914"/>
        <v>{{5,1,1,68527,0}|{5,1,2,15960,0}|{5,1,3,342637,3}}</v>
      </c>
    </row>
    <row r="655" spans="85:98" x14ac:dyDescent="0.15">
      <c r="CG655">
        <v>48</v>
      </c>
      <c r="CH655" t="str">
        <f t="shared" si="911"/>
        <v>{{5,1,1,0,0}|{5,1,2,0,0}|{5,1,3,0,3}}</v>
      </c>
      <c r="CL655" t="str">
        <f t="shared" si="912"/>
        <v>{{5,1,1,44332,0}|{5,1,2,7875,0}|{5,1,3,169064,3}}</v>
      </c>
      <c r="CP655" t="str">
        <f t="shared" si="913"/>
        <v>{{5,1,1,44332,0}|{5,1,2,7875,0}|{5,1,3,169064,3}}</v>
      </c>
      <c r="CT655" t="str">
        <f t="shared" si="914"/>
        <v>{{5,1,1,97531,0}|{5,1,2,17325,0}|{5,1,3,371942,3}}</v>
      </c>
    </row>
    <row r="656" spans="85:98" x14ac:dyDescent="0.15">
      <c r="CG656">
        <v>49</v>
      </c>
      <c r="CH656" t="str">
        <f t="shared" si="911"/>
        <v>{{5,1,1,124131,0}|{5,1,2,19110,0}|{5,1,3,410263,3}}</v>
      </c>
      <c r="CL656" t="str">
        <f t="shared" si="912"/>
        <v>{{5,1,1,124131,0}|{5,1,2,19110,0}|{5,1,3,410263,3}}</v>
      </c>
      <c r="CP656" t="str">
        <f t="shared" si="913"/>
        <v>{{5,1,1,195063,0}|{5,1,2,30030,0}|{5,1,3,644700,3}}</v>
      </c>
      <c r="CT656" t="str">
        <f t="shared" si="914"/>
        <v>{{5,1,1,109944,0}|{5,1,2,16926,0}|{5,1,3,363376,3}}</v>
      </c>
    </row>
    <row r="657" spans="85:98" x14ac:dyDescent="0.15">
      <c r="CG657">
        <v>50</v>
      </c>
      <c r="CH657" t="str">
        <f t="shared" si="911"/>
        <v>{{5,1,1,230108,0}|{5,1,2,182952,0}|{5,1,3,3927714,3}}</v>
      </c>
      <c r="CL657" t="str">
        <f t="shared" si="912"/>
        <v>{{5,1,1,87859,0}|{5,1,2,69854,0}|{5,1,3,1499672,3}}</v>
      </c>
      <c r="CP657" t="str">
        <f t="shared" si="913"/>
        <v>{{5,1,1,230108,0}|{5,1,2,182952,0}|{5,1,3,3927714,3}}</v>
      </c>
      <c r="CT657" t="str">
        <f t="shared" si="914"/>
        <v>{{5,1,1,230108,0}|{5,1,2,182952,0}|{5,1,3,3927714,3}}</v>
      </c>
    </row>
    <row r="658" spans="85:98" x14ac:dyDescent="0.15">
      <c r="CG658">
        <v>51</v>
      </c>
      <c r="CH658" t="str">
        <f t="shared" si="911"/>
        <v>{{5,1,1,349130,0}|{5,1,2,215600,0}|{5,1,3,4628619,3}}</v>
      </c>
      <c r="CL658" t="str">
        <f t="shared" si="912"/>
        <v>{{5,1,1,158695,0}|{5,1,2,98000,0}|{5,1,3,2103917,3}}</v>
      </c>
      <c r="CP658" t="str">
        <f t="shared" si="913"/>
        <v>{{5,1,1,349130,0}|{5,1,2,215600,0}|{5,1,3,4628619,3}}</v>
      </c>
      <c r="CT658" t="str">
        <f t="shared" si="914"/>
        <v>{{5,1,1,222173,0}|{5,1,2,137200,0}|{5,1,3,2945485,3}}</v>
      </c>
    </row>
    <row r="659" spans="85:98" x14ac:dyDescent="0.15">
      <c r="CG659">
        <v>52</v>
      </c>
      <c r="CH659" t="str">
        <f t="shared" si="911"/>
        <v>{{5,1,1,522613,0}|{5,1,2,909440,0}|{5,1,3,19524358,3}}</v>
      </c>
      <c r="CL659" t="str">
        <f t="shared" si="912"/>
        <v>{{5,1,1,462885,0}|{5,1,2,805504,0}|{5,1,3,17293002,3}}</v>
      </c>
      <c r="CP659" t="str">
        <f t="shared" si="913"/>
        <v>{{5,1,1,522613,0}|{5,1,2,909440,0}|{5,1,3,19524358,3}}</v>
      </c>
      <c r="CT659" t="str">
        <f t="shared" si="914"/>
        <v>{{5,1,1,821249,0}|{5,1,2,1429120,0}|{5,1,3,30681134,3}}</v>
      </c>
    </row>
    <row r="660" spans="85:98" x14ac:dyDescent="0.15">
      <c r="CG660">
        <v>53</v>
      </c>
      <c r="CH660" t="str">
        <f t="shared" si="911"/>
        <v>{{5,1,1,946883,0}|{5,1,2,1848000,0}|{5,1,3,39673880,3}}</v>
      </c>
      <c r="CL660" t="str">
        <f t="shared" si="912"/>
        <v>{{5,1,1,1032963,0}|{5,1,2,2016000,0}|{5,1,3,43280596,3}}</v>
      </c>
      <c r="CP660" t="str">
        <f t="shared" si="913"/>
        <v>{{5,1,1,1032963,0}|{5,1,2,2016000,0}|{5,1,3,43280596,3}}</v>
      </c>
      <c r="CT660" t="str">
        <f t="shared" si="914"/>
        <v>{{5,1,1,172160,0}|{5,1,2,336000,0}|{5,1,3,7213432,3}}</v>
      </c>
    </row>
    <row r="661" spans="85:98" x14ac:dyDescent="0.15">
      <c r="CG661">
        <v>54</v>
      </c>
      <c r="CH661" t="str">
        <f t="shared" si="911"/>
        <v>{{5,1,1,1141164,0}|{5,1,2,2604000,0}|{5,1,3,55904104,3}}</v>
      </c>
      <c r="CL661" t="str">
        <f t="shared" si="912"/>
        <v>{{5,1,1,589601,0}|{5,1,2,1345400,0}|{5,1,3,28883787,3}}</v>
      </c>
      <c r="CP661" t="str">
        <f t="shared" si="913"/>
        <v>{{5,1,1,475485,0}|{5,1,2,1085000,0}|{5,1,3,23293376,3}}</v>
      </c>
      <c r="CT661" t="str">
        <f t="shared" si="914"/>
        <v>{{5,1,1,1046067,0}|{5,1,2,2387000,0}|{5,1,3,51245428,3}}</v>
      </c>
    </row>
    <row r="662" spans="85:98" x14ac:dyDescent="0.15">
      <c r="CG662">
        <v>55</v>
      </c>
      <c r="CH662" t="str">
        <f t="shared" si="911"/>
        <v>{{5,1,1,1151263,0}|{5,1,2,1881600,0}|{5,1,3,40395223,3}}</v>
      </c>
      <c r="CL662" t="str">
        <f t="shared" si="912"/>
        <v>{{5,1,1,1019690,0}|{5,1,2,1666560,0}|{5,1,3,35778626,3}}</v>
      </c>
      <c r="CP662" t="str">
        <f t="shared" si="913"/>
        <v>{{5,1,1,1019690,0}|{5,1,2,1666560,0}|{5,1,3,35778626,3}}</v>
      </c>
      <c r="CT662" t="str">
        <f t="shared" si="914"/>
        <v>{{5,1,1,1973595,0}|{5,1,2,3225600,0}|{5,1,3,69248955,3}}</v>
      </c>
    </row>
    <row r="663" spans="85:98" x14ac:dyDescent="0.15">
      <c r="CG663">
        <v>56</v>
      </c>
      <c r="CH663" t="str">
        <f t="shared" si="911"/>
        <v>{{5,1,1,13465,0}|{5,1,2,1960,0}|{5,1,3,42078,3}}</v>
      </c>
      <c r="CL663" t="str">
        <f t="shared" si="912"/>
        <v>{{5,1,1,11926,0}|{5,1,2,1736,0}|{5,1,3,37269,3}}</v>
      </c>
      <c r="CP663" t="str">
        <f t="shared" si="913"/>
        <v>{{5,1,1,11926,0}|{5,1,2,1736,0}|{5,1,3,37269,3}}</v>
      </c>
      <c r="CT663" t="str">
        <f t="shared" si="914"/>
        <v>{{5,1,1,23082,0}|{5,1,2,3360,0}|{5,1,3,72134,3}}</v>
      </c>
    </row>
    <row r="664" spans="85:98" x14ac:dyDescent="0.15">
      <c r="CG664">
        <v>57</v>
      </c>
      <c r="CH664" t="str">
        <f t="shared" si="911"/>
        <v>{{5,1,1,156291,0}|{5,1,2,224000,0}|{5,1,3,4808955,3}}</v>
      </c>
      <c r="CL664" t="str">
        <f t="shared" si="912"/>
        <v>{{5,1,1,156291,0}|{5,1,2,224000,0}|{5,1,3,4808955,3}}</v>
      </c>
      <c r="CP664" t="str">
        <f t="shared" si="913"/>
        <v>{{5,1,1,46887,0}|{5,1,2,67200,0}|{5,1,3,1442686,3}}</v>
      </c>
      <c r="CT664" t="str">
        <f t="shared" si="914"/>
        <v>{{5,1,1,179734,0}|{5,1,2,257600,0}|{5,1,3,5530298,3}}</v>
      </c>
    </row>
    <row r="665" spans="85:98" x14ac:dyDescent="0.15">
      <c r="CG665">
        <v>58</v>
      </c>
      <c r="CH665" t="str">
        <f t="shared" si="911"/>
        <v>{{5,1,1,149077,0}|{5,1,2,202720,0}|{5,1,3,4352104,3}}</v>
      </c>
      <c r="CL665" t="str">
        <f t="shared" si="912"/>
        <v>{{5,1,1,149077,0}|{5,1,2,202720,0}|{5,1,3,4352104,3}}</v>
      </c>
      <c r="CP665" t="str">
        <f t="shared" si="913"/>
        <v>{{5,1,1,89446,0}|{5,1,2,121632,0}|{5,1,3,2611262,3}}</v>
      </c>
      <c r="CT665" t="str">
        <f t="shared" si="914"/>
        <v>{{5,1,1,0,0}|{5,1,2,0,0}|{5,1,3,0,3}}</v>
      </c>
    </row>
    <row r="666" spans="85:98" x14ac:dyDescent="0.15">
      <c r="CG666">
        <v>59</v>
      </c>
      <c r="CH666" t="str">
        <f t="shared" si="911"/>
        <v>{{5,1,1,190073,0}|{5,1,2,246512,0}|{5,1,3,5292255,3}}</v>
      </c>
      <c r="CL666" t="str">
        <f t="shared" si="912"/>
        <v>{{5,1,1,128759,0}|{5,1,2,166992,0}|{5,1,3,3585076,3}}</v>
      </c>
      <c r="CP666" t="str">
        <f t="shared" si="913"/>
        <v>{{5,1,1,367884,0}|{5,1,2,477120,0}|{5,1,3,10243074,3}}</v>
      </c>
      <c r="CT666" t="str">
        <f t="shared" si="914"/>
        <v>{{5,1,1,367884,0}|{5,1,2,477120,0}|{5,1,3,10243074,3}}</v>
      </c>
    </row>
    <row r="667" spans="85:98" x14ac:dyDescent="0.15">
      <c r="CG667">
        <v>60</v>
      </c>
      <c r="CH667" t="str">
        <f t="shared" si="911"/>
        <v>{{5,1,1,340834,0}|{5,1,2,374360,0}|{5,1,3,8036966,3}}</v>
      </c>
      <c r="CL667" t="str">
        <f t="shared" si="912"/>
        <v>{{5,1,1,535597,0}|{5,1,2,588280,0}|{5,1,3,12629518,3}}</v>
      </c>
      <c r="CP667" t="str">
        <f t="shared" si="913"/>
        <v>{{5,1,1,301882,0}|{5,1,2,331576,0}|{5,1,3,7118455,3}}</v>
      </c>
      <c r="CT667" t="str">
        <f t="shared" si="914"/>
        <v>{{5,1,1,340834,0}|{5,1,2,374360,0}|{5,1,3,8036966,3}}</v>
      </c>
    </row>
    <row r="668" spans="85:98" x14ac:dyDescent="0.15">
      <c r="CG668">
        <v>61</v>
      </c>
      <c r="CH668" t="str">
        <f t="shared" si="911"/>
        <v>{{5,1,1,33061,0}|{5,1,2,12320,0}|{5,1,3,264492,3}}</v>
      </c>
      <c r="CL668" t="str">
        <f t="shared" si="912"/>
        <v>{{5,1,1,18634,0}|{5,1,2,6944,0}|{5,1,3,149077,3}}</v>
      </c>
      <c r="CP668" t="str">
        <f t="shared" si="913"/>
        <v>{{5,1,1,21039,0}|{5,1,2,7840,0}|{5,1,3,168313,3}}</v>
      </c>
      <c r="CT668" t="str">
        <f t="shared" si="914"/>
        <v>{{5,1,1,21039,0}|{5,1,2,7840,0}|{5,1,3,168313,3}}</v>
      </c>
    </row>
    <row r="669" spans="85:98" x14ac:dyDescent="0.15">
      <c r="CG669">
        <v>62</v>
      </c>
      <c r="CH669" t="str">
        <f t="shared" si="911"/>
        <v>{{5,1,1,42979,0}|{5,1,2,12320,0}|{5,1,3,264492,3}}</v>
      </c>
      <c r="CL669" t="str">
        <f t="shared" si="912"/>
        <v>{{5,1,1,24225,0}|{5,1,2,6944,0}|{5,1,3,149077,3}}</v>
      </c>
      <c r="CP669" t="str">
        <f t="shared" si="913"/>
        <v>{{5,1,1,27350,0}|{5,1,2,7840,0}|{5,1,3,168313,3}}</v>
      </c>
      <c r="CT669" t="str">
        <f t="shared" si="914"/>
        <v>{{5,1,1,27350,0}|{5,1,2,7840,0}|{5,1,3,168313,3}}</v>
      </c>
    </row>
    <row r="670" spans="85:98" x14ac:dyDescent="0.15">
      <c r="CG670">
        <v>63</v>
      </c>
      <c r="CH670" t="str">
        <f t="shared" si="911"/>
        <v>{{5,1,1,201976,0}|{5,1,2,30240,0}|{5,1,3,649208,3}}</v>
      </c>
      <c r="CL670" t="str">
        <f t="shared" si="912"/>
        <v>{{5,1,1,104354,0}|{5,1,2,15624,0}|{5,1,3,335424,3}}</v>
      </c>
      <c r="CP670" t="str">
        <f t="shared" si="913"/>
        <v>{{5,1,1,185144,0}|{5,1,2,27720,0}|{5,1,3,595108,3}}</v>
      </c>
      <c r="CT670" t="str">
        <f t="shared" si="914"/>
        <v>{{5,1,1,84156,0}|{5,1,2,12600,0}|{5,1,3,270503,3}}</v>
      </c>
    </row>
    <row r="671" spans="85:98" x14ac:dyDescent="0.15">
      <c r="CG671">
        <v>64</v>
      </c>
      <c r="CH671" t="str">
        <f t="shared" si="911"/>
        <v>{{5,1,1,0,0}|{5,1,2,0,0}|{5,1,3,0,3}}</v>
      </c>
      <c r="CL671" t="str">
        <f t="shared" si="912"/>
        <v>{{5,1,1,165307,0}|{5,1,2,21000,0}|{5,1,3,450839,3}}</v>
      </c>
      <c r="CP671" t="str">
        <f t="shared" si="913"/>
        <v>{{5,1,1,165307,0}|{5,1,2,21000,0}|{5,1,3,450839,3}}</v>
      </c>
      <c r="CT671" t="str">
        <f t="shared" si="914"/>
        <v>{{5,1,1,363677,0}|{5,1,2,46200,0}|{5,1,3,991846,3}}</v>
      </c>
    </row>
    <row r="672" spans="85:98" x14ac:dyDescent="0.15">
      <c r="CG672">
        <v>65</v>
      </c>
      <c r="CH672" t="str">
        <f t="shared" si="911"/>
        <v>{{5,1,1,423188,0}|{5,1,2,271040,0}|{5,1,3,5818835,3}}</v>
      </c>
      <c r="CL672" t="str">
        <f t="shared" si="912"/>
        <v>{{5,1,1,238524,0}|{5,1,2,152768,0}|{5,1,3,3279707,3}}</v>
      </c>
      <c r="CP672" t="str">
        <f t="shared" si="913"/>
        <v>{{5,1,1,238524,0}|{5,1,2,152768,0}|{5,1,3,3279707,3}}</v>
      </c>
      <c r="CT672" t="str">
        <f t="shared" si="914"/>
        <v>{{5,1,1,423188,0}|{5,1,2,271040,0}|{5,1,3,5818835,3}}</v>
      </c>
    </row>
    <row r="673" spans="85:98" x14ac:dyDescent="0.15">
      <c r="CG673">
        <v>66</v>
      </c>
      <c r="CH673" t="str">
        <f t="shared" ref="CH673:CH736" si="915">CH72&amp;CI72&amp;CJ72</f>
        <v>{{5,1,1,403952,0}|{5,1,2,196000,0}|{5,1,3,4207835,3}}</v>
      </c>
      <c r="CL673" t="str">
        <f t="shared" si="912"/>
        <v>{{5,1,1,288537,0}|{5,1,2,140000,0}|{5,1,3,3005597,3}}</v>
      </c>
      <c r="CP673" t="str">
        <f t="shared" si="913"/>
        <v>{{5,1,1,403952,0}|{5,1,2,196000,0}|{5,1,3,4207835,3}}</v>
      </c>
      <c r="CT673" t="str">
        <f t="shared" si="914"/>
        <v>{{5,1,1,692489,0}|{5,1,2,336000,0}|{5,1,3,7213432,3}}</v>
      </c>
    </row>
    <row r="674" spans="85:98" x14ac:dyDescent="0.15">
      <c r="CG674">
        <v>67</v>
      </c>
      <c r="CH674" t="str">
        <f t="shared" si="915"/>
        <v>{{5,1,1,942555,0}|{5,1,2,1254400,0}|{5,1,3,26930149,3}}</v>
      </c>
      <c r="CL674" t="str">
        <f t="shared" si="912"/>
        <v>{{5,1,1,565533,0}|{5,1,2,752640,0}|{5,1,3,16158089,3}}</v>
      </c>
      <c r="CP674" t="str">
        <f t="shared" si="913"/>
        <v>{{5,1,1,1481158,0}|{5,1,2,1971200,0}|{5,1,3,42318805,3}}</v>
      </c>
      <c r="CT674" t="str">
        <f t="shared" si="914"/>
        <v>{{5,1,1,1615808,0}|{5,1,2,2150400,0}|{5,1,3,46165969,3}}</v>
      </c>
    </row>
    <row r="675" spans="85:98" x14ac:dyDescent="0.15">
      <c r="CG675">
        <v>68</v>
      </c>
      <c r="CH675" t="str">
        <f t="shared" si="915"/>
        <v>{{5,1,1,1077205,0}|{5,1,2,1568000,0}|{5,1,3,33662686,3}}</v>
      </c>
      <c r="CL675" t="str">
        <f t="shared" si="912"/>
        <v>{{5,1,1,646323,0}|{5,1,2,940800,0}|{5,1,3,20197611,3}}</v>
      </c>
      <c r="CP675" t="str">
        <f t="shared" si="913"/>
        <v>{{5,1,1,1077205,0}|{5,1,2,1568000,0}|{5,1,3,33662686,3}}</v>
      </c>
      <c r="CT675" t="str">
        <f t="shared" si="914"/>
        <v>{{5,1,1,0,0}|{5,1,2,0,0}|{5,1,3,0,3}}</v>
      </c>
    </row>
    <row r="676" spans="85:98" x14ac:dyDescent="0.15">
      <c r="CG676">
        <v>69</v>
      </c>
      <c r="CH676" t="str">
        <f t="shared" si="915"/>
        <v>{{5,1,1,1514820,0}|{5,1,2,2520000,0}|{5,1,3,54100746,3}}</v>
      </c>
      <c r="CL676" t="str">
        <f t="shared" si="912"/>
        <v>{{5,1,1,631175,0}|{5,1,2,1050000,0}|{5,1,3,22541977,3}}</v>
      </c>
      <c r="CP676" t="str">
        <f t="shared" si="913"/>
        <v>{{5,1,1,631175,0}|{5,1,2,1050000,0}|{5,1,3,22541977,3}}</v>
      </c>
      <c r="CT676" t="str">
        <f t="shared" si="914"/>
        <v>{{5,1,1,1514820,0}|{5,1,2,2520000,0}|{5,1,3,54100746,3}}</v>
      </c>
    </row>
    <row r="677" spans="85:98" x14ac:dyDescent="0.15">
      <c r="CG677">
        <v>70</v>
      </c>
      <c r="CH677" t="str">
        <f t="shared" si="915"/>
        <v>{{5,1,1,2596835,0}|{5,1,2,3024000,0}|{5,1,3,64920895,3}}</v>
      </c>
      <c r="CL677" t="str">
        <f t="shared" si="912"/>
        <v>{{5,1,1,605928,0}|{5,1,2,705600,0}|{5,1,3,15148208,3}}</v>
      </c>
      <c r="CP677" t="str">
        <f t="shared" si="913"/>
        <v>{{5,1,1,1514820,0}|{5,1,2,1764000,0}|{5,1,3,37870522,3}}</v>
      </c>
      <c r="CT677" t="str">
        <f t="shared" si="914"/>
        <v>{{5,1,1,2596835,0}|{5,1,2,3024000,0}|{5,1,3,64920895,3}}</v>
      </c>
    </row>
    <row r="678" spans="85:98" x14ac:dyDescent="0.15">
      <c r="CG678">
        <v>71</v>
      </c>
      <c r="CH678" t="str">
        <f t="shared" si="915"/>
        <v>{{5,1,1,3029641,0}|{5,1,2,3225600,0}|{5,1,3,69248955,3}}</v>
      </c>
      <c r="CL678" t="str">
        <f t="shared" si="912"/>
        <v>{{5,1,1,1262350,0}|{5,1,2,1344000,0}|{5,1,3,28853731,3}}</v>
      </c>
      <c r="CP678" t="str">
        <f t="shared" si="913"/>
        <v>{{5,1,1,3029641,0}|{5,1,2,3225600,0}|{5,1,3,69248955,3}}</v>
      </c>
      <c r="CT678" t="str">
        <f t="shared" si="914"/>
        <v>{{5,1,1,1262350,0}|{5,1,2,1344000,0}|{5,1,3,28853731,3}}</v>
      </c>
    </row>
    <row r="679" spans="85:98" x14ac:dyDescent="0.15">
      <c r="CG679">
        <v>72</v>
      </c>
      <c r="CH679" t="str">
        <f t="shared" si="915"/>
        <v>{{5,1,1,137055,0}|{5,1,2,31920,0}|{5,1,3,685276,3}}</v>
      </c>
      <c r="CL679" t="str">
        <f t="shared" si="912"/>
        <v>{{5,1,1,57106,0}|{5,1,2,13300,0}|{5,1,3,285531,3}}</v>
      </c>
      <c r="CP679" t="str">
        <f t="shared" si="913"/>
        <v>{{5,1,1,125633,0}|{5,1,2,29260,0}|{5,1,3,628169,3}}</v>
      </c>
      <c r="CT679" t="str">
        <f t="shared" si="914"/>
        <v>{{5,1,1,70811,0}|{5,1,2,16492,0}|{5,1,3,354059,3}}</v>
      </c>
    </row>
    <row r="680" spans="85:98" x14ac:dyDescent="0.15">
      <c r="CG680">
        <v>73</v>
      </c>
      <c r="CH680" t="str">
        <f t="shared" si="915"/>
        <v>{{5,1,1,195063,0}|{5,1,2,34650,0}|{5,1,3,743885,3}}</v>
      </c>
      <c r="CL680" t="str">
        <f t="shared" si="912"/>
        <v>{{5,1,1,124131,0}|{5,1,2,22050,0}|{5,1,3,473381,3}}</v>
      </c>
      <c r="CP680" t="str">
        <f t="shared" si="913"/>
        <v>{{5,1,1,109944,0}|{5,1,2,19530,0}|{5,1,3,419280,3}}</v>
      </c>
      <c r="CT680" t="str">
        <f t="shared" si="914"/>
        <v>{{5,1,1,124131,0}|{5,1,2,22050,0}|{5,1,3,473381,3}}</v>
      </c>
    </row>
    <row r="681" spans="85:98" x14ac:dyDescent="0.15">
      <c r="CG681">
        <v>74</v>
      </c>
      <c r="CH681" t="str">
        <f t="shared" si="915"/>
        <v>{{5,1,1,425592,0}|{5,1,2,65520,0}|{5,1,3,1406619,3}}</v>
      </c>
      <c r="CL681" t="str">
        <f t="shared" si="912"/>
        <v>{{5,1,1,148957,0}|{5,1,2,22932,0}|{5,1,3,492316,3}}</v>
      </c>
      <c r="CP681" t="str">
        <f t="shared" si="913"/>
        <v>{{5,1,1,390126,0}|{5,1,2,60060,0}|{5,1,3,1289401,3}}</v>
      </c>
      <c r="CT681" t="str">
        <f t="shared" si="914"/>
        <v>{{5,1,1,248262,0}|{5,1,2,38220,0}|{5,1,3,820527,3}}</v>
      </c>
    </row>
    <row r="682" spans="85:98" x14ac:dyDescent="0.15">
      <c r="CG682">
        <v>75</v>
      </c>
      <c r="CH682" t="str">
        <f t="shared" si="915"/>
        <v>{{5,1,1,460216,0}|{5,1,2,365904,0}|{5,1,3,7855428,3}}</v>
      </c>
      <c r="CL682" t="str">
        <f t="shared" si="912"/>
        <v>{{5,1,1,292865,0}|{5,1,2,232848,0}|{5,1,3,4998908,3}}</v>
      </c>
      <c r="CP682" t="str">
        <f t="shared" si="913"/>
        <v>{{5,1,1,259394,0}|{5,1,2,206236,0}|{5,1,3,4427605,3}}</v>
      </c>
      <c r="CT682" t="str">
        <f t="shared" si="914"/>
        <v>{{5,1,1,292865,0}|{5,1,2,232848,0}|{5,1,3,4998908,3}}</v>
      </c>
    </row>
    <row r="683" spans="85:98" x14ac:dyDescent="0.15">
      <c r="CG683">
        <v>76</v>
      </c>
      <c r="CH683" t="str">
        <f t="shared" si="915"/>
        <v>{{5,1,1,698260,0}|{5,1,2,431200,0}|{5,1,3,9257238,3}}</v>
      </c>
      <c r="CL683" t="str">
        <f t="shared" si="912"/>
        <v>{{5,1,1,444347,0}|{5,1,2,274400,0}|{5,1,3,5890970,3}}</v>
      </c>
      <c r="CP683" t="str">
        <f t="shared" si="913"/>
        <v>{{5,1,1,393564,0}|{5,1,2,243040,0}|{5,1,3,5217716,3}}</v>
      </c>
      <c r="CT683" t="str">
        <f t="shared" si="914"/>
        <v>{{5,1,1,444347,0}|{5,1,2,274400,0}|{5,1,3,5890970,3}}</v>
      </c>
    </row>
    <row r="684" spans="85:98" x14ac:dyDescent="0.15">
      <c r="CG684">
        <v>77</v>
      </c>
      <c r="CH684" t="str">
        <f t="shared" si="915"/>
        <v>{{5,1,1,1045226,0}|{5,1,2,1818880,0}|{5,1,3,39048716,3}}</v>
      </c>
      <c r="CL684" t="str">
        <f t="shared" si="912"/>
        <v>{{5,1,1,627135,0}|{5,1,2,1091328,0}|{5,1,3,23429229,3}}</v>
      </c>
      <c r="CP684" t="str">
        <f t="shared" si="913"/>
        <v>{{5,1,1,1642498,0}|{5,1,2,2858240,0}|{5,1,3,61362268,3}}</v>
      </c>
      <c r="CT684" t="str">
        <f t="shared" si="914"/>
        <v>{{5,1,1,1791816,0}|{5,1,2,3118080,0}|{5,1,3,66940656,3}}</v>
      </c>
    </row>
    <row r="685" spans="85:98" x14ac:dyDescent="0.15">
      <c r="CG685">
        <v>78</v>
      </c>
      <c r="CH685" t="str">
        <f t="shared" si="915"/>
        <v>{{5,1,1,1893766,0}|{5,1,2,3696000,0}|{5,1,3,79347761,3}}</v>
      </c>
      <c r="CL685" t="str">
        <f t="shared" si="912"/>
        <v>{{5,1,1,1893766,0}|{5,1,2,3696000,0}|{5,1,3,79347761,3}}</v>
      </c>
      <c r="CP685" t="str">
        <f t="shared" si="913"/>
        <v>{{5,1,1,860802,0}|{5,1,2,1680000,0}|{5,1,3,36067164,3}}</v>
      </c>
      <c r="CT685" t="str">
        <f t="shared" si="914"/>
        <v>{{5,1,1,1205124,0}|{5,1,2,2352000,0}|{5,1,3,50494029,3}}</v>
      </c>
    </row>
    <row r="686" spans="85:98" x14ac:dyDescent="0.15">
      <c r="CG686">
        <v>79</v>
      </c>
      <c r="CH686" t="str">
        <f t="shared" si="915"/>
        <v>{{5,1,1,1711747,0}|{5,1,2,3906000,0}|{5,1,3,83856156,3}}</v>
      </c>
      <c r="CL686" t="str">
        <f t="shared" si="912"/>
        <v>{{5,1,1,399407,0}|{5,1,2,911400,0}|{5,1,3,19566436,3}}</v>
      </c>
      <c r="CP686" t="str">
        <f t="shared" si="913"/>
        <v>{{5,1,1,998519,0}|{5,1,2,2278500,0}|{5,1,3,48916091,3}}</v>
      </c>
      <c r="CT686" t="str">
        <f t="shared" si="914"/>
        <v>{{5,1,1,1711747,0}|{5,1,2,3906000,0}|{5,1,3,83856156,3}}</v>
      </c>
    </row>
    <row r="687" spans="85:98" x14ac:dyDescent="0.15">
      <c r="CG687">
        <v>80</v>
      </c>
      <c r="CH687" t="str">
        <f t="shared" si="915"/>
        <v>{{5,1,1,2713693,0}|{5,1,2,4435200,0}|{5,1,3,95217313,3}}</v>
      </c>
      <c r="CL687" t="str">
        <f t="shared" si="912"/>
        <v>{{5,1,1,1726895,0}|{5,1,2,2822400,0}|{5,1,3,60592835,3}}</v>
      </c>
      <c r="CP687" t="str">
        <f t="shared" si="913"/>
        <v>{{5,1,1,1529536,0}|{5,1,2,2499840,0}|{5,1,3,53667940,3}}</v>
      </c>
      <c r="CT687" t="str">
        <f t="shared" si="914"/>
        <v>{{5,1,1,1726895,0}|{5,1,2,2822400,0}|{5,1,3,60592835,3}}</v>
      </c>
    </row>
    <row r="688" spans="85:98" x14ac:dyDescent="0.15">
      <c r="CG688">
        <v>81</v>
      </c>
      <c r="CH688" t="str">
        <f t="shared" si="915"/>
        <v>{{5,1,1,1800112,0}|{5,1,2,2749824,0}|{5,1,3,59034734,3}}</v>
      </c>
      <c r="CL688" t="str">
        <f t="shared" ref="CL688:CL751" si="916">CL87&amp;CM87&amp;CN87</f>
        <v>{{5,1,1,2032384,0}|{5,1,2,3104640,0}|{5,1,3,66652119,3}}</v>
      </c>
      <c r="CP688" t="str">
        <f t="shared" ref="CP688:CP751" si="917">CP87&amp;CQ87&amp;CR87</f>
        <v>{{5,1,1,2032384,0}|{5,1,2,3104640,0}|{5,1,3,66652119,3}}</v>
      </c>
      <c r="CT688" t="str">
        <f t="shared" ref="CT688:CT751" si="918">CT87&amp;CU87&amp;CV87</f>
        <v>{{5,1,1,3193747,0}|{5,1,2,4878720,0}|{5,1,3,104739044,3}}</v>
      </c>
    </row>
    <row r="689" spans="85:98" x14ac:dyDescent="0.15">
      <c r="CG689">
        <v>82</v>
      </c>
      <c r="CH689" t="str">
        <f t="shared" si="915"/>
        <v>{{5,1,1,168613,0}|{5,1,2,21560,0}|{5,1,3,462861,3}}</v>
      </c>
      <c r="CL689" t="str">
        <f t="shared" si="916"/>
        <v>{{5,1,1,76642,0}|{5,1,2,9800,0}|{5,1,3,210391,3}}</v>
      </c>
      <c r="CP689" t="str">
        <f t="shared" si="917"/>
        <v>{{5,1,1,168613,0}|{5,1,2,21560,0}|{5,1,3,462861,3}}</v>
      </c>
      <c r="CT689" t="str">
        <f t="shared" si="918"/>
        <v>{{5,1,1,107299,0}|{5,1,2,13720,0}|{5,1,3,294548,3}}</v>
      </c>
    </row>
    <row r="690" spans="85:98" x14ac:dyDescent="0.15">
      <c r="CG690">
        <v>83</v>
      </c>
      <c r="CH690" t="str">
        <f t="shared" si="915"/>
        <v>{{5,1,1,264492,0}|{5,1,2,25410,0}|{5,1,3,545515,3}}</v>
      </c>
      <c r="CL690" t="str">
        <f t="shared" si="916"/>
        <v>{{5,1,1,120223,0}|{5,1,2,11550,0}|{5,1,3,247961,3}}</v>
      </c>
      <c r="CP690" t="str">
        <f t="shared" si="917"/>
        <v>{{5,1,1,288537,0}|{5,1,2,27720,0}|{5,1,3,595108,3}}</v>
      </c>
      <c r="CT690" t="str">
        <f t="shared" si="918"/>
        <v>{{5,1,1,149077,0}|{5,1,2,14322,0}|{5,1,3,307472,3}}</v>
      </c>
    </row>
    <row r="691" spans="85:98" x14ac:dyDescent="0.15">
      <c r="CG691">
        <v>84</v>
      </c>
      <c r="CH691" t="str">
        <f t="shared" si="915"/>
        <v>{{5,1,1,336626,0}|{5,1,2,28420,0}|{5,1,3,610136,3}}</v>
      </c>
      <c r="CL691" t="str">
        <f t="shared" si="916"/>
        <v>{{5,1,1,134650,0}|{5,1,2,11368,0}|{5,1,3,244054,3}}</v>
      </c>
      <c r="CP691" t="str">
        <f t="shared" si="917"/>
        <v>{{5,1,1,0,0}|{5,1,2,0,0}|{5,1,3,0,3}}</v>
      </c>
      <c r="CT691" t="str">
        <f t="shared" si="918"/>
        <v>{{5,1,1,528984,0}|{5,1,2,44660,0}|{5,1,3,958785,3}}</v>
      </c>
    </row>
    <row r="692" spans="85:98" x14ac:dyDescent="0.15">
      <c r="CG692">
        <v>85</v>
      </c>
      <c r="CH692" t="str">
        <f t="shared" si="915"/>
        <v>{{5,1,1,621557,0}|{5,1,2,274120,0}|{5,1,3,5884958,3}}</v>
      </c>
      <c r="CL692" t="str">
        <f t="shared" si="916"/>
        <v>{{5,1,1,282526,0}|{5,1,2,124600,0}|{5,1,3,2674981,3}}</v>
      </c>
      <c r="CP692" t="str">
        <f t="shared" si="917"/>
        <v>{{5,1,1,350332,0}|{5,1,2,154504,0}|{5,1,3,3316976,3}}</v>
      </c>
      <c r="CT692" t="str">
        <f t="shared" si="918"/>
        <v>{{5,1,1,678062,0}|{5,1,2,299040,0}|{5,1,3,6419955,3}}</v>
      </c>
    </row>
    <row r="693" spans="85:98" x14ac:dyDescent="0.15">
      <c r="CG693">
        <v>86</v>
      </c>
      <c r="CH693" t="str">
        <f t="shared" si="915"/>
        <v>{{5,1,1,1027192,0}|{5,1,2,352800,0}|{5,1,3,7574104,3}}</v>
      </c>
      <c r="CL693" t="str">
        <f t="shared" si="916"/>
        <v>{{5,1,1,530716,0}|{5,1,2,182280,0}|{5,1,3,3913287,3}}</v>
      </c>
      <c r="CP693" t="str">
        <f t="shared" si="917"/>
        <v>{{5,1,1,599195,0}|{5,1,2,205800,0}|{5,1,3,4418227,3}}</v>
      </c>
      <c r="CT693" t="str">
        <f t="shared" si="918"/>
        <v>{{5,1,1,530716,0}|{5,1,2,182280,0}|{5,1,3,3913287,3}}</v>
      </c>
    </row>
    <row r="694" spans="85:98" x14ac:dyDescent="0.15">
      <c r="CG694">
        <v>87</v>
      </c>
      <c r="CH694" t="str">
        <f t="shared" si="915"/>
        <v>{{5,1,1,1412149,0}|{5,1,2,1364160,0}|{5,1,3,29286537,3}}</v>
      </c>
      <c r="CL694" t="str">
        <f t="shared" si="916"/>
        <v>{{5,1,1,1412149,0}|{5,1,2,1364160,0}|{5,1,3,29286537,3}}</v>
      </c>
      <c r="CP694" t="str">
        <f t="shared" si="917"/>
        <v>{{5,1,1,1250761,0}|{5,1,2,1208256,0}|{5,1,3,25939504,3}}</v>
      </c>
      <c r="CT694" t="str">
        <f t="shared" si="918"/>
        <v>{{5,1,1,2219092,0}|{5,1,2,2143680,0}|{5,1,3,46021701,3}}</v>
      </c>
    </row>
    <row r="695" spans="85:98" x14ac:dyDescent="0.15">
      <c r="CG695">
        <v>88</v>
      </c>
      <c r="CH695" t="str">
        <f t="shared" si="915"/>
        <v>{{5,1,1,1627590,0}|{5,1,2,1764000,0}|{5,1,3,37870522,3}}</v>
      </c>
      <c r="CL695" t="str">
        <f t="shared" si="916"/>
        <v>{{5,1,1,1627590,0}|{5,1,2,1764000,0}|{5,1,3,37870522,3}}</v>
      </c>
      <c r="CP695" t="str">
        <f t="shared" si="917"/>
        <v>{{5,1,1,1627590,0}|{5,1,2,1764000,0}|{5,1,3,37870522,3}}</v>
      </c>
      <c r="CT695" t="str">
        <f t="shared" si="918"/>
        <v>{{5,1,1,1627590,0}|{5,1,2,1764000,0}|{5,1,3,37870522,3}}</v>
      </c>
    </row>
    <row r="696" spans="85:98" x14ac:dyDescent="0.15">
      <c r="CG696">
        <v>89</v>
      </c>
      <c r="CH696" t="str">
        <f t="shared" si="915"/>
        <v>{{5,1,1,1346928,0}|{5,1,2,1708728,0}|{5,1,3,36683912,3}}</v>
      </c>
      <c r="CL696" t="str">
        <f t="shared" si="916"/>
        <v>{{5,1,1,1346928,0}|{5,1,2,1708728,0}|{5,1,3,36683912,3}}</v>
      </c>
      <c r="CP696" t="str">
        <f t="shared" si="917"/>
        <v>{{5,1,1,808156,0}|{5,1,2,1025236,0}|{5,1,3,22010347,3}}</v>
      </c>
      <c r="CT696" t="str">
        <f t="shared" si="918"/>
        <v>{{5,1,1,0,0}|{5,1,2,0,0}|{5,1,3,0,3}}</v>
      </c>
    </row>
    <row r="697" spans="85:98" x14ac:dyDescent="0.15">
      <c r="CG697">
        <v>90</v>
      </c>
      <c r="CH697" t="str">
        <f t="shared" si="915"/>
        <v>{{5,1,1,3661899,0}|{5,1,2,3326400,0}|{5,1,3,71412984,3}}</v>
      </c>
      <c r="CL697" t="str">
        <f t="shared" si="916"/>
        <v>{{5,1,1,1664499,0}|{5,1,2,1512000,0}|{5,1,3,32460447,3}}</v>
      </c>
      <c r="CP697" t="str">
        <f t="shared" si="917"/>
        <v>{{5,1,1,2330299,0}|{5,1,2,2116800,0}|{5,1,3,45444626,3}}</v>
      </c>
      <c r="CT697" t="str">
        <f t="shared" si="918"/>
        <v>{{5,1,1,3661899,0}|{5,1,2,3326400,0}|{5,1,3,71412984,3}}</v>
      </c>
    </row>
    <row r="698" spans="85:98" x14ac:dyDescent="0.15">
      <c r="CG698">
        <v>91</v>
      </c>
      <c r="CH698" t="str">
        <f t="shared" si="915"/>
        <v>{{5,1,1,2429592,0}|{5,1,2,2062368,0}|{5,1,3,44276050,3}}</v>
      </c>
      <c r="CL698" t="str">
        <f t="shared" si="916"/>
        <v>{{5,1,1,2743088,0}|{5,1,2,2328480,0}|{5,1,3,49989089,3}}</v>
      </c>
      <c r="CP698" t="str">
        <f t="shared" si="917"/>
        <v>{{5,1,1,4702436,0}|{5,1,2,3991680,0}|{5,1,3,85695582,3}}</v>
      </c>
      <c r="CT698" t="str">
        <f t="shared" si="918"/>
        <v>{{5,1,1,2429592,0}|{5,1,2,2062368,0}|{5,1,3,44276050,3}}</v>
      </c>
    </row>
    <row r="699" spans="85:98" x14ac:dyDescent="0.15">
      <c r="CG699">
        <v>92</v>
      </c>
      <c r="CH699" t="str">
        <f t="shared" si="915"/>
        <v>{{5,1,1,49592,0}|{5,1,2,5775,0}|{5,1,3,123980,3}}</v>
      </c>
      <c r="CL699" t="str">
        <f t="shared" si="916"/>
        <v>{{5,1,1,22541,0}|{5,1,2,2625,0}|{5,1,3,56354,3}}</v>
      </c>
      <c r="CP699" t="str">
        <f t="shared" si="917"/>
        <v>{{5,1,1,54100,0}|{5,1,2,6300,0}|{5,1,3,135251,3}}</v>
      </c>
      <c r="CT699" t="str">
        <f t="shared" si="918"/>
        <v>{{5,1,1,27951,0}|{5,1,2,3255,0}|{5,1,3,69880,3}}</v>
      </c>
    </row>
    <row r="700" spans="85:98" x14ac:dyDescent="0.15">
      <c r="CG700">
        <v>93</v>
      </c>
      <c r="CH700" t="str">
        <f t="shared" si="915"/>
        <v>{{5,1,1,257880,0}|{5,1,2,369600,0}|{5,1,3,7934776,3}}</v>
      </c>
      <c r="CL700" t="str">
        <f t="shared" si="916"/>
        <v>{{5,1,1,145350,0}|{5,1,2,208320,0}|{5,1,3,4472328,3}}</v>
      </c>
      <c r="CP700" t="str">
        <f t="shared" si="917"/>
        <v>{{5,1,1,164105,0}|{5,1,2,235200,0}|{5,1,3,5049402,3}}</v>
      </c>
      <c r="CT700" t="str">
        <f t="shared" si="918"/>
        <v>{{5,1,1,164105,0}|{5,1,2,235200,0}|{5,1,3,5049402,3}}</v>
      </c>
    </row>
    <row r="701" spans="85:98" x14ac:dyDescent="0.15">
      <c r="CG701">
        <v>94</v>
      </c>
      <c r="CH701" t="str">
        <f t="shared" si="915"/>
        <v>{{5,1,1,555434,0}|{5,1,2,693000,0}|{5,1,3,14877705,3}}</v>
      </c>
      <c r="CL701" t="str">
        <f t="shared" si="916"/>
        <v>{{5,1,1,353458,0}|{5,1,2,441000,0}|{5,1,3,9467630,3}}</v>
      </c>
      <c r="CP701" t="str">
        <f t="shared" si="917"/>
        <v>{{5,1,1,313062,0}|{5,1,2,390600,0}|{5,1,3,8385615,3}}</v>
      </c>
      <c r="CT701" t="str">
        <f t="shared" si="918"/>
        <v>{{5,1,1,353458,0}|{5,1,2,441000,0}|{5,1,3,9467630,3}}</v>
      </c>
    </row>
    <row r="702" spans="85:98" x14ac:dyDescent="0.15">
      <c r="CG702">
        <v>95</v>
      </c>
      <c r="CH702" t="str">
        <f t="shared" si="915"/>
        <v>{{5,1,1,898072,0}|{5,1,2,1010520,0}|{5,1,3,21694399,3}}</v>
      </c>
      <c r="CL702" t="str">
        <f t="shared" si="916"/>
        <v>{{5,1,1,523875,0}|{5,1,2,589470,0}|{5,1,3,12655066,3}}</v>
      </c>
      <c r="CP702" t="str">
        <f t="shared" si="917"/>
        <v>{{5,1,1,464004,0}|{5,1,2,522102,0}|{5,1,3,11208772,3}}</v>
      </c>
      <c r="CT702" t="str">
        <f t="shared" si="918"/>
        <v>{{5,1,1,464004,0}|{5,1,2,522102,0}|{5,1,3,11208772,3}}</v>
      </c>
    </row>
    <row r="703" spans="85:98" x14ac:dyDescent="0.15">
      <c r="CG703">
        <v>96</v>
      </c>
      <c r="CH703" t="str">
        <f t="shared" si="915"/>
        <v>{{5,1,1,99184,0}|{5,1,2,18480,0}|{5,1,3,396738,3}}</v>
      </c>
      <c r="CL703" t="str">
        <f t="shared" si="916"/>
        <v>{{5,1,1,55904,0}|{5,1,2,10416,0}|{5,1,3,223616,3}}</v>
      </c>
      <c r="CP703" t="str">
        <f t="shared" si="917"/>
        <v>{{5,1,1,37870,0}|{5,1,2,7056,0}|{5,1,3,151482,3}}</v>
      </c>
      <c r="CT703" t="str">
        <f t="shared" si="918"/>
        <v>{{5,1,1,0,0}|{5,1,2,0,0}|{5,1,3,0,3}}</v>
      </c>
    </row>
    <row r="704" spans="85:98" x14ac:dyDescent="0.15">
      <c r="CG704">
        <v>97</v>
      </c>
      <c r="CH704" t="str">
        <f t="shared" si="915"/>
        <v>{{5,1,1,56805,0}|{5,1,2,11760,0}|{5,1,3,252470,3}}</v>
      </c>
      <c r="CL704" t="str">
        <f t="shared" si="916"/>
        <v>{{5,1,1,56805,0}|{5,1,2,11760,0}|{5,1,3,252470,3}}</v>
      </c>
      <c r="CP704" t="str">
        <f t="shared" si="917"/>
        <v>{{5,1,1,50313,0}|{5,1,2,10416,0}|{5,1,3,223616,3}}</v>
      </c>
      <c r="CT704" t="str">
        <f t="shared" si="918"/>
        <v>{{5,1,1,89266,0}|{5,1,2,18480,0}|{5,1,3,396738,3}}</v>
      </c>
    </row>
    <row r="705" spans="85:98" x14ac:dyDescent="0.15">
      <c r="CG705">
        <v>98</v>
      </c>
      <c r="CH705" t="str">
        <f t="shared" si="915"/>
        <v>{{5,1,1,70691,0}|{5,1,2,10584,0}|{5,1,3,227223,3}}</v>
      </c>
      <c r="CL705" t="str">
        <f t="shared" si="916"/>
        <v>{{5,1,1,104354,0}|{5,1,2,15624,0}|{5,1,3,335424,3}}</v>
      </c>
      <c r="CP705" t="str">
        <f t="shared" si="917"/>
        <v>{{5,1,1,0,0}|{5,1,2,0,0}|{5,1,3,0,3}}</v>
      </c>
      <c r="CT705" t="str">
        <f t="shared" si="918"/>
        <v>{{5,1,1,185144,0}|{5,1,2,27720,0}|{5,1,3,595108,3}}</v>
      </c>
    </row>
    <row r="706" spans="85:98" x14ac:dyDescent="0.15">
      <c r="CG706">
        <v>99</v>
      </c>
      <c r="CH706" t="str">
        <f t="shared" si="915"/>
        <v>{{5,1,1,0,0}|{5,1,2,0,0}|{5,1,3,0,3}}</v>
      </c>
      <c r="CL706" t="str">
        <f t="shared" si="916"/>
        <v>{{5,1,1,92572,0}|{5,1,2,11760,0}|{5,1,3,252470,3}}</v>
      </c>
      <c r="CP706" t="str">
        <f t="shared" si="917"/>
        <v>{{5,1,1,204981,0}|{5,1,2,26040,0}|{5,1,3,559040,3}}</v>
      </c>
      <c r="CT706" t="str">
        <f t="shared" si="918"/>
        <v>{{5,1,1,396738,0}|{5,1,2,50400,0}|{5,1,3,1082014,3}}</v>
      </c>
    </row>
    <row r="707" spans="85:98" x14ac:dyDescent="0.15">
      <c r="CG707">
        <v>100</v>
      </c>
      <c r="CH707" t="str">
        <f t="shared" si="915"/>
        <v>{{5,1,1,461659,0}|{5,1,2,295680,0}|{5,1,3,6347820,3}}</v>
      </c>
      <c r="CL707" t="str">
        <f t="shared" si="916"/>
        <v>{{5,1,1,238524,0}|{5,1,2,152768,0}|{5,1,3,3279707,3}}</v>
      </c>
      <c r="CP707" t="str">
        <f t="shared" si="917"/>
        <v>{{5,1,1,423188,0}|{5,1,2,271040,0}|{5,1,3,5818835,3}}</v>
      </c>
      <c r="CT707" t="str">
        <f t="shared" si="918"/>
        <v>{{5,1,1,192358,0}|{5,1,2,123200,0}|{5,1,3,2644925,3}}</v>
      </c>
    </row>
    <row r="708" spans="85:98" x14ac:dyDescent="0.15">
      <c r="CG708">
        <v>101</v>
      </c>
      <c r="CH708" t="str">
        <f t="shared" si="915"/>
        <v>{{5,1,1,634782,0}|{5,1,2,308000,0}|{5,1,3,6612313,3}}</v>
      </c>
      <c r="CL708" t="str">
        <f t="shared" si="916"/>
        <v>{{5,1,1,403952,0}|{5,1,2,196000,0}|{5,1,3,4207835,3}}</v>
      </c>
      <c r="CP708" t="str">
        <f t="shared" si="917"/>
        <v>{{5,1,1,634782,0}|{5,1,2,308000,0}|{5,1,3,6612313,3}}</v>
      </c>
      <c r="CT708" t="str">
        <f t="shared" si="918"/>
        <v>{{5,1,1,288537,0}|{5,1,2,140000,0}|{5,1,3,3005597,3}}</v>
      </c>
    </row>
    <row r="709" spans="85:98" x14ac:dyDescent="0.15">
      <c r="CG709">
        <v>102</v>
      </c>
      <c r="CH709" t="str">
        <f t="shared" si="915"/>
        <v>{{5,1,1,0,0}|{5,1,2,0,0}|{5,1,3,0,3}}</v>
      </c>
      <c r="CL709" t="str">
        <f t="shared" si="916"/>
        <v>{{5,1,1,834834,0}|{5,1,2,1111040,0}|{5,1,3,23852417,3}}</v>
      </c>
      <c r="CP709" t="str">
        <f t="shared" si="917"/>
        <v>{{5,1,1,673253,0}|{5,1,2,896000,0}|{5,1,3,19235820,3}}</v>
      </c>
      <c r="CT709" t="str">
        <f t="shared" si="918"/>
        <v>{{5,1,1,942555,0}|{5,1,2,1254400,0}|{5,1,3,26930149,3}}</v>
      </c>
    </row>
    <row r="710" spans="85:98" x14ac:dyDescent="0.15">
      <c r="CG710">
        <v>103</v>
      </c>
      <c r="CH710" t="str">
        <f t="shared" si="915"/>
        <v>{{5,1,1,954096,0}|{5,1,2,1388800,0}|{5,1,3,29815522,3}}</v>
      </c>
      <c r="CL710" t="str">
        <f t="shared" si="916"/>
        <v>{{5,1,1,1077205,0}|{5,1,2,1568000,0}|{5,1,3,33662686,3}}</v>
      </c>
      <c r="CP710" t="str">
        <f t="shared" si="917"/>
        <v>{{5,1,1,1077205,0}|{5,1,2,1568000,0}|{5,1,3,33662686,3}}</v>
      </c>
      <c r="CT710" t="str">
        <f t="shared" si="918"/>
        <v>{{5,1,1,1692752,0}|{5,1,2,2464000,0}|{5,1,3,52898507,3}}</v>
      </c>
    </row>
    <row r="711" spans="85:98" x14ac:dyDescent="0.15">
      <c r="CG711">
        <v>104</v>
      </c>
      <c r="CH711" t="str">
        <f t="shared" si="915"/>
        <v>{{5,1,1,1514820,0}|{5,1,2,2520000,0}|{5,1,3,54100746,3}}</v>
      </c>
      <c r="CL711" t="str">
        <f t="shared" si="916"/>
        <v>{{5,1,1,883645,0}|{5,1,2,1470000,0}|{5,1,3,31558768,3}}</v>
      </c>
      <c r="CP711" t="str">
        <f t="shared" si="917"/>
        <v>{{5,1,1,631175,0}|{5,1,2,1050000,0}|{5,1,3,22541977,3}}</v>
      </c>
      <c r="CT711" t="str">
        <f t="shared" si="918"/>
        <v>{{5,1,1,883645,0}|{5,1,2,1470000,0}|{5,1,3,31558768,3}}</v>
      </c>
    </row>
    <row r="712" spans="85:98" x14ac:dyDescent="0.15">
      <c r="CG712">
        <v>105</v>
      </c>
      <c r="CH712" t="str">
        <f t="shared" si="915"/>
        <v>{{5,1,1,2380432,0}|{5,1,2,2772000,0}|{5,1,3,59510820,3}}</v>
      </c>
      <c r="CL712" t="str">
        <f t="shared" si="916"/>
        <v>{{5,1,1,2380432,0}|{5,1,2,2772000,0}|{5,1,3,59510820,3}}</v>
      </c>
      <c r="CP712" t="str">
        <f t="shared" si="917"/>
        <v>{{5,1,1,432805,0}|{5,1,2,504000,0}|{5,1,3,10820149,3}}</v>
      </c>
      <c r="CT712" t="str">
        <f t="shared" si="918"/>
        <v>{{5,1,1,0,0}|{5,1,2,0,0}|{5,1,3,0,3}}</v>
      </c>
    </row>
    <row r="713" spans="85:98" x14ac:dyDescent="0.15">
      <c r="CG713">
        <v>106</v>
      </c>
      <c r="CH713" t="str">
        <f t="shared" si="915"/>
        <v>{{5,1,1,2777171,0}|{5,1,2,2956800,0}|{5,1,3,63478208,3}}</v>
      </c>
      <c r="CL713" t="str">
        <f t="shared" si="916"/>
        <v>{{5,1,1,504940,0}|{5,1,2,537600,0}|{5,1,3,11541492,3}}</v>
      </c>
      <c r="CP713" t="str">
        <f t="shared" si="917"/>
        <v>{{5,1,1,2777171,0}|{5,1,2,2956800,0}|{5,1,3,63478208,3}}</v>
      </c>
      <c r="CT713" t="str">
        <f t="shared" si="918"/>
        <v>{{5,1,1,0,0}|{5,1,2,0,0}|{5,1,3,0,3}}</v>
      </c>
    </row>
    <row r="714" spans="85:98" x14ac:dyDescent="0.15">
      <c r="CG714">
        <v>107</v>
      </c>
      <c r="CH714" t="str">
        <f t="shared" si="915"/>
        <v>{{5,1,1,70811,0}|{5,1,2,16492,0}|{5,1,3,354059,3}}</v>
      </c>
      <c r="CL714" t="str">
        <f t="shared" si="916"/>
        <v>{{5,1,1,47969,0}|{5,1,2,11172,0}|{5,1,3,239846,3}}</v>
      </c>
      <c r="CP714" t="str">
        <f t="shared" si="917"/>
        <v>{{5,1,1,137055,0}|{5,1,2,31920,0}|{5,1,3,685276,3}}</v>
      </c>
      <c r="CT714" t="str">
        <f t="shared" si="918"/>
        <v>{{5,1,1,137055,0}|{5,1,2,31920,0}|{5,1,3,685276,3}}</v>
      </c>
    </row>
    <row r="715" spans="85:98" x14ac:dyDescent="0.15">
      <c r="CG715">
        <v>108</v>
      </c>
      <c r="CH715" t="str">
        <f t="shared" si="915"/>
        <v>{{5,1,1,0,0}|{5,1,2,0,0}|{5,1,3,0,3}}</v>
      </c>
      <c r="CL715" t="str">
        <f t="shared" si="916"/>
        <v>{{5,1,1,88665,0}|{5,1,2,15750,0}|{5,1,3,338129,3}}</v>
      </c>
      <c r="CP715" t="str">
        <f t="shared" si="917"/>
        <v>{{5,1,1,88665,0}|{5,1,2,15750,0}|{5,1,3,338129,3}}</v>
      </c>
      <c r="CT715" t="str">
        <f t="shared" si="918"/>
        <v>{{5,1,1,195063,0}|{5,1,2,34650,0}|{5,1,3,743885,3}}</v>
      </c>
    </row>
    <row r="716" spans="85:98" x14ac:dyDescent="0.15">
      <c r="CG716">
        <v>109</v>
      </c>
      <c r="CH716" t="str">
        <f t="shared" si="915"/>
        <v>{{5,1,1,248262,0}|{5,1,2,38220,0}|{5,1,3,820527,3}}</v>
      </c>
      <c r="CL716" t="str">
        <f t="shared" si="916"/>
        <v>{{5,1,1,248262,0}|{5,1,2,38220,0}|{5,1,3,820527,3}}</v>
      </c>
      <c r="CP716" t="str">
        <f t="shared" si="917"/>
        <v>{{5,1,1,390126,0}|{5,1,2,60060,0}|{5,1,3,1289401,3}}</v>
      </c>
      <c r="CT716" t="str">
        <f t="shared" si="918"/>
        <v>{{5,1,1,219889,0}|{5,1,2,33852,0}|{5,1,3,726753,3}}</v>
      </c>
    </row>
    <row r="717" spans="85:98" x14ac:dyDescent="0.15">
      <c r="CG717">
        <v>110</v>
      </c>
      <c r="CH717" t="str">
        <f t="shared" si="915"/>
        <v>{{5,1,1,460216,0}|{5,1,2,365904,0}|{5,1,3,7855428,3}}</v>
      </c>
      <c r="CL717" t="str">
        <f t="shared" si="916"/>
        <v>{{5,1,1,175719,0}|{5,1,2,139708,0}|{5,1,3,2999345,3}}</v>
      </c>
      <c r="CP717" t="str">
        <f t="shared" si="917"/>
        <v>{{5,1,1,460216,0}|{5,1,2,365904,0}|{5,1,3,7855428,3}}</v>
      </c>
      <c r="CT717" t="str">
        <f t="shared" si="918"/>
        <v>{{5,1,1,460216,0}|{5,1,2,365904,0}|{5,1,3,7855428,3}}</v>
      </c>
    </row>
    <row r="718" spans="85:98" x14ac:dyDescent="0.15">
      <c r="CG718">
        <v>111</v>
      </c>
      <c r="CH718" t="str">
        <f t="shared" si="915"/>
        <v>{{5,1,1,698260,0}|{5,1,2,431200,0}|{5,1,3,9257238,3}}</v>
      </c>
      <c r="CL718" t="str">
        <f t="shared" si="916"/>
        <v>{{5,1,1,317391,0}|{5,1,2,196000,0}|{5,1,3,4207835,3}}</v>
      </c>
      <c r="CP718" t="str">
        <f t="shared" si="917"/>
        <v>{{5,1,1,698260,0}|{5,1,2,431200,0}|{5,1,3,9257238,3}}</v>
      </c>
      <c r="CT718" t="str">
        <f t="shared" si="918"/>
        <v>{{5,1,1,444347,0}|{5,1,2,274400,0}|{5,1,3,5890970,3}}</v>
      </c>
    </row>
    <row r="719" spans="85:98" x14ac:dyDescent="0.15">
      <c r="CG719">
        <v>112</v>
      </c>
      <c r="CH719" t="str">
        <f t="shared" si="915"/>
        <v>{{5,1,1,1045226,0}|{5,1,2,1818880,0}|{5,1,3,39048716,3}}</v>
      </c>
      <c r="CL719" t="str">
        <f t="shared" si="916"/>
        <v>{{5,1,1,925771,0}|{5,1,2,1611008,0}|{5,1,3,34586005,3}}</v>
      </c>
      <c r="CP719" t="str">
        <f t="shared" si="917"/>
        <v>{{5,1,1,1045226,0}|{5,1,2,1818880,0}|{5,1,3,39048716,3}}</v>
      </c>
      <c r="CT719" t="str">
        <f t="shared" si="918"/>
        <v>{{5,1,1,1642498,0}|{5,1,2,2858240,0}|{5,1,3,61362268,3}}</v>
      </c>
    </row>
    <row r="720" spans="85:98" x14ac:dyDescent="0.15">
      <c r="CG720">
        <v>113</v>
      </c>
      <c r="CH720" t="str">
        <f t="shared" si="915"/>
        <v>{{5,1,1,1893766,0}|{5,1,2,3696000,0}|{5,1,3,79347761,3}}</v>
      </c>
      <c r="CL720" t="str">
        <f t="shared" si="916"/>
        <v>{{5,1,1,2065926,0}|{5,1,2,4032000,0}|{5,1,3,86561193,3}}</v>
      </c>
      <c r="CP720" t="str">
        <f t="shared" si="917"/>
        <v>{{5,1,1,2065926,0}|{5,1,2,4032000,0}|{5,1,3,86561193,3}}</v>
      </c>
      <c r="CT720" t="str">
        <f t="shared" si="918"/>
        <v>{{5,1,1,344321,0}|{5,1,2,672000,0}|{5,1,3,14426865,3}}</v>
      </c>
    </row>
    <row r="721" spans="85:98" x14ac:dyDescent="0.15">
      <c r="CG721">
        <v>114</v>
      </c>
      <c r="CH721" t="str">
        <f t="shared" si="915"/>
        <v>{{5,1,1,1711747,0}|{5,1,2,3906000,0}|{5,1,3,83856156,3}}</v>
      </c>
      <c r="CL721" t="str">
        <f t="shared" si="916"/>
        <v>{{5,1,1,884402,0}|{5,1,2,2018100,0}|{5,1,3,43325680,3}}</v>
      </c>
      <c r="CP721" t="str">
        <f t="shared" si="917"/>
        <v>{{5,1,1,713228,0}|{5,1,2,1627500,0}|{5,1,3,34940065,3}}</v>
      </c>
      <c r="CT721" t="str">
        <f t="shared" si="918"/>
        <v>{{5,1,1,1569101,0}|{5,1,2,3580500,0}|{5,1,3,76868143,3}}</v>
      </c>
    </row>
    <row r="722" spans="85:98" x14ac:dyDescent="0.15">
      <c r="CG722">
        <v>115</v>
      </c>
      <c r="CH722" t="str">
        <f t="shared" si="915"/>
        <v>{{5,1,1,1726895,0}|{5,1,2,2822400,0}|{5,1,3,60592835,3}}</v>
      </c>
      <c r="CL722" t="str">
        <f t="shared" si="916"/>
        <v>{{5,1,1,1529536,0}|{5,1,2,2499840,0}|{5,1,3,53667940,3}}</v>
      </c>
      <c r="CP722" t="str">
        <f t="shared" si="917"/>
        <v>{{5,1,1,1529536,0}|{5,1,2,2499840,0}|{5,1,3,53667940,3}}</v>
      </c>
      <c r="CT722" t="str">
        <f t="shared" si="918"/>
        <v>{{5,1,1,2960392,0}|{5,1,2,4838400,0}|{5,1,3,103873432,3}}</v>
      </c>
    </row>
    <row r="723" spans="85:98" x14ac:dyDescent="0.15">
      <c r="CG723">
        <v>116</v>
      </c>
      <c r="CH723" t="str">
        <f t="shared" si="915"/>
        <v>{{5,1,1,20197,0}|{5,1,2,2940,0}|{5,1,3,63117,3}}</v>
      </c>
      <c r="CL723" t="str">
        <f t="shared" si="916"/>
        <v>{{5,1,1,17889,0}|{5,1,2,2604,0}|{5,1,3,55904,3}}</v>
      </c>
      <c r="CP723" t="str">
        <f t="shared" si="917"/>
        <v>{{5,1,1,17889,0}|{5,1,2,2604,0}|{5,1,3,55904,3}}</v>
      </c>
      <c r="CT723" t="str">
        <f t="shared" si="918"/>
        <v>{{5,1,1,34624,0}|{5,1,2,5040,0}|{5,1,3,108201,3}}</v>
      </c>
    </row>
    <row r="724" spans="85:98" x14ac:dyDescent="0.15">
      <c r="CG724">
        <v>117</v>
      </c>
      <c r="CH724" t="str">
        <f t="shared" si="915"/>
        <v>{{5,1,1,234436,0}|{5,1,2,336000,0}|{5,1,3,7213432,3}}</v>
      </c>
      <c r="CL724" t="str">
        <f t="shared" si="916"/>
        <v>{{5,1,1,234436,0}|{5,1,2,336000,0}|{5,1,3,7213432,3}}</v>
      </c>
      <c r="CP724" t="str">
        <f t="shared" si="917"/>
        <v>{{5,1,1,70330,0}|{5,1,2,100800,0}|{5,1,3,2164029,3}}</v>
      </c>
      <c r="CT724" t="str">
        <f t="shared" si="918"/>
        <v>{{5,1,1,269601,0}|{5,1,2,386400,0}|{5,1,3,8295447,3}}</v>
      </c>
    </row>
    <row r="725" spans="85:98" x14ac:dyDescent="0.15">
      <c r="CG725">
        <v>118</v>
      </c>
      <c r="CH725" t="str">
        <f t="shared" si="915"/>
        <v>{{5,1,1,223616,0}|{5,1,2,304080,0}|{5,1,3,6528156,3}}</v>
      </c>
      <c r="CL725" t="str">
        <f t="shared" si="916"/>
        <v>{{5,1,1,223616,0}|{5,1,2,304080,0}|{5,1,3,6528156,3}}</v>
      </c>
      <c r="CP725" t="str">
        <f t="shared" si="917"/>
        <v>{{5,1,1,134169,0}|{5,1,2,182448,0}|{5,1,3,3916893,3}}</v>
      </c>
      <c r="CT725" t="str">
        <f t="shared" si="918"/>
        <v>{{5,1,1,0,0}|{5,1,2,0,0}|{5,1,3,0,3}}</v>
      </c>
    </row>
    <row r="726" spans="85:98" x14ac:dyDescent="0.15">
      <c r="CG726">
        <v>119</v>
      </c>
      <c r="CH726" t="str">
        <f t="shared" si="915"/>
        <v>{{5,1,1,285110,0}|{5,1,2,369768,0}|{5,1,3,7938382,3}}</v>
      </c>
      <c r="CL726" t="str">
        <f t="shared" si="916"/>
        <v>{{5,1,1,193139,0}|{5,1,2,250488,0}|{5,1,3,5377614,3}}</v>
      </c>
      <c r="CP726" t="str">
        <f t="shared" si="917"/>
        <v>{{5,1,1,551827,0}|{5,1,2,715680,0}|{5,1,3,15364611,3}}</v>
      </c>
      <c r="CT726" t="str">
        <f t="shared" si="918"/>
        <v>{{5,1,1,551827,0}|{5,1,2,715680,0}|{5,1,3,15364611,3}}</v>
      </c>
    </row>
    <row r="727" spans="85:98" x14ac:dyDescent="0.15">
      <c r="CG727">
        <v>120</v>
      </c>
      <c r="CH727" t="str">
        <f t="shared" si="915"/>
        <v>{{5,1,1,511252,0}|{5,1,2,561540,0}|{5,1,3,12055449,3}}</v>
      </c>
      <c r="CL727" t="str">
        <f t="shared" si="916"/>
        <v>{{5,1,1,803396,0}|{5,1,2,882420,0}|{5,1,3,18944277,3}}</v>
      </c>
      <c r="CP727" t="str">
        <f t="shared" si="917"/>
        <v>{{5,1,1,452823,0}|{5,1,2,497364,0}|{5,1,3,10677683,3}}</v>
      </c>
      <c r="CT727" t="str">
        <f t="shared" si="918"/>
        <v>{{5,1,1,511252,0}|{5,1,2,561540,0}|{5,1,3,12055449,3}}</v>
      </c>
    </row>
    <row r="728" spans="85:98" x14ac:dyDescent="0.15">
      <c r="CG728">
        <v>121</v>
      </c>
      <c r="CH728" t="str">
        <f t="shared" si="915"/>
        <v>{{5,1,1,66122,0}|{5,1,2,24640,0}|{5,1,3,528984,3}}</v>
      </c>
      <c r="CL728" t="str">
        <f t="shared" si="916"/>
        <v>{{5,1,1,37269,0}|{5,1,2,13888,0}|{5,1,3,298155,3}}</v>
      </c>
      <c r="CP728" t="str">
        <f t="shared" si="917"/>
        <v>{{5,1,1,42078,0}|{5,1,2,15680,0}|{5,1,3,336626,3}}</v>
      </c>
      <c r="CT728" t="str">
        <f t="shared" si="918"/>
        <v>{{5,1,1,42078,0}|{5,1,2,15680,0}|{5,1,3,336626,3}}</v>
      </c>
    </row>
    <row r="729" spans="85:98" x14ac:dyDescent="0.15">
      <c r="CG729">
        <v>122</v>
      </c>
      <c r="CH729" t="str">
        <f t="shared" si="915"/>
        <v>{{5,1,1,85959,0}|{5,1,2,24640,0}|{5,1,3,528984,3}}</v>
      </c>
      <c r="CL729" t="str">
        <f t="shared" si="916"/>
        <v>{{5,1,1,48450,0}|{5,1,2,13888,0}|{5,1,3,298155,3}}</v>
      </c>
      <c r="CP729" t="str">
        <f t="shared" si="917"/>
        <v>{{5,1,1,54701,0}|{5,1,2,15680,0}|{5,1,3,336626,3}}</v>
      </c>
      <c r="CT729" t="str">
        <f t="shared" si="918"/>
        <v>{{5,1,1,54701,0}|{5,1,2,15680,0}|{5,1,3,336626,3}}</v>
      </c>
    </row>
    <row r="730" spans="85:98" x14ac:dyDescent="0.15">
      <c r="CG730">
        <v>123</v>
      </c>
      <c r="CH730" t="str">
        <f t="shared" si="915"/>
        <v>{{5,1,1,403952,0}|{5,1,2,60480,0}|{5,1,3,1298417,3}}</v>
      </c>
      <c r="CL730" t="str">
        <f t="shared" si="916"/>
        <v>{{5,1,1,208708,0}|{5,1,2,31248,0}|{5,1,3,670849,3}}</v>
      </c>
      <c r="CP730" t="str">
        <f t="shared" si="917"/>
        <v>{{5,1,1,370289,0}|{5,1,2,55440,0}|{5,1,3,1190216,3}}</v>
      </c>
      <c r="CT730" t="str">
        <f t="shared" si="918"/>
        <v>{{5,1,1,168313,0}|{5,1,2,25200,0}|{5,1,3,541007,3}}</v>
      </c>
    </row>
    <row r="731" spans="85:98" x14ac:dyDescent="0.15">
      <c r="CG731">
        <v>124</v>
      </c>
      <c r="CH731" t="str">
        <f t="shared" si="915"/>
        <v>{{5,1,1,0,0}|{5,1,2,0,0}|{5,1,3,0,3}}</v>
      </c>
      <c r="CL731" t="str">
        <f t="shared" si="916"/>
        <v>{{5,1,1,330615,0}|{5,1,2,42000,0}|{5,1,3,901679,3}}</v>
      </c>
      <c r="CP731" t="str">
        <f t="shared" si="917"/>
        <v>{{5,1,1,330615,0}|{5,1,2,42000,0}|{5,1,3,901679,3}}</v>
      </c>
      <c r="CT731" t="str">
        <f t="shared" si="918"/>
        <v>{{5,1,1,727354,0}|{5,1,2,92400,0}|{5,1,3,1983694,3}}</v>
      </c>
    </row>
    <row r="732" spans="85:98" x14ac:dyDescent="0.15">
      <c r="CG732">
        <v>125</v>
      </c>
      <c r="CH732" t="str">
        <f t="shared" si="915"/>
        <v>{{5,1,1,846376,0}|{5,1,2,542080,0}|{5,1,3,11637671,3}}</v>
      </c>
      <c r="CL732" t="str">
        <f t="shared" si="916"/>
        <v>{{5,1,1,477048,0}|{5,1,2,305536,0}|{5,1,3,6559414,3}}</v>
      </c>
      <c r="CP732" t="str">
        <f t="shared" si="917"/>
        <v>{{5,1,1,477048,0}|{5,1,2,305536,0}|{5,1,3,6559414,3}}</v>
      </c>
      <c r="CT732" t="str">
        <f t="shared" si="918"/>
        <v>{{5,1,1,846376,0}|{5,1,2,542080,0}|{5,1,3,11637671,3}}</v>
      </c>
    </row>
    <row r="733" spans="85:98" x14ac:dyDescent="0.15">
      <c r="CG733">
        <v>126</v>
      </c>
      <c r="CH733" t="str">
        <f t="shared" si="915"/>
        <v>{{5,1,1,807904,0}|{5,1,2,392000,0}|{5,1,3,8415671,3}}</v>
      </c>
      <c r="CL733" t="str">
        <f t="shared" si="916"/>
        <v>{{5,1,1,577074,0}|{5,1,2,280000,0}|{5,1,3,6011194,3}}</v>
      </c>
      <c r="CP733" t="str">
        <f t="shared" si="917"/>
        <v>{{5,1,1,807904,0}|{5,1,2,392000,0}|{5,1,3,8415671,3}}</v>
      </c>
      <c r="CT733" t="str">
        <f t="shared" si="918"/>
        <v>{{5,1,1,1384979,0}|{5,1,2,672000,0}|{5,1,3,14426865,3}}</v>
      </c>
    </row>
    <row r="734" spans="85:98" x14ac:dyDescent="0.15">
      <c r="CG734">
        <v>127</v>
      </c>
      <c r="CH734" t="str">
        <f t="shared" si="915"/>
        <v>{{5,1,1,1885110,0}|{5,1,2,2508800,0}|{5,1,3,53860298,3}}</v>
      </c>
      <c r="CL734" t="str">
        <f t="shared" si="916"/>
        <v>{{5,1,1,1131066,0}|{5,1,2,1505280,0}|{5,1,3,32316179,3}}</v>
      </c>
      <c r="CP734" t="str">
        <f t="shared" si="917"/>
        <v>{{5,1,1,2962316,0}|{5,1,2,3942400,0}|{5,1,3,84637611,3}}</v>
      </c>
      <c r="CT734" t="str">
        <f t="shared" si="918"/>
        <v>{{5,1,1,3231617,0}|{5,1,2,4300800,0}|{5,1,3,92331940,3}}</v>
      </c>
    </row>
    <row r="735" spans="85:98" x14ac:dyDescent="0.15">
      <c r="CG735">
        <v>128</v>
      </c>
      <c r="CH735" t="str">
        <f t="shared" si="915"/>
        <v>{{5,1,1,2154411,0}|{5,1,2,3136000,0}|{5,1,3,67325373,3}}</v>
      </c>
      <c r="CL735" t="str">
        <f t="shared" si="916"/>
        <v>{{5,1,1,1292647,0}|{5,1,2,1881600,0}|{5,1,3,40395223,3}}</v>
      </c>
      <c r="CP735" t="str">
        <f t="shared" si="917"/>
        <v>{{5,1,1,2154411,0}|{5,1,2,3136000,0}|{5,1,3,67325373,3}}</v>
      </c>
      <c r="CT735" t="str">
        <f t="shared" si="918"/>
        <v>{{5,1,1,0,0}|{5,1,2,0,0}|{5,1,3,0,3}}</v>
      </c>
    </row>
    <row r="736" spans="85:98" x14ac:dyDescent="0.15">
      <c r="CG736">
        <v>129</v>
      </c>
      <c r="CH736" t="str">
        <f t="shared" si="915"/>
        <v>{{5,1,1,3534582,0}|{5,1,2,5880000,0}|{5,1,3,126235074,3}}</v>
      </c>
      <c r="CL736" t="str">
        <f t="shared" si="916"/>
        <v>{{5,1,1,1472742,0}|{5,1,2,2450000,0}|{5,1,3,52597947,3}}</v>
      </c>
      <c r="CP736" t="str">
        <f t="shared" si="917"/>
        <v>{{5,1,1,1472742,0}|{5,1,2,2450000,0}|{5,1,3,52597947,3}}</v>
      </c>
      <c r="CT736" t="str">
        <f t="shared" si="918"/>
        <v>{{5,1,1,3534582,0}|{5,1,2,5880000,0}|{5,1,3,126235074,3}}</v>
      </c>
    </row>
    <row r="737" spans="85:98" x14ac:dyDescent="0.15">
      <c r="CG737">
        <v>130</v>
      </c>
      <c r="CH737" t="str">
        <f t="shared" ref="CH737:CH800" si="919">CH136&amp;CI136&amp;CJ136</f>
        <v>{{5,1,1,5193671,0}|{5,1,2,6048000,0}|{5,1,3,129841790,3}}</v>
      </c>
      <c r="CL737" t="str">
        <f t="shared" si="916"/>
        <v>{{5,1,1,1211856,0}|{5,1,2,1411200,0}|{5,1,3,30296417,3}}</v>
      </c>
      <c r="CP737" t="str">
        <f t="shared" si="917"/>
        <v>{{5,1,1,3029641,0}|{5,1,2,3528000,0}|{5,1,3,75741044,3}}</v>
      </c>
      <c r="CT737" t="str">
        <f t="shared" si="918"/>
        <v>{{5,1,1,5193671,0}|{5,1,2,6048000,0}|{5,1,3,129841790,3}}</v>
      </c>
    </row>
    <row r="738" spans="85:98" x14ac:dyDescent="0.15">
      <c r="CG738">
        <v>131</v>
      </c>
      <c r="CH738" t="str">
        <f t="shared" si="919"/>
        <v>{{5,1,1,6059283,0}|{5,1,2,6451200,0}|{5,1,3,138497910,3}}</v>
      </c>
      <c r="CL738" t="str">
        <f t="shared" si="916"/>
        <v>{{5,1,1,2524701,0}|{5,1,2,2688000,0}|{5,1,3,57707462,3}}</v>
      </c>
      <c r="CP738" t="str">
        <f t="shared" si="917"/>
        <v>{{5,1,1,6059283,0}|{5,1,2,6451200,0}|{5,1,3,138497910,3}}</v>
      </c>
      <c r="CT738" t="str">
        <f t="shared" si="918"/>
        <v>{{5,1,1,2524701,0}|{5,1,2,2688000,0}|{5,1,3,57707462,3}}</v>
      </c>
    </row>
    <row r="739" spans="85:98" x14ac:dyDescent="0.15">
      <c r="CG739">
        <v>132</v>
      </c>
      <c r="CH739" t="str">
        <f t="shared" si="919"/>
        <v>{{5,1,1,274110,0}|{5,1,2,63840,0}|{5,1,3,1370552,3}}</v>
      </c>
      <c r="CL739" t="str">
        <f t="shared" si="916"/>
        <v>{{5,1,1,114212,0}|{5,1,2,26600,0}|{5,1,3,571063,3}}</v>
      </c>
      <c r="CP739" t="str">
        <f t="shared" si="917"/>
        <v>{{5,1,1,251267,0}|{5,1,2,58520,0}|{5,1,3,1256339,3}}</v>
      </c>
      <c r="CT739" t="str">
        <f t="shared" si="918"/>
        <v>{{5,1,1,141623,0}|{5,1,2,32984,0}|{5,1,3,708118,3}}</v>
      </c>
    </row>
    <row r="740" spans="85:98" x14ac:dyDescent="0.15">
      <c r="CG740">
        <v>133</v>
      </c>
      <c r="CH740" t="str">
        <f t="shared" si="919"/>
        <v>{{5,1,1,390126,0}|{5,1,2,69300,0}|{5,1,3,1487770,3}}</v>
      </c>
      <c r="CL740" t="str">
        <f t="shared" si="916"/>
        <v>{{5,1,1,248262,0}|{5,1,2,44100,0}|{5,1,3,946763,3}}</v>
      </c>
      <c r="CP740" t="str">
        <f t="shared" si="917"/>
        <v>{{5,1,1,219889,0}|{5,1,2,39060,0}|{5,1,3,838561,3}}</v>
      </c>
      <c r="CT740" t="str">
        <f t="shared" si="918"/>
        <v>{{5,1,1,248262,0}|{5,1,2,44100,0}|{5,1,3,946763,3}}</v>
      </c>
    </row>
    <row r="741" spans="85:98" x14ac:dyDescent="0.15">
      <c r="CG741">
        <v>134</v>
      </c>
      <c r="CH741" t="str">
        <f t="shared" si="919"/>
        <v>{{5,1,1,851184,0}|{5,1,2,131040,0}|{5,1,3,2813238,3}}</v>
      </c>
      <c r="CL741" t="str">
        <f t="shared" si="916"/>
        <v>{{5,1,1,297914,0}|{5,1,2,45864,0}|{5,1,3,984633,3}}</v>
      </c>
      <c r="CP741" t="str">
        <f t="shared" si="917"/>
        <v>{{5,1,1,780252,0}|{5,1,2,120120,0}|{5,1,3,2578802,3}}</v>
      </c>
      <c r="CT741" t="str">
        <f t="shared" si="918"/>
        <v>{{5,1,1,496524,0}|{5,1,2,76440,0}|{5,1,3,1641055,3}}</v>
      </c>
    </row>
    <row r="742" spans="85:98" x14ac:dyDescent="0.15">
      <c r="CG742">
        <v>135</v>
      </c>
      <c r="CH742" t="str">
        <f t="shared" si="919"/>
        <v>{{5,1,1,920434,0}|{5,1,2,731808,0}|{5,1,3,15710856,3}}</v>
      </c>
      <c r="CL742" t="str">
        <f t="shared" si="916"/>
        <v>{{5,1,1,585730,0}|{5,1,2,465696,0}|{5,1,3,9997817,3}}</v>
      </c>
      <c r="CP742" t="str">
        <f t="shared" si="917"/>
        <v>{{5,1,1,518790,0}|{5,1,2,412473,0}|{5,1,3,8855210,3}}</v>
      </c>
      <c r="CT742" t="str">
        <f t="shared" si="918"/>
        <v>{{5,1,1,585730,0}|{5,1,2,465696,0}|{5,1,3,9997817,3}}</v>
      </c>
    </row>
    <row r="743" spans="85:98" x14ac:dyDescent="0.15">
      <c r="CG743">
        <v>136</v>
      </c>
      <c r="CH743" t="str">
        <f t="shared" si="919"/>
        <v>{{5,1,1,1396520,0}|{5,1,2,862400,0}|{5,1,3,18514477,3}}</v>
      </c>
      <c r="CL743" t="str">
        <f t="shared" si="916"/>
        <v>{{5,1,1,888694,0}|{5,1,2,548800,0}|{5,1,3,11781940,3}}</v>
      </c>
      <c r="CP743" t="str">
        <f t="shared" si="917"/>
        <v>{{5,1,1,787129,0}|{5,1,2,486080,0}|{5,1,3,10435432,3}}</v>
      </c>
      <c r="CT743" t="str">
        <f t="shared" si="918"/>
        <v>{{5,1,1,888694,0}|{5,1,2,548800,0}|{5,1,3,11781940,3}}</v>
      </c>
    </row>
    <row r="744" spans="85:98" x14ac:dyDescent="0.15">
      <c r="CG744">
        <v>137</v>
      </c>
      <c r="CH744" t="str">
        <f t="shared" si="919"/>
        <v>{{5,1,1,2090452,0}|{5,1,2,3637760,0}|{5,1,3,78097432,3}}</v>
      </c>
      <c r="CL744" t="str">
        <f t="shared" si="916"/>
        <v>{{5,1,1,1254271,0}|{5,1,2,2182656,0}|{5,1,3,46858459,3}}</v>
      </c>
      <c r="CP744" t="str">
        <f t="shared" si="917"/>
        <v>{{5,1,1,3284997,0}|{5,1,2,5716480,0}|{5,1,3,122724537,3}}</v>
      </c>
      <c r="CT744" t="str">
        <f t="shared" si="918"/>
        <v>{{5,1,1,3583633,0}|{5,1,2,6236160,0}|{5,1,3,133881313,3}}</v>
      </c>
    </row>
    <row r="745" spans="85:98" x14ac:dyDescent="0.15">
      <c r="CG745">
        <v>138</v>
      </c>
      <c r="CH745" t="str">
        <f t="shared" si="919"/>
        <v>{{5,1,1,3787532,0}|{5,1,2,7392000,0}|{5,1,3,158695522,3}}</v>
      </c>
      <c r="CL745" t="str">
        <f t="shared" si="916"/>
        <v>{{5,1,1,3787532,0}|{5,1,2,7392000,0}|{5,1,3,158695522,3}}</v>
      </c>
      <c r="CP745" t="str">
        <f t="shared" si="917"/>
        <v>{{5,1,1,1721605,0}|{5,1,2,3360000,0}|{5,1,3,72134328,3}}</v>
      </c>
      <c r="CT745" t="str">
        <f t="shared" si="918"/>
        <v>{{5,1,1,2410248,0}|{5,1,2,4704000,0}|{5,1,3,100988059,3}}</v>
      </c>
    </row>
    <row r="746" spans="85:98" x14ac:dyDescent="0.15">
      <c r="CG746">
        <v>139</v>
      </c>
      <c r="CH746" t="str">
        <f t="shared" si="919"/>
        <v>{{5,1,1,3994077,0}|{5,1,2,9114000,0}|{5,1,3,195664365,3}}</v>
      </c>
      <c r="CL746" t="str">
        <f t="shared" si="916"/>
        <v>{{5,1,1,931951,0}|{5,1,2,2126600,0}|{5,1,3,45655018,3}}</v>
      </c>
      <c r="CP746" t="str">
        <f t="shared" si="917"/>
        <v>{{5,1,1,2329878,0}|{5,1,2,5316500,0}|{5,1,3,114137546,3}}</v>
      </c>
      <c r="CT746" t="str">
        <f t="shared" si="918"/>
        <v>{{5,1,1,3994077,0}|{5,1,2,9114000,0}|{5,1,3,195664365,3}}</v>
      </c>
    </row>
    <row r="747" spans="85:98" x14ac:dyDescent="0.15">
      <c r="CG747">
        <v>140</v>
      </c>
      <c r="CH747" t="str">
        <f t="shared" si="919"/>
        <v>{{5,1,1,5427386,0}|{5,1,2,8870400,0}|{5,1,3,190434626,3}}</v>
      </c>
      <c r="CL747" t="str">
        <f t="shared" si="916"/>
        <v>{{5,1,1,3453791,0}|{5,1,2,5644800,0}|{5,1,3,121185671,3}}</v>
      </c>
      <c r="CP747" t="str">
        <f t="shared" si="917"/>
        <v>{{5,1,1,3059072,0}|{5,1,2,4999680,0}|{5,1,3,107335880,3}}</v>
      </c>
      <c r="CT747" t="str">
        <f t="shared" si="918"/>
        <v>{{5,1,1,3453791,0}|{5,1,2,5644800,0}|{5,1,3,121185671,3}}</v>
      </c>
    </row>
    <row r="748" spans="85:98" x14ac:dyDescent="0.15">
      <c r="CG748">
        <v>141</v>
      </c>
      <c r="CH748" t="str">
        <f t="shared" si="919"/>
        <v>{{5,1,1,3600224,0}|{5,1,2,5499648,0}|{5,1,3,118069468,3}}</v>
      </c>
      <c r="CL748" t="str">
        <f t="shared" si="916"/>
        <v>{{5,1,1,4064769,0}|{5,1,2,6209280,0}|{5,1,3,133304238,3}}</v>
      </c>
      <c r="CP748" t="str">
        <f t="shared" si="917"/>
        <v>{{5,1,1,4064769,0}|{5,1,2,6209280,0}|{5,1,3,133304238,3}}</v>
      </c>
      <c r="CT748" t="str">
        <f t="shared" si="918"/>
        <v>{{5,1,1,6387494,0}|{5,1,2,9757440,0}|{5,1,3,209478089,3}}</v>
      </c>
    </row>
    <row r="749" spans="85:98" x14ac:dyDescent="0.15">
      <c r="CG749">
        <v>142</v>
      </c>
      <c r="CH749" t="str">
        <f t="shared" si="919"/>
        <v>{{5,1,1,337227,0}|{5,1,2,43120,0}|{5,1,3,925723,3}}</v>
      </c>
      <c r="CL749" t="str">
        <f t="shared" si="916"/>
        <v>{{5,1,1,153285,0}|{5,1,2,19600,0}|{5,1,3,420783,3}}</v>
      </c>
      <c r="CP749" t="str">
        <f t="shared" si="917"/>
        <v>{{5,1,1,337227,0}|{5,1,2,43120,0}|{5,1,3,925723,3}}</v>
      </c>
      <c r="CT749" t="str">
        <f t="shared" si="918"/>
        <v>{{5,1,1,214599,0}|{5,1,2,27440,0}|{5,1,3,589096,3}}</v>
      </c>
    </row>
    <row r="750" spans="85:98" x14ac:dyDescent="0.15">
      <c r="CG750">
        <v>143</v>
      </c>
      <c r="CH750" t="str">
        <f t="shared" si="919"/>
        <v>{{5,1,1,528984,0}|{5,1,2,50820,0}|{5,1,3,1091031,3}}</v>
      </c>
      <c r="CL750" t="str">
        <f t="shared" si="916"/>
        <v>{{5,1,1,240447,0}|{5,1,2,23100,0}|{5,1,3,495923,3}}</v>
      </c>
      <c r="CP750" t="str">
        <f t="shared" si="917"/>
        <v>{{5,1,1,577074,0}|{5,1,2,55440,0}|{5,1,3,1190216,3}}</v>
      </c>
      <c r="CT750" t="str">
        <f t="shared" si="918"/>
        <v>{{5,1,1,298155,0}|{5,1,2,28644,0}|{5,1,3,614945,3}}</v>
      </c>
    </row>
    <row r="751" spans="85:98" x14ac:dyDescent="0.15">
      <c r="CG751">
        <v>144</v>
      </c>
      <c r="CH751" t="str">
        <f t="shared" si="919"/>
        <v>{{5,1,1,673253,0}|{5,1,2,56840,0}|{5,1,3,1220272,3}}</v>
      </c>
      <c r="CL751" t="str">
        <f t="shared" si="916"/>
        <v>{{5,1,1,269301,0}|{5,1,2,22736,0}|{5,1,3,488108,3}}</v>
      </c>
      <c r="CP751" t="str">
        <f t="shared" si="917"/>
        <v>{{5,1,1,0,0}|{5,1,2,0,0}|{5,1,3,0,3}}</v>
      </c>
      <c r="CT751" t="str">
        <f t="shared" si="918"/>
        <v>{{5,1,1,1057970,0}|{5,1,2,89320,0}|{5,1,3,1917570,3}}</v>
      </c>
    </row>
    <row r="752" spans="85:98" x14ac:dyDescent="0.15">
      <c r="CG752">
        <v>145</v>
      </c>
      <c r="CH752" t="str">
        <f t="shared" si="919"/>
        <v>{{5,1,1,1243114,0}|{5,1,2,548240,0}|{5,1,3,11769917,3}}</v>
      </c>
      <c r="CL752" t="str">
        <f t="shared" ref="CL752:CL815" si="920">CL151&amp;CM151&amp;CN151</f>
        <v>{{5,1,1,565052,0}|{5,1,2,249200,0}|{5,1,3,5349962,3}}</v>
      </c>
      <c r="CP752" t="str">
        <f t="shared" ref="CP752:CP815" si="921">CP151&amp;CQ151&amp;CR151</f>
        <v>{{5,1,1,700664,0}|{5,1,2,309008,0}|{5,1,3,6633953,3}}</v>
      </c>
      <c r="CT752" t="str">
        <f t="shared" ref="CT752:CT815" si="922">CT151&amp;CU151&amp;CV151</f>
        <v>{{5,1,1,1356125,0}|{5,1,2,598080,0}|{5,1,3,12839910,3}}</v>
      </c>
    </row>
    <row r="753" spans="85:98" x14ac:dyDescent="0.15">
      <c r="CG753">
        <v>146</v>
      </c>
      <c r="CH753" t="str">
        <f t="shared" si="919"/>
        <v>{{5,1,1,2054385,0}|{5,1,2,705600,0}|{5,1,3,15148208,3}}</v>
      </c>
      <c r="CL753" t="str">
        <f t="shared" si="920"/>
        <v>{{5,1,1,1061432,0}|{5,1,2,364560,0}|{5,1,3,7826574,3}}</v>
      </c>
      <c r="CP753" t="str">
        <f t="shared" si="921"/>
        <v>{{5,1,1,1198391,0}|{5,1,2,411600,0}|{5,1,3,8836455,3}}</v>
      </c>
      <c r="CT753" t="str">
        <f t="shared" si="922"/>
        <v>{{5,1,1,1061432,0}|{5,1,2,364560,0}|{5,1,3,7826574,3}}</v>
      </c>
    </row>
    <row r="754" spans="85:98" x14ac:dyDescent="0.15">
      <c r="CG754">
        <v>147</v>
      </c>
      <c r="CH754" t="str">
        <f t="shared" si="919"/>
        <v>{{5,1,1,2824299,0}|{5,1,2,2728320,0}|{5,1,3,58573074,3}}</v>
      </c>
      <c r="CL754" t="str">
        <f t="shared" si="920"/>
        <v>{{5,1,1,2824299,0}|{5,1,2,2728320,0}|{5,1,3,58573074,3}}</v>
      </c>
      <c r="CP754" t="str">
        <f t="shared" si="921"/>
        <v>{{5,1,1,2501522,0}|{5,1,2,2416512,0}|{5,1,3,51879008,3}}</v>
      </c>
      <c r="CT754" t="str">
        <f t="shared" si="922"/>
        <v>{{5,1,1,4438184,0}|{5,1,2,4287360,0}|{5,1,3,92043402,3}}</v>
      </c>
    </row>
    <row r="755" spans="85:98" x14ac:dyDescent="0.15">
      <c r="CG755">
        <v>148</v>
      </c>
      <c r="CH755" t="str">
        <f t="shared" si="919"/>
        <v>{{5,1,1,3255181,0}|{5,1,2,3528000,0}|{5,1,3,75741044,3}}</v>
      </c>
      <c r="CL755" t="str">
        <f t="shared" si="920"/>
        <v>{{5,1,1,3255181,0}|{5,1,2,3528000,0}|{5,1,3,75741044,3}}</v>
      </c>
      <c r="CP755" t="str">
        <f t="shared" si="921"/>
        <v>{{5,1,1,3255181,0}|{5,1,2,3528000,0}|{5,1,3,75741044,3}}</v>
      </c>
      <c r="CT755" t="str">
        <f t="shared" si="922"/>
        <v>{{5,1,1,3255181,0}|{5,1,2,3528000,0}|{5,1,3,75741044,3}}</v>
      </c>
    </row>
    <row r="756" spans="85:98" x14ac:dyDescent="0.15">
      <c r="CG756">
        <v>149</v>
      </c>
      <c r="CH756" t="str">
        <f t="shared" si="919"/>
        <v>{{5,1,1,3142832,0}|{5,1,2,3987032,0}|{5,1,3,85595796,3}}</v>
      </c>
      <c r="CL756" t="str">
        <f t="shared" si="920"/>
        <v>{{5,1,1,3142832,0}|{5,1,2,3987032,0}|{5,1,3,85595796,3}}</v>
      </c>
      <c r="CP756" t="str">
        <f t="shared" si="921"/>
        <v>{{5,1,1,1885699,0}|{5,1,2,2392219,0}|{5,1,3,51357477,3}}</v>
      </c>
      <c r="CT756" t="str">
        <f t="shared" si="922"/>
        <v>{{5,1,1,0,0}|{5,1,2,0,0}|{5,1,3,0,3}}</v>
      </c>
    </row>
    <row r="757" spans="85:98" x14ac:dyDescent="0.15">
      <c r="CG757">
        <v>150</v>
      </c>
      <c r="CH757" t="str">
        <f t="shared" si="919"/>
        <v>{{5,1,1,7323798,0}|{5,1,2,6652800,0}|{5,1,3,142825970,3}}</v>
      </c>
      <c r="CL757" t="str">
        <f t="shared" si="920"/>
        <v>{{5,1,1,3328999,0}|{5,1,2,3024000,0}|{5,1,3,64920895,3}}</v>
      </c>
      <c r="CP757" t="str">
        <f t="shared" si="921"/>
        <v>{{5,1,1,4660598,0}|{5,1,2,4233600,0}|{5,1,3,90889253,3}}</v>
      </c>
      <c r="CT757" t="str">
        <f t="shared" si="922"/>
        <v>{{5,1,1,7323798,0}|{5,1,2,6652800,0}|{5,1,3,142825970,3}}</v>
      </c>
    </row>
    <row r="758" spans="85:98" x14ac:dyDescent="0.15">
      <c r="CG758">
        <v>151</v>
      </c>
      <c r="CH758" t="str">
        <f t="shared" si="919"/>
        <v>{{5,1,1,4859184,0}|{5,1,2,4124736,0}|{5,1,3,88552101,3}}</v>
      </c>
      <c r="CL758" t="str">
        <f t="shared" si="920"/>
        <v>{{5,1,1,5486176,0}|{5,1,2,4656960,0}|{5,1,3,99978179,3}}</v>
      </c>
      <c r="CP758" t="str">
        <f t="shared" si="921"/>
        <v>{{5,1,1,9404873,0}|{5,1,2,7983360,0}|{5,1,3,171391164,3}}</v>
      </c>
      <c r="CT758" t="str">
        <f t="shared" si="922"/>
        <v>{{5,1,1,4859184,0}|{5,1,2,4124736,0}|{5,1,3,88552101,3}}</v>
      </c>
    </row>
    <row r="759" spans="85:98" x14ac:dyDescent="0.15">
      <c r="CG759">
        <v>152</v>
      </c>
      <c r="CH759" t="str">
        <f t="shared" si="919"/>
        <v>{{5,1,1,66122,0}|{5,1,2,7700,0}|{5,1,3,165307,3}}</v>
      </c>
      <c r="CL759" t="str">
        <f t="shared" si="920"/>
        <v>{{5,1,1,30055,0}|{5,1,2,3500,0}|{5,1,3,75139,3}}</v>
      </c>
      <c r="CP759" t="str">
        <f t="shared" si="921"/>
        <v>{{5,1,1,72134,0}|{5,1,2,8400,0}|{5,1,3,180335,3}}</v>
      </c>
      <c r="CT759" t="str">
        <f t="shared" si="922"/>
        <v>{{5,1,1,37269,0}|{5,1,2,4340,0}|{5,1,3,93173,3}}</v>
      </c>
    </row>
    <row r="760" spans="85:98" x14ac:dyDescent="0.15">
      <c r="CG760">
        <v>153</v>
      </c>
      <c r="CH760" t="str">
        <f t="shared" si="919"/>
        <v>{{5,1,1,343840,0}|{5,1,2,492800,0}|{5,1,3,10579701,3}}</v>
      </c>
      <c r="CL760" t="str">
        <f t="shared" si="920"/>
        <v>{{5,1,1,193800,0}|{5,1,2,277760,0}|{5,1,3,5963104,3}}</v>
      </c>
      <c r="CP760" t="str">
        <f t="shared" si="921"/>
        <v>{{5,1,1,218807,0}|{5,1,2,313600,0}|{5,1,3,6732537,3}}</v>
      </c>
      <c r="CT760" t="str">
        <f t="shared" si="922"/>
        <v>{{5,1,1,218807,0}|{5,1,2,313600,0}|{5,1,3,6732537,3}}</v>
      </c>
    </row>
    <row r="761" spans="85:98" x14ac:dyDescent="0.15">
      <c r="CG761">
        <v>154</v>
      </c>
      <c r="CH761" t="str">
        <f t="shared" si="919"/>
        <v>{{5,1,1,740578,0}|{5,1,2,924000,0}|{5,1,3,19836940,3}}</v>
      </c>
      <c r="CL761" t="str">
        <f t="shared" si="920"/>
        <v>{{5,1,1,471277,0}|{5,1,2,588000,0}|{5,1,3,12623507,3}}</v>
      </c>
      <c r="CP761" t="str">
        <f t="shared" si="921"/>
        <v>{{5,1,1,417417,0}|{5,1,2,520800,0}|{5,1,3,11180820,3}}</v>
      </c>
      <c r="CT761" t="str">
        <f t="shared" si="922"/>
        <v>{{5,1,1,471277,0}|{5,1,2,588000,0}|{5,1,3,12623507,3}}</v>
      </c>
    </row>
    <row r="762" spans="85:98" x14ac:dyDescent="0.15">
      <c r="CG762">
        <v>155</v>
      </c>
      <c r="CH762" t="str">
        <f t="shared" si="919"/>
        <v>{{5,1,1,1197429,0}|{5,1,2,1347360,0}|{5,1,3,28925865,3}}</v>
      </c>
      <c r="CL762" t="str">
        <f t="shared" si="920"/>
        <v>{{5,1,1,698500,0}|{5,1,2,785960,0}|{5,1,3,16873421,3}}</v>
      </c>
      <c r="CP762" t="str">
        <f t="shared" si="921"/>
        <v>{{5,1,1,618672,0}|{5,1,2,696136,0}|{5,1,3,14945030,3}}</v>
      </c>
      <c r="CT762" t="str">
        <f t="shared" si="922"/>
        <v>{{5,1,1,618672,0}|{5,1,2,696136,0}|{5,1,3,14945030,3}}</v>
      </c>
    </row>
    <row r="763" spans="85:98" x14ac:dyDescent="0.15">
      <c r="CG763">
        <v>156</v>
      </c>
      <c r="CH763" t="str">
        <f t="shared" si="919"/>
        <v>{{5,1,1,198369,0}|{5,1,2,36960,0}|{5,1,3,793477,3}}</v>
      </c>
      <c r="CL763" t="str">
        <f t="shared" si="920"/>
        <v>{{5,1,1,111808,0}|{5,1,2,20832,0}|{5,1,3,447232,3}}</v>
      </c>
      <c r="CP763" t="str">
        <f t="shared" si="921"/>
        <v>{{5,1,1,75741,0}|{5,1,2,14112,0}|{5,1,3,302964,3}}</v>
      </c>
      <c r="CT763" t="str">
        <f t="shared" si="922"/>
        <v>{{5,1,1,0,0}|{5,1,2,0,0}|{5,1,3,0,3}}</v>
      </c>
    </row>
    <row r="764" spans="85:98" x14ac:dyDescent="0.15">
      <c r="CG764">
        <v>157</v>
      </c>
      <c r="CH764" t="str">
        <f t="shared" si="919"/>
        <v>{{5,1,1,113611,0}|{5,1,2,23520,0}|{5,1,3,504940,3}}</v>
      </c>
      <c r="CL764" t="str">
        <f t="shared" si="920"/>
        <v>{{5,1,1,113611,0}|{5,1,2,23520,0}|{5,1,3,504940,3}}</v>
      </c>
      <c r="CP764" t="str">
        <f t="shared" si="921"/>
        <v>{{5,1,1,100627,0}|{5,1,2,20832,0}|{5,1,3,447232,3}}</v>
      </c>
      <c r="CT764" t="str">
        <f t="shared" si="922"/>
        <v>{{5,1,1,178532,0}|{5,1,2,36960,0}|{5,1,3,793477,3}}</v>
      </c>
    </row>
    <row r="765" spans="85:98" x14ac:dyDescent="0.15">
      <c r="CG765">
        <v>158</v>
      </c>
      <c r="CH765" t="str">
        <f t="shared" si="919"/>
        <v>{{5,1,1,141383,0}|{5,1,2,21168,0}|{5,1,3,454446,3}}</v>
      </c>
      <c r="CL765" t="str">
        <f t="shared" si="920"/>
        <v>{{5,1,1,208708,0}|{5,1,2,31248,0}|{5,1,3,670849,3}}</v>
      </c>
      <c r="CP765" t="str">
        <f t="shared" si="921"/>
        <v>{{5,1,1,0,0}|{5,1,2,0,0}|{5,1,3,0,3}}</v>
      </c>
      <c r="CT765" t="str">
        <f t="shared" si="922"/>
        <v>{{5,1,1,370289,0}|{5,1,2,55440,0}|{5,1,3,1190216,3}}</v>
      </c>
    </row>
    <row r="766" spans="85:98" x14ac:dyDescent="0.15">
      <c r="CG766">
        <v>159</v>
      </c>
      <c r="CH766" t="str">
        <f t="shared" si="919"/>
        <v>{{5,1,1,0,0}|{5,1,2,0,0}|{5,1,3,0,3}}</v>
      </c>
      <c r="CL766" t="str">
        <f t="shared" si="920"/>
        <v>{{5,1,1,185144,0}|{5,1,2,23520,0}|{5,1,3,504940,3}}</v>
      </c>
      <c r="CP766" t="str">
        <f t="shared" si="921"/>
        <v>{{5,1,1,409963,0}|{5,1,2,52080,0}|{5,1,3,1118082,3}}</v>
      </c>
      <c r="CT766" t="str">
        <f t="shared" si="922"/>
        <v>{{5,1,1,793477,0}|{5,1,2,100800,0}|{5,1,3,2164029,3}}</v>
      </c>
    </row>
    <row r="767" spans="85:98" x14ac:dyDescent="0.15">
      <c r="CG767">
        <v>160</v>
      </c>
      <c r="CH767" t="str">
        <f t="shared" si="919"/>
        <v>{{5,1,1,923319,0}|{5,1,2,591360,0}|{5,1,3,12695641,3}}</v>
      </c>
      <c r="CL767" t="str">
        <f t="shared" si="920"/>
        <v>{{5,1,1,477048,0}|{5,1,2,305536,0}|{5,1,3,6559414,3}}</v>
      </c>
      <c r="CP767" t="str">
        <f t="shared" si="921"/>
        <v>{{5,1,1,846376,0}|{5,1,2,542080,0}|{5,1,3,11637671,3}}</v>
      </c>
      <c r="CT767" t="str">
        <f t="shared" si="922"/>
        <v>{{5,1,1,384716,0}|{5,1,2,246400,0}|{5,1,3,5289850,3}}</v>
      </c>
    </row>
    <row r="768" spans="85:98" x14ac:dyDescent="0.15">
      <c r="CG768">
        <v>161</v>
      </c>
      <c r="CH768" t="str">
        <f t="shared" si="919"/>
        <v>{{5,1,1,1269564,0}|{5,1,2,616000,0}|{5,1,3,13224626,3}}</v>
      </c>
      <c r="CL768" t="str">
        <f t="shared" si="920"/>
        <v>{{5,1,1,807904,0}|{5,1,2,392000,0}|{5,1,3,8415671,3}}</v>
      </c>
      <c r="CP768" t="str">
        <f t="shared" si="921"/>
        <v>{{5,1,1,1269564,0}|{5,1,2,616000,0}|{5,1,3,13224626,3}}</v>
      </c>
      <c r="CT768" t="str">
        <f t="shared" si="922"/>
        <v>{{5,1,1,577074,0}|{5,1,2,280000,0}|{5,1,3,6011194,3}}</v>
      </c>
    </row>
    <row r="769" spans="85:98" x14ac:dyDescent="0.15">
      <c r="CG769">
        <v>162</v>
      </c>
      <c r="CH769" t="str">
        <f t="shared" si="919"/>
        <v>{{5,1,1,0,0}|{5,1,2,0,0}|{5,1,3,0,3}}</v>
      </c>
      <c r="CL769" t="str">
        <f t="shared" si="920"/>
        <v>{{5,1,1,1669669,0}|{5,1,2,2222080,0}|{5,1,3,47704835,3}}</v>
      </c>
      <c r="CP769" t="str">
        <f t="shared" si="921"/>
        <v>{{5,1,1,1346507,0}|{5,1,2,1792000,0}|{5,1,3,38471641,3}}</v>
      </c>
      <c r="CT769" t="str">
        <f t="shared" si="922"/>
        <v>{{5,1,1,1885110,0}|{5,1,2,2508800,0}|{5,1,3,53860298,3}}</v>
      </c>
    </row>
    <row r="770" spans="85:98" x14ac:dyDescent="0.15">
      <c r="CG770">
        <v>163</v>
      </c>
      <c r="CH770" t="str">
        <f t="shared" si="919"/>
        <v>{{5,1,1,1908193,0}|{5,1,2,2777600,0}|{5,1,3,59631044,3}}</v>
      </c>
      <c r="CL770" t="str">
        <f t="shared" si="920"/>
        <v>{{5,1,1,2154411,0}|{5,1,2,3136000,0}|{5,1,3,67325373,3}}</v>
      </c>
      <c r="CP770" t="str">
        <f t="shared" si="921"/>
        <v>{{5,1,1,2154411,0}|{5,1,2,3136000,0}|{5,1,3,67325373,3}}</v>
      </c>
      <c r="CT770" t="str">
        <f t="shared" si="922"/>
        <v>{{5,1,1,3385504,0}|{5,1,2,4928000,0}|{5,1,3,105797014,3}}</v>
      </c>
    </row>
    <row r="771" spans="85:98" x14ac:dyDescent="0.15">
      <c r="CG771">
        <v>164</v>
      </c>
      <c r="CH771" t="str">
        <f t="shared" si="919"/>
        <v>{{5,1,1,3534582,0}|{5,1,2,5880000,0}|{5,1,3,126235074,3}}</v>
      </c>
      <c r="CL771" t="str">
        <f t="shared" si="920"/>
        <v>{{5,1,1,2061839,0}|{5,1,2,3430000,0}|{5,1,3,73637126,3}}</v>
      </c>
      <c r="CP771" t="str">
        <f t="shared" si="921"/>
        <v>{{5,1,1,1472742,0}|{5,1,2,2450000,0}|{5,1,3,52597947,3}}</v>
      </c>
      <c r="CT771" t="str">
        <f t="shared" si="922"/>
        <v>{{5,1,1,2061839,0}|{5,1,2,3430000,0}|{5,1,3,73637126,3}}</v>
      </c>
    </row>
    <row r="772" spans="85:98" x14ac:dyDescent="0.15">
      <c r="CG772">
        <v>165</v>
      </c>
      <c r="CH772" t="str">
        <f t="shared" si="919"/>
        <v>{{5,1,1,4760865,0}|{5,1,2,5544000,0}|{5,1,3,119021641,3}}</v>
      </c>
      <c r="CL772" t="str">
        <f t="shared" si="920"/>
        <v>{{5,1,1,4760865,0}|{5,1,2,5544000,0}|{5,1,3,119021641,3}}</v>
      </c>
      <c r="CP772" t="str">
        <f t="shared" si="921"/>
        <v>{{5,1,1,865611,0}|{5,1,2,1008000,0}|{5,1,3,21640298,3}}</v>
      </c>
      <c r="CT772" t="str">
        <f t="shared" si="922"/>
        <v>{{5,1,1,0,0}|{5,1,2,0,0}|{5,1,3,0,3}}</v>
      </c>
    </row>
    <row r="773" spans="85:98" x14ac:dyDescent="0.15">
      <c r="CG773">
        <v>166</v>
      </c>
      <c r="CH773" t="str">
        <f t="shared" si="919"/>
        <v>{{5,1,1,5554343,0}|{5,1,2,5913600,0}|{5,1,3,126956417,3}}</v>
      </c>
      <c r="CL773" t="str">
        <f t="shared" si="920"/>
        <v>{{5,1,1,1009880,0}|{5,1,2,1075200,0}|{5,1,3,23082985,3}}</v>
      </c>
      <c r="CP773" t="str">
        <f t="shared" si="921"/>
        <v>{{5,1,1,5554343,0}|{5,1,2,5913600,0}|{5,1,3,126956417,3}}</v>
      </c>
      <c r="CT773" t="str">
        <f t="shared" si="922"/>
        <v>{{5,1,1,0,0}|{5,1,2,0,0}|{5,1,3,0,3}}</v>
      </c>
    </row>
    <row r="774" spans="85:98" x14ac:dyDescent="0.15">
      <c r="CG774">
        <v>167</v>
      </c>
      <c r="CH774" t="str">
        <f t="shared" si="919"/>
        <v>{{5,1,1,141623,0}|{5,1,2,32984,0}|{5,1,3,708118,3}}</v>
      </c>
      <c r="CL774" t="str">
        <f t="shared" si="920"/>
        <v>{{5,1,1,95938,0}|{5,1,2,22344,0}|{5,1,3,479693,3}}</v>
      </c>
      <c r="CP774" t="str">
        <f t="shared" si="921"/>
        <v>{{5,1,1,274110,0}|{5,1,2,63840,0}|{5,1,3,1370552,3}}</v>
      </c>
      <c r="CT774" t="str">
        <f t="shared" si="922"/>
        <v>{{5,1,1,274110,0}|{5,1,2,63840,0}|{5,1,3,1370552,3}}</v>
      </c>
    </row>
    <row r="775" spans="85:98" x14ac:dyDescent="0.15">
      <c r="CG775">
        <v>168</v>
      </c>
      <c r="CH775" t="str">
        <f t="shared" si="919"/>
        <v>{{5,1,1,0,0}|{5,1,2,0,0}|{5,1,3,0,3}}</v>
      </c>
      <c r="CL775" t="str">
        <f t="shared" si="920"/>
        <v>{{5,1,1,177330,0}|{5,1,2,31500,0}|{5,1,3,676259,3}}</v>
      </c>
      <c r="CP775" t="str">
        <f t="shared" si="921"/>
        <v>{{5,1,1,177330,0}|{5,1,2,31500,0}|{5,1,3,676259,3}}</v>
      </c>
      <c r="CT775" t="str">
        <f t="shared" si="922"/>
        <v>{{5,1,1,390126,0}|{5,1,2,69300,0}|{5,1,3,1487770,3}}</v>
      </c>
    </row>
    <row r="776" spans="85:98" x14ac:dyDescent="0.15">
      <c r="CG776">
        <v>169</v>
      </c>
      <c r="CH776" t="str">
        <f t="shared" si="919"/>
        <v>{{5,1,1,496524,0}|{5,1,2,76440,0}|{5,1,3,1641055,3}}</v>
      </c>
      <c r="CL776" t="str">
        <f t="shared" si="920"/>
        <v>{{5,1,1,496524,0}|{5,1,2,76440,0}|{5,1,3,1641055,3}}</v>
      </c>
      <c r="CP776" t="str">
        <f t="shared" si="921"/>
        <v>{{5,1,1,780252,0}|{5,1,2,120120,0}|{5,1,3,2578802,3}}</v>
      </c>
      <c r="CT776" t="str">
        <f t="shared" si="922"/>
        <v>{{5,1,1,439778,0}|{5,1,2,67704,0}|{5,1,3,1453506,3}}</v>
      </c>
    </row>
    <row r="777" spans="85:98" x14ac:dyDescent="0.15">
      <c r="CG777">
        <v>170</v>
      </c>
      <c r="CH777" t="str">
        <f t="shared" si="919"/>
        <v>{{5,1,1,920434,0}|{5,1,2,731808,0}|{5,1,3,15710856,3}}</v>
      </c>
      <c r="CL777" t="str">
        <f t="shared" si="920"/>
        <v>{{5,1,1,351438,0}|{5,1,2,279417,0}|{5,1,3,5998690,3}}</v>
      </c>
      <c r="CP777" t="str">
        <f t="shared" si="921"/>
        <v>{{5,1,1,920434,0}|{5,1,2,731808,0}|{5,1,3,15710856,3}}</v>
      </c>
      <c r="CT777" t="str">
        <f t="shared" si="922"/>
        <v>{{5,1,1,920434,0}|{5,1,2,731808,0}|{5,1,3,15710856,3}}</v>
      </c>
    </row>
    <row r="778" spans="85:98" x14ac:dyDescent="0.15">
      <c r="CG778">
        <v>171</v>
      </c>
      <c r="CH778" t="str">
        <f t="shared" si="919"/>
        <v>{{5,1,1,1396520,0}|{5,1,2,862400,0}|{5,1,3,18514477,3}}</v>
      </c>
      <c r="CL778" t="str">
        <f t="shared" si="920"/>
        <v>{{5,1,1,634782,0}|{5,1,2,392000,0}|{5,1,3,8415671,3}}</v>
      </c>
      <c r="CP778" t="str">
        <f t="shared" si="921"/>
        <v>{{5,1,1,1396520,0}|{5,1,2,862400,0}|{5,1,3,18514477,3}}</v>
      </c>
      <c r="CT778" t="str">
        <f t="shared" si="922"/>
        <v>{{5,1,1,888694,0}|{5,1,2,548800,0}|{5,1,3,11781940,3}}</v>
      </c>
    </row>
    <row r="779" spans="85:98" x14ac:dyDescent="0.15">
      <c r="CG779">
        <v>172</v>
      </c>
      <c r="CH779" t="str">
        <f t="shared" si="919"/>
        <v>{{5,1,1,2090452,0}|{5,1,2,3637760,0}|{5,1,3,78097432,3}}</v>
      </c>
      <c r="CL779" t="str">
        <f t="shared" si="920"/>
        <v>{{5,1,1,1851543,0}|{5,1,2,3222016,0}|{5,1,3,69172011,3}}</v>
      </c>
      <c r="CP779" t="str">
        <f t="shared" si="921"/>
        <v>{{5,1,1,2090452,0}|{5,1,2,3637760,0}|{5,1,3,78097432,3}}</v>
      </c>
      <c r="CT779" t="str">
        <f t="shared" si="922"/>
        <v>{{5,1,1,3284997,0}|{5,1,2,5716480,0}|{5,1,3,122724537,3}}</v>
      </c>
    </row>
    <row r="780" spans="85:98" x14ac:dyDescent="0.15">
      <c r="CG780">
        <v>173</v>
      </c>
      <c r="CH780" t="str">
        <f t="shared" si="919"/>
        <v>{{5,1,1,3787532,0}|{5,1,2,7392000,0}|{5,1,3,158695522,3}}</v>
      </c>
      <c r="CL780" t="str">
        <f t="shared" si="920"/>
        <v>{{5,1,1,4131854,0}|{5,1,2,8064000,0}|{5,1,3,173122387,3}}</v>
      </c>
      <c r="CP780" t="str">
        <f t="shared" si="921"/>
        <v>{{5,1,1,4131854,0}|{5,1,2,8064000,0}|{5,1,3,173122387,3}}</v>
      </c>
      <c r="CT780" t="str">
        <f t="shared" si="922"/>
        <v>{{5,1,1,688642,0}|{5,1,2,1344000,0}|{5,1,3,28853731,3}}</v>
      </c>
    </row>
    <row r="781" spans="85:98" x14ac:dyDescent="0.15">
      <c r="CG781">
        <v>174</v>
      </c>
      <c r="CH781" t="str">
        <f t="shared" si="919"/>
        <v>{{5,1,1,3994077,0}|{5,1,2,9114000,0}|{5,1,3,195664365,3}}</v>
      </c>
      <c r="CL781" t="str">
        <f t="shared" si="920"/>
        <v>{{5,1,1,2063606,0}|{5,1,2,4708900,0}|{5,1,3,101093255,3}}</v>
      </c>
      <c r="CP781" t="str">
        <f t="shared" si="921"/>
        <v>{{5,1,1,1664199,0}|{5,1,2,3797500,0}|{5,1,3,81526819,3}}</v>
      </c>
      <c r="CT781" t="str">
        <f t="shared" si="922"/>
        <v>{{5,1,1,3661237,0}|{5,1,2,8354500,0}|{5,1,3,179359001,3}}</v>
      </c>
    </row>
    <row r="782" spans="85:98" x14ac:dyDescent="0.15">
      <c r="CG782">
        <v>175</v>
      </c>
      <c r="CH782" t="str">
        <f t="shared" si="919"/>
        <v>{{5,1,1,3453791,0}|{5,1,2,5644800,0}|{5,1,3,121185671,3}}</v>
      </c>
      <c r="CL782" t="str">
        <f t="shared" si="920"/>
        <v>{{5,1,1,3059072,0}|{5,1,2,4999680,0}|{5,1,3,107335880,3}}</v>
      </c>
      <c r="CP782" t="str">
        <f t="shared" si="921"/>
        <v>{{5,1,1,3059072,0}|{5,1,2,4999680,0}|{5,1,3,107335880,3}}</v>
      </c>
      <c r="CT782" t="str">
        <f t="shared" si="922"/>
        <v>{{5,1,1,5920785,0}|{5,1,2,9676800,0}|{5,1,3,207746865,3}}</v>
      </c>
    </row>
    <row r="783" spans="85:98" x14ac:dyDescent="0.15">
      <c r="CG783">
        <v>176</v>
      </c>
      <c r="CH783" t="str">
        <f t="shared" si="919"/>
        <v>{{5,1,1,26930,0}|{5,1,2,3920,0}|{5,1,3,84156,3}}</v>
      </c>
      <c r="CL783" t="str">
        <f t="shared" si="920"/>
        <v>{{5,1,1,23852,0}|{5,1,2,3472,0}|{5,1,3,74538,3}}</v>
      </c>
      <c r="CP783" t="str">
        <f t="shared" si="921"/>
        <v>{{5,1,1,23852,0}|{5,1,2,3472,0}|{5,1,3,74538,3}}</v>
      </c>
      <c r="CT783" t="str">
        <f t="shared" si="922"/>
        <v>{{5,1,1,46165,0}|{5,1,2,6720,0}|{5,1,3,144268,3}}</v>
      </c>
    </row>
    <row r="784" spans="85:98" x14ac:dyDescent="0.15">
      <c r="CG784">
        <v>177</v>
      </c>
      <c r="CH784" t="str">
        <f t="shared" si="919"/>
        <v>{{5,1,1,312582,0}|{5,1,2,448000,0}|{5,1,3,9617910,3}}</v>
      </c>
      <c r="CL784" t="str">
        <f t="shared" si="920"/>
        <v>{{5,1,1,312582,0}|{5,1,2,448000,0}|{5,1,3,9617910,3}}</v>
      </c>
      <c r="CP784" t="str">
        <f t="shared" si="921"/>
        <v>{{5,1,1,93774,0}|{5,1,2,134400,0}|{5,1,3,2885373,3}}</v>
      </c>
      <c r="CT784" t="str">
        <f t="shared" si="922"/>
        <v>{{5,1,1,359469,0}|{5,1,2,515200,0}|{5,1,3,11060596,3}}</v>
      </c>
    </row>
    <row r="785" spans="85:98" x14ac:dyDescent="0.15">
      <c r="CG785">
        <v>178</v>
      </c>
      <c r="CH785" t="str">
        <f t="shared" si="919"/>
        <v>{{5,1,1,298155,0}|{5,1,2,405440,0}|{5,1,3,8704208,3}}</v>
      </c>
      <c r="CL785" t="str">
        <f t="shared" si="920"/>
        <v>{{5,1,1,298155,0}|{5,1,2,405440,0}|{5,1,3,8704208,3}}</v>
      </c>
      <c r="CP785" t="str">
        <f t="shared" si="921"/>
        <v>{{5,1,1,178893,0}|{5,1,2,243264,0}|{5,1,3,5222525,3}}</v>
      </c>
      <c r="CT785" t="str">
        <f t="shared" si="922"/>
        <v>{{5,1,1,0,0}|{5,1,2,0,0}|{5,1,3,0,3}}</v>
      </c>
    </row>
    <row r="786" spans="85:98" x14ac:dyDescent="0.15">
      <c r="CG786">
        <v>179</v>
      </c>
      <c r="CH786" t="str">
        <f t="shared" si="919"/>
        <v>{{5,1,1,380147,0}|{5,1,2,493024,0}|{5,1,3,10584510,3}}</v>
      </c>
      <c r="CL786" t="str">
        <f t="shared" si="920"/>
        <v>{{5,1,1,257519,0}|{5,1,2,333984,0}|{5,1,3,7170152,3}}</v>
      </c>
      <c r="CP786" t="str">
        <f t="shared" si="921"/>
        <v>{{5,1,1,735769,0}|{5,1,2,954240,0}|{5,1,3,20486149,3}}</v>
      </c>
      <c r="CT786" t="str">
        <f t="shared" si="922"/>
        <v>{{5,1,1,735769,0}|{5,1,2,954240,0}|{5,1,3,20486149,3}}</v>
      </c>
    </row>
    <row r="787" spans="85:98" x14ac:dyDescent="0.15">
      <c r="CG787">
        <v>180</v>
      </c>
      <c r="CH787" t="str">
        <f t="shared" si="919"/>
        <v>{{5,1,1,681669,0}|{5,1,2,748720,0}|{5,1,3,16073932,3}}</v>
      </c>
      <c r="CL787" t="str">
        <f t="shared" si="920"/>
        <v>{{5,1,1,1071194,0}|{5,1,2,1176560,0}|{5,1,3,25259037,3}}</v>
      </c>
      <c r="CP787" t="str">
        <f t="shared" si="921"/>
        <v>{{5,1,1,603764,0}|{5,1,2,663152,0}|{5,1,3,14236911,3}}</v>
      </c>
      <c r="CT787" t="str">
        <f t="shared" si="922"/>
        <v>{{5,1,1,681669,0}|{5,1,2,748720,0}|{5,1,3,16073932,3}}</v>
      </c>
    </row>
    <row r="788" spans="85:98" x14ac:dyDescent="0.15">
      <c r="CG788">
        <v>181</v>
      </c>
      <c r="CH788" t="str">
        <f t="shared" si="919"/>
        <v>{{5,1,1,115715,0}|{5,1,2,43120,0}|{5,1,3,925723,3}}</v>
      </c>
      <c r="CL788" t="str">
        <f t="shared" si="920"/>
        <v>{{5,1,1,65221,0}|{5,1,2,24304,0}|{5,1,3,521771,3}}</v>
      </c>
      <c r="CP788" t="str">
        <f t="shared" si="921"/>
        <v>{{5,1,1,73637,0}|{5,1,2,27440,0}|{5,1,3,589096,3}}</v>
      </c>
      <c r="CT788" t="str">
        <f t="shared" si="922"/>
        <v>{{5,1,1,73637,0}|{5,1,2,27440,0}|{5,1,3,589096,3}}</v>
      </c>
    </row>
    <row r="789" spans="85:98" x14ac:dyDescent="0.15">
      <c r="CG789">
        <v>182</v>
      </c>
      <c r="CH789" t="str">
        <f t="shared" si="919"/>
        <v>{{5,1,1,150430,0}|{5,1,2,43120,0}|{5,1,3,925723,3}}</v>
      </c>
      <c r="CL789" t="str">
        <f t="shared" si="920"/>
        <v>{{5,1,1,84787,0}|{5,1,2,24304,0}|{5,1,3,521771,3}}</v>
      </c>
      <c r="CP789" t="str">
        <f t="shared" si="921"/>
        <v>{{5,1,1,95728,0}|{5,1,2,27440,0}|{5,1,3,589096,3}}</v>
      </c>
      <c r="CT789" t="str">
        <f t="shared" si="922"/>
        <v>{{5,1,1,95728,0}|{5,1,2,27440,0}|{5,1,3,589096,3}}</v>
      </c>
    </row>
    <row r="790" spans="85:98" x14ac:dyDescent="0.15">
      <c r="CG790">
        <v>183</v>
      </c>
      <c r="CH790" t="str">
        <f t="shared" si="919"/>
        <v>{{5,1,1,727113,0}|{5,1,2,108864,0}|{5,1,3,2337152,3}}</v>
      </c>
      <c r="CL790" t="str">
        <f t="shared" si="920"/>
        <v>{{5,1,1,375675,0}|{5,1,2,56246,0}|{5,1,3,1207528,3}}</v>
      </c>
      <c r="CP790" t="str">
        <f t="shared" si="921"/>
        <v>{{5,1,1,666521,0}|{5,1,2,99792,0}|{5,1,3,2142389,3}}</v>
      </c>
      <c r="CT790" t="str">
        <f t="shared" si="922"/>
        <v>{{5,1,1,302964,0}|{5,1,2,45360,0}|{5,1,3,973813,3}}</v>
      </c>
    </row>
    <row r="791" spans="85:98" x14ac:dyDescent="0.15">
      <c r="CG791">
        <v>184</v>
      </c>
      <c r="CH791" t="str">
        <f t="shared" si="919"/>
        <v>{{5,1,1,0,0}|{5,1,2,0,0}|{5,1,3,0,3}}</v>
      </c>
      <c r="CL791" t="str">
        <f t="shared" si="920"/>
        <v>{{5,1,1,462861,0}|{5,1,2,58800,0}|{5,1,3,1262350,3}}</v>
      </c>
      <c r="CP791" t="str">
        <f t="shared" si="921"/>
        <v>{{5,1,1,462861,0}|{5,1,2,58800,0}|{5,1,3,1262350,3}}</v>
      </c>
      <c r="CT791" t="str">
        <f t="shared" si="922"/>
        <v>{{5,1,1,1018296,0}|{5,1,2,129360,0}|{5,1,3,2777171,3}}</v>
      </c>
    </row>
    <row r="792" spans="85:98" x14ac:dyDescent="0.15">
      <c r="CG792">
        <v>185</v>
      </c>
      <c r="CH792" t="str">
        <f t="shared" si="919"/>
        <v>{{5,1,1,1481158,0}|{5,1,2,948640,0}|{5,1,3,20365925,3}}</v>
      </c>
      <c r="CL792" t="str">
        <f t="shared" si="920"/>
        <v>{{5,1,1,834834,0}|{5,1,2,534688,0}|{5,1,3,11478975,3}}</v>
      </c>
      <c r="CP792" t="str">
        <f t="shared" si="921"/>
        <v>{{5,1,1,834834,0}|{5,1,2,534688,0}|{5,1,3,11478975,3}}</v>
      </c>
      <c r="CT792" t="str">
        <f t="shared" si="922"/>
        <v>{{5,1,1,1481158,0}|{5,1,2,948640,0}|{5,1,3,20365925,3}}</v>
      </c>
    </row>
    <row r="793" spans="85:98" x14ac:dyDescent="0.15">
      <c r="CG793">
        <v>186</v>
      </c>
      <c r="CH793" t="str">
        <f t="shared" si="919"/>
        <v>{{5,1,1,1413832,0}|{5,1,2,686000,0}|{5,1,3,14727425,3}}</v>
      </c>
      <c r="CL793" t="str">
        <f t="shared" si="920"/>
        <v>{{5,1,1,1009880,0}|{5,1,2,490000,0}|{5,1,3,10519589,3}}</v>
      </c>
      <c r="CP793" t="str">
        <f t="shared" si="921"/>
        <v>{{5,1,1,1413832,0}|{5,1,2,686000,0}|{5,1,3,14727425,3}}</v>
      </c>
      <c r="CT793" t="str">
        <f t="shared" si="922"/>
        <v>{{5,1,1,2423713,0}|{5,1,2,1176000,0}|{5,1,3,25247014,3}}</v>
      </c>
    </row>
    <row r="794" spans="85:98" x14ac:dyDescent="0.15">
      <c r="CG794">
        <v>187</v>
      </c>
      <c r="CH794" t="str">
        <f t="shared" si="919"/>
        <v>{{5,1,1,3298943,0}|{5,1,2,4390400,0}|{5,1,3,94255522,3}}</v>
      </c>
      <c r="CL794" t="str">
        <f t="shared" si="920"/>
        <v>{{5,1,1,1979365,0}|{5,1,2,2634240,0}|{5,1,3,56553313,3}}</v>
      </c>
      <c r="CP794" t="str">
        <f t="shared" si="921"/>
        <v>{{5,1,1,5184053,0}|{5,1,2,6899200,0}|{5,1,3,148115820,3}}</v>
      </c>
      <c r="CT794" t="str">
        <f t="shared" si="922"/>
        <v>{{5,1,1,5655331,0}|{5,1,2,7526400,0}|{5,1,3,161580895,3}}</v>
      </c>
    </row>
    <row r="795" spans="85:98" x14ac:dyDescent="0.15">
      <c r="CG795">
        <v>188</v>
      </c>
      <c r="CH795" t="str">
        <f t="shared" si="919"/>
        <v>{{5,1,1,3500919,0}|{5,1,2,5096000,0}|{5,1,3,109403731,3}}</v>
      </c>
      <c r="CL795" t="str">
        <f t="shared" si="920"/>
        <v>{{5,1,1,2100551,0}|{5,1,2,3057600,0}|{5,1,3,65642238,3}}</v>
      </c>
      <c r="CP795" t="str">
        <f t="shared" si="921"/>
        <v>{{5,1,1,3500919,0}|{5,1,2,5096000,0}|{5,1,3,109403731,3}}</v>
      </c>
      <c r="CT795" t="str">
        <f t="shared" si="922"/>
        <v>{{5,1,1,0,0}|{5,1,2,0,0}|{5,1,3,0,3}}</v>
      </c>
    </row>
    <row r="796" spans="85:98" x14ac:dyDescent="0.15">
      <c r="CG796">
        <v>189</v>
      </c>
      <c r="CH796" t="str">
        <f t="shared" si="919"/>
        <v>{{5,1,1,5554343,0}|{5,1,2,9240000,0}|{5,1,3,198369402,3}}</v>
      </c>
      <c r="CL796" t="str">
        <f t="shared" si="920"/>
        <v>{{5,1,1,2314309,0}|{5,1,2,3850000,0}|{5,1,3,82653917,3}}</v>
      </c>
      <c r="CP796" t="str">
        <f t="shared" si="921"/>
        <v>{{5,1,1,2314309,0}|{5,1,2,3850000,0}|{5,1,3,82653917,3}}</v>
      </c>
      <c r="CT796" t="str">
        <f t="shared" si="922"/>
        <v>{{5,1,1,5554343,0}|{5,1,2,9240000,0}|{5,1,3,198369402,3}}</v>
      </c>
    </row>
    <row r="797" spans="85:98" x14ac:dyDescent="0.15">
      <c r="CG797">
        <v>190</v>
      </c>
      <c r="CH797" t="str">
        <f t="shared" si="919"/>
        <v>{{5,1,1,9521731,0}|{5,1,2,11088000,0}|{5,1,3,238043283,3}}</v>
      </c>
      <c r="CL797" t="str">
        <f t="shared" si="920"/>
        <v>{{5,1,1,2221737,0}|{5,1,2,2587200,0}|{5,1,3,55543432,3}}</v>
      </c>
      <c r="CP797" t="str">
        <f t="shared" si="921"/>
        <v>{{5,1,1,5554343,0}|{5,1,2,6468000,0}|{5,1,3,138858581,3}}</v>
      </c>
      <c r="CT797" t="str">
        <f t="shared" si="922"/>
        <v>{{5,1,1,9521731,0}|{5,1,2,11088000,0}|{5,1,3,238043283,3}}</v>
      </c>
    </row>
    <row r="798" spans="85:98" x14ac:dyDescent="0.15">
      <c r="CG798">
        <v>191</v>
      </c>
      <c r="CH798" t="str">
        <f t="shared" si="919"/>
        <v>{{5,1,1,9088925,0}|{5,1,2,9676800,0}|{5,1,3,207746865,3}}</v>
      </c>
      <c r="CL798" t="str">
        <f t="shared" si="920"/>
        <v>{{5,1,1,3787052,0}|{5,1,2,4032000,0}|{5,1,3,86561194,3}}</v>
      </c>
      <c r="CP798" t="str">
        <f t="shared" si="921"/>
        <v>{{5,1,1,9088925,0}|{5,1,2,9676800,0}|{5,1,3,207746865,3}}</v>
      </c>
      <c r="CT798" t="str">
        <f t="shared" si="922"/>
        <v>{{5,1,1,3787052,0}|{5,1,2,4032000,0}|{5,1,3,86561194,3}}</v>
      </c>
    </row>
    <row r="799" spans="85:98" x14ac:dyDescent="0.15">
      <c r="CG799">
        <v>192</v>
      </c>
      <c r="CH799" t="str">
        <f t="shared" si="919"/>
        <v>{{5,1,1,479693,0}|{5,1,2,111720,0}|{5,1,3,2398466,3}}</v>
      </c>
      <c r="CL799" t="str">
        <f t="shared" si="920"/>
        <v>{{5,1,1,199872,0}|{5,1,2,46550,0}|{5,1,3,999360,3}}</v>
      </c>
      <c r="CP799" t="str">
        <f t="shared" si="921"/>
        <v>{{5,1,1,439718,0}|{5,1,2,102410,0}|{5,1,3,2198593,3}}</v>
      </c>
      <c r="CT799" t="str">
        <f t="shared" si="922"/>
        <v>{{5,1,1,247841,0}|{5,1,2,57722,0}|{5,1,3,1239207,3}}</v>
      </c>
    </row>
    <row r="800" spans="85:98" x14ac:dyDescent="0.15">
      <c r="CG800">
        <v>193</v>
      </c>
      <c r="CH800" t="str">
        <f t="shared" si="919"/>
        <v>{{5,1,1,702227,0}|{5,1,2,124740,0}|{5,1,3,2677986,3}}</v>
      </c>
      <c r="CL800" t="str">
        <f t="shared" si="920"/>
        <v>{{5,1,1,446872,0}|{5,1,2,79380,0}|{5,1,3,1704173,3}}</v>
      </c>
      <c r="CP800" t="str">
        <f t="shared" si="921"/>
        <v>{{5,1,1,395800,0}|{5,1,2,70308,0}|{5,1,3,1509410,3}}</v>
      </c>
      <c r="CT800" t="str">
        <f t="shared" si="922"/>
        <v>{{5,1,1,446872,0}|{5,1,2,79380,0}|{5,1,3,1704173,3}}</v>
      </c>
    </row>
    <row r="801" spans="85:98" x14ac:dyDescent="0.15">
      <c r="CG801">
        <v>194</v>
      </c>
      <c r="CH801" t="str">
        <f t="shared" ref="CH801:CH864" si="923">CH200&amp;CI200&amp;CJ200</f>
        <v>{{5,1,1,1191659,0}|{5,1,2,183456,0}|{5,1,3,3938534,3}}</v>
      </c>
      <c r="CL801" t="str">
        <f t="shared" si="920"/>
        <v>{{5,1,1,417080,0}|{5,1,2,64209,0}|{5,1,3,1378486,3}}</v>
      </c>
      <c r="CP801" t="str">
        <f t="shared" si="921"/>
        <v>{{5,1,1,1092354,0}|{5,1,2,168168,0}|{5,1,3,3610322,3}}</v>
      </c>
      <c r="CT801" t="str">
        <f t="shared" si="922"/>
        <v>{{5,1,1,695134,0}|{5,1,2,107016,0}|{5,1,3,2297478,3}}</v>
      </c>
    </row>
    <row r="802" spans="85:98" x14ac:dyDescent="0.15">
      <c r="CG802">
        <v>195</v>
      </c>
      <c r="CH802" t="str">
        <f t="shared" si="923"/>
        <v>{{5,1,1,1610759,0}|{5,1,2,1280664,0}|{5,1,3,27493999,3}}</v>
      </c>
      <c r="CL802" t="str">
        <f t="shared" si="920"/>
        <v>{{5,1,1,1025028,0}|{5,1,2,814968,0}|{5,1,3,17496181,3}}</v>
      </c>
      <c r="CP802" t="str">
        <f t="shared" si="921"/>
        <v>{{5,1,1,907882,0}|{5,1,2,721828,0}|{5,1,3,15496617,3}}</v>
      </c>
      <c r="CT802" t="str">
        <f t="shared" si="922"/>
        <v>{{5,1,1,1025028,0}|{5,1,2,814968,0}|{5,1,3,17496181,3}}</v>
      </c>
    </row>
    <row r="803" spans="85:98" x14ac:dyDescent="0.15">
      <c r="CG803">
        <v>196</v>
      </c>
      <c r="CH803" t="str">
        <f t="shared" si="923"/>
        <v>{{5,1,1,2443910,0}|{5,1,2,1509200,0}|{5,1,3,32400335,3}}</v>
      </c>
      <c r="CL803" t="str">
        <f t="shared" si="920"/>
        <v>{{5,1,1,1555216,0}|{5,1,2,960400,0}|{5,1,3,20618395,3}}</v>
      </c>
      <c r="CP803" t="str">
        <f t="shared" si="921"/>
        <v>{{5,1,1,1377477,0}|{5,1,2,850640,0}|{5,1,3,18262007,3}}</v>
      </c>
      <c r="CT803" t="str">
        <f t="shared" si="922"/>
        <v>{{5,1,1,1555216,0}|{5,1,2,960400,0}|{5,1,3,20618395,3}}</v>
      </c>
    </row>
    <row r="804" spans="85:98" x14ac:dyDescent="0.15">
      <c r="CG804">
        <v>197</v>
      </c>
      <c r="CH804" t="str">
        <f t="shared" si="923"/>
        <v>{{5,1,1,3658292,0}|{5,1,2,6366080,0}|{5,1,3,136670507,3}}</v>
      </c>
      <c r="CL804" t="str">
        <f t="shared" si="920"/>
        <v>{{5,1,1,2194975,0}|{5,1,2,3819648,0}|{5,1,3,82002304,3}}</v>
      </c>
      <c r="CP804" t="str">
        <f t="shared" si="921"/>
        <v>{{5,1,1,5748745,0}|{5,1,2,10003840,0}|{5,1,3,214767940,3}}</v>
      </c>
      <c r="CT804" t="str">
        <f t="shared" si="922"/>
        <v>{{5,1,1,6271358,0}|{5,1,2,10913280,0}|{5,1,3,234292298,3}}</v>
      </c>
    </row>
    <row r="805" spans="85:98" x14ac:dyDescent="0.15">
      <c r="CG805">
        <v>198</v>
      </c>
      <c r="CH805" t="str">
        <f t="shared" si="923"/>
        <v>{{5,1,1,6154741,0}|{5,1,2,12012000,0}|{5,1,3,257880223,3}}</v>
      </c>
      <c r="CL805" t="str">
        <f t="shared" si="920"/>
        <v>{{5,1,1,6154741,0}|{5,1,2,12012000,0}|{5,1,3,257880223,3}}</v>
      </c>
      <c r="CP805" t="str">
        <f t="shared" si="921"/>
        <v>{{5,1,1,2797609,0}|{5,1,2,5460000,0}|{5,1,3,117218283,3}}</v>
      </c>
      <c r="CT805" t="str">
        <f t="shared" si="922"/>
        <v>{{5,1,1,3916653,0}|{5,1,2,7644000,0}|{5,1,3,164105596,3}}</v>
      </c>
    </row>
    <row r="806" spans="85:98" x14ac:dyDescent="0.15">
      <c r="CG806">
        <v>199</v>
      </c>
      <c r="CH806" t="str">
        <f t="shared" si="923"/>
        <v>{{5,1,1,6276407,0}|{5,1,2,14322000,0}|{5,1,3,307472574,3}}</v>
      </c>
      <c r="CL806" t="str">
        <f t="shared" si="920"/>
        <v>{{5,1,1,1464495,0}|{5,1,2,3341800,0}|{5,1,3,71743600,3}}</v>
      </c>
      <c r="CP806" t="str">
        <f t="shared" si="921"/>
        <v>{{5,1,1,3661237,0}|{5,1,2,8354500,0}|{5,1,3,179359001,3}}</v>
      </c>
      <c r="CT806" t="str">
        <f t="shared" si="922"/>
        <v>{{5,1,1,6276407,0}|{5,1,2,14322000,0}|{5,1,3,307472574,3}}</v>
      </c>
    </row>
    <row r="807" spans="85:98" x14ac:dyDescent="0.15">
      <c r="CG807">
        <v>200</v>
      </c>
      <c r="CH807" t="str">
        <f t="shared" si="923"/>
        <v>{{5,1,1,9950209,0}|{5,1,2,16262400,0}|{5,1,3,349130149,3}}</v>
      </c>
      <c r="CL807" t="str">
        <f t="shared" si="920"/>
        <v>{{5,1,1,6331951,0}|{5,1,2,10348800,0}|{5,1,3,222173731,3}}</v>
      </c>
      <c r="CP807" t="str">
        <f t="shared" si="921"/>
        <v>{{5,1,1,5608299,0}|{5,1,2,9166080,0}|{5,1,3,196782447,3}}</v>
      </c>
      <c r="CT807" t="str">
        <f t="shared" si="922"/>
        <v>{{5,1,1,6331951,0}|{5,1,2,10348800,0}|{5,1,3,222173731,3}}</v>
      </c>
    </row>
    <row r="808" spans="85:98" x14ac:dyDescent="0.15">
      <c r="CG808">
        <v>201</v>
      </c>
      <c r="CH808" t="str">
        <f t="shared" si="923"/>
        <v>{{5,1,1,5400336,0}|{5,1,2,8249472,0}|{5,1,3,177104202,3}}</v>
      </c>
      <c r="CL808" t="str">
        <f t="shared" si="920"/>
        <v>{{5,1,1,6097154,0}|{5,1,2,9313920,0}|{5,1,3,199956358,3}}</v>
      </c>
      <c r="CP808" t="str">
        <f t="shared" si="921"/>
        <v>{{5,1,1,6097154,0}|{5,1,2,9313920,0}|{5,1,3,199956358,3}}</v>
      </c>
      <c r="CT808" t="str">
        <f t="shared" si="922"/>
        <v>{{5,1,1,9581242,0}|{5,1,2,14636160,0}|{5,1,3,314217134,3}}</v>
      </c>
    </row>
    <row r="809" spans="85:98" x14ac:dyDescent="0.15">
      <c r="CG809">
        <v>202</v>
      </c>
      <c r="CH809" t="str">
        <f t="shared" si="923"/>
        <v>{{5,1,1,590148,0}|{5,1,2,75460,0}|{5,1,3,1620016,3}}</v>
      </c>
      <c r="CL809" t="str">
        <f t="shared" si="920"/>
        <v>{{5,1,1,268249,0}|{5,1,2,34300,0}|{5,1,3,736371,3}}</v>
      </c>
      <c r="CP809" t="str">
        <f t="shared" si="921"/>
        <v>{{5,1,1,590148,0}|{5,1,2,75460,0}|{5,1,3,1620016,3}}</v>
      </c>
      <c r="CT809" t="str">
        <f t="shared" si="922"/>
        <v>{{5,1,1,375549,0}|{5,1,2,48020,0}|{5,1,3,1030919,3}}</v>
      </c>
    </row>
    <row r="810" spans="85:98" x14ac:dyDescent="0.15">
      <c r="CG810">
        <v>203</v>
      </c>
      <c r="CH810" t="str">
        <f t="shared" si="923"/>
        <v>{{5,1,1,952172,0}|{5,1,2,91476,0}|{5,1,3,1963857,3}}</v>
      </c>
      <c r="CL810" t="str">
        <f t="shared" si="920"/>
        <v>{{5,1,1,432805,0}|{5,1,2,41580,0}|{5,1,3,892662,3}}</v>
      </c>
      <c r="CP810" t="str">
        <f t="shared" si="921"/>
        <v>{{5,1,1,1038734,0}|{5,1,2,99792,0}|{5,1,3,2142389,3}}</v>
      </c>
      <c r="CT810" t="str">
        <f t="shared" si="922"/>
        <v>{{5,1,1,536679,0}|{5,1,2,51559,0}|{5,1,3,1106901,3}}</v>
      </c>
    </row>
    <row r="811" spans="85:98" x14ac:dyDescent="0.15">
      <c r="CG811">
        <v>204</v>
      </c>
      <c r="CH811" t="str">
        <f t="shared" si="923"/>
        <v>{{5,1,1,942555,0}|{5,1,2,79576,0}|{5,1,3,1708381,3}}</v>
      </c>
      <c r="CL811" t="str">
        <f t="shared" si="920"/>
        <v>{{5,1,1,377022,0}|{5,1,2,31830,0}|{5,1,3,683352,3}}</v>
      </c>
      <c r="CP811" t="str">
        <f t="shared" si="921"/>
        <v>{{5,1,1,0,0}|{5,1,2,0,0}|{5,1,3,0,3}}</v>
      </c>
      <c r="CT811" t="str">
        <f t="shared" si="922"/>
        <v>{{5,1,1,1481158,0}|{5,1,2,125048,0}|{5,1,3,2684599,3}}</v>
      </c>
    </row>
    <row r="812" spans="85:98" x14ac:dyDescent="0.15">
      <c r="CG812">
        <v>205</v>
      </c>
      <c r="CH812" t="str">
        <f t="shared" si="923"/>
        <v>{{5,1,1,2175450,0}|{5,1,2,959420,0}|{5,1,3,20597356,3}}</v>
      </c>
      <c r="CL812" t="str">
        <f t="shared" si="920"/>
        <v>{{5,1,1,988841,0}|{5,1,2,436100,0}|{5,1,3,9362434,3}}</v>
      </c>
      <c r="CP812" t="str">
        <f t="shared" si="921"/>
        <v>{{5,1,1,1226163,0}|{5,1,2,540764,0}|{5,1,3,11609418,3}}</v>
      </c>
      <c r="CT812" t="str">
        <f t="shared" si="922"/>
        <v>{{5,1,1,2373219,0}|{5,1,2,1046640,0}|{5,1,3,22469843,3}}</v>
      </c>
    </row>
    <row r="813" spans="85:98" x14ac:dyDescent="0.15">
      <c r="CG813">
        <v>206</v>
      </c>
      <c r="CH813" t="str">
        <f t="shared" si="923"/>
        <v>{{5,1,1,3595174,0}|{5,1,2,1234800,0}|{5,1,3,26509365,3}}</v>
      </c>
      <c r="CL813" t="str">
        <f t="shared" si="920"/>
        <v>{{5,1,1,1857506,0}|{5,1,2,637980,0}|{5,1,3,13696505,3}}</v>
      </c>
      <c r="CP813" t="str">
        <f t="shared" si="921"/>
        <v>{{5,1,1,2097185,0}|{5,1,2,720300,0}|{5,1,3,15463796,3}}</v>
      </c>
      <c r="CT813" t="str">
        <f t="shared" si="922"/>
        <v>{{5,1,1,1857506,0}|{5,1,2,637980,0}|{5,1,3,13696505,3}}</v>
      </c>
    </row>
    <row r="814" spans="85:98" x14ac:dyDescent="0.15">
      <c r="CG814">
        <v>207</v>
      </c>
      <c r="CH814" t="str">
        <f t="shared" si="923"/>
        <v>{{5,1,1,4942523,0}|{5,1,2,4774560,0}|{5,1,3,102502880,3}}</v>
      </c>
      <c r="CL814" t="str">
        <f t="shared" si="920"/>
        <v>{{5,1,1,4942523,0}|{5,1,2,4774560,0}|{5,1,3,102502880,3}}</v>
      </c>
      <c r="CP814" t="str">
        <f t="shared" si="921"/>
        <v>{{5,1,1,4377664,0}|{5,1,2,4228896,0}|{5,1,3,90788265,3}}</v>
      </c>
      <c r="CT814" t="str">
        <f t="shared" si="922"/>
        <v>{{5,1,1,7766823,0}|{5,1,2,7502880,0}|{5,1,3,161075955,3}}</v>
      </c>
    </row>
    <row r="815" spans="85:98" x14ac:dyDescent="0.15">
      <c r="CG815">
        <v>208</v>
      </c>
      <c r="CH815" t="str">
        <f t="shared" si="923"/>
        <v>{{5,1,1,5289670,0}|{5,1,2,5733000,0}|{5,1,3,123079197,3}}</v>
      </c>
      <c r="CL815" t="str">
        <f t="shared" si="920"/>
        <v>{{5,1,1,5289670,0}|{5,1,2,5733000,0}|{5,1,3,123079197,3}}</v>
      </c>
      <c r="CP815" t="str">
        <f t="shared" si="921"/>
        <v>{{5,1,1,5289670,0}|{5,1,2,5733000,0}|{5,1,3,123079197,3}}</v>
      </c>
      <c r="CT815" t="str">
        <f t="shared" si="922"/>
        <v>{{5,1,1,5289670,0}|{5,1,2,5733000,0}|{5,1,3,123079197,3}}</v>
      </c>
    </row>
    <row r="816" spans="85:98" x14ac:dyDescent="0.15">
      <c r="CG816">
        <v>209</v>
      </c>
      <c r="CH816" t="str">
        <f t="shared" si="923"/>
        <v>{{5,1,1,4938736,0}|{5,1,2,6265336,0}|{5,1,3,134507679,3}}</v>
      </c>
      <c r="CL816" t="str">
        <f t="shared" ref="CL816:CL879" si="924">CL215&amp;CM215&amp;CN215</f>
        <v>{{5,1,1,4938736,0}|{5,1,2,6265336,0}|{5,1,3,134507679,3}}</v>
      </c>
      <c r="CP816" t="str">
        <f t="shared" ref="CP816:CP879" si="925">CP215&amp;CQ215&amp;CR215</f>
        <v>{{5,1,1,2963242,0}|{5,1,2,3759201,0}|{5,1,3,80704607,3}}</v>
      </c>
      <c r="CT816" t="str">
        <f t="shared" ref="CT816:CT879" si="926">CT215&amp;CU215&amp;CV215</f>
        <v>{{5,1,1,0,0}|{5,1,2,0,0}|{5,1,3,0,3}}</v>
      </c>
    </row>
    <row r="817" spans="85:98" x14ac:dyDescent="0.15">
      <c r="CG817">
        <v>210</v>
      </c>
      <c r="CH817" t="str">
        <f t="shared" si="923"/>
        <v>{{5,1,1,13426963,0}|{5,1,2,12196800,0}|{5,1,3,261847611,3}}</v>
      </c>
      <c r="CL817" t="str">
        <f t="shared" si="924"/>
        <v>{{5,1,1,6103165,0}|{5,1,2,5544000,0}|{5,1,3,119021641,3}}</v>
      </c>
      <c r="CP817" t="str">
        <f t="shared" si="925"/>
        <v>{{5,1,1,8544431,0}|{5,1,2,7761600,0}|{5,1,3,166630298,3}}</v>
      </c>
      <c r="CT817" t="str">
        <f t="shared" si="926"/>
        <v>{{5,1,1,13426963,0}|{5,1,2,12196800,0}|{5,1,3,261847611,3}}</v>
      </c>
    </row>
    <row r="818" spans="85:98" x14ac:dyDescent="0.15">
      <c r="CG818">
        <v>211</v>
      </c>
      <c r="CH818" t="str">
        <f t="shared" si="923"/>
        <v>{{5,1,1,7288777,0}|{5,1,2,6187104,0}|{5,1,3,132828152,3}}</v>
      </c>
      <c r="CL818" t="str">
        <f t="shared" si="924"/>
        <v>{{5,1,1,8229264,0}|{5,1,2,6985440,0}|{5,1,3,149967268,3}}</v>
      </c>
      <c r="CP818" t="str">
        <f t="shared" si="925"/>
        <v>{{5,1,1,14107310,0}|{5,1,2,11975040,0}|{5,1,3,257086746,3}}</v>
      </c>
      <c r="CT818" t="str">
        <f t="shared" si="926"/>
        <v>{{5,1,1,7288777,0}|{5,1,2,6187104,0}|{5,1,3,132828152,3}}</v>
      </c>
    </row>
    <row r="819" spans="85:98" x14ac:dyDescent="0.15">
      <c r="CG819">
        <v>212</v>
      </c>
      <c r="CH819" t="str">
        <f t="shared" si="923"/>
        <v>{{5,1,1,79347,0}|{5,1,2,9240,0}|{5,1,3,198369,3}}</v>
      </c>
      <c r="CL819" t="str">
        <f t="shared" si="924"/>
        <v>{{5,1,1,36067,0}|{5,1,2,4200,0}|{5,1,3,90167,3}}</v>
      </c>
      <c r="CP819" t="str">
        <f t="shared" si="925"/>
        <v>{{5,1,1,86561,0}|{5,1,2,10080,0}|{5,1,3,216402,3}}</v>
      </c>
      <c r="CT819" t="str">
        <f t="shared" si="926"/>
        <v>{{5,1,1,44723,0}|{5,1,2,5208,0}|{5,1,3,111808,3}}</v>
      </c>
    </row>
    <row r="820" spans="85:98" x14ac:dyDescent="0.15">
      <c r="CG820">
        <v>213</v>
      </c>
      <c r="CH820" t="str">
        <f t="shared" si="923"/>
        <v>{{5,1,1,412608,0}|{5,1,2,591360,0}|{5,1,3,12695641,3}}</v>
      </c>
      <c r="CL820" t="str">
        <f t="shared" si="924"/>
        <v>{{5,1,1,232561,0}|{5,1,2,333312,0}|{5,1,3,7155725,3}}</v>
      </c>
      <c r="CP820" t="str">
        <f t="shared" si="925"/>
        <v>{{5,1,1,262568,0}|{5,1,2,376320,0}|{5,1,3,8079044,3}}</v>
      </c>
      <c r="CT820" t="str">
        <f t="shared" si="926"/>
        <v>{{5,1,1,262568,0}|{5,1,2,376320,0}|{5,1,3,8079044,3}}</v>
      </c>
    </row>
    <row r="821" spans="85:98" x14ac:dyDescent="0.15">
      <c r="CG821">
        <v>214</v>
      </c>
      <c r="CH821" t="str">
        <f t="shared" si="923"/>
        <v>{{5,1,1,888694,0}|{5,1,2,1108800,0}|{5,1,3,23804328,3}}</v>
      </c>
      <c r="CL821" t="str">
        <f t="shared" si="924"/>
        <v>{{5,1,1,565533,0}|{5,1,2,705600,0}|{5,1,3,15148208,3}}</v>
      </c>
      <c r="CP821" t="str">
        <f t="shared" si="925"/>
        <v>{{5,1,1,500900,0}|{5,1,2,624960,0}|{5,1,3,13416985,3}}</v>
      </c>
      <c r="CT821" t="str">
        <f t="shared" si="926"/>
        <v>{{5,1,1,565533,0}|{5,1,2,705600,0}|{5,1,3,15148208,3}}</v>
      </c>
    </row>
    <row r="822" spans="85:98" x14ac:dyDescent="0.15">
      <c r="CG822">
        <v>215</v>
      </c>
      <c r="CH822" t="str">
        <f t="shared" si="923"/>
        <v>{{5,1,1,1436915,0}|{5,1,2,1616832,0}|{5,1,3,34711038,3}}</v>
      </c>
      <c r="CL822" t="str">
        <f t="shared" si="924"/>
        <v>{{5,1,1,838200,0}|{5,1,2,943152,0}|{5,1,3,20248105,3}}</v>
      </c>
      <c r="CP822" t="str">
        <f t="shared" si="925"/>
        <v>{{5,1,1,742406,0}|{5,1,2,835363,0}|{5,1,3,17934036,3}}</v>
      </c>
      <c r="CT822" t="str">
        <f t="shared" si="926"/>
        <v>{{5,1,1,742406,0}|{5,1,2,835363,0}|{5,1,3,17934036,3}}</v>
      </c>
    </row>
    <row r="823" spans="85:98" x14ac:dyDescent="0.15">
      <c r="CG823">
        <v>216</v>
      </c>
      <c r="CH823" t="str">
        <f t="shared" si="923"/>
        <v>{{5,1,1,347146,0}|{5,1,2,64680,0}|{5,1,3,1388585,3}}</v>
      </c>
      <c r="CL823" t="str">
        <f t="shared" si="924"/>
        <v>{{5,1,1,195664,0}|{5,1,2,36456,0}|{5,1,3,782657,3}}</v>
      </c>
      <c r="CP823" t="str">
        <f t="shared" si="925"/>
        <v>{{5,1,1,132546,0}|{5,1,2,24696,0}|{5,1,3,530187,3}}</v>
      </c>
      <c r="CT823" t="str">
        <f t="shared" si="926"/>
        <v>{{5,1,1,0,0}|{5,1,2,0,0}|{5,1,3,0,3}}</v>
      </c>
    </row>
    <row r="824" spans="85:98" x14ac:dyDescent="0.15">
      <c r="CG824">
        <v>217</v>
      </c>
      <c r="CH824" t="str">
        <f t="shared" si="923"/>
        <v>{{5,1,1,198820,0}|{5,1,2,41160,0}|{5,1,3,883645,3}}</v>
      </c>
      <c r="CL824" t="str">
        <f t="shared" si="924"/>
        <v>{{5,1,1,198820,0}|{5,1,2,41160,0}|{5,1,3,883645,3}}</v>
      </c>
      <c r="CP824" t="str">
        <f t="shared" si="925"/>
        <v>{{5,1,1,176097,0}|{5,1,2,36456,0}|{5,1,3,782657,3}}</v>
      </c>
      <c r="CT824" t="str">
        <f t="shared" si="926"/>
        <v>{{5,1,1,312431,0}|{5,1,2,64680,0}|{5,1,3,1388585,3}}</v>
      </c>
    </row>
    <row r="825" spans="85:98" x14ac:dyDescent="0.15">
      <c r="CG825">
        <v>218</v>
      </c>
      <c r="CH825" t="str">
        <f t="shared" si="923"/>
        <v>{{5,1,1,254489,0}|{5,1,2,38102,0}|{5,1,3,818003,3}}</v>
      </c>
      <c r="CL825" t="str">
        <f t="shared" si="924"/>
        <v>{{5,1,1,375675,0}|{5,1,2,56246,0}|{5,1,3,1207528,3}}</v>
      </c>
      <c r="CP825" t="str">
        <f t="shared" si="925"/>
        <v>{{5,1,1,0,0}|{5,1,2,0,0}|{5,1,3,0,3}}</v>
      </c>
      <c r="CT825" t="str">
        <f t="shared" si="926"/>
        <v>{{5,1,1,666521,0}|{5,1,2,99792,0}|{5,1,3,2142389,3}}</v>
      </c>
    </row>
    <row r="826" spans="85:98" x14ac:dyDescent="0.15">
      <c r="CG826">
        <v>219</v>
      </c>
      <c r="CH826" t="str">
        <f t="shared" si="923"/>
        <v>{{5,1,1,0,0}|{5,1,2,0,0}|{5,1,3,0,3}}</v>
      </c>
      <c r="CL826" t="str">
        <f t="shared" si="924"/>
        <v>{{5,1,1,259202,0}|{5,1,2,32928,0}|{5,1,3,706916,3}}</v>
      </c>
      <c r="CP826" t="str">
        <f t="shared" si="925"/>
        <v>{{5,1,1,573948,0}|{5,1,2,72912,0}|{5,1,3,1565314,3}}</v>
      </c>
      <c r="CT826" t="str">
        <f t="shared" si="926"/>
        <v>{{5,1,1,1110868,0}|{5,1,2,141120,0}|{5,1,3,3029641,3}}</v>
      </c>
    </row>
    <row r="827" spans="85:98" x14ac:dyDescent="0.15">
      <c r="CG827">
        <v>220</v>
      </c>
      <c r="CH827" t="str">
        <f t="shared" si="923"/>
        <v>{{5,1,1,1615808,0}|{5,1,2,1034880,0}|{5,1,3,22217372,3}}</v>
      </c>
      <c r="CL827" t="str">
        <f t="shared" si="924"/>
        <v>{{5,1,1,834834,0}|{5,1,2,534688,0}|{5,1,3,11478975,3}}</v>
      </c>
      <c r="CP827" t="str">
        <f t="shared" si="925"/>
        <v>{{5,1,1,1481158,0}|{5,1,2,948640,0}|{5,1,3,20365925,3}}</v>
      </c>
      <c r="CT827" t="str">
        <f t="shared" si="926"/>
        <v>{{5,1,1,673253,0}|{5,1,2,431200,0}|{5,1,3,9257238,3}}</v>
      </c>
    </row>
    <row r="828" spans="85:98" x14ac:dyDescent="0.15">
      <c r="CG828">
        <v>221</v>
      </c>
      <c r="CH828" t="str">
        <f t="shared" si="923"/>
        <v>{{5,1,1,2221737,0}|{5,1,2,1078000,0}|{5,1,3,23143096,3}}</v>
      </c>
      <c r="CL828" t="str">
        <f t="shared" si="924"/>
        <v>{{5,1,1,1413832,0}|{5,1,2,686000,0}|{5,1,3,14727425,3}}</v>
      </c>
      <c r="CP828" t="str">
        <f t="shared" si="925"/>
        <v>{{5,1,1,2221737,0}|{5,1,2,1078000,0}|{5,1,3,23143096,3}}</v>
      </c>
      <c r="CT828" t="str">
        <f t="shared" si="926"/>
        <v>{{5,1,1,1009880,0}|{5,1,2,490000,0}|{5,1,3,10519589,3}}</v>
      </c>
    </row>
    <row r="829" spans="85:98" x14ac:dyDescent="0.15">
      <c r="CG829">
        <v>222</v>
      </c>
      <c r="CH829" t="str">
        <f t="shared" si="923"/>
        <v>{{5,1,1,0,0}|{5,1,2,0,0}|{5,1,3,0,3}}</v>
      </c>
      <c r="CL829" t="str">
        <f t="shared" si="924"/>
        <v>{{5,1,1,2921921,0}|{5,1,2,3888640,0}|{5,1,3,83483462,3}}</v>
      </c>
      <c r="CP829" t="str">
        <f t="shared" si="925"/>
        <v>{{5,1,1,2356388,0}|{5,1,2,3136000,0}|{5,1,3,67325373,3}}</v>
      </c>
      <c r="CT829" t="str">
        <f t="shared" si="926"/>
        <v>{{5,1,1,3298943,0}|{5,1,2,4390400,0}|{5,1,3,94255522,3}}</v>
      </c>
    </row>
    <row r="830" spans="85:98" x14ac:dyDescent="0.15">
      <c r="CG830">
        <v>223</v>
      </c>
      <c r="CH830" t="str">
        <f t="shared" si="923"/>
        <v>{{5,1,1,3100814,0}|{5,1,2,4513600,0}|{5,1,3,96900447,3}}</v>
      </c>
      <c r="CL830" t="str">
        <f t="shared" si="924"/>
        <v>{{5,1,1,3500919,0}|{5,1,2,5096000,0}|{5,1,3,109403731,3}}</v>
      </c>
      <c r="CP830" t="str">
        <f t="shared" si="925"/>
        <v>{{5,1,1,3500919,0}|{5,1,2,5096000,0}|{5,1,3,109403731,3}}</v>
      </c>
      <c r="CT830" t="str">
        <f t="shared" si="926"/>
        <v>{{5,1,1,5501444,0}|{5,1,2,8008000,0}|{5,1,3,171920149,3}}</v>
      </c>
    </row>
    <row r="831" spans="85:98" x14ac:dyDescent="0.15">
      <c r="CG831">
        <v>224</v>
      </c>
      <c r="CH831" t="str">
        <f t="shared" si="923"/>
        <v>{{5,1,1,5554343,0}|{5,1,2,9240000,0}|{5,1,3,198369402,3}}</v>
      </c>
      <c r="CL831" t="str">
        <f t="shared" si="924"/>
        <v>{{5,1,1,3240033,0}|{5,1,2,5390000,0}|{5,1,3,115715484,3}}</v>
      </c>
      <c r="CP831" t="str">
        <f t="shared" si="925"/>
        <v>{{5,1,1,2314309,0}|{5,1,2,3850000,0}|{5,1,3,82653917,3}}</v>
      </c>
      <c r="CT831" t="str">
        <f t="shared" si="926"/>
        <v>{{5,1,1,3240033,0}|{5,1,2,5390000,0}|{5,1,3,115715484,3}}</v>
      </c>
    </row>
    <row r="832" spans="85:98" x14ac:dyDescent="0.15">
      <c r="CG832">
        <v>225</v>
      </c>
      <c r="CH832" t="str">
        <f t="shared" si="923"/>
        <v>{{5,1,1,8728253,0}|{5,1,2,10164000,0}|{5,1,3,218206343,3}}</v>
      </c>
      <c r="CL832" t="str">
        <f t="shared" si="924"/>
        <v>{{5,1,1,8728253,0}|{5,1,2,10164000,0}|{5,1,3,218206343,3}}</v>
      </c>
      <c r="CP832" t="str">
        <f t="shared" si="925"/>
        <v>{{5,1,1,1586955,0}|{5,1,2,1848000,0}|{5,1,3,39673880,3}}</v>
      </c>
      <c r="CT832" t="str">
        <f t="shared" si="926"/>
        <v>{{5,1,1,0,0}|{5,1,2,0,0}|{5,1,3,0,3}}</v>
      </c>
    </row>
    <row r="833" spans="85:98" x14ac:dyDescent="0.15">
      <c r="CG833">
        <v>226</v>
      </c>
      <c r="CH833" t="str">
        <f t="shared" si="923"/>
        <v>{{5,1,1,8331514,0}|{5,1,2,8870400,0}|{5,1,3,190434626,3}}</v>
      </c>
      <c r="CL833" t="str">
        <f t="shared" si="924"/>
        <v>{{5,1,1,1514820,0}|{5,1,2,1612800,0}|{5,1,3,34624477,3}}</v>
      </c>
      <c r="CP833" t="str">
        <f t="shared" si="925"/>
        <v>{{5,1,1,8331514,0}|{5,1,2,8870400,0}|{5,1,3,190434626,3}}</v>
      </c>
      <c r="CT833" t="str">
        <f t="shared" si="926"/>
        <v>{{5,1,1,0,0}|{5,1,2,0,0}|{5,1,3,0,3}}</v>
      </c>
    </row>
    <row r="834" spans="85:98" x14ac:dyDescent="0.15">
      <c r="CG834">
        <v>227</v>
      </c>
      <c r="CH834" t="str">
        <f t="shared" si="923"/>
        <v>{{5,1,1,247841,0}|{5,1,2,57722,0}|{5,1,3,1239207,3}}</v>
      </c>
      <c r="CL834" t="str">
        <f t="shared" si="924"/>
        <v>{{5,1,1,167892,0}|{5,1,2,39102,0}|{5,1,3,839463,3}}</v>
      </c>
      <c r="CP834" t="str">
        <f t="shared" si="925"/>
        <v>{{5,1,1,479693,0}|{5,1,2,111720,0}|{5,1,3,2398466,3}}</v>
      </c>
      <c r="CT834" t="str">
        <f t="shared" si="926"/>
        <v>{{5,1,1,479693,0}|{5,1,2,111720,0}|{5,1,3,2398466,3}}</v>
      </c>
    </row>
    <row r="835" spans="85:98" x14ac:dyDescent="0.15">
      <c r="CG835">
        <v>228</v>
      </c>
      <c r="CH835" t="str">
        <f t="shared" si="923"/>
        <v>{{5,1,1,0,0}|{5,1,2,0,0}|{5,1,3,0,3}}</v>
      </c>
      <c r="CL835" t="str">
        <f t="shared" si="924"/>
        <v>{{5,1,1,319194,0}|{5,1,2,56700,0}|{5,1,3,1217266,3}}</v>
      </c>
      <c r="CP835" t="str">
        <f t="shared" si="925"/>
        <v>{{5,1,1,319194,0}|{5,1,2,56700,0}|{5,1,3,1217266,3}}</v>
      </c>
      <c r="CT835" t="str">
        <f t="shared" si="926"/>
        <v>{{5,1,1,702227,0}|{5,1,2,124740,0}|{5,1,3,2677986,3}}</v>
      </c>
    </row>
    <row r="836" spans="85:98" x14ac:dyDescent="0.15">
      <c r="CG836">
        <v>229</v>
      </c>
      <c r="CH836" t="str">
        <f t="shared" si="923"/>
        <v>{{5,1,1,695134,0}|{5,1,2,107016,0}|{5,1,3,2297478,3}}</v>
      </c>
      <c r="CL836" t="str">
        <f t="shared" si="924"/>
        <v>{{5,1,1,695134,0}|{5,1,2,107016,0}|{5,1,3,2297478,3}}</v>
      </c>
      <c r="CP836" t="str">
        <f t="shared" si="925"/>
        <v>{{5,1,1,1092354,0}|{5,1,2,168168,0}|{5,1,3,3610322,3}}</v>
      </c>
      <c r="CT836" t="str">
        <f t="shared" si="926"/>
        <v>{{5,1,1,615690,0}|{5,1,2,94785,0}|{5,1,3,2034909,3}}</v>
      </c>
    </row>
    <row r="837" spans="85:98" x14ac:dyDescent="0.15">
      <c r="CG837">
        <v>230</v>
      </c>
      <c r="CH837" t="str">
        <f t="shared" si="923"/>
        <v>{{5,1,1,1610759,0}|{5,1,2,1280664,0}|{5,1,3,27493999,3}}</v>
      </c>
      <c r="CL837" t="str">
        <f t="shared" si="924"/>
        <v>{{5,1,1,615017,0}|{5,1,2,488980,0}|{5,1,3,10497708,3}}</v>
      </c>
      <c r="CP837" t="str">
        <f t="shared" si="925"/>
        <v>{{5,1,1,1610759,0}|{5,1,2,1280664,0}|{5,1,3,27493999,3}}</v>
      </c>
      <c r="CT837" t="str">
        <f t="shared" si="926"/>
        <v>{{5,1,1,1610759,0}|{5,1,2,1280664,0}|{5,1,3,27493999,3}}</v>
      </c>
    </row>
    <row r="838" spans="85:98" x14ac:dyDescent="0.15">
      <c r="CG838">
        <v>231</v>
      </c>
      <c r="CH838" t="str">
        <f t="shared" si="923"/>
        <v>{{5,1,1,2443910,0}|{5,1,2,1509200,0}|{5,1,3,32400335,3}}</v>
      </c>
      <c r="CL838" t="str">
        <f t="shared" si="924"/>
        <v>{{5,1,1,1110868,0}|{5,1,2,686000,0}|{5,1,3,14727425,3}}</v>
      </c>
      <c r="CP838" t="str">
        <f t="shared" si="925"/>
        <v>{{5,1,1,2443910,0}|{5,1,2,1509200,0}|{5,1,3,32400335,3}}</v>
      </c>
      <c r="CT838" t="str">
        <f t="shared" si="926"/>
        <v>{{5,1,1,1555216,0}|{5,1,2,960400,0}|{5,1,3,20618395,3}}</v>
      </c>
    </row>
    <row r="839" spans="85:98" x14ac:dyDescent="0.15">
      <c r="CG839">
        <v>232</v>
      </c>
      <c r="CH839" t="str">
        <f t="shared" si="923"/>
        <v>{{5,1,1,3658292,0}|{5,1,2,6366080,0}|{5,1,3,136670507,3}}</v>
      </c>
      <c r="CL839" t="str">
        <f t="shared" si="924"/>
        <v>{{5,1,1,3240201,0}|{5,1,2,5638528,0}|{5,1,3,121051020,3}}</v>
      </c>
      <c r="CP839" t="str">
        <f t="shared" si="925"/>
        <v>{{5,1,1,3658292,0}|{5,1,2,6366080,0}|{5,1,3,136670507,3}}</v>
      </c>
      <c r="CT839" t="str">
        <f t="shared" si="926"/>
        <v>{{5,1,1,5748745,0}|{5,1,2,10003840,0}|{5,1,3,214767940,3}}</v>
      </c>
    </row>
    <row r="840" spans="85:98" x14ac:dyDescent="0.15">
      <c r="CG840">
        <v>233</v>
      </c>
      <c r="CH840" t="str">
        <f t="shared" si="923"/>
        <v>{{5,1,1,6154741,0}|{5,1,2,12012000,0}|{5,1,3,257880223,3}}</v>
      </c>
      <c r="CL840" t="str">
        <f t="shared" si="924"/>
        <v>{{5,1,1,6714263,0}|{5,1,2,13104000,0}|{5,1,3,281323880,3}}</v>
      </c>
      <c r="CP840" t="str">
        <f t="shared" si="925"/>
        <v>{{5,1,1,6714263,0}|{5,1,2,13104000,0}|{5,1,3,281323880,3}}</v>
      </c>
      <c r="CT840" t="str">
        <f t="shared" si="926"/>
        <v>{{5,1,1,1119043,0}|{5,1,2,2184000,0}|{5,1,3,46887313,3}}</v>
      </c>
    </row>
    <row r="841" spans="85:98" x14ac:dyDescent="0.15">
      <c r="CG841">
        <v>234</v>
      </c>
      <c r="CH841" t="str">
        <f t="shared" si="923"/>
        <v>{{5,1,1,6276407,0}|{5,1,2,14322000,0}|{5,1,3,307472574,3}}</v>
      </c>
      <c r="CL841" t="str">
        <f t="shared" si="924"/>
        <v>{{5,1,1,3242810,0}|{5,1,2,7399700,0}|{5,1,3,158860830,3}}</v>
      </c>
      <c r="CP841" t="str">
        <f t="shared" si="925"/>
        <v>{{5,1,1,2615169,0}|{5,1,2,5967500,0}|{5,1,3,128113572,3}}</v>
      </c>
      <c r="CT841" t="str">
        <f t="shared" si="926"/>
        <v>{{5,1,1,5753373,0}|{5,1,2,13128500,0}|{5,1,3,281849859,3}}</v>
      </c>
    </row>
    <row r="842" spans="85:98" x14ac:dyDescent="0.15">
      <c r="CG842">
        <v>235</v>
      </c>
      <c r="CH842" t="str">
        <f t="shared" si="923"/>
        <v>{{5,1,1,6331951,0}|{5,1,2,10348800,0}|{5,1,3,222173731,3}}</v>
      </c>
      <c r="CL842" t="str">
        <f t="shared" si="924"/>
        <v>{{5,1,1,5608299,0}|{5,1,2,9166080,0}|{5,1,3,196782447,3}}</v>
      </c>
      <c r="CP842" t="str">
        <f t="shared" si="925"/>
        <v>{{5,1,1,5608299,0}|{5,1,2,9166080,0}|{5,1,3,196782447,3}}</v>
      </c>
      <c r="CT842" t="str">
        <f t="shared" si="926"/>
        <v>{{5,1,1,10854773,0}|{5,1,2,17740800,0}|{5,1,3,380869253,3}}</v>
      </c>
    </row>
    <row r="843" spans="85:98" x14ac:dyDescent="0.15">
      <c r="CG843">
        <v>236</v>
      </c>
      <c r="CH843" t="str">
        <f t="shared" si="923"/>
        <v>{{5,1,1,32316,0}|{5,1,2,4704,0}|{5,1,3,100988,3}}</v>
      </c>
      <c r="CL843" t="str">
        <f t="shared" si="924"/>
        <v>{{5,1,1,28622,0}|{5,1,2,4166,0}|{5,1,3,89446,3}}</v>
      </c>
      <c r="CP843" t="str">
        <f t="shared" si="925"/>
        <v>{{5,1,1,28622,0}|{5,1,2,4166,0}|{5,1,3,89446,3}}</v>
      </c>
      <c r="CT843" t="str">
        <f t="shared" si="926"/>
        <v>{{5,1,1,55398,0}|{5,1,2,8064,0}|{5,1,3,173122,3}}</v>
      </c>
    </row>
    <row r="844" spans="85:98" x14ac:dyDescent="0.15">
      <c r="CG844">
        <v>237</v>
      </c>
      <c r="CH844" t="str">
        <f t="shared" si="923"/>
        <v>{{5,1,1,375098,0}|{5,1,2,537600,0}|{5,1,3,11541492,3}}</v>
      </c>
      <c r="CL844" t="str">
        <f t="shared" si="924"/>
        <v>{{5,1,1,375098,0}|{5,1,2,537600,0}|{5,1,3,11541492,3}}</v>
      </c>
      <c r="CP844" t="str">
        <f t="shared" si="925"/>
        <v>{{5,1,1,112529,0}|{5,1,2,161280,0}|{5,1,3,3462447,3}}</v>
      </c>
      <c r="CT844" t="str">
        <f t="shared" si="926"/>
        <v>{{5,1,1,431363,0}|{5,1,2,618240,0}|{5,1,3,13272716,3}}</v>
      </c>
    </row>
    <row r="845" spans="85:98" x14ac:dyDescent="0.15">
      <c r="CG845">
        <v>238</v>
      </c>
      <c r="CH845" t="str">
        <f t="shared" si="923"/>
        <v>{{5,1,1,357786,0}|{5,1,2,486528,0}|{5,1,3,10445050,3}}</v>
      </c>
      <c r="CL845" t="str">
        <f t="shared" si="924"/>
        <v>{{5,1,1,357786,0}|{5,1,2,486528,0}|{5,1,3,10445050,3}}</v>
      </c>
      <c r="CP845" t="str">
        <f t="shared" si="925"/>
        <v>{{5,1,1,214671,0}|{5,1,2,291916,0}|{5,1,3,6267030,3}}</v>
      </c>
      <c r="CT845" t="str">
        <f t="shared" si="926"/>
        <v>{{5,1,1,0,0}|{5,1,2,0,0}|{5,1,3,0,3}}</v>
      </c>
    </row>
    <row r="846" spans="85:98" x14ac:dyDescent="0.15">
      <c r="CG846">
        <v>239</v>
      </c>
      <c r="CH846" t="str">
        <f t="shared" si="923"/>
        <v>{{5,1,1,456177,0}|{5,1,2,591628,0}|{5,1,3,12701412,3}}</v>
      </c>
      <c r="CL846" t="str">
        <f t="shared" si="924"/>
        <v>{{5,1,1,309023,0}|{5,1,2,400780,0}|{5,1,3,8604182,3}}</v>
      </c>
      <c r="CP846" t="str">
        <f t="shared" si="925"/>
        <v>{{5,1,1,882924,0}|{5,1,2,1145088,0}|{5,1,3,24583379,3}}</v>
      </c>
      <c r="CT846" t="str">
        <f t="shared" si="926"/>
        <v>{{5,1,1,882924,0}|{5,1,2,1145088,0}|{5,1,3,24583379,3}}</v>
      </c>
    </row>
    <row r="847" spans="85:98" x14ac:dyDescent="0.15">
      <c r="CG847">
        <v>240</v>
      </c>
      <c r="CH847" t="str">
        <f t="shared" si="923"/>
        <v>{{5,1,1,818003,0}|{5,1,2,898464,0}|{5,1,3,19288719,3}}</v>
      </c>
      <c r="CL847" t="str">
        <f t="shared" si="924"/>
        <v>{{5,1,1,1285433,0}|{5,1,2,1411872,0}|{5,1,3,30310844,3}}</v>
      </c>
      <c r="CP847" t="str">
        <f t="shared" si="925"/>
        <v>{{5,1,1,724517,0}|{5,1,2,795782,0}|{5,1,3,17084294,3}}</v>
      </c>
      <c r="CT847" t="str">
        <f t="shared" si="926"/>
        <v>{{5,1,1,818003,0}|{5,1,2,898464,0}|{5,1,3,19288719,3}}</v>
      </c>
    </row>
    <row r="848" spans="85:98" x14ac:dyDescent="0.15">
      <c r="CG848">
        <v>241</v>
      </c>
      <c r="CH848" t="str">
        <f t="shared" si="923"/>
        <v>{{5,1,1,165307,0}|{5,1,2,61600,0}|{5,1,3,1322462,3}}</v>
      </c>
      <c r="CL848" t="str">
        <f t="shared" si="924"/>
        <v>{{5,1,1,93173,0}|{5,1,2,34720,0}|{5,1,3,745388,3}}</v>
      </c>
      <c r="CP848" t="str">
        <f t="shared" si="925"/>
        <v>{{5,1,1,105195,0}|{5,1,2,39200,0}|{5,1,3,841567,3}}</v>
      </c>
      <c r="CT848" t="str">
        <f t="shared" si="926"/>
        <v>{{5,1,1,105195,0}|{5,1,2,39200,0}|{5,1,3,841567,3}}</v>
      </c>
    </row>
    <row r="849" spans="85:98" x14ac:dyDescent="0.15">
      <c r="CG849">
        <v>242</v>
      </c>
      <c r="CH849" t="str">
        <f t="shared" si="923"/>
        <v>{{5,1,1,214900,0}|{5,1,2,61600,0}|{5,1,3,1322462,3}}</v>
      </c>
      <c r="CL849" t="str">
        <f t="shared" si="924"/>
        <v>{{5,1,1,121125,0}|{5,1,2,34720,0}|{5,1,3,745388,3}}</v>
      </c>
      <c r="CP849" t="str">
        <f t="shared" si="925"/>
        <v>{{5,1,1,136754,0}|{5,1,2,39200,0}|{5,1,3,841567,3}}</v>
      </c>
      <c r="CT849" t="str">
        <f t="shared" si="926"/>
        <v>{{5,1,1,136754,0}|{5,1,2,39200,0}|{5,1,3,841567,3}}</v>
      </c>
    </row>
    <row r="850" spans="85:98" x14ac:dyDescent="0.15">
      <c r="CG850">
        <v>243</v>
      </c>
      <c r="CH850" t="str">
        <f t="shared" si="923"/>
        <v>{{5,1,1,888694,0}|{5,1,2,133056,0}|{5,1,3,2856519,3}}</v>
      </c>
      <c r="CL850" t="str">
        <f t="shared" si="924"/>
        <v>{{5,1,1,459158,0}|{5,1,2,68745,0}|{5,1,3,1475868,3}}</v>
      </c>
      <c r="CP850" t="str">
        <f t="shared" si="925"/>
        <v>{{5,1,1,814636,0}|{5,1,2,121968,0}|{5,1,3,2618476,3}}</v>
      </c>
      <c r="CT850" t="str">
        <f t="shared" si="926"/>
        <v>{{5,1,1,370289,0}|{5,1,2,55440,0}|{5,1,3,1190216,3}}</v>
      </c>
    </row>
    <row r="851" spans="85:98" x14ac:dyDescent="0.15">
      <c r="CG851">
        <v>244</v>
      </c>
      <c r="CH851" t="str">
        <f t="shared" si="923"/>
        <v>{{5,1,1,0,0}|{5,1,2,0,0}|{5,1,3,0,3}}</v>
      </c>
      <c r="CL851" t="str">
        <f t="shared" si="924"/>
        <v>{{5,1,1,628169,0}|{5,1,2,79800,0}|{5,1,3,1713190,3}}</v>
      </c>
      <c r="CP851" t="str">
        <f t="shared" si="925"/>
        <v>{{5,1,1,628169,0}|{5,1,2,79800,0}|{5,1,3,1713190,3}}</v>
      </c>
      <c r="CT851" t="str">
        <f t="shared" si="926"/>
        <v>{{5,1,1,1381973,0}|{5,1,2,175560,0}|{5,1,3,3769018,3}}</v>
      </c>
    </row>
    <row r="852" spans="85:98" x14ac:dyDescent="0.15">
      <c r="CG852">
        <v>245</v>
      </c>
      <c r="CH852" t="str">
        <f t="shared" si="923"/>
        <v>{{5,1,1,2010143,0}|{5,1,2,1287440,0}|{5,1,3,27639469,3}}</v>
      </c>
      <c r="CL852" t="str">
        <f t="shared" si="924"/>
        <v>{{5,1,1,1132989,0}|{5,1,2,725648,0}|{5,1,3,15578610,3}}</v>
      </c>
      <c r="CP852" t="str">
        <f t="shared" si="925"/>
        <v>{{5,1,1,1132989,0}|{5,1,2,725648,0}|{5,1,3,15578610,3}}</v>
      </c>
      <c r="CT852" t="str">
        <f t="shared" si="926"/>
        <v>{{5,1,1,2010143,0}|{5,1,2,1287440,0}|{5,1,3,27639469,3}}</v>
      </c>
    </row>
    <row r="853" spans="85:98" x14ac:dyDescent="0.15">
      <c r="CG853">
        <v>246</v>
      </c>
      <c r="CH853" t="str">
        <f t="shared" si="923"/>
        <v>{{5,1,1,2019761,0}|{5,1,2,980000,0}|{5,1,3,21039179,3}}</v>
      </c>
      <c r="CL853" t="str">
        <f t="shared" si="924"/>
        <v>{{5,1,1,1442686,0}|{5,1,2,700000,0}|{5,1,3,15027985,3}}</v>
      </c>
      <c r="CP853" t="str">
        <f t="shared" si="925"/>
        <v>{{5,1,1,2019761,0}|{5,1,2,980000,0}|{5,1,3,21039179,3}}</v>
      </c>
      <c r="CT853" t="str">
        <f t="shared" si="926"/>
        <v>{{5,1,1,3462447,0}|{5,1,2,1680000,0}|{5,1,3,36067164,3}}</v>
      </c>
    </row>
    <row r="854" spans="85:98" x14ac:dyDescent="0.15">
      <c r="CG854">
        <v>247</v>
      </c>
      <c r="CH854" t="str">
        <f t="shared" si="923"/>
        <v>{{5,1,1,4477137,0}|{5,1,2,5958400,0}|{5,1,3,127918208,3}}</v>
      </c>
      <c r="CL854" t="str">
        <f t="shared" si="924"/>
        <v>{{5,1,1,2686282,0}|{5,1,2,3575040,0}|{5,1,3,76750925,3}}</v>
      </c>
      <c r="CP854" t="str">
        <f t="shared" si="925"/>
        <v>{{5,1,1,7035501,0}|{5,1,2,9363200,0}|{5,1,3,201014328,3}}</v>
      </c>
      <c r="CT854" t="str">
        <f t="shared" si="926"/>
        <v>{{5,1,1,7675092,0}|{5,1,2,10214400,0}|{5,1,3,219288358,3}}</v>
      </c>
    </row>
    <row r="855" spans="85:98" x14ac:dyDescent="0.15">
      <c r="CG855">
        <v>248</v>
      </c>
      <c r="CH855" t="str">
        <f t="shared" si="923"/>
        <v>{{5,1,1,4847426,0}|{5,1,2,7056000,0}|{5,1,3,151482089,3}}</v>
      </c>
      <c r="CL855" t="str">
        <f t="shared" si="924"/>
        <v>{{5,1,1,2908456,0}|{5,1,2,4233600,0}|{5,1,3,90889253,3}}</v>
      </c>
      <c r="CP855" t="str">
        <f t="shared" si="925"/>
        <v>{{5,1,1,4847426,0}|{5,1,2,7056000,0}|{5,1,3,151482089,3}}</v>
      </c>
      <c r="CT855" t="str">
        <f t="shared" si="926"/>
        <v>{{5,1,1,0,0}|{5,1,2,0,0}|{5,1,3,0,3}}</v>
      </c>
    </row>
    <row r="856" spans="85:98" x14ac:dyDescent="0.15">
      <c r="CG856">
        <v>249</v>
      </c>
      <c r="CH856" t="str">
        <f t="shared" si="923"/>
        <v>{{5,1,1,8079044,0}|{5,1,2,13440000,0}|{5,1,3,288537313,3}}</v>
      </c>
      <c r="CL856" t="str">
        <f t="shared" si="924"/>
        <v>{{5,1,1,3366268,0}|{5,1,2,5600000,0}|{5,1,3,120223880,3}}</v>
      </c>
      <c r="CP856" t="str">
        <f t="shared" si="925"/>
        <v>{{5,1,1,3366268,0}|{5,1,2,5600000,0}|{5,1,3,120223880,3}}</v>
      </c>
      <c r="CT856" t="str">
        <f t="shared" si="926"/>
        <v>{{5,1,1,8079044,0}|{5,1,2,13440000,0}|{5,1,3,288537313,3}}</v>
      </c>
    </row>
    <row r="857" spans="85:98" x14ac:dyDescent="0.15">
      <c r="CG857">
        <v>250</v>
      </c>
      <c r="CH857" t="str">
        <f t="shared" si="923"/>
        <v>{{5,1,1,12118566,0}|{5,1,2,14112000,0}|{5,1,3,302964179,3}}</v>
      </c>
      <c r="CL857" t="str">
        <f t="shared" si="924"/>
        <v>{{5,1,1,2827665,0}|{5,1,2,3292800,0}|{5,1,3,70691641,3}}</v>
      </c>
      <c r="CP857" t="str">
        <f t="shared" si="925"/>
        <v>{{5,1,1,7069164,0}|{5,1,2,8232000,0}|{5,1,3,176729104,3}}</v>
      </c>
      <c r="CT857" t="str">
        <f t="shared" si="926"/>
        <v>{{5,1,1,12118566,0}|{5,1,2,14112000,0}|{5,1,3,302964179,3}}</v>
      </c>
    </row>
    <row r="858" spans="85:98" x14ac:dyDescent="0.15">
      <c r="CG858">
        <v>251</v>
      </c>
      <c r="CH858" t="str">
        <f t="shared" si="923"/>
        <v>{{5,1,1,8079044,0}|{5,1,2,8601600,0}|{5,1,3,184663880,3}}</v>
      </c>
      <c r="CL858" t="str">
        <f t="shared" si="924"/>
        <v>{{5,1,1,3366268,0}|{5,1,2,3584000,0}|{5,1,3,76943283,3}}</v>
      </c>
      <c r="CP858" t="str">
        <f t="shared" si="925"/>
        <v>{{5,1,1,8079044,0}|{5,1,2,8601600,0}|{5,1,3,184663880,3}}</v>
      </c>
      <c r="CT858" t="str">
        <f t="shared" si="926"/>
        <v>{{5,1,1,3366268,0}|{5,1,2,3584000,0}|{5,1,3,76943283,3}}</v>
      </c>
    </row>
    <row r="859" spans="85:98" x14ac:dyDescent="0.15">
      <c r="CG859">
        <v>252</v>
      </c>
      <c r="CH859" t="str">
        <f t="shared" si="923"/>
        <v>{{5,1,1,685276,0}|{5,1,2,159600,0}|{5,1,3,3426380,3}}</v>
      </c>
      <c r="CL859" t="str">
        <f t="shared" si="924"/>
        <v>{{5,1,1,285531,0}|{5,1,2,66500,0}|{5,1,3,1427658,3}}</v>
      </c>
      <c r="CP859" t="str">
        <f t="shared" si="925"/>
        <v>{{5,1,1,628169,0}|{5,1,2,146300,0}|{5,1,3,3140848,3}}</v>
      </c>
      <c r="CT859" t="str">
        <f t="shared" si="926"/>
        <v>{{5,1,1,354059,0}|{5,1,2,82460,0}|{5,1,3,1770296,3}}</v>
      </c>
    </row>
    <row r="860" spans="85:98" x14ac:dyDescent="0.15">
      <c r="CG860">
        <v>253</v>
      </c>
      <c r="CH860" t="str">
        <f t="shared" si="923"/>
        <v>{{5,1,1,858278,0}|{5,1,2,152460,0}|{5,1,3,3273095,3}}</v>
      </c>
      <c r="CL860" t="str">
        <f t="shared" si="924"/>
        <v>{{5,1,1,546176,0}|{5,1,2,97020,0}|{5,1,3,2082878,3}}</v>
      </c>
      <c r="CP860" t="str">
        <f t="shared" si="925"/>
        <v>{{5,1,1,483756,0}|{5,1,2,85932,0}|{5,1,3,1844835,3}}</v>
      </c>
      <c r="CT860" t="str">
        <f t="shared" si="926"/>
        <v>{{5,1,1,546176,0}|{5,1,2,97020,0}|{5,1,3,2082878,3}}</v>
      </c>
    </row>
    <row r="861" spans="85:98" x14ac:dyDescent="0.15">
      <c r="CG861">
        <v>254</v>
      </c>
      <c r="CH861" t="str">
        <f t="shared" si="923"/>
        <v>{{5,1,1,1617251,0}|{5,1,2,248976,0}|{5,1,3,5345153,3}}</v>
      </c>
      <c r="CL861" t="str">
        <f t="shared" si="924"/>
        <v>{{5,1,1,566038,0}|{5,1,2,87141,0}|{5,1,3,1870803,3}}</v>
      </c>
      <c r="CP861" t="str">
        <f t="shared" si="925"/>
        <v>{{5,1,1,1482480,0}|{5,1,2,228228,0}|{5,1,3,4899724,3}}</v>
      </c>
      <c r="CT861" t="str">
        <f t="shared" si="926"/>
        <v>{{5,1,1,943396,0}|{5,1,2,145236,0}|{5,1,3,3118006,3}}</v>
      </c>
    </row>
    <row r="862" spans="85:98" x14ac:dyDescent="0.15">
      <c r="CG862">
        <v>255</v>
      </c>
      <c r="CH862" t="str">
        <f t="shared" si="923"/>
        <v>{{5,1,1,2186030,0}|{5,1,2,1738044,0}|{5,1,3,37313284,3}}</v>
      </c>
      <c r="CL862" t="str">
        <f t="shared" si="924"/>
        <v>{{5,1,1,1391110,0}|{5,1,2,1106028,0}|{5,1,3,23744817,3}}</v>
      </c>
      <c r="CP862" t="str">
        <f t="shared" si="925"/>
        <v>{{5,1,1,1232126,0}|{5,1,2,979624,0}|{5,1,3,21031124,3}}</v>
      </c>
      <c r="CT862" t="str">
        <f t="shared" si="926"/>
        <v>{{5,1,1,1391110,0}|{5,1,2,1106028,0}|{5,1,3,23744817,3}}</v>
      </c>
    </row>
    <row r="863" spans="85:98" x14ac:dyDescent="0.15">
      <c r="CG863">
        <v>256</v>
      </c>
      <c r="CH863" t="str">
        <f t="shared" si="923"/>
        <v>{{5,1,1,3491301,0}|{5,1,2,2156000,0}|{5,1,3,46286193,3}}</v>
      </c>
      <c r="CL863" t="str">
        <f t="shared" si="924"/>
        <v>{{5,1,1,2221737,0}|{5,1,2,1372000,0}|{5,1,3,29454850,3}}</v>
      </c>
      <c r="CP863" t="str">
        <f t="shared" si="925"/>
        <v>{{5,1,1,1967824,0}|{5,1,2,1215200,0}|{5,1,3,26088581,3}}</v>
      </c>
      <c r="CT863" t="str">
        <f t="shared" si="926"/>
        <v>{{5,1,1,2221737,0}|{5,1,2,1372000,0}|{5,1,3,29454850,3}}</v>
      </c>
    </row>
    <row r="864" spans="85:98" x14ac:dyDescent="0.15">
      <c r="CG864">
        <v>257</v>
      </c>
      <c r="CH864" t="str">
        <f t="shared" si="923"/>
        <v>{{5,1,1,4964825,0}|{5,1,2,8639680,0}|{5,1,3,185481402,3}}</v>
      </c>
      <c r="CL864" t="str">
        <f t="shared" si="924"/>
        <v>{{5,1,1,2978895,0}|{5,1,2,5183808,0}|{5,1,3,111288841,3}}</v>
      </c>
      <c r="CP864" t="str">
        <f t="shared" si="925"/>
        <v>{{5,1,1,7801868,0}|{5,1,2,13576640,0}|{5,1,3,291470776,3}}</v>
      </c>
      <c r="CT864" t="str">
        <f t="shared" si="926"/>
        <v>{{5,1,1,8511129,0}|{5,1,2,14810880,0}|{5,1,3,317968119,3}}</v>
      </c>
    </row>
    <row r="865" spans="85:98" x14ac:dyDescent="0.15">
      <c r="CG865">
        <v>258</v>
      </c>
      <c r="CH865" t="str">
        <f t="shared" ref="CH865:CH928" si="927">CH264&amp;CI264&amp;CJ264</f>
        <v>{{5,1,1,8521949,0}|{5,1,2,16632000,0}|{5,1,3,357064925,3}}</v>
      </c>
      <c r="CL865" t="str">
        <f t="shared" si="924"/>
        <v>{{5,1,1,8521949,0}|{5,1,2,16632000,0}|{5,1,3,357064925,3}}</v>
      </c>
      <c r="CP865" t="str">
        <f t="shared" si="925"/>
        <v>{{5,1,1,3873613,0}|{5,1,2,7560000,0}|{5,1,3,162302238,3}}</v>
      </c>
      <c r="CT865" t="str">
        <f t="shared" si="926"/>
        <v>{{5,1,1,5423058,0}|{5,1,2,10584000,0}|{5,1,3,227223134,3}}</v>
      </c>
    </row>
    <row r="866" spans="85:98" x14ac:dyDescent="0.15">
      <c r="CG866">
        <v>259</v>
      </c>
      <c r="CH866" t="str">
        <f t="shared" si="927"/>
        <v>{{5,1,1,9129320,0}|{5,1,2,20832000,0}|{5,1,3,447232835,3}}</v>
      </c>
      <c r="CL866" t="str">
        <f t="shared" si="924"/>
        <v>{{5,1,1,2130174,0}|{5,1,2,4860800,0}|{5,1,3,104354328,3}}</v>
      </c>
      <c r="CP866" t="str">
        <f t="shared" si="925"/>
        <v>{{5,1,1,5325436,0}|{5,1,2,12152000,0}|{5,1,3,260885820,3}}</v>
      </c>
      <c r="CT866" t="str">
        <f t="shared" si="926"/>
        <v>{{5,1,1,9129320,0}|{5,1,2,20832000,0}|{5,1,3,447232835,3}}</v>
      </c>
    </row>
    <row r="867" spans="85:98" x14ac:dyDescent="0.15">
      <c r="CG867">
        <v>260</v>
      </c>
      <c r="CH867" t="str">
        <f t="shared" si="927"/>
        <v>{{5,1,1,12663902,0}|{5,1,2,20697600,0}|{5,1,3,444347462,3}}</v>
      </c>
      <c r="CL867" t="str">
        <f t="shared" si="924"/>
        <v>{{5,1,1,8058847,0}|{5,1,2,13171200,0}|{5,1,3,282766567,3}}</v>
      </c>
      <c r="CP867" t="str">
        <f t="shared" si="925"/>
        <v>{{5,1,1,7137835,0}|{5,1,2,11665920,0}|{5,1,3,250450387,3}}</v>
      </c>
      <c r="CT867" t="str">
        <f t="shared" si="926"/>
        <v>{{5,1,1,8058847,0}|{5,1,2,13171200,0}|{5,1,3,282766567,3}}</v>
      </c>
    </row>
    <row r="868" spans="85:98" x14ac:dyDescent="0.15">
      <c r="CG868">
        <v>261</v>
      </c>
      <c r="CH868" t="str">
        <f t="shared" si="927"/>
        <v>{{5,1,1,4800299,0}|{5,1,2,7332864,0}|{5,1,3,157425958,3}}</v>
      </c>
      <c r="CL868" t="str">
        <f t="shared" si="924"/>
        <v>{{5,1,1,5419692,0}|{5,1,2,8279040,0}|{5,1,3,177738985,3}}</v>
      </c>
      <c r="CP868" t="str">
        <f t="shared" si="925"/>
        <v>{{5,1,1,5419692,0}|{5,1,2,8279040,0}|{5,1,3,177738985,3}}</v>
      </c>
      <c r="CT868" t="str">
        <f t="shared" si="926"/>
        <v>{{5,1,1,8516659,0}|{5,1,2,13009920,0}|{5,1,3,279304119,3}}</v>
      </c>
    </row>
    <row r="869" spans="85:98" x14ac:dyDescent="0.15">
      <c r="CG869">
        <v>262</v>
      </c>
      <c r="CH869" t="str">
        <f t="shared" si="927"/>
        <v>{{5,1,1,843069,0}|{5,1,2,107800,0}|{5,1,3,2314309,3}}</v>
      </c>
      <c r="CL869" t="str">
        <f t="shared" si="924"/>
        <v>{{5,1,1,383213,0}|{5,1,2,49000,0}|{5,1,3,1051958,3}}</v>
      </c>
      <c r="CP869" t="str">
        <f t="shared" si="925"/>
        <v>{{5,1,1,843069,0}|{5,1,2,107800,0}|{5,1,3,2314309,3}}</v>
      </c>
      <c r="CT869" t="str">
        <f t="shared" si="926"/>
        <v>{{5,1,1,536499,0}|{5,1,2,68600,0}|{5,1,3,1472742,3}}</v>
      </c>
    </row>
    <row r="870" spans="85:98" x14ac:dyDescent="0.15">
      <c r="CG870">
        <v>263</v>
      </c>
      <c r="CH870" t="str">
        <f t="shared" si="927"/>
        <v>{{5,1,1,1163767,0}|{5,1,2,111804,0}|{5,1,3,2400269,3}}</v>
      </c>
      <c r="CL870" t="str">
        <f t="shared" si="924"/>
        <v>{{5,1,1,528985,0}|{5,1,2,50820,0}|{5,1,3,1091031,3}}</v>
      </c>
      <c r="CP870" t="str">
        <f t="shared" si="925"/>
        <v>{{5,1,1,1269564,0}|{5,1,2,121968,0}|{5,1,3,2618476,3}}</v>
      </c>
      <c r="CT870" t="str">
        <f t="shared" si="926"/>
        <v>{{5,1,1,655941,0}|{5,1,2,63016,0}|{5,1,3,1352879,3}}</v>
      </c>
    </row>
    <row r="871" spans="85:98" x14ac:dyDescent="0.15">
      <c r="CG871">
        <v>264</v>
      </c>
      <c r="CH871" t="str">
        <f t="shared" si="927"/>
        <v>{{5,1,1,1279181,0}|{5,1,2,107996,0}|{5,1,3,2318517,3}}</v>
      </c>
      <c r="CL871" t="str">
        <f t="shared" si="924"/>
        <v>{{5,1,1,511672,0}|{5,1,2,43198,0}|{5,1,3,927406,3}}</v>
      </c>
      <c r="CP871" t="str">
        <f t="shared" si="925"/>
        <v>{{5,1,1,0,0}|{5,1,2,0,0}|{5,1,3,0,3}}</v>
      </c>
      <c r="CT871" t="str">
        <f t="shared" si="926"/>
        <v>{{5,1,1,2010143,0}|{5,1,2,169708,0}|{5,1,3,3643384,3}}</v>
      </c>
    </row>
    <row r="872" spans="85:98" x14ac:dyDescent="0.15">
      <c r="CG872">
        <v>265</v>
      </c>
      <c r="CH872" t="str">
        <f t="shared" si="927"/>
        <v>{{5,1,1,2952397,0}|{5,1,2,1302070,0}|{5,1,3,27953554,3}}</v>
      </c>
      <c r="CL872" t="str">
        <f t="shared" si="924"/>
        <v>{{5,1,1,1341999,0}|{5,1,2,591850,0}|{5,1,3,12706161,3}}</v>
      </c>
      <c r="CP872" t="str">
        <f t="shared" si="925"/>
        <v>{{5,1,1,1664078,0}|{5,1,2,733894,0}|{5,1,3,15755640,3}}</v>
      </c>
      <c r="CT872" t="str">
        <f t="shared" si="926"/>
        <v>{{5,1,1,3220797,0}|{5,1,2,1420440,0}|{5,1,3,30494787,3}}</v>
      </c>
    </row>
    <row r="873" spans="85:98" x14ac:dyDescent="0.15">
      <c r="CG873">
        <v>266</v>
      </c>
      <c r="CH873" t="str">
        <f t="shared" si="927"/>
        <v>{{5,1,1,5135964,0}|{5,1,2,1764000,0}|{5,1,3,37870522,3}}</v>
      </c>
      <c r="CL873" t="str">
        <f t="shared" si="924"/>
        <v>{{5,1,1,2653581,0}|{5,1,2,911400,0}|{5,1,3,19566436,3}}</v>
      </c>
      <c r="CP873" t="str">
        <f t="shared" si="925"/>
        <v>{{5,1,1,2995979,0}|{5,1,2,1029000,0}|{5,1,3,22091138,3}}</v>
      </c>
      <c r="CT873" t="str">
        <f t="shared" si="926"/>
        <v>{{5,1,1,2653581,0}|{5,1,2,911400,0}|{5,1,3,19566436,3}}</v>
      </c>
    </row>
    <row r="874" spans="85:98" x14ac:dyDescent="0.15">
      <c r="CG874">
        <v>267</v>
      </c>
      <c r="CH874" t="str">
        <f t="shared" si="927"/>
        <v>{{5,1,1,6707710,0}|{5,1,2,6479760,0}|{5,1,3,139111052,3}}</v>
      </c>
      <c r="CL874" t="str">
        <f t="shared" si="924"/>
        <v>{{5,1,1,6707710,0}|{5,1,2,6479760,0}|{5,1,3,139111052,3}}</v>
      </c>
      <c r="CP874" t="str">
        <f t="shared" si="925"/>
        <v>{{5,1,1,5941115,0}|{5,1,2,5739216,0}|{5,1,3,123212646,3}}</v>
      </c>
      <c r="CT874" t="str">
        <f t="shared" si="926"/>
        <v>{{5,1,1,10540688,0}|{5,1,2,10182480,0}|{5,1,3,218603081,3}}</v>
      </c>
    </row>
    <row r="875" spans="85:98" x14ac:dyDescent="0.15">
      <c r="CG875">
        <v>268</v>
      </c>
      <c r="CH875" t="str">
        <f t="shared" si="927"/>
        <v>{{5,1,1,7324158,0}|{5,1,2,7938000,0}|{5,1,3,170417350,3}}</v>
      </c>
      <c r="CL875" t="str">
        <f t="shared" si="924"/>
        <v>{{5,1,1,7324158,0}|{5,1,2,7938000,0}|{5,1,3,170417350,3}}</v>
      </c>
      <c r="CP875" t="str">
        <f t="shared" si="925"/>
        <v>{{5,1,1,7324158,0}|{5,1,2,7938000,0}|{5,1,3,170417350,3}}</v>
      </c>
      <c r="CT875" t="str">
        <f t="shared" si="926"/>
        <v>{{5,1,1,7324158,0}|{5,1,2,7938000,0}|{5,1,3,170417350,3}}</v>
      </c>
    </row>
    <row r="876" spans="85:98" x14ac:dyDescent="0.15">
      <c r="CG876">
        <v>269</v>
      </c>
      <c r="CH876" t="str">
        <f t="shared" si="927"/>
        <v>{{5,1,1,7183617,0}|{5,1,2,9113216,0}|{5,1,3,195647534,3}}</v>
      </c>
      <c r="CL876" t="str">
        <f t="shared" si="924"/>
        <v>{{5,1,1,7183617,0}|{5,1,2,9113216,0}|{5,1,3,195647534,3}}</v>
      </c>
      <c r="CP876" t="str">
        <f t="shared" si="925"/>
        <v>{{5,1,1,4310170,0}|{5,1,2,5467929,0}|{5,1,3,117388520,3}}</v>
      </c>
      <c r="CT876" t="str">
        <f t="shared" si="926"/>
        <v>{{5,1,1,0,0}|{5,1,2,0,0}|{5,1,3,0,3}}</v>
      </c>
    </row>
    <row r="877" spans="85:98" x14ac:dyDescent="0.15">
      <c r="CG877">
        <v>270</v>
      </c>
      <c r="CH877" t="str">
        <f t="shared" si="927"/>
        <v>{{5,1,1,17088862,0}|{5,1,2,15523200,0}|{5,1,3,333260596,3}}</v>
      </c>
      <c r="CL877" t="str">
        <f t="shared" si="924"/>
        <v>{{5,1,1,7767664,0}|{5,1,2,7056000,0}|{5,1,3,151482089,3}}</v>
      </c>
      <c r="CP877" t="str">
        <f t="shared" si="925"/>
        <v>{{5,1,1,10874730,0}|{5,1,2,9878400,0}|{5,1,3,212074925,3}}</v>
      </c>
      <c r="CT877" t="str">
        <f t="shared" si="926"/>
        <v>{{5,1,1,17088862,0}|{5,1,2,15523200,0}|{5,1,3,333260596,3}}</v>
      </c>
    </row>
    <row r="878" spans="85:98" x14ac:dyDescent="0.15">
      <c r="CG878">
        <v>271</v>
      </c>
      <c r="CH878" t="str">
        <f t="shared" si="927"/>
        <v>{{5,1,1,6478912,0}|{5,1,2,5499648,0}|{5,1,3,118069468,3}}</v>
      </c>
      <c r="CL878" t="str">
        <f t="shared" si="924"/>
        <v>{{5,1,1,7314901,0}|{5,1,2,6209280,0}|{5,1,3,133304238,3}}</v>
      </c>
      <c r="CP878" t="str">
        <f t="shared" si="925"/>
        <v>{{5,1,1,12539831,0}|{5,1,2,10644480,0}|{5,1,3,228521552,3}}</v>
      </c>
      <c r="CT878" t="str">
        <f t="shared" si="926"/>
        <v>{{5,1,1,6478912,0}|{5,1,2,5499648,0}|{5,1,3,118069468,3}}</v>
      </c>
    </row>
    <row r="879" spans="85:98" x14ac:dyDescent="0.15">
      <c r="CG879">
        <v>272</v>
      </c>
      <c r="CH879" t="str">
        <f t="shared" si="927"/>
        <v>{{5,1,1,92572,0}|{5,1,2,10780,0}|{5,1,3,231430,3}}</v>
      </c>
      <c r="CL879" t="str">
        <f t="shared" si="924"/>
        <v>{{5,1,1,42078,0}|{5,1,2,4900,0}|{5,1,3,105195,3}}</v>
      </c>
      <c r="CP879" t="str">
        <f t="shared" si="925"/>
        <v>{{5,1,1,100987,0}|{5,1,2,11760,0}|{5,1,3,252469,3}}</v>
      </c>
      <c r="CT879" t="str">
        <f t="shared" si="926"/>
        <v>{{5,1,1,52177,0}|{5,1,2,6076,0}|{5,1,3,130442,3}}</v>
      </c>
    </row>
    <row r="880" spans="85:98" x14ac:dyDescent="0.15">
      <c r="CG880">
        <v>273</v>
      </c>
      <c r="CH880" t="str">
        <f t="shared" si="927"/>
        <v>{{5,1,1,481376,0}|{5,1,2,689920,0}|{5,1,3,14811582,3}}</v>
      </c>
      <c r="CL880" t="str">
        <f t="shared" ref="CL880:CL943" si="928">CL279&amp;CM279&amp;CN279</f>
        <v>{{5,1,1,271321,0}|{5,1,2,388864,0}|{5,1,3,8348346,3}}</v>
      </c>
      <c r="CP880" t="str">
        <f t="shared" ref="CP880:CP943" si="929">CP279&amp;CQ279&amp;CR279</f>
        <v>{{5,1,1,306330,0}|{5,1,2,439040,0}|{5,1,3,9425552,3}}</v>
      </c>
      <c r="CT880" t="str">
        <f t="shared" ref="CT880:CT943" si="930">CT279&amp;CU279&amp;CV279</f>
        <v>{{5,1,1,306330,0}|{5,1,2,439040,0}|{5,1,3,9425552,3}}</v>
      </c>
    </row>
    <row r="881" spans="85:98" x14ac:dyDescent="0.15">
      <c r="CG881">
        <v>274</v>
      </c>
      <c r="CH881" t="str">
        <f t="shared" si="927"/>
        <v>{{5,1,1,1036810,0}|{5,1,2,1293600,0}|{5,1,3,27771716,3}}</v>
      </c>
      <c r="CL881" t="str">
        <f t="shared" si="928"/>
        <v>{{5,1,1,659788,0}|{5,1,2,823200,0}|{5,1,3,17672910,3}}</v>
      </c>
      <c r="CP881" t="str">
        <f t="shared" si="929"/>
        <v>{{5,1,1,584384,0}|{5,1,2,729120,0}|{5,1,3,15653149,3}}</v>
      </c>
      <c r="CT881" t="str">
        <f t="shared" si="930"/>
        <v>{{5,1,1,659788,0}|{5,1,2,823200,0}|{5,1,3,17672910,3}}</v>
      </c>
    </row>
    <row r="882" spans="85:98" x14ac:dyDescent="0.15">
      <c r="CG882">
        <v>275</v>
      </c>
      <c r="CH882" t="str">
        <f t="shared" si="927"/>
        <v>{{5,1,1,1676401,0}|{5,1,2,1886304,0}|{5,1,3,40496211,3}}</v>
      </c>
      <c r="CL882" t="str">
        <f t="shared" si="928"/>
        <v>{{5,1,1,977900,0}|{5,1,2,1100344,0}|{5,1,3,23622790,3}}</v>
      </c>
      <c r="CP882" t="str">
        <f t="shared" si="929"/>
        <v>{{5,1,1,866140,0}|{5,1,2,974590,0}|{5,1,3,20923042,3}}</v>
      </c>
      <c r="CT882" t="str">
        <f t="shared" si="930"/>
        <v>{{5,1,1,866140,0}|{5,1,2,974590,0}|{5,1,3,20923042,3}}</v>
      </c>
    </row>
    <row r="883" spans="85:98" x14ac:dyDescent="0.15">
      <c r="CG883">
        <v>276</v>
      </c>
      <c r="CH883" t="str">
        <f t="shared" si="927"/>
        <v>{{5,1,1,495923,0}|{5,1,2,92400,0}|{5,1,3,1983694,3}}</v>
      </c>
      <c r="CL883" t="str">
        <f t="shared" si="928"/>
        <v>{{5,1,1,279520,0}|{5,1,2,52080,0}|{5,1,3,1118082,3}}</v>
      </c>
      <c r="CP883" t="str">
        <f t="shared" si="929"/>
        <v>{{5,1,1,189352,0}|{5,1,2,35280,0}|{5,1,3,757410,3}}</v>
      </c>
      <c r="CT883" t="str">
        <f t="shared" si="930"/>
        <v>{{5,1,1,0,0}|{5,1,2,0,0}|{5,1,3,0,3}}</v>
      </c>
    </row>
    <row r="884" spans="85:98" x14ac:dyDescent="0.15">
      <c r="CG884">
        <v>277</v>
      </c>
      <c r="CH884" t="str">
        <f t="shared" si="927"/>
        <v>{{5,1,1,284028,0}|{5,1,2,58800,0}|{5,1,3,1262350,3}}</v>
      </c>
      <c r="CL884" t="str">
        <f t="shared" si="928"/>
        <v>{{5,1,1,284028,0}|{5,1,2,58800,0}|{5,1,3,1262350,3}}</v>
      </c>
      <c r="CP884" t="str">
        <f t="shared" si="929"/>
        <v>{{5,1,1,251568,0}|{5,1,2,52080,0}|{5,1,3,1118082,3}}</v>
      </c>
      <c r="CT884" t="str">
        <f t="shared" si="930"/>
        <v>{{5,1,1,446330,0}|{5,1,2,92400,0}|{5,1,3,1983694,3}}</v>
      </c>
    </row>
    <row r="885" spans="85:98" x14ac:dyDescent="0.15">
      <c r="CG885">
        <v>278</v>
      </c>
      <c r="CH885" t="str">
        <f t="shared" si="927"/>
        <v>{{5,1,1,311043,0}|{5,1,2,46569,0}|{5,1,3,999781,3}}</v>
      </c>
      <c r="CL885" t="str">
        <f t="shared" si="928"/>
        <v>{{5,1,1,459158,0}|{5,1,2,68745,0}|{5,1,3,1475868,3}}</v>
      </c>
      <c r="CP885" t="str">
        <f t="shared" si="929"/>
        <v>{{5,1,1,0,0}|{5,1,2,0,0}|{5,1,3,0,3}}</v>
      </c>
      <c r="CT885" t="str">
        <f t="shared" si="930"/>
        <v>{{5,1,1,814636,0}|{5,1,2,121968,0}|{5,1,3,2618476,3}}</v>
      </c>
    </row>
    <row r="886" spans="85:98" x14ac:dyDescent="0.15">
      <c r="CG886">
        <v>279</v>
      </c>
      <c r="CH886" t="str">
        <f t="shared" si="927"/>
        <v>{{5,1,1,0,0}|{5,1,2,0,0}|{5,1,3,0,3}}</v>
      </c>
      <c r="CL886" t="str">
        <f t="shared" si="928"/>
        <v>{{5,1,1,351775,0}|{5,1,2,44688,0}|{5,1,3,959386,3}}</v>
      </c>
      <c r="CP886" t="str">
        <f t="shared" si="929"/>
        <v>{{5,1,1,778930,0}|{5,1,2,98952,0}|{5,1,3,2124355,3}}</v>
      </c>
      <c r="CT886" t="str">
        <f t="shared" si="930"/>
        <v>{{5,1,1,1507607,0}|{5,1,2,191520,0}|{5,1,3,4111656,3}}</v>
      </c>
    </row>
    <row r="887" spans="85:98" x14ac:dyDescent="0.15">
      <c r="CG887">
        <v>280</v>
      </c>
      <c r="CH887" t="str">
        <f t="shared" si="927"/>
        <v>{{5,1,1,2192883,0}|{5,1,2,1404480,0}|{5,1,3,30152148,3}}</v>
      </c>
      <c r="CL887" t="str">
        <f t="shared" si="928"/>
        <v>{{5,1,1,1132989,0}|{5,1,2,725648,0}|{5,1,3,15578610,3}}</v>
      </c>
      <c r="CP887" t="str">
        <f t="shared" si="929"/>
        <v>{{5,1,1,2010143,0}|{5,1,2,1287440,0}|{5,1,3,27639469,3}}</v>
      </c>
      <c r="CT887" t="str">
        <f t="shared" si="930"/>
        <v>{{5,1,1,913701,0}|{5,1,2,585200,0}|{5,1,3,12563395,3}}</v>
      </c>
    </row>
    <row r="888" spans="85:98" x14ac:dyDescent="0.15">
      <c r="CG888">
        <v>281</v>
      </c>
      <c r="CH888" t="str">
        <f t="shared" si="927"/>
        <v>{{5,1,1,3173910,0}|{5,1,2,1540000,0}|{5,1,3,33061567,3}}</v>
      </c>
      <c r="CL888" t="str">
        <f t="shared" si="928"/>
        <v>{{5,1,1,2019761,0}|{5,1,2,980000,0}|{5,1,3,21039179,3}}</v>
      </c>
      <c r="CP888" t="str">
        <f t="shared" si="929"/>
        <v>{{5,1,1,3173910,0}|{5,1,2,1540000,0}|{5,1,3,33061567,3}}</v>
      </c>
      <c r="CT888" t="str">
        <f t="shared" si="930"/>
        <v>{{5,1,1,1442686,0}|{5,1,2,700000,0}|{5,1,3,15027985,3}}</v>
      </c>
    </row>
    <row r="889" spans="85:98" x14ac:dyDescent="0.15">
      <c r="CG889">
        <v>282</v>
      </c>
      <c r="CH889" t="str">
        <f t="shared" si="927"/>
        <v>{{5,1,1,0,0}|{5,1,2,0,0}|{5,1,3,0,3}}</v>
      </c>
      <c r="CL889" t="str">
        <f t="shared" si="928"/>
        <v>{{5,1,1,3965464,0}|{5,1,2,5277440,0}|{5,1,3,113298985,3}}</v>
      </c>
      <c r="CP889" t="str">
        <f t="shared" si="929"/>
        <v>{{5,1,1,3197955,0}|{5,1,2,4256000,0}|{5,1,3,91370149,3}}</v>
      </c>
      <c r="CT889" t="str">
        <f t="shared" si="930"/>
        <v>{{5,1,1,4477137,0}|{5,1,2,5958400,0}|{5,1,3,127918208,3}}</v>
      </c>
    </row>
    <row r="890" spans="85:98" x14ac:dyDescent="0.15">
      <c r="CG890">
        <v>283</v>
      </c>
      <c r="CH890" t="str">
        <f t="shared" si="927"/>
        <v>{{5,1,1,4293435,0}|{5,1,2,6249600,0}|{5,1,3,134169850,3}}</v>
      </c>
      <c r="CL890" t="str">
        <f t="shared" si="928"/>
        <v>{{5,1,1,4847426,0}|{5,1,2,7056000,0}|{5,1,3,151482089,3}}</v>
      </c>
      <c r="CP890" t="str">
        <f t="shared" si="929"/>
        <v>{{5,1,1,4847426,0}|{5,1,2,7056000,0}|{5,1,3,151482089,3}}</v>
      </c>
      <c r="CT890" t="str">
        <f t="shared" si="930"/>
        <v>{{5,1,1,7617384,0}|{5,1,2,11088000,0}|{5,1,3,238043283,3}}</v>
      </c>
    </row>
    <row r="891" spans="85:98" x14ac:dyDescent="0.15">
      <c r="CG891">
        <v>284</v>
      </c>
      <c r="CH891" t="str">
        <f t="shared" si="927"/>
        <v>{{5,1,1,8079044,0}|{5,1,2,13440000,0}|{5,1,3,288537313,3}}</v>
      </c>
      <c r="CL891" t="str">
        <f t="shared" si="928"/>
        <v>{{5,1,1,4712776,0}|{5,1,2,7840000,0}|{5,1,3,168313432,3}}</v>
      </c>
      <c r="CP891" t="str">
        <f t="shared" si="929"/>
        <v>{{5,1,1,3366268,0}|{5,1,2,5600000,0}|{5,1,3,120223880,3}}</v>
      </c>
      <c r="CT891" t="str">
        <f t="shared" si="930"/>
        <v>{{5,1,1,4712776,0}|{5,1,2,7840000,0}|{5,1,3,168313432,3}}</v>
      </c>
    </row>
    <row r="892" spans="85:98" x14ac:dyDescent="0.15">
      <c r="CG892">
        <v>285</v>
      </c>
      <c r="CH892" t="str">
        <f t="shared" si="927"/>
        <v>{{5,1,1,11108686,0}|{5,1,2,12936000,0}|{5,1,3,277717164,3}}</v>
      </c>
      <c r="CL892" t="str">
        <f t="shared" si="928"/>
        <v>{{5,1,1,11108686,0}|{5,1,2,12936000,0}|{5,1,3,277717164,3}}</v>
      </c>
      <c r="CP892" t="str">
        <f t="shared" si="929"/>
        <v>{{5,1,1,2019761,0}|{5,1,2,2352000,0}|{5,1,3,50494029,3}}</v>
      </c>
      <c r="CT892" t="str">
        <f t="shared" si="930"/>
        <v>{{5,1,1,0,0}|{5,1,2,0,0}|{5,1,3,0,3}}</v>
      </c>
    </row>
    <row r="893" spans="85:98" x14ac:dyDescent="0.15">
      <c r="CG893">
        <v>286</v>
      </c>
      <c r="CH893" t="str">
        <f t="shared" si="927"/>
        <v>{{5,1,1,7405790,0}|{5,1,2,7884800,0}|{5,1,3,169275223,3}}</v>
      </c>
      <c r="CL893" t="str">
        <f t="shared" si="928"/>
        <v>{{5,1,1,1346507,0}|{5,1,2,1433600,0}|{5,1,3,30777313,3}}</v>
      </c>
      <c r="CP893" t="str">
        <f t="shared" si="929"/>
        <v>{{5,1,1,7405790,0}|{5,1,2,7884800,0}|{5,1,3,169275223,3}}</v>
      </c>
      <c r="CT893" t="str">
        <f t="shared" si="930"/>
        <v>{{5,1,1,0,0}|{5,1,2,0,0}|{5,1,3,0,3}}</v>
      </c>
    </row>
    <row r="894" spans="85:98" x14ac:dyDescent="0.15">
      <c r="CG894">
        <v>287</v>
      </c>
      <c r="CH894" t="str">
        <f t="shared" si="927"/>
        <v>{{5,1,1,354059,0}|{5,1,2,82460,0}|{5,1,3,1770296,3}}</v>
      </c>
      <c r="CL894" t="str">
        <f t="shared" si="928"/>
        <v>{{5,1,1,239846,0}|{5,1,2,55860,0}|{5,1,3,1199233,3}}</v>
      </c>
      <c r="CP894" t="str">
        <f t="shared" si="929"/>
        <v>{{5,1,1,685276,0}|{5,1,2,159600,0}|{5,1,3,3426380,3}}</v>
      </c>
      <c r="CT894" t="str">
        <f t="shared" si="930"/>
        <v>{{5,1,1,685276,0}|{5,1,2,159600,0}|{5,1,3,3426380,3}}</v>
      </c>
    </row>
    <row r="895" spans="85:98" x14ac:dyDescent="0.15">
      <c r="CG895">
        <v>288</v>
      </c>
      <c r="CH895" t="str">
        <f t="shared" si="927"/>
        <v>{{5,1,1,0,0}|{5,1,2,0,0}|{5,1,3,0,3}}</v>
      </c>
      <c r="CL895" t="str">
        <f t="shared" si="928"/>
        <v>{{5,1,1,390126,0}|{5,1,2,69300,0}|{5,1,3,1487770,3}}</v>
      </c>
      <c r="CP895" t="str">
        <f t="shared" si="929"/>
        <v>{{5,1,1,390126,0}|{5,1,2,69300,0}|{5,1,3,1487770,3}}</v>
      </c>
      <c r="CT895" t="str">
        <f t="shared" si="930"/>
        <v>{{5,1,1,858278,0}|{5,1,2,152460,0}|{5,1,3,3273095,3}}</v>
      </c>
    </row>
    <row r="896" spans="85:98" x14ac:dyDescent="0.15">
      <c r="CG896">
        <v>289</v>
      </c>
      <c r="CH896" t="str">
        <f t="shared" si="927"/>
        <v>{{5,1,1,943396,0}|{5,1,2,145236,0}|{5,1,3,3118006,3}}</v>
      </c>
      <c r="CL896" t="str">
        <f t="shared" si="928"/>
        <v>{{5,1,1,943396,0}|{5,1,2,145236,0}|{5,1,3,3118006,3}}</v>
      </c>
      <c r="CP896" t="str">
        <f t="shared" si="929"/>
        <v>{{5,1,1,1482480,0}|{5,1,2,228228,0}|{5,1,3,4899724,3}}</v>
      </c>
      <c r="CT896" t="str">
        <f t="shared" si="930"/>
        <v>{{5,1,1,835579,0}|{5,1,2,128637,0}|{5,1,3,2761662,3}}</v>
      </c>
    </row>
    <row r="897" spans="85:98" x14ac:dyDescent="0.15">
      <c r="CG897">
        <v>290</v>
      </c>
      <c r="CH897" t="str">
        <f t="shared" si="927"/>
        <v>{{5,1,1,2186030,0}|{5,1,2,1738044,0}|{5,1,3,37313284,3}}</v>
      </c>
      <c r="CL897" t="str">
        <f t="shared" si="928"/>
        <v>{{5,1,1,834666,0}|{5,1,2,663616,0}|{5,1,3,14246890,3}}</v>
      </c>
      <c r="CP897" t="str">
        <f t="shared" si="929"/>
        <v>{{5,1,1,2186030,0}|{5,1,2,1738044,0}|{5,1,3,37313284,3}}</v>
      </c>
      <c r="CT897" t="str">
        <f t="shared" si="930"/>
        <v>{{5,1,1,2186030,0}|{5,1,2,1738044,0}|{5,1,3,37313284,3}}</v>
      </c>
    </row>
    <row r="898" spans="85:98" x14ac:dyDescent="0.15">
      <c r="CG898">
        <v>291</v>
      </c>
      <c r="CH898" t="str">
        <f t="shared" si="927"/>
        <v>{{5,1,1,3491301,0}|{5,1,2,2156000,0}|{5,1,3,46286193,3}}</v>
      </c>
      <c r="CL898" t="str">
        <f t="shared" si="928"/>
        <v>{{5,1,1,1586955,0}|{5,1,2,980000,0}|{5,1,3,21039179,3}}</v>
      </c>
      <c r="CP898" t="str">
        <f t="shared" si="929"/>
        <v>{{5,1,1,3491301,0}|{5,1,2,2156000,0}|{5,1,3,46286193,3}}</v>
      </c>
      <c r="CT898" t="str">
        <f t="shared" si="930"/>
        <v>{{5,1,1,2221737,0}|{5,1,2,1372000,0}|{5,1,3,29454850,3}}</v>
      </c>
    </row>
    <row r="899" spans="85:98" x14ac:dyDescent="0.15">
      <c r="CG899">
        <v>292</v>
      </c>
      <c r="CH899" t="str">
        <f t="shared" si="927"/>
        <v>{{5,1,1,4964825,0}|{5,1,2,8639680,0}|{5,1,3,185481402,3}}</v>
      </c>
      <c r="CL899" t="str">
        <f t="shared" si="928"/>
        <v>{{5,1,1,4397416,0}|{5,1,2,7652288,0}|{5,1,3,164283528,3}}</v>
      </c>
      <c r="CP899" t="str">
        <f t="shared" si="929"/>
        <v>{{5,1,1,4964825,0}|{5,1,2,8639680,0}|{5,1,3,185481402,3}}</v>
      </c>
      <c r="CT899" t="str">
        <f t="shared" si="930"/>
        <v>{{5,1,1,7801868,0}|{5,1,2,13576640,0}|{5,1,3,291470776,3}}</v>
      </c>
    </row>
    <row r="900" spans="85:98" x14ac:dyDescent="0.15">
      <c r="CG900">
        <v>293</v>
      </c>
      <c r="CH900" t="str">
        <f t="shared" si="927"/>
        <v>{{5,1,1,8521949,0}|{5,1,2,16632000,0}|{5,1,3,357064925,3}}</v>
      </c>
      <c r="CL900" t="str">
        <f t="shared" si="928"/>
        <v>{{5,1,1,9296672,0}|{5,1,2,18144000,0}|{5,1,3,389525372,3}}</v>
      </c>
      <c r="CP900" t="str">
        <f t="shared" si="929"/>
        <v>{{5,1,1,9296672,0}|{5,1,2,18144000,0}|{5,1,3,389525372,3}}</v>
      </c>
      <c r="CT900" t="str">
        <f t="shared" si="930"/>
        <v>{{5,1,1,1549445,0}|{5,1,2,3024000,0}|{5,1,3,64920895,3}}</v>
      </c>
    </row>
    <row r="901" spans="85:98" x14ac:dyDescent="0.15">
      <c r="CG901">
        <v>294</v>
      </c>
      <c r="CH901" t="str">
        <f t="shared" si="927"/>
        <v>{{5,1,1,9129320,0}|{5,1,2,20832000,0}|{5,1,3,447232835,3}}</v>
      </c>
      <c r="CL901" t="str">
        <f t="shared" si="928"/>
        <v>{{5,1,1,4716815,0}|{5,1,2,10763200,0}|{5,1,3,231070298,3}}</v>
      </c>
      <c r="CP901" t="str">
        <f t="shared" si="929"/>
        <v>{{5,1,1,3803883,0}|{5,1,2,8680000,0}|{5,1,3,186347014,3}}</v>
      </c>
      <c r="CT901" t="str">
        <f t="shared" si="930"/>
        <v>{{5,1,1,8368543,0}|{5,1,2,19096000,0}|{5,1,3,409963432,3}}</v>
      </c>
    </row>
    <row r="902" spans="85:98" x14ac:dyDescent="0.15">
      <c r="CG902">
        <v>295</v>
      </c>
      <c r="CH902" t="str">
        <f t="shared" si="927"/>
        <v>{{5,1,1,8058847,0}|{5,1,2,13171200,0}|{5,1,3,282766567,3}}</v>
      </c>
      <c r="CL902" t="str">
        <f t="shared" si="928"/>
        <v>{{5,1,1,7137835,0}|{5,1,2,11665920,0}|{5,1,3,250450387,3}}</v>
      </c>
      <c r="CP902" t="str">
        <f t="shared" si="929"/>
        <v>{{5,1,1,7137835,0}|{5,1,2,11665920,0}|{5,1,3,250450387,3}}</v>
      </c>
      <c r="CT902" t="str">
        <f t="shared" si="930"/>
        <v>{{5,1,1,13815166,0}|{5,1,2,22579200,0}|{5,1,3,484742686,3}}</v>
      </c>
    </row>
    <row r="903" spans="85:98" x14ac:dyDescent="0.15">
      <c r="CG903">
        <v>296</v>
      </c>
      <c r="CH903" t="str">
        <f t="shared" si="927"/>
        <v>{{5,1,1,37702,0}|{5,1,2,5488,0}|{5,1,3,117819,3}}</v>
      </c>
      <c r="CL903" t="str">
        <f t="shared" si="928"/>
        <v>{{5,1,1,33393,0}|{5,1,2,4860,0}|{5,1,3,104354,3}}</v>
      </c>
      <c r="CP903" t="str">
        <f t="shared" si="929"/>
        <v>{{5,1,1,33393,0}|{5,1,2,4860,0}|{5,1,3,104354,3}}</v>
      </c>
      <c r="CT903" t="str">
        <f t="shared" si="930"/>
        <v>{{5,1,1,64632,0}|{5,1,2,9408,0}|{5,1,3,201976,3}}</v>
      </c>
    </row>
    <row r="904" spans="85:98" x14ac:dyDescent="0.15">
      <c r="CG904">
        <v>297</v>
      </c>
      <c r="CH904" t="str">
        <f t="shared" si="927"/>
        <v>{{5,1,1,437614,0}|{5,1,2,627200,0}|{5,1,3,13465074,3}}</v>
      </c>
      <c r="CL904" t="str">
        <f t="shared" si="928"/>
        <v>{{5,1,1,437614,0}|{5,1,2,627200,0}|{5,1,3,13465074,3}}</v>
      </c>
      <c r="CP904" t="str">
        <f t="shared" si="929"/>
        <v>{{5,1,1,131284,0}|{5,1,2,188160,0}|{5,1,3,4039522,3}}</v>
      </c>
      <c r="CT904" t="str">
        <f t="shared" si="930"/>
        <v>{{5,1,1,503257,0}|{5,1,2,721280,0}|{5,1,3,15484835,3}}</v>
      </c>
    </row>
    <row r="905" spans="85:98" x14ac:dyDescent="0.15">
      <c r="CG905">
        <v>298</v>
      </c>
      <c r="CH905" t="str">
        <f t="shared" si="927"/>
        <v>{{5,1,1,417417,0}|{5,1,2,567616,0}|{5,1,3,12185892,3}}</v>
      </c>
      <c r="CL905" t="str">
        <f t="shared" si="928"/>
        <v>{{5,1,1,417417,0}|{5,1,2,567616,0}|{5,1,3,12185892,3}}</v>
      </c>
      <c r="CP905" t="str">
        <f t="shared" si="929"/>
        <v>{{5,1,1,250450,0}|{5,1,2,340569,0}|{5,1,3,7311535,3}}</v>
      </c>
      <c r="CT905" t="str">
        <f t="shared" si="930"/>
        <v>{{5,1,1,0,0}|{5,1,2,0,0}|{5,1,3,0,3}}</v>
      </c>
    </row>
    <row r="906" spans="85:98" x14ac:dyDescent="0.15">
      <c r="CG906">
        <v>299</v>
      </c>
      <c r="CH906" t="str">
        <f t="shared" si="927"/>
        <v>{{5,1,1,532207,0}|{5,1,2,690233,0}|{5,1,3,14818314,3}}</v>
      </c>
      <c r="CL906" t="str">
        <f t="shared" si="928"/>
        <v>{{5,1,1,360527,0}|{5,1,2,467577,0}|{5,1,3,10038213,3}}</v>
      </c>
      <c r="CP906" t="str">
        <f t="shared" si="929"/>
        <v>{{5,1,1,1030078,0}|{5,1,2,1335936,0}|{5,1,3,28680608,3}}</v>
      </c>
      <c r="CT906" t="str">
        <f t="shared" si="930"/>
        <v>{{5,1,1,1030078,0}|{5,1,2,1335936,0}|{5,1,3,28680608,3}}</v>
      </c>
    </row>
    <row r="907" spans="85:98" x14ac:dyDescent="0.15">
      <c r="CG907">
        <v>300</v>
      </c>
      <c r="CH907" t="str">
        <f t="shared" si="927"/>
        <v>{{5,1,1,954337,0}|{5,1,2,1048208,0}|{5,1,3,22503505,3}}</v>
      </c>
      <c r="CL907" t="str">
        <f t="shared" si="928"/>
        <v>{{5,1,1,1499672,0}|{5,1,2,1647184,0}|{5,1,3,35362652,3}}</v>
      </c>
      <c r="CP907" t="str">
        <f t="shared" si="929"/>
        <v>{{5,1,1,845270,0}|{5,1,2,928412,0}|{5,1,3,19931676,3}}</v>
      </c>
      <c r="CT907" t="str">
        <f t="shared" si="930"/>
        <v>{{5,1,1,954337,0}|{5,1,2,1048208,0}|{5,1,3,22503505,3}}</v>
      </c>
    </row>
    <row r="908" spans="85:98" x14ac:dyDescent="0.15">
      <c r="CG908">
        <v>301</v>
      </c>
      <c r="CH908" t="str">
        <f t="shared" si="927"/>
        <v>{{5,1,1,264492,0}|{5,1,2,98560,0}|{5,1,3,2115940,3}}</v>
      </c>
      <c r="CL908" t="str">
        <f t="shared" si="928"/>
        <v>{{5,1,1,149077,0}|{5,1,2,55552,0}|{5,1,3,1192620,3}}</v>
      </c>
      <c r="CP908" t="str">
        <f t="shared" si="929"/>
        <v>{{5,1,1,168313,0}|{5,1,2,62720,0}|{5,1,3,1346507,3}}</v>
      </c>
      <c r="CT908" t="str">
        <f t="shared" si="930"/>
        <v>{{5,1,1,168313,0}|{5,1,2,62720,0}|{5,1,3,1346507,3}}</v>
      </c>
    </row>
    <row r="909" spans="85:98" x14ac:dyDescent="0.15">
      <c r="CG909">
        <v>302</v>
      </c>
      <c r="CH909" t="str">
        <f t="shared" si="927"/>
        <v>{{5,1,1,343840,0}|{5,1,2,98560,0}|{5,1,3,2115940,3}}</v>
      </c>
      <c r="CL909" t="str">
        <f t="shared" si="928"/>
        <v>{{5,1,1,193800,0}|{5,1,2,55552,0}|{5,1,3,1192620,3}}</v>
      </c>
      <c r="CP909" t="str">
        <f t="shared" si="929"/>
        <v>{{5,1,1,218807,0}|{5,1,2,62720,0}|{5,1,3,1346507,3}}</v>
      </c>
      <c r="CT909" t="str">
        <f t="shared" si="930"/>
        <v>{{5,1,1,218807,0}|{5,1,2,62720,0}|{5,1,3,1346507,3}}</v>
      </c>
    </row>
    <row r="910" spans="85:98" x14ac:dyDescent="0.15">
      <c r="CG910">
        <v>303</v>
      </c>
      <c r="CH910" t="str">
        <f t="shared" si="927"/>
        <v>{{5,1,1,1252251,0}|{5,1,2,187488,0}|{5,1,3,4025095,3}}</v>
      </c>
      <c r="CL910" t="str">
        <f t="shared" si="928"/>
        <v>{{5,1,1,646996,0}|{5,1,2,96868,0}|{5,1,3,2079632,3}}</v>
      </c>
      <c r="CP910" t="str">
        <f t="shared" si="929"/>
        <v>{{5,1,1,1147897,0}|{5,1,2,171864,0}|{5,1,3,3689670,3}}</v>
      </c>
      <c r="CT910" t="str">
        <f t="shared" si="930"/>
        <v>{{5,1,1,521771,0}|{5,1,2,78120,0}|{5,1,3,1677123,3}}</v>
      </c>
    </row>
    <row r="911" spans="85:98" x14ac:dyDescent="0.15">
      <c r="CG911">
        <v>304</v>
      </c>
      <c r="CH911" t="str">
        <f t="shared" si="927"/>
        <v>{{5,1,1,0,0}|{5,1,2,0,0}|{5,1,3,0,3}}</v>
      </c>
      <c r="CL911" t="str">
        <f t="shared" si="928"/>
        <v>{{5,1,1,925723,0}|{5,1,2,117600,0}|{5,1,3,2524701,3}}</v>
      </c>
      <c r="CP911" t="str">
        <f t="shared" si="929"/>
        <v>{{5,1,1,925723,0}|{5,1,2,117600,0}|{5,1,3,2524701,3}}</v>
      </c>
      <c r="CT911" t="str">
        <f t="shared" si="930"/>
        <v>{{5,1,1,2036592,0}|{5,1,2,258720,0}|{5,1,3,5554343,3}}</v>
      </c>
    </row>
    <row r="912" spans="85:98" x14ac:dyDescent="0.15">
      <c r="CG912">
        <v>305</v>
      </c>
      <c r="CH912" t="str">
        <f t="shared" si="927"/>
        <v>{{5,1,1,3279707,0}|{5,1,2,2100560,0}|{5,1,3,45095977,3}}</v>
      </c>
      <c r="CL912" t="str">
        <f t="shared" si="928"/>
        <v>{{5,1,1,1848562,0}|{5,1,2,1183952,0}|{5,1,3,25417732,3}}</v>
      </c>
      <c r="CP912" t="str">
        <f t="shared" si="929"/>
        <v>{{5,1,1,1848562,0}|{5,1,2,1183952,0}|{5,1,3,25417732,3}}</v>
      </c>
      <c r="CT912" t="str">
        <f t="shared" si="930"/>
        <v>{{5,1,1,3279707,0}|{5,1,2,2100560,0}|{5,1,3,45095977,3}}</v>
      </c>
    </row>
    <row r="913" spans="85:98" x14ac:dyDescent="0.15">
      <c r="CG913">
        <v>306</v>
      </c>
      <c r="CH913" t="str">
        <f t="shared" si="927"/>
        <v>{{5,1,1,3231617,0}|{5,1,2,1568000,0}|{5,1,3,33662686,3}}</v>
      </c>
      <c r="CL913" t="str">
        <f t="shared" si="928"/>
        <v>{{5,1,1,2308298,0}|{5,1,2,1120000,0}|{5,1,3,24044776,3}}</v>
      </c>
      <c r="CP913" t="str">
        <f t="shared" si="929"/>
        <v>{{5,1,1,3231617,0}|{5,1,2,1568000,0}|{5,1,3,33662686,3}}</v>
      </c>
      <c r="CT913" t="str">
        <f t="shared" si="930"/>
        <v>{{5,1,1,5539916,0}|{5,1,2,2688000,0}|{5,1,3,57707462,3}}</v>
      </c>
    </row>
    <row r="914" spans="85:98" x14ac:dyDescent="0.15">
      <c r="CG914">
        <v>307</v>
      </c>
      <c r="CH914" t="str">
        <f t="shared" si="927"/>
        <v>{{5,1,1,7304802,0}|{5,1,2,9721600,0}|{5,1,3,208708656,3}}</v>
      </c>
      <c r="CL914" t="str">
        <f t="shared" si="928"/>
        <v>{{5,1,1,4382881,0}|{5,1,2,5832960,0}|{5,1,3,125225193,3}}</v>
      </c>
      <c r="CP914" t="str">
        <f t="shared" si="929"/>
        <v>{{5,1,1,11478975,0}|{5,1,2,15276800,0}|{5,1,3,327970745,3}}</v>
      </c>
      <c r="CT914" t="str">
        <f t="shared" si="930"/>
        <v>{{5,1,1,12522519,0}|{5,1,2,16665600,0}|{5,1,3,357786268,3}}</v>
      </c>
    </row>
    <row r="915" spans="85:98" x14ac:dyDescent="0.15">
      <c r="CG915">
        <v>308</v>
      </c>
      <c r="CH915" t="str">
        <f t="shared" si="927"/>
        <v>{{5,1,1,7540441,0}|{5,1,2,10976000,0}|{5,1,3,235638805,3}}</v>
      </c>
      <c r="CL915" t="str">
        <f t="shared" si="928"/>
        <v>{{5,1,1,4524265,0}|{5,1,2,6585600,0}|{5,1,3,141383283,3}}</v>
      </c>
      <c r="CP915" t="str">
        <f t="shared" si="929"/>
        <v>{{5,1,1,7540441,0}|{5,1,2,10976000,0}|{5,1,3,235638805,3}}</v>
      </c>
      <c r="CT915" t="str">
        <f t="shared" si="930"/>
        <v>{{5,1,1,0,0}|{5,1,2,0,0}|{5,1,3,0,3}}</v>
      </c>
    </row>
    <row r="916" spans="85:98" x14ac:dyDescent="0.15">
      <c r="CG916">
        <v>309</v>
      </c>
      <c r="CH916" t="str">
        <f t="shared" si="927"/>
        <v>{{5,1,1,12623507,0}|{5,1,2,21000000,0}|{5,1,3,450839552,3}}</v>
      </c>
      <c r="CL916" t="str">
        <f t="shared" si="928"/>
        <v>{{5,1,1,5259794,0}|{5,1,2,8750000,0}|{5,1,3,187849813,3}}</v>
      </c>
      <c r="CP916" t="str">
        <f t="shared" si="929"/>
        <v>{{5,1,1,5259794,0}|{5,1,2,8750000,0}|{5,1,3,187849813,3}}</v>
      </c>
      <c r="CT916" t="str">
        <f t="shared" si="930"/>
        <v>{{5,1,1,12623507,0}|{5,1,2,21000000,0}|{5,1,3,450839552,3}}</v>
      </c>
    </row>
    <row r="917" spans="85:98" x14ac:dyDescent="0.15">
      <c r="CG917">
        <v>310</v>
      </c>
      <c r="CH917" t="str">
        <f t="shared" si="927"/>
        <v>{{5,1,1,19909074,0}|{5,1,2,23184000,0}|{5,1,3,497726865,3}}</v>
      </c>
      <c r="CL917" t="str">
        <f t="shared" si="928"/>
        <v>{{5,1,1,4645450,0}|{5,1,2,5409600,0}|{5,1,3,116136268,3}}</v>
      </c>
      <c r="CP917" t="str">
        <f t="shared" si="929"/>
        <v>{{5,1,1,11613626,0}|{5,1,2,13524000,0}|{5,1,3,290340671,3}}</v>
      </c>
      <c r="CT917" t="str">
        <f t="shared" si="930"/>
        <v>{{5,1,1,19909074,0}|{5,1,2,23184000,0}|{5,1,3,497726865,3}}</v>
      </c>
    </row>
    <row r="918" spans="85:98" x14ac:dyDescent="0.15">
      <c r="CG918">
        <v>311</v>
      </c>
      <c r="CH918" t="str">
        <f t="shared" si="927"/>
        <v>{{5,1,1,22217373,0}|{5,1,2,23654400,0}|{5,1,3,507825671,3}}</v>
      </c>
      <c r="CL918" t="str">
        <f t="shared" si="928"/>
        <v>{{5,1,1,9257238,0}|{5,1,2,9856000,0}|{5,1,3,211594029,3}}</v>
      </c>
      <c r="CP918" t="str">
        <f t="shared" si="929"/>
        <v>{{5,1,1,22217373,0}|{5,1,2,23654400,0}|{5,1,3,507825671,3}}</v>
      </c>
      <c r="CT918" t="str">
        <f t="shared" si="930"/>
        <v>{{5,1,1,9257238,0}|{5,1,2,9856000,0}|{5,1,3,211594029,3}}</v>
      </c>
    </row>
    <row r="919" spans="85:98" x14ac:dyDescent="0.15">
      <c r="CG919">
        <v>312</v>
      </c>
      <c r="CH919" t="str">
        <f t="shared" si="927"/>
        <v>{{5,1,1,1096441,0}|{5,1,2,255360,0}|{5,1,3,5482208,3}}</v>
      </c>
      <c r="CL919" t="str">
        <f t="shared" si="928"/>
        <v>{{5,1,1,456850,0}|{5,1,2,106400,0}|{5,1,3,2284253,3}}</v>
      </c>
      <c r="CP919" t="str">
        <f t="shared" si="929"/>
        <v>{{5,1,1,1005071,0}|{5,1,2,234080,0}|{5,1,3,5025357,3}}</v>
      </c>
      <c r="CT919" t="str">
        <f t="shared" si="930"/>
        <v>{{5,1,1,566494,0}|{5,1,2,131936,0}|{5,1,3,2832474,3}}</v>
      </c>
    </row>
    <row r="920" spans="85:98" x14ac:dyDescent="0.15">
      <c r="CG920">
        <v>313</v>
      </c>
      <c r="CH920" t="str">
        <f t="shared" si="927"/>
        <v>{{5,1,1,1209391,0}|{5,1,2,214830,0}|{5,1,3,4612088,3}}</v>
      </c>
      <c r="CL920" t="str">
        <f t="shared" si="928"/>
        <v>{{5,1,1,769613,0}|{5,1,2,136710,0}|{5,1,3,2934965,3}}</v>
      </c>
      <c r="CP920" t="str">
        <f t="shared" si="929"/>
        <v>{{5,1,1,681657,0}|{5,1,2,121086,0}|{5,1,3,2599540,3}}</v>
      </c>
      <c r="CT920" t="str">
        <f t="shared" si="930"/>
        <v>{{5,1,1,769613,0}|{5,1,2,136710,0}|{5,1,3,2934965,3}}</v>
      </c>
    </row>
    <row r="921" spans="85:98" x14ac:dyDescent="0.15">
      <c r="CG921">
        <v>314</v>
      </c>
      <c r="CH921" t="str">
        <f t="shared" si="927"/>
        <v>{{5,1,1,2383318,0}|{5,1,2,366912,0}|{5,1,3,7877068,3}}</v>
      </c>
      <c r="CL921" t="str">
        <f t="shared" si="928"/>
        <v>{{5,1,1,834161,0}|{5,1,2,128419,0}|{5,1,3,2756973,3}}</v>
      </c>
      <c r="CP921" t="str">
        <f t="shared" si="929"/>
        <v>{{5,1,1,2184708,0}|{5,1,2,336336,0}|{5,1,3,7220645,3}}</v>
      </c>
      <c r="CT921" t="str">
        <f t="shared" si="930"/>
        <v>{{5,1,1,1390268,0}|{5,1,2,214032,0}|{5,1,3,4594956,3}}</v>
      </c>
    </row>
    <row r="922" spans="85:98" x14ac:dyDescent="0.15">
      <c r="CG922">
        <v>315</v>
      </c>
      <c r="CH922" t="str">
        <f t="shared" si="927"/>
        <v>{{5,1,1,3566681,0}|{5,1,2,2835756,0}|{5,1,3,60879569,3}}</v>
      </c>
      <c r="CL922" t="str">
        <f t="shared" si="928"/>
        <v>{{5,1,1,2269706,0}|{5,1,2,1804572,0}|{5,1,3,38741544,3}}</v>
      </c>
      <c r="CP922" t="str">
        <f t="shared" si="929"/>
        <v>{{5,1,1,2010311,0}|{5,1,2,1598335,0}|{5,1,3,34313939,3}}</v>
      </c>
      <c r="CT922" t="str">
        <f t="shared" si="930"/>
        <v>{{5,1,1,2269706,0}|{5,1,2,1804572,0}|{5,1,3,38741544,3}}</v>
      </c>
    </row>
    <row r="923" spans="85:98" x14ac:dyDescent="0.15">
      <c r="CG923">
        <v>316</v>
      </c>
      <c r="CH923" t="str">
        <f t="shared" si="927"/>
        <v>{{5,1,1,5586082,0}|{5,1,2,3449600,0}|{5,1,3,74057910,3}}</v>
      </c>
      <c r="CL923" t="str">
        <f t="shared" si="928"/>
        <v>{{5,1,1,3554779,0}|{5,1,2,2195200,0}|{5,1,3,47127761,3}}</v>
      </c>
      <c r="CP923" t="str">
        <f t="shared" si="929"/>
        <v>{{5,1,1,3148519,0}|{5,1,2,1944320,0}|{5,1,3,41741731,3}}</v>
      </c>
      <c r="CT923" t="str">
        <f t="shared" si="930"/>
        <v>{{5,1,1,3554779,0}|{5,1,2,2195200,0}|{5,1,3,47127761,3}}</v>
      </c>
    </row>
    <row r="924" spans="85:98" x14ac:dyDescent="0.15">
      <c r="CG924">
        <v>317</v>
      </c>
      <c r="CH924" t="str">
        <f t="shared" si="927"/>
        <v>{{5,1,1,8100504,0}|{5,1,2,14096320,0}|{5,1,3,302627552,3}}</v>
      </c>
      <c r="CL924" t="str">
        <f t="shared" si="928"/>
        <v>{{5,1,1,4860302,0}|{5,1,2,8457792,0}|{5,1,3,181576531,3}}</v>
      </c>
      <c r="CP924" t="str">
        <f t="shared" si="929"/>
        <v>{{5,1,1,12729364,0}|{5,1,2,22151360,0}|{5,1,3,475557581,3}}</v>
      </c>
      <c r="CT924" t="str">
        <f t="shared" si="930"/>
        <v>{{5,1,1,13886579,0}|{5,1,2,24165120,0}|{5,1,3,518790089,3}}</v>
      </c>
    </row>
    <row r="925" spans="85:98" x14ac:dyDescent="0.15">
      <c r="CG925">
        <v>318</v>
      </c>
      <c r="CH925" t="str">
        <f t="shared" si="927"/>
        <v>{{5,1,1,13256365,0}|{5,1,2,25872000,0}|{5,1,3,555434328,3}}</v>
      </c>
      <c r="CL925" t="str">
        <f t="shared" si="928"/>
        <v>{{5,1,1,13256365,0}|{5,1,2,25872000,0}|{5,1,3,555434328,3}}</v>
      </c>
      <c r="CP925" t="str">
        <f t="shared" si="929"/>
        <v>{{5,1,1,6025620,0}|{5,1,2,11760000,0}|{5,1,3,252470149,3}}</v>
      </c>
      <c r="CT925" t="str">
        <f t="shared" si="930"/>
        <v>{{5,1,1,8435869,0}|{5,1,2,16464000,0}|{5,1,3,353458208,3}}</v>
      </c>
    </row>
    <row r="926" spans="85:98" x14ac:dyDescent="0.15">
      <c r="CG926">
        <v>319</v>
      </c>
      <c r="CH926" t="str">
        <f t="shared" si="927"/>
        <v>{{5,1,1,14264563,0}|{5,1,2,32550000,0}|{5,1,3,698801305,3}}</v>
      </c>
      <c r="CL926" t="str">
        <f t="shared" si="928"/>
        <v>{{5,1,1,3328398,0}|{5,1,2,7595000,0}|{5,1,3,163053638,3}}</v>
      </c>
      <c r="CP926" t="str">
        <f t="shared" si="929"/>
        <v>{{5,1,1,8320995,0}|{5,1,2,18987500,0}|{5,1,3,407634095,3}}</v>
      </c>
      <c r="CT926" t="str">
        <f t="shared" si="930"/>
        <v>{{5,1,1,14264563,0}|{5,1,2,32550000,0}|{5,1,3,698801305,3}}</v>
      </c>
    </row>
    <row r="927" spans="85:98" x14ac:dyDescent="0.15">
      <c r="CG927">
        <v>320</v>
      </c>
      <c r="CH927" t="str">
        <f t="shared" si="927"/>
        <v>{{5,1,1,20804982,0}|{5,1,2,34003200,0}|{5,1,3,729999402,3}}</v>
      </c>
      <c r="CL927" t="str">
        <f t="shared" si="928"/>
        <v>{{5,1,1,13239534,0}|{5,1,2,21638400,0}|{5,1,3,464545074,3}}</v>
      </c>
      <c r="CP927" t="str">
        <f t="shared" si="929"/>
        <v>{{5,1,1,11726444,0}|{5,1,2,19165440,0}|{5,1,3,411454208,3}}</v>
      </c>
      <c r="CT927" t="str">
        <f t="shared" si="930"/>
        <v>{{5,1,1,13239534,0}|{5,1,2,21638400,0}|{5,1,3,464545074,3}}</v>
      </c>
    </row>
    <row r="928" spans="85:98" x14ac:dyDescent="0.15">
      <c r="CG928">
        <v>321</v>
      </c>
      <c r="CH928" t="str">
        <f t="shared" si="927"/>
        <v>{{5,1,1,13200822,0}|{5,1,2,20165376,0}|{5,1,3,432921385,3}}</v>
      </c>
      <c r="CL928" t="str">
        <f t="shared" si="928"/>
        <v>{{5,1,1,14904154,0}|{5,1,2,22767360,0}|{5,1,3,488782208,3}}</v>
      </c>
      <c r="CP928" t="str">
        <f t="shared" si="929"/>
        <v>{{5,1,1,14904154,0}|{5,1,2,22767360,0}|{5,1,3,488782208,3}}</v>
      </c>
      <c r="CT928" t="str">
        <f t="shared" si="930"/>
        <v>{{5,1,1,23420813,0}|{5,1,2,35777280,0}|{5,1,3,768086328,3}}</v>
      </c>
    </row>
    <row r="929" spans="85:98" x14ac:dyDescent="0.15">
      <c r="CG929">
        <v>322</v>
      </c>
      <c r="CH929" t="str">
        <f t="shared" ref="CH929:CH992" si="931">CH328&amp;CI328&amp;CJ328</f>
        <v>{{5,1,1,1348911,0}|{5,1,2,172480,0}|{5,1,3,3702895,3}}</v>
      </c>
      <c r="CL929" t="str">
        <f t="shared" si="928"/>
        <v>{{5,1,1,613141,0}|{5,1,2,78400,0}|{5,1,3,1683134,3}}</v>
      </c>
      <c r="CP929" t="str">
        <f t="shared" si="929"/>
        <v>{{5,1,1,1348911,0}|{5,1,2,172480,0}|{5,1,3,3702895,3}}</v>
      </c>
      <c r="CT929" t="str">
        <f t="shared" si="930"/>
        <v>{{5,1,1,858398,0}|{5,1,2,109760,0}|{5,1,3,2356388,3}}</v>
      </c>
    </row>
    <row r="930" spans="85:98" x14ac:dyDescent="0.15">
      <c r="CG930">
        <v>323</v>
      </c>
      <c r="CH930" t="str">
        <f t="shared" si="931"/>
        <v>{{5,1,1,1639853,0}|{5,1,2,157542,0}|{5,1,3,3382198,3}}</v>
      </c>
      <c r="CL930" t="str">
        <f t="shared" si="928"/>
        <v>{{5,1,1,745388,0}|{5,1,2,71610,0}|{5,1,3,1537362,3}}</v>
      </c>
      <c r="CP930" t="str">
        <f t="shared" si="929"/>
        <v>{{5,1,1,1788931,0}|{5,1,2,171864,0}|{5,1,3,3689670,3}}</v>
      </c>
      <c r="CT930" t="str">
        <f t="shared" si="930"/>
        <v>{{5,1,1,924281,0}|{5,1,2,88796,0}|{5,1,3,1906329,3}}</v>
      </c>
    </row>
    <row r="931" spans="85:98" x14ac:dyDescent="0.15">
      <c r="CG931">
        <v>324</v>
      </c>
      <c r="CH931" t="str">
        <f t="shared" si="931"/>
        <v>{{5,1,1,1885110,0}|{5,1,2,159152,0}|{5,1,3,3416762,3}}</v>
      </c>
      <c r="CL931" t="str">
        <f t="shared" si="928"/>
        <v>{{5,1,1,754044,0}|{5,1,2,63660,0}|{5,1,3,1366705,3}}</v>
      </c>
      <c r="CP931" t="str">
        <f t="shared" si="929"/>
        <v>{{5,1,1,0,0}|{5,1,2,0,0}|{5,1,3,0,3}}</v>
      </c>
      <c r="CT931" t="str">
        <f t="shared" si="930"/>
        <v>{{5,1,1,2962316,0}|{5,1,2,250096,0}|{5,1,3,5369198,3}}</v>
      </c>
    </row>
    <row r="932" spans="85:98" x14ac:dyDescent="0.15">
      <c r="CG932">
        <v>325</v>
      </c>
      <c r="CH932" t="str">
        <f t="shared" si="931"/>
        <v>{{5,1,1,4817070,0}|{5,1,2,2124430,0}|{5,1,3,45608431,3}}</v>
      </c>
      <c r="CL932" t="str">
        <f t="shared" si="928"/>
        <v>{{5,1,1,2189577,0}|{5,1,2,965650,0}|{5,1,3,20731105,3}}</v>
      </c>
      <c r="CP932" t="str">
        <f t="shared" si="929"/>
        <v>{{5,1,1,2715075,0}|{5,1,2,1197406,0}|{5,1,3,25706570,3}}</v>
      </c>
      <c r="CT932" t="str">
        <f t="shared" si="930"/>
        <v>{{5,1,1,5254985,0}|{5,1,2,2317560,0}|{5,1,3,49754652,3}}</v>
      </c>
    </row>
    <row r="933" spans="85:98" x14ac:dyDescent="0.15">
      <c r="CG933">
        <v>326</v>
      </c>
      <c r="CH933" t="str">
        <f t="shared" si="931"/>
        <v>{{5,1,1,8217542,0}|{5,1,2,2822400,0}|{5,1,3,60592835,3}}</v>
      </c>
      <c r="CL933" t="str">
        <f t="shared" si="928"/>
        <v>{{5,1,1,4245730,0}|{5,1,2,1458240,0}|{5,1,3,31306298,3}}</v>
      </c>
      <c r="CP933" t="str">
        <f t="shared" si="929"/>
        <v>{{5,1,1,4793566,0}|{5,1,2,1646400,0}|{5,1,3,35345820,3}}</v>
      </c>
      <c r="CT933" t="str">
        <f t="shared" si="930"/>
        <v>{{5,1,1,4245730,0}|{5,1,2,1458240,0}|{5,1,3,31306298,3}}</v>
      </c>
    </row>
    <row r="934" spans="85:98" x14ac:dyDescent="0.15">
      <c r="CG934">
        <v>327</v>
      </c>
      <c r="CH934" t="str">
        <f t="shared" si="931"/>
        <v>{{5,1,1,10944160,0}|{5,1,2,10572240,0}|{5,1,3,226970664,3}}</v>
      </c>
      <c r="CL934" t="str">
        <f t="shared" si="928"/>
        <v>{{5,1,1,10944160,0}|{5,1,2,10572240,0}|{5,1,3,226970664,3}}</v>
      </c>
      <c r="CP934" t="str">
        <f t="shared" si="929"/>
        <v>{{5,1,1,9693398,0}|{5,1,2,9363984,0}|{5,1,3,201031159,3}}</v>
      </c>
      <c r="CT934" t="str">
        <f t="shared" si="930"/>
        <v>{{5,1,1,17197965,0}|{5,1,2,16613520,0}|{5,1,3,356668186,3}}</v>
      </c>
    </row>
    <row r="935" spans="85:98" x14ac:dyDescent="0.15">
      <c r="CG935">
        <v>328</v>
      </c>
      <c r="CH935" t="str">
        <f t="shared" si="931"/>
        <v>{{5,1,1,11393136,0}|{5,1,2,12348000,0}|{5,1,3,265093656,3}}</v>
      </c>
      <c r="CL935" t="str">
        <f t="shared" si="928"/>
        <v>{{5,1,1,11393136,0}|{5,1,2,12348000,0}|{5,1,3,265093656,3}}</v>
      </c>
      <c r="CP935" t="str">
        <f t="shared" si="929"/>
        <v>{{5,1,1,11393136,0}|{5,1,2,12348000,0}|{5,1,3,265093656,3}}</v>
      </c>
      <c r="CT935" t="str">
        <f t="shared" si="930"/>
        <v>{{5,1,1,11393136,0}|{5,1,2,12348000,0}|{5,1,3,265093656,3}}</v>
      </c>
    </row>
    <row r="936" spans="85:98" x14ac:dyDescent="0.15">
      <c r="CG936">
        <v>329</v>
      </c>
      <c r="CH936" t="str">
        <f t="shared" si="931"/>
        <v>{{5,1,1,11224402,0}|{5,1,2,14239400,0}|{5,1,3,305699272,3}}</v>
      </c>
      <c r="CL936" t="str">
        <f t="shared" si="928"/>
        <v>{{5,1,1,11224402,0}|{5,1,2,14239400,0}|{5,1,3,305699272,3}}</v>
      </c>
      <c r="CP936" t="str">
        <f t="shared" si="929"/>
        <v>{{5,1,1,6734641,0}|{5,1,2,8543640,0}|{5,1,3,183419563,3}}</v>
      </c>
      <c r="CT936" t="str">
        <f t="shared" si="930"/>
        <v>{{5,1,1,0,0}|{5,1,2,0,0}|{5,1,3,0,3}}</v>
      </c>
    </row>
    <row r="937" spans="85:98" x14ac:dyDescent="0.15">
      <c r="CG937">
        <v>330</v>
      </c>
      <c r="CH937" t="str">
        <f t="shared" si="931"/>
        <v>{{5,1,1,28074560,0}|{5,1,2,25502400,0}|{5,1,3,547499551,3}}</v>
      </c>
      <c r="CL937" t="str">
        <f t="shared" si="928"/>
        <v>{{5,1,1,12761163,0}|{5,1,2,11592000,0}|{5,1,3,248863432,3}}</v>
      </c>
      <c r="CP937" t="str">
        <f t="shared" si="929"/>
        <v>{{5,1,1,17865629,0}|{5,1,2,16228800,0}|{5,1,3,348408805,3}}</v>
      </c>
      <c r="CT937" t="str">
        <f t="shared" si="930"/>
        <v>{{5,1,1,28074560,0}|{5,1,2,25502400,0}|{5,1,3,547499551,3}}</v>
      </c>
    </row>
    <row r="938" spans="85:98" x14ac:dyDescent="0.15">
      <c r="CG938">
        <v>331</v>
      </c>
      <c r="CH938" t="str">
        <f t="shared" si="931"/>
        <v>{{5,1,1,17817010,0}|{5,1,2,15124032,0}|{5,1,3,324691038,3}}</v>
      </c>
      <c r="CL938" t="str">
        <f t="shared" si="928"/>
        <v>{{5,1,1,20115979,0}|{5,1,2,17075520,0}|{5,1,3,366586656,3}}</v>
      </c>
      <c r="CP938" t="str">
        <f t="shared" si="929"/>
        <v>{{5,1,1,34484536,0}|{5,1,2,29272320,0}|{5,1,3,628434268,3}}</v>
      </c>
      <c r="CT938" t="str">
        <f t="shared" si="930"/>
        <v>{{5,1,1,17817010,0}|{5,1,2,15124032,0}|{5,1,3,324691038,3}}</v>
      </c>
    </row>
    <row r="939" spans="85:98" x14ac:dyDescent="0.15">
      <c r="CG939">
        <v>332</v>
      </c>
      <c r="CH939" t="str">
        <f t="shared" si="931"/>
        <v>{{5,1,1,102490,0}|{5,1,2,11935,0}|{5,1,3,256226,3}}</v>
      </c>
      <c r="CL939" t="str">
        <f t="shared" si="928"/>
        <v>{{5,1,1,46586,0}|{5,1,2,5425,0}|{5,1,3,116466,3}}</v>
      </c>
      <c r="CP939" t="str">
        <f t="shared" si="929"/>
        <v>{{5,1,1,111808,0}|{5,1,2,13020,0}|{5,1,3,279520,3}}</v>
      </c>
      <c r="CT939" t="str">
        <f t="shared" si="930"/>
        <v>{{5,1,1,57767,0}|{5,1,2,6727,0}|{5,1,3,144418,3}}</v>
      </c>
    </row>
    <row r="940" spans="85:98" x14ac:dyDescent="0.15">
      <c r="CG940">
        <v>333</v>
      </c>
      <c r="CH940" t="str">
        <f t="shared" si="931"/>
        <v>{{5,1,1,532952,0}|{5,1,2,763840,0}|{5,1,3,16398537,3}}</v>
      </c>
      <c r="CL940" t="str">
        <f t="shared" si="928"/>
        <v>{{5,1,1,300391,0}|{5,1,2,430528,0}|{5,1,3,9242811,3}}</v>
      </c>
      <c r="CP940" t="str">
        <f t="shared" si="929"/>
        <v>{{5,1,1,339151,0}|{5,1,2,486080,0}|{5,1,3,10435432,3}}</v>
      </c>
      <c r="CT940" t="str">
        <f t="shared" si="930"/>
        <v>{{5,1,1,339151,0}|{5,1,2,486080,0}|{5,1,3,10435432,3}}</v>
      </c>
    </row>
    <row r="941" spans="85:98" x14ac:dyDescent="0.15">
      <c r="CG941">
        <v>334</v>
      </c>
      <c r="CH941" t="str">
        <f t="shared" si="931"/>
        <v>{{5,1,1,1147897,0}|{5,1,2,1432200,0}|{5,1,3,30747257,3}}</v>
      </c>
      <c r="CL941" t="str">
        <f t="shared" si="928"/>
        <v>{{5,1,1,730480,0}|{5,1,2,911400,0}|{5,1,3,19566436,3}}</v>
      </c>
      <c r="CP941" t="str">
        <f t="shared" si="929"/>
        <v>{{5,1,1,646996,0}|{5,1,2,807240,0}|{5,1,3,17330272,3}}</v>
      </c>
      <c r="CT941" t="str">
        <f t="shared" si="930"/>
        <v>{{5,1,1,730480,0}|{5,1,2,911400,0}|{5,1,3,19566436,3}}</v>
      </c>
    </row>
    <row r="942" spans="85:98" x14ac:dyDescent="0.15">
      <c r="CG942">
        <v>335</v>
      </c>
      <c r="CH942" t="str">
        <f t="shared" si="931"/>
        <v>{{5,1,1,1856016,0}|{5,1,2,2088408,0}|{5,1,3,44835091,3}}</v>
      </c>
      <c r="CL942" t="str">
        <f t="shared" si="928"/>
        <v>{{5,1,1,1082676,0}|{5,1,2,1218238,0}|{5,1,3,26153803,3}}</v>
      </c>
      <c r="CP942" t="str">
        <f t="shared" si="929"/>
        <v>{{5,1,1,958941,0}|{5,1,2,1079010,0}|{5,1,3,23164797,3}}</v>
      </c>
      <c r="CT942" t="str">
        <f t="shared" si="930"/>
        <v>{{5,1,1,958941,0}|{5,1,2,1079010,0}|{5,1,3,23164797,3}}</v>
      </c>
    </row>
    <row r="943" spans="85:98" x14ac:dyDescent="0.15">
      <c r="CG943">
        <v>336</v>
      </c>
      <c r="CH943" t="str">
        <f t="shared" si="931"/>
        <v>{{5,1,1,793477,0}|{5,1,2,147840,0}|{5,1,3,3173910,3}}</v>
      </c>
      <c r="CL943" t="str">
        <f t="shared" si="928"/>
        <v>{{5,1,1,447232,0}|{5,1,2,83328,0}|{5,1,3,1788931,3}}</v>
      </c>
      <c r="CP943" t="str">
        <f t="shared" si="929"/>
        <v>{{5,1,1,302964,0}|{5,1,2,56448,0}|{5,1,3,1211856,3}}</v>
      </c>
      <c r="CT943" t="str">
        <f t="shared" si="930"/>
        <v>{{5,1,1,0,0}|{5,1,2,0,0}|{5,1,3,0,3}}</v>
      </c>
    </row>
    <row r="944" spans="85:98" x14ac:dyDescent="0.15">
      <c r="CG944">
        <v>337</v>
      </c>
      <c r="CH944" t="str">
        <f t="shared" si="931"/>
        <v>{{5,1,1,454446,0}|{5,1,2,94080,0}|{5,1,3,2019761,3}}</v>
      </c>
      <c r="CL944" t="str">
        <f t="shared" ref="CL944:CL1007" si="932">CL343&amp;CM343&amp;CN343</f>
        <v>{{5,1,1,454446,0}|{5,1,2,94080,0}|{5,1,3,2019761,3}}</v>
      </c>
      <c r="CP944" t="str">
        <f t="shared" ref="CP944:CP1007" si="933">CP343&amp;CQ343&amp;CR343</f>
        <v>{{5,1,1,402509,0}|{5,1,2,83328,0}|{5,1,3,1788931,3}}</v>
      </c>
      <c r="CT944" t="str">
        <f t="shared" ref="CT944:CT1007" si="934">CT343&amp;CU343&amp;CV343</f>
        <v>{{5,1,1,714129,0}|{5,1,2,147840,0}|{5,1,3,3173910,3}}</v>
      </c>
    </row>
    <row r="945" spans="85:98" x14ac:dyDescent="0.15">
      <c r="CG945">
        <v>338</v>
      </c>
      <c r="CH945" t="str">
        <f t="shared" si="931"/>
        <v>{{5,1,1,438288,0}|{5,1,2,65620,0}|{5,1,3,1408783,3}}</v>
      </c>
      <c r="CL945" t="str">
        <f t="shared" si="932"/>
        <v>{{5,1,1,646996,0}|{5,1,2,96868,0}|{5,1,3,2079632,3}}</v>
      </c>
      <c r="CP945" t="str">
        <f t="shared" si="933"/>
        <v>{{5,1,1,0,0}|{5,1,2,0,0}|{5,1,3,0,3}}</v>
      </c>
      <c r="CT945" t="str">
        <f t="shared" si="934"/>
        <v>{{5,1,1,1147897,0}|{5,1,2,171864,0}|{5,1,3,3689670,3}}</v>
      </c>
    </row>
    <row r="946" spans="85:98" x14ac:dyDescent="0.15">
      <c r="CG946">
        <v>339</v>
      </c>
      <c r="CH946" t="str">
        <f t="shared" si="931"/>
        <v>{{5,1,1,0,0}|{5,1,2,0,0}|{5,1,3,0,3}}</v>
      </c>
      <c r="CL946" t="str">
        <f t="shared" si="932"/>
        <v>{{5,1,1,518405,0}|{5,1,2,65856,0}|{5,1,3,1413832,3}}</v>
      </c>
      <c r="CP946" t="str">
        <f t="shared" si="933"/>
        <v>{{5,1,1,1147897,0}|{5,1,2,145824,0}|{5,1,3,3130629,3}}</v>
      </c>
      <c r="CT946" t="str">
        <f t="shared" si="934"/>
        <v>{{5,1,1,2221737,0}|{5,1,2,282240,0}|{5,1,3,6059283,3}}</v>
      </c>
    </row>
    <row r="947" spans="85:98" x14ac:dyDescent="0.15">
      <c r="CG947">
        <v>340</v>
      </c>
      <c r="CH947" t="str">
        <f t="shared" si="931"/>
        <v>{{5,1,1,3577862,0}|{5,1,2,2291520,0}|{5,1,3,49195611,3}}</v>
      </c>
      <c r="CL947" t="str">
        <f t="shared" si="932"/>
        <v>{{5,1,1,1848562,0}|{5,1,2,1183952,0}|{5,1,3,25417732,3}}</v>
      </c>
      <c r="CP947" t="str">
        <f t="shared" si="933"/>
        <v>{{5,1,1,3279707,0}|{5,1,2,2100560,0}|{5,1,3,45095977,3}}</v>
      </c>
      <c r="CT947" t="str">
        <f t="shared" si="934"/>
        <v>{{5,1,1,1490776,0}|{5,1,2,954800,0}|{5,1,3,20498171,3}}</v>
      </c>
    </row>
    <row r="948" spans="85:98" x14ac:dyDescent="0.15">
      <c r="CG948">
        <v>341</v>
      </c>
      <c r="CH948" t="str">
        <f t="shared" si="931"/>
        <v>{{5,1,1,5078256,0}|{5,1,2,2464000,0}|{5,1,3,52898507,3}}</v>
      </c>
      <c r="CL948" t="str">
        <f t="shared" si="932"/>
        <v>{{5,1,1,3231617,0}|{5,1,2,1568000,0}|{5,1,3,33662686,3}}</v>
      </c>
      <c r="CP948" t="str">
        <f t="shared" si="933"/>
        <v>{{5,1,1,5078256,0}|{5,1,2,2464000,0}|{5,1,3,52898507,3}}</v>
      </c>
      <c r="CT948" t="str">
        <f t="shared" si="934"/>
        <v>{{5,1,1,2308298,0}|{5,1,2,1120000,0}|{5,1,3,24044776,3}}</v>
      </c>
    </row>
    <row r="949" spans="85:98" x14ac:dyDescent="0.15">
      <c r="CG949">
        <v>342</v>
      </c>
      <c r="CH949" t="str">
        <f t="shared" si="931"/>
        <v>{{5,1,1,0,0}|{5,1,2,0,0}|{5,1,3,0,3}}</v>
      </c>
      <c r="CL949" t="str">
        <f t="shared" si="932"/>
        <v>{{5,1,1,6469968,0}|{5,1,2,8610560,0}|{5,1,3,184856238,3}}</v>
      </c>
      <c r="CP949" t="str">
        <f t="shared" si="933"/>
        <v>{{5,1,1,5217716,0}|{5,1,2,6944000,0}|{5,1,3,149077611,3}}</v>
      </c>
      <c r="CT949" t="str">
        <f t="shared" si="934"/>
        <v>{{5,1,1,7304802,0}|{5,1,2,9721600,0}|{5,1,3,208708656,3}}</v>
      </c>
    </row>
    <row r="950" spans="85:98" x14ac:dyDescent="0.15">
      <c r="CG950">
        <v>343</v>
      </c>
      <c r="CH950" t="str">
        <f t="shared" si="931"/>
        <v>{{5,1,1,6678676,0}|{5,1,2,9721600,0}|{5,1,3,208708656,3}}</v>
      </c>
      <c r="CL950" t="str">
        <f t="shared" si="932"/>
        <v>{{5,1,1,7540441,0}|{5,1,2,10976000,0}|{5,1,3,235638805,3}}</v>
      </c>
      <c r="CP950" t="str">
        <f t="shared" si="933"/>
        <v>{{5,1,1,7540441,0}|{5,1,2,10976000,0}|{5,1,3,235638805,3}}</v>
      </c>
      <c r="CT950" t="str">
        <f t="shared" si="934"/>
        <v>{{5,1,1,11849265,0}|{5,1,2,17248000,0}|{5,1,3,370289551,3}}</v>
      </c>
    </row>
    <row r="951" spans="85:98" x14ac:dyDescent="0.15">
      <c r="CG951">
        <v>344</v>
      </c>
      <c r="CH951" t="str">
        <f t="shared" si="931"/>
        <v>{{5,1,1,12623507,0}|{5,1,2,21000000,0}|{5,1,3,450839552,3}}</v>
      </c>
      <c r="CL951" t="str">
        <f t="shared" si="932"/>
        <v>{{5,1,1,7363712,0}|{5,1,2,12250000,0}|{5,1,3,262989738,3}}</v>
      </c>
      <c r="CP951" t="str">
        <f t="shared" si="933"/>
        <v>{{5,1,1,5259794,0}|{5,1,2,8750000,0}|{5,1,3,187849813,3}}</v>
      </c>
      <c r="CT951" t="str">
        <f t="shared" si="934"/>
        <v>{{5,1,1,7363712,0}|{5,1,2,12250000,0}|{5,1,3,262989738,3}}</v>
      </c>
    </row>
    <row r="952" spans="85:98" x14ac:dyDescent="0.15">
      <c r="CG952">
        <v>345</v>
      </c>
      <c r="CH952" t="str">
        <f t="shared" si="931"/>
        <v>{{5,1,1,18249984,0}|{5,1,2,21252000,0}|{5,1,3,456249626,3}}</v>
      </c>
      <c r="CL952" t="str">
        <f t="shared" si="932"/>
        <v>{{5,1,1,18249984,0}|{5,1,2,21252000,0}|{5,1,3,456249626,3}}</v>
      </c>
      <c r="CP952" t="str">
        <f t="shared" si="933"/>
        <v>{{5,1,1,3318179,0}|{5,1,2,3864000,0}|{5,1,3,82954477,3}}</v>
      </c>
      <c r="CT952" t="str">
        <f t="shared" si="934"/>
        <v>{{5,1,1,0,0}|{5,1,2,0,0}|{5,1,3,0,3}}</v>
      </c>
    </row>
    <row r="953" spans="85:98" x14ac:dyDescent="0.15">
      <c r="CG953">
        <v>346</v>
      </c>
      <c r="CH953" t="str">
        <f t="shared" si="931"/>
        <v>{{5,1,1,20365925,0}|{5,1,2,21683200,0}|{5,1,3,465506865,3}}</v>
      </c>
      <c r="CL953" t="str">
        <f t="shared" si="932"/>
        <v>{{5,1,1,3702895,0}|{5,1,2,3942400,0}|{5,1,3,84637611,3}}</v>
      </c>
      <c r="CP953" t="str">
        <f t="shared" si="933"/>
        <v>{{5,1,1,20365925,0}|{5,1,2,21683200,0}|{5,1,3,465506865,3}}</v>
      </c>
      <c r="CT953" t="str">
        <f t="shared" si="934"/>
        <v>{{5,1,1,0,0}|{5,1,2,0,0}|{5,1,3,0,3}}</v>
      </c>
    </row>
    <row r="954" spans="85:98" x14ac:dyDescent="0.15">
      <c r="CG954">
        <v>347</v>
      </c>
      <c r="CH954" t="str">
        <f t="shared" si="931"/>
        <v>{{5,1,1,566494,0}|{5,1,2,131936,0}|{5,1,3,2832474,3}}</v>
      </c>
      <c r="CL954" t="str">
        <f t="shared" si="932"/>
        <v>{{5,1,1,383754,0}|{5,1,2,89376,0}|{5,1,3,1918773,3}}</v>
      </c>
      <c r="CP954" t="str">
        <f t="shared" si="933"/>
        <v>{{5,1,1,1096441,0}|{5,1,2,255360,0}|{5,1,3,5482208,3}}</v>
      </c>
      <c r="CT954" t="str">
        <f t="shared" si="934"/>
        <v>{{5,1,1,1096441,0}|{5,1,2,255360,0}|{5,1,3,5482208,3}}</v>
      </c>
    </row>
    <row r="955" spans="85:98" x14ac:dyDescent="0.15">
      <c r="CG955">
        <v>348</v>
      </c>
      <c r="CH955" t="str">
        <f t="shared" si="931"/>
        <v>{{5,1,1,0,0}|{5,1,2,0,0}|{5,1,3,0,3}}</v>
      </c>
      <c r="CL955" t="str">
        <f t="shared" si="932"/>
        <v>{{5,1,1,549723,0}|{5,1,2,97650,0}|{5,1,3,2096403,3}}</v>
      </c>
      <c r="CP955" t="str">
        <f t="shared" si="933"/>
        <v>{{5,1,1,549723,0}|{5,1,2,97650,0}|{5,1,3,2096403,3}}</v>
      </c>
      <c r="CT955" t="str">
        <f t="shared" si="934"/>
        <v>{{5,1,1,1209391,0}|{5,1,2,214830,0}|{5,1,3,4612088,3}}</v>
      </c>
    </row>
    <row r="956" spans="85:98" x14ac:dyDescent="0.15">
      <c r="CG956">
        <v>349</v>
      </c>
      <c r="CH956" t="str">
        <f t="shared" si="931"/>
        <v>{{5,1,1,1390268,0}|{5,1,2,214032,0}|{5,1,3,4594956,3}}</v>
      </c>
      <c r="CL956" t="str">
        <f t="shared" si="932"/>
        <v>{{5,1,1,1390268,0}|{5,1,2,214032,0}|{5,1,3,4594956,3}}</v>
      </c>
      <c r="CP956" t="str">
        <f t="shared" si="933"/>
        <v>{{5,1,1,2184708,0}|{5,1,2,336336,0}|{5,1,3,7220645,3}}</v>
      </c>
      <c r="CT956" t="str">
        <f t="shared" si="934"/>
        <v>{{5,1,1,1231381,0}|{5,1,2,189571,0}|{5,1,3,4069818,3}}</v>
      </c>
    </row>
    <row r="957" spans="85:98" x14ac:dyDescent="0.15">
      <c r="CG957">
        <v>350</v>
      </c>
      <c r="CH957" t="str">
        <f t="shared" si="931"/>
        <v>{{5,1,1,3566681,0}|{5,1,2,2835756,0}|{5,1,3,60879569,3}}</v>
      </c>
      <c r="CL957" t="str">
        <f t="shared" si="932"/>
        <v>{{5,1,1,1361823,0}|{5,1,2,1082743,0}|{5,1,3,23244926,3}}</v>
      </c>
      <c r="CP957" t="str">
        <f t="shared" si="933"/>
        <v>{{5,1,1,3566681,0}|{5,1,2,2835756,0}|{5,1,3,60879569,3}}</v>
      </c>
      <c r="CT957" t="str">
        <f t="shared" si="934"/>
        <v>{{5,1,1,3566681,0}|{5,1,2,2835756,0}|{5,1,3,60879569,3}}</v>
      </c>
    </row>
    <row r="958" spans="85:98" x14ac:dyDescent="0.15">
      <c r="CG958">
        <v>351</v>
      </c>
      <c r="CH958" t="str">
        <f t="shared" si="931"/>
        <v>{{5,1,1,5586082,0}|{5,1,2,3449600,0}|{5,1,3,74057910,3}}</v>
      </c>
      <c r="CL958" t="str">
        <f t="shared" si="932"/>
        <v>{{5,1,1,2539128,0}|{5,1,2,1568000,0}|{5,1,3,33662686,3}}</v>
      </c>
      <c r="CP958" t="str">
        <f t="shared" si="933"/>
        <v>{{5,1,1,5586082,0}|{5,1,2,3449600,0}|{5,1,3,74057910,3}}</v>
      </c>
      <c r="CT958" t="str">
        <f t="shared" si="934"/>
        <v>{{5,1,1,3554779,0}|{5,1,2,2195200,0}|{5,1,3,47127761,3}}</v>
      </c>
    </row>
    <row r="959" spans="85:98" x14ac:dyDescent="0.15">
      <c r="CG959">
        <v>352</v>
      </c>
      <c r="CH959" t="str">
        <f t="shared" si="931"/>
        <v>{{5,1,1,8100504,0}|{5,1,2,14096320,0}|{5,1,3,302627552,3}}</v>
      </c>
      <c r="CL959" t="str">
        <f t="shared" si="932"/>
        <v>{{5,1,1,7174732,0}|{5,1,2,12485312,0}|{5,1,3,268041546,3}}</v>
      </c>
      <c r="CP959" t="str">
        <f t="shared" si="933"/>
        <v>{{5,1,1,8100504,0}|{5,1,2,14096320,0}|{5,1,3,302627552,3}}</v>
      </c>
      <c r="CT959" t="str">
        <f t="shared" si="934"/>
        <v>{{5,1,1,12729364,0}|{5,1,2,22151360,0}|{5,1,3,475557581,3}}</v>
      </c>
    </row>
    <row r="960" spans="85:98" x14ac:dyDescent="0.15">
      <c r="CG960">
        <v>353</v>
      </c>
      <c r="CH960" t="str">
        <f t="shared" si="931"/>
        <v>{{5,1,1,13256365,0}|{5,1,2,25872000,0}|{5,1,3,555434328,3}}</v>
      </c>
      <c r="CL960" t="str">
        <f t="shared" si="932"/>
        <v>{{5,1,1,14461489,0}|{5,1,2,28224000,0}|{5,1,3,605928358,3}}</v>
      </c>
      <c r="CP960" t="str">
        <f t="shared" si="933"/>
        <v>{{5,1,1,14461489,0}|{5,1,2,28224000,0}|{5,1,3,605928358,3}}</v>
      </c>
      <c r="CT960" t="str">
        <f t="shared" si="934"/>
        <v>{{5,1,1,2410248,0}|{5,1,2,4704000,0}|{5,1,3,100988059,3}}</v>
      </c>
    </row>
    <row r="961" spans="85:98" x14ac:dyDescent="0.15">
      <c r="CG961">
        <v>354</v>
      </c>
      <c r="CH961" t="str">
        <f t="shared" si="931"/>
        <v>{{5,1,1,14264563,0}|{5,1,2,32550000,0}|{5,1,3,698801305,3}}</v>
      </c>
      <c r="CL961" t="str">
        <f t="shared" si="932"/>
        <v>{{5,1,1,7370024,0}|{5,1,2,16817500,0}|{5,1,3,361047341,3}}</v>
      </c>
      <c r="CP961" t="str">
        <f t="shared" si="933"/>
        <v>{{5,1,1,5943568,0}|{5,1,2,13562500,0}|{5,1,3,291167210,3}}</v>
      </c>
      <c r="CT961" t="str">
        <f t="shared" si="934"/>
        <v>{{5,1,1,13075849,0}|{5,1,2,29837500,0}|{5,1,3,640567863,3}}</v>
      </c>
    </row>
    <row r="962" spans="85:98" x14ac:dyDescent="0.15">
      <c r="CG962">
        <v>355</v>
      </c>
      <c r="CH962" t="str">
        <f t="shared" si="931"/>
        <v>{{5,1,1,13239534,0}|{5,1,2,21638400,0}|{5,1,3,464545074,3}}</v>
      </c>
      <c r="CL962" t="str">
        <f t="shared" si="932"/>
        <v>{{5,1,1,11726444,0}|{5,1,2,19165440,0}|{5,1,3,411454208,3}}</v>
      </c>
      <c r="CP962" t="str">
        <f t="shared" si="933"/>
        <v>{{5,1,1,11726444,0}|{5,1,2,19165440,0}|{5,1,3,411454208,3}}</v>
      </c>
      <c r="CT962" t="str">
        <f t="shared" si="934"/>
        <v>{{5,1,1,22696344,0}|{5,1,2,37094400,0}|{5,1,3,796362984,3}}</v>
      </c>
    </row>
    <row r="963" spans="85:98" x14ac:dyDescent="0.15">
      <c r="CG963">
        <v>356</v>
      </c>
      <c r="CH963" t="str">
        <f t="shared" si="931"/>
        <v>{{5,1,1,41741,0}|{5,1,2,6076,0}|{5,1,3,130442,3}}</v>
      </c>
      <c r="CL963" t="str">
        <f t="shared" si="932"/>
        <v>{{5,1,1,36971,0}|{5,1,2,5381,0}|{5,1,3,115535,3}}</v>
      </c>
      <c r="CP963" t="str">
        <f t="shared" si="933"/>
        <v>{{5,1,1,36971,0}|{5,1,2,5381,0}|{5,1,3,115535,3}}</v>
      </c>
      <c r="CT963" t="str">
        <f t="shared" si="934"/>
        <v>{{5,1,1,71557,0}|{5,1,2,10416,0}|{5,1,3,223616,3}}</v>
      </c>
    </row>
    <row r="964" spans="85:98" x14ac:dyDescent="0.15">
      <c r="CG964">
        <v>357</v>
      </c>
      <c r="CH964" t="str">
        <f t="shared" si="931"/>
        <v>{{5,1,1,484502,0}|{5,1,2,694400,0}|{5,1,3,14907761,3}}</v>
      </c>
      <c r="CL964" t="str">
        <f t="shared" si="932"/>
        <v>{{5,1,1,484502,0}|{5,1,2,694400,0}|{5,1,3,14907761,3}}</v>
      </c>
      <c r="CP964" t="str">
        <f t="shared" si="933"/>
        <v>{{5,1,1,145350,0}|{5,1,2,208320,0}|{5,1,3,4472328,3}}</v>
      </c>
      <c r="CT964" t="str">
        <f t="shared" si="934"/>
        <v>{{5,1,1,557177,0}|{5,1,2,798560,0}|{5,1,3,17143925,3}}</v>
      </c>
    </row>
    <row r="965" spans="85:98" x14ac:dyDescent="0.15">
      <c r="CG965">
        <v>358</v>
      </c>
      <c r="CH965" t="str">
        <f t="shared" si="931"/>
        <v>{{5,1,1,462140,0}|{5,1,2,628432,0}|{5,1,3,13491523,3}}</v>
      </c>
      <c r="CL965" t="str">
        <f t="shared" si="932"/>
        <v>{{5,1,1,462140,0}|{5,1,2,628432,0}|{5,1,3,13491523,3}}</v>
      </c>
      <c r="CP965" t="str">
        <f t="shared" si="933"/>
        <v>{{5,1,1,277284,0}|{5,1,2,377059,0}|{5,1,3,8094914,3}}</v>
      </c>
      <c r="CT965" t="str">
        <f t="shared" si="934"/>
        <v>{{5,1,1,0,0}|{5,1,2,0,0}|{5,1,3,0,3}}</v>
      </c>
    </row>
    <row r="966" spans="85:98" x14ac:dyDescent="0.15">
      <c r="CG966">
        <v>359</v>
      </c>
      <c r="CH966" t="str">
        <f t="shared" si="931"/>
        <v>{{5,1,1,589229,0}|{5,1,2,764187,0}|{5,1,3,16405991,3}}</v>
      </c>
      <c r="CL966" t="str">
        <f t="shared" si="932"/>
        <v>{{5,1,1,399155,0}|{5,1,2,517675,0}|{5,1,3,11113735,3}}</v>
      </c>
      <c r="CP966" t="str">
        <f t="shared" si="933"/>
        <v>{{5,1,1,1140443,0}|{5,1,2,1479072,0}|{5,1,3,31753531,3}}</v>
      </c>
      <c r="CT966" t="str">
        <f t="shared" si="934"/>
        <v>{{5,1,1,1140443,0}|{5,1,2,1479072,0}|{5,1,3,31753531,3}}</v>
      </c>
    </row>
    <row r="967" spans="85:98" x14ac:dyDescent="0.15">
      <c r="CG967">
        <v>360</v>
      </c>
      <c r="CH967" t="str">
        <f t="shared" si="931"/>
        <v>{{5,1,1,1056587,0}|{5,1,2,1160516,0}|{5,1,3,24914595,3}}</v>
      </c>
      <c r="CL967" t="str">
        <f t="shared" si="932"/>
        <v>{{5,1,1,1660351,0}|{5,1,2,1823668,0}|{5,1,3,39151507,3}}</v>
      </c>
      <c r="CP967" t="str">
        <f t="shared" si="933"/>
        <v>{{5,1,1,935834,0}|{5,1,2,1027885,0}|{5,1,3,22067213,3}}</v>
      </c>
      <c r="CT967" t="str">
        <f t="shared" si="934"/>
        <v>{{5,1,1,1056587,0}|{5,1,2,1160516,0}|{5,1,3,24914595,3}}</v>
      </c>
    </row>
    <row r="968" spans="85:98" x14ac:dyDescent="0.15">
      <c r="CG968">
        <v>361</v>
      </c>
      <c r="CH968" t="str">
        <f t="shared" si="931"/>
        <v>{{5,1,1,396738,0}|{5,1,2,147840,0}|{5,1,3,3173910,3}}</v>
      </c>
      <c r="CL968" t="str">
        <f t="shared" si="932"/>
        <v>{{5,1,1,223616,0}|{5,1,2,83328,0}|{5,1,3,1788931,3}}</v>
      </c>
      <c r="CP968" t="str">
        <f t="shared" si="933"/>
        <v>{{5,1,1,252469,0}|{5,1,2,94080,0}|{5,1,3,2019761,3}}</v>
      </c>
      <c r="CT968" t="str">
        <f t="shared" si="934"/>
        <v>{{5,1,1,252469,0}|{5,1,2,94080,0}|{5,1,3,2019761,3}}</v>
      </c>
    </row>
    <row r="969" spans="85:98" x14ac:dyDescent="0.15">
      <c r="CG969">
        <v>362</v>
      </c>
      <c r="CH969" t="str">
        <f t="shared" si="931"/>
        <v>{{5,1,1,515760,0}|{5,1,2,147840,0}|{5,1,3,3173910,3}}</v>
      </c>
      <c r="CL969" t="str">
        <f t="shared" si="932"/>
        <v>{{5,1,1,290701,0}|{5,1,2,83328,0}|{5,1,3,1788931,3}}</v>
      </c>
      <c r="CP969" t="str">
        <f t="shared" si="933"/>
        <v>{{5,1,1,328211,0}|{5,1,2,94080,0}|{5,1,3,2019761,3}}</v>
      </c>
      <c r="CT969" t="str">
        <f t="shared" si="934"/>
        <v>{{5,1,1,328211,0}|{5,1,2,94080,0}|{5,1,3,2019761,3}}</v>
      </c>
    </row>
    <row r="970" spans="85:98" x14ac:dyDescent="0.15">
      <c r="CG970">
        <v>363</v>
      </c>
      <c r="CH970" t="str">
        <f t="shared" si="931"/>
        <v>{{5,1,1,1979365,0}|{5,1,2,296352,0}|{5,1,3,6362247,3}}</v>
      </c>
      <c r="CL970" t="str">
        <f t="shared" si="932"/>
        <v>{{5,1,1,1022672,0}|{5,1,2,153115,0}|{5,1,3,3287161,3}}</v>
      </c>
      <c r="CP970" t="str">
        <f t="shared" si="933"/>
        <v>{{5,1,1,1814418,0}|{5,1,2,271656,0}|{5,1,3,5832060,3}}</v>
      </c>
      <c r="CT970" t="str">
        <f t="shared" si="934"/>
        <v>{{5,1,1,824735,0}|{5,1,2,123480,0}|{5,1,3,2650936,3}}</v>
      </c>
    </row>
    <row r="971" spans="85:98" x14ac:dyDescent="0.15">
      <c r="CG971">
        <v>364</v>
      </c>
      <c r="CH971" t="str">
        <f t="shared" si="931"/>
        <v>{{5,1,1,0,0}|{5,1,2,0,0}|{5,1,3,0,3}}</v>
      </c>
      <c r="CL971" t="str">
        <f t="shared" si="932"/>
        <v>{{5,1,1,1421647,0}|{5,1,2,180600,0}|{5,1,3,3877220,3}}</v>
      </c>
      <c r="CP971" t="str">
        <f t="shared" si="933"/>
        <v>{{5,1,1,1421647,0}|{5,1,2,180600,0}|{5,1,3,3877220,3}}</v>
      </c>
      <c r="CT971" t="str">
        <f t="shared" si="934"/>
        <v>{{5,1,1,3127624,0}|{5,1,2,397320,0}|{5,1,3,8529884,3}}</v>
      </c>
    </row>
    <row r="972" spans="85:98" x14ac:dyDescent="0.15">
      <c r="CG972">
        <v>365</v>
      </c>
      <c r="CH972" t="str">
        <f t="shared" si="931"/>
        <v>{{5,1,1,4866662,0}|{5,1,2,3116960,0}|{5,1,3,66916611,3}}</v>
      </c>
      <c r="CL972" t="str">
        <f t="shared" si="932"/>
        <v>{{5,1,1,2743027,0}|{5,1,2,1756832,0}|{5,1,3,37716635,3}}</v>
      </c>
      <c r="CP972" t="str">
        <f t="shared" si="933"/>
        <v>{{5,1,1,2743027,0}|{5,1,2,1756832,0}|{5,1,3,37716635,3}}</v>
      </c>
      <c r="CT972" t="str">
        <f t="shared" si="934"/>
        <v>{{5,1,1,4866662,0}|{5,1,2,3116960,0}|{5,1,3,66916611,3}}</v>
      </c>
    </row>
    <row r="973" spans="85:98" x14ac:dyDescent="0.15">
      <c r="CG973">
        <v>366</v>
      </c>
      <c r="CH973" t="str">
        <f t="shared" si="931"/>
        <v>{{5,1,1,4544462,0}|{5,1,2,2205000,0}|{5,1,3,47338152,3}}</v>
      </c>
      <c r="CL973" t="str">
        <f t="shared" si="932"/>
        <v>{{5,1,1,3246044,0}|{5,1,2,1575000,0}|{5,1,3,33812966,3}}</v>
      </c>
      <c r="CP973" t="str">
        <f t="shared" si="933"/>
        <v>{{5,1,1,4544462,0}|{5,1,2,2205000,0}|{5,1,3,47338152,3}}</v>
      </c>
      <c r="CT973" t="str">
        <f t="shared" si="934"/>
        <v>{{5,1,1,7790507,0}|{5,1,2,3780000,0}|{5,1,3,81151119,3}}</v>
      </c>
    </row>
    <row r="974" spans="85:98" x14ac:dyDescent="0.15">
      <c r="CG974">
        <v>367</v>
      </c>
      <c r="CH974" t="str">
        <f t="shared" si="931"/>
        <v>{{5,1,1,10132468,0}|{5,1,2,13484800,0}|{5,1,3,289499104,3}}</v>
      </c>
      <c r="CL974" t="str">
        <f t="shared" si="932"/>
        <v>{{5,1,1,6079481,0}|{5,1,2,8090880,0}|{5,1,3,173699462,3}}</v>
      </c>
      <c r="CP974" t="str">
        <f t="shared" si="933"/>
        <v>{{5,1,1,15922450,0}|{5,1,2,21190400,0}|{5,1,3,454927163,3}}</v>
      </c>
      <c r="CT974" t="str">
        <f t="shared" si="934"/>
        <v>{{5,1,1,17369946,0}|{5,1,2,23116800,0}|{5,1,3,496284178,3}}</v>
      </c>
    </row>
    <row r="975" spans="85:98" x14ac:dyDescent="0.15">
      <c r="CG975">
        <v>368</v>
      </c>
      <c r="CH975" t="str">
        <f t="shared" si="931"/>
        <v>{{5,1,1,10502758,0}|{5,1,2,15288000,0}|{5,1,3,328211193,3}}</v>
      </c>
      <c r="CL975" t="str">
        <f t="shared" si="932"/>
        <v>{{5,1,1,6301654,0}|{5,1,2,9172800,0}|{5,1,3,196926716,3}}</v>
      </c>
      <c r="CP975" t="str">
        <f t="shared" si="933"/>
        <v>{{5,1,1,10502758,0}|{5,1,2,15288000,0}|{5,1,3,328211193,3}}</v>
      </c>
      <c r="CT975" t="str">
        <f t="shared" si="934"/>
        <v>{{5,1,1,0,0}|{5,1,2,0,0}|{5,1,3,0,3}}</v>
      </c>
    </row>
    <row r="976" spans="85:98" x14ac:dyDescent="0.15">
      <c r="CG976">
        <v>369</v>
      </c>
      <c r="CH976" t="str">
        <f t="shared" si="931"/>
        <v>{{5,1,1,17672910,0}|{5,1,2,29400000,0}|{5,1,3,631175372,3}}</v>
      </c>
      <c r="CL976" t="str">
        <f t="shared" si="932"/>
        <v>{{5,1,1,7363712,0}|{5,1,2,12250000,0}|{5,1,3,262989738,3}}</v>
      </c>
      <c r="CP976" t="str">
        <f t="shared" si="933"/>
        <v>{{5,1,1,7363712,0}|{5,1,2,12250000,0}|{5,1,3,262989738,3}}</v>
      </c>
      <c r="CT976" t="str">
        <f t="shared" si="934"/>
        <v>{{5,1,1,17672910,0}|{5,1,2,29400000,0}|{5,1,3,631175372,3}}</v>
      </c>
    </row>
    <row r="977" spans="85:98" x14ac:dyDescent="0.15">
      <c r="CG977">
        <v>370</v>
      </c>
      <c r="CH977" t="str">
        <f t="shared" si="931"/>
        <v>{{5,1,1,27699581,0}|{5,1,2,32256000,0}|{5,1,3,692489552,3}}</v>
      </c>
      <c r="CL977" t="str">
        <f t="shared" si="932"/>
        <v>{{5,1,1,6463235,0}|{5,1,2,7526400,0}|{5,1,3,161580895,3}}</v>
      </c>
      <c r="CP977" t="str">
        <f t="shared" si="933"/>
        <v>{{5,1,1,16158089,0}|{5,1,2,18816000,0}|{5,1,3,403952238,3}}</v>
      </c>
      <c r="CT977" t="str">
        <f t="shared" si="934"/>
        <v>{{5,1,1,27699581,0}|{5,1,2,32256000,0}|{5,1,3,692489552,3}}</v>
      </c>
    </row>
    <row r="978" spans="85:98" x14ac:dyDescent="0.15">
      <c r="CG978">
        <v>371</v>
      </c>
      <c r="CH978" t="str">
        <f t="shared" si="931"/>
        <v>{{5,1,1,29286537,0}|{5,1,2,31180800,0}|{5,1,3,669406566,3}}</v>
      </c>
      <c r="CL978" t="str">
        <f t="shared" si="932"/>
        <v>{{5,1,1,12202723,0}|{5,1,2,12992000,0}|{5,1,3,278919402,3}}</v>
      </c>
      <c r="CP978" t="str">
        <f t="shared" si="933"/>
        <v>{{5,1,1,29286537,0}|{5,1,2,31180800,0}|{5,1,3,669406566,3}}</v>
      </c>
      <c r="CT978" t="str">
        <f t="shared" si="934"/>
        <v>{{5,1,1,12202723,0}|{5,1,2,12992000,0}|{5,1,3,278919402,3}}</v>
      </c>
    </row>
    <row r="979" spans="85:98" x14ac:dyDescent="0.15">
      <c r="CG979">
        <v>372</v>
      </c>
      <c r="CH979" t="str">
        <f t="shared" si="931"/>
        <v>{{5,1,1,1644662,0}|{5,1,2,383040,0}|{5,1,3,8223313,3}}</v>
      </c>
      <c r="CL979" t="str">
        <f t="shared" si="932"/>
        <v>{{5,1,1,685276,0}|{5,1,2,159600,0}|{5,1,3,3426380,3}}</v>
      </c>
      <c r="CP979" t="str">
        <f t="shared" si="933"/>
        <v>{{5,1,1,1507607,0}|{5,1,2,351120,0}|{5,1,3,7538037,3}}</v>
      </c>
      <c r="CT979" t="str">
        <f t="shared" si="934"/>
        <v>{{5,1,1,849742,0}|{5,1,2,197904,0}|{5,1,3,4248711,3}}</v>
      </c>
    </row>
    <row r="980" spans="85:98" x14ac:dyDescent="0.15">
      <c r="CG980">
        <v>373</v>
      </c>
      <c r="CH980" t="str">
        <f t="shared" si="931"/>
        <v>{{5,1,1,1911619,0}|{5,1,2,339570,0}|{5,1,3,7290075,3}}</v>
      </c>
      <c r="CL980" t="str">
        <f t="shared" si="932"/>
        <v>{{5,1,1,1216485,0}|{5,1,2,216090,0}|{5,1,3,4639138,3}}</v>
      </c>
      <c r="CP980" t="str">
        <f t="shared" si="933"/>
        <v>{{5,1,1,1077458,0}|{5,1,2,191394,0}|{5,1,3,4108951,3}}</v>
      </c>
      <c r="CT980" t="str">
        <f t="shared" si="934"/>
        <v>{{5,1,1,1216485,0}|{5,1,2,216090,0}|{5,1,3,4639138,3}}</v>
      </c>
    </row>
    <row r="981" spans="85:98" x14ac:dyDescent="0.15">
      <c r="CG981">
        <v>374</v>
      </c>
      <c r="CH981" t="str">
        <f t="shared" si="931"/>
        <v>{{5,1,1,3660095,0}|{5,1,2,563472,0}|{5,1,3,12096926,3}}</v>
      </c>
      <c r="CL981" t="str">
        <f t="shared" si="932"/>
        <v>{{5,1,1,1281033,0}|{5,1,2,197215,0}|{5,1,3,4233924,3}}</v>
      </c>
      <c r="CP981" t="str">
        <f t="shared" si="933"/>
        <v>{{5,1,1,3355087,0}|{5,1,2,516516,0}|{5,1,3,11088849,3}}</v>
      </c>
      <c r="CT981" t="str">
        <f t="shared" si="934"/>
        <v>{{5,1,1,2135055,0}|{5,1,2,328692,0}|{5,1,3,7056540,3}}</v>
      </c>
    </row>
    <row r="982" spans="85:98" x14ac:dyDescent="0.15">
      <c r="CG982">
        <v>375</v>
      </c>
      <c r="CH982" t="str">
        <f t="shared" si="931"/>
        <v>{{5,1,1,5292495,0}|{5,1,2,4207896,0}|{5,1,3,90337425,3}}</v>
      </c>
      <c r="CL982" t="str">
        <f t="shared" si="932"/>
        <v>{{5,1,1,3367951,0}|{5,1,2,2677752,0}|{5,1,3,57487452,3}}</v>
      </c>
      <c r="CP982" t="str">
        <f t="shared" si="933"/>
        <v>{{5,1,1,2983042,0}|{5,1,2,2371723,0}|{5,1,3,50917458,3}}</v>
      </c>
      <c r="CT982" t="str">
        <f t="shared" si="934"/>
        <v>{{5,1,1,3367951,0}|{5,1,2,2677752,0}|{5,1,3,57487452,3}}</v>
      </c>
    </row>
    <row r="983" spans="85:98" x14ac:dyDescent="0.15">
      <c r="CG983">
        <v>376</v>
      </c>
      <c r="CH983" t="str">
        <f t="shared" si="931"/>
        <v>{{5,1,1,7855428,0}|{5,1,2,4851000,0}|{5,1,3,104143936,3}}</v>
      </c>
      <c r="CL983" t="str">
        <f t="shared" si="932"/>
        <v>{{5,1,1,4998908,0}|{5,1,2,3087000,0}|{5,1,3,66273414,3}}</v>
      </c>
      <c r="CP983" t="str">
        <f t="shared" si="933"/>
        <v>{{5,1,1,4427605,0}|{5,1,2,2734200,0}|{5,1,3,58699309,3}}</v>
      </c>
      <c r="CT983" t="str">
        <f t="shared" si="934"/>
        <v>{{5,1,1,4998908,0}|{5,1,2,3087000,0}|{5,1,3,66273414,3}}</v>
      </c>
    </row>
    <row r="984" spans="85:98" x14ac:dyDescent="0.15">
      <c r="CG984">
        <v>377</v>
      </c>
      <c r="CH984" t="str">
        <f t="shared" si="931"/>
        <v>{{5,1,1,11236183,0}|{5,1,2,19552960,0}|{5,1,3,419773701,3}}</v>
      </c>
      <c r="CL984" t="str">
        <f t="shared" si="932"/>
        <v>{{5,1,1,6741710,0}|{5,1,2,11731776,0}|{5,1,3,251864220,3}}</v>
      </c>
      <c r="CP984" t="str">
        <f t="shared" si="933"/>
        <v>{{5,1,1,17656860,0}|{5,1,2,30726080,0}|{5,1,3,659644387,3}}</v>
      </c>
      <c r="CT984" t="str">
        <f t="shared" si="934"/>
        <v>{{5,1,1,19262029,0}|{5,1,2,33519360,0}|{5,1,3,719612059,3}}</v>
      </c>
    </row>
    <row r="985" spans="85:98" x14ac:dyDescent="0.15">
      <c r="CG985">
        <v>378</v>
      </c>
      <c r="CH985" t="str">
        <f t="shared" si="931"/>
        <v>{{5,1,1,18464223,0}|{5,1,2,36036000,0}|{5,1,3,773640671,3}}</v>
      </c>
      <c r="CL985" t="str">
        <f t="shared" si="932"/>
        <v>{{5,1,1,18464223,0}|{5,1,2,36036000,0}|{5,1,3,773640671,3}}</v>
      </c>
      <c r="CP985" t="str">
        <f t="shared" si="933"/>
        <v>{{5,1,1,8392829,0}|{5,1,2,16380000,0}|{5,1,3,351654850,3}}</v>
      </c>
      <c r="CT985" t="str">
        <f t="shared" si="934"/>
        <v>{{5,1,1,11749960,0}|{5,1,2,22932000,0}|{5,1,3,492316790,3}}</v>
      </c>
    </row>
    <row r="986" spans="85:98" x14ac:dyDescent="0.15">
      <c r="CG986">
        <v>379</v>
      </c>
      <c r="CH986" t="str">
        <f t="shared" si="931"/>
        <v>{{5,1,1,19970388,0}|{5,1,2,45570000,0}|{5,1,3,978321828,3}}</v>
      </c>
      <c r="CL986" t="str">
        <f t="shared" si="932"/>
        <v>{{5,1,1,4659757,0}|{5,1,2,10633000,0}|{5,1,3,228275093,3}}</v>
      </c>
      <c r="CP986" t="str">
        <f t="shared" si="933"/>
        <v>{{5,1,1,11649393,0}|{5,1,2,26582500,0}|{5,1,3,570687733,3}}</v>
      </c>
      <c r="CT986" t="str">
        <f t="shared" si="934"/>
        <v>{{5,1,1,19970388,0}|{5,1,2,45570000,0}|{5,1,3,978321828,3}}</v>
      </c>
    </row>
    <row r="987" spans="85:98" x14ac:dyDescent="0.15">
      <c r="CG987">
        <v>380</v>
      </c>
      <c r="CH987" t="str">
        <f t="shared" si="931"/>
        <v>{{5,1,1,28946063,0}|{5,1,2,47308800,0}|{5,1,3,1015651343,3}}</v>
      </c>
      <c r="CL987" t="str">
        <f t="shared" si="932"/>
        <v>{{5,1,1,18420221,0}|{5,1,2,30105600,0}|{5,1,3,646323581,3}}</v>
      </c>
      <c r="CP987" t="str">
        <f t="shared" si="933"/>
        <v>{{5,1,1,16315053,0}|{5,1,2,26664960,0}|{5,1,3,572458029,3}}</v>
      </c>
      <c r="CT987" t="str">
        <f t="shared" si="934"/>
        <v>{{5,1,1,18420221,0}|{5,1,2,30105600,0}|{5,1,3,646323581,3}}</v>
      </c>
    </row>
    <row r="988" spans="85:98" x14ac:dyDescent="0.15">
      <c r="CG988">
        <v>381</v>
      </c>
      <c r="CH988" t="str">
        <f t="shared" si="931"/>
        <v>{{5,1,1,17401084,0}|{5,1,2,26581632,0}|{5,1,3,570669098,3}}</v>
      </c>
      <c r="CL988" t="str">
        <f t="shared" si="932"/>
        <v>{{5,1,1,19646385,0}|{5,1,2,30011520,0}|{5,1,3,644303820,3}}</v>
      </c>
      <c r="CP988" t="str">
        <f t="shared" si="933"/>
        <v>{{5,1,1,19646385,0}|{5,1,2,30011520,0}|{5,1,3,644303820,3}}</v>
      </c>
      <c r="CT988" t="str">
        <f t="shared" si="934"/>
        <v>{{5,1,1,30872891,0}|{5,1,2,47160960,0}|{5,1,3,1012477432,3}}</v>
      </c>
    </row>
    <row r="989" spans="85:98" x14ac:dyDescent="0.15">
      <c r="CG989">
        <v>382</v>
      </c>
      <c r="CH989" t="str">
        <f t="shared" si="931"/>
        <v>{{5,1,1,2023367,0}|{5,1,2,258720,0}|{5,1,3,5554343,3}}</v>
      </c>
      <c r="CL989" t="str">
        <f t="shared" si="932"/>
        <v>{{5,1,1,919712,0}|{5,1,2,117600,0}|{5,1,3,2524701,3}}</v>
      </c>
      <c r="CP989" t="str">
        <f t="shared" si="933"/>
        <v>{{5,1,1,2023367,0}|{5,1,2,258720,0}|{5,1,3,5554343,3}}</v>
      </c>
      <c r="CT989" t="str">
        <f t="shared" si="934"/>
        <v>{{5,1,1,1287597,0}|{5,1,2,164640,0}|{5,1,3,3534581,3}}</v>
      </c>
    </row>
    <row r="990" spans="85:98" x14ac:dyDescent="0.15">
      <c r="CG990">
        <v>383</v>
      </c>
      <c r="CH990" t="str">
        <f t="shared" si="931"/>
        <v>{{5,1,1,2592026,0}|{5,1,2,249018,0}|{5,1,3,5346055,3}}</v>
      </c>
      <c r="CL990" t="str">
        <f t="shared" si="932"/>
        <v>{{5,1,1,1178194,0}|{5,1,2,113190,0}|{5,1,3,2430025,3}}</v>
      </c>
      <c r="CP990" t="str">
        <f t="shared" si="933"/>
        <v>{{5,1,1,2827665,0}|{5,1,2,271656,0}|{5,1,3,5832060,3}}</v>
      </c>
      <c r="CT990" t="str">
        <f t="shared" si="934"/>
        <v>{{5,1,1,1460960,0}|{5,1,2,140355,0}|{5,1,3,3013231,3}}</v>
      </c>
    </row>
    <row r="991" spans="85:98" x14ac:dyDescent="0.15">
      <c r="CG991">
        <v>384</v>
      </c>
      <c r="CH991" t="str">
        <f t="shared" si="931"/>
        <v>{{5,1,1,2894990,0}|{5,1,2,244412,0}|{5,1,3,5247171,3}}</v>
      </c>
      <c r="CL991" t="str">
        <f t="shared" si="932"/>
        <v>{{5,1,1,1157996,0}|{5,1,2,97764,0}|{5,1,3,2098868,3}}</v>
      </c>
      <c r="CP991" t="str">
        <f t="shared" si="933"/>
        <v>{{5,1,1,0,0}|{5,1,2,0,0}|{5,1,3,0,3}}</v>
      </c>
      <c r="CT991" t="str">
        <f t="shared" si="934"/>
        <v>{{5,1,1,4549271,0}|{5,1,2,384076,0}|{5,1,3,8245554,3}}</v>
      </c>
    </row>
    <row r="992" spans="85:98" x14ac:dyDescent="0.15">
      <c r="CG992">
        <v>385</v>
      </c>
      <c r="CH992" t="str">
        <f t="shared" si="931"/>
        <v>{{5,1,1,7147910,0}|{5,1,2,3152380,0}|{5,1,3,67677027,3}}</v>
      </c>
      <c r="CL992" t="str">
        <f t="shared" si="932"/>
        <v>{{5,1,1,3249050,0}|{5,1,2,1432900,0}|{5,1,3,30762285,3}}</v>
      </c>
      <c r="CP992" t="str">
        <f t="shared" si="933"/>
        <v>{{5,1,1,4028822,0}|{5,1,2,1776796,0}|{5,1,3,38145233,3}}</v>
      </c>
      <c r="CT992" t="str">
        <f t="shared" si="934"/>
        <v>{{5,1,1,7797720,0}|{5,1,2,3438960,0}|{5,1,3,73829484,3}}</v>
      </c>
    </row>
    <row r="993" spans="85:98" x14ac:dyDescent="0.15">
      <c r="CG993">
        <v>386</v>
      </c>
      <c r="CH993" t="str">
        <f t="shared" ref="CH993:CH1056" si="935">CH392&amp;CI392&amp;CJ392</f>
        <v>{{5,1,1,11555919,0}|{5,1,2,3969000,0}|{5,1,3,85208675,3}}</v>
      </c>
      <c r="CL993" t="str">
        <f t="shared" si="932"/>
        <v>{{5,1,1,5970558,0}|{5,1,2,2050650,0}|{5,1,3,44024482,3}}</v>
      </c>
      <c r="CP993" t="str">
        <f t="shared" si="933"/>
        <v>{{5,1,1,6740952,0}|{5,1,2,2315250,0}|{5,1,3,49705060,3}}</v>
      </c>
      <c r="CT993" t="str">
        <f t="shared" si="934"/>
        <v>{{5,1,1,5970558,0}|{5,1,2,2050650,0}|{5,1,3,44024482,3}}</v>
      </c>
    </row>
    <row r="994" spans="85:98" x14ac:dyDescent="0.15">
      <c r="CG994">
        <v>387</v>
      </c>
      <c r="CH994" t="str">
        <f t="shared" si="935"/>
        <v>{{5,1,1,15180609,0}|{5,1,2,14664720,0}|{5,1,3,314830275,3}}</v>
      </c>
      <c r="CL994" t="str">
        <f t="shared" si="932"/>
        <v>{{5,1,1,15180609,0}|{5,1,2,14664720,0}|{5,1,3,314830275,3}}</v>
      </c>
      <c r="CP994" t="str">
        <f t="shared" si="933"/>
        <v>{{5,1,1,13445682,0}|{5,1,2,12988752,0}|{5,1,3,278849672,3}}</v>
      </c>
      <c r="CT994" t="str">
        <f t="shared" si="934"/>
        <v>{{5,1,1,23855242,0}|{5,1,2,23044560,0}|{5,1,3,494733290,3}}</v>
      </c>
    </row>
    <row r="995" spans="85:98" x14ac:dyDescent="0.15">
      <c r="CG995">
        <v>388</v>
      </c>
      <c r="CH995" t="str">
        <f t="shared" si="935"/>
        <v>{{5,1,1,15869011,0}|{5,1,2,17199000,0}|{5,1,3,369237593,3}}</v>
      </c>
      <c r="CL995" t="str">
        <f t="shared" si="932"/>
        <v>{{5,1,1,15869011,0}|{5,1,2,17199000,0}|{5,1,3,369237593,3}}</v>
      </c>
      <c r="CP995" t="str">
        <f t="shared" si="933"/>
        <v>{{5,1,1,15869011,0}|{5,1,2,17199000,0}|{5,1,3,369237593,3}}</v>
      </c>
      <c r="CT995" t="str">
        <f t="shared" si="934"/>
        <v>{{5,1,1,15869011,0}|{5,1,2,17199000,0}|{5,1,3,369237593,3}}</v>
      </c>
    </row>
    <row r="996" spans="85:98" x14ac:dyDescent="0.15">
      <c r="CG996">
        <v>389</v>
      </c>
      <c r="CH996" t="str">
        <f t="shared" si="935"/>
        <v>{{5,1,1,15714162,0}|{5,1,2,19935160,0}|{5,1,3,427978981,3}}</v>
      </c>
      <c r="CL996" t="str">
        <f t="shared" si="932"/>
        <v>{{5,1,1,15714162,0}|{5,1,2,19935160,0}|{5,1,3,427978981,3}}</v>
      </c>
      <c r="CP996" t="str">
        <f t="shared" si="933"/>
        <v>{{5,1,1,9428497,0}|{5,1,2,11961096,0}|{5,1,3,256787388,3}}</v>
      </c>
      <c r="CT996" t="str">
        <f t="shared" si="934"/>
        <v>{{5,1,1,0,0}|{5,1,2,0,0}|{5,1,3,0,3}}</v>
      </c>
    </row>
    <row r="997" spans="85:98" x14ac:dyDescent="0.15">
      <c r="CG997">
        <v>390</v>
      </c>
      <c r="CH997" t="str">
        <f t="shared" si="935"/>
        <v>{{5,1,1,39060257,0}|{5,1,2,35481600,0}|{5,1,3,761738507,3}}</v>
      </c>
      <c r="CL997" t="str">
        <f t="shared" si="932"/>
        <v>{{5,1,1,17754662,0}|{5,1,2,16128000,0}|{5,1,3,346244776,3}}</v>
      </c>
      <c r="CP997" t="str">
        <f t="shared" si="933"/>
        <v>{{5,1,1,24856527,0}|{5,1,2,22579200,0}|{5,1,3,484742686,3}}</v>
      </c>
      <c r="CT997" t="str">
        <f t="shared" si="934"/>
        <v>{{5,1,1,39060257,0}|{5,1,2,35481600,0}|{5,1,3,761738507,3}}</v>
      </c>
    </row>
    <row r="998" spans="85:98" x14ac:dyDescent="0.15">
      <c r="CG998">
        <v>391</v>
      </c>
      <c r="CH998" t="str">
        <f t="shared" si="935"/>
        <v>{{5,1,1,23486059,0}|{5,1,2,19936224,0}|{5,1,3,428001823,3}}</v>
      </c>
      <c r="CL998" t="str">
        <f t="shared" si="932"/>
        <v>{{5,1,1,26516518,0}|{5,1,2,22508640,0}|{5,1,3,483227865,3}}</v>
      </c>
      <c r="CP998" t="str">
        <f t="shared" si="933"/>
        <v>{{5,1,1,45456889,0}|{5,1,2,38586240,0}|{5,1,3,828390626,3}}</v>
      </c>
      <c r="CT998" t="str">
        <f t="shared" si="934"/>
        <v>{{5,1,1,23486059,0}|{5,1,2,19936224,0}|{5,1,3,428001823,3}}</v>
      </c>
    </row>
    <row r="999" spans="85:98" x14ac:dyDescent="0.15">
      <c r="CG999">
        <v>392</v>
      </c>
      <c r="CH999" t="str">
        <f t="shared" si="935"/>
        <v>{{5,1,1,112409,0}|{5,1,2,13090,0}|{5,1,3,281023,3}}</v>
      </c>
      <c r="CL999" t="str">
        <f t="shared" si="932"/>
        <v>{{5,1,1,51095,0}|{5,1,2,5950,0}|{5,1,3,127737,3}}</v>
      </c>
      <c r="CP999" t="str">
        <f t="shared" si="933"/>
        <v>{{5,1,1,122628,0}|{5,1,2,14280,0}|{5,1,3,306570,3}}</v>
      </c>
      <c r="CT999" t="str">
        <f t="shared" si="934"/>
        <v>{{5,1,1,63357,0}|{5,1,2,7378,0}|{5,1,3,158394,3}}</v>
      </c>
    </row>
    <row r="1000" spans="85:98" x14ac:dyDescent="0.15">
      <c r="CG1000">
        <v>393</v>
      </c>
      <c r="CH1000" t="str">
        <f t="shared" si="935"/>
        <v>{{5,1,1,584528,0}|{5,1,2,837760,0}|{5,1,3,17985492,3}}</v>
      </c>
      <c r="CL1000" t="str">
        <f t="shared" si="932"/>
        <v>{{5,1,1,329461,0}|{5,1,2,472192,0}|{5,1,3,10137277,3}}</v>
      </c>
      <c r="CP1000" t="str">
        <f t="shared" si="933"/>
        <v>{{5,1,1,371972,0}|{5,1,2,533120,0}|{5,1,3,11445313,3}}</v>
      </c>
      <c r="CT1000" t="str">
        <f t="shared" si="934"/>
        <v>{{5,1,1,371972,0}|{5,1,2,533120,0}|{5,1,3,11445313,3}}</v>
      </c>
    </row>
    <row r="1001" spans="85:98" x14ac:dyDescent="0.15">
      <c r="CG1001">
        <v>394</v>
      </c>
      <c r="CH1001" t="str">
        <f t="shared" si="935"/>
        <v>{{5,1,1,1258984,0}|{5,1,2,1570800,0}|{5,1,3,33722798,3}}</v>
      </c>
      <c r="CL1001" t="str">
        <f t="shared" si="932"/>
        <v>{{5,1,1,801171,0}|{5,1,2,999600,0}|{5,1,3,21459962,3}}</v>
      </c>
      <c r="CP1001" t="str">
        <f t="shared" si="933"/>
        <v>{{5,1,1,709609,0}|{5,1,2,885360,0}|{5,1,3,19007395,3}}</v>
      </c>
      <c r="CT1001" t="str">
        <f t="shared" si="934"/>
        <v>{{5,1,1,801171,0}|{5,1,2,999600,0}|{5,1,3,21459962,3}}</v>
      </c>
    </row>
    <row r="1002" spans="85:98" x14ac:dyDescent="0.15">
      <c r="CG1002">
        <v>395</v>
      </c>
      <c r="CH1002" t="str">
        <f t="shared" si="935"/>
        <v>{{5,1,1,2035630,0}|{5,1,2,2290512,0}|{5,1,3,49173971,3}}</v>
      </c>
      <c r="CL1002" t="str">
        <f t="shared" si="932"/>
        <v>{{5,1,1,1187451,0}|{5,1,2,1336132,0}|{5,1,3,28684816,3}}</v>
      </c>
      <c r="CP1002" t="str">
        <f t="shared" si="933"/>
        <v>{{5,1,1,1051742,0}|{5,1,2,1183431,0}|{5,1,3,25406551,3}}</v>
      </c>
      <c r="CT1002" t="str">
        <f t="shared" si="934"/>
        <v>{{5,1,1,1051742,0}|{5,1,2,1183431,0}|{5,1,3,25406551,3}}</v>
      </c>
    </row>
    <row r="1003" spans="85:98" x14ac:dyDescent="0.15">
      <c r="CG1003">
        <v>396</v>
      </c>
      <c r="CH1003" t="str">
        <f t="shared" si="935"/>
        <v>{{5,1,1,1190216,0}|{5,1,2,221760,0}|{5,1,3,4760865,3}}</v>
      </c>
      <c r="CL1003" t="str">
        <f t="shared" si="932"/>
        <v>{{5,1,1,670849,0}|{5,1,2,124992,0}|{5,1,3,2683396,3}}</v>
      </c>
      <c r="CP1003" t="str">
        <f t="shared" si="933"/>
        <v>{{5,1,1,454446,0}|{5,1,2,84672,0}|{5,1,3,1817785,3}}</v>
      </c>
      <c r="CT1003" t="str">
        <f t="shared" si="934"/>
        <v>{{5,1,1,0,0}|{5,1,2,0,0}|{5,1,3,0,3}}</v>
      </c>
    </row>
    <row r="1004" spans="85:98" x14ac:dyDescent="0.15">
      <c r="CG1004">
        <v>397</v>
      </c>
      <c r="CH1004" t="str">
        <f t="shared" si="935"/>
        <v>{{5,1,1,681669,0}|{5,1,2,141120,0}|{5,1,3,3029641,3}}</v>
      </c>
      <c r="CL1004" t="str">
        <f t="shared" si="932"/>
        <v>{{5,1,1,681669,0}|{5,1,2,141120,0}|{5,1,3,3029641,3}}</v>
      </c>
      <c r="CP1004" t="str">
        <f t="shared" si="933"/>
        <v>{{5,1,1,603764,0}|{5,1,2,124992,0}|{5,1,3,2683396,3}}</v>
      </c>
      <c r="CT1004" t="str">
        <f t="shared" si="934"/>
        <v>{{5,1,1,1071194,0}|{5,1,2,221760,0}|{5,1,3,4760865,3}}</v>
      </c>
    </row>
    <row r="1005" spans="85:98" x14ac:dyDescent="0.15">
      <c r="CG1005">
        <v>398</v>
      </c>
      <c r="CH1005" t="str">
        <f t="shared" si="935"/>
        <v>{{5,1,1,692777,0}|{5,1,2,103723,0}|{5,1,3,2226786,3}}</v>
      </c>
      <c r="CL1005" t="str">
        <f t="shared" si="932"/>
        <v>{{5,1,1,1022672,0}|{5,1,2,153115,0}|{5,1,3,3287161,3}}</v>
      </c>
      <c r="CP1005" t="str">
        <f t="shared" si="933"/>
        <v>{{5,1,1,0,0}|{5,1,2,0,0}|{5,1,3,0,3}}</v>
      </c>
      <c r="CT1005" t="str">
        <f t="shared" si="934"/>
        <v>{{5,1,1,1814418,0}|{5,1,2,271656,0}|{5,1,3,5832060,3}}</v>
      </c>
    </row>
    <row r="1006" spans="85:98" x14ac:dyDescent="0.15">
      <c r="CG1006">
        <v>399</v>
      </c>
      <c r="CH1006" t="str">
        <f t="shared" si="935"/>
        <v>{{5,1,1,0,0}|{5,1,2,0,0}|{5,1,3,0,3}}</v>
      </c>
      <c r="CL1006" t="str">
        <f t="shared" si="932"/>
        <v>{{5,1,1,796122,0}|{5,1,2,101136,0}|{5,1,3,2171243,3}}</v>
      </c>
      <c r="CP1006" t="str">
        <f t="shared" si="933"/>
        <v>{{5,1,1,1762842,0}|{5,1,2,223944,0}|{5,1,3,4807752,3}}</v>
      </c>
      <c r="CT1006" t="str">
        <f t="shared" si="934"/>
        <v>{{5,1,1,3411953,0}|{5,1,2,433440,0}|{5,1,3,9305328,3}}</v>
      </c>
    </row>
    <row r="1007" spans="85:98" x14ac:dyDescent="0.15">
      <c r="CG1007">
        <v>400</v>
      </c>
      <c r="CH1007" t="str">
        <f t="shared" si="935"/>
        <v>{{5,1,1,5309086,0}|{5,1,2,3400320,0}|{5,1,3,72999940,3}}</v>
      </c>
      <c r="CL1007" t="str">
        <f t="shared" si="932"/>
        <v>{{5,1,1,2743027,0}|{5,1,2,1756832,0}|{5,1,3,37716635,3}}</v>
      </c>
      <c r="CP1007" t="str">
        <f t="shared" si="933"/>
        <v>{{5,1,1,4866662,0}|{5,1,2,3116960,0}|{5,1,3,66916611,3}}</v>
      </c>
      <c r="CT1007" t="str">
        <f t="shared" si="934"/>
        <v>{{5,1,1,2212119,0}|{5,1,2,1416800,0}|{5,1,3,30416641,3}}</v>
      </c>
    </row>
    <row r="1008" spans="85:98" x14ac:dyDescent="0.15">
      <c r="CG1008">
        <v>401</v>
      </c>
      <c r="CH1008" t="str">
        <f t="shared" si="935"/>
        <v>{{5,1,1,7141298,0}|{5,1,2,3465000,0}|{5,1,3,74388525,3}}</v>
      </c>
      <c r="CL1008" t="str">
        <f t="shared" ref="CL1008:CL1071" si="936">CL407&amp;CM407&amp;CN407</f>
        <v>{{5,1,1,4544462,0}|{5,1,2,2205000,0}|{5,1,3,47338152,3}}</v>
      </c>
      <c r="CP1008" t="str">
        <f t="shared" ref="CP1008:CP1071" si="937">CP407&amp;CQ407&amp;CR407</f>
        <v>{{5,1,1,7141298,0}|{5,1,2,3465000,0}|{5,1,3,74388525,3}}</v>
      </c>
      <c r="CT1008" t="str">
        <f t="shared" ref="CT1008:CT1071" si="938">CT407&amp;CU407&amp;CV407</f>
        <v>{{5,1,1,3246044,0}|{5,1,2,1575000,0}|{5,1,3,33812966,3}}</v>
      </c>
    </row>
    <row r="1009" spans="85:98" x14ac:dyDescent="0.15">
      <c r="CG1009">
        <v>402</v>
      </c>
      <c r="CH1009" t="str">
        <f t="shared" si="935"/>
        <v>{{5,1,1,0,0}|{5,1,2,0,0}|{5,1,3,0,3}}</v>
      </c>
      <c r="CL1009" t="str">
        <f t="shared" si="936"/>
        <v>{{5,1,1,8974472,0}|{5,1,2,11943680,0}|{5,1,3,256413492,3}}</v>
      </c>
      <c r="CP1009" t="str">
        <f t="shared" si="937"/>
        <v>{{5,1,1,7237477,0}|{5,1,2,9632000,0}|{5,1,3,206785074,3}}</v>
      </c>
      <c r="CT1009" t="str">
        <f t="shared" si="938"/>
        <v>{{5,1,1,10132468,0}|{5,1,2,13484800,0}|{5,1,3,289499104,3}}</v>
      </c>
    </row>
    <row r="1010" spans="85:98" x14ac:dyDescent="0.15">
      <c r="CG1010">
        <v>403</v>
      </c>
      <c r="CH1010" t="str">
        <f t="shared" si="935"/>
        <v>{{5,1,1,9302442,0}|{5,1,2,13540800,0}|{5,1,3,290701343,3}}</v>
      </c>
      <c r="CL1010" t="str">
        <f t="shared" si="936"/>
        <v>{{5,1,1,10502758,0}|{5,1,2,15288000,0}|{5,1,3,328211193,3}}</v>
      </c>
      <c r="CP1010" t="str">
        <f t="shared" si="937"/>
        <v>{{5,1,1,10502758,0}|{5,1,2,15288000,0}|{5,1,3,328211193,3}}</v>
      </c>
      <c r="CT1010" t="str">
        <f t="shared" si="938"/>
        <v>{{5,1,1,16504334,0}|{5,1,2,24024000,0}|{5,1,3,515760447,3}}</v>
      </c>
    </row>
    <row r="1011" spans="85:98" x14ac:dyDescent="0.15">
      <c r="CG1011">
        <v>404</v>
      </c>
      <c r="CH1011" t="str">
        <f t="shared" si="935"/>
        <v>{{5,1,1,17672910,0}|{5,1,2,29400000,0}|{5,1,3,631175372,3}}</v>
      </c>
      <c r="CL1011" t="str">
        <f t="shared" si="936"/>
        <v>{{5,1,1,10309197,0}|{5,1,2,17150000,0}|{5,1,3,368185634,3}}</v>
      </c>
      <c r="CP1011" t="str">
        <f t="shared" si="937"/>
        <v>{{5,1,1,7363712,0}|{5,1,2,12250000,0}|{5,1,3,262989738,3}}</v>
      </c>
      <c r="CT1011" t="str">
        <f t="shared" si="938"/>
        <v>{{5,1,1,10309197,0}|{5,1,2,17150000,0}|{5,1,3,368185634,3}}</v>
      </c>
    </row>
    <row r="1012" spans="85:98" x14ac:dyDescent="0.15">
      <c r="CG1012">
        <v>405</v>
      </c>
      <c r="CH1012" t="str">
        <f t="shared" si="935"/>
        <v>{{5,1,1,25391283,0}|{5,1,2,29568000,0}|{5,1,3,634782089,3}}</v>
      </c>
      <c r="CL1012" t="str">
        <f t="shared" si="936"/>
        <v>{{5,1,1,25391283,0}|{5,1,2,29568000,0}|{5,1,3,634782089,3}}</v>
      </c>
      <c r="CP1012" t="str">
        <f t="shared" si="937"/>
        <v>{{5,1,1,4616596,0}|{5,1,2,5376000,0}|{5,1,3,115414925,3}}</v>
      </c>
      <c r="CT1012" t="str">
        <f t="shared" si="938"/>
        <v>{{5,1,1,0,0}|{5,1,2,0,0}|{5,1,3,0,3}}</v>
      </c>
    </row>
    <row r="1013" spans="85:98" x14ac:dyDescent="0.15">
      <c r="CG1013">
        <v>406</v>
      </c>
      <c r="CH1013" t="str">
        <f t="shared" si="935"/>
        <v>{{5,1,1,26845992,0}|{5,1,2,28582400,0}|{5,1,3,613622686,3}}</v>
      </c>
      <c r="CL1013" t="str">
        <f t="shared" si="936"/>
        <v>{{5,1,1,4881089,0}|{5,1,2,5196800,0}|{5,1,3,111567761,3}}</v>
      </c>
      <c r="CP1013" t="str">
        <f t="shared" si="937"/>
        <v>{{5,1,1,26845992,0}|{5,1,2,28582400,0}|{5,1,3,613622686,3}}</v>
      </c>
      <c r="CT1013" t="str">
        <f t="shared" si="938"/>
        <v>{{5,1,1,0,0}|{5,1,2,0,0}|{5,1,3,0,3}}</v>
      </c>
    </row>
    <row r="1014" spans="85:98" x14ac:dyDescent="0.15">
      <c r="CG1014">
        <v>407</v>
      </c>
      <c r="CH1014" t="str">
        <f t="shared" si="935"/>
        <v>{{5,1,1,849742,0}|{5,1,2,197904,0}|{5,1,3,4248711,3}}</v>
      </c>
      <c r="CL1014" t="str">
        <f t="shared" si="936"/>
        <v>{{5,1,1,575631,0}|{5,1,2,134064,0}|{5,1,3,2878159,3}}</v>
      </c>
      <c r="CP1014" t="str">
        <f t="shared" si="937"/>
        <v>{{5,1,1,1644662,0}|{5,1,2,383040,0}|{5,1,3,8223313,3}}</v>
      </c>
      <c r="CT1014" t="str">
        <f t="shared" si="938"/>
        <v>{{5,1,1,1644662,0}|{5,1,2,383040,0}|{5,1,3,8223313,3}}</v>
      </c>
    </row>
    <row r="1015" spans="85:98" x14ac:dyDescent="0.15">
      <c r="CG1015">
        <v>408</v>
      </c>
      <c r="CH1015" t="str">
        <f t="shared" si="935"/>
        <v>{{5,1,1,0,0}|{5,1,2,0,0}|{5,1,3,0,3}}</v>
      </c>
      <c r="CL1015" t="str">
        <f t="shared" si="936"/>
        <v>{{5,1,1,868918,0}|{5,1,2,154350,0}|{5,1,3,3313670,3}}</v>
      </c>
      <c r="CP1015" t="str">
        <f t="shared" si="937"/>
        <v>{{5,1,1,868918,0}|{5,1,2,154350,0}|{5,1,3,3313670,3}}</v>
      </c>
      <c r="CT1015" t="str">
        <f t="shared" si="938"/>
        <v>{{5,1,1,1911619,0}|{5,1,2,339570,0}|{5,1,3,7290075,3}}</v>
      </c>
    </row>
    <row r="1016" spans="85:98" x14ac:dyDescent="0.15">
      <c r="CG1016">
        <v>409</v>
      </c>
      <c r="CH1016" t="str">
        <f t="shared" si="935"/>
        <v>{{5,1,1,2135055,0}|{5,1,2,328692,0}|{5,1,3,7056540,3}}</v>
      </c>
      <c r="CL1016" t="str">
        <f t="shared" si="936"/>
        <v>{{5,1,1,2135055,0}|{5,1,2,328692,0}|{5,1,3,7056540,3}}</v>
      </c>
      <c r="CP1016" t="str">
        <f t="shared" si="937"/>
        <v>{{5,1,1,3355087,0}|{5,1,2,516516,0}|{5,1,3,11088849,3}}</v>
      </c>
      <c r="CT1016" t="str">
        <f t="shared" si="938"/>
        <v>{{5,1,1,1891049,0}|{5,1,2,291127,0}|{5,1,3,6250078,3}}</v>
      </c>
    </row>
    <row r="1017" spans="85:98" x14ac:dyDescent="0.15">
      <c r="CG1017">
        <v>410</v>
      </c>
      <c r="CH1017" t="str">
        <f t="shared" si="935"/>
        <v>{{5,1,1,5292495,0}|{5,1,2,4207896,0}|{5,1,3,90337425,3}}</v>
      </c>
      <c r="CL1017" t="str">
        <f t="shared" si="936"/>
        <v>{{5,1,1,2020771,0}|{5,1,2,1606651,0}|{5,1,3,34492471,3}}</v>
      </c>
      <c r="CP1017" t="str">
        <f t="shared" si="937"/>
        <v>{{5,1,1,5292495,0}|{5,1,2,4207896,0}|{5,1,3,90337425,3}}</v>
      </c>
      <c r="CT1017" t="str">
        <f t="shared" si="938"/>
        <v>{{5,1,1,5292495,0}|{5,1,2,4207896,0}|{5,1,3,90337425,3}}</v>
      </c>
    </row>
    <row r="1018" spans="85:98" x14ac:dyDescent="0.15">
      <c r="CG1018">
        <v>411</v>
      </c>
      <c r="CH1018" t="str">
        <f t="shared" si="935"/>
        <v>{{5,1,1,7855428,0}|{5,1,2,4851000,0}|{5,1,3,104143936,3}}</v>
      </c>
      <c r="CL1018" t="str">
        <f t="shared" si="936"/>
        <v>{{5,1,1,3570649,0}|{5,1,2,2205000,0}|{5,1,3,47338152,3}}</v>
      </c>
      <c r="CP1018" t="str">
        <f t="shared" si="937"/>
        <v>{{5,1,1,7855428,0}|{5,1,2,4851000,0}|{5,1,3,104143936,3}}</v>
      </c>
      <c r="CT1018" t="str">
        <f t="shared" si="938"/>
        <v>{{5,1,1,4998908,0}|{5,1,2,3087000,0}|{5,1,3,66273414,3}}</v>
      </c>
    </row>
    <row r="1019" spans="85:98" x14ac:dyDescent="0.15">
      <c r="CG1019">
        <v>412</v>
      </c>
      <c r="CH1019" t="str">
        <f t="shared" si="935"/>
        <v>{{5,1,1,11236183,0}|{5,1,2,19552960,0}|{5,1,3,419773701,3}}</v>
      </c>
      <c r="CL1019" t="str">
        <f t="shared" si="936"/>
        <v>{{5,1,1,9952048,0}|{5,1,2,17318336,0}|{5,1,3,371799564,3}}</v>
      </c>
      <c r="CP1019" t="str">
        <f t="shared" si="937"/>
        <v>{{5,1,1,11236183,0}|{5,1,2,19552960,0}|{5,1,3,419773701,3}}</v>
      </c>
      <c r="CT1019" t="str">
        <f t="shared" si="938"/>
        <v>{{5,1,1,17656860,0}|{5,1,2,30726080,0}|{5,1,3,659644387,3}}</v>
      </c>
    </row>
    <row r="1020" spans="85:98" x14ac:dyDescent="0.15">
      <c r="CG1020">
        <v>413</v>
      </c>
      <c r="CH1020" t="str">
        <f t="shared" si="935"/>
        <v>{{5,1,1,18464223,0}|{5,1,2,36036000,0}|{5,1,3,773640671,3}}</v>
      </c>
      <c r="CL1020" t="str">
        <f t="shared" si="936"/>
        <v>{{5,1,1,20142789,0}|{5,1,2,39312000,0}|{5,1,3,843971641,3}}</v>
      </c>
      <c r="CP1020" t="str">
        <f t="shared" si="937"/>
        <v>{{5,1,1,20142789,0}|{5,1,2,39312000,0}|{5,1,3,843971641,3}}</v>
      </c>
      <c r="CT1020" t="str">
        <f t="shared" si="938"/>
        <v>{{5,1,1,3357131,0}|{5,1,2,6552000,0}|{5,1,3,140661940,3}}</v>
      </c>
    </row>
    <row r="1021" spans="85:98" x14ac:dyDescent="0.15">
      <c r="CG1021">
        <v>414</v>
      </c>
      <c r="CH1021" t="str">
        <f t="shared" si="935"/>
        <v>{{5,1,1,19970388,0}|{5,1,2,45570000,0}|{5,1,3,978321828,3}}</v>
      </c>
      <c r="CL1021" t="str">
        <f t="shared" si="936"/>
        <v>{{5,1,1,10318034,0}|{5,1,2,23544500,0}|{5,1,3,505466277,3}}</v>
      </c>
      <c r="CP1021" t="str">
        <f t="shared" si="937"/>
        <v>{{5,1,1,8320995,0}|{5,1,2,18987500,0}|{5,1,3,407634095,3}}</v>
      </c>
      <c r="CT1021" t="str">
        <f t="shared" si="938"/>
        <v>{{5,1,1,18306189,0}|{5,1,2,41772500,0}|{5,1,3,896795009,3}}</v>
      </c>
    </row>
    <row r="1022" spans="85:98" x14ac:dyDescent="0.15">
      <c r="CG1022">
        <v>415</v>
      </c>
      <c r="CH1022" t="str">
        <f t="shared" si="935"/>
        <v>{{5,1,1,18420221,0}|{5,1,2,30105600,0}|{5,1,3,646323581,3}}</v>
      </c>
      <c r="CL1022" t="str">
        <f t="shared" si="936"/>
        <v>{{5,1,1,16315053,0}|{5,1,2,26664960,0}|{5,1,3,572458029,3}}</v>
      </c>
      <c r="CP1022" t="str">
        <f t="shared" si="937"/>
        <v>{{5,1,1,16315053,0}|{5,1,2,26664960,0}|{5,1,3,572458029,3}}</v>
      </c>
      <c r="CT1022" t="str">
        <f t="shared" si="938"/>
        <v>{{5,1,1,31577523,0}|{5,1,2,51609600,0}|{5,1,3,1107983283,3}}</v>
      </c>
    </row>
    <row r="1023" spans="85:98" x14ac:dyDescent="0.15">
      <c r="CG1023">
        <v>416</v>
      </c>
      <c r="CH1023" t="str">
        <f t="shared" si="935"/>
        <v>{{5,1,1,45781,0}|{5,1,2,6664,0}|{5,1,3,143066,3}}</v>
      </c>
      <c r="CL1023" t="str">
        <f t="shared" si="936"/>
        <v>{{5,1,1,40548,0}|{5,1,2,5902,0}|{5,1,3,126715,3}}</v>
      </c>
      <c r="CP1023" t="str">
        <f t="shared" si="937"/>
        <v>{{5,1,1,40548,0}|{5,1,2,5902,0}|{5,1,3,126715,3}}</v>
      </c>
      <c r="CT1023" t="str">
        <f t="shared" si="938"/>
        <v>{{5,1,1,78481,0}|{5,1,2,11424,0}|{5,1,3,245256,3}}</v>
      </c>
    </row>
    <row r="1024" spans="85:98" x14ac:dyDescent="0.15">
      <c r="CG1024">
        <v>417</v>
      </c>
      <c r="CH1024" t="str">
        <f t="shared" si="935"/>
        <v>{{5,1,1,531389,0}|{5,1,2,761600,0}|{5,1,3,16350447,3}}</v>
      </c>
      <c r="CL1024" t="str">
        <f t="shared" si="936"/>
        <v>{{5,1,1,531389,0}|{5,1,2,761600,0}|{5,1,3,16350447,3}}</v>
      </c>
      <c r="CP1024" t="str">
        <f t="shared" si="937"/>
        <v>{{5,1,1,159416,0}|{5,1,2,228480,0}|{5,1,3,4905134,3}}</v>
      </c>
      <c r="CT1024" t="str">
        <f t="shared" si="938"/>
        <v>{{5,1,1,611097,0}|{5,1,2,875840,0}|{5,1,3,18803014,3}}</v>
      </c>
    </row>
    <row r="1025" spans="85:98" x14ac:dyDescent="0.15">
      <c r="CG1025">
        <v>418</v>
      </c>
      <c r="CH1025" t="str">
        <f t="shared" si="935"/>
        <v>{{5,1,1,506863,0}|{5,1,2,689248,0}|{5,1,3,14797155,3}}</v>
      </c>
      <c r="CL1025" t="str">
        <f t="shared" si="936"/>
        <v>{{5,1,1,506863,0}|{5,1,2,689248,0}|{5,1,3,14797155,3}}</v>
      </c>
      <c r="CP1025" t="str">
        <f t="shared" si="937"/>
        <v>{{5,1,1,304118,0}|{5,1,2,413548,0}|{5,1,3,8878293,3}}</v>
      </c>
      <c r="CT1025" t="str">
        <f t="shared" si="938"/>
        <v>{{5,1,1,0,0}|{5,1,2,0,0}|{5,1,3,0,3}}</v>
      </c>
    </row>
    <row r="1026" spans="85:98" x14ac:dyDescent="0.15">
      <c r="CG1026">
        <v>419</v>
      </c>
      <c r="CH1026" t="str">
        <f t="shared" si="935"/>
        <v>{{5,1,1,646251,0}|{5,1,2,838140,0}|{5,1,3,17993667,3}}</v>
      </c>
      <c r="CL1026" t="str">
        <f t="shared" si="936"/>
        <v>{{5,1,1,437783,0}|{5,1,2,567772,0}|{5,1,3,12189258,3}}</v>
      </c>
      <c r="CP1026" t="str">
        <f t="shared" si="937"/>
        <v>{{5,1,1,1250809,0}|{5,1,2,1622208,0}|{5,1,3,34826453,3}}</v>
      </c>
      <c r="CT1026" t="str">
        <f t="shared" si="938"/>
        <v>{{5,1,1,1250809,0}|{5,1,2,1622208,0}|{5,1,3,34826453,3}}</v>
      </c>
    </row>
    <row r="1027" spans="85:98" x14ac:dyDescent="0.15">
      <c r="CG1027">
        <v>420</v>
      </c>
      <c r="CH1027" t="str">
        <f t="shared" si="935"/>
        <v>{{5,1,1,1158837,0}|{5,1,2,1272824,0}|{5,1,3,27325685,3}}</v>
      </c>
      <c r="CL1027" t="str">
        <f t="shared" si="936"/>
        <v>{{5,1,1,1821031,0}|{5,1,2,2000152,0}|{5,1,3,42940363,3}}</v>
      </c>
      <c r="CP1027" t="str">
        <f t="shared" si="937"/>
        <v>{{5,1,1,1026399,0}|{5,1,2,1127358,0}|{5,1,3,24202750,3}}</v>
      </c>
      <c r="CT1027" t="str">
        <f t="shared" si="938"/>
        <v>{{5,1,1,1158837,0}|{5,1,2,1272824,0}|{5,1,3,27325685,3}}</v>
      </c>
    </row>
    <row r="1028" spans="85:98" x14ac:dyDescent="0.15">
      <c r="CG1028">
        <v>421</v>
      </c>
      <c r="CH1028" t="str">
        <f t="shared" si="935"/>
        <v>{{5,1,1,528984,0}|{5,1,2,197120,0}|{5,1,3,4231880,3}}</v>
      </c>
      <c r="CL1028" t="str">
        <f t="shared" si="936"/>
        <v>{{5,1,1,298155,0}|{5,1,2,111104,0}|{5,1,3,2385241,3}}</v>
      </c>
      <c r="CP1028" t="str">
        <f t="shared" si="937"/>
        <v>{{5,1,1,336626,0}|{5,1,2,125440,0}|{5,1,3,2693014,3}}</v>
      </c>
      <c r="CT1028" t="str">
        <f t="shared" si="938"/>
        <v>{{5,1,1,336626,0}|{5,1,2,125440,0}|{5,1,3,2693014,3}}</v>
      </c>
    </row>
    <row r="1029" spans="85:98" x14ac:dyDescent="0.15">
      <c r="CG1029">
        <v>422</v>
      </c>
      <c r="CH1029" t="str">
        <f t="shared" si="935"/>
        <v>{{5,1,1,687680,0}|{5,1,2,197120,0}|{5,1,3,4231880,3}}</v>
      </c>
      <c r="CL1029" t="str">
        <f t="shared" si="936"/>
        <v>{{5,1,1,387601,0}|{5,1,2,111104,0}|{5,1,3,2385241,3}}</v>
      </c>
      <c r="CP1029" t="str">
        <f t="shared" si="937"/>
        <v>{{5,1,1,437614,0}|{5,1,2,125440,0}|{5,1,3,2693014,3}}</v>
      </c>
      <c r="CT1029" t="str">
        <f t="shared" si="938"/>
        <v>{{5,1,1,437614,0}|{5,1,2,125440,0}|{5,1,3,2693014,3}}</v>
      </c>
    </row>
    <row r="1030" spans="85:98" x14ac:dyDescent="0.15">
      <c r="CG1030">
        <v>423</v>
      </c>
      <c r="CH1030" t="str">
        <f t="shared" si="935"/>
        <v>{{5,1,1,2585293,0}|{5,1,2,387072,0}|{5,1,3,8309874,3}}</v>
      </c>
      <c r="CL1030" t="str">
        <f t="shared" si="936"/>
        <v>{{5,1,1,1335735,0}|{5,1,2,199987,0}|{5,1,3,4293435,3}}</v>
      </c>
      <c r="CP1030" t="str">
        <f t="shared" si="937"/>
        <v>{{5,1,1,2369852,0}|{5,1,2,354816,0}|{5,1,3,7617384,3}}</v>
      </c>
      <c r="CT1030" t="str">
        <f t="shared" si="938"/>
        <v>{{5,1,1,1077205,0}|{5,1,2,161280,0}|{5,1,3,3462447,3}}</v>
      </c>
    </row>
    <row r="1031" spans="85:98" x14ac:dyDescent="0.15">
      <c r="CG1031">
        <v>424</v>
      </c>
      <c r="CH1031" t="str">
        <f t="shared" si="935"/>
        <v>{{5,1,1,0,0}|{5,1,2,0,0}|{5,1,3,0,3}}</v>
      </c>
      <c r="CL1031" t="str">
        <f t="shared" si="936"/>
        <v>{{5,1,1,1884509,0}|{5,1,2,239400,0}|{5,1,3,5139570,3}}</v>
      </c>
      <c r="CP1031" t="str">
        <f t="shared" si="937"/>
        <v>{{5,1,1,1884509,0}|{5,1,2,239400,0}|{5,1,3,5139570,3}}</v>
      </c>
      <c r="CT1031" t="str">
        <f t="shared" si="938"/>
        <v>{{5,1,1,4145920,0}|{5,1,2,526680,0}|{5,1,3,11307055,3}}</v>
      </c>
    </row>
    <row r="1032" spans="85:98" x14ac:dyDescent="0.15">
      <c r="CG1032">
        <v>425</v>
      </c>
      <c r="CH1032" t="str">
        <f t="shared" si="935"/>
        <v>{{5,1,1,6771008,0}|{5,1,2,4336640,0}|{5,1,3,93101372,3}}</v>
      </c>
      <c r="CL1032" t="str">
        <f t="shared" si="936"/>
        <v>{{5,1,1,3816386,0}|{5,1,2,2444288,0}|{5,1,3,52475319,3}}</v>
      </c>
      <c r="CP1032" t="str">
        <f t="shared" si="937"/>
        <v>{{5,1,1,3816386,0}|{5,1,2,2444288,0}|{5,1,3,52475319,3}}</v>
      </c>
      <c r="CT1032" t="str">
        <f t="shared" si="938"/>
        <v>{{5,1,1,6771008,0}|{5,1,2,4336640,0}|{5,1,3,93101372,3}}</v>
      </c>
    </row>
    <row r="1033" spans="85:98" x14ac:dyDescent="0.15">
      <c r="CG1033">
        <v>426</v>
      </c>
      <c r="CH1033" t="str">
        <f t="shared" si="935"/>
        <v>{{5,1,1,5756319,0}|{5,1,2,2793000,0}|{5,1,3,59961660,3}}</v>
      </c>
      <c r="CL1033" t="str">
        <f t="shared" si="936"/>
        <v>{{5,1,1,4111656,0}|{5,1,2,1995000,0}|{5,1,3,42829757,3}}</v>
      </c>
      <c r="CP1033" t="str">
        <f t="shared" si="937"/>
        <v>{{5,1,1,5756319,0}|{5,1,2,2793000,0}|{5,1,3,59961660,3}}</v>
      </c>
      <c r="CT1033" t="str">
        <f t="shared" si="938"/>
        <v>{{5,1,1,9867975,0}|{5,1,2,4788000,0}|{5,1,3,102791417,3}}</v>
      </c>
    </row>
    <row r="1034" spans="85:98" x14ac:dyDescent="0.15">
      <c r="CG1034">
        <v>427</v>
      </c>
      <c r="CH1034" t="str">
        <f t="shared" si="935"/>
        <v>{{5,1,1,12253217,0}|{5,1,2,16307200,0}|{5,1,3,350091940,3}}</v>
      </c>
      <c r="CL1034" t="str">
        <f t="shared" si="936"/>
        <v>{{5,1,1,7351930,0}|{5,1,2,9784320,0}|{5,1,3,210055164,3}}</v>
      </c>
      <c r="CP1034" t="str">
        <f t="shared" si="937"/>
        <v>{{5,1,1,19255056,0}|{5,1,2,25625600,0}|{5,1,3,550144477,3}}</v>
      </c>
      <c r="CT1034" t="str">
        <f t="shared" si="938"/>
        <v>{{5,1,1,21005516,0}|{5,1,2,27955200,0}|{5,1,3,600157611,3}}</v>
      </c>
    </row>
    <row r="1035" spans="85:98" x14ac:dyDescent="0.15">
      <c r="CG1035">
        <v>428</v>
      </c>
      <c r="CH1035" t="str">
        <f t="shared" si="935"/>
        <v>{{5,1,1,12926471,0}|{5,1,2,18816000,0}|{5,1,3,403952238,3}}</v>
      </c>
      <c r="CL1035" t="str">
        <f t="shared" si="936"/>
        <v>{{5,1,1,7755882,0}|{5,1,2,11289600,0}|{5,1,3,242371343,3}}</v>
      </c>
      <c r="CP1035" t="str">
        <f t="shared" si="937"/>
        <v>{{5,1,1,12926471,0}|{5,1,2,18816000,0}|{5,1,3,403952238,3}}</v>
      </c>
      <c r="CT1035" t="str">
        <f t="shared" si="938"/>
        <v>{{5,1,1,0,0}|{5,1,2,0,0}|{5,1,3,0,3}}</v>
      </c>
    </row>
    <row r="1036" spans="85:98" x14ac:dyDescent="0.15">
      <c r="CG1036">
        <v>429</v>
      </c>
      <c r="CH1036" t="str">
        <f t="shared" si="935"/>
        <v>{{5,1,1,21712432,0}|{5,1,2,36120000,0}|{5,1,3,775444029,3}}</v>
      </c>
      <c r="CL1036" t="str">
        <f t="shared" si="936"/>
        <v>{{5,1,1,9046846,0}|{5,1,2,15050000,0}|{5,1,3,323101679,3}}</v>
      </c>
      <c r="CP1036" t="str">
        <f t="shared" si="937"/>
        <v>{{5,1,1,9046846,0}|{5,1,2,15050000,0}|{5,1,3,323101679,3}}</v>
      </c>
      <c r="CT1036" t="str">
        <f t="shared" si="938"/>
        <v>{{5,1,1,21712432,0}|{5,1,2,36120000,0}|{5,1,3,775444029,3}}</v>
      </c>
    </row>
    <row r="1037" spans="85:98" x14ac:dyDescent="0.15">
      <c r="CG1037">
        <v>430</v>
      </c>
      <c r="CH1037" t="str">
        <f t="shared" si="935"/>
        <v>{{5,1,1,32893253,0}|{5,1,2,38304000,0}|{5,1,3,822331343,3}}</v>
      </c>
      <c r="CL1037" t="str">
        <f t="shared" si="936"/>
        <v>{{5,1,1,7675092,0}|{5,1,2,8937600,0}|{5,1,3,191877313,3}}</v>
      </c>
      <c r="CP1037" t="str">
        <f t="shared" si="937"/>
        <v>{{5,1,1,19187731,0}|{5,1,2,22344000,0}|{5,1,3,479693283,3}}</v>
      </c>
      <c r="CT1037" t="str">
        <f t="shared" si="938"/>
        <v>{{5,1,1,32893253,0}|{5,1,2,38304000,0}|{5,1,3,822331343,3}}</v>
      </c>
    </row>
    <row r="1038" spans="85:98" x14ac:dyDescent="0.15">
      <c r="CG1038">
        <v>431</v>
      </c>
      <c r="CH1038" t="str">
        <f t="shared" si="935"/>
        <v>{{5,1,1,36355701,0}|{5,1,2,38707200,0}|{5,1,3,830987462,3}}</v>
      </c>
      <c r="CL1038" t="str">
        <f t="shared" si="936"/>
        <v>{{5,1,1,15148208,0}|{5,1,2,16128000,0}|{5,1,3,346244776,3}}</v>
      </c>
      <c r="CP1038" t="str">
        <f t="shared" si="937"/>
        <v>{{5,1,1,36355701,0}|{5,1,2,38707200,0}|{5,1,3,830987462,3}}</v>
      </c>
      <c r="CT1038" t="str">
        <f t="shared" si="938"/>
        <v>{{5,1,1,15148208,0}|{5,1,2,16128000,0}|{5,1,3,346244776,3}}</v>
      </c>
    </row>
    <row r="1039" spans="85:98" x14ac:dyDescent="0.15">
      <c r="CG1039">
        <v>432</v>
      </c>
      <c r="CH1039" t="str">
        <f t="shared" si="935"/>
        <v>{{5,1,1,2192883,0}|{5,1,2,510720,0}|{5,1,3,10964417,3}}</v>
      </c>
      <c r="CL1039" t="str">
        <f t="shared" si="936"/>
        <v>{{5,1,1,913701,0}|{5,1,2,212800,0}|{5,1,3,4568507,3}}</v>
      </c>
      <c r="CP1039" t="str">
        <f t="shared" si="937"/>
        <v>{{5,1,1,2010143,0}|{5,1,2,468160,0}|{5,1,3,10050716,3}}</v>
      </c>
      <c r="CT1039" t="str">
        <f t="shared" si="938"/>
        <v>{{5,1,1,1132989,0}|{5,1,2,263872,0}|{5,1,3,5664949,3}}</v>
      </c>
    </row>
    <row r="1040" spans="85:98" x14ac:dyDescent="0.15">
      <c r="CG1040">
        <v>433</v>
      </c>
      <c r="CH1040" t="str">
        <f t="shared" si="935"/>
        <v>{{5,1,1,2496809,0}|{5,1,2,443520,0}|{5,1,3,9521731,3}}</v>
      </c>
      <c r="CL1040" t="str">
        <f t="shared" si="936"/>
        <v>{{5,1,1,1588878,0}|{5,1,2,282240,0}|{5,1,3,6059283,3}}</v>
      </c>
      <c r="CP1040" t="str">
        <f t="shared" si="937"/>
        <v>{{5,1,1,1407292,0}|{5,1,2,249984,0}|{5,1,3,5366793,3}}</v>
      </c>
      <c r="CT1040" t="str">
        <f t="shared" si="938"/>
        <v>{{5,1,1,1588878,0}|{5,1,2,282240,0}|{5,1,3,6059283,3}}</v>
      </c>
    </row>
    <row r="1041" spans="85:98" x14ac:dyDescent="0.15">
      <c r="CG1041">
        <v>434</v>
      </c>
      <c r="CH1041" t="str">
        <f t="shared" si="935"/>
        <v>{{5,1,1,4851754,0}|{5,1,2,746928,0}|{5,1,3,16035460,3}}</v>
      </c>
      <c r="CL1041" t="str">
        <f t="shared" si="936"/>
        <v>{{5,1,1,1698114,0}|{5,1,2,261424,0}|{5,1,3,5612411,3}}</v>
      </c>
      <c r="CP1041" t="str">
        <f t="shared" si="937"/>
        <v>{{5,1,1,4447441,0}|{5,1,2,684684,0}|{5,1,3,14699172,3}}</v>
      </c>
      <c r="CT1041" t="str">
        <f t="shared" si="938"/>
        <v>{{5,1,1,2830190,0}|{5,1,2,435708,0}|{5,1,3,9354018,3}}</v>
      </c>
    </row>
    <row r="1042" spans="85:98" x14ac:dyDescent="0.15">
      <c r="CG1042">
        <v>435</v>
      </c>
      <c r="CH1042" t="str">
        <f t="shared" si="935"/>
        <v>{{5,1,1,7363472,0}|{5,1,2,5854464,0}|{5,1,3,125686853,3}}</v>
      </c>
      <c r="CL1042" t="str">
        <f t="shared" si="936"/>
        <v>{{5,1,1,4685845,0}|{5,1,2,3725568,0}|{5,1,3,79982543,3}}</v>
      </c>
      <c r="CP1042" t="str">
        <f t="shared" si="937"/>
        <v>{{5,1,1,4150320,0}|{5,1,2,3299788,0}|{5,1,3,70841680,3}}</v>
      </c>
      <c r="CT1042" t="str">
        <f t="shared" si="938"/>
        <v>{{5,1,1,4685845,0}|{5,1,2,3725568,0}|{5,1,3,79982543,3}}</v>
      </c>
    </row>
    <row r="1043" spans="85:98" x14ac:dyDescent="0.15">
      <c r="CG1043">
        <v>436</v>
      </c>
      <c r="CH1043" t="str">
        <f t="shared" si="935"/>
        <v>{{5,1,1,9950209,0}|{5,1,2,6144600,0}|{5,1,3,131915652,3}}</v>
      </c>
      <c r="CL1043" t="str">
        <f t="shared" si="936"/>
        <v>{{5,1,1,6331951,0}|{5,1,2,3910200,0}|{5,1,3,83946324,3}}</v>
      </c>
      <c r="CP1043" t="str">
        <f t="shared" si="937"/>
        <v>{{5,1,1,5608299,0}|{5,1,2,3463320,0}|{5,1,3,74352458,3}}</v>
      </c>
      <c r="CT1043" t="str">
        <f t="shared" si="938"/>
        <v>{{5,1,1,6331951,0}|{5,1,2,3910200,0}|{5,1,3,83946324,3}}</v>
      </c>
    </row>
    <row r="1044" spans="85:98" x14ac:dyDescent="0.15">
      <c r="CG1044">
        <v>437</v>
      </c>
      <c r="CH1044" t="str">
        <f t="shared" si="935"/>
        <v>{{5,1,1,13587943,0}|{5,1,2,23645440,0}|{5,1,3,507633313,3}}</v>
      </c>
      <c r="CL1044" t="str">
        <f t="shared" si="936"/>
        <v>{{5,1,1,8152765,0}|{5,1,2,14187264,0}|{5,1,3,304579987,3}}</v>
      </c>
      <c r="CP1044" t="str">
        <f t="shared" si="937"/>
        <v>{{5,1,1,21352482,0}|{5,1,2,37157120,0}|{5,1,3,797709492,3}}</v>
      </c>
      <c r="CT1044" t="str">
        <f t="shared" si="938"/>
        <v>{{5,1,1,23293617,0}|{5,1,2,40535040,0}|{5,1,3,870228537,3}}</v>
      </c>
    </row>
    <row r="1045" spans="85:98" x14ac:dyDescent="0.15">
      <c r="CG1045">
        <v>438</v>
      </c>
      <c r="CH1045" t="str">
        <f t="shared" si="935"/>
        <v>{{5,1,1,22725198,0}|{5,1,2,44352000,0}|{5,1,3,952173134,3}}</v>
      </c>
      <c r="CL1045" t="str">
        <f t="shared" si="936"/>
        <v>{{5,1,1,22725198,0}|{5,1,2,44352000,0}|{5,1,3,952173134,3}}</v>
      </c>
      <c r="CP1045" t="str">
        <f t="shared" si="937"/>
        <v>{{5,1,1,10329635,0}|{5,1,2,20160000,0}|{5,1,3,432805970,3}}</v>
      </c>
      <c r="CT1045" t="str">
        <f t="shared" si="938"/>
        <v>{{5,1,1,14461490,0}|{5,1,2,28224000,0}|{5,1,3,605928358,3}}</v>
      </c>
    </row>
    <row r="1046" spans="85:98" x14ac:dyDescent="0.15">
      <c r="CG1046">
        <v>439</v>
      </c>
      <c r="CH1046" t="str">
        <f t="shared" si="935"/>
        <v>{{5,1,1,24535048,0}|{5,1,2,55986000,0}|{5,1,3,1201938246,3}}</v>
      </c>
      <c r="CL1046" t="str">
        <f t="shared" si="936"/>
        <v>{{5,1,1,5724844,0}|{5,1,2,13063400,0}|{5,1,3,280452257,3}}</v>
      </c>
      <c r="CP1046" t="str">
        <f t="shared" si="937"/>
        <v>{{5,1,1,14312111,0}|{5,1,2,32658500,0}|{5,1,3,701130643,3}}</v>
      </c>
      <c r="CT1046" t="str">
        <f t="shared" si="938"/>
        <v>{{5,1,1,24535048,0}|{5,1,2,55986000,0}|{5,1,3,1201938246,3}}</v>
      </c>
    </row>
    <row r="1047" spans="85:98" x14ac:dyDescent="0.15">
      <c r="CG1047">
        <v>440</v>
      </c>
      <c r="CH1047" t="str">
        <f t="shared" si="935"/>
        <v>{{5,1,1,34373449,0}|{5,1,2,56179200,0}|{5,1,3,1206085969,3}}</v>
      </c>
      <c r="CL1047" t="str">
        <f t="shared" si="936"/>
        <v>{{5,1,1,21874013,0}|{5,1,2,35750400,0}|{5,1,3,767509253,3}}</v>
      </c>
      <c r="CP1047" t="str">
        <f t="shared" si="937"/>
        <v>{{5,1,1,19374126,0}|{5,1,2,31664640,0}|{5,1,3,679793910,3}}</v>
      </c>
      <c r="CT1047" t="str">
        <f t="shared" si="938"/>
        <v>{{5,1,1,21874013,0}|{5,1,2,35750400,0}|{5,1,3,767509253,3}}</v>
      </c>
    </row>
    <row r="1048" spans="85:98" x14ac:dyDescent="0.15">
      <c r="CG1048">
        <v>441</v>
      </c>
      <c r="CH1048" t="str">
        <f t="shared" si="935"/>
        <v>{{5,1,1,21601345,0}|{5,1,2,32997888,0}|{5,1,3,708416811,3}}</v>
      </c>
      <c r="CL1048" t="str">
        <f t="shared" si="936"/>
        <v>{{5,1,1,24388616,0}|{5,1,2,37255680,0}|{5,1,3,799825432,3}}</v>
      </c>
      <c r="CP1048" t="str">
        <f t="shared" si="937"/>
        <v>{{5,1,1,24388616,0}|{5,1,2,37255680,0}|{5,1,3,799825432,3}}</v>
      </c>
      <c r="CT1048" t="str">
        <f t="shared" si="938"/>
        <v>{{5,1,1,38324968,0}|{5,1,2,58544640,0}|{5,1,3,1256868537,3}}</v>
      </c>
    </row>
    <row r="1049" spans="85:98" x14ac:dyDescent="0.15">
      <c r="CG1049">
        <v>442</v>
      </c>
      <c r="CH1049" t="str">
        <f t="shared" si="935"/>
        <v>{{5,1,1,2697823,0}|{5,1,2,344960,0}|{5,1,3,7405790,3}}</v>
      </c>
      <c r="CL1049" t="str">
        <f t="shared" si="936"/>
        <v>{{5,1,1,1226283,0}|{5,1,2,156800,0}|{5,1,3,3366268,3}}</v>
      </c>
      <c r="CP1049" t="str">
        <f t="shared" si="937"/>
        <v>{{5,1,1,2697823,0}|{5,1,2,344960,0}|{5,1,3,7405790,3}}</v>
      </c>
      <c r="CT1049" t="str">
        <f t="shared" si="938"/>
        <v>{{5,1,1,1716796,0}|{5,1,2,219520,0}|{5,1,3,4712776,3}}</v>
      </c>
    </row>
    <row r="1050" spans="85:98" x14ac:dyDescent="0.15">
      <c r="CG1050">
        <v>443</v>
      </c>
      <c r="CH1050" t="str">
        <f t="shared" si="935"/>
        <v>{{5,1,1,3385504,0}|{5,1,2,325248,0}|{5,1,3,6982602,3}}</v>
      </c>
      <c r="CL1050" t="str">
        <f t="shared" si="936"/>
        <v>{{5,1,1,1538865,0}|{5,1,2,147840,0}|{5,1,3,3173910,3}}</v>
      </c>
      <c r="CP1050" t="str">
        <f t="shared" si="937"/>
        <v>{{5,1,1,3693277,0}|{5,1,2,354816,0}|{5,1,3,7617384,3}}</v>
      </c>
      <c r="CT1050" t="str">
        <f t="shared" si="938"/>
        <v>{{5,1,1,1908193,0}|{5,1,2,183321,0}|{5,1,3,3935648,3}}</v>
      </c>
    </row>
    <row r="1051" spans="85:98" x14ac:dyDescent="0.15">
      <c r="CG1051">
        <v>444</v>
      </c>
      <c r="CH1051" t="str">
        <f t="shared" si="935"/>
        <v>{{5,1,1,3837546,0}|{5,1,2,323988,0}|{5,1,3,6955552,3}}</v>
      </c>
      <c r="CL1051" t="str">
        <f t="shared" si="936"/>
        <v>{{5,1,1,1535018,0}|{5,1,2,129595,0}|{5,1,3,2782220,3}}</v>
      </c>
      <c r="CP1051" t="str">
        <f t="shared" si="937"/>
        <v>{{5,1,1,0,0}|{5,1,2,0,0}|{5,1,3,0,3}}</v>
      </c>
      <c r="CT1051" t="str">
        <f t="shared" si="938"/>
        <v>{{5,1,1,6030429,0}|{5,1,2,509124,0}|{5,1,3,10930153,3}}</v>
      </c>
    </row>
    <row r="1052" spans="85:98" x14ac:dyDescent="0.15">
      <c r="CG1052">
        <v>445</v>
      </c>
      <c r="CH1052" t="str">
        <f t="shared" si="935"/>
        <v>{{5,1,1,9944918,0}|{5,1,2,4385920,0}|{5,1,3,94159342,3}}</v>
      </c>
      <c r="CL1052" t="str">
        <f t="shared" si="936"/>
        <v>{{5,1,1,4520417,0}|{5,1,2,1993600,0}|{5,1,3,42799701,3}}</v>
      </c>
      <c r="CP1052" t="str">
        <f t="shared" si="937"/>
        <v>{{5,1,1,5605317,0}|{5,1,2,2472064,0}|{5,1,3,53071629,3}}</v>
      </c>
      <c r="CT1052" t="str">
        <f t="shared" si="938"/>
        <v>{{5,1,1,10849002,0}|{5,1,2,4784640,0}|{5,1,3,102719283,3}}</v>
      </c>
    </row>
    <row r="1053" spans="85:98" x14ac:dyDescent="0.15">
      <c r="CG1053">
        <v>446</v>
      </c>
      <c r="CH1053" t="str">
        <f t="shared" si="935"/>
        <v>{{5,1,1,14637497,0}|{5,1,2,5027400,0}|{5,1,3,107930988,3}}</v>
      </c>
      <c r="CL1053" t="str">
        <f t="shared" si="936"/>
        <v>{{5,1,1,7562707,0}|{5,1,2,2597490,0}|{5,1,3,55764344,3}}</v>
      </c>
      <c r="CP1053" t="str">
        <f t="shared" si="937"/>
        <v>{{5,1,1,8538540,0}|{5,1,2,2932650,0}|{5,1,3,62959743,3}}</v>
      </c>
      <c r="CT1053" t="str">
        <f t="shared" si="938"/>
        <v>{{5,1,1,7562707,0}|{5,1,2,2597490,0}|{5,1,3,55764344,3}}</v>
      </c>
    </row>
    <row r="1054" spans="85:98" x14ac:dyDescent="0.15">
      <c r="CG1054">
        <v>447</v>
      </c>
      <c r="CH1054" t="str">
        <f t="shared" si="935"/>
        <v>{{5,1,1,18357945,0}|{5,1,2,17734080,0}|{5,1,3,380724984,3}}</v>
      </c>
      <c r="CL1054" t="str">
        <f t="shared" si="936"/>
        <v>{{5,1,1,18357945,0}|{5,1,2,17734080,0}|{5,1,3,380724984,3}}</v>
      </c>
      <c r="CP1054" t="str">
        <f t="shared" si="937"/>
        <v>{{5,1,1,16259894,0}|{5,1,2,15707328,0}|{5,1,3,337213558,3}}</v>
      </c>
      <c r="CT1054" t="str">
        <f t="shared" si="938"/>
        <v>{{5,1,1,28848200,0}|{5,1,2,27867840,0}|{5,1,3,598282119,3}}</v>
      </c>
    </row>
    <row r="1055" spans="85:98" x14ac:dyDescent="0.15">
      <c r="CG1055">
        <v>448</v>
      </c>
      <c r="CH1055" t="str">
        <f t="shared" si="935"/>
        <v>{{5,1,1,19531090,0}|{5,1,2,21168000,0}|{5,1,3,454446268,3}}</v>
      </c>
      <c r="CL1055" t="str">
        <f t="shared" si="936"/>
        <v>{{5,1,1,19531090,0}|{5,1,2,21168000,0}|{5,1,3,454446268,3}}</v>
      </c>
      <c r="CP1055" t="str">
        <f t="shared" si="937"/>
        <v>{{5,1,1,19531090,0}|{5,1,2,21168000,0}|{5,1,3,454446268,3}}</v>
      </c>
      <c r="CT1055" t="str">
        <f t="shared" si="938"/>
        <v>{{5,1,1,19531090,0}|{5,1,2,21168000,0}|{5,1,3,454446268,3}}</v>
      </c>
    </row>
    <row r="1056" spans="85:98" x14ac:dyDescent="0.15">
      <c r="CG1056">
        <v>449</v>
      </c>
      <c r="CH1056" t="str">
        <f t="shared" si="935"/>
        <v>{{5,1,1,19305971,0}|{5,1,2,24491768,0}|{5,1,3,525802748,3}}</v>
      </c>
      <c r="CL1056" t="str">
        <f t="shared" si="936"/>
        <v>{{5,1,1,19305971,0}|{5,1,2,24491768,0}|{5,1,3,525802748,3}}</v>
      </c>
      <c r="CP1056" t="str">
        <f t="shared" si="937"/>
        <v>{{5,1,1,11583582,0}|{5,1,2,14695060,0}|{5,1,3,315481649,3}}</v>
      </c>
      <c r="CT1056" t="str">
        <f t="shared" si="938"/>
        <v>{{5,1,1,0,0}|{5,1,2,0,0}|{5,1,3,0,3}}</v>
      </c>
    </row>
    <row r="1057" spans="85:98" x14ac:dyDescent="0.15">
      <c r="CG1057">
        <v>450</v>
      </c>
      <c r="CH1057" t="str">
        <f t="shared" ref="CH1057:CH1120" si="939">CH456&amp;CI456&amp;CJ456</f>
        <v>{{5,1,1,46384056,0}|{5,1,2,42134400,0}|{5,1,3,904564477,3}}</v>
      </c>
      <c r="CL1057" t="str">
        <f t="shared" si="936"/>
        <v>{{5,1,1,21083661,0}|{5,1,2,19152000,0}|{5,1,3,411165671,3}}</v>
      </c>
      <c r="CP1057" t="str">
        <f t="shared" si="937"/>
        <v>{{5,1,1,29517126,0}|{5,1,2,26812800,0}|{5,1,3,575631940,3}}</v>
      </c>
      <c r="CT1057" t="str">
        <f t="shared" si="938"/>
        <v>{{5,1,1,46384056,0}|{5,1,2,42134400,0}|{5,1,3,904564477,3}}</v>
      </c>
    </row>
    <row r="1058" spans="85:98" x14ac:dyDescent="0.15">
      <c r="CG1058">
        <v>451</v>
      </c>
      <c r="CH1058" t="str">
        <f t="shared" si="939"/>
        <v>{{5,1,1,29155108,0}|{5,1,2,24748416,0}|{5,1,3,531312608,3}}</v>
      </c>
      <c r="CL1058" t="str">
        <f t="shared" si="936"/>
        <v>{{5,1,1,32917057,0}|{5,1,2,27941760,0}|{5,1,3,599869074,3}}</v>
      </c>
      <c r="CP1058" t="str">
        <f t="shared" si="937"/>
        <v>{{5,1,1,56429242,0}|{5,1,2,47900160,0}|{5,1,3,1028346984,3}}</v>
      </c>
      <c r="CT1058" t="str">
        <f t="shared" si="938"/>
        <v>{{5,1,1,29155108,0}|{5,1,2,24748416,0}|{5,1,3,531312608,3}}</v>
      </c>
    </row>
    <row r="1059" spans="85:98" x14ac:dyDescent="0.15">
      <c r="CG1059">
        <v>452</v>
      </c>
      <c r="CH1059" t="str">
        <f t="shared" si="939"/>
        <v>{{5,1,1,122327,0}|{5,1,2,14245,0}|{5,1,3,305819,3}}</v>
      </c>
      <c r="CL1059" t="str">
        <f t="shared" si="936"/>
        <v>{{5,1,1,55603,0}|{5,1,2,6475,0}|{5,1,3,139008,3}}</v>
      </c>
      <c r="CP1059" t="str">
        <f t="shared" si="937"/>
        <v>{{5,1,1,133448,0}|{5,1,2,15540,0}|{5,1,3,333621,3}}</v>
      </c>
      <c r="CT1059" t="str">
        <f t="shared" si="938"/>
        <v>{{5,1,1,68948,0}|{5,1,2,8029,0}|{5,1,3,172370,3}}</v>
      </c>
    </row>
    <row r="1060" spans="85:98" x14ac:dyDescent="0.15">
      <c r="CG1060">
        <v>453</v>
      </c>
      <c r="CH1060" t="str">
        <f t="shared" si="939"/>
        <v>{{5,1,1,636104,0}|{5,1,2,911680,0}|{5,1,3,19572447,3}}</v>
      </c>
      <c r="CL1060" t="str">
        <f t="shared" si="936"/>
        <v>{{5,1,1,358531,0}|{5,1,2,513856,0}|{5,1,3,11031743,3}}</v>
      </c>
      <c r="CP1060" t="str">
        <f t="shared" si="937"/>
        <v>{{5,1,1,404793,0}|{5,1,2,580160,0}|{5,1,3,12455193,3}}</v>
      </c>
      <c r="CT1060" t="str">
        <f t="shared" si="938"/>
        <v>{{5,1,1,404793,0}|{5,1,2,580160,0}|{5,1,3,12455193,3}}</v>
      </c>
    </row>
    <row r="1061" spans="85:98" x14ac:dyDescent="0.15">
      <c r="CG1061">
        <v>454</v>
      </c>
      <c r="CH1061" t="str">
        <f t="shared" si="939"/>
        <v>{{5,1,1,1370071,0}|{5,1,2,1709400,0}|{5,1,3,36698339,3}}</v>
      </c>
      <c r="CL1061" t="str">
        <f t="shared" si="936"/>
        <v>{{5,1,1,871863,0}|{5,1,2,1087800,0}|{5,1,3,23353488,3}}</v>
      </c>
      <c r="CP1061" t="str">
        <f t="shared" si="937"/>
        <v>{{5,1,1,772221,0}|{5,1,2,963480,0}|{5,1,3,20684518,3}}</v>
      </c>
      <c r="CT1061" t="str">
        <f t="shared" si="938"/>
        <v>{{5,1,1,871863,0}|{5,1,2,1087800,0}|{5,1,3,23353488,3}}</v>
      </c>
    </row>
    <row r="1062" spans="85:98" x14ac:dyDescent="0.15">
      <c r="CG1062">
        <v>455</v>
      </c>
      <c r="CH1062" t="str">
        <f t="shared" si="939"/>
        <v>{{5,1,1,2215245,0}|{5,1,2,2492616,0}|{5,1,3,53512851,3}}</v>
      </c>
      <c r="CL1062" t="str">
        <f t="shared" si="936"/>
        <v>{{5,1,1,1292226,0}|{5,1,2,1454026,0}|{5,1,3,31215829,3}}</v>
      </c>
      <c r="CP1062" t="str">
        <f t="shared" si="937"/>
        <v>{{5,1,1,1144543,0}|{5,1,2,1287851,0}|{5,1,3,27648306,3}}</v>
      </c>
      <c r="CT1062" t="str">
        <f t="shared" si="938"/>
        <v>{{5,1,1,1144543,0}|{5,1,2,1287851,0}|{5,1,3,27648306,3}}</v>
      </c>
    </row>
    <row r="1063" spans="85:98" x14ac:dyDescent="0.15">
      <c r="CG1063">
        <v>456</v>
      </c>
      <c r="CH1063" t="str">
        <f t="shared" si="939"/>
        <v>{{5,1,1,1586955,0}|{5,1,2,295680,0}|{5,1,3,6347820,3}}</v>
      </c>
      <c r="CL1063" t="str">
        <f t="shared" si="936"/>
        <v>{{5,1,1,894465,0}|{5,1,2,166656,0}|{5,1,3,3577862,3}}</v>
      </c>
      <c r="CP1063" t="str">
        <f t="shared" si="937"/>
        <v>{{5,1,1,605928,0}|{5,1,2,112896,0}|{5,1,3,2423713,3}}</v>
      </c>
      <c r="CT1063" t="str">
        <f t="shared" si="938"/>
        <v>{{5,1,1,0,0}|{5,1,2,0,0}|{5,1,3,0,3}}</v>
      </c>
    </row>
    <row r="1064" spans="85:98" x14ac:dyDescent="0.15">
      <c r="CG1064">
        <v>457</v>
      </c>
      <c r="CH1064" t="str">
        <f t="shared" si="939"/>
        <v>{{5,1,1,908892,0}|{5,1,2,188160,0}|{5,1,3,4039522,3}}</v>
      </c>
      <c r="CL1064" t="str">
        <f t="shared" si="936"/>
        <v>{{5,1,1,908892,0}|{5,1,2,188160,0}|{5,1,3,4039522,3}}</v>
      </c>
      <c r="CP1064" t="str">
        <f t="shared" si="937"/>
        <v>{{5,1,1,805018,0}|{5,1,2,166656,0}|{5,1,3,3577862,3}}</v>
      </c>
      <c r="CT1064" t="str">
        <f t="shared" si="938"/>
        <v>{{5,1,1,1428259,0}|{5,1,2,295680,0}|{5,1,3,6347820,3}}</v>
      </c>
    </row>
    <row r="1065" spans="85:98" x14ac:dyDescent="0.15">
      <c r="CG1065">
        <v>458</v>
      </c>
      <c r="CH1065" t="str">
        <f t="shared" si="939"/>
        <v>{{5,1,1,904852,0}|{5,1,2,135475,0}|{5,1,3,2908456,3}}</v>
      </c>
      <c r="CL1065" t="str">
        <f t="shared" si="936"/>
        <v>{{5,1,1,1335735,0}|{5,1,2,199987,0}|{5,1,3,4293435,3}}</v>
      </c>
      <c r="CP1065" t="str">
        <f t="shared" si="937"/>
        <v>{{5,1,1,0,0}|{5,1,2,0,0}|{5,1,3,0,3}}</v>
      </c>
      <c r="CT1065" t="str">
        <f t="shared" si="938"/>
        <v>{{5,1,1,2369852,0}|{5,1,2,354816,0}|{5,1,3,7617384,3}}</v>
      </c>
    </row>
    <row r="1066" spans="85:98" x14ac:dyDescent="0.15">
      <c r="CG1066">
        <v>459</v>
      </c>
      <c r="CH1066" t="str">
        <f t="shared" si="939"/>
        <v>{{5,1,1,0,0}|{5,1,2,0,0}|{5,1,3,0,3}}</v>
      </c>
      <c r="CL1066" t="str">
        <f t="shared" si="936"/>
        <v>{{5,1,1,1055325,0}|{5,1,2,134064,0}|{5,1,3,2878159,3}}</v>
      </c>
      <c r="CP1066" t="str">
        <f t="shared" si="937"/>
        <v>{{5,1,1,2336791,0}|{5,1,2,296856,0}|{5,1,3,6373067,3}}</v>
      </c>
      <c r="CT1066" t="str">
        <f t="shared" si="938"/>
        <v>{{5,1,1,4522822,0}|{5,1,2,574560,0}|{5,1,3,12334969,3}}</v>
      </c>
    </row>
    <row r="1067" spans="85:98" x14ac:dyDescent="0.15">
      <c r="CG1067">
        <v>460</v>
      </c>
      <c r="CH1067" t="str">
        <f t="shared" si="939"/>
        <v>{{5,1,1,7386555,0}|{5,1,2,4730880,0}|{5,1,3,101565133,3}}</v>
      </c>
      <c r="CL1067" t="str">
        <f t="shared" si="936"/>
        <v>{{5,1,1,3816386,0}|{5,1,2,2444288,0}|{5,1,3,52475319,3}}</v>
      </c>
      <c r="CP1067" t="str">
        <f t="shared" si="937"/>
        <v>{{5,1,1,6771008,0}|{5,1,2,4336640,0}|{5,1,3,93101372,3}}</v>
      </c>
      <c r="CT1067" t="str">
        <f t="shared" si="938"/>
        <v>{{5,1,1,3077731,0}|{5,1,2,1971200,0}|{5,1,3,42318805,3}}</v>
      </c>
    </row>
    <row r="1068" spans="85:98" x14ac:dyDescent="0.15">
      <c r="CG1068">
        <v>461</v>
      </c>
      <c r="CH1068" t="str">
        <f t="shared" si="939"/>
        <v>{{5,1,1,9045644,0}|{5,1,2,4389000,0}|{5,1,3,94225466,3}}</v>
      </c>
      <c r="CL1068" t="str">
        <f t="shared" si="936"/>
        <v>{{5,1,1,5756319,0}|{5,1,2,2793000,0}|{5,1,3,59961660,3}}</v>
      </c>
      <c r="CP1068" t="str">
        <f t="shared" si="937"/>
        <v>{{5,1,1,9045644,0}|{5,1,2,4389000,0}|{5,1,3,94225466,3}}</v>
      </c>
      <c r="CT1068" t="str">
        <f t="shared" si="938"/>
        <v>{{5,1,1,4111656,0}|{5,1,2,1995000,0}|{5,1,3,42829757,3}}</v>
      </c>
    </row>
    <row r="1069" spans="85:98" x14ac:dyDescent="0.15">
      <c r="CG1069">
        <v>462</v>
      </c>
      <c r="CH1069" t="str">
        <f t="shared" si="939"/>
        <v>{{5,1,1,0,0}|{5,1,2,0,0}|{5,1,3,0,3}}</v>
      </c>
      <c r="CL1069" t="str">
        <f t="shared" si="936"/>
        <v>{{5,1,1,10852850,0}|{5,1,2,14443520,0}|{5,1,3,310081432,3}}</v>
      </c>
      <c r="CP1069" t="str">
        <f t="shared" si="937"/>
        <v>{{5,1,1,8752298,0}|{5,1,2,11648000,0}|{5,1,3,250065671,3}}</v>
      </c>
      <c r="CT1069" t="str">
        <f t="shared" si="938"/>
        <v>{{5,1,1,12253217,0}|{5,1,2,16307200,0}|{5,1,3,350091940,3}}</v>
      </c>
    </row>
    <row r="1070" spans="85:98" x14ac:dyDescent="0.15">
      <c r="CG1070">
        <v>463</v>
      </c>
      <c r="CH1070" t="str">
        <f t="shared" si="939"/>
        <v>{{5,1,1,11449160,0}|{5,1,2,16665600,0}|{5,1,3,357786268,3}}</v>
      </c>
      <c r="CL1070" t="str">
        <f t="shared" si="936"/>
        <v>{{5,1,1,12926471,0}|{5,1,2,18816000,0}|{5,1,3,403952238,3}}</v>
      </c>
      <c r="CP1070" t="str">
        <f t="shared" si="937"/>
        <v>{{5,1,1,12926471,0}|{5,1,2,18816000,0}|{5,1,3,403952238,3}}</v>
      </c>
      <c r="CT1070" t="str">
        <f t="shared" si="938"/>
        <v>{{5,1,1,20313026,0}|{5,1,2,29568000,0}|{5,1,3,634782089,3}}</v>
      </c>
    </row>
    <row r="1071" spans="85:98" x14ac:dyDescent="0.15">
      <c r="CG1071">
        <v>464</v>
      </c>
      <c r="CH1071" t="str">
        <f t="shared" si="939"/>
        <v>{{5,1,1,21712432,0}|{5,1,2,36120000,0}|{5,1,3,775444029,3}}</v>
      </c>
      <c r="CL1071" t="str">
        <f t="shared" si="936"/>
        <v>{{5,1,1,12665585,0}|{5,1,2,21070000,0}|{5,1,3,452342350,3}}</v>
      </c>
      <c r="CP1071" t="str">
        <f t="shared" si="937"/>
        <v>{{5,1,1,9046846,0}|{5,1,2,15050000,0}|{5,1,3,323101679,3}}</v>
      </c>
      <c r="CT1071" t="str">
        <f t="shared" si="938"/>
        <v>{{5,1,1,12665585,0}|{5,1,2,21070000,0}|{5,1,3,452342350,3}}</v>
      </c>
    </row>
    <row r="1072" spans="85:98" x14ac:dyDescent="0.15">
      <c r="CG1072">
        <v>465</v>
      </c>
      <c r="CH1072" t="str">
        <f t="shared" si="939"/>
        <v>{{5,1,1,30152149,0}|{5,1,2,35112000,0}|{5,1,3,753803731,3}}</v>
      </c>
      <c r="CL1072" t="str">
        <f t="shared" ref="CL1072:CL1135" si="940">CL471&amp;CM471&amp;CN471</f>
        <v>{{5,1,1,30152149,0}|{5,1,2,35112000,0}|{5,1,3,753803731,3}}</v>
      </c>
      <c r="CP1072" t="str">
        <f t="shared" ref="CP1072:CP1135" si="941">CP471&amp;CQ471&amp;CR471</f>
        <v>{{5,1,1,5482208,0}|{5,1,2,6384000,0}|{5,1,3,137055223,3}}</v>
      </c>
      <c r="CT1072" t="str">
        <f t="shared" ref="CT1072:CT1135" si="942">CT471&amp;CU471&amp;CV471</f>
        <v>{{5,1,1,0,0}|{5,1,2,0,0}|{5,1,3,0,3}}</v>
      </c>
    </row>
    <row r="1073" spans="85:98" x14ac:dyDescent="0.15">
      <c r="CG1073">
        <v>466</v>
      </c>
      <c r="CH1073" t="str">
        <f t="shared" si="939"/>
        <v>{{5,1,1,33326059,0}|{5,1,2,35481600,0}|{5,1,3,761738507,3}}</v>
      </c>
      <c r="CL1073" t="str">
        <f t="shared" si="940"/>
        <v>{{5,1,1,6059283,0}|{5,1,2,6451200,0}|{5,1,3,138497910,3}}</v>
      </c>
      <c r="CP1073" t="str">
        <f t="shared" si="941"/>
        <v>{{5,1,1,33326059,0}|{5,1,2,35481600,0}|{5,1,3,761738507,3}}</v>
      </c>
      <c r="CT1073" t="str">
        <f t="shared" si="942"/>
        <v>{{5,1,1,0,0}|{5,1,2,0,0}|{5,1,3,0,3}}</v>
      </c>
    </row>
    <row r="1074" spans="85:98" x14ac:dyDescent="0.15">
      <c r="CG1074">
        <v>467</v>
      </c>
      <c r="CH1074" t="str">
        <f t="shared" si="939"/>
        <v>{{5,1,1,1132989,0}|{5,1,2,263872,0}|{5,1,3,5664949,3}}</v>
      </c>
      <c r="CL1074" t="str">
        <f t="shared" si="940"/>
        <v>{{5,1,1,767509,0}|{5,1,2,178752,0}|{5,1,3,3837546,3}}</v>
      </c>
      <c r="CP1074" t="str">
        <f t="shared" si="941"/>
        <v>{{5,1,1,2192883,0}|{5,1,2,510720,0}|{5,1,3,10964417,3}}</v>
      </c>
      <c r="CT1074" t="str">
        <f t="shared" si="942"/>
        <v>{{5,1,1,2192883,0}|{5,1,2,510720,0}|{5,1,3,10964417,3}}</v>
      </c>
    </row>
    <row r="1075" spans="85:98" x14ac:dyDescent="0.15">
      <c r="CG1075">
        <v>468</v>
      </c>
      <c r="CH1075" t="str">
        <f t="shared" si="939"/>
        <v>{{5,1,1,0,0}|{5,1,2,0,0}|{5,1,3,0,3}}</v>
      </c>
      <c r="CL1075" t="str">
        <f t="shared" si="940"/>
        <v>{{5,1,1,1134913,0}|{5,1,2,201600,0}|{5,1,3,4328059,3}}</v>
      </c>
      <c r="CP1075" t="str">
        <f t="shared" si="941"/>
        <v>{{5,1,1,1134913,0}|{5,1,2,201600,0}|{5,1,3,4328059,3}}</v>
      </c>
      <c r="CT1075" t="str">
        <f t="shared" si="942"/>
        <v>{{5,1,1,2496809,0}|{5,1,2,443520,0}|{5,1,3,9521731,3}}</v>
      </c>
    </row>
    <row r="1076" spans="85:98" x14ac:dyDescent="0.15">
      <c r="CG1076">
        <v>469</v>
      </c>
      <c r="CH1076" t="str">
        <f t="shared" si="939"/>
        <v>{{5,1,1,2830190,0}|{5,1,2,435708,0}|{5,1,3,9354018,3}}</v>
      </c>
      <c r="CL1076" t="str">
        <f t="shared" si="940"/>
        <v>{{5,1,1,2830190,0}|{5,1,2,435708,0}|{5,1,3,9354018,3}}</v>
      </c>
      <c r="CP1076" t="str">
        <f t="shared" si="941"/>
        <v>{{5,1,1,4447441,0}|{5,1,2,684684,0}|{5,1,3,14699172,3}}</v>
      </c>
      <c r="CT1076" t="str">
        <f t="shared" si="942"/>
        <v>{{5,1,1,2506739,0}|{5,1,2,385912,0}|{5,1,3,8284988,3}}</v>
      </c>
    </row>
    <row r="1077" spans="85:98" x14ac:dyDescent="0.15">
      <c r="CG1077">
        <v>470</v>
      </c>
      <c r="CH1077" t="str">
        <f t="shared" si="939"/>
        <v>{{5,1,1,7363472,0}|{5,1,2,5854464,0}|{5,1,3,125686853,3}}</v>
      </c>
      <c r="CL1077" t="str">
        <f t="shared" si="940"/>
        <v>{{5,1,1,2811507,0}|{5,1,2,2235340,0}|{5,1,3,47989525,3}}</v>
      </c>
      <c r="CP1077" t="str">
        <f t="shared" si="941"/>
        <v>{{5,1,1,7363472,0}|{5,1,2,5854464,0}|{5,1,3,125686853,3}}</v>
      </c>
      <c r="CT1077" t="str">
        <f t="shared" si="942"/>
        <v>{{5,1,1,7363472,0}|{5,1,2,5854464,0}|{5,1,3,125686853,3}}</v>
      </c>
    </row>
    <row r="1078" spans="85:98" x14ac:dyDescent="0.15">
      <c r="CG1078">
        <v>471</v>
      </c>
      <c r="CH1078" t="str">
        <f t="shared" si="939"/>
        <v>{{5,1,1,9950209,0}|{5,1,2,6144600,0}|{5,1,3,131915652,3}}</v>
      </c>
      <c r="CL1078" t="str">
        <f t="shared" si="940"/>
        <v>{{5,1,1,4522822,0}|{5,1,2,2793000,0}|{5,1,3,59961660,3}}</v>
      </c>
      <c r="CP1078" t="str">
        <f t="shared" si="941"/>
        <v>{{5,1,1,9950209,0}|{5,1,2,6144600,0}|{5,1,3,131915652,3}}</v>
      </c>
      <c r="CT1078" t="str">
        <f t="shared" si="942"/>
        <v>{{5,1,1,6331951,0}|{5,1,2,3910200,0}|{5,1,3,83946324,3}}</v>
      </c>
    </row>
    <row r="1079" spans="85:98" x14ac:dyDescent="0.15">
      <c r="CG1079">
        <v>472</v>
      </c>
      <c r="CH1079" t="str">
        <f t="shared" si="939"/>
        <v>{{5,1,1,13587943,0}|{5,1,2,23645440,0}|{5,1,3,507633313,3}}</v>
      </c>
      <c r="CL1079" t="str">
        <f t="shared" si="940"/>
        <v>{{5,1,1,12035035,0}|{5,1,2,20943104,0}|{5,1,3,449618077,3}}</v>
      </c>
      <c r="CP1079" t="str">
        <f t="shared" si="941"/>
        <v>{{5,1,1,13587943,0}|{5,1,2,23645440,0}|{5,1,3,507633313,3}}</v>
      </c>
      <c r="CT1079" t="str">
        <f t="shared" si="942"/>
        <v>{{5,1,1,21352482,0}|{5,1,2,37157120,0}|{5,1,3,797709492,3}}</v>
      </c>
    </row>
    <row r="1080" spans="85:98" x14ac:dyDescent="0.15">
      <c r="CG1080">
        <v>473</v>
      </c>
      <c r="CH1080" t="str">
        <f t="shared" si="939"/>
        <v>{{5,1,1,22725198,0}|{5,1,2,44352000,0}|{5,1,3,952173134,3}}</v>
      </c>
      <c r="CL1080" t="str">
        <f t="shared" si="940"/>
        <v>{{5,1,1,24791125,0}|{5,1,2,48384000,0}|{5,1,3,1038734328,3}}</v>
      </c>
      <c r="CP1080" t="str">
        <f t="shared" si="941"/>
        <v>{{5,1,1,24791125,0}|{5,1,2,48384000,0}|{5,1,3,1038734328,3}}</v>
      </c>
      <c r="CT1080" t="str">
        <f t="shared" si="942"/>
        <v>{{5,1,1,4131854,0}|{5,1,2,8064000,0}|{5,1,3,173122388,3}}</v>
      </c>
    </row>
    <row r="1081" spans="85:98" x14ac:dyDescent="0.15">
      <c r="CG1081">
        <v>474</v>
      </c>
      <c r="CH1081" t="str">
        <f t="shared" si="939"/>
        <v>{{5,1,1,24535048,0}|{5,1,2,55986000,0}|{5,1,3,1201938246,3}}</v>
      </c>
      <c r="CL1081" t="str">
        <f t="shared" si="940"/>
        <v>{{5,1,1,12676441,0}|{5,1,2,28926100,0}|{5,1,3,621001427,3}}</v>
      </c>
      <c r="CP1081" t="str">
        <f t="shared" si="941"/>
        <v>{{5,1,1,10222937,0}|{5,1,2,23327500,0}|{5,1,3,500807602,3}}</v>
      </c>
      <c r="CT1081" t="str">
        <f t="shared" si="942"/>
        <v>{{5,1,1,22490461,0}|{5,1,2,51320500,0}|{5,1,3,1101776725,3}}</v>
      </c>
    </row>
    <row r="1082" spans="85:98" x14ac:dyDescent="0.15">
      <c r="CG1082">
        <v>475</v>
      </c>
      <c r="CH1082" t="str">
        <f t="shared" si="939"/>
        <v>{{5,1,1,21874013,0}|{5,1,2,35750400,0}|{5,1,3,767509253,3}}</v>
      </c>
      <c r="CL1082" t="str">
        <f t="shared" si="940"/>
        <v>{{5,1,1,19374126,0}|{5,1,2,31664640,0}|{5,1,3,679793910,3}}</v>
      </c>
      <c r="CP1082" t="str">
        <f t="shared" si="941"/>
        <v>{{5,1,1,19374126,0}|{5,1,2,31664640,0}|{5,1,3,679793910,3}}</v>
      </c>
      <c r="CT1082" t="str">
        <f t="shared" si="942"/>
        <v>{{5,1,1,37498308,0}|{5,1,2,61286400,0}|{5,1,3,1315730148,3}}</v>
      </c>
    </row>
    <row r="1083" spans="85:98" x14ac:dyDescent="0.15">
      <c r="CG1083">
        <v>476</v>
      </c>
      <c r="CH1083" t="str">
        <f t="shared" si="939"/>
        <v>{{5,1,1,49820,0}|{5,1,2,7252,0}|{5,1,3,155689,3}}</v>
      </c>
      <c r="CL1083" t="str">
        <f t="shared" si="940"/>
        <v>{{5,1,1,44126,0}|{5,1,2,6423,0}|{5,1,3,137896,3}}</v>
      </c>
      <c r="CP1083" t="str">
        <f t="shared" si="941"/>
        <v>{{5,1,1,44126,0}|{5,1,2,6423,0}|{5,1,3,137896,3}}</v>
      </c>
      <c r="CT1083" t="str">
        <f t="shared" si="942"/>
        <v>{{5,1,1,85406,0}|{5,1,2,12432,0}|{5,1,3,266896,3}}</v>
      </c>
    </row>
    <row r="1084" spans="85:98" x14ac:dyDescent="0.15">
      <c r="CG1084">
        <v>477</v>
      </c>
      <c r="CH1084" t="str">
        <f t="shared" si="939"/>
        <v>{{5,1,1,578276,0}|{5,1,2,828800,0}|{5,1,3,17793134,3}}</v>
      </c>
      <c r="CL1084" t="str">
        <f t="shared" si="940"/>
        <v>{{5,1,1,578276,0}|{5,1,2,828800,0}|{5,1,3,17793134,3}}</v>
      </c>
      <c r="CP1084" t="str">
        <f t="shared" si="941"/>
        <v>{{5,1,1,173483,0}|{5,1,2,248640,0}|{5,1,3,5337940,3}}</v>
      </c>
      <c r="CT1084" t="str">
        <f t="shared" si="942"/>
        <v>{{5,1,1,665018,0}|{5,1,2,953120,0}|{5,1,3,20462104,3}}</v>
      </c>
    </row>
    <row r="1085" spans="85:98" x14ac:dyDescent="0.15">
      <c r="CG1085">
        <v>478</v>
      </c>
      <c r="CH1085" t="str">
        <f t="shared" si="939"/>
        <v>{{5,1,1,551587,0}|{5,1,2,750064,0}|{5,1,3,16102786,3}}</v>
      </c>
      <c r="CL1085" t="str">
        <f t="shared" si="940"/>
        <v>{{5,1,1,551587,0}|{5,1,2,750064,0}|{5,1,3,16102786,3}}</v>
      </c>
      <c r="CP1085" t="str">
        <f t="shared" si="941"/>
        <v>{{5,1,1,330952,0}|{5,1,2,450038,0}|{5,1,3,9661671,3}}</v>
      </c>
      <c r="CT1085" t="str">
        <f t="shared" si="942"/>
        <v>{{5,1,1,0,0}|{5,1,2,0,0}|{5,1,3,0,3}}</v>
      </c>
    </row>
    <row r="1086" spans="85:98" x14ac:dyDescent="0.15">
      <c r="CG1086">
        <v>479</v>
      </c>
      <c r="CH1086" t="str">
        <f t="shared" si="939"/>
        <v>{{5,1,1,703273,0}|{5,1,2,912094,0}|{5,1,3,19581344,3}}</v>
      </c>
      <c r="CL1086" t="str">
        <f t="shared" si="940"/>
        <v>{{5,1,1,476411,0}|{5,1,2,617870,0}|{5,1,3,13264781,3}}</v>
      </c>
      <c r="CP1086" t="str">
        <f t="shared" si="941"/>
        <v>{{5,1,1,1361174,0}|{5,1,2,1765344,0}|{5,1,3,37899376,3}}</v>
      </c>
      <c r="CT1086" t="str">
        <f t="shared" si="942"/>
        <v>{{5,1,1,1361174,0}|{5,1,2,1765344,0}|{5,1,3,37899376,3}}</v>
      </c>
    </row>
    <row r="1087" spans="85:98" x14ac:dyDescent="0.15">
      <c r="CG1087">
        <v>480</v>
      </c>
      <c r="CH1087" t="str">
        <f t="shared" si="939"/>
        <v>{{5,1,1,1261088,0}|{5,1,2,1385132,0}|{5,1,3,29736775,3}}</v>
      </c>
      <c r="CL1087" t="str">
        <f t="shared" si="940"/>
        <v>{{5,1,1,1981710,0}|{5,1,2,2176636,0}|{5,1,3,46729219,3}}</v>
      </c>
      <c r="CP1087" t="str">
        <f t="shared" si="941"/>
        <v>{{5,1,1,1116963,0}|{5,1,2,1226831,0}|{5,1,3,26338287,3}}</v>
      </c>
      <c r="CT1087" t="str">
        <f t="shared" si="942"/>
        <v>{{5,1,1,1261088,0}|{5,1,2,1385132,0}|{5,1,3,29736775,3}}</v>
      </c>
    </row>
    <row r="1088" spans="85:98" x14ac:dyDescent="0.15">
      <c r="CG1088">
        <v>481</v>
      </c>
      <c r="CH1088" t="str">
        <f t="shared" si="939"/>
        <v>{{5,1,1,859600,0}|{5,1,2,320320,0}|{5,1,3,6876805,3}}</v>
      </c>
      <c r="CL1088" t="str">
        <f t="shared" si="940"/>
        <v>{{5,1,1,484501,0}|{5,1,2,180544,0}|{5,1,3,3876017,3}}</v>
      </c>
      <c r="CP1088" t="str">
        <f t="shared" si="941"/>
        <v>{{5,1,1,547018,0}|{5,1,2,203840,0}|{5,1,3,4376149,3}}</v>
      </c>
      <c r="CT1088" t="str">
        <f t="shared" si="942"/>
        <v>{{5,1,1,547018,0}|{5,1,2,203840,0}|{5,1,3,4376149,3}}</v>
      </c>
    </row>
    <row r="1089" spans="85:98" x14ac:dyDescent="0.15">
      <c r="CG1089">
        <v>482</v>
      </c>
      <c r="CH1089" t="str">
        <f t="shared" si="939"/>
        <v>{{5,1,1,1117480,0}|{5,1,2,320320,0}|{5,1,3,6876805,3}}</v>
      </c>
      <c r="CL1089" t="str">
        <f t="shared" si="940"/>
        <v>{{5,1,1,629852,0}|{5,1,2,180544,0}|{5,1,3,3876017,3}}</v>
      </c>
      <c r="CP1089" t="str">
        <f t="shared" si="941"/>
        <v>{{5,1,1,711124,0}|{5,1,2,203840,0}|{5,1,3,4376149,3}}</v>
      </c>
      <c r="CT1089" t="str">
        <f t="shared" si="942"/>
        <v>{{5,1,1,711124,0}|{5,1,2,203840,0}|{5,1,3,4376149,3}}</v>
      </c>
    </row>
    <row r="1090" spans="85:98" x14ac:dyDescent="0.15">
      <c r="CG1090">
        <v>483</v>
      </c>
      <c r="CH1090" t="str">
        <f t="shared" si="939"/>
        <v>{{5,1,1,4201102,0}|{5,1,2,628992,0}|{5,1,3,13503546,3}}</v>
      </c>
      <c r="CL1090" t="str">
        <f t="shared" si="940"/>
        <v>{{5,1,1,2170569,0}|{5,1,2,324979,0}|{5,1,3,6976832,3}}</v>
      </c>
      <c r="CP1090" t="str">
        <f t="shared" si="941"/>
        <v>{{5,1,1,3851010,0}|{5,1,2,576576,0}|{5,1,3,12378250,3}}</v>
      </c>
      <c r="CT1090" t="str">
        <f t="shared" si="942"/>
        <v>{{5,1,1,1750459,0}|{5,1,2,262080,0}|{5,1,3,5626477,3}}</v>
      </c>
    </row>
    <row r="1091" spans="85:98" x14ac:dyDescent="0.15">
      <c r="CG1091">
        <v>484</v>
      </c>
      <c r="CH1091" t="str">
        <f t="shared" si="939"/>
        <v>{{5,1,1,0,0}|{5,1,2,0,0}|{5,1,3,0,3}}</v>
      </c>
      <c r="CL1091" t="str">
        <f t="shared" si="940"/>
        <v>{{5,1,1,2843294,0}|{5,1,2,361200,0}|{5,1,3,7754440,3}}</v>
      </c>
      <c r="CP1091" t="str">
        <f t="shared" si="941"/>
        <v>{{5,1,1,2843294,0}|{5,1,2,361200,0}|{5,1,3,7754440,3}}</v>
      </c>
      <c r="CT1091" t="str">
        <f t="shared" si="942"/>
        <v>{{5,1,1,6255248,0}|{5,1,2,794640,0}|{5,1,3,17059768,3}}</v>
      </c>
    </row>
    <row r="1092" spans="85:98" x14ac:dyDescent="0.15">
      <c r="CG1092">
        <v>485</v>
      </c>
      <c r="CH1092" t="str">
        <f t="shared" si="939"/>
        <v>{{5,1,1,9098543,0}|{5,1,2,5827360,0}|{5,1,3,125104969,3}}</v>
      </c>
      <c r="CL1092" t="str">
        <f t="shared" si="940"/>
        <v>{{5,1,1,5128269,0}|{5,1,2,3284512,0}|{5,1,3,70513710,3}}</v>
      </c>
      <c r="CP1092" t="str">
        <f t="shared" si="941"/>
        <v>{{5,1,1,5128269,0}|{5,1,2,3284512,0}|{5,1,3,70513710,3}}</v>
      </c>
      <c r="CT1092" t="str">
        <f t="shared" si="942"/>
        <v>{{5,1,1,9098543,0}|{5,1,2,5827360,0}|{5,1,3,125104969,3}}</v>
      </c>
    </row>
    <row r="1093" spans="85:98" x14ac:dyDescent="0.15">
      <c r="CG1093">
        <v>486</v>
      </c>
      <c r="CH1093" t="str">
        <f t="shared" si="939"/>
        <v>{{5,1,1,8180032,0}|{5,1,2,3969000,0}|{5,1,3,85208675,3}}</v>
      </c>
      <c r="CL1093" t="str">
        <f t="shared" si="940"/>
        <v>{{5,1,1,5842880,0}|{5,1,2,2835000,0}|{5,1,3,60863339,3}}</v>
      </c>
      <c r="CP1093" t="str">
        <f t="shared" si="941"/>
        <v>{{5,1,1,8180032,0}|{5,1,2,3969000,0}|{5,1,3,85208675,3}}</v>
      </c>
      <c r="CT1093" t="str">
        <f t="shared" si="942"/>
        <v>{{5,1,1,14022913,0}|{5,1,2,6804000,0}|{5,1,3,146072014,3}}</v>
      </c>
    </row>
    <row r="1094" spans="85:98" x14ac:dyDescent="0.15">
      <c r="CG1094">
        <v>487</v>
      </c>
      <c r="CH1094" t="str">
        <f t="shared" si="939"/>
        <v>{{5,1,1,17908549,0}|{5,1,2,23833600,0}|{5,1,3,511672835,3}}</v>
      </c>
      <c r="CL1094" t="str">
        <f t="shared" si="940"/>
        <v>{{5,1,1,10745129,0}|{5,1,2,14300160,0}|{5,1,3,307003701,3}}</v>
      </c>
      <c r="CP1094" t="str">
        <f t="shared" si="941"/>
        <v>{{5,1,1,28142005,0}|{5,1,2,37452800,0}|{5,1,3,804057312,3}}</v>
      </c>
      <c r="CT1094" t="str">
        <f t="shared" si="942"/>
        <v>{{5,1,1,30700369,0}|{5,1,2,40857600,0}|{5,1,3,877153432,3}}</v>
      </c>
    </row>
    <row r="1095" spans="85:98" x14ac:dyDescent="0.15">
      <c r="CG1095">
        <v>488</v>
      </c>
      <c r="CH1095" t="str">
        <f t="shared" si="939"/>
        <v>{{5,1,1,18581802,0}|{5,1,2,27048000,0}|{5,1,3,580681343,3}}</v>
      </c>
      <c r="CL1095" t="str">
        <f t="shared" si="940"/>
        <v>{{5,1,1,11149081,0}|{5,1,2,16228800,0}|{5,1,3,348408805,3}}</v>
      </c>
      <c r="CP1095" t="str">
        <f t="shared" si="941"/>
        <v>{{5,1,1,18581802,0}|{5,1,2,27048000,0}|{5,1,3,580681343,3}}</v>
      </c>
      <c r="CT1095" t="str">
        <f t="shared" si="942"/>
        <v>{{5,1,1,0,0}|{5,1,2,0,0}|{5,1,3,0,3}}</v>
      </c>
    </row>
    <row r="1096" spans="85:98" x14ac:dyDescent="0.15">
      <c r="CG1096">
        <v>489</v>
      </c>
      <c r="CH1096" t="str">
        <f t="shared" si="939"/>
        <v>{{5,1,1,31306298,0}|{5,1,2,52080000,0}|{5,1,3,1118082089,3}}</v>
      </c>
      <c r="CL1096" t="str">
        <f t="shared" si="940"/>
        <v>{{5,1,1,13044290,0}|{5,1,2,21700000,0}|{5,1,3,465867537,3}}</v>
      </c>
      <c r="CP1096" t="str">
        <f t="shared" si="941"/>
        <v>{{5,1,1,13044290,0}|{5,1,2,21700000,0}|{5,1,3,465867537,3}}</v>
      </c>
      <c r="CT1096" t="str">
        <f t="shared" si="942"/>
        <v>{{5,1,1,31306298,0}|{5,1,2,52080000,0}|{5,1,3,1118082089,3}}</v>
      </c>
    </row>
    <row r="1097" spans="85:98" x14ac:dyDescent="0.15">
      <c r="CG1097">
        <v>490</v>
      </c>
      <c r="CH1097" t="str">
        <f t="shared" si="939"/>
        <v>{{5,1,1,47608656,0}|{5,1,2,55440000,0}|{5,1,3,1190216417,3}}</v>
      </c>
      <c r="CL1097" t="str">
        <f t="shared" si="940"/>
        <v>{{5,1,1,11108686,0}|{5,1,2,12936000,0}|{5,1,3,277717164,3}}</v>
      </c>
      <c r="CP1097" t="str">
        <f t="shared" si="941"/>
        <v>{{5,1,1,27771716,0}|{5,1,2,32340000,0}|{5,1,3,694292910,3}}</v>
      </c>
      <c r="CT1097" t="str">
        <f t="shared" si="942"/>
        <v>{{5,1,1,47608656,0}|{5,1,2,55440000,0}|{5,1,3,1190216417,3}}</v>
      </c>
    </row>
    <row r="1098" spans="85:98" x14ac:dyDescent="0.15">
      <c r="CG1098">
        <v>491</v>
      </c>
      <c r="CH1098" t="str">
        <f t="shared" si="939"/>
        <v>{{5,1,1,50494029,0}|{5,1,2,53760000,0}|{5,1,3,1154149253,3}}</v>
      </c>
      <c r="CL1098" t="str">
        <f t="shared" si="940"/>
        <v>{{5,1,1,21039179,0}|{5,1,2,22400000,0}|{5,1,3,480895522,3}}</v>
      </c>
      <c r="CP1098" t="str">
        <f t="shared" si="941"/>
        <v>{{5,1,1,50494029,0}|{5,1,2,53760000,0}|{5,1,3,1154149253,3}}</v>
      </c>
      <c r="CT1098" t="str">
        <f t="shared" si="942"/>
        <v>{{5,1,1,21039179,0}|{5,1,2,22400000,0}|{5,1,3,480895522,3}}</v>
      </c>
    </row>
    <row r="1099" spans="85:98" x14ac:dyDescent="0.15">
      <c r="CG1099">
        <v>492</v>
      </c>
      <c r="CH1099" t="str">
        <f t="shared" si="939"/>
        <v>{{5,1,1,3563435,0}|{5,1,2,829920,0}|{5,1,3,17817178,3}}</v>
      </c>
      <c r="CL1099" t="str">
        <f t="shared" si="940"/>
        <v>{{5,1,1,1484764,0}|{5,1,2,345800,0}|{5,1,3,7423824,3}}</v>
      </c>
      <c r="CP1099" t="str">
        <f t="shared" si="941"/>
        <v>{{5,1,1,3266482,0}|{5,1,2,760760,0}|{5,1,3,16332413,3}}</v>
      </c>
      <c r="CT1099" t="str">
        <f t="shared" si="942"/>
        <v>{{5,1,1,1841108,0}|{5,1,2,428792,0}|{5,1,3,9205542,3}}</v>
      </c>
    </row>
    <row r="1100" spans="85:98" x14ac:dyDescent="0.15">
      <c r="CG1100">
        <v>493</v>
      </c>
      <c r="CH1100" t="str">
        <f t="shared" si="939"/>
        <v>{{5,1,1,4057315,0}|{5,1,2,720720,0}|{5,1,3,15472813,3}}</v>
      </c>
      <c r="CL1100" t="str">
        <f t="shared" si="940"/>
        <v>{{5,1,1,2581927,0}|{5,1,2,458640,0}|{5,1,3,9846335,3}}</v>
      </c>
      <c r="CP1100" t="str">
        <f t="shared" si="941"/>
        <v>{{5,1,1,2286850,0}|{5,1,2,406224,0}|{5,1,3,8721040,3}}</v>
      </c>
      <c r="CT1100" t="str">
        <f t="shared" si="942"/>
        <v>{{5,1,1,2581927,0}|{5,1,2,458640,0}|{5,1,3,9846335,3}}</v>
      </c>
    </row>
    <row r="1101" spans="85:98" x14ac:dyDescent="0.15">
      <c r="CG1101">
        <v>494</v>
      </c>
      <c r="CH1101" t="str">
        <f t="shared" si="939"/>
        <v>{{5,1,1,7320191,0}|{5,1,2,1126944,0}|{5,1,3,24193853,3}}</v>
      </c>
      <c r="CL1101" t="str">
        <f t="shared" si="940"/>
        <v>{{5,1,1,2562066,0}|{5,1,2,394430,0}|{5,1,3,8467848,3}}</v>
      </c>
      <c r="CP1101" t="str">
        <f t="shared" si="941"/>
        <v>{{5,1,1,6710175,0}|{5,1,2,1033032,0}|{5,1,3,22177698,3}}</v>
      </c>
      <c r="CT1101" t="str">
        <f t="shared" si="942"/>
        <v>{{5,1,1,4270111,0}|{5,1,2,657384,0}|{5,1,3,14113081,3}}</v>
      </c>
    </row>
    <row r="1102" spans="85:98" x14ac:dyDescent="0.15">
      <c r="CG1102">
        <v>495</v>
      </c>
      <c r="CH1102" t="str">
        <f t="shared" si="939"/>
        <v>{{5,1,1,9894665,0}|{5,1,2,7866936,0}|{5,1,3,168891709,3}}</v>
      </c>
      <c r="CL1102" t="str">
        <f t="shared" si="940"/>
        <v>{{5,1,1,6296605,0}|{5,1,2,5006232,0}|{5,1,3,107476542,3}}</v>
      </c>
      <c r="CP1102" t="str">
        <f t="shared" si="941"/>
        <v>{{5,1,1,5576993,0}|{5,1,2,4434091,0}|{5,1,3,95193508,3}}</v>
      </c>
      <c r="CT1102" t="str">
        <f t="shared" si="942"/>
        <v>{{5,1,1,6296605,0}|{5,1,2,5006232,0}|{5,1,3,107476542,3}}</v>
      </c>
    </row>
    <row r="1103" spans="85:98" x14ac:dyDescent="0.15">
      <c r="CG1103">
        <v>496</v>
      </c>
      <c r="CH1103" t="str">
        <f t="shared" si="939"/>
        <v>{{5,1,1,14139770,0}|{5,1,2,8731800,0}|{5,1,3,187459085,3}}</v>
      </c>
      <c r="CL1103" t="str">
        <f t="shared" si="940"/>
        <v>{{5,1,1,8998035,0}|{5,1,2,5556600,0}|{5,1,3,119292145,3}}</v>
      </c>
      <c r="CP1103" t="str">
        <f t="shared" si="941"/>
        <v>{{5,1,1,7969688,0}|{5,1,2,4921560,0}|{5,1,3,105658757,3}}</v>
      </c>
      <c r="CT1103" t="str">
        <f t="shared" si="942"/>
        <v>{{5,1,1,8998035,0}|{5,1,2,5556600,0}|{5,1,3,119292145,3}}</v>
      </c>
    </row>
    <row r="1104" spans="85:98" x14ac:dyDescent="0.15">
      <c r="CG1104">
        <v>497</v>
      </c>
      <c r="CH1104" t="str">
        <f t="shared" si="939"/>
        <v>{{5,1,1,19859301,0}|{5,1,2,34558720,0}|{5,1,3,741925611,3}}</v>
      </c>
      <c r="CL1104" t="str">
        <f t="shared" si="940"/>
        <v>{{5,1,1,11915581,0}|{5,1,2,20735232,0}|{5,1,3,445155367,3}}</v>
      </c>
      <c r="CP1104" t="str">
        <f t="shared" si="941"/>
        <v>{{5,1,1,31207474,0}|{5,1,2,54306560,0}|{5,1,3,1165883104,3}}</v>
      </c>
      <c r="CT1104" t="str">
        <f t="shared" si="942"/>
        <v>{{5,1,1,34044517,0}|{5,1,2,59243520,0}|{5,1,3,1271872477,3}}</v>
      </c>
    </row>
    <row r="1105" spans="85:98" x14ac:dyDescent="0.15">
      <c r="CG1105">
        <v>498</v>
      </c>
      <c r="CH1105" t="str">
        <f t="shared" si="939"/>
        <v>{{5,1,1,32667473,0}|{5,1,2,63756000,0}|{5,1,3,1368748880,3}}</v>
      </c>
      <c r="CL1105" t="str">
        <f t="shared" si="940"/>
        <v>{{5,1,1,32667473,0}|{5,1,2,63756000,0}|{5,1,3,1368748880,3}}</v>
      </c>
      <c r="CP1105" t="str">
        <f t="shared" si="941"/>
        <v>{{5,1,1,14848851,0}|{5,1,2,28980000,0}|{5,1,3,622158582,3}}</v>
      </c>
      <c r="CT1105" t="str">
        <f t="shared" si="942"/>
        <v>{{5,1,1,20788391,0}|{5,1,2,40572000,0}|{5,1,3,871022014,3}}</v>
      </c>
    </row>
    <row r="1106" spans="85:98" x14ac:dyDescent="0.15">
      <c r="CG1106">
        <v>499</v>
      </c>
      <c r="CH1106" t="str">
        <f t="shared" si="939"/>
        <v>{{5,1,1,35376116,0}|{5,1,2,80724000,0}|{5,1,3,1733027238,3}}</v>
      </c>
      <c r="CL1106" t="str">
        <f t="shared" si="940"/>
        <v>{{5,1,1,8254427,0}|{5,1,2,18835600,0}|{5,1,3,404373022,3}}</v>
      </c>
      <c r="CP1106" t="str">
        <f t="shared" si="941"/>
        <v>{{5,1,1,20636068,0}|{5,1,2,47089000,0}|{5,1,3,1010932555,3}}</v>
      </c>
      <c r="CT1106" t="str">
        <f t="shared" si="942"/>
        <v>{{5,1,1,35376116,0}|{5,1,2,80724000,0}|{5,1,3,1733027238,3}}</v>
      </c>
    </row>
    <row r="1107" spans="85:98" x14ac:dyDescent="0.15">
      <c r="CG1107">
        <v>500</v>
      </c>
      <c r="CH1107" t="str">
        <f t="shared" si="939"/>
        <v>{{5,1,1,49751045,0}|{5,1,2,81312000,0}|{5,1,3,1745650745,3}}</v>
      </c>
      <c r="CL1107" t="str">
        <f t="shared" si="940"/>
        <v>{{5,1,1,31659756,0}|{5,1,2,51744000,0}|{5,1,3,1110868656,3}}</v>
      </c>
      <c r="CP1107" t="str">
        <f t="shared" si="941"/>
        <v>{{5,1,1,28041498,0}|{5,1,2,45830400,0}|{5,1,3,983912238,3}}</v>
      </c>
      <c r="CT1107" t="str">
        <f t="shared" si="942"/>
        <v>{{5,1,1,31659756,0}|{5,1,2,51744000,0}|{5,1,3,1110868656,3}}</v>
      </c>
    </row>
    <row r="1108" spans="85:98" x14ac:dyDescent="0.15">
      <c r="CG1108">
        <v>501</v>
      </c>
      <c r="CH1108" t="str">
        <f t="shared" si="939"/>
        <v>{{5,1,1,30001869,0}|{5,1,2,45830400,0}|{5,1,3,983912238,3}}</v>
      </c>
      <c r="CL1108" t="str">
        <f t="shared" si="940"/>
        <v>{{5,1,1,33873078,0}|{5,1,2,51744000,0}|{5,1,3,1110868656,3}}</v>
      </c>
      <c r="CP1108" t="str">
        <f t="shared" si="941"/>
        <v>{{5,1,1,33873078,0}|{5,1,2,51744000,0}|{5,1,3,1110868656,3}}</v>
      </c>
      <c r="CT1108" t="str">
        <f t="shared" si="942"/>
        <v>{{5,1,1,53229122,0}|{5,1,2,81312000,0}|{5,1,3,1745650746,3}}</v>
      </c>
    </row>
    <row r="1109" spans="85:98" x14ac:dyDescent="0.15">
      <c r="CG1109">
        <v>502</v>
      </c>
      <c r="CH1109" t="str">
        <f t="shared" si="939"/>
        <v>{{5,1,1,4383963,0}|{5,1,2,560560,0}|{5,1,3,12034410,3}}</v>
      </c>
      <c r="CL1109" t="str">
        <f t="shared" si="940"/>
        <v>{{5,1,1,1992710,0}|{5,1,2,254800,0}|{5,1,3,5470186,3}}</v>
      </c>
      <c r="CP1109" t="str">
        <f t="shared" si="941"/>
        <v>{{5,1,1,4383963,0}|{5,1,2,560560,0}|{5,1,3,12034410,3}}</v>
      </c>
      <c r="CT1109" t="str">
        <f t="shared" si="942"/>
        <v>{{5,1,1,2789794,0}|{5,1,2,356720,0}|{5,1,3,7658261,3}}</v>
      </c>
    </row>
    <row r="1110" spans="85:98" x14ac:dyDescent="0.15">
      <c r="CG1110">
        <v>503</v>
      </c>
      <c r="CH1110" t="str">
        <f t="shared" si="939"/>
        <v>{{5,1,1,5501444,0}|{5,1,2,528528,0}|{5,1,3,11346729,3}}</v>
      </c>
      <c r="CL1110" t="str">
        <f t="shared" si="940"/>
        <v>{{5,1,1,2500656,0}|{5,1,2,240240,0}|{5,1,3,5157604,3}}</v>
      </c>
      <c r="CP1110" t="str">
        <f t="shared" si="941"/>
        <v>{{5,1,1,6001576,0}|{5,1,2,576576,0}|{5,1,3,12378250,3}}</v>
      </c>
      <c r="CT1110" t="str">
        <f t="shared" si="942"/>
        <v>{{5,1,1,3100814,0}|{5,1,2,297897,0}|{5,1,3,6395429,3}}</v>
      </c>
    </row>
    <row r="1111" spans="85:98" x14ac:dyDescent="0.15">
      <c r="CG1111">
        <v>504</v>
      </c>
      <c r="CH1111" t="str">
        <f t="shared" si="939"/>
        <v>{{5,1,1,5789981,0}|{5,1,2,488824,0}|{5,1,3,10494342,3}}</v>
      </c>
      <c r="CL1111" t="str">
        <f t="shared" si="940"/>
        <v>{{5,1,1,2315992,0}|{5,1,2,195529,0}|{5,1,3,4197736,3}}</v>
      </c>
      <c r="CP1111" t="str">
        <f t="shared" si="941"/>
        <v>{{5,1,1,0,0}|{5,1,2,0,0}|{5,1,3,0,3}}</v>
      </c>
      <c r="CT1111" t="str">
        <f t="shared" si="942"/>
        <v>{{5,1,1,9098543,0}|{5,1,2,768152,0}|{5,1,3,16491109,3}}</v>
      </c>
    </row>
    <row r="1112" spans="85:98" x14ac:dyDescent="0.15">
      <c r="CG1112">
        <v>505</v>
      </c>
      <c r="CH1112" t="str">
        <f t="shared" si="939"/>
        <v>{{5,1,1,13363485,0}|{5,1,2,5893580,0}|{5,1,3,126526617,3}}</v>
      </c>
      <c r="CL1112" t="str">
        <f t="shared" si="940"/>
        <v>{{5,1,1,6074311,0}|{5,1,2,2678900,0}|{5,1,3,57512098,3}}</v>
      </c>
      <c r="CP1112" t="str">
        <f t="shared" si="941"/>
        <v>{{5,1,1,7532146,0}|{5,1,2,3321836,0}|{5,1,3,71315002,3}}</v>
      </c>
      <c r="CT1112" t="str">
        <f t="shared" si="942"/>
        <v>{{5,1,1,14578347,0}|{5,1,2,6429360,0}|{5,1,3,138029036,3}}</v>
      </c>
    </row>
    <row r="1113" spans="85:98" x14ac:dyDescent="0.15">
      <c r="CG1113">
        <v>506</v>
      </c>
      <c r="CH1113" t="str">
        <f t="shared" si="939"/>
        <v>{{5,1,1,20800654,0}|{5,1,2,7144200,0}|{5,1,3,153375615,3}}</v>
      </c>
      <c r="CL1113" t="str">
        <f t="shared" si="940"/>
        <v>{{5,1,1,10747004,0}|{5,1,2,3691170,0}|{5,1,3,79244067,3}}</v>
      </c>
      <c r="CP1113" t="str">
        <f t="shared" si="941"/>
        <v>{{5,1,1,12133715,0}|{5,1,2,4167450,0}|{5,1,3,89469108,3}}</v>
      </c>
      <c r="CT1113" t="str">
        <f t="shared" si="942"/>
        <v>{{5,1,1,10747004,0}|{5,1,2,3691170,0}|{5,1,3,79244067,3}}</v>
      </c>
    </row>
    <row r="1114" spans="85:98" x14ac:dyDescent="0.15">
      <c r="CG1114">
        <v>507</v>
      </c>
      <c r="CH1114" t="str">
        <f t="shared" si="939"/>
        <v>{{5,1,1,26830844,0}|{5,1,2,25919040,0}|{5,1,3,556444208,3}}</v>
      </c>
      <c r="CL1114" t="str">
        <f t="shared" si="940"/>
        <v>{{5,1,1,26830844,0}|{5,1,2,25919040,0}|{5,1,3,556444208,3}}</v>
      </c>
      <c r="CP1114" t="str">
        <f t="shared" si="941"/>
        <v>{{5,1,1,23764461,0}|{5,1,2,22956864,0}|{5,1,3,492850584,3}}</v>
      </c>
      <c r="CT1114" t="str">
        <f t="shared" si="942"/>
        <v>{{5,1,1,42162754,0}|{5,1,2,40729920,0}|{5,1,3,874412328,3}}</v>
      </c>
    </row>
    <row r="1115" spans="85:98" x14ac:dyDescent="0.15">
      <c r="CG1115">
        <v>508</v>
      </c>
      <c r="CH1115" t="str">
        <f t="shared" si="939"/>
        <v>{{5,1,1,28075942,0}|{5,1,2,30429000,0}|{5,1,3,653266510,3}}</v>
      </c>
      <c r="CL1115" t="str">
        <f t="shared" si="940"/>
        <v>{{5,1,1,28075942,0}|{5,1,2,30429000,0}|{5,1,3,653266510,3}}</v>
      </c>
      <c r="CP1115" t="str">
        <f t="shared" si="941"/>
        <v>{{5,1,1,28075942,0}|{5,1,2,30429000,0}|{5,1,3,653266510,3}}</v>
      </c>
      <c r="CT1115" t="str">
        <f t="shared" si="942"/>
        <v>{{5,1,1,28075942,0}|{5,1,2,30429000,0}|{5,1,3,653266510,3}}</v>
      </c>
    </row>
    <row r="1116" spans="85:98" x14ac:dyDescent="0.15">
      <c r="CG1116">
        <v>509</v>
      </c>
      <c r="CH1116" t="str">
        <f t="shared" si="939"/>
        <v>{{5,1,1,27836516,0}|{5,1,2,35313712,0}|{5,1,3,758134195,3}}</v>
      </c>
      <c r="CL1116" t="str">
        <f t="shared" si="940"/>
        <v>{{5,1,1,27836516,0}|{5,1,2,35313712,0}|{5,1,3,758134195,3}}</v>
      </c>
      <c r="CP1116" t="str">
        <f t="shared" si="941"/>
        <v>{{5,1,1,16701910,0}|{5,1,2,21188227,0}|{5,1,3,454880517,3}}</v>
      </c>
      <c r="CT1116" t="str">
        <f t="shared" si="942"/>
        <v>{{5,1,1,0,0}|{5,1,2,0,0}|{5,1,3,0,3}}</v>
      </c>
    </row>
    <row r="1117" spans="85:98" x14ac:dyDescent="0.15">
      <c r="CG1117">
        <v>510</v>
      </c>
      <c r="CH1117" t="str">
        <f t="shared" si="939"/>
        <v>{{5,1,1,67134818,0}|{5,1,2,60984000,0}|{5,1,3,1309238059,3}}</v>
      </c>
      <c r="CL1117" t="str">
        <f t="shared" si="940"/>
        <v>{{5,1,1,30515826,0}|{5,1,2,27720000,0}|{5,1,3,595108208,3}}</v>
      </c>
      <c r="CP1117" t="str">
        <f t="shared" si="941"/>
        <v>{{5,1,1,42722156,0}|{5,1,2,38808000,0}|{5,1,3,833151492,3}}</v>
      </c>
      <c r="CT1117" t="str">
        <f t="shared" si="942"/>
        <v>{{5,1,1,67134818,0}|{5,1,2,60984000,0}|{5,1,3,1309238059,3}}</v>
      </c>
    </row>
    <row r="1118" spans="85:98" x14ac:dyDescent="0.15">
      <c r="CG1118">
        <v>511</v>
      </c>
      <c r="CH1118" t="str">
        <f t="shared" si="939"/>
        <v>{{5,1,1,40493206,0}|{5,1,2,34372800,0}|{5,1,3,737934179,3}}</v>
      </c>
      <c r="CL1118" t="str">
        <f t="shared" si="940"/>
        <v>{{5,1,1,45718136,0}|{5,1,2,38808000,0}|{5,1,3,833151492,3}}</v>
      </c>
      <c r="CP1118" t="str">
        <f t="shared" si="941"/>
        <v>{{5,1,1,78373947,0}|{5,1,2,66528000,0}|{5,1,3,1428259701,3}}</v>
      </c>
      <c r="CT1118" t="str">
        <f t="shared" si="942"/>
        <v>{{5,1,1,40493206,0}|{5,1,2,34372800,0}|{5,1,3,737934179,3}}</v>
      </c>
    </row>
    <row r="1119" spans="85:98" x14ac:dyDescent="0.15">
      <c r="CG1119">
        <v>512</v>
      </c>
      <c r="CH1119" t="str">
        <f t="shared" si="939"/>
        <v>{{5,1,1,132246,0}|{5,1,2,15400,0}|{5,1,3,330615,3}}</v>
      </c>
      <c r="CL1119" t="str">
        <f t="shared" si="940"/>
        <v>{{5,1,1,60111,0}|{5,1,2,7000,0}|{5,1,3,150279,3}}</v>
      </c>
      <c r="CP1119" t="str">
        <f t="shared" si="941"/>
        <v>{{5,1,1,144268,0}|{5,1,2,16800,0}|{5,1,3,360671,3}}</v>
      </c>
      <c r="CT1119" t="str">
        <f t="shared" si="942"/>
        <v>{{5,1,1,74538,0}|{5,1,2,8680,0}|{5,1,3,186346,3}}</v>
      </c>
    </row>
    <row r="1120" spans="85:98" x14ac:dyDescent="0.15">
      <c r="CG1120">
        <v>513</v>
      </c>
      <c r="CH1120" t="str">
        <f t="shared" si="939"/>
        <v>{{5,1,1,687680,0}|{5,1,2,985600,0}|{5,1,3,21159402,3}}</v>
      </c>
      <c r="CL1120" t="str">
        <f t="shared" si="940"/>
        <v>{{5,1,1,387601,0}|{5,1,2,555520,0}|{5,1,3,11926208,3}}</v>
      </c>
      <c r="CP1120" t="str">
        <f t="shared" si="941"/>
        <v>{{5,1,1,437614,0}|{5,1,2,627200,0}|{5,1,3,13465074,3}}</v>
      </c>
      <c r="CT1120" t="str">
        <f t="shared" si="942"/>
        <v>{{5,1,1,437614,0}|{5,1,2,627200,0}|{5,1,3,13465074,3}}</v>
      </c>
    </row>
    <row r="1121" spans="85:98" x14ac:dyDescent="0.15">
      <c r="CG1121">
        <v>514</v>
      </c>
      <c r="CH1121" t="str">
        <f t="shared" ref="CH1121:CH1184" si="943">CH520&amp;CI520&amp;CJ520</f>
        <v>{{5,1,1,1481158,0}|{5,1,2,1848000,0}|{5,1,3,39673880,3}}</v>
      </c>
      <c r="CL1121" t="str">
        <f t="shared" si="940"/>
        <v>{{5,1,1,942555,0}|{5,1,2,1176000,0}|{5,1,3,25247014,3}}</v>
      </c>
      <c r="CP1121" t="str">
        <f t="shared" si="941"/>
        <v>{{5,1,1,834834,0}|{5,1,2,1041600,0}|{5,1,3,22361641,3}}</v>
      </c>
      <c r="CT1121" t="str">
        <f t="shared" si="942"/>
        <v>{{5,1,1,942555,0}|{5,1,2,1176000,0}|{5,1,3,25247014,3}}</v>
      </c>
    </row>
    <row r="1122" spans="85:98" x14ac:dyDescent="0.15">
      <c r="CG1122">
        <v>515</v>
      </c>
      <c r="CH1122" t="str">
        <f t="shared" si="943"/>
        <v>{{5,1,1,2394859,0}|{5,1,2,2694720,0}|{5,1,3,57851731,3}}</v>
      </c>
      <c r="CL1122" t="str">
        <f t="shared" si="940"/>
        <v>{{5,1,1,1397001,0}|{5,1,2,1571920,0}|{5,1,3,33746843,3}}</v>
      </c>
      <c r="CP1122" t="str">
        <f t="shared" si="941"/>
        <v>{{5,1,1,1237344,0}|{5,1,2,1392272,0}|{5,1,3,29890061,3}}</v>
      </c>
      <c r="CT1122" t="str">
        <f t="shared" si="942"/>
        <v>{{5,1,1,1237344,0}|{5,1,2,1392272,0}|{5,1,3,29890061,3}}</v>
      </c>
    </row>
    <row r="1123" spans="85:98" x14ac:dyDescent="0.15">
      <c r="CG1123">
        <v>516</v>
      </c>
      <c r="CH1123" t="str">
        <f t="shared" si="943"/>
        <v>{{5,1,1,2578801,0}|{5,1,2,480480,0}|{5,1,3,10315208,3}}</v>
      </c>
      <c r="CL1123" t="str">
        <f t="shared" si="940"/>
        <v>{{5,1,1,1453506,0}|{5,1,2,270816,0}|{5,1,3,5814026,3}}</v>
      </c>
      <c r="CP1123" t="str">
        <f t="shared" si="941"/>
        <v>{{5,1,1,984633,0}|{5,1,2,183456,0}|{5,1,3,3938534,3}}</v>
      </c>
      <c r="CT1123" t="str">
        <f t="shared" si="942"/>
        <v>{{5,1,1,0,0}|{5,1,2,0,0}|{5,1,3,0,3}}</v>
      </c>
    </row>
    <row r="1124" spans="85:98" x14ac:dyDescent="0.15">
      <c r="CG1124">
        <v>517</v>
      </c>
      <c r="CH1124" t="str">
        <f t="shared" si="943"/>
        <v>{{5,1,1,1476950,0}|{5,1,2,305760,0}|{5,1,3,6564223,3}}</v>
      </c>
      <c r="CL1124" t="str">
        <f t="shared" si="940"/>
        <v>{{5,1,1,1476950,0}|{5,1,2,305760,0}|{5,1,3,6564223,3}}</v>
      </c>
      <c r="CP1124" t="str">
        <f t="shared" si="941"/>
        <v>{{5,1,1,1308155,0}|{5,1,2,270816,0}|{5,1,3,5814026,3}}</v>
      </c>
      <c r="CT1124" t="str">
        <f t="shared" si="942"/>
        <v>{{5,1,1,2320921,0}|{5,1,2,480480,0}|{5,1,3,10315208,3}}</v>
      </c>
    </row>
    <row r="1125" spans="85:98" x14ac:dyDescent="0.15">
      <c r="CG1125">
        <v>518</v>
      </c>
      <c r="CH1125" t="str">
        <f t="shared" si="943"/>
        <v>{{5,1,1,1470385,0}|{5,1,2,220147,0}|{5,1,3,4726241,3}}</v>
      </c>
      <c r="CL1125" t="str">
        <f t="shared" si="940"/>
        <v>{{5,1,1,2170569,0}|{5,1,2,324979,0}|{5,1,3,6976832,3}}</v>
      </c>
      <c r="CP1125" t="str">
        <f t="shared" si="941"/>
        <v>{{5,1,1,0,0}|{5,1,2,0,0}|{5,1,3,0,3}}</v>
      </c>
      <c r="CT1125" t="str">
        <f t="shared" si="942"/>
        <v>{{5,1,1,3851010,0}|{5,1,2,576576,0}|{5,1,3,12378250,3}}</v>
      </c>
    </row>
    <row r="1126" spans="85:98" x14ac:dyDescent="0.15">
      <c r="CG1126">
        <v>519</v>
      </c>
      <c r="CH1126" t="str">
        <f t="shared" si="943"/>
        <v>{{5,1,1,0,0}|{5,1,2,0,0}|{5,1,3,0,3}}</v>
      </c>
      <c r="CL1126" t="str">
        <f t="shared" si="940"/>
        <v>{{5,1,1,1592244,0}|{5,1,2,202272,0}|{5,1,3,4342486,3}}</v>
      </c>
      <c r="CP1126" t="str">
        <f t="shared" si="941"/>
        <v>{{5,1,1,3525685,0}|{5,1,2,447888,0}|{5,1,3,9615505,3}}</v>
      </c>
      <c r="CT1126" t="str">
        <f t="shared" si="942"/>
        <v>{{5,1,1,6823907,0}|{5,1,2,866880,0}|{5,1,3,18610656,3}}</v>
      </c>
    </row>
    <row r="1127" spans="85:98" x14ac:dyDescent="0.15">
      <c r="CG1127">
        <v>520</v>
      </c>
      <c r="CH1127" t="str">
        <f t="shared" si="943"/>
        <v>{{5,1,1,9925683,0}|{5,1,2,6357120,0}|{5,1,3,136478148,3}}</v>
      </c>
      <c r="CL1127" t="str">
        <f t="shared" si="940"/>
        <v>{{5,1,1,5128269,0}|{5,1,2,3284512,0}|{5,1,3,70513710,3}}</v>
      </c>
      <c r="CP1127" t="str">
        <f t="shared" si="941"/>
        <v>{{5,1,1,9098543,0}|{5,1,2,5827360,0}|{5,1,3,125104969,3}}</v>
      </c>
      <c r="CT1127" t="str">
        <f t="shared" si="942"/>
        <v>{{5,1,1,4135701,0}|{5,1,2,2648800,0}|{5,1,3,56865895,3}}</v>
      </c>
    </row>
    <row r="1128" spans="85:98" x14ac:dyDescent="0.15">
      <c r="CG1128">
        <v>521</v>
      </c>
      <c r="CH1128" t="str">
        <f t="shared" si="943"/>
        <v>{{5,1,1,12854337,0}|{5,1,2,6237000,0}|{5,1,3,133899346,3}}</v>
      </c>
      <c r="CL1128" t="str">
        <f t="shared" si="940"/>
        <v>{{5,1,1,8180032,0}|{5,1,2,3969000,0}|{5,1,3,85208675,3}}</v>
      </c>
      <c r="CP1128" t="str">
        <f t="shared" si="941"/>
        <v>{{5,1,1,12854337,0}|{5,1,2,6237000,0}|{5,1,3,133899346,3}}</v>
      </c>
      <c r="CT1128" t="str">
        <f t="shared" si="942"/>
        <v>{{5,1,1,5842880,0}|{5,1,2,2835000,0}|{5,1,3,60863339,3}}</v>
      </c>
    </row>
    <row r="1129" spans="85:98" x14ac:dyDescent="0.15">
      <c r="CG1129">
        <v>522</v>
      </c>
      <c r="CH1129" t="str">
        <f t="shared" si="943"/>
        <v>{{5,1,1,0,0}|{5,1,2,0,0}|{5,1,3,0,3}}</v>
      </c>
      <c r="CL1129" t="str">
        <f t="shared" si="940"/>
        <v>{{5,1,1,15861857,0}|{5,1,2,21109760,0}|{5,1,3,453195940,3}}</v>
      </c>
      <c r="CP1129" t="str">
        <f t="shared" si="941"/>
        <v>{{5,1,1,12791820,0}|{5,1,2,17024000,0}|{5,1,3,365480596,3}}</v>
      </c>
      <c r="CT1129" t="str">
        <f t="shared" si="942"/>
        <v>{{5,1,1,17908549,0}|{5,1,2,23833600,0}|{5,1,3,511672835,3}}</v>
      </c>
    </row>
    <row r="1130" spans="85:98" x14ac:dyDescent="0.15">
      <c r="CG1130">
        <v>523</v>
      </c>
      <c r="CH1130" t="str">
        <f t="shared" si="943"/>
        <v>{{5,1,1,16458168,0}|{5,1,2,23956800,0}|{5,1,3,514317760,3}}</v>
      </c>
      <c r="CL1130" t="str">
        <f t="shared" si="940"/>
        <v>{{5,1,1,18581802,0}|{5,1,2,27048000,0}|{5,1,3,580681343,3}}</v>
      </c>
      <c r="CP1130" t="str">
        <f t="shared" si="941"/>
        <v>{{5,1,1,18581802,0}|{5,1,2,27048000,0}|{5,1,3,580681343,3}}</v>
      </c>
      <c r="CT1130" t="str">
        <f t="shared" si="942"/>
        <v>{{5,1,1,29199975,0}|{5,1,2,42504000,0}|{5,1,3,912499253,3}}</v>
      </c>
    </row>
    <row r="1131" spans="85:98" x14ac:dyDescent="0.15">
      <c r="CG1131">
        <v>524</v>
      </c>
      <c r="CH1131" t="str">
        <f t="shared" si="943"/>
        <v>{{5,1,1,31306298,0}|{5,1,2,52080000,0}|{5,1,3,1118082089,3}}</v>
      </c>
      <c r="CL1131" t="str">
        <f t="shared" si="940"/>
        <v>{{5,1,1,18262007,0}|{5,1,2,30380000,0}|{5,1,3,652214552,3}}</v>
      </c>
      <c r="CP1131" t="str">
        <f t="shared" si="941"/>
        <v>{{5,1,1,13044290,0}|{5,1,2,21700000,0}|{5,1,3,465867537,3}}</v>
      </c>
      <c r="CT1131" t="str">
        <f t="shared" si="942"/>
        <v>{{5,1,1,18262007,0}|{5,1,2,30380000,0}|{5,1,3,652214552,3}}</v>
      </c>
    </row>
    <row r="1132" spans="85:98" x14ac:dyDescent="0.15">
      <c r="CG1132">
        <v>525</v>
      </c>
      <c r="CH1132" t="str">
        <f t="shared" si="943"/>
        <v>{{5,1,1,43641268,0}|{5,1,2,50820000,0}|{5,1,3,1091031716,3}}</v>
      </c>
      <c r="CL1132" t="str">
        <f t="shared" si="940"/>
        <v>{{5,1,1,43641268,0}|{5,1,2,50820000,0}|{5,1,3,1091031716,3}}</v>
      </c>
      <c r="CP1132" t="str">
        <f t="shared" si="941"/>
        <v>{{5,1,1,7934776,0}|{5,1,2,9240000,0}|{5,1,3,198369402,3}}</v>
      </c>
      <c r="CT1132" t="str">
        <f t="shared" si="942"/>
        <v>{{5,1,1,0,0}|{5,1,2,0,0}|{5,1,3,0,3}}</v>
      </c>
    </row>
    <row r="1133" spans="85:98" x14ac:dyDescent="0.15">
      <c r="CG1133">
        <v>526</v>
      </c>
      <c r="CH1133" t="str">
        <f t="shared" si="943"/>
        <v>{{5,1,1,46286194,0}|{5,1,2,49280000,0}|{5,1,3,1057970149,3}}</v>
      </c>
      <c r="CL1133" t="str">
        <f t="shared" si="940"/>
        <v>{{5,1,1,8415671,0}|{5,1,2,8960000,0}|{5,1,3,192358208,3}}</v>
      </c>
      <c r="CP1133" t="str">
        <f t="shared" si="941"/>
        <v>{{5,1,1,46286194,0}|{5,1,2,49280000,0}|{5,1,3,1057970149,3}}</v>
      </c>
      <c r="CT1133" t="str">
        <f t="shared" si="942"/>
        <v>{{5,1,1,0,0}|{5,1,2,0,0}|{5,1,3,0,3}}</v>
      </c>
    </row>
    <row r="1134" spans="85:98" x14ac:dyDescent="0.15">
      <c r="CG1134">
        <v>527</v>
      </c>
      <c r="CH1134" t="str">
        <f t="shared" si="943"/>
        <v>{{5,1,1,1841108,0}|{5,1,2,428792,0}|{5,1,3,9205542,3}}</v>
      </c>
      <c r="CL1134" t="str">
        <f t="shared" si="940"/>
        <v>{{5,1,1,1247202,0}|{5,1,2,290472,0}|{5,1,3,6236012,3}}</v>
      </c>
      <c r="CP1134" t="str">
        <f t="shared" si="941"/>
        <v>{{5,1,1,3563435,0}|{5,1,2,829920,0}|{5,1,3,17817178,3}}</v>
      </c>
      <c r="CT1134" t="str">
        <f t="shared" si="942"/>
        <v>{{5,1,1,3563435,0}|{5,1,2,829920,0}|{5,1,3,17817178,3}}</v>
      </c>
    </row>
    <row r="1135" spans="85:98" x14ac:dyDescent="0.15">
      <c r="CG1135">
        <v>528</v>
      </c>
      <c r="CH1135" t="str">
        <f t="shared" si="943"/>
        <v>{{5,1,1,0,0}|{5,1,2,0,0}|{5,1,3,0,3}}</v>
      </c>
      <c r="CL1135" t="str">
        <f t="shared" si="940"/>
        <v>{{5,1,1,1844234,0}|{5,1,2,327600,0}|{5,1,3,7033096,3}}</v>
      </c>
      <c r="CP1135" t="str">
        <f t="shared" si="941"/>
        <v>{{5,1,1,1844234,0}|{5,1,2,327600,0}|{5,1,3,7033096,3}}</v>
      </c>
      <c r="CT1135" t="str">
        <f t="shared" si="942"/>
        <v>{{5,1,1,4057315,0}|{5,1,2,720720,0}|{5,1,3,15472813,3}}</v>
      </c>
    </row>
    <row r="1136" spans="85:98" x14ac:dyDescent="0.15">
      <c r="CG1136">
        <v>529</v>
      </c>
      <c r="CH1136" t="str">
        <f t="shared" si="943"/>
        <v>{{5,1,1,4270111,0}|{5,1,2,657384,0}|{5,1,3,14113081,3}}</v>
      </c>
      <c r="CL1136" t="str">
        <f t="shared" ref="CL1136:CL1199" si="944">CL535&amp;CM535&amp;CN535</f>
        <v>{{5,1,1,4270111,0}|{5,1,2,657384,0}|{5,1,3,14113081,3}}</v>
      </c>
      <c r="CP1136" t="str">
        <f t="shared" ref="CP1136:CP1199" si="945">CP535&amp;CQ535&amp;CR535</f>
        <v>{{5,1,1,6710175,0}|{5,1,2,1033032,0}|{5,1,3,22177698,3}}</v>
      </c>
      <c r="CT1136" t="str">
        <f t="shared" ref="CT1136:CT1199" si="946">CT535&amp;CU535&amp;CV535</f>
        <v>{{5,1,1,3782098,0}|{5,1,2,582254,0}|{5,1,3,12500157,3}}</v>
      </c>
    </row>
    <row r="1137" spans="85:98" x14ac:dyDescent="0.15">
      <c r="CG1137">
        <v>530</v>
      </c>
      <c r="CH1137" t="str">
        <f t="shared" si="943"/>
        <v>{{5,1,1,9894665,0}|{5,1,2,7866936,0}|{5,1,3,168891709,3}}</v>
      </c>
      <c r="CL1137" t="str">
        <f t="shared" si="944"/>
        <v>{{5,1,1,3777963,0}|{5,1,2,3003739,0}|{5,1,3,64485925,3}}</v>
      </c>
      <c r="CP1137" t="str">
        <f t="shared" si="945"/>
        <v>{{5,1,1,9894665,0}|{5,1,2,7866936,0}|{5,1,3,168891709,3}}</v>
      </c>
      <c r="CT1137" t="str">
        <f t="shared" si="946"/>
        <v>{{5,1,1,9894665,0}|{5,1,2,7866936,0}|{5,1,3,168891709,3}}</v>
      </c>
    </row>
    <row r="1138" spans="85:98" x14ac:dyDescent="0.15">
      <c r="CG1138">
        <v>531</v>
      </c>
      <c r="CH1138" t="str">
        <f t="shared" si="943"/>
        <v>{{5,1,1,14139770,0}|{5,1,2,8731800,0}|{5,1,3,187459085,3}}</v>
      </c>
      <c r="CL1138" t="str">
        <f t="shared" si="944"/>
        <v>{{5,1,1,6427168,0}|{5,1,2,3969000,0}|{5,1,3,85208675,3}}</v>
      </c>
      <c r="CP1138" t="str">
        <f t="shared" si="945"/>
        <v>{{5,1,1,14139770,0}|{5,1,2,8731800,0}|{5,1,3,187459085,3}}</v>
      </c>
      <c r="CT1138" t="str">
        <f t="shared" si="946"/>
        <v>{{5,1,1,8998035,0}|{5,1,2,5556600,0}|{5,1,3,119292145,3}}</v>
      </c>
    </row>
    <row r="1139" spans="85:98" x14ac:dyDescent="0.15">
      <c r="CG1139">
        <v>532</v>
      </c>
      <c r="CH1139" t="str">
        <f t="shared" si="943"/>
        <v>{{5,1,1,19859301,0}|{5,1,2,34558720,0}|{5,1,3,741925611,3}}</v>
      </c>
      <c r="CL1139" t="str">
        <f t="shared" si="944"/>
        <v>{{5,1,1,17589667,0}|{5,1,2,30609152,0}|{5,1,3,657134113,3}}</v>
      </c>
      <c r="CP1139" t="str">
        <f t="shared" si="945"/>
        <v>{{5,1,1,19859301,0}|{5,1,2,34558720,0}|{5,1,3,741925611,3}}</v>
      </c>
      <c r="CT1139" t="str">
        <f t="shared" si="946"/>
        <v>{{5,1,1,31207474,0}|{5,1,2,54306560,0}|{5,1,3,1165883104,3}}</v>
      </c>
    </row>
    <row r="1140" spans="85:98" x14ac:dyDescent="0.15">
      <c r="CG1140">
        <v>533</v>
      </c>
      <c r="CH1140" t="str">
        <f t="shared" si="943"/>
        <v>{{5,1,1,32667473,0}|{5,1,2,63756000,0}|{5,1,3,1368748880,3}}</v>
      </c>
      <c r="CL1140" t="str">
        <f t="shared" si="944"/>
        <v>{{5,1,1,35637243,0}|{5,1,2,69552000,0}|{5,1,3,1493180596,3}}</v>
      </c>
      <c r="CP1140" t="str">
        <f t="shared" si="945"/>
        <v>{{5,1,1,35637243,0}|{5,1,2,69552000,0}|{5,1,3,1493180596,3}}</v>
      </c>
      <c r="CT1140" t="str">
        <f t="shared" si="946"/>
        <v>{{5,1,1,5939540,0}|{5,1,2,11592000,0}|{5,1,3,248863432,3}}</v>
      </c>
    </row>
    <row r="1141" spans="85:98" x14ac:dyDescent="0.15">
      <c r="CG1141">
        <v>534</v>
      </c>
      <c r="CH1141" t="str">
        <f t="shared" si="943"/>
        <v>{{5,1,1,35376116,0}|{5,1,2,80724000,0}|{5,1,3,1733027238,3}}</v>
      </c>
      <c r="CL1141" t="str">
        <f t="shared" si="944"/>
        <v>{{5,1,1,18277660,0}|{5,1,2,41707400,0}|{5,1,3,895397406,3}}</v>
      </c>
      <c r="CP1141" t="str">
        <f t="shared" si="945"/>
        <v>{{5,1,1,14740048,0}|{5,1,2,33635000,0}|{5,1,3,722094682,3}}</v>
      </c>
      <c r="CT1141" t="str">
        <f t="shared" si="946"/>
        <v>{{5,1,1,32428107,0}|{5,1,2,73997000,0}|{5,1,3,1588608301,3}}</v>
      </c>
    </row>
    <row r="1142" spans="85:98" x14ac:dyDescent="0.15">
      <c r="CG1142">
        <v>535</v>
      </c>
      <c r="CH1142" t="str">
        <f t="shared" si="943"/>
        <v>{{5,1,1,31659756,0}|{5,1,2,51744000,0}|{5,1,3,1110868656,3}}</v>
      </c>
      <c r="CL1142" t="str">
        <f t="shared" si="944"/>
        <v>{{5,1,1,28041498,0}|{5,1,2,45830400,0}|{5,1,3,983912238,3}}</v>
      </c>
      <c r="CP1142" t="str">
        <f t="shared" si="945"/>
        <v>{{5,1,1,28041498,0}|{5,1,2,45830400,0}|{5,1,3,983912238,3}}</v>
      </c>
      <c r="CT1142" t="str">
        <f t="shared" si="946"/>
        <v>{{5,1,1,54273868,0}|{5,1,2,88704000,0}|{5,1,3,1904346268,3}}</v>
      </c>
    </row>
    <row r="1143" spans="85:98" x14ac:dyDescent="0.15">
      <c r="CG1143">
        <v>536</v>
      </c>
      <c r="CH1143" t="str">
        <f t="shared" si="943"/>
        <v>{{5,1,1,53860,0}|{5,1,2,7840,0}|{5,1,3,168313,3}}</v>
      </c>
      <c r="CL1143" t="str">
        <f t="shared" si="944"/>
        <v>{{5,1,1,47704,0}|{5,1,2,6944,0}|{5,1,3,149077,3}}</v>
      </c>
      <c r="CP1143" t="str">
        <f t="shared" si="945"/>
        <v>{{5,1,1,47704,0}|{5,1,2,6944,0}|{5,1,3,149077,3}}</v>
      </c>
      <c r="CT1143" t="str">
        <f t="shared" si="946"/>
        <v>{{5,1,1,92331,0}|{5,1,2,13440,0}|{5,1,3,288537,3}}</v>
      </c>
    </row>
    <row r="1144" spans="85:98" x14ac:dyDescent="0.15">
      <c r="CG1144">
        <v>537</v>
      </c>
      <c r="CH1144" t="str">
        <f t="shared" si="943"/>
        <v>{{5,1,1,625164,0}|{5,1,2,896000,0}|{5,1,3,19235820,3}}</v>
      </c>
      <c r="CL1144" t="str">
        <f t="shared" si="944"/>
        <v>{{5,1,1,625164,0}|{5,1,2,896000,0}|{5,1,3,19235820,3}}</v>
      </c>
      <c r="CP1144" t="str">
        <f t="shared" si="945"/>
        <v>{{5,1,1,187549,0}|{5,1,2,268800,0}|{5,1,3,5770746,3}}</v>
      </c>
      <c r="CT1144" t="str">
        <f t="shared" si="946"/>
        <v>{{5,1,1,718938,0}|{5,1,2,1030400,0}|{5,1,3,22121193,3}}</v>
      </c>
    </row>
    <row r="1145" spans="85:98" x14ac:dyDescent="0.15">
      <c r="CG1145">
        <v>538</v>
      </c>
      <c r="CH1145" t="str">
        <f t="shared" si="943"/>
        <v>{{5,1,1,596310,0}|{5,1,2,810880,0}|{5,1,3,17408417,3}}</v>
      </c>
      <c r="CL1145" t="str">
        <f t="shared" si="944"/>
        <v>{{5,1,1,596310,0}|{5,1,2,810880,0}|{5,1,3,17408417,3}}</v>
      </c>
      <c r="CP1145" t="str">
        <f t="shared" si="945"/>
        <v>{{5,1,1,357786,0}|{5,1,2,486528,0}|{5,1,3,10445050,3}}</v>
      </c>
      <c r="CT1145" t="str">
        <f t="shared" si="946"/>
        <v>{{5,1,1,0,0}|{5,1,2,0,0}|{5,1,3,0,3}}</v>
      </c>
    </row>
    <row r="1146" spans="85:98" x14ac:dyDescent="0.15">
      <c r="CG1146">
        <v>539</v>
      </c>
      <c r="CH1146" t="str">
        <f t="shared" si="943"/>
        <v>{{5,1,1,760295,0}|{5,1,2,986048,0}|{5,1,3,21169020,3}}</v>
      </c>
      <c r="CL1146" t="str">
        <f t="shared" si="944"/>
        <v>{{5,1,1,515039,0}|{5,1,2,667968,0}|{5,1,3,14340304,3}}</v>
      </c>
      <c r="CP1146" t="str">
        <f t="shared" si="945"/>
        <v>{{5,1,1,1471540,0}|{5,1,2,1908480,0}|{5,1,3,40972298,3}}</v>
      </c>
      <c r="CT1146" t="str">
        <f t="shared" si="946"/>
        <v>{{5,1,1,1471540,0}|{5,1,2,1908480,0}|{5,1,3,40972298,3}}</v>
      </c>
    </row>
    <row r="1147" spans="85:98" x14ac:dyDescent="0.15">
      <c r="CG1147">
        <v>540</v>
      </c>
      <c r="CH1147" t="str">
        <f t="shared" si="943"/>
        <v>{{5,1,1,1363338,0}|{5,1,2,1497440,0}|{5,1,3,32147865,3}}</v>
      </c>
      <c r="CL1147" t="str">
        <f t="shared" si="944"/>
        <v>{{5,1,1,2142389,0}|{5,1,2,2353120,0}|{5,1,3,50518074,3}}</v>
      </c>
      <c r="CP1147" t="str">
        <f t="shared" si="945"/>
        <v>{{5,1,1,1207528,0}|{5,1,2,1326304,0}|{5,1,3,28473823,3}}</v>
      </c>
      <c r="CT1147" t="str">
        <f t="shared" si="946"/>
        <v>{{5,1,1,1363338,0}|{5,1,2,1497440,0}|{5,1,3,32147865,3}}</v>
      </c>
    </row>
    <row r="1148" spans="85:98" x14ac:dyDescent="0.15">
      <c r="CG1148">
        <v>541</v>
      </c>
      <c r="CH1148" t="str">
        <f t="shared" si="943"/>
        <v>{{5,1,1,1487770,0}|{5,1,2,554400,0}|{5,1,3,11902164,3}}</v>
      </c>
      <c r="CL1148" t="str">
        <f t="shared" si="944"/>
        <v>{{5,1,1,838561,0}|{5,1,2,312480,0}|{5,1,3,6708492,3}}</v>
      </c>
      <c r="CP1148" t="str">
        <f t="shared" si="945"/>
        <v>{{5,1,1,946762,0}|{5,1,2,352800,0}|{5,1,3,7574104,3}}</v>
      </c>
      <c r="CT1148" t="str">
        <f t="shared" si="946"/>
        <v>{{5,1,1,946762,0}|{5,1,2,352800,0}|{5,1,3,7574104,3}}</v>
      </c>
    </row>
    <row r="1149" spans="85:98" x14ac:dyDescent="0.15">
      <c r="CG1149">
        <v>542</v>
      </c>
      <c r="CH1149" t="str">
        <f t="shared" si="943"/>
        <v>{{5,1,1,1934101,0}|{5,1,2,554400,0}|{5,1,3,11902164,3}}</v>
      </c>
      <c r="CL1149" t="str">
        <f t="shared" si="944"/>
        <v>{{5,1,1,1090130,0}|{5,1,2,312480,0}|{5,1,3,6708492,3}}</v>
      </c>
      <c r="CP1149" t="str">
        <f t="shared" si="945"/>
        <v>{{5,1,1,1230791,0}|{5,1,2,352800,0}|{5,1,3,7574104,3}}</v>
      </c>
      <c r="CT1149" t="str">
        <f t="shared" si="946"/>
        <v>{{5,1,1,1230791,0}|{5,1,2,352800,0}|{5,1,3,7574104,3}}</v>
      </c>
    </row>
    <row r="1150" spans="85:98" x14ac:dyDescent="0.15">
      <c r="CG1150">
        <v>543</v>
      </c>
      <c r="CH1150" t="str">
        <f t="shared" si="943"/>
        <v>{{5,1,1,6544025,0}|{5,1,2,979776,0}|{5,1,3,21034369,3}}</v>
      </c>
      <c r="CL1150" t="str">
        <f t="shared" si="944"/>
        <v>{{5,1,1,3381079,0}|{5,1,2,506217,0}|{5,1,3,10867757,3}}</v>
      </c>
      <c r="CP1150" t="str">
        <f t="shared" si="945"/>
        <v>{{5,1,1,5998690,0}|{5,1,2,898128,0}|{5,1,3,19281505,3}}</v>
      </c>
      <c r="CT1150" t="str">
        <f t="shared" si="946"/>
        <v>{{5,1,1,2726677,0}|{5,1,2,408240,0}|{5,1,3,8764320,3}}</v>
      </c>
    </row>
    <row r="1151" spans="85:98" x14ac:dyDescent="0.15">
      <c r="CG1151">
        <v>544</v>
      </c>
      <c r="CH1151" t="str">
        <f t="shared" si="943"/>
        <v>{{5,1,1,0,0}|{5,1,2,0,0}|{5,1,3,0,3}}</v>
      </c>
      <c r="CL1151" t="str">
        <f t="shared" si="944"/>
        <v>{{5,1,1,4364126,0}|{5,1,2,554400,0}|{5,1,3,11902164,3}}</v>
      </c>
      <c r="CP1151" t="str">
        <f t="shared" si="945"/>
        <v>{{5,1,1,4364126,0}|{5,1,2,554400,0}|{5,1,3,11902164,3}}</v>
      </c>
      <c r="CT1151" t="str">
        <f t="shared" si="946"/>
        <v>{{5,1,1,9601078,0}|{5,1,2,1219680,0}|{5,1,3,26184761,3}}</v>
      </c>
    </row>
    <row r="1152" spans="85:98" x14ac:dyDescent="0.15">
      <c r="CG1152">
        <v>545</v>
      </c>
      <c r="CH1152" t="str">
        <f t="shared" si="943"/>
        <v>{{5,1,1,11849265,0}|{5,1,2,7589120,0}|{5,1,3,162927402,3}}</v>
      </c>
      <c r="CL1152" t="str">
        <f t="shared" si="944"/>
        <v>{{5,1,1,6678676,0}|{5,1,2,4277504,0}|{5,1,3,91831808,3}}</v>
      </c>
      <c r="CP1152" t="str">
        <f t="shared" si="945"/>
        <v>{{5,1,1,6678676,0}|{5,1,2,4277504,0}|{5,1,3,91831808,3}}</v>
      </c>
      <c r="CT1152" t="str">
        <f t="shared" si="946"/>
        <v>{{5,1,1,11849265,0}|{5,1,2,7589120,0}|{5,1,3,162927402,3}}</v>
      </c>
    </row>
    <row r="1153" spans="85:98" x14ac:dyDescent="0.15">
      <c r="CG1153">
        <v>546</v>
      </c>
      <c r="CH1153" t="str">
        <f t="shared" si="943"/>
        <v>{{5,1,1,10300781,0}|{5,1,2,4998000,0}|{5,1,3,107299813,3}}</v>
      </c>
      <c r="CL1153" t="str">
        <f t="shared" si="944"/>
        <v>{{5,1,1,7357701,0}|{5,1,2,3570000,0}|{5,1,3,76642723,3}}</v>
      </c>
      <c r="CP1153" t="str">
        <f t="shared" si="945"/>
        <v>{{5,1,1,10300781,0}|{5,1,2,4998000,0}|{5,1,3,107299813,3}}</v>
      </c>
      <c r="CT1153" t="str">
        <f t="shared" si="946"/>
        <v>{{5,1,1,17658483,0}|{5,1,2,8568000,0}|{5,1,3,183942536,3}}</v>
      </c>
    </row>
    <row r="1154" spans="85:98" x14ac:dyDescent="0.15">
      <c r="CG1154">
        <v>547</v>
      </c>
      <c r="CH1154" t="str">
        <f t="shared" si="943"/>
        <v>{{5,1,1,23328241,0}|{5,1,2,31046400,0}|{5,1,3,666521193,3}}</v>
      </c>
      <c r="CL1154" t="str">
        <f t="shared" si="944"/>
        <v>{{5,1,1,13996944,0}|{5,1,2,18627840,0}|{5,1,3,399912716,3}}</v>
      </c>
      <c r="CP1154" t="str">
        <f t="shared" si="945"/>
        <v>{{5,1,1,36658665,0}|{5,1,2,48787200,0}|{5,1,3,1047390447,3}}</v>
      </c>
      <c r="CT1154" t="str">
        <f t="shared" si="946"/>
        <v>{{5,1,1,39991271,0}|{5,1,2,53222400,0}|{5,1,3,1142607760,3}}</v>
      </c>
    </row>
    <row r="1155" spans="85:98" x14ac:dyDescent="0.15">
      <c r="CG1155">
        <v>548</v>
      </c>
      <c r="CH1155" t="str">
        <f t="shared" si="943"/>
        <v>{{5,1,1,23967832,0}|{5,1,2,34888000,0}|{5,1,3,748994775,3}}</v>
      </c>
      <c r="CL1155" t="str">
        <f t="shared" si="944"/>
        <v>{{5,1,1,14380699,0}|{5,1,2,20932800,0}|{5,1,3,449396865,3}}</v>
      </c>
      <c r="CP1155" t="str">
        <f t="shared" si="945"/>
        <v>{{5,1,1,23967832,0}|{5,1,2,34888000,0}|{5,1,3,748994775,3}}</v>
      </c>
      <c r="CT1155" t="str">
        <f t="shared" si="946"/>
        <v>{{5,1,1,0,0}|{5,1,2,0,0}|{5,1,3,0,3}}</v>
      </c>
    </row>
    <row r="1156" spans="85:98" x14ac:dyDescent="0.15">
      <c r="CG1156">
        <v>549</v>
      </c>
      <c r="CH1156" t="str">
        <f t="shared" si="943"/>
        <v>{{5,1,1,39890283,0}|{5,1,2,66360000,0}|{5,1,3,1424652984,3}}</v>
      </c>
      <c r="CL1156" t="str">
        <f t="shared" si="944"/>
        <v>{{5,1,1,16620951,0}|{5,1,2,27650000,0}|{5,1,3,593605410,3}}</v>
      </c>
      <c r="CP1156" t="str">
        <f t="shared" si="945"/>
        <v>{{5,1,1,16620951,0}|{5,1,2,27650000,0}|{5,1,3,593605410,3}}</v>
      </c>
      <c r="CT1156" t="str">
        <f t="shared" si="946"/>
        <v>{{5,1,1,39890283,0}|{5,1,2,66360000,0}|{5,1,3,1424652984,3}}</v>
      </c>
    </row>
    <row r="1157" spans="85:98" x14ac:dyDescent="0.15">
      <c r="CG1157">
        <v>550</v>
      </c>
      <c r="CH1157" t="str">
        <f t="shared" si="943"/>
        <v>{{5,1,1,64055283,0}|{5,1,2,74592000,0}|{5,1,3,1601382089,3}}</v>
      </c>
      <c r="CL1157" t="str">
        <f t="shared" si="944"/>
        <v>{{5,1,1,14946232,0}|{5,1,2,17404800,0}|{5,1,3,373655820,3}}</v>
      </c>
      <c r="CP1157" t="str">
        <f t="shared" si="945"/>
        <v>{{5,1,1,37365581,0}|{5,1,2,43512000,0}|{5,1,3,934139552,3}}</v>
      </c>
      <c r="CT1157" t="str">
        <f t="shared" si="946"/>
        <v>{{5,1,1,64055283,0}|{5,1,2,74592000,0}|{5,1,3,1601382089,3}}</v>
      </c>
    </row>
    <row r="1158" spans="85:98" x14ac:dyDescent="0.15">
      <c r="CG1158">
        <v>551</v>
      </c>
      <c r="CH1158" t="str">
        <f t="shared" si="943"/>
        <v>{{5,1,1,66652119,0}|{5,1,2,70963200,0}|{5,1,3,1523477014,3}}</v>
      </c>
      <c r="CL1158" t="str">
        <f t="shared" si="944"/>
        <v>{{5,1,1,27771716,0}|{5,1,2,29568000,0}|{5,1,3,634782089,3}}</v>
      </c>
      <c r="CP1158" t="str">
        <f t="shared" si="945"/>
        <v>{{5,1,1,66652119,0}|{5,1,2,70963200,0}|{5,1,3,1523477014,3}}</v>
      </c>
      <c r="CT1158" t="str">
        <f t="shared" si="946"/>
        <v>{{5,1,1,27771716,0}|{5,1,2,29568000,0}|{5,1,3,634782089,3}}</v>
      </c>
    </row>
    <row r="1159" spans="85:98" x14ac:dyDescent="0.15">
      <c r="CG1159">
        <v>552</v>
      </c>
      <c r="CH1159" t="str">
        <f t="shared" si="943"/>
        <v>{{5,1,1,6167484,0}|{5,1,2,1436400,0}|{5,1,3,30837424,3}}</v>
      </c>
      <c r="CL1159" t="str">
        <f t="shared" si="944"/>
        <v>{{5,1,1,2569785,0}|{5,1,2,598500,0}|{5,1,3,12848926,3}}</v>
      </c>
      <c r="CP1159" t="str">
        <f t="shared" si="945"/>
        <v>{{5,1,1,5653527,0}|{5,1,2,1316700,0}|{5,1,3,28267639,3}}</v>
      </c>
      <c r="CT1159" t="str">
        <f t="shared" si="946"/>
        <v>{{5,1,1,3186533,0}|{5,1,2,742140,0}|{5,1,3,15932669,3}}</v>
      </c>
    </row>
    <row r="1160" spans="85:98" x14ac:dyDescent="0.15">
      <c r="CG1160">
        <v>553</v>
      </c>
      <c r="CH1160" t="str">
        <f t="shared" si="943"/>
        <v>{{5,1,1,6320048,0}|{5,1,2,1122660,0}|{5,1,3,24101881,3}}</v>
      </c>
      <c r="CL1160" t="str">
        <f t="shared" si="944"/>
        <v>{{5,1,1,4021849,0}|{5,1,2,714420,0}|{5,1,3,15337561,3}}</v>
      </c>
      <c r="CP1160" t="str">
        <f t="shared" si="945"/>
        <v>{{5,1,1,3562209,0}|{5,1,2,632772,0}|{5,1,3,13584697,3}}</v>
      </c>
      <c r="CT1160" t="str">
        <f t="shared" si="946"/>
        <v>{{5,1,1,4021849,0}|{5,1,2,714420,0}|{5,1,3,15337561,3}}</v>
      </c>
    </row>
    <row r="1161" spans="85:98" x14ac:dyDescent="0.15">
      <c r="CG1161">
        <v>554</v>
      </c>
      <c r="CH1161" t="str">
        <f t="shared" si="943"/>
        <v>{{5,1,1,11235642,0}|{5,1,2,1729728,0}|{5,1,3,37134751,3}}</v>
      </c>
      <c r="CL1161" t="str">
        <f t="shared" si="944"/>
        <v>{{5,1,1,3932474,0}|{5,1,2,605404,0}|{5,1,3,12997163,3}}</v>
      </c>
      <c r="CP1161" t="str">
        <f t="shared" si="945"/>
        <v>{{5,1,1,10299339,0}|{5,1,2,1585584,0}|{5,1,3,34040189,3}}</v>
      </c>
      <c r="CT1161" t="str">
        <f t="shared" si="946"/>
        <v>{{5,1,1,6554124,0}|{5,1,2,1009008,0}|{5,1,3,21661938,3}}</v>
      </c>
    </row>
    <row r="1162" spans="85:98" x14ac:dyDescent="0.15">
      <c r="CG1162">
        <v>555</v>
      </c>
      <c r="CH1162" t="str">
        <f t="shared" si="943"/>
        <v>{{5,1,1,12886076,0}|{5,1,2,10245312,0}|{5,1,3,219951993,3}}</v>
      </c>
      <c r="CL1162" t="str">
        <f t="shared" si="944"/>
        <v>{{5,1,1,8200230,0}|{5,1,2,6519744,0}|{5,1,3,139969450,3}}</v>
      </c>
      <c r="CP1162" t="str">
        <f t="shared" si="945"/>
        <v>{{5,1,1,7263061,0}|{5,1,2,5774630,0}|{5,1,3,123972941,3}}</v>
      </c>
      <c r="CT1162" t="str">
        <f t="shared" si="946"/>
        <v>{{5,1,1,8200230,0}|{5,1,2,6519744,0}|{5,1,3,139969450,3}}</v>
      </c>
    </row>
    <row r="1163" spans="85:98" x14ac:dyDescent="0.15">
      <c r="CG1163">
        <v>556</v>
      </c>
      <c r="CH1163" t="str">
        <f t="shared" si="943"/>
        <v>{{5,1,1,17805637,0}|{5,1,2,10995600,0}|{5,1,3,236059589,3}}</v>
      </c>
      <c r="CL1163" t="str">
        <f t="shared" si="944"/>
        <v>{{5,1,1,11330860,0}|{5,1,2,6997200,0}|{5,1,3,150219738,3}}</v>
      </c>
      <c r="CP1163" t="str">
        <f t="shared" si="945"/>
        <v>{{5,1,1,10035904,0}|{5,1,2,6197520,0}|{5,1,3,133051768,3}}</v>
      </c>
      <c r="CT1163" t="str">
        <f t="shared" si="946"/>
        <v>{{5,1,1,11330860,0}|{5,1,2,6997200,0}|{5,1,3,150219738,3}}</v>
      </c>
    </row>
    <row r="1164" spans="85:98" x14ac:dyDescent="0.15">
      <c r="CG1164">
        <v>557</v>
      </c>
      <c r="CH1164" t="str">
        <f t="shared" si="943"/>
        <v>{{5,1,1,25869353,0}|{5,1,2,45017280,0}|{5,1,3,966455731,3}}</v>
      </c>
      <c r="CL1164" t="str">
        <f t="shared" si="944"/>
        <v>{{5,1,1,15521612,0}|{5,1,2,27010368,0}|{5,1,3,579873438,3}}</v>
      </c>
      <c r="CP1164" t="str">
        <f t="shared" si="945"/>
        <v>{{5,1,1,40651841,0}|{5,1,2,70741440,0}|{5,1,3,1518716149,3}}</v>
      </c>
      <c r="CT1164" t="str">
        <f t="shared" si="946"/>
        <v>{{5,1,1,44347463,0}|{5,1,2,77172480,0}|{5,1,3,1656781253,3}}</v>
      </c>
    </row>
    <row r="1165" spans="85:98" x14ac:dyDescent="0.15">
      <c r="CG1165">
        <v>558</v>
      </c>
      <c r="CH1165" t="str">
        <f t="shared" si="943"/>
        <v>{{5,1,1,42136305,0}|{5,1,2,82236000,0}|{5,1,3,1765487686,3}}</v>
      </c>
      <c r="CL1165" t="str">
        <f t="shared" si="944"/>
        <v>{{5,1,1,42136305,0}|{5,1,2,82236000,0}|{5,1,3,1765487686,3}}</v>
      </c>
      <c r="CP1165" t="str">
        <f t="shared" si="945"/>
        <v>{{5,1,1,19152866,0}|{5,1,2,37380000,0}|{5,1,3,802494402,3}}</v>
      </c>
      <c r="CT1165" t="str">
        <f t="shared" si="946"/>
        <v>{{5,1,1,26814012,0}|{5,1,2,52332000,0}|{5,1,3,1123492164,3}}</v>
      </c>
    </row>
    <row r="1166" spans="85:98" x14ac:dyDescent="0.15">
      <c r="CG1166">
        <v>559</v>
      </c>
      <c r="CH1166" t="str">
        <f t="shared" si="943"/>
        <v>{{5,1,1,45076020,0}|{5,1,2,102858000,0}|{5,1,3,2208212126,3}}</v>
      </c>
      <c r="CL1166" t="str">
        <f t="shared" si="944"/>
        <v>{{5,1,1,10517738,0}|{5,1,2,24000200,0}|{5,1,3,515249496,3}}</v>
      </c>
      <c r="CP1166" t="str">
        <f t="shared" si="945"/>
        <v>{{5,1,1,26294345,0}|{5,1,2,60000500,0}|{5,1,3,1288123740,3}}</v>
      </c>
      <c r="CT1166" t="str">
        <f t="shared" si="946"/>
        <v>{{5,1,1,45076020,0}|{5,1,2,102858000,0}|{5,1,3,2208212126,3}}</v>
      </c>
    </row>
    <row r="1167" spans="85:98" x14ac:dyDescent="0.15">
      <c r="CG1167">
        <v>560</v>
      </c>
      <c r="CH1167" t="str">
        <f t="shared" si="943"/>
        <v>{{5,1,1,66937770,0}|{5,1,2,109401600,0}|{5,1,3,2348693730,3}}</v>
      </c>
      <c r="CL1167" t="str">
        <f t="shared" si="944"/>
        <v>{{5,1,1,42596763,0}|{5,1,2,69619200,0}|{5,1,3,1494623283,3}}</v>
      </c>
      <c r="CP1167" t="str">
        <f t="shared" si="945"/>
        <v>{{5,1,1,37728561,0}|{5,1,2,61662720,0}|{5,1,3,1323809193,3}}</v>
      </c>
      <c r="CT1167" t="str">
        <f t="shared" si="946"/>
        <v>{{5,1,1,42596763,0}|{5,1,2,69619200,0}|{5,1,3,1494623283,3}}</v>
      </c>
    </row>
    <row r="1168" spans="85:98" x14ac:dyDescent="0.15">
      <c r="CG1168">
        <v>561</v>
      </c>
      <c r="CH1168" t="str">
        <f t="shared" si="943"/>
        <v>{{5,1,1,39602467,0}|{5,1,2,60496128,0}|{5,1,3,1298764155,3}}</v>
      </c>
      <c r="CL1168" t="str">
        <f t="shared" si="944"/>
        <v>{{5,1,1,44712463,0}|{5,1,2,68302080,0}|{5,1,3,1466346626,3}}</v>
      </c>
      <c r="CP1168" t="str">
        <f t="shared" si="945"/>
        <v>{{5,1,1,44712463,0}|{5,1,2,68302080,0}|{5,1,3,1466346626,3}}</v>
      </c>
      <c r="CT1168" t="str">
        <f t="shared" si="946"/>
        <v>{{5,1,1,70262442,0}|{5,1,2,107331840,0}|{5,1,3,2304258984,3}}</v>
      </c>
    </row>
    <row r="1169" spans="85:98" x14ac:dyDescent="0.15">
      <c r="CG1169">
        <v>562</v>
      </c>
      <c r="CH1169" t="str">
        <f t="shared" si="943"/>
        <v>{{5,1,1,7587629,0}|{5,1,2,970200,0}|{5,1,3,20828787,3}}</v>
      </c>
      <c r="CL1169" t="str">
        <f t="shared" si="944"/>
        <v>{{5,1,1,3448922,0}|{5,1,2,441000,0}|{5,1,3,9467630,3}}</v>
      </c>
      <c r="CP1169" t="str">
        <f t="shared" si="945"/>
        <v>{{5,1,1,7587629,0}|{5,1,2,970200,0}|{5,1,3,20828787,3}}</v>
      </c>
      <c r="CT1169" t="str">
        <f t="shared" si="946"/>
        <v>{{5,1,1,4828491,0}|{5,1,2,617400,0}|{5,1,3,13254682,3}}</v>
      </c>
    </row>
    <row r="1170" spans="85:98" x14ac:dyDescent="0.15">
      <c r="CG1170">
        <v>563</v>
      </c>
      <c r="CH1170" t="str">
        <f t="shared" si="943"/>
        <v>{{5,1,1,8569558,0}|{5,1,2,823284,0}|{5,1,3,17674713,3}}</v>
      </c>
      <c r="CL1170" t="str">
        <f t="shared" si="944"/>
        <v>{{5,1,1,3895253,0}|{5,1,2,374220,0}|{5,1,3,8033960,3}}</v>
      </c>
      <c r="CP1170" t="str">
        <f t="shared" si="945"/>
        <v>{{5,1,1,9348608,0}|{5,1,2,898128,0}|{5,1,3,19281505,3}}</v>
      </c>
      <c r="CT1170" t="str">
        <f t="shared" si="946"/>
        <v>{{5,1,1,4830114,0}|{5,1,2,464032,0}|{5,1,3,9962111,3}}</v>
      </c>
    </row>
    <row r="1171" spans="85:98" x14ac:dyDescent="0.15">
      <c r="CG1171">
        <v>564</v>
      </c>
      <c r="CH1171" t="str">
        <f t="shared" si="943"/>
        <v>{{5,1,1,8886949,0}|{5,1,2,750288,0}|{5,1,3,16107595,3}}</v>
      </c>
      <c r="CL1171" t="str">
        <f t="shared" si="944"/>
        <v>{{5,1,1,3554779,0}|{5,1,2,300115,0}|{5,1,3,6443038,3}}</v>
      </c>
      <c r="CP1171" t="str">
        <f t="shared" si="945"/>
        <v>{{5,1,1,0,0}|{5,1,2,0,0}|{5,1,3,0,3}}</v>
      </c>
      <c r="CT1171" t="str">
        <f t="shared" si="946"/>
        <v>{{5,1,1,13965205,0}|{5,1,2,1179024,0}|{5,1,3,25311935,3}}</v>
      </c>
    </row>
    <row r="1172" spans="85:98" x14ac:dyDescent="0.15">
      <c r="CG1172">
        <v>565</v>
      </c>
      <c r="CH1172" t="str">
        <f t="shared" si="943"/>
        <v>{{5,1,1,17403608,0}|{5,1,2,7675360,0}|{5,1,3,164778850,3}}</v>
      </c>
      <c r="CL1172" t="str">
        <f t="shared" si="944"/>
        <v>{{5,1,1,7910731,0}|{5,1,2,3488800,0}|{5,1,3,74899477,3}}</v>
      </c>
      <c r="CP1172" t="str">
        <f t="shared" si="945"/>
        <v>{{5,1,1,9809306,0}|{5,1,2,4326112,0}|{5,1,3,92875351,3}}</v>
      </c>
      <c r="CT1172" t="str">
        <f t="shared" si="946"/>
        <v>{{5,1,1,18985754,0}|{5,1,2,8373120,0}|{5,1,3,179758745,3}}</v>
      </c>
    </row>
    <row r="1173" spans="85:98" x14ac:dyDescent="0.15">
      <c r="CG1173">
        <v>566</v>
      </c>
      <c r="CH1173" t="str">
        <f t="shared" si="943"/>
        <v>{{5,1,1,26193416,0}|{5,1,2,8996400,0}|{5,1,3,193139664,3}}</v>
      </c>
      <c r="CL1173" t="str">
        <f t="shared" si="944"/>
        <v>{{5,1,1,13533265,0}|{5,1,2,4648140,0}|{5,1,3,99788826,3}}</v>
      </c>
      <c r="CP1173" t="str">
        <f t="shared" si="945"/>
        <v>{{5,1,1,15279493,0}|{5,1,2,5247900,0}|{5,1,3,112664804,3}}</v>
      </c>
      <c r="CT1173" t="str">
        <f t="shared" si="946"/>
        <v>{{5,1,1,13533265,0}|{5,1,2,4648140,0}|{5,1,3,99788826,3}}</v>
      </c>
    </row>
    <row r="1174" spans="85:98" x14ac:dyDescent="0.15">
      <c r="CG1174">
        <v>567</v>
      </c>
      <c r="CH1174" t="str">
        <f t="shared" si="943"/>
        <v>{{5,1,1,34950704,0}|{5,1,2,33762960,0}|{5,1,3,724841798,3}}</v>
      </c>
      <c r="CL1174" t="str">
        <f t="shared" si="944"/>
        <v>{{5,1,1,34950704,0}|{5,1,2,33762960,0}|{5,1,3,724841798,3}}</v>
      </c>
      <c r="CP1174" t="str">
        <f t="shared" si="945"/>
        <v>{{5,1,1,30956338,0}|{5,1,2,29904336,0}|{5,1,3,642002735,3}}</v>
      </c>
      <c r="CT1174" t="str">
        <f t="shared" si="946"/>
        <v>{{5,1,1,54922536,0}|{5,1,2,53056080,0}|{5,1,3,1139037111,3}}</v>
      </c>
    </row>
    <row r="1175" spans="85:98" x14ac:dyDescent="0.15">
      <c r="CG1175">
        <v>568</v>
      </c>
      <c r="CH1175" t="str">
        <f t="shared" si="943"/>
        <v>{{5,1,1,36213897,0}|{5,1,2,39249000,0}|{5,1,3,842619122,3}}</v>
      </c>
      <c r="CL1175" t="str">
        <f t="shared" si="944"/>
        <v>{{5,1,1,36213897,0}|{5,1,2,39249000,0}|{5,1,3,842619122,3}}</v>
      </c>
      <c r="CP1175" t="str">
        <f t="shared" si="945"/>
        <v>{{5,1,1,36213897,0}|{5,1,2,39249000,0}|{5,1,3,842619122,3}}</v>
      </c>
      <c r="CT1175" t="str">
        <f t="shared" si="946"/>
        <v>{{5,1,1,36213897,0}|{5,1,2,39249000,0}|{5,1,3,842619122,3}}</v>
      </c>
    </row>
    <row r="1176" spans="85:98" x14ac:dyDescent="0.15">
      <c r="CG1176">
        <v>569</v>
      </c>
      <c r="CH1176" t="str">
        <f t="shared" si="943"/>
        <v>{{5,1,1,35469110,0}|{5,1,2,44996504,0}|{5,1,3,966009700,3}}</v>
      </c>
      <c r="CL1176" t="str">
        <f t="shared" si="944"/>
        <v>{{5,1,1,35469110,0}|{5,1,2,44996504,0}|{5,1,3,966009700,3}}</v>
      </c>
      <c r="CP1176" t="str">
        <f t="shared" si="945"/>
        <v>{{5,1,1,21281466,0}|{5,1,2,26997902,0}|{5,1,3,579605820,3}}</v>
      </c>
      <c r="CT1176" t="str">
        <f t="shared" si="946"/>
        <v>{{5,1,1,0,0}|{5,1,2,0,0}|{5,1,3,0,3}}</v>
      </c>
    </row>
    <row r="1177" spans="85:98" x14ac:dyDescent="0.15">
      <c r="CG1177">
        <v>570</v>
      </c>
      <c r="CH1177" t="str">
        <f t="shared" si="943"/>
        <v>{{5,1,1,90326846,0}|{5,1,2,82051200,0}|{5,1,3,1761520298,3}}</v>
      </c>
      <c r="CL1177" t="str">
        <f t="shared" si="944"/>
        <v>{{5,1,1,41057657,0}|{5,1,2,37296000,0}|{5,1,3,800691044,3}}</v>
      </c>
      <c r="CP1177" t="str">
        <f t="shared" si="945"/>
        <v>{{5,1,1,57480720,0}|{5,1,2,52214400,0}|{5,1,3,1120967462,3}}</v>
      </c>
      <c r="CT1177" t="str">
        <f t="shared" si="946"/>
        <v>{{5,1,1,90326846,0}|{5,1,2,82051200,0}|{5,1,3,1761520298,3}}</v>
      </c>
    </row>
    <row r="1178" spans="85:98" x14ac:dyDescent="0.15">
      <c r="CG1178">
        <v>571</v>
      </c>
      <c r="CH1178" t="str">
        <f t="shared" si="943"/>
        <v>{{5,1,1,53451032,0}|{5,1,2,45372096,0}|{5,1,3,974073116,3}}</v>
      </c>
      <c r="CL1178" t="str">
        <f t="shared" si="944"/>
        <v>{{5,1,1,60347939,0}|{5,1,2,51226560,0}|{5,1,3,1099759969,3}}</v>
      </c>
      <c r="CP1178" t="str">
        <f t="shared" si="945"/>
        <v>{{5,1,1,103453610,0}|{5,1,2,87816960,0}|{5,1,3,1885302805,3}}</v>
      </c>
      <c r="CT1178" t="str">
        <f t="shared" si="946"/>
        <v>{{5,1,1,53451032,0}|{5,1,2,45372096,0}|{5,1,3,974073116,3}}</v>
      </c>
    </row>
    <row r="1179" spans="85:98" x14ac:dyDescent="0.15">
      <c r="CG1179">
        <v>572</v>
      </c>
      <c r="CH1179" t="str">
        <f t="shared" si="943"/>
        <v>{{5,1,1,142164,0}|{5,1,2,16555,0}|{5,1,3,355411,3}}</v>
      </c>
      <c r="CL1179" t="str">
        <f t="shared" si="944"/>
        <v>{{5,1,1,64620,0}|{5,1,2,7525,0}|{5,1,3,161550,3}}</v>
      </c>
      <c r="CP1179" t="str">
        <f t="shared" si="945"/>
        <v>{{5,1,1,155088,0}|{5,1,2,18060,0}|{5,1,3,387721,3}}</v>
      </c>
      <c r="CT1179" t="str">
        <f t="shared" si="946"/>
        <v>{{5,1,1,80129,0}|{5,1,2,9331,0}|{5,1,3,200322,3}}</v>
      </c>
    </row>
    <row r="1180" spans="85:98" x14ac:dyDescent="0.15">
      <c r="CG1180">
        <v>573</v>
      </c>
      <c r="CH1180" t="str">
        <f t="shared" si="943"/>
        <v>{{5,1,1,739256,0}|{5,1,2,1059520,0}|{5,1,3,22746358,3}}</v>
      </c>
      <c r="CL1180" t="str">
        <f t="shared" si="944"/>
        <v>{{5,1,1,416671,0}|{5,1,2,597184,0}|{5,1,3,12820674,3}}</v>
      </c>
      <c r="CP1180" t="str">
        <f t="shared" si="945"/>
        <v>{{5,1,1,470435,0}|{5,1,2,674240,0}|{5,1,3,14474955,3}}</v>
      </c>
      <c r="CT1180" t="str">
        <f t="shared" si="946"/>
        <v>{{5,1,1,470435,0}|{5,1,2,674240,0}|{5,1,3,14474955,3}}</v>
      </c>
    </row>
    <row r="1181" spans="85:98" x14ac:dyDescent="0.15">
      <c r="CG1181">
        <v>574</v>
      </c>
      <c r="CH1181" t="str">
        <f t="shared" si="943"/>
        <v>{{5,1,1,1592244,0}|{5,1,2,1986600,0}|{5,1,3,42649421,3}}</v>
      </c>
      <c r="CL1181" t="str">
        <f t="shared" si="944"/>
        <v>{{5,1,1,1013246,0}|{5,1,2,1264200,0}|{5,1,3,27140540,3}}</v>
      </c>
      <c r="CP1181" t="str">
        <f t="shared" si="945"/>
        <v>{{5,1,1,897447,0}|{5,1,2,1119720,0}|{5,1,3,24038764,3}}</v>
      </c>
      <c r="CT1181" t="str">
        <f t="shared" si="946"/>
        <v>{{5,1,1,1013246,0}|{5,1,2,1264200,0}|{5,1,3,27140540,3}}</v>
      </c>
    </row>
    <row r="1182" spans="85:98" x14ac:dyDescent="0.15">
      <c r="CG1182">
        <v>575</v>
      </c>
      <c r="CH1182" t="str">
        <f t="shared" si="943"/>
        <v>{{5,1,1,2574474,0}|{5,1,2,2896824,0}|{5,1,3,62190611,3}}</v>
      </c>
      <c r="CL1182" t="str">
        <f t="shared" si="944"/>
        <v>{{5,1,1,1501776,0}|{5,1,2,1689814,0}|{5,1,3,36277856,3}}</v>
      </c>
      <c r="CP1182" t="str">
        <f t="shared" si="945"/>
        <v>{{5,1,1,1330144,0}|{5,1,2,1496692,0}|{5,1,3,32131815,3}}</v>
      </c>
      <c r="CT1182" t="str">
        <f t="shared" si="946"/>
        <v>{{5,1,1,1330144,0}|{5,1,2,1496692,0}|{5,1,3,32131815,3}}</v>
      </c>
    </row>
    <row r="1183" spans="85:98" x14ac:dyDescent="0.15">
      <c r="CG1183">
        <v>576</v>
      </c>
      <c r="CH1183" t="str">
        <f t="shared" si="943"/>
        <v>{{5,1,1,4463310,0}|{5,1,2,831600,0}|{5,1,3,17853246,3}}</v>
      </c>
      <c r="CL1183" t="str">
        <f t="shared" si="944"/>
        <v>{{5,1,1,2515684,0}|{5,1,2,468720,0}|{5,1,3,10062738,3}}</v>
      </c>
      <c r="CP1183" t="str">
        <f t="shared" si="945"/>
        <v>{{5,1,1,1704173,0}|{5,1,2,317520,0}|{5,1,3,6816693,3}}</v>
      </c>
      <c r="CT1183" t="str">
        <f t="shared" si="946"/>
        <v>{{5,1,1,0,0}|{5,1,2,0,0}|{5,1,3,0,3}}</v>
      </c>
    </row>
    <row r="1184" spans="85:98" x14ac:dyDescent="0.15">
      <c r="CG1184">
        <v>577</v>
      </c>
      <c r="CH1184" t="str">
        <f t="shared" si="943"/>
        <v>{{5,1,1,2556259,0}|{5,1,2,529200,0}|{5,1,3,11361156,3}}</v>
      </c>
      <c r="CL1184" t="str">
        <f t="shared" si="944"/>
        <v>{{5,1,1,2556259,0}|{5,1,2,529200,0}|{5,1,3,11361156,3}}</v>
      </c>
      <c r="CP1184" t="str">
        <f t="shared" si="945"/>
        <v>{{5,1,1,2264115,0}|{5,1,2,468720,0}|{5,1,3,10062738,3}}</v>
      </c>
      <c r="CT1184" t="str">
        <f t="shared" si="946"/>
        <v>{{5,1,1,4016979,0}|{5,1,2,831600,0}|{5,1,3,17853246,3}}</v>
      </c>
    </row>
    <row r="1185" spans="85:98" x14ac:dyDescent="0.15">
      <c r="CG1185">
        <v>578</v>
      </c>
      <c r="CH1185" t="str">
        <f t="shared" ref="CH1185:CH1207" si="947">CH584&amp;CI584&amp;CJ584</f>
        <v>{{5,1,1,2290409,0}|{5,1,2,342921,0}|{5,1,3,7362029,3}}</v>
      </c>
      <c r="CL1185" t="str">
        <f t="shared" si="944"/>
        <v>{{5,1,1,3381079,0}|{5,1,2,506217,0}|{5,1,3,10867757,3}}</v>
      </c>
      <c r="CP1185" t="str">
        <f t="shared" si="945"/>
        <v>{{5,1,1,0,0}|{5,1,2,0,0}|{5,1,3,0,3}}</v>
      </c>
      <c r="CT1185" t="str">
        <f t="shared" si="946"/>
        <v>{{5,1,1,5998690,0}|{5,1,2,898128,0}|{5,1,3,19281505,3}}</v>
      </c>
    </row>
    <row r="1186" spans="85:98" x14ac:dyDescent="0.15">
      <c r="CG1186">
        <v>579</v>
      </c>
      <c r="CH1186" t="str">
        <f t="shared" si="947"/>
        <v>{{5,1,1,0,0}|{5,1,2,0,0}|{5,1,3,0,3}}</v>
      </c>
      <c r="CL1186" t="str">
        <f t="shared" si="944"/>
        <v>{{5,1,1,2443910,0}|{5,1,2,310464,0}|{5,1,3,6665211,3}}</v>
      </c>
      <c r="CP1186" t="str">
        <f t="shared" si="945"/>
        <v>{{5,1,1,5411517,0}|{5,1,2,687456,0}|{5,1,3,14758683,3}}</v>
      </c>
      <c r="CT1186" t="str">
        <f t="shared" si="946"/>
        <v>{{5,1,1,10473904,0}|{5,1,2,1330560,0}|{5,1,3,28565193,3}}</v>
      </c>
    </row>
    <row r="1187" spans="85:98" x14ac:dyDescent="0.15">
      <c r="CG1187">
        <v>580</v>
      </c>
      <c r="CH1187" t="str">
        <f t="shared" si="947"/>
        <v>{{5,1,1,12926471,0}|{5,1,2,8279040,0}|{5,1,3,177738984,3}}</v>
      </c>
      <c r="CL1187" t="str">
        <f t="shared" si="944"/>
        <v>{{5,1,1,6678676,0}|{5,1,2,4277504,0}|{5,1,3,91831808,3}}</v>
      </c>
      <c r="CP1187" t="str">
        <f t="shared" si="945"/>
        <v>{{5,1,1,11849265,0}|{5,1,2,7589120,0}|{5,1,3,162927402,3}}</v>
      </c>
      <c r="CT1187" t="str">
        <f t="shared" si="946"/>
        <v>{{5,1,1,5386029,0}|{5,1,2,3449600,0}|{5,1,3,74057910,3}}</v>
      </c>
    </row>
    <row r="1188" spans="85:98" x14ac:dyDescent="0.15">
      <c r="CG1188">
        <v>581</v>
      </c>
      <c r="CH1188" t="str">
        <f t="shared" si="947"/>
        <v>{{5,1,1,16186943,0}|{5,1,2,7854000,0}|{5,1,3,168613992,3}}</v>
      </c>
      <c r="CL1188" t="str">
        <f t="shared" si="944"/>
        <v>{{5,1,1,10300781,0}|{5,1,2,4998000,0}|{5,1,3,107299813,3}}</v>
      </c>
      <c r="CP1188" t="str">
        <f t="shared" si="945"/>
        <v>{{5,1,1,16186943,0}|{5,1,2,7854000,0}|{5,1,3,168613992,3}}</v>
      </c>
      <c r="CT1188" t="str">
        <f t="shared" si="946"/>
        <v>{{5,1,1,7357701,0}|{5,1,2,3570000,0}|{5,1,3,76642723,3}}</v>
      </c>
    </row>
    <row r="1189" spans="85:98" x14ac:dyDescent="0.15">
      <c r="CG1189">
        <v>582</v>
      </c>
      <c r="CH1189" t="str">
        <f t="shared" si="947"/>
        <v>{{5,1,1,0,0}|{5,1,2,0,0}|{5,1,3,0,3}}</v>
      </c>
      <c r="CL1189" t="str">
        <f t="shared" si="944"/>
        <v>{{5,1,1,20662156,0}|{5,1,2,27498240,0}|{5,1,3,590347342,3}}</v>
      </c>
      <c r="CP1189" t="str">
        <f t="shared" si="945"/>
        <v>{{5,1,1,16663029,0}|{5,1,2,22176000,0}|{5,1,3,476086566,3}}</v>
      </c>
      <c r="CT1189" t="str">
        <f t="shared" si="946"/>
        <v>{{5,1,1,23328241,0}|{5,1,2,31046400,0}|{5,1,3,666521193,3}}</v>
      </c>
    </row>
    <row r="1190" spans="85:98" x14ac:dyDescent="0.15">
      <c r="CG1190">
        <v>583</v>
      </c>
      <c r="CH1190" t="str">
        <f t="shared" si="947"/>
        <v>{{5,1,1,21228651,0}|{5,1,2,30900800,0}|{5,1,3,663395372,3}}</v>
      </c>
      <c r="CL1190" t="str">
        <f t="shared" si="944"/>
        <v>{{5,1,1,23967832,0}|{5,1,2,34888000,0}|{5,1,3,748994775,3}}</v>
      </c>
      <c r="CP1190" t="str">
        <f t="shared" si="945"/>
        <v>{{5,1,1,23967832,0}|{5,1,2,34888000,0}|{5,1,3,748994775,3}}</v>
      </c>
      <c r="CT1190" t="str">
        <f t="shared" si="946"/>
        <v>{{5,1,1,37663737,0}|{5,1,2,54824000,0}|{5,1,3,1176991790,3}}</v>
      </c>
    </row>
    <row r="1191" spans="85:98" x14ac:dyDescent="0.15">
      <c r="CG1191">
        <v>584</v>
      </c>
      <c r="CH1191" t="str">
        <f t="shared" si="947"/>
        <v>{{5,1,1,39890283,0}|{5,1,2,66360000,0}|{5,1,3,1424652984,3}}</v>
      </c>
      <c r="CL1191" t="str">
        <f t="shared" si="944"/>
        <v>{{5,1,1,23269331,0}|{5,1,2,38710000,0}|{5,1,3,831047574,3}}</v>
      </c>
      <c r="CP1191" t="str">
        <f t="shared" si="945"/>
        <v>{{5,1,1,16620951,0}|{5,1,2,27650000,0}|{5,1,3,593605410,3}}</v>
      </c>
      <c r="CT1191" t="str">
        <f t="shared" si="946"/>
        <v>{{5,1,1,23269331,0}|{5,1,2,38710000,0}|{5,1,3,831047574,3}}</v>
      </c>
    </row>
    <row r="1192" spans="85:98" x14ac:dyDescent="0.15">
      <c r="CG1192">
        <v>585</v>
      </c>
      <c r="CH1192" t="str">
        <f t="shared" si="947"/>
        <v>{{5,1,1,58717342,0}|{5,1,2,68376000,0}|{5,1,3,1467933581,3}}</v>
      </c>
      <c r="CL1192" t="str">
        <f t="shared" si="944"/>
        <v>{{5,1,1,58717342,0}|{5,1,2,68376000,0}|{5,1,3,1467933581,3}}</v>
      </c>
      <c r="CP1192" t="str">
        <f t="shared" si="945"/>
        <v>{{5,1,1,10675880,0}|{5,1,2,12432000,0}|{5,1,3,266897014,3}}</v>
      </c>
      <c r="CT1192" t="str">
        <f t="shared" si="946"/>
        <v>{{5,1,1,0,0}|{5,1,2,0,0}|{5,1,3,0,3}}</v>
      </c>
    </row>
    <row r="1193" spans="85:98" x14ac:dyDescent="0.15">
      <c r="CG1193">
        <v>586</v>
      </c>
      <c r="CH1193" t="str">
        <f t="shared" si="947"/>
        <v>{{5,1,1,61097776,0}|{5,1,2,65049600,0}|{5,1,3,1396520596,3}}</v>
      </c>
      <c r="CL1193" t="str">
        <f t="shared" si="944"/>
        <v>{{5,1,1,11108686,0}|{5,1,2,11827200,0}|{5,1,3,253912835,3}}</v>
      </c>
      <c r="CP1193" t="str">
        <f t="shared" si="945"/>
        <v>{{5,1,1,61097776,0}|{5,1,2,65049600,0}|{5,1,3,1396520596,3}}</v>
      </c>
      <c r="CT1193" t="str">
        <f t="shared" si="946"/>
        <v>{{5,1,1,0,0}|{5,1,2,0,0}|{5,1,3,0,3}}</v>
      </c>
    </row>
    <row r="1194" spans="85:98" x14ac:dyDescent="0.15">
      <c r="CG1194">
        <v>587</v>
      </c>
      <c r="CH1194" t="str">
        <f t="shared" si="947"/>
        <v>{{5,1,1,3186533,0}|{5,1,2,742140,0}|{5,1,3,15932669,3}}</v>
      </c>
      <c r="CL1194" t="str">
        <f t="shared" si="944"/>
        <v>{{5,1,1,2158619,0}|{5,1,2,502740,0}|{5,1,3,10793098,3}}</v>
      </c>
      <c r="CP1194" t="str">
        <f t="shared" si="945"/>
        <v>{{5,1,1,6167484,0}|{5,1,2,1436400,0}|{5,1,3,30837424,3}}</v>
      </c>
      <c r="CT1194" t="str">
        <f t="shared" si="946"/>
        <v>{{5,1,1,6167484,0}|{5,1,2,1436400,0}|{5,1,3,30837424,3}}</v>
      </c>
    </row>
    <row r="1195" spans="85:98" x14ac:dyDescent="0.15">
      <c r="CG1195">
        <v>588</v>
      </c>
      <c r="CH1195" t="str">
        <f t="shared" si="947"/>
        <v>{{5,1,1,0,0}|{5,1,2,0,0}|{5,1,3,0,3}}</v>
      </c>
      <c r="CL1195" t="str">
        <f t="shared" si="944"/>
        <v>{{5,1,1,2872749,0}|{5,1,2,510300,0}|{5,1,3,10955400,3}}</v>
      </c>
      <c r="CP1195" t="str">
        <f t="shared" si="945"/>
        <v>{{5,1,1,2872749,0}|{5,1,2,510300,0}|{5,1,3,10955400,3}}</v>
      </c>
      <c r="CT1195" t="str">
        <f t="shared" si="946"/>
        <v>{{5,1,1,6320048,0}|{5,1,2,1122660,0}|{5,1,3,24101881,3}}</v>
      </c>
    </row>
    <row r="1196" spans="85:98" x14ac:dyDescent="0.15">
      <c r="CG1196">
        <v>589</v>
      </c>
      <c r="CH1196" t="str">
        <f t="shared" si="947"/>
        <v>{{5,1,1,6554124,0}|{5,1,2,1009008,0}|{5,1,3,21661938,3}}</v>
      </c>
      <c r="CL1196" t="str">
        <f t="shared" si="944"/>
        <v>{{5,1,1,6554124,0}|{5,1,2,1009008,0}|{5,1,3,21661938,3}}</v>
      </c>
      <c r="CP1196" t="str">
        <f t="shared" si="945"/>
        <v>{{5,1,1,10299339,0}|{5,1,2,1585584,0}|{5,1,3,34040189,3}}</v>
      </c>
      <c r="CT1196" t="str">
        <f t="shared" si="946"/>
        <v>{{5,1,1,5805082,0}|{5,1,2,893692,0}|{5,1,3,19186288,3}}</v>
      </c>
    </row>
    <row r="1197" spans="85:98" x14ac:dyDescent="0.15">
      <c r="CG1197">
        <v>590</v>
      </c>
      <c r="CH1197" t="str">
        <f t="shared" si="947"/>
        <v>{{5,1,1,12886076,0}|{5,1,2,10245312,0}|{5,1,3,219951993,3}}</v>
      </c>
      <c r="CL1197" t="str">
        <f t="shared" si="944"/>
        <v>{{5,1,1,4920138,0}|{5,1,2,3911846,0}|{5,1,3,83981670,3}}</v>
      </c>
      <c r="CP1197" t="str">
        <f t="shared" si="945"/>
        <v>{{5,1,1,12886076,0}|{5,1,2,10245312,0}|{5,1,3,219951993,3}}</v>
      </c>
      <c r="CT1197" t="str">
        <f t="shared" si="946"/>
        <v>{{5,1,1,12886076,0}|{5,1,2,10245312,0}|{5,1,3,219951993,3}}</v>
      </c>
    </row>
    <row r="1198" spans="85:98" x14ac:dyDescent="0.15">
      <c r="CG1198">
        <v>591</v>
      </c>
      <c r="CH1198" t="str">
        <f t="shared" si="947"/>
        <v>{{5,1,1,17805637,0}|{5,1,2,10995600,0}|{5,1,3,236059589,3}}</v>
      </c>
      <c r="CL1198" t="str">
        <f t="shared" si="944"/>
        <v>{{5,1,1,8093471,0}|{5,1,2,4998000,0}|{5,1,3,107299813,3}}</v>
      </c>
      <c r="CP1198" t="str">
        <f t="shared" si="945"/>
        <v>{{5,1,1,17805637,0}|{5,1,2,10995600,0}|{5,1,3,236059589,3}}</v>
      </c>
      <c r="CT1198" t="str">
        <f t="shared" si="946"/>
        <v>{{5,1,1,11330860,0}|{5,1,2,6997200,0}|{5,1,3,150219738,3}}</v>
      </c>
    </row>
    <row r="1199" spans="85:98" x14ac:dyDescent="0.15">
      <c r="CG1199">
        <v>592</v>
      </c>
      <c r="CH1199" t="str">
        <f t="shared" si="947"/>
        <v>{{5,1,1,25869353,0}|{5,1,2,45017280,0}|{5,1,3,966455731,3}}</v>
      </c>
      <c r="CL1199" t="str">
        <f t="shared" si="944"/>
        <v>{{5,1,1,22912856,0}|{5,1,2,39872448,0}|{5,1,3,856003647,3}}</v>
      </c>
      <c r="CP1199" t="str">
        <f t="shared" si="945"/>
        <v>{{5,1,1,25869353,0}|{5,1,2,45017280,0}|{5,1,3,966455731,3}}</v>
      </c>
      <c r="CT1199" t="str">
        <f t="shared" si="946"/>
        <v>{{5,1,1,40651841,0}|{5,1,2,70741440,0}|{5,1,3,1518716149,3}}</v>
      </c>
    </row>
    <row r="1200" spans="85:98" x14ac:dyDescent="0.15">
      <c r="CG1200">
        <v>593</v>
      </c>
      <c r="CH1200" t="str">
        <f t="shared" si="947"/>
        <v>{{5,1,1,42136305,0}|{5,1,2,82236000,0}|{5,1,3,1765487686,3}}</v>
      </c>
      <c r="CL1200" t="str">
        <f t="shared" ref="CL1200:CL1207" si="948">CL599&amp;CM599&amp;CN599</f>
        <v>{{5,1,1,45966879,0}|{5,1,2,89712000,0}|{5,1,3,1925986566,3}}</v>
      </c>
      <c r="CP1200" t="str">
        <f t="shared" ref="CP1200:CP1207" si="949">CP599&amp;CQ599&amp;CR599</f>
        <v>{{5,1,1,45966879,0}|{5,1,2,89712000,0}|{5,1,3,1925986566,3}}</v>
      </c>
      <c r="CT1200" t="str">
        <f t="shared" ref="CT1200:CT1207" si="950">CT599&amp;CU599&amp;CV599</f>
        <v>{{5,1,1,7661146,0}|{5,1,2,14952000,0}|{5,1,3,320997761,3}}</v>
      </c>
    </row>
    <row r="1201" spans="85:98" x14ac:dyDescent="0.15">
      <c r="CG1201">
        <v>594</v>
      </c>
      <c r="CH1201" t="str">
        <f t="shared" si="947"/>
        <v>{{5,1,1,45076020,0}|{5,1,2,102858000,0}|{5,1,3,2208212126,3}}</v>
      </c>
      <c r="CL1201" t="str">
        <f t="shared" si="948"/>
        <v>{{5,1,1,23289277,0}|{5,1,2,53143300,0}|{5,1,3,1140909598,3}}</v>
      </c>
      <c r="CP1201" t="str">
        <f t="shared" si="949"/>
        <v>{{5,1,1,18781675,0}|{5,1,2,42857500,0}|{5,1,3,920088386,3}}</v>
      </c>
      <c r="CT1201" t="str">
        <f t="shared" si="950"/>
        <v>{{5,1,1,41319685,0}|{5,1,2,94286500,0}|{5,1,3,2024194449,3}}</v>
      </c>
    </row>
    <row r="1202" spans="85:98" x14ac:dyDescent="0.15">
      <c r="CG1202">
        <v>595</v>
      </c>
      <c r="CH1202" t="str">
        <f t="shared" si="947"/>
        <v>{{5,1,1,42596763,0}|{5,1,2,69619200,0}|{5,1,3,1494623283,3}}</v>
      </c>
      <c r="CL1202" t="str">
        <f t="shared" si="948"/>
        <v>{{5,1,1,37728561,0}|{5,1,2,61662720,0}|{5,1,3,1323809193,3}}</v>
      </c>
      <c r="CP1202" t="str">
        <f t="shared" si="949"/>
        <v>{{5,1,1,37728561,0}|{5,1,2,61662720,0}|{5,1,3,1323809193,3}}</v>
      </c>
      <c r="CT1202" t="str">
        <f t="shared" si="950"/>
        <v>{{5,1,1,73023022,0}|{5,1,2,119347200,0}|{5,1,3,2562211342,3}}</v>
      </c>
    </row>
    <row r="1203" spans="85:98" x14ac:dyDescent="0.15">
      <c r="CG1203">
        <v>596</v>
      </c>
      <c r="CH1203" t="str">
        <f t="shared" si="947"/>
        <v>{{5,1,1,57899,0}|{5,1,2,8428,0}|{5,1,3,180936,3}}</v>
      </c>
      <c r="CL1203" t="str">
        <f t="shared" si="948"/>
        <v>{{5,1,1,51282,0}|{5,1,2,7464,0}|{5,1,3,160258,3}}</v>
      </c>
      <c r="CP1203" t="str">
        <f t="shared" si="949"/>
        <v>{{5,1,1,51282,0}|{5,1,2,7464,0}|{5,1,3,160258,3}}</v>
      </c>
      <c r="CT1203" t="str">
        <f t="shared" si="950"/>
        <v>{{5,1,1,99256,0}|{5,1,2,14448,0}|{5,1,3,310177,3}}</v>
      </c>
    </row>
    <row r="1204" spans="85:98" x14ac:dyDescent="0.15">
      <c r="CG1204">
        <v>597</v>
      </c>
      <c r="CH1204" t="str">
        <f t="shared" si="947"/>
        <v>{{5,1,1,672051,0}|{5,1,2,963200,0}|{5,1,3,20678507,3}}</v>
      </c>
      <c r="CL1204" t="str">
        <f t="shared" si="948"/>
        <v>{{5,1,1,672051,0}|{5,1,2,963200,0}|{5,1,3,20678507,3}}</v>
      </c>
      <c r="CP1204" t="str">
        <f t="shared" si="949"/>
        <v>{{5,1,1,201615,0}|{5,1,2,288960,0}|{5,1,3,6203552,3}}</v>
      </c>
      <c r="CT1204" t="str">
        <f t="shared" si="950"/>
        <v>{{5,1,1,772859,0}|{5,1,2,1107680,0}|{5,1,3,23780283,3}}</v>
      </c>
    </row>
    <row r="1205" spans="85:98" x14ac:dyDescent="0.15">
      <c r="CG1205">
        <v>598</v>
      </c>
      <c r="CH1205" t="str">
        <f t="shared" si="947"/>
        <v>{{5,1,1,641033,0}|{5,1,2,871696,0}|{5,1,3,18714049,3}}</v>
      </c>
      <c r="CL1205" t="str">
        <f t="shared" si="948"/>
        <v>{{5,1,1,641033,0}|{5,1,2,871696,0}|{5,1,3,18714049,3}}</v>
      </c>
      <c r="CP1205" t="str">
        <f t="shared" si="949"/>
        <v>{{5,1,1,384620,0}|{5,1,2,523017,0}|{5,1,3,11228429,3}}</v>
      </c>
      <c r="CT1205" t="str">
        <f t="shared" si="950"/>
        <v>{{5,1,1,0,0}|{5,1,2,0,0}|{5,1,3,0,3}}</v>
      </c>
    </row>
    <row r="1206" spans="85:98" x14ac:dyDescent="0.15">
      <c r="CG1206">
        <v>599</v>
      </c>
      <c r="CH1206" t="str">
        <f t="shared" si="947"/>
        <v>{{5,1,1,817317,0}|{5,1,2,1060001,0}|{5,1,3,22756697,3}}</v>
      </c>
      <c r="CL1206" t="str">
        <f t="shared" si="948"/>
        <v>{{5,1,1,553667,0}|{5,1,2,718065,0}|{5,1,3,15415827,3}}</v>
      </c>
      <c r="CP1206" t="str">
        <f t="shared" si="949"/>
        <v>{{5,1,1,1581905,0}|{5,1,2,2051616,0}|{5,1,3,44045220,3}}</v>
      </c>
      <c r="CT1206" t="str">
        <f t="shared" si="950"/>
        <v>{{5,1,1,1581905,0}|{5,1,2,2051616,0}|{5,1,3,44045220,3}}</v>
      </c>
    </row>
    <row r="1207" spans="85:98" x14ac:dyDescent="0.15">
      <c r="CG1207">
        <v>600</v>
      </c>
      <c r="CH1207" t="str">
        <f t="shared" si="947"/>
        <v>{{5,1,1,1465589,0}|{5,1,2,1609748,0}|{5,1,3,34558955,3}}</v>
      </c>
      <c r="CL1207" t="str">
        <f t="shared" si="948"/>
        <v>{{5,1,1,2303068,0}|{5,1,2,2529604,0}|{5,1,3,54306930,3}}</v>
      </c>
      <c r="CP1207" t="str">
        <f t="shared" si="949"/>
        <v>{{5,1,1,1298093,0}|{5,1,2,1425776,0}|{5,1,3,30609360,3}}</v>
      </c>
      <c r="CT1207" t="str">
        <f t="shared" si="950"/>
        <v>{{5,1,1,1465589,0}|{5,1,2,1609748,0}|{5,1,3,34558955,3}}</v>
      </c>
    </row>
  </sheetData>
  <phoneticPr fontId="2" type="noConversion"/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0F45945-029C-44F5-927B-7B20B6EC4891}">
  <sheetPr codeName="Sheet9"/>
  <dimension ref="G3:CV1207"/>
  <sheetViews>
    <sheetView topLeftCell="CH1177" workbookViewId="0">
      <selection activeCell="CP1206" sqref="CP1206"/>
    </sheetView>
  </sheetViews>
  <sheetFormatPr defaultRowHeight="13.5" x14ac:dyDescent="0.15"/>
  <cols>
    <col min="7" max="7" width="23.875" bestFit="1" customWidth="1"/>
    <col min="8" max="9" width="25" bestFit="1" customWidth="1"/>
    <col min="10" max="10" width="23.875" bestFit="1" customWidth="1"/>
    <col min="11" max="11" width="25" bestFit="1" customWidth="1"/>
    <col min="12" max="12" width="23.875" bestFit="1" customWidth="1"/>
    <col min="13" max="14" width="25" bestFit="1" customWidth="1"/>
    <col min="15" max="15" width="26.125" bestFit="1" customWidth="1"/>
    <col min="16" max="16" width="25" bestFit="1" customWidth="1"/>
    <col min="17" max="18" width="26.125" bestFit="1" customWidth="1"/>
    <col min="19" max="19" width="27.25" bestFit="1" customWidth="1"/>
    <col min="61" max="61" width="39.375" bestFit="1" customWidth="1"/>
    <col min="70" max="70" width="8.5" bestFit="1" customWidth="1"/>
    <col min="71" max="71" width="9.5" bestFit="1" customWidth="1"/>
    <col min="72" max="72" width="10.5" bestFit="1" customWidth="1"/>
    <col min="82" max="82" width="8.5" bestFit="1" customWidth="1"/>
    <col min="83" max="83" width="9.5" bestFit="1" customWidth="1"/>
    <col min="84" max="84" width="10.5" bestFit="1" customWidth="1"/>
    <col min="86" max="86" width="19.375" bestFit="1" customWidth="1"/>
    <col min="87" max="87" width="17.25" bestFit="1" customWidth="1"/>
    <col min="88" max="88" width="19.375" bestFit="1" customWidth="1"/>
    <col min="90" max="90" width="18.375" bestFit="1" customWidth="1"/>
    <col min="91" max="91" width="17.25" bestFit="1" customWidth="1"/>
    <col min="92" max="92" width="18.375" bestFit="1" customWidth="1"/>
    <col min="94" max="94" width="19.375" bestFit="1" customWidth="1"/>
    <col min="95" max="95" width="17.25" bestFit="1" customWidth="1"/>
    <col min="96" max="96" width="18.375" bestFit="1" customWidth="1"/>
    <col min="98" max="98" width="19.375" bestFit="1" customWidth="1"/>
    <col min="99" max="99" width="17.25" bestFit="1" customWidth="1"/>
    <col min="100" max="100" width="18.375" bestFit="1" customWidth="1"/>
  </cols>
  <sheetData>
    <row r="3" spans="7:100" x14ac:dyDescent="0.15">
      <c r="BJ3">
        <v>0</v>
      </c>
      <c r="BL3">
        <v>0</v>
      </c>
    </row>
    <row r="4" spans="7:100" x14ac:dyDescent="0.15">
      <c r="BJ4">
        <v>0.375</v>
      </c>
      <c r="BK4">
        <v>300</v>
      </c>
      <c r="BL4">
        <v>200</v>
      </c>
    </row>
    <row r="5" spans="7:100" x14ac:dyDescent="0.15">
      <c r="BE5" s="1" t="s">
        <v>266</v>
      </c>
      <c r="BF5" s="1" t="s">
        <v>268</v>
      </c>
      <c r="BH5" s="1" t="s">
        <v>267</v>
      </c>
      <c r="BJ5">
        <v>0.42857142857142855</v>
      </c>
      <c r="BK5">
        <v>400</v>
      </c>
      <c r="BL5">
        <v>280</v>
      </c>
      <c r="BN5" s="1" t="s">
        <v>260</v>
      </c>
      <c r="BO5" s="1" t="s">
        <v>260</v>
      </c>
      <c r="BP5" s="1" t="s">
        <v>261</v>
      </c>
      <c r="BR5" s="1" t="s">
        <v>260</v>
      </c>
      <c r="BS5" s="1" t="s">
        <v>260</v>
      </c>
      <c r="BT5" s="1" t="s">
        <v>261</v>
      </c>
      <c r="BV5" s="1" t="s">
        <v>260</v>
      </c>
      <c r="BW5" s="1" t="s">
        <v>260</v>
      </c>
      <c r="BX5" s="1" t="s">
        <v>261</v>
      </c>
      <c r="BZ5" s="1" t="s">
        <v>260</v>
      </c>
      <c r="CA5" s="1" t="s">
        <v>260</v>
      </c>
      <c r="CB5" s="1" t="s">
        <v>261</v>
      </c>
      <c r="CD5" s="1" t="s">
        <v>260</v>
      </c>
      <c r="CE5" s="1" t="s">
        <v>260</v>
      </c>
      <c r="CF5" s="1" t="s">
        <v>261</v>
      </c>
    </row>
    <row r="6" spans="7:100" x14ac:dyDescent="0.15">
      <c r="H6">
        <v>1</v>
      </c>
      <c r="I6">
        <v>2</v>
      </c>
      <c r="J6">
        <v>3</v>
      </c>
      <c r="K6">
        <v>4</v>
      </c>
      <c r="L6">
        <v>5</v>
      </c>
      <c r="M6">
        <v>6</v>
      </c>
      <c r="N6">
        <v>7</v>
      </c>
      <c r="O6">
        <v>8</v>
      </c>
      <c r="P6">
        <v>9</v>
      </c>
      <c r="Q6">
        <v>10</v>
      </c>
      <c r="R6">
        <v>11</v>
      </c>
      <c r="S6">
        <v>12</v>
      </c>
      <c r="T6" s="7">
        <v>1</v>
      </c>
      <c r="U6" s="7">
        <v>2</v>
      </c>
      <c r="V6" s="7">
        <v>3</v>
      </c>
      <c r="W6" s="7">
        <v>4</v>
      </c>
      <c r="X6" s="7">
        <v>5</v>
      </c>
      <c r="Y6" s="7">
        <v>6</v>
      </c>
      <c r="Z6" s="7">
        <v>7</v>
      </c>
      <c r="AA6" s="7">
        <v>8</v>
      </c>
      <c r="AB6" s="7">
        <v>9</v>
      </c>
      <c r="AC6" s="7">
        <v>10</v>
      </c>
      <c r="AD6" s="7">
        <v>11</v>
      </c>
      <c r="AE6" s="7">
        <v>12</v>
      </c>
      <c r="AG6" s="7">
        <v>1</v>
      </c>
      <c r="AH6" s="7">
        <v>2</v>
      </c>
      <c r="AI6" s="7">
        <v>3</v>
      </c>
      <c r="AJ6" s="7">
        <v>4</v>
      </c>
      <c r="AK6" s="7">
        <v>5</v>
      </c>
      <c r="AL6" s="7">
        <v>6</v>
      </c>
      <c r="AM6" s="7">
        <v>7</v>
      </c>
      <c r="AN6" s="7">
        <v>8</v>
      </c>
      <c r="AO6" s="7">
        <v>9</v>
      </c>
      <c r="AP6" s="7">
        <v>10</v>
      </c>
      <c r="AQ6" s="7">
        <v>11</v>
      </c>
      <c r="AR6" s="7">
        <v>12</v>
      </c>
      <c r="AT6" s="7">
        <v>1</v>
      </c>
      <c r="AU6" s="7">
        <v>2</v>
      </c>
      <c r="AV6" s="7">
        <v>3</v>
      </c>
      <c r="AW6" s="7">
        <v>4</v>
      </c>
      <c r="AZ6" s="1" t="s">
        <v>224</v>
      </c>
      <c r="BA6" s="1"/>
      <c r="BB6" s="1"/>
      <c r="BC6" s="1"/>
      <c r="BD6" s="1"/>
      <c r="BE6" s="1" t="s">
        <v>262</v>
      </c>
      <c r="BF6" s="1" t="s">
        <v>263</v>
      </c>
      <c r="BG6" s="1" t="s">
        <v>264</v>
      </c>
      <c r="BH6" s="1" t="s">
        <v>265</v>
      </c>
      <c r="BJ6">
        <v>0.45833333333333331</v>
      </c>
      <c r="BK6">
        <v>450</v>
      </c>
      <c r="BL6">
        <v>300</v>
      </c>
      <c r="BN6" s="1" t="s">
        <v>257</v>
      </c>
      <c r="BO6" s="1" t="s">
        <v>313</v>
      </c>
      <c r="BP6" s="1" t="s">
        <v>314</v>
      </c>
      <c r="BR6" s="1" t="s">
        <v>257</v>
      </c>
      <c r="BS6" s="1" t="s">
        <v>313</v>
      </c>
      <c r="BT6" s="1" t="s">
        <v>314</v>
      </c>
      <c r="BV6" s="1" t="s">
        <v>257</v>
      </c>
      <c r="BW6" s="1" t="s">
        <v>313</v>
      </c>
      <c r="BX6" s="1" t="s">
        <v>314</v>
      </c>
      <c r="BZ6" s="1" t="s">
        <v>257</v>
      </c>
      <c r="CA6" s="1" t="s">
        <v>313</v>
      </c>
      <c r="CB6" s="1" t="s">
        <v>314</v>
      </c>
      <c r="CD6" s="1" t="s">
        <v>257</v>
      </c>
      <c r="CE6" s="1" t="s">
        <v>313</v>
      </c>
      <c r="CF6" s="1" t="s">
        <v>314</v>
      </c>
    </row>
    <row r="7" spans="7:100" x14ac:dyDescent="0.15">
      <c r="G7" t="s">
        <v>21</v>
      </c>
      <c r="H7" t="s">
        <v>126</v>
      </c>
      <c r="I7" t="s">
        <v>87</v>
      </c>
      <c r="J7" t="s">
        <v>88</v>
      </c>
      <c r="K7" t="s">
        <v>89</v>
      </c>
      <c r="L7" t="s">
        <v>90</v>
      </c>
      <c r="M7" t="s">
        <v>91</v>
      </c>
      <c r="N7" t="s">
        <v>92</v>
      </c>
      <c r="O7" t="s">
        <v>93</v>
      </c>
      <c r="P7" t="s">
        <v>94</v>
      </c>
      <c r="Q7" t="s">
        <v>95</v>
      </c>
      <c r="R7" t="s">
        <v>96</v>
      </c>
      <c r="S7" t="s">
        <v>97</v>
      </c>
      <c r="T7">
        <f>MID(H7,2,4)+0</f>
        <v>2008</v>
      </c>
      <c r="U7">
        <f t="shared" ref="U7:AE22" si="0">MID(I7,2,4)+0</f>
        <v>3015</v>
      </c>
      <c r="V7">
        <f t="shared" si="0"/>
        <v>2009</v>
      </c>
      <c r="W7">
        <f t="shared" si="0"/>
        <v>3016</v>
      </c>
      <c r="X7">
        <f t="shared" si="0"/>
        <v>4016</v>
      </c>
      <c r="Y7">
        <f t="shared" si="0"/>
        <v>4035</v>
      </c>
      <c r="Z7">
        <f t="shared" si="0"/>
        <v>4017</v>
      </c>
      <c r="AA7">
        <f t="shared" si="0"/>
        <v>4036</v>
      </c>
      <c r="AB7">
        <f t="shared" si="0"/>
        <v>2016</v>
      </c>
      <c r="AC7">
        <f t="shared" si="0"/>
        <v>3019</v>
      </c>
      <c r="AD7">
        <f t="shared" si="0"/>
        <v>3000</v>
      </c>
      <c r="AE7">
        <f t="shared" si="0"/>
        <v>3021</v>
      </c>
      <c r="AG7">
        <f>_xlfn.XLOOKUP(T7,[1]Sheet1!$A$1:$A$109,[1]Sheet1!$J$1:$J$109)</f>
        <v>3</v>
      </c>
      <c r="AH7">
        <f>_xlfn.XLOOKUP(U7,[1]Sheet1!$A$1:$A$109,[1]Sheet1!$J$1:$J$109)</f>
        <v>1</v>
      </c>
      <c r="AI7">
        <f>_xlfn.XLOOKUP(V7,[1]Sheet1!$A$1:$A$109,[1]Sheet1!$J$1:$J$109)</f>
        <v>3</v>
      </c>
      <c r="AJ7">
        <f>_xlfn.XLOOKUP(W7,[1]Sheet1!$A$1:$A$109,[1]Sheet1!$J$1:$J$109)</f>
        <v>2</v>
      </c>
      <c r="AK7">
        <f>_xlfn.XLOOKUP(X7,[1]Sheet1!$A$1:$A$109,[1]Sheet1!$J$1:$J$109)</f>
        <v>4</v>
      </c>
      <c r="AL7">
        <f>_xlfn.XLOOKUP(Y7,[1]Sheet1!$A$1:$A$109,[1]Sheet1!$J$1:$J$109)</f>
        <v>2</v>
      </c>
      <c r="AM7">
        <f>_xlfn.XLOOKUP(Z7,[1]Sheet1!$A$1:$A$109,[1]Sheet1!$J$1:$J$109)</f>
        <v>1</v>
      </c>
      <c r="AN7">
        <f>_xlfn.XLOOKUP(AA7,[1]Sheet1!$A$1:$A$109,[1]Sheet1!$J$1:$J$109)</f>
        <v>4</v>
      </c>
      <c r="AO7">
        <f>_xlfn.XLOOKUP(AB7,[1]Sheet1!$A$1:$A$109,[1]Sheet1!$J$1:$J$109)</f>
        <v>2</v>
      </c>
      <c r="AP7">
        <f>_xlfn.XLOOKUP(AC7,[1]Sheet1!$A$1:$A$109,[1]Sheet1!$J$1:$J$109)</f>
        <v>2</v>
      </c>
      <c r="AQ7">
        <f>_xlfn.XLOOKUP(AD7,[1]Sheet1!$A$1:$A$109,[1]Sheet1!$J$1:$J$109)</f>
        <v>4</v>
      </c>
      <c r="AR7">
        <f>_xlfn.XLOOKUP(AE7,[1]Sheet1!$A$1:$A$109,[1]Sheet1!$J$1:$J$109)</f>
        <v>3</v>
      </c>
      <c r="AT7">
        <f>COUNTIFS($AG7:$AR7,AT$6)</f>
        <v>2</v>
      </c>
      <c r="AU7">
        <f t="shared" ref="AU7:AW22" si="1">COUNTIFS($AG7:$AR7,AU$6)</f>
        <v>4</v>
      </c>
      <c r="AV7">
        <f t="shared" si="1"/>
        <v>3</v>
      </c>
      <c r="AW7">
        <f t="shared" si="1"/>
        <v>3</v>
      </c>
      <c r="AX7">
        <v>1</v>
      </c>
      <c r="AY7">
        <f>AVERAGE(AT7:AW7)</f>
        <v>3</v>
      </c>
      <c r="AZ7">
        <f>IFERROR($AY7/AT7,0)</f>
        <v>1.5</v>
      </c>
      <c r="BA7">
        <f t="shared" ref="BA7:BC22" si="2">IFERROR($AY7/AU7,0)</f>
        <v>0.75</v>
      </c>
      <c r="BB7">
        <f t="shared" si="2"/>
        <v>1</v>
      </c>
      <c r="BC7">
        <f t="shared" si="2"/>
        <v>1</v>
      </c>
      <c r="BE7">
        <v>500</v>
      </c>
      <c r="BF7">
        <v>500</v>
      </c>
      <c r="BG7">
        <v>500</v>
      </c>
      <c r="BH7">
        <v>500</v>
      </c>
      <c r="BI7" t="str">
        <f>$BE$6&amp;BE7&amp;$BF$5&amp;$BF$6&amp;BF7&amp;$BF$5&amp;$BG$6&amp;BG7&amp;$BF$5&amp;$BH$6&amp;BH7&amp;$BH$5</f>
        <v>{{1,500}|{2,500}|{3,500}|{4,500}}</v>
      </c>
      <c r="BJ7">
        <v>0.5</v>
      </c>
      <c r="BK7">
        <v>550</v>
      </c>
      <c r="BL7">
        <v>420</v>
      </c>
      <c r="BN7">
        <f>'sheet1 (2)'!Y6</f>
        <v>75139</v>
      </c>
      <c r="BO7">
        <f>'sheet1 (2)'!Z6</f>
        <v>28000</v>
      </c>
      <c r="BP7">
        <f>'sheet1 (2)'!AA6</f>
        <v>601119</v>
      </c>
      <c r="BR7">
        <f>INT(BN7/5*$BE7/1000)</f>
        <v>7513</v>
      </c>
      <c r="BS7">
        <f>INT(BO7/5*$BE7/1000)</f>
        <v>2800</v>
      </c>
      <c r="BT7">
        <f>INT(BP7/5*$BE7/1000)</f>
        <v>60111</v>
      </c>
      <c r="BV7">
        <f>INT(BN7/5*$BF7/1000)</f>
        <v>7513</v>
      </c>
      <c r="BW7">
        <f>INT(BO7/5*$BF7/1000)</f>
        <v>2800</v>
      </c>
      <c r="BX7">
        <f>INT(BP7/5*$BF7/1000)</f>
        <v>60111</v>
      </c>
      <c r="BZ7">
        <f>INT(BN7/5*$BG7/1000)</f>
        <v>7513</v>
      </c>
      <c r="CA7">
        <f>INT(BO7/5*$BG7/1000)</f>
        <v>2800</v>
      </c>
      <c r="CB7">
        <f>INT(BP7/5*$BG7/1000)</f>
        <v>60111</v>
      </c>
      <c r="CD7">
        <f>INT(BN7/5*$BH7/1000)</f>
        <v>7513</v>
      </c>
      <c r="CE7">
        <f>INT(BO7/5*$BH7/1000)</f>
        <v>2800</v>
      </c>
      <c r="CF7">
        <f>INT(BP7/5*$BH7/1000)</f>
        <v>60111</v>
      </c>
      <c r="CH7" t="str">
        <f>BR$6&amp;BR7&amp;BR$5</f>
        <v>{{5,1,1,7513,0}|</v>
      </c>
      <c r="CI7" t="str">
        <f t="shared" ref="CI7:CV22" si="3">BS$6&amp;BS7&amp;BS$5</f>
        <v>{5,1,2,2800,0}|</v>
      </c>
      <c r="CJ7" t="str">
        <f t="shared" si="3"/>
        <v>{5,1,3,60111,3}}</v>
      </c>
      <c r="CK7" t="str">
        <f t="shared" si="3"/>
        <v/>
      </c>
      <c r="CL7" t="str">
        <f t="shared" si="3"/>
        <v>{{5,1,1,7513,0}|</v>
      </c>
      <c r="CM7" t="str">
        <f t="shared" si="3"/>
        <v>{5,1,2,2800,0}|</v>
      </c>
      <c r="CN7" t="str">
        <f t="shared" si="3"/>
        <v>{5,1,3,60111,3}}</v>
      </c>
      <c r="CO7" t="str">
        <f t="shared" si="3"/>
        <v/>
      </c>
      <c r="CP7" t="str">
        <f t="shared" si="3"/>
        <v>{{5,1,1,7513,0}|</v>
      </c>
      <c r="CQ7" t="str">
        <f t="shared" si="3"/>
        <v>{5,1,2,2800,0}|</v>
      </c>
      <c r="CR7" t="str">
        <f t="shared" si="3"/>
        <v>{5,1,3,60111,3}}</v>
      </c>
      <c r="CS7" t="str">
        <f t="shared" si="3"/>
        <v/>
      </c>
      <c r="CT7" t="str">
        <f t="shared" si="3"/>
        <v>{{5,1,1,7513,0}|</v>
      </c>
      <c r="CU7" t="str">
        <f t="shared" si="3"/>
        <v>{5,1,2,2800,0}|</v>
      </c>
      <c r="CV7" t="str">
        <f t="shared" si="3"/>
        <v>{5,1,3,60111,3}}</v>
      </c>
    </row>
    <row r="8" spans="7:100" x14ac:dyDescent="0.15">
      <c r="G8" t="s">
        <v>22</v>
      </c>
      <c r="H8" t="s">
        <v>126</v>
      </c>
      <c r="I8" t="s">
        <v>87</v>
      </c>
      <c r="J8" t="s">
        <v>88</v>
      </c>
      <c r="K8" t="s">
        <v>89</v>
      </c>
      <c r="L8" t="s">
        <v>90</v>
      </c>
      <c r="M8" t="s">
        <v>91</v>
      </c>
      <c r="N8" t="s">
        <v>92</v>
      </c>
      <c r="O8" t="s">
        <v>93</v>
      </c>
      <c r="P8" t="s">
        <v>94</v>
      </c>
      <c r="Q8" t="s">
        <v>95</v>
      </c>
      <c r="R8" t="s">
        <v>96</v>
      </c>
      <c r="S8" t="s">
        <v>97</v>
      </c>
      <c r="T8">
        <f t="shared" ref="T8:AE42" si="4">MID(H8,2,4)+0</f>
        <v>2008</v>
      </c>
      <c r="U8">
        <f t="shared" si="0"/>
        <v>3015</v>
      </c>
      <c r="V8">
        <f t="shared" si="0"/>
        <v>2009</v>
      </c>
      <c r="W8">
        <f t="shared" si="0"/>
        <v>3016</v>
      </c>
      <c r="X8">
        <f t="shared" si="0"/>
        <v>4016</v>
      </c>
      <c r="Y8">
        <f t="shared" si="0"/>
        <v>4035</v>
      </c>
      <c r="Z8">
        <f t="shared" si="0"/>
        <v>4017</v>
      </c>
      <c r="AA8">
        <f t="shared" si="0"/>
        <v>4036</v>
      </c>
      <c r="AB8">
        <f t="shared" si="0"/>
        <v>2016</v>
      </c>
      <c r="AC8">
        <f t="shared" si="0"/>
        <v>3019</v>
      </c>
      <c r="AD8">
        <f t="shared" si="0"/>
        <v>3000</v>
      </c>
      <c r="AE8">
        <f t="shared" si="0"/>
        <v>3021</v>
      </c>
      <c r="AG8">
        <f>_xlfn.XLOOKUP(T8,[1]Sheet1!$A$1:$A$109,[1]Sheet1!$J$1:$J$109)</f>
        <v>3</v>
      </c>
      <c r="AH8">
        <f>_xlfn.XLOOKUP(U8,[1]Sheet1!$A$1:$A$109,[1]Sheet1!$J$1:$J$109)</f>
        <v>1</v>
      </c>
      <c r="AI8">
        <f>_xlfn.XLOOKUP(V8,[1]Sheet1!$A$1:$A$109,[1]Sheet1!$J$1:$J$109)</f>
        <v>3</v>
      </c>
      <c r="AJ8">
        <f>_xlfn.XLOOKUP(W8,[1]Sheet1!$A$1:$A$109,[1]Sheet1!$J$1:$J$109)</f>
        <v>2</v>
      </c>
      <c r="AK8">
        <f>_xlfn.XLOOKUP(X8,[1]Sheet1!$A$1:$A$109,[1]Sheet1!$J$1:$J$109)</f>
        <v>4</v>
      </c>
      <c r="AL8">
        <f>_xlfn.XLOOKUP(Y8,[1]Sheet1!$A$1:$A$109,[1]Sheet1!$J$1:$J$109)</f>
        <v>2</v>
      </c>
      <c r="AM8">
        <f>_xlfn.XLOOKUP(Z8,[1]Sheet1!$A$1:$A$109,[1]Sheet1!$J$1:$J$109)</f>
        <v>1</v>
      </c>
      <c r="AN8">
        <f>_xlfn.XLOOKUP(AA8,[1]Sheet1!$A$1:$A$109,[1]Sheet1!$J$1:$J$109)</f>
        <v>4</v>
      </c>
      <c r="AO8">
        <f>_xlfn.XLOOKUP(AB8,[1]Sheet1!$A$1:$A$109,[1]Sheet1!$J$1:$J$109)</f>
        <v>2</v>
      </c>
      <c r="AP8">
        <f>_xlfn.XLOOKUP(AC8,[1]Sheet1!$A$1:$A$109,[1]Sheet1!$J$1:$J$109)</f>
        <v>2</v>
      </c>
      <c r="AQ8">
        <f>_xlfn.XLOOKUP(AD8,[1]Sheet1!$A$1:$A$109,[1]Sheet1!$J$1:$J$109)</f>
        <v>4</v>
      </c>
      <c r="AR8">
        <f>_xlfn.XLOOKUP(AE8,[1]Sheet1!$A$1:$A$109,[1]Sheet1!$J$1:$J$109)</f>
        <v>3</v>
      </c>
      <c r="AT8">
        <f t="shared" ref="AT8:AW39" si="5">COUNTIFS($AG8:$AR8,AT$6)</f>
        <v>2</v>
      </c>
      <c r="AU8">
        <f t="shared" si="1"/>
        <v>4</v>
      </c>
      <c r="AV8">
        <f t="shared" si="1"/>
        <v>3</v>
      </c>
      <c r="AW8">
        <f t="shared" si="1"/>
        <v>3</v>
      </c>
      <c r="AX8">
        <v>2</v>
      </c>
      <c r="AY8">
        <f t="shared" ref="AY8:AY66" si="6">AVERAGE(AT8:AW8)</f>
        <v>3</v>
      </c>
      <c r="AZ8">
        <f t="shared" ref="AZ8:BC66" si="7">IFERROR($AY8/AT8,0)</f>
        <v>1.5</v>
      </c>
      <c r="BA8">
        <f t="shared" si="2"/>
        <v>0.75</v>
      </c>
      <c r="BB8">
        <f t="shared" si="2"/>
        <v>1</v>
      </c>
      <c r="BC8">
        <f t="shared" si="2"/>
        <v>1</v>
      </c>
      <c r="BE8">
        <v>500</v>
      </c>
      <c r="BF8">
        <v>500</v>
      </c>
      <c r="BG8">
        <v>500</v>
      </c>
      <c r="BH8">
        <v>500</v>
      </c>
      <c r="BI8" t="str">
        <f t="shared" ref="BI8:BI66" si="8">$BE$6&amp;BE8&amp;$BF$5&amp;$BF$6&amp;BF8&amp;$BF$5&amp;$BG$6&amp;BG8&amp;$BF$5&amp;$BH$6&amp;BH8&amp;$BH$5</f>
        <v>{{1,500}|{2,500}|{3,500}|{4,500}}</v>
      </c>
      <c r="BJ8">
        <v>0.55000000000000004</v>
      </c>
      <c r="BK8">
        <v>580</v>
      </c>
      <c r="BL8">
        <v>480</v>
      </c>
      <c r="BN8">
        <f>'sheet1 (2)'!Y7</f>
        <v>97681</v>
      </c>
      <c r="BO8">
        <f>'sheet1 (2)'!Z7</f>
        <v>28000</v>
      </c>
      <c r="BP8">
        <f>'sheet1 (2)'!AA7</f>
        <v>601119</v>
      </c>
      <c r="BR8">
        <f t="shared" ref="BR8:BT71" si="9">INT(BN8/5*$BE8/1000)</f>
        <v>9768</v>
      </c>
      <c r="BS8">
        <f t="shared" si="9"/>
        <v>2800</v>
      </c>
      <c r="BT8">
        <f t="shared" si="9"/>
        <v>60111</v>
      </c>
      <c r="BV8">
        <f t="shared" ref="BV8:BX71" si="10">INT(BN8/5*$BF8/1000)</f>
        <v>9768</v>
      </c>
      <c r="BW8">
        <f t="shared" si="10"/>
        <v>2800</v>
      </c>
      <c r="BX8">
        <f t="shared" si="10"/>
        <v>60111</v>
      </c>
      <c r="BZ8">
        <f t="shared" ref="BZ8:CB71" si="11">INT(BN8/5*$BG8/1000)</f>
        <v>9768</v>
      </c>
      <c r="CA8">
        <f t="shared" si="11"/>
        <v>2800</v>
      </c>
      <c r="CB8">
        <f t="shared" si="11"/>
        <v>60111</v>
      </c>
      <c r="CD8">
        <f t="shared" ref="CD8:CF71" si="12">INT(BN8/5*$BH8/1000)</f>
        <v>9768</v>
      </c>
      <c r="CE8">
        <f t="shared" si="12"/>
        <v>2800</v>
      </c>
      <c r="CF8">
        <f t="shared" si="12"/>
        <v>60111</v>
      </c>
      <c r="CH8" t="str">
        <f t="shared" ref="CH8:CV38" si="13">BR$6&amp;BR8&amp;BR$5</f>
        <v>{{5,1,1,9768,0}|</v>
      </c>
      <c r="CI8" t="str">
        <f t="shared" si="3"/>
        <v>{5,1,2,2800,0}|</v>
      </c>
      <c r="CJ8" t="str">
        <f t="shared" si="3"/>
        <v>{5,1,3,60111,3}}</v>
      </c>
      <c r="CK8" t="str">
        <f t="shared" si="3"/>
        <v/>
      </c>
      <c r="CL8" t="str">
        <f t="shared" si="3"/>
        <v>{{5,1,1,9768,0}|</v>
      </c>
      <c r="CM8" t="str">
        <f t="shared" si="3"/>
        <v>{5,1,2,2800,0}|</v>
      </c>
      <c r="CN8" t="str">
        <f t="shared" si="3"/>
        <v>{5,1,3,60111,3}}</v>
      </c>
      <c r="CO8" t="str">
        <f t="shared" si="3"/>
        <v/>
      </c>
      <c r="CP8" t="str">
        <f t="shared" si="3"/>
        <v>{{5,1,1,9768,0}|</v>
      </c>
      <c r="CQ8" t="str">
        <f t="shared" si="3"/>
        <v>{5,1,2,2800,0}|</v>
      </c>
      <c r="CR8" t="str">
        <f t="shared" si="3"/>
        <v>{5,1,3,60111,3}}</v>
      </c>
      <c r="CS8" t="str">
        <f t="shared" si="3"/>
        <v/>
      </c>
      <c r="CT8" t="str">
        <f t="shared" si="3"/>
        <v>{{5,1,1,9768,0}|</v>
      </c>
      <c r="CU8" t="str">
        <f t="shared" si="3"/>
        <v>{5,1,2,2800,0}|</v>
      </c>
      <c r="CV8" t="str">
        <f t="shared" si="3"/>
        <v>{5,1,3,60111,3}}</v>
      </c>
    </row>
    <row r="9" spans="7:100" x14ac:dyDescent="0.15">
      <c r="G9" t="s">
        <v>23</v>
      </c>
      <c r="H9" t="s">
        <v>87</v>
      </c>
      <c r="I9" t="s">
        <v>89</v>
      </c>
      <c r="J9" t="s">
        <v>98</v>
      </c>
      <c r="K9" t="s">
        <v>99</v>
      </c>
      <c r="L9" t="s">
        <v>100</v>
      </c>
      <c r="M9" t="s">
        <v>101</v>
      </c>
      <c r="N9" t="s">
        <v>102</v>
      </c>
      <c r="O9" t="s">
        <v>103</v>
      </c>
      <c r="P9" t="s">
        <v>104</v>
      </c>
      <c r="Q9" t="s">
        <v>105</v>
      </c>
      <c r="R9" t="s">
        <v>106</v>
      </c>
      <c r="S9" t="s">
        <v>107</v>
      </c>
      <c r="T9">
        <f t="shared" si="4"/>
        <v>3015</v>
      </c>
      <c r="U9">
        <f t="shared" si="0"/>
        <v>3016</v>
      </c>
      <c r="V9">
        <f t="shared" si="0"/>
        <v>3017</v>
      </c>
      <c r="W9">
        <f t="shared" si="0"/>
        <v>3018</v>
      </c>
      <c r="X9">
        <f t="shared" si="0"/>
        <v>4038</v>
      </c>
      <c r="Y9">
        <f t="shared" si="0"/>
        <v>4040</v>
      </c>
      <c r="Z9">
        <f t="shared" si="0"/>
        <v>4002</v>
      </c>
      <c r="AA9">
        <f t="shared" si="0"/>
        <v>4004</v>
      </c>
      <c r="AB9">
        <f t="shared" si="0"/>
        <v>2005</v>
      </c>
      <c r="AC9">
        <f t="shared" si="0"/>
        <v>2006</v>
      </c>
      <c r="AD9">
        <f t="shared" si="0"/>
        <v>2007</v>
      </c>
      <c r="AE9">
        <f t="shared" si="0"/>
        <v>2008</v>
      </c>
      <c r="AG9">
        <f>_xlfn.XLOOKUP(T9,[1]Sheet1!$A$1:$A$109,[1]Sheet1!$J$1:$J$109)</f>
        <v>1</v>
      </c>
      <c r="AH9">
        <f>_xlfn.XLOOKUP(U9,[1]Sheet1!$A$1:$A$109,[1]Sheet1!$J$1:$J$109)</f>
        <v>2</v>
      </c>
      <c r="AI9">
        <f>_xlfn.XLOOKUP(V9,[1]Sheet1!$A$1:$A$109,[1]Sheet1!$J$1:$J$109)</f>
        <v>2</v>
      </c>
      <c r="AJ9">
        <f>_xlfn.XLOOKUP(W9,[1]Sheet1!$A$1:$A$109,[1]Sheet1!$J$1:$J$109)</f>
        <v>4</v>
      </c>
      <c r="AK9">
        <f>_xlfn.XLOOKUP(X9,[1]Sheet1!$A$1:$A$109,[1]Sheet1!$J$1:$J$109)</f>
        <v>2</v>
      </c>
      <c r="AL9">
        <f>_xlfn.XLOOKUP(Y9,[1]Sheet1!$A$1:$A$109,[1]Sheet1!$J$1:$J$109)</f>
        <v>3</v>
      </c>
      <c r="AM9">
        <f>_xlfn.XLOOKUP(Z9,[1]Sheet1!$A$1:$A$109,[1]Sheet1!$J$1:$J$109)</f>
        <v>4</v>
      </c>
      <c r="AN9">
        <f>_xlfn.XLOOKUP(AA9,[1]Sheet1!$A$1:$A$109,[1]Sheet1!$J$1:$J$109)</f>
        <v>4</v>
      </c>
      <c r="AO9">
        <f>_xlfn.XLOOKUP(AB9,[1]Sheet1!$A$1:$A$109,[1]Sheet1!$J$1:$J$109)</f>
        <v>2</v>
      </c>
      <c r="AP9">
        <f>_xlfn.XLOOKUP(AC9,[1]Sheet1!$A$1:$A$109,[1]Sheet1!$J$1:$J$109)</f>
        <v>4</v>
      </c>
      <c r="AQ9">
        <f>_xlfn.XLOOKUP(AD9,[1]Sheet1!$A$1:$A$109,[1]Sheet1!$J$1:$J$109)</f>
        <v>4</v>
      </c>
      <c r="AR9">
        <f>_xlfn.XLOOKUP(AE9,[1]Sheet1!$A$1:$A$109,[1]Sheet1!$J$1:$J$109)</f>
        <v>3</v>
      </c>
      <c r="AT9">
        <f t="shared" si="5"/>
        <v>1</v>
      </c>
      <c r="AU9">
        <f t="shared" si="1"/>
        <v>4</v>
      </c>
      <c r="AV9">
        <f t="shared" si="1"/>
        <v>2</v>
      </c>
      <c r="AW9">
        <f t="shared" si="1"/>
        <v>5</v>
      </c>
      <c r="AX9">
        <v>3</v>
      </c>
      <c r="AY9">
        <f t="shared" si="6"/>
        <v>3</v>
      </c>
      <c r="AZ9">
        <f t="shared" si="7"/>
        <v>3</v>
      </c>
      <c r="BA9">
        <f t="shared" si="2"/>
        <v>0.75</v>
      </c>
      <c r="BB9">
        <f t="shared" si="2"/>
        <v>1.5</v>
      </c>
      <c r="BC9">
        <f t="shared" si="2"/>
        <v>0.6</v>
      </c>
      <c r="BE9">
        <v>500</v>
      </c>
      <c r="BF9">
        <v>500</v>
      </c>
      <c r="BG9">
        <v>500</v>
      </c>
      <c r="BH9">
        <v>500</v>
      </c>
      <c r="BI9" t="str">
        <f t="shared" si="8"/>
        <v>{{1,500}|{2,500}|{3,500}|{4,500}}</v>
      </c>
      <c r="BJ9">
        <v>0.6</v>
      </c>
      <c r="BK9">
        <v>600</v>
      </c>
      <c r="BL9">
        <v>500</v>
      </c>
      <c r="BN9">
        <f>'sheet1 (2)'!Y8</f>
        <v>420783</v>
      </c>
      <c r="BO9">
        <f>'sheet1 (2)'!Z8</f>
        <v>63000</v>
      </c>
      <c r="BP9">
        <f>'sheet1 (2)'!AA8</f>
        <v>1352518</v>
      </c>
      <c r="BR9">
        <f t="shared" si="9"/>
        <v>42078</v>
      </c>
      <c r="BS9">
        <f t="shared" si="9"/>
        <v>6300</v>
      </c>
      <c r="BT9">
        <f t="shared" si="9"/>
        <v>135251</v>
      </c>
      <c r="BV9">
        <f t="shared" si="10"/>
        <v>42078</v>
      </c>
      <c r="BW9">
        <f t="shared" si="10"/>
        <v>6300</v>
      </c>
      <c r="BX9">
        <f t="shared" si="10"/>
        <v>135251</v>
      </c>
      <c r="BZ9">
        <f t="shared" si="11"/>
        <v>42078</v>
      </c>
      <c r="CA9">
        <f t="shared" si="11"/>
        <v>6300</v>
      </c>
      <c r="CB9">
        <f t="shared" si="11"/>
        <v>135251</v>
      </c>
      <c r="CD9">
        <f t="shared" si="12"/>
        <v>42078</v>
      </c>
      <c r="CE9">
        <f t="shared" si="12"/>
        <v>6300</v>
      </c>
      <c r="CF9">
        <f t="shared" si="12"/>
        <v>135251</v>
      </c>
      <c r="CH9" t="str">
        <f t="shared" si="13"/>
        <v>{{5,1,1,42078,0}|</v>
      </c>
      <c r="CI9" t="str">
        <f t="shared" si="3"/>
        <v>{5,1,2,6300,0}|</v>
      </c>
      <c r="CJ9" t="str">
        <f t="shared" si="3"/>
        <v>{5,1,3,135251,3}}</v>
      </c>
      <c r="CK9" t="str">
        <f t="shared" si="3"/>
        <v/>
      </c>
      <c r="CL9" t="str">
        <f t="shared" si="3"/>
        <v>{{5,1,1,42078,0}|</v>
      </c>
      <c r="CM9" t="str">
        <f t="shared" si="3"/>
        <v>{5,1,2,6300,0}|</v>
      </c>
      <c r="CN9" t="str">
        <f t="shared" si="3"/>
        <v>{5,1,3,135251,3}}</v>
      </c>
      <c r="CO9" t="str">
        <f t="shared" si="3"/>
        <v/>
      </c>
      <c r="CP9" t="str">
        <f t="shared" si="3"/>
        <v>{{5,1,1,42078,0}|</v>
      </c>
      <c r="CQ9" t="str">
        <f t="shared" si="3"/>
        <v>{5,1,2,6300,0}|</v>
      </c>
      <c r="CR9" t="str">
        <f t="shared" si="3"/>
        <v>{5,1,3,135251,3}}</v>
      </c>
      <c r="CS9" t="str">
        <f t="shared" si="3"/>
        <v/>
      </c>
      <c r="CT9" t="str">
        <f t="shared" si="3"/>
        <v>{{5,1,1,42078,0}|</v>
      </c>
      <c r="CU9" t="str">
        <f t="shared" si="3"/>
        <v>{5,1,2,6300,0}|</v>
      </c>
      <c r="CV9" t="str">
        <f t="shared" si="3"/>
        <v>{5,1,3,135251,3}}</v>
      </c>
    </row>
    <row r="10" spans="7:100" x14ac:dyDescent="0.15">
      <c r="G10" t="s">
        <v>24</v>
      </c>
      <c r="H10" t="s">
        <v>88</v>
      </c>
      <c r="I10" t="s">
        <v>98</v>
      </c>
      <c r="J10" t="s">
        <v>94</v>
      </c>
      <c r="K10" t="s">
        <v>108</v>
      </c>
      <c r="L10" t="s">
        <v>109</v>
      </c>
      <c r="M10" t="s">
        <v>110</v>
      </c>
      <c r="N10" t="s">
        <v>111</v>
      </c>
      <c r="O10" t="s">
        <v>112</v>
      </c>
      <c r="P10" t="s">
        <v>89</v>
      </c>
      <c r="Q10" t="s">
        <v>113</v>
      </c>
      <c r="R10" t="s">
        <v>108</v>
      </c>
      <c r="S10" t="s">
        <v>114</v>
      </c>
      <c r="T10">
        <f t="shared" si="4"/>
        <v>2009</v>
      </c>
      <c r="U10">
        <f t="shared" si="0"/>
        <v>3017</v>
      </c>
      <c r="V10">
        <f t="shared" si="0"/>
        <v>2016</v>
      </c>
      <c r="W10">
        <f t="shared" si="0"/>
        <v>3021</v>
      </c>
      <c r="X10">
        <f t="shared" si="0"/>
        <v>4023</v>
      </c>
      <c r="Y10">
        <f t="shared" si="0"/>
        <v>4006</v>
      </c>
      <c r="Z10">
        <f t="shared" si="0"/>
        <v>4027</v>
      </c>
      <c r="AA10">
        <f t="shared" si="0"/>
        <v>4014</v>
      </c>
      <c r="AB10">
        <f t="shared" si="0"/>
        <v>3016</v>
      </c>
      <c r="AC10">
        <f t="shared" si="0"/>
        <v>2013</v>
      </c>
      <c r="AD10">
        <f t="shared" si="0"/>
        <v>3021</v>
      </c>
      <c r="AE10">
        <f t="shared" si="0"/>
        <v>3003</v>
      </c>
      <c r="AG10">
        <f>_xlfn.XLOOKUP(T10,[1]Sheet1!$A$1:$A$109,[1]Sheet1!$J$1:$J$109)</f>
        <v>3</v>
      </c>
      <c r="AH10">
        <f>_xlfn.XLOOKUP(U10,[1]Sheet1!$A$1:$A$109,[1]Sheet1!$J$1:$J$109)</f>
        <v>2</v>
      </c>
      <c r="AI10">
        <f>_xlfn.XLOOKUP(V10,[1]Sheet1!$A$1:$A$109,[1]Sheet1!$J$1:$J$109)</f>
        <v>2</v>
      </c>
      <c r="AJ10">
        <f>_xlfn.XLOOKUP(W10,[1]Sheet1!$A$1:$A$109,[1]Sheet1!$J$1:$J$109)</f>
        <v>3</v>
      </c>
      <c r="AK10">
        <f>_xlfn.XLOOKUP(X10,[1]Sheet1!$A$1:$A$109,[1]Sheet1!$J$1:$J$109)</f>
        <v>4</v>
      </c>
      <c r="AL10">
        <f>_xlfn.XLOOKUP(Y10,[1]Sheet1!$A$1:$A$109,[1]Sheet1!$J$1:$J$109)</f>
        <v>3</v>
      </c>
      <c r="AM10">
        <f>_xlfn.XLOOKUP(Z10,[1]Sheet1!$A$1:$A$109,[1]Sheet1!$J$1:$J$109)</f>
        <v>2</v>
      </c>
      <c r="AN10">
        <f>_xlfn.XLOOKUP(AA10,[1]Sheet1!$A$1:$A$109,[1]Sheet1!$J$1:$J$109)</f>
        <v>2</v>
      </c>
      <c r="AO10">
        <f>_xlfn.XLOOKUP(AB10,[1]Sheet1!$A$1:$A$109,[1]Sheet1!$J$1:$J$109)</f>
        <v>2</v>
      </c>
      <c r="AP10">
        <f>_xlfn.XLOOKUP(AC10,[1]Sheet1!$A$1:$A$109,[1]Sheet1!$J$1:$J$109)</f>
        <v>4</v>
      </c>
      <c r="AQ10">
        <f>_xlfn.XLOOKUP(AD10,[1]Sheet1!$A$1:$A$109,[1]Sheet1!$J$1:$J$109)</f>
        <v>3</v>
      </c>
      <c r="AR10">
        <f>_xlfn.XLOOKUP(AE10,[1]Sheet1!$A$1:$A$109,[1]Sheet1!$J$1:$J$109)</f>
        <v>3</v>
      </c>
      <c r="AT10">
        <f t="shared" si="5"/>
        <v>0</v>
      </c>
      <c r="AU10">
        <f t="shared" si="1"/>
        <v>5</v>
      </c>
      <c r="AV10">
        <f t="shared" si="1"/>
        <v>5</v>
      </c>
      <c r="AW10">
        <f t="shared" si="1"/>
        <v>2</v>
      </c>
      <c r="AX10">
        <v>4</v>
      </c>
      <c r="AY10">
        <f t="shared" si="6"/>
        <v>3</v>
      </c>
      <c r="AZ10">
        <f t="shared" si="7"/>
        <v>0</v>
      </c>
      <c r="BA10">
        <f t="shared" si="2"/>
        <v>0.6</v>
      </c>
      <c r="BB10">
        <f t="shared" si="2"/>
        <v>0.6</v>
      </c>
      <c r="BC10">
        <f t="shared" si="2"/>
        <v>1.5</v>
      </c>
      <c r="BE10">
        <v>500</v>
      </c>
      <c r="BF10">
        <v>500</v>
      </c>
      <c r="BG10">
        <v>500</v>
      </c>
      <c r="BH10">
        <v>500</v>
      </c>
      <c r="BI10" t="str">
        <f t="shared" si="8"/>
        <v>{{1,500}|{2,500}|{3,500}|{4,500}}</v>
      </c>
      <c r="BJ10">
        <v>0.75</v>
      </c>
      <c r="BK10">
        <v>720</v>
      </c>
      <c r="BL10">
        <v>620</v>
      </c>
      <c r="BN10">
        <f>'sheet1 (2)'!Y9</f>
        <v>826539</v>
      </c>
      <c r="BO10">
        <f>'sheet1 (2)'!Z9</f>
        <v>105000</v>
      </c>
      <c r="BP10">
        <f>'sheet1 (2)'!AA9</f>
        <v>2254197</v>
      </c>
      <c r="BR10">
        <f t="shared" si="9"/>
        <v>82653</v>
      </c>
      <c r="BS10">
        <f t="shared" si="9"/>
        <v>10500</v>
      </c>
      <c r="BT10">
        <f t="shared" si="9"/>
        <v>225419</v>
      </c>
      <c r="BV10">
        <f t="shared" si="10"/>
        <v>82653</v>
      </c>
      <c r="BW10">
        <f t="shared" si="10"/>
        <v>10500</v>
      </c>
      <c r="BX10">
        <f t="shared" si="10"/>
        <v>225419</v>
      </c>
      <c r="BZ10">
        <f t="shared" si="11"/>
        <v>82653</v>
      </c>
      <c r="CA10">
        <f t="shared" si="11"/>
        <v>10500</v>
      </c>
      <c r="CB10">
        <f t="shared" si="11"/>
        <v>225419</v>
      </c>
      <c r="CD10">
        <f t="shared" si="12"/>
        <v>82653</v>
      </c>
      <c r="CE10">
        <f t="shared" si="12"/>
        <v>10500</v>
      </c>
      <c r="CF10">
        <f t="shared" si="12"/>
        <v>225419</v>
      </c>
      <c r="CH10" t="str">
        <f t="shared" si="13"/>
        <v>{{5,1,1,82653,0}|</v>
      </c>
      <c r="CI10" t="str">
        <f t="shared" si="3"/>
        <v>{5,1,2,10500,0}|</v>
      </c>
      <c r="CJ10" t="str">
        <f t="shared" si="3"/>
        <v>{5,1,3,225419,3}}</v>
      </c>
      <c r="CK10" t="str">
        <f t="shared" si="3"/>
        <v/>
      </c>
      <c r="CL10" t="str">
        <f t="shared" si="3"/>
        <v>{{5,1,1,82653,0}|</v>
      </c>
      <c r="CM10" t="str">
        <f t="shared" si="3"/>
        <v>{5,1,2,10500,0}|</v>
      </c>
      <c r="CN10" t="str">
        <f t="shared" si="3"/>
        <v>{5,1,3,225419,3}}</v>
      </c>
      <c r="CO10" t="str">
        <f t="shared" si="3"/>
        <v/>
      </c>
      <c r="CP10" t="str">
        <f t="shared" si="3"/>
        <v>{{5,1,1,82653,0}|</v>
      </c>
      <c r="CQ10" t="str">
        <f t="shared" si="3"/>
        <v>{5,1,2,10500,0}|</v>
      </c>
      <c r="CR10" t="str">
        <f t="shared" si="3"/>
        <v>{5,1,3,225419,3}}</v>
      </c>
      <c r="CS10" t="str">
        <f t="shared" si="3"/>
        <v/>
      </c>
      <c r="CT10" t="str">
        <f t="shared" si="3"/>
        <v>{{5,1,1,82653,0}|</v>
      </c>
      <c r="CU10" t="str">
        <f t="shared" si="3"/>
        <v>{5,1,2,10500,0}|</v>
      </c>
      <c r="CV10" t="str">
        <f t="shared" si="3"/>
        <v>{5,1,3,225419,3}}</v>
      </c>
    </row>
    <row r="11" spans="7:100" x14ac:dyDescent="0.15">
      <c r="G11" t="s">
        <v>25</v>
      </c>
      <c r="H11" t="s">
        <v>89</v>
      </c>
      <c r="I11" t="s">
        <v>99</v>
      </c>
      <c r="J11" t="s">
        <v>108</v>
      </c>
      <c r="K11" t="s">
        <v>115</v>
      </c>
      <c r="L11" t="s">
        <v>116</v>
      </c>
      <c r="M11" t="s">
        <v>112</v>
      </c>
      <c r="N11" t="s">
        <v>90</v>
      </c>
      <c r="O11" t="s">
        <v>117</v>
      </c>
      <c r="P11" t="s">
        <v>118</v>
      </c>
      <c r="Q11" t="s">
        <v>119</v>
      </c>
      <c r="R11" t="s">
        <v>120</v>
      </c>
      <c r="S11" t="s">
        <v>121</v>
      </c>
      <c r="T11">
        <f t="shared" si="4"/>
        <v>3016</v>
      </c>
      <c r="U11">
        <f t="shared" si="0"/>
        <v>3018</v>
      </c>
      <c r="V11">
        <f t="shared" si="0"/>
        <v>3021</v>
      </c>
      <c r="W11">
        <f t="shared" si="0"/>
        <v>2004</v>
      </c>
      <c r="X11">
        <f t="shared" si="0"/>
        <v>4007</v>
      </c>
      <c r="Y11">
        <f t="shared" si="0"/>
        <v>4014</v>
      </c>
      <c r="Z11">
        <f t="shared" si="0"/>
        <v>4016</v>
      </c>
      <c r="AA11">
        <f t="shared" si="0"/>
        <v>4018</v>
      </c>
      <c r="AB11">
        <f t="shared" si="0"/>
        <v>3003</v>
      </c>
      <c r="AC11">
        <f t="shared" si="0"/>
        <v>3008</v>
      </c>
      <c r="AD11">
        <f t="shared" si="0"/>
        <v>3010</v>
      </c>
      <c r="AE11">
        <f t="shared" si="0"/>
        <v>3015</v>
      </c>
      <c r="AG11">
        <f>_xlfn.XLOOKUP(T11,[1]Sheet1!$A$1:$A$109,[1]Sheet1!$J$1:$J$109)</f>
        <v>2</v>
      </c>
      <c r="AH11">
        <f>_xlfn.XLOOKUP(U11,[1]Sheet1!$A$1:$A$109,[1]Sheet1!$J$1:$J$109)</f>
        <v>4</v>
      </c>
      <c r="AI11">
        <f>_xlfn.XLOOKUP(V11,[1]Sheet1!$A$1:$A$109,[1]Sheet1!$J$1:$J$109)</f>
        <v>3</v>
      </c>
      <c r="AJ11">
        <f>_xlfn.XLOOKUP(W11,[1]Sheet1!$A$1:$A$109,[1]Sheet1!$J$1:$J$109)</f>
        <v>2</v>
      </c>
      <c r="AK11">
        <f>_xlfn.XLOOKUP(X11,[1]Sheet1!$A$1:$A$109,[1]Sheet1!$J$1:$J$109)</f>
        <v>3</v>
      </c>
      <c r="AL11">
        <f>_xlfn.XLOOKUP(Y11,[1]Sheet1!$A$1:$A$109,[1]Sheet1!$J$1:$J$109)</f>
        <v>2</v>
      </c>
      <c r="AM11">
        <f>_xlfn.XLOOKUP(Z11,[1]Sheet1!$A$1:$A$109,[1]Sheet1!$J$1:$J$109)</f>
        <v>4</v>
      </c>
      <c r="AN11">
        <f>_xlfn.XLOOKUP(AA11,[1]Sheet1!$A$1:$A$109,[1]Sheet1!$J$1:$J$109)</f>
        <v>3</v>
      </c>
      <c r="AO11">
        <f>_xlfn.XLOOKUP(AB11,[1]Sheet1!$A$1:$A$109,[1]Sheet1!$J$1:$J$109)</f>
        <v>3</v>
      </c>
      <c r="AP11">
        <f>_xlfn.XLOOKUP(AC11,[1]Sheet1!$A$1:$A$109,[1]Sheet1!$J$1:$J$109)</f>
        <v>1</v>
      </c>
      <c r="AQ11">
        <f>_xlfn.XLOOKUP(AD11,[1]Sheet1!$A$1:$A$109,[1]Sheet1!$J$1:$J$109)</f>
        <v>2</v>
      </c>
      <c r="AR11">
        <f>_xlfn.XLOOKUP(AE11,[1]Sheet1!$A$1:$A$109,[1]Sheet1!$J$1:$J$109)</f>
        <v>1</v>
      </c>
      <c r="AT11">
        <f t="shared" si="5"/>
        <v>2</v>
      </c>
      <c r="AU11">
        <f t="shared" si="1"/>
        <v>4</v>
      </c>
      <c r="AV11">
        <f t="shared" si="1"/>
        <v>4</v>
      </c>
      <c r="AW11">
        <f t="shared" si="1"/>
        <v>2</v>
      </c>
      <c r="AX11">
        <v>5</v>
      </c>
      <c r="AY11">
        <f t="shared" si="6"/>
        <v>3</v>
      </c>
      <c r="AZ11">
        <f t="shared" si="7"/>
        <v>1.5</v>
      </c>
      <c r="BA11">
        <f t="shared" si="2"/>
        <v>0.75</v>
      </c>
      <c r="BB11">
        <f t="shared" si="2"/>
        <v>0.75</v>
      </c>
      <c r="BC11">
        <f t="shared" si="2"/>
        <v>1.5</v>
      </c>
      <c r="BE11">
        <v>500</v>
      </c>
      <c r="BF11">
        <v>500</v>
      </c>
      <c r="BG11">
        <v>500</v>
      </c>
      <c r="BH11">
        <v>500</v>
      </c>
      <c r="BI11" t="str">
        <f t="shared" si="8"/>
        <v>{{1,500}|{2,500}|{3,500}|{4,500}}</v>
      </c>
      <c r="BJ11">
        <v>0.91666666666666663</v>
      </c>
      <c r="BK11">
        <v>900</v>
      </c>
      <c r="BL11">
        <v>800</v>
      </c>
      <c r="BN11">
        <f>'sheet1 (2)'!Y10</f>
        <v>961791</v>
      </c>
      <c r="BO11">
        <f>'sheet1 (2)'!Z10</f>
        <v>616000</v>
      </c>
      <c r="BP11">
        <f>'sheet1 (2)'!AA10</f>
        <v>13224626</v>
      </c>
      <c r="BR11">
        <f t="shared" si="9"/>
        <v>96179</v>
      </c>
      <c r="BS11">
        <f t="shared" si="9"/>
        <v>61600</v>
      </c>
      <c r="BT11">
        <f t="shared" si="9"/>
        <v>1322462</v>
      </c>
      <c r="BV11">
        <f t="shared" si="10"/>
        <v>96179</v>
      </c>
      <c r="BW11">
        <f t="shared" si="10"/>
        <v>61600</v>
      </c>
      <c r="BX11">
        <f t="shared" si="10"/>
        <v>1322462</v>
      </c>
      <c r="BZ11">
        <f t="shared" si="11"/>
        <v>96179</v>
      </c>
      <c r="CA11">
        <f t="shared" si="11"/>
        <v>61600</v>
      </c>
      <c r="CB11">
        <f t="shared" si="11"/>
        <v>1322462</v>
      </c>
      <c r="CD11">
        <f t="shared" si="12"/>
        <v>96179</v>
      </c>
      <c r="CE11">
        <f t="shared" si="12"/>
        <v>61600</v>
      </c>
      <c r="CF11">
        <f t="shared" si="12"/>
        <v>1322462</v>
      </c>
      <c r="CH11" t="str">
        <f t="shared" si="13"/>
        <v>{{5,1,1,96179,0}|</v>
      </c>
      <c r="CI11" t="str">
        <f t="shared" si="3"/>
        <v>{5,1,2,61600,0}|</v>
      </c>
      <c r="CJ11" t="str">
        <f t="shared" si="3"/>
        <v>{5,1,3,1322462,3}}</v>
      </c>
      <c r="CK11" t="str">
        <f t="shared" si="3"/>
        <v/>
      </c>
      <c r="CL11" t="str">
        <f t="shared" si="3"/>
        <v>{{5,1,1,96179,0}|</v>
      </c>
      <c r="CM11" t="str">
        <f t="shared" si="3"/>
        <v>{5,1,2,61600,0}|</v>
      </c>
      <c r="CN11" t="str">
        <f t="shared" si="3"/>
        <v>{5,1,3,1322462,3}}</v>
      </c>
      <c r="CO11" t="str">
        <f t="shared" si="3"/>
        <v/>
      </c>
      <c r="CP11" t="str">
        <f t="shared" si="3"/>
        <v>{{5,1,1,96179,0}|</v>
      </c>
      <c r="CQ11" t="str">
        <f t="shared" si="3"/>
        <v>{5,1,2,61600,0}|</v>
      </c>
      <c r="CR11" t="str">
        <f t="shared" si="3"/>
        <v>{5,1,3,1322462,3}}</v>
      </c>
      <c r="CS11" t="str">
        <f t="shared" si="3"/>
        <v/>
      </c>
      <c r="CT11" t="str">
        <f t="shared" si="3"/>
        <v>{{5,1,1,96179,0}|</v>
      </c>
      <c r="CU11" t="str">
        <f t="shared" si="3"/>
        <v>{5,1,2,61600,0}|</v>
      </c>
      <c r="CV11" t="str">
        <f t="shared" si="3"/>
        <v>{5,1,3,1322462,3}}</v>
      </c>
    </row>
    <row r="12" spans="7:100" x14ac:dyDescent="0.15">
      <c r="G12" t="s">
        <v>26</v>
      </c>
      <c r="H12" t="s">
        <v>134</v>
      </c>
      <c r="I12" t="s">
        <v>95</v>
      </c>
      <c r="J12" t="s">
        <v>122</v>
      </c>
      <c r="K12" t="s">
        <v>105</v>
      </c>
      <c r="L12" t="s">
        <v>123</v>
      </c>
      <c r="M12" t="s">
        <v>92</v>
      </c>
      <c r="N12" t="s">
        <v>124</v>
      </c>
      <c r="O12" t="s">
        <v>125</v>
      </c>
      <c r="P12" t="s">
        <v>126</v>
      </c>
      <c r="Q12" t="s">
        <v>98</v>
      </c>
      <c r="R12" t="s">
        <v>94</v>
      </c>
      <c r="S12" t="s">
        <v>127</v>
      </c>
      <c r="T12">
        <f t="shared" si="4"/>
        <v>2010</v>
      </c>
      <c r="U12">
        <f t="shared" si="0"/>
        <v>3019</v>
      </c>
      <c r="V12">
        <f t="shared" si="0"/>
        <v>3004</v>
      </c>
      <c r="W12">
        <f t="shared" si="0"/>
        <v>2006</v>
      </c>
      <c r="X12">
        <f t="shared" si="0"/>
        <v>4031</v>
      </c>
      <c r="Y12">
        <f t="shared" si="0"/>
        <v>4017</v>
      </c>
      <c r="Z12">
        <f t="shared" si="0"/>
        <v>4000</v>
      </c>
      <c r="AA12">
        <f t="shared" si="0"/>
        <v>4025</v>
      </c>
      <c r="AB12">
        <f t="shared" si="0"/>
        <v>2008</v>
      </c>
      <c r="AC12">
        <f t="shared" si="0"/>
        <v>3017</v>
      </c>
      <c r="AD12">
        <f t="shared" si="0"/>
        <v>2016</v>
      </c>
      <c r="AE12">
        <f t="shared" si="0"/>
        <v>2003</v>
      </c>
      <c r="AG12">
        <f>_xlfn.XLOOKUP(T12,[1]Sheet1!$A$1:$A$109,[1]Sheet1!$J$1:$J$109)</f>
        <v>2</v>
      </c>
      <c r="AH12">
        <f>_xlfn.XLOOKUP(U12,[1]Sheet1!$A$1:$A$109,[1]Sheet1!$J$1:$J$109)</f>
        <v>2</v>
      </c>
      <c r="AI12">
        <f>_xlfn.XLOOKUP(V12,[1]Sheet1!$A$1:$A$109,[1]Sheet1!$J$1:$J$109)</f>
        <v>3</v>
      </c>
      <c r="AJ12">
        <f>_xlfn.XLOOKUP(W12,[1]Sheet1!$A$1:$A$109,[1]Sheet1!$J$1:$J$109)</f>
        <v>4</v>
      </c>
      <c r="AK12">
        <f>_xlfn.XLOOKUP(X12,[1]Sheet1!$A$1:$A$109,[1]Sheet1!$J$1:$J$109)</f>
        <v>1</v>
      </c>
      <c r="AL12">
        <f>_xlfn.XLOOKUP(Y12,[1]Sheet1!$A$1:$A$109,[1]Sheet1!$J$1:$J$109)</f>
        <v>1</v>
      </c>
      <c r="AM12">
        <f>_xlfn.XLOOKUP(Z12,[1]Sheet1!$A$1:$A$109,[1]Sheet1!$J$1:$J$109)</f>
        <v>2</v>
      </c>
      <c r="AN12">
        <f>_xlfn.XLOOKUP(AA12,[1]Sheet1!$A$1:$A$109,[1]Sheet1!$J$1:$J$109)</f>
        <v>3</v>
      </c>
      <c r="AO12">
        <f>_xlfn.XLOOKUP(AB12,[1]Sheet1!$A$1:$A$109,[1]Sheet1!$J$1:$J$109)</f>
        <v>3</v>
      </c>
      <c r="AP12">
        <f>_xlfn.XLOOKUP(AC12,[1]Sheet1!$A$1:$A$109,[1]Sheet1!$J$1:$J$109)</f>
        <v>2</v>
      </c>
      <c r="AQ12">
        <f>_xlfn.XLOOKUP(AD12,[1]Sheet1!$A$1:$A$109,[1]Sheet1!$J$1:$J$109)</f>
        <v>2</v>
      </c>
      <c r="AR12">
        <f>_xlfn.XLOOKUP(AE12,[1]Sheet1!$A$1:$A$109,[1]Sheet1!$J$1:$J$109)</f>
        <v>1</v>
      </c>
      <c r="AT12">
        <f t="shared" si="5"/>
        <v>3</v>
      </c>
      <c r="AU12">
        <f t="shared" si="1"/>
        <v>5</v>
      </c>
      <c r="AV12">
        <f t="shared" si="1"/>
        <v>3</v>
      </c>
      <c r="AW12">
        <f t="shared" si="1"/>
        <v>1</v>
      </c>
      <c r="AX12">
        <v>6</v>
      </c>
      <c r="AY12">
        <f t="shared" si="6"/>
        <v>3</v>
      </c>
      <c r="AZ12">
        <f t="shared" si="7"/>
        <v>1</v>
      </c>
      <c r="BA12">
        <f t="shared" si="2"/>
        <v>0.6</v>
      </c>
      <c r="BB12">
        <f t="shared" si="2"/>
        <v>1</v>
      </c>
      <c r="BC12">
        <f t="shared" si="2"/>
        <v>3</v>
      </c>
      <c r="BE12">
        <v>500</v>
      </c>
      <c r="BF12">
        <v>500</v>
      </c>
      <c r="BG12">
        <v>500</v>
      </c>
      <c r="BH12">
        <v>500</v>
      </c>
      <c r="BI12" t="str">
        <f t="shared" si="8"/>
        <v>{{1,500}|{2,500}|{3,500}|{4,500}}</v>
      </c>
      <c r="BJ12">
        <v>1</v>
      </c>
      <c r="BK12">
        <v>800</v>
      </c>
      <c r="BL12">
        <v>700</v>
      </c>
      <c r="BN12">
        <f>'sheet1 (2)'!Y11</f>
        <v>1442686</v>
      </c>
      <c r="BO12">
        <f>'sheet1 (2)'!Z11</f>
        <v>700000</v>
      </c>
      <c r="BP12">
        <f>'sheet1 (2)'!AA11</f>
        <v>15027985</v>
      </c>
      <c r="BR12">
        <f t="shared" si="9"/>
        <v>144268</v>
      </c>
      <c r="BS12">
        <f t="shared" si="9"/>
        <v>70000</v>
      </c>
      <c r="BT12">
        <f t="shared" si="9"/>
        <v>1502798</v>
      </c>
      <c r="BV12">
        <f t="shared" si="10"/>
        <v>144268</v>
      </c>
      <c r="BW12">
        <f t="shared" si="10"/>
        <v>70000</v>
      </c>
      <c r="BX12">
        <f t="shared" si="10"/>
        <v>1502798</v>
      </c>
      <c r="BZ12">
        <f t="shared" si="11"/>
        <v>144268</v>
      </c>
      <c r="CA12">
        <f t="shared" si="11"/>
        <v>70000</v>
      </c>
      <c r="CB12">
        <f t="shared" si="11"/>
        <v>1502798</v>
      </c>
      <c r="CD12">
        <f t="shared" si="12"/>
        <v>144268</v>
      </c>
      <c r="CE12">
        <f t="shared" si="12"/>
        <v>70000</v>
      </c>
      <c r="CF12">
        <f t="shared" si="12"/>
        <v>1502798</v>
      </c>
      <c r="CH12" t="str">
        <f t="shared" si="13"/>
        <v>{{5,1,1,144268,0}|</v>
      </c>
      <c r="CI12" t="str">
        <f t="shared" si="3"/>
        <v>{5,1,2,70000,0}|</v>
      </c>
      <c r="CJ12" t="str">
        <f t="shared" si="3"/>
        <v>{5,1,3,1502798,3}}</v>
      </c>
      <c r="CK12" t="str">
        <f t="shared" si="3"/>
        <v/>
      </c>
      <c r="CL12" t="str">
        <f t="shared" si="3"/>
        <v>{{5,1,1,144268,0}|</v>
      </c>
      <c r="CM12" t="str">
        <f t="shared" si="3"/>
        <v>{5,1,2,70000,0}|</v>
      </c>
      <c r="CN12" t="str">
        <f t="shared" si="3"/>
        <v>{5,1,3,1502798,3}}</v>
      </c>
      <c r="CO12" t="str">
        <f t="shared" si="3"/>
        <v/>
      </c>
      <c r="CP12" t="str">
        <f t="shared" si="3"/>
        <v>{{5,1,1,144268,0}|</v>
      </c>
      <c r="CQ12" t="str">
        <f t="shared" si="3"/>
        <v>{5,1,2,70000,0}|</v>
      </c>
      <c r="CR12" t="str">
        <f t="shared" si="3"/>
        <v>{5,1,3,1502798,3}}</v>
      </c>
      <c r="CS12" t="str">
        <f t="shared" si="3"/>
        <v/>
      </c>
      <c r="CT12" t="str">
        <f t="shared" si="3"/>
        <v>{{5,1,1,144268,0}|</v>
      </c>
      <c r="CU12" t="str">
        <f t="shared" si="3"/>
        <v>{5,1,2,70000,0}|</v>
      </c>
      <c r="CV12" t="str">
        <f t="shared" si="3"/>
        <v>{5,1,3,1502798,3}}</v>
      </c>
    </row>
    <row r="13" spans="7:100" x14ac:dyDescent="0.15">
      <c r="G13" t="s">
        <v>27</v>
      </c>
      <c r="H13" t="s">
        <v>98</v>
      </c>
      <c r="I13" t="s">
        <v>108</v>
      </c>
      <c r="J13" t="s">
        <v>104</v>
      </c>
      <c r="K13" t="s">
        <v>126</v>
      </c>
      <c r="L13" t="s">
        <v>92</v>
      </c>
      <c r="M13" t="s">
        <v>128</v>
      </c>
      <c r="N13" t="s">
        <v>111</v>
      </c>
      <c r="O13" t="s">
        <v>123</v>
      </c>
      <c r="P13" t="s">
        <v>95</v>
      </c>
      <c r="Q13" t="s">
        <v>129</v>
      </c>
      <c r="R13" t="s">
        <v>106</v>
      </c>
      <c r="S13" t="s">
        <v>130</v>
      </c>
      <c r="T13">
        <f t="shared" si="4"/>
        <v>3017</v>
      </c>
      <c r="U13">
        <f t="shared" si="0"/>
        <v>3021</v>
      </c>
      <c r="V13">
        <f t="shared" si="0"/>
        <v>2005</v>
      </c>
      <c r="W13">
        <f t="shared" si="0"/>
        <v>2008</v>
      </c>
      <c r="X13">
        <f t="shared" si="0"/>
        <v>4017</v>
      </c>
      <c r="Y13">
        <f t="shared" si="0"/>
        <v>4022</v>
      </c>
      <c r="Z13">
        <f t="shared" si="0"/>
        <v>4027</v>
      </c>
      <c r="AA13">
        <f t="shared" si="0"/>
        <v>4031</v>
      </c>
      <c r="AB13">
        <f t="shared" si="0"/>
        <v>3019</v>
      </c>
      <c r="AC13">
        <f t="shared" si="0"/>
        <v>2003</v>
      </c>
      <c r="AD13">
        <f t="shared" si="0"/>
        <v>2007</v>
      </c>
      <c r="AE13">
        <f t="shared" si="0"/>
        <v>2010</v>
      </c>
      <c r="AG13">
        <f>_xlfn.XLOOKUP(T13,[1]Sheet1!$A$1:$A$109,[1]Sheet1!$J$1:$J$109)</f>
        <v>2</v>
      </c>
      <c r="AH13">
        <f>_xlfn.XLOOKUP(U13,[1]Sheet1!$A$1:$A$109,[1]Sheet1!$J$1:$J$109)</f>
        <v>3</v>
      </c>
      <c r="AI13">
        <f>_xlfn.XLOOKUP(V13,[1]Sheet1!$A$1:$A$109,[1]Sheet1!$J$1:$J$109)</f>
        <v>2</v>
      </c>
      <c r="AJ13">
        <f>_xlfn.XLOOKUP(W13,[1]Sheet1!$A$1:$A$109,[1]Sheet1!$J$1:$J$109)</f>
        <v>3</v>
      </c>
      <c r="AK13">
        <f>_xlfn.XLOOKUP(X13,[1]Sheet1!$A$1:$A$109,[1]Sheet1!$J$1:$J$109)</f>
        <v>1</v>
      </c>
      <c r="AL13">
        <f>_xlfn.XLOOKUP(Y13,[1]Sheet1!$A$1:$A$109,[1]Sheet1!$J$1:$J$109)</f>
        <v>2</v>
      </c>
      <c r="AM13">
        <f>_xlfn.XLOOKUP(Z13,[1]Sheet1!$A$1:$A$109,[1]Sheet1!$J$1:$J$109)</f>
        <v>2</v>
      </c>
      <c r="AN13">
        <f>_xlfn.XLOOKUP(AA13,[1]Sheet1!$A$1:$A$109,[1]Sheet1!$J$1:$J$109)</f>
        <v>1</v>
      </c>
      <c r="AO13">
        <f>_xlfn.XLOOKUP(AB13,[1]Sheet1!$A$1:$A$109,[1]Sheet1!$J$1:$J$109)</f>
        <v>2</v>
      </c>
      <c r="AP13">
        <f>_xlfn.XLOOKUP(AC13,[1]Sheet1!$A$1:$A$109,[1]Sheet1!$J$1:$J$109)</f>
        <v>1</v>
      </c>
      <c r="AQ13">
        <f>_xlfn.XLOOKUP(AD13,[1]Sheet1!$A$1:$A$109,[1]Sheet1!$J$1:$J$109)</f>
        <v>4</v>
      </c>
      <c r="AR13">
        <f>_xlfn.XLOOKUP(AE13,[1]Sheet1!$A$1:$A$109,[1]Sheet1!$J$1:$J$109)</f>
        <v>2</v>
      </c>
      <c r="AT13">
        <f t="shared" si="5"/>
        <v>3</v>
      </c>
      <c r="AU13">
        <f t="shared" si="1"/>
        <v>6</v>
      </c>
      <c r="AV13">
        <f t="shared" si="1"/>
        <v>2</v>
      </c>
      <c r="AW13">
        <f t="shared" si="1"/>
        <v>1</v>
      </c>
      <c r="AX13">
        <v>7</v>
      </c>
      <c r="AY13">
        <f t="shared" si="6"/>
        <v>3</v>
      </c>
      <c r="AZ13">
        <f t="shared" si="7"/>
        <v>1</v>
      </c>
      <c r="BA13">
        <f t="shared" si="2"/>
        <v>0.5</v>
      </c>
      <c r="BB13">
        <f t="shared" si="2"/>
        <v>1.5</v>
      </c>
      <c r="BC13">
        <f t="shared" si="2"/>
        <v>3</v>
      </c>
      <c r="BE13">
        <v>500</v>
      </c>
      <c r="BF13">
        <v>500</v>
      </c>
      <c r="BG13">
        <v>500</v>
      </c>
      <c r="BH13">
        <v>500</v>
      </c>
      <c r="BI13" t="str">
        <f t="shared" si="8"/>
        <v>{{1,500}|{2,500}|{3,500}|{4,500}}</v>
      </c>
      <c r="BJ13">
        <v>1.375</v>
      </c>
      <c r="BK13">
        <v>1100</v>
      </c>
      <c r="BL13">
        <v>1000</v>
      </c>
      <c r="BN13">
        <f>'sheet1 (2)'!Y12</f>
        <v>3366268</v>
      </c>
      <c r="BO13">
        <f>'sheet1 (2)'!Z12</f>
        <v>4480000</v>
      </c>
      <c r="BP13">
        <f>'sheet1 (2)'!AA12</f>
        <v>96179104</v>
      </c>
      <c r="BR13">
        <f t="shared" si="9"/>
        <v>336626</v>
      </c>
      <c r="BS13">
        <f t="shared" si="9"/>
        <v>448000</v>
      </c>
      <c r="BT13">
        <f t="shared" si="9"/>
        <v>9617910</v>
      </c>
      <c r="BV13">
        <f t="shared" si="10"/>
        <v>336626</v>
      </c>
      <c r="BW13">
        <f t="shared" si="10"/>
        <v>448000</v>
      </c>
      <c r="BX13">
        <f t="shared" si="10"/>
        <v>9617910</v>
      </c>
      <c r="BZ13">
        <f t="shared" si="11"/>
        <v>336626</v>
      </c>
      <c r="CA13">
        <f t="shared" si="11"/>
        <v>448000</v>
      </c>
      <c r="CB13">
        <f t="shared" si="11"/>
        <v>9617910</v>
      </c>
      <c r="CD13">
        <f t="shared" si="12"/>
        <v>336626</v>
      </c>
      <c r="CE13">
        <f t="shared" si="12"/>
        <v>448000</v>
      </c>
      <c r="CF13">
        <f t="shared" si="12"/>
        <v>9617910</v>
      </c>
      <c r="CH13" t="str">
        <f t="shared" si="13"/>
        <v>{{5,1,1,336626,0}|</v>
      </c>
      <c r="CI13" t="str">
        <f t="shared" si="3"/>
        <v>{5,1,2,448000,0}|</v>
      </c>
      <c r="CJ13" t="str">
        <f t="shared" si="3"/>
        <v>{5,1,3,9617910,3}}</v>
      </c>
      <c r="CK13" t="str">
        <f t="shared" si="3"/>
        <v/>
      </c>
      <c r="CL13" t="str">
        <f t="shared" si="3"/>
        <v>{{5,1,1,336626,0}|</v>
      </c>
      <c r="CM13" t="str">
        <f t="shared" si="3"/>
        <v>{5,1,2,448000,0}|</v>
      </c>
      <c r="CN13" t="str">
        <f t="shared" si="3"/>
        <v>{5,1,3,9617910,3}}</v>
      </c>
      <c r="CO13" t="str">
        <f t="shared" si="3"/>
        <v/>
      </c>
      <c r="CP13" t="str">
        <f t="shared" si="3"/>
        <v>{{5,1,1,336626,0}|</v>
      </c>
      <c r="CQ13" t="str">
        <f t="shared" si="3"/>
        <v>{5,1,2,448000,0}|</v>
      </c>
      <c r="CR13" t="str">
        <f t="shared" si="3"/>
        <v>{5,1,3,9617910,3}}</v>
      </c>
      <c r="CS13" t="str">
        <f t="shared" si="3"/>
        <v/>
      </c>
      <c r="CT13" t="str">
        <f t="shared" si="3"/>
        <v>{{5,1,1,336626,0}|</v>
      </c>
      <c r="CU13" t="str">
        <f t="shared" si="3"/>
        <v>{5,1,2,448000,0}|</v>
      </c>
      <c r="CV13" t="str">
        <f t="shared" si="3"/>
        <v>{5,1,3,9617910,3}}</v>
      </c>
    </row>
    <row r="14" spans="7:100" x14ac:dyDescent="0.15">
      <c r="G14" t="s">
        <v>28</v>
      </c>
      <c r="H14" t="s">
        <v>131</v>
      </c>
      <c r="I14" t="s">
        <v>129</v>
      </c>
      <c r="J14" t="s">
        <v>120</v>
      </c>
      <c r="K14" t="s">
        <v>131</v>
      </c>
      <c r="L14" t="s">
        <v>124</v>
      </c>
      <c r="M14" t="s">
        <v>111</v>
      </c>
      <c r="N14" t="s">
        <v>132</v>
      </c>
      <c r="O14" t="s">
        <v>101</v>
      </c>
      <c r="P14" t="s">
        <v>119</v>
      </c>
      <c r="Q14" t="s">
        <v>88</v>
      </c>
      <c r="R14" t="s">
        <v>95</v>
      </c>
      <c r="S14" t="s">
        <v>133</v>
      </c>
      <c r="T14">
        <f t="shared" si="4"/>
        <v>2011</v>
      </c>
      <c r="U14">
        <f t="shared" si="0"/>
        <v>2003</v>
      </c>
      <c r="V14">
        <f t="shared" si="0"/>
        <v>3010</v>
      </c>
      <c r="W14">
        <f t="shared" si="0"/>
        <v>2011</v>
      </c>
      <c r="X14">
        <f t="shared" si="0"/>
        <v>4000</v>
      </c>
      <c r="Y14">
        <f t="shared" si="0"/>
        <v>4027</v>
      </c>
      <c r="Z14">
        <f t="shared" si="0"/>
        <v>4015</v>
      </c>
      <c r="AA14">
        <f t="shared" si="0"/>
        <v>4040</v>
      </c>
      <c r="AB14">
        <f t="shared" si="0"/>
        <v>3008</v>
      </c>
      <c r="AC14">
        <f t="shared" si="0"/>
        <v>2009</v>
      </c>
      <c r="AD14">
        <f t="shared" si="0"/>
        <v>3019</v>
      </c>
      <c r="AE14">
        <f t="shared" si="0"/>
        <v>3006</v>
      </c>
      <c r="AG14">
        <f>_xlfn.XLOOKUP(T14,[1]Sheet1!$A$1:$A$109,[1]Sheet1!$J$1:$J$109)</f>
        <v>2</v>
      </c>
      <c r="AH14">
        <f>_xlfn.XLOOKUP(U14,[1]Sheet1!$A$1:$A$109,[1]Sheet1!$J$1:$J$109)</f>
        <v>1</v>
      </c>
      <c r="AI14">
        <f>_xlfn.XLOOKUP(V14,[1]Sheet1!$A$1:$A$109,[1]Sheet1!$J$1:$J$109)</f>
        <v>2</v>
      </c>
      <c r="AJ14">
        <f>_xlfn.XLOOKUP(W14,[1]Sheet1!$A$1:$A$109,[1]Sheet1!$J$1:$J$109)</f>
        <v>2</v>
      </c>
      <c r="AK14">
        <f>_xlfn.XLOOKUP(X14,[1]Sheet1!$A$1:$A$109,[1]Sheet1!$J$1:$J$109)</f>
        <v>2</v>
      </c>
      <c r="AL14">
        <f>_xlfn.XLOOKUP(Y14,[1]Sheet1!$A$1:$A$109,[1]Sheet1!$J$1:$J$109)</f>
        <v>2</v>
      </c>
      <c r="AM14">
        <f>_xlfn.XLOOKUP(Z14,[1]Sheet1!$A$1:$A$109,[1]Sheet1!$J$1:$J$109)</f>
        <v>1</v>
      </c>
      <c r="AN14">
        <f>_xlfn.XLOOKUP(AA14,[1]Sheet1!$A$1:$A$109,[1]Sheet1!$J$1:$J$109)</f>
        <v>3</v>
      </c>
      <c r="AO14">
        <f>_xlfn.XLOOKUP(AB14,[1]Sheet1!$A$1:$A$109,[1]Sheet1!$J$1:$J$109)</f>
        <v>1</v>
      </c>
      <c r="AP14">
        <f>_xlfn.XLOOKUP(AC14,[1]Sheet1!$A$1:$A$109,[1]Sheet1!$J$1:$J$109)</f>
        <v>3</v>
      </c>
      <c r="AQ14">
        <f>_xlfn.XLOOKUP(AD14,[1]Sheet1!$A$1:$A$109,[1]Sheet1!$J$1:$J$109)</f>
        <v>2</v>
      </c>
      <c r="AR14">
        <f>_xlfn.XLOOKUP(AE14,[1]Sheet1!$A$1:$A$109,[1]Sheet1!$J$1:$J$109)</f>
        <v>3</v>
      </c>
      <c r="AT14">
        <f t="shared" si="5"/>
        <v>3</v>
      </c>
      <c r="AU14">
        <f t="shared" si="1"/>
        <v>6</v>
      </c>
      <c r="AV14">
        <f t="shared" si="1"/>
        <v>3</v>
      </c>
      <c r="AW14">
        <f t="shared" si="1"/>
        <v>0</v>
      </c>
      <c r="AX14">
        <v>8</v>
      </c>
      <c r="AY14">
        <f t="shared" si="6"/>
        <v>3</v>
      </c>
      <c r="AZ14">
        <f t="shared" si="7"/>
        <v>1</v>
      </c>
      <c r="BA14">
        <f t="shared" si="2"/>
        <v>0.5</v>
      </c>
      <c r="BB14">
        <f t="shared" si="2"/>
        <v>1</v>
      </c>
      <c r="BC14">
        <f t="shared" si="2"/>
        <v>0</v>
      </c>
      <c r="BE14">
        <v>500</v>
      </c>
      <c r="BF14">
        <v>500</v>
      </c>
      <c r="BG14">
        <v>500</v>
      </c>
      <c r="BH14">
        <v>500</v>
      </c>
      <c r="BI14" t="str">
        <f t="shared" si="8"/>
        <v>{{1,500}|{2,500}|{3,500}|{4,500}}</v>
      </c>
      <c r="BJ14">
        <v>1.5</v>
      </c>
      <c r="BK14">
        <v>1200</v>
      </c>
      <c r="BL14">
        <v>1100</v>
      </c>
      <c r="BN14">
        <f>'sheet1 (2)'!Y13</f>
        <v>3847164</v>
      </c>
      <c r="BO14">
        <f>'sheet1 (2)'!Z13</f>
        <v>5600000</v>
      </c>
      <c r="BP14">
        <f>'sheet1 (2)'!AA13</f>
        <v>120223880</v>
      </c>
      <c r="BR14">
        <f t="shared" si="9"/>
        <v>384716</v>
      </c>
      <c r="BS14">
        <f t="shared" si="9"/>
        <v>560000</v>
      </c>
      <c r="BT14">
        <f t="shared" si="9"/>
        <v>12022388</v>
      </c>
      <c r="BV14">
        <f t="shared" si="10"/>
        <v>384716</v>
      </c>
      <c r="BW14">
        <f t="shared" si="10"/>
        <v>560000</v>
      </c>
      <c r="BX14">
        <f t="shared" si="10"/>
        <v>12022388</v>
      </c>
      <c r="BZ14">
        <f t="shared" si="11"/>
        <v>384716</v>
      </c>
      <c r="CA14">
        <f t="shared" si="11"/>
        <v>560000</v>
      </c>
      <c r="CB14">
        <f t="shared" si="11"/>
        <v>12022388</v>
      </c>
      <c r="CD14">
        <f t="shared" si="12"/>
        <v>384716</v>
      </c>
      <c r="CE14">
        <f t="shared" si="12"/>
        <v>560000</v>
      </c>
      <c r="CF14">
        <f t="shared" si="12"/>
        <v>12022388</v>
      </c>
      <c r="CH14" t="str">
        <f t="shared" si="13"/>
        <v>{{5,1,1,384716,0}|</v>
      </c>
      <c r="CI14" t="str">
        <f t="shared" si="3"/>
        <v>{5,1,2,560000,0}|</v>
      </c>
      <c r="CJ14" t="str">
        <f t="shared" si="3"/>
        <v>{5,1,3,12022388,3}}</v>
      </c>
      <c r="CK14" t="str">
        <f t="shared" si="3"/>
        <v/>
      </c>
      <c r="CL14" t="str">
        <f t="shared" si="3"/>
        <v>{{5,1,1,384716,0}|</v>
      </c>
      <c r="CM14" t="str">
        <f t="shared" si="3"/>
        <v>{5,1,2,560000,0}|</v>
      </c>
      <c r="CN14" t="str">
        <f t="shared" si="3"/>
        <v>{5,1,3,12022388,3}}</v>
      </c>
      <c r="CO14" t="str">
        <f t="shared" si="3"/>
        <v/>
      </c>
      <c r="CP14" t="str">
        <f t="shared" si="3"/>
        <v>{{5,1,1,384716,0}|</v>
      </c>
      <c r="CQ14" t="str">
        <f t="shared" si="3"/>
        <v>{5,1,2,560000,0}|</v>
      </c>
      <c r="CR14" t="str">
        <f t="shared" si="3"/>
        <v>{5,1,3,12022388,3}}</v>
      </c>
      <c r="CS14" t="str">
        <f t="shared" si="3"/>
        <v/>
      </c>
      <c r="CT14" t="str">
        <f t="shared" si="3"/>
        <v>{{5,1,1,384716,0}|</v>
      </c>
      <c r="CU14" t="str">
        <f t="shared" si="3"/>
        <v>{5,1,2,560000,0}|</v>
      </c>
      <c r="CV14" t="str">
        <f t="shared" si="3"/>
        <v>{5,1,3,12022388,3}}</v>
      </c>
    </row>
    <row r="15" spans="7:100" x14ac:dyDescent="0.15">
      <c r="G15" t="s">
        <v>29</v>
      </c>
      <c r="H15" t="s">
        <v>99</v>
      </c>
      <c r="I15" t="s">
        <v>115</v>
      </c>
      <c r="J15" t="s">
        <v>126</v>
      </c>
      <c r="K15" t="s">
        <v>94</v>
      </c>
      <c r="L15" t="s">
        <v>125</v>
      </c>
      <c r="M15" t="s">
        <v>123</v>
      </c>
      <c r="N15" t="s">
        <v>101</v>
      </c>
      <c r="O15" t="s">
        <v>116</v>
      </c>
      <c r="P15" t="s">
        <v>134</v>
      </c>
      <c r="Q15" t="s">
        <v>118</v>
      </c>
      <c r="R15" t="s">
        <v>120</v>
      </c>
      <c r="S15" t="s">
        <v>135</v>
      </c>
      <c r="T15">
        <f t="shared" si="4"/>
        <v>3018</v>
      </c>
      <c r="U15">
        <f t="shared" si="0"/>
        <v>2004</v>
      </c>
      <c r="V15">
        <f t="shared" si="0"/>
        <v>2008</v>
      </c>
      <c r="W15">
        <f t="shared" si="0"/>
        <v>2016</v>
      </c>
      <c r="X15">
        <f t="shared" si="0"/>
        <v>4025</v>
      </c>
      <c r="Y15">
        <f t="shared" si="0"/>
        <v>4031</v>
      </c>
      <c r="Z15">
        <f t="shared" si="0"/>
        <v>4040</v>
      </c>
      <c r="AA15">
        <f t="shared" si="0"/>
        <v>4007</v>
      </c>
      <c r="AB15">
        <f t="shared" si="0"/>
        <v>2010</v>
      </c>
      <c r="AC15">
        <f t="shared" si="0"/>
        <v>3003</v>
      </c>
      <c r="AD15">
        <f t="shared" si="0"/>
        <v>3010</v>
      </c>
      <c r="AE15">
        <f t="shared" si="0"/>
        <v>3017</v>
      </c>
      <c r="AG15">
        <f>_xlfn.XLOOKUP(T15,[1]Sheet1!$A$1:$A$109,[1]Sheet1!$J$1:$J$109)</f>
        <v>4</v>
      </c>
      <c r="AH15">
        <f>_xlfn.XLOOKUP(U15,[1]Sheet1!$A$1:$A$109,[1]Sheet1!$J$1:$J$109)</f>
        <v>2</v>
      </c>
      <c r="AI15">
        <f>_xlfn.XLOOKUP(V15,[1]Sheet1!$A$1:$A$109,[1]Sheet1!$J$1:$J$109)</f>
        <v>3</v>
      </c>
      <c r="AJ15">
        <f>_xlfn.XLOOKUP(W15,[1]Sheet1!$A$1:$A$109,[1]Sheet1!$J$1:$J$109)</f>
        <v>2</v>
      </c>
      <c r="AK15">
        <f>_xlfn.XLOOKUP(X15,[1]Sheet1!$A$1:$A$109,[1]Sheet1!$J$1:$J$109)</f>
        <v>3</v>
      </c>
      <c r="AL15">
        <f>_xlfn.XLOOKUP(Y15,[1]Sheet1!$A$1:$A$109,[1]Sheet1!$J$1:$J$109)</f>
        <v>1</v>
      </c>
      <c r="AM15">
        <f>_xlfn.XLOOKUP(Z15,[1]Sheet1!$A$1:$A$109,[1]Sheet1!$J$1:$J$109)</f>
        <v>3</v>
      </c>
      <c r="AN15">
        <f>_xlfn.XLOOKUP(AA15,[1]Sheet1!$A$1:$A$109,[1]Sheet1!$J$1:$J$109)</f>
        <v>3</v>
      </c>
      <c r="AO15">
        <f>_xlfn.XLOOKUP(AB15,[1]Sheet1!$A$1:$A$109,[1]Sheet1!$J$1:$J$109)</f>
        <v>2</v>
      </c>
      <c r="AP15">
        <f>_xlfn.XLOOKUP(AC15,[1]Sheet1!$A$1:$A$109,[1]Sheet1!$J$1:$J$109)</f>
        <v>3</v>
      </c>
      <c r="AQ15">
        <f>_xlfn.XLOOKUP(AD15,[1]Sheet1!$A$1:$A$109,[1]Sheet1!$J$1:$J$109)</f>
        <v>2</v>
      </c>
      <c r="AR15">
        <f>_xlfn.XLOOKUP(AE15,[1]Sheet1!$A$1:$A$109,[1]Sheet1!$J$1:$J$109)</f>
        <v>2</v>
      </c>
      <c r="AT15">
        <f t="shared" si="5"/>
        <v>1</v>
      </c>
      <c r="AU15">
        <f t="shared" si="1"/>
        <v>5</v>
      </c>
      <c r="AV15">
        <f t="shared" si="1"/>
        <v>5</v>
      </c>
      <c r="AW15">
        <f t="shared" si="1"/>
        <v>1</v>
      </c>
      <c r="AX15">
        <v>9</v>
      </c>
      <c r="AY15">
        <f t="shared" si="6"/>
        <v>3</v>
      </c>
      <c r="AZ15">
        <f t="shared" si="7"/>
        <v>3</v>
      </c>
      <c r="BA15">
        <f t="shared" si="2"/>
        <v>0.6</v>
      </c>
      <c r="BB15">
        <f t="shared" si="2"/>
        <v>0.6</v>
      </c>
      <c r="BC15">
        <f t="shared" si="2"/>
        <v>3</v>
      </c>
      <c r="BE15">
        <v>500</v>
      </c>
      <c r="BF15">
        <v>500</v>
      </c>
      <c r="BG15">
        <v>500</v>
      </c>
      <c r="BH15">
        <v>500</v>
      </c>
      <c r="BI15" t="str">
        <f t="shared" si="8"/>
        <v>{{1,500}|{2,500}|{3,500}|{4,500}}</v>
      </c>
      <c r="BJ15">
        <v>2.75</v>
      </c>
      <c r="BK15">
        <v>1250</v>
      </c>
      <c r="BL15">
        <v>1150</v>
      </c>
      <c r="BN15">
        <f>'sheet1 (2)'!Y14</f>
        <v>4207835</v>
      </c>
      <c r="BO15">
        <f>'sheet1 (2)'!Z14</f>
        <v>7000000</v>
      </c>
      <c r="BP15">
        <f>'sheet1 (2)'!AA14</f>
        <v>150279850</v>
      </c>
      <c r="BR15">
        <f t="shared" si="9"/>
        <v>420783</v>
      </c>
      <c r="BS15">
        <f t="shared" si="9"/>
        <v>700000</v>
      </c>
      <c r="BT15">
        <f t="shared" si="9"/>
        <v>15027985</v>
      </c>
      <c r="BV15">
        <f t="shared" si="10"/>
        <v>420783</v>
      </c>
      <c r="BW15">
        <f t="shared" si="10"/>
        <v>700000</v>
      </c>
      <c r="BX15">
        <f t="shared" si="10"/>
        <v>15027985</v>
      </c>
      <c r="BZ15">
        <f t="shared" si="11"/>
        <v>420783</v>
      </c>
      <c r="CA15">
        <f t="shared" si="11"/>
        <v>700000</v>
      </c>
      <c r="CB15">
        <f t="shared" si="11"/>
        <v>15027985</v>
      </c>
      <c r="CD15">
        <f t="shared" si="12"/>
        <v>420783</v>
      </c>
      <c r="CE15">
        <f t="shared" si="12"/>
        <v>700000</v>
      </c>
      <c r="CF15">
        <f t="shared" si="12"/>
        <v>15027985</v>
      </c>
      <c r="CH15" t="str">
        <f t="shared" si="13"/>
        <v>{{5,1,1,420783,0}|</v>
      </c>
      <c r="CI15" t="str">
        <f t="shared" si="3"/>
        <v>{5,1,2,700000,0}|</v>
      </c>
      <c r="CJ15" t="str">
        <f t="shared" si="3"/>
        <v>{5,1,3,15027985,3}}</v>
      </c>
      <c r="CK15" t="str">
        <f t="shared" si="3"/>
        <v/>
      </c>
      <c r="CL15" t="str">
        <f t="shared" si="3"/>
        <v>{{5,1,1,420783,0}|</v>
      </c>
      <c r="CM15" t="str">
        <f t="shared" si="3"/>
        <v>{5,1,2,700000,0}|</v>
      </c>
      <c r="CN15" t="str">
        <f t="shared" si="3"/>
        <v>{5,1,3,15027985,3}}</v>
      </c>
      <c r="CO15" t="str">
        <f t="shared" si="3"/>
        <v/>
      </c>
      <c r="CP15" t="str">
        <f t="shared" si="3"/>
        <v>{{5,1,1,420783,0}|</v>
      </c>
      <c r="CQ15" t="str">
        <f t="shared" si="3"/>
        <v>{5,1,2,700000,0}|</v>
      </c>
      <c r="CR15" t="str">
        <f t="shared" si="3"/>
        <v>{5,1,3,15027985,3}}</v>
      </c>
      <c r="CS15" t="str">
        <f t="shared" si="3"/>
        <v/>
      </c>
      <c r="CT15" t="str">
        <f t="shared" si="3"/>
        <v>{{5,1,1,420783,0}|</v>
      </c>
      <c r="CU15" t="str">
        <f t="shared" si="3"/>
        <v>{5,1,2,700000,0}|</v>
      </c>
      <c r="CV15" t="str">
        <f t="shared" si="3"/>
        <v>{5,1,3,15027985,3}}</v>
      </c>
    </row>
    <row r="16" spans="7:100" x14ac:dyDescent="0.15">
      <c r="G16" t="s">
        <v>30</v>
      </c>
      <c r="H16" t="s">
        <v>94</v>
      </c>
      <c r="I16" t="s">
        <v>104</v>
      </c>
      <c r="J16" t="s">
        <v>89</v>
      </c>
      <c r="K16" t="s">
        <v>118</v>
      </c>
      <c r="L16" t="s">
        <v>136</v>
      </c>
      <c r="M16" t="s">
        <v>100</v>
      </c>
      <c r="N16" t="s">
        <v>137</v>
      </c>
      <c r="O16" t="s">
        <v>90</v>
      </c>
      <c r="P16" t="s">
        <v>129</v>
      </c>
      <c r="Q16" t="s">
        <v>138</v>
      </c>
      <c r="R16" t="s">
        <v>94</v>
      </c>
      <c r="S16" t="s">
        <v>139</v>
      </c>
      <c r="T16">
        <f t="shared" si="4"/>
        <v>2016</v>
      </c>
      <c r="U16">
        <f t="shared" si="0"/>
        <v>2005</v>
      </c>
      <c r="V16">
        <f t="shared" si="0"/>
        <v>3016</v>
      </c>
      <c r="W16">
        <f t="shared" si="0"/>
        <v>3003</v>
      </c>
      <c r="X16">
        <f t="shared" si="0"/>
        <v>4012</v>
      </c>
      <c r="Y16">
        <f t="shared" si="0"/>
        <v>4038</v>
      </c>
      <c r="Z16">
        <f t="shared" si="0"/>
        <v>4026</v>
      </c>
      <c r="AA16">
        <f t="shared" si="0"/>
        <v>4016</v>
      </c>
      <c r="AB16">
        <f t="shared" si="0"/>
        <v>2003</v>
      </c>
      <c r="AC16">
        <f t="shared" si="0"/>
        <v>3012</v>
      </c>
      <c r="AD16">
        <f t="shared" si="0"/>
        <v>2016</v>
      </c>
      <c r="AE16">
        <f t="shared" si="0"/>
        <v>2005</v>
      </c>
      <c r="AG16">
        <f>_xlfn.XLOOKUP(T16,[1]Sheet1!$A$1:$A$109,[1]Sheet1!$J$1:$J$109)</f>
        <v>2</v>
      </c>
      <c r="AH16">
        <f>_xlfn.XLOOKUP(U16,[1]Sheet1!$A$1:$A$109,[1]Sheet1!$J$1:$J$109)</f>
        <v>2</v>
      </c>
      <c r="AI16">
        <f>_xlfn.XLOOKUP(V16,[1]Sheet1!$A$1:$A$109,[1]Sheet1!$J$1:$J$109)</f>
        <v>2</v>
      </c>
      <c r="AJ16">
        <f>_xlfn.XLOOKUP(W16,[1]Sheet1!$A$1:$A$109,[1]Sheet1!$J$1:$J$109)</f>
        <v>3</v>
      </c>
      <c r="AK16">
        <f>_xlfn.XLOOKUP(X16,[1]Sheet1!$A$1:$A$109,[1]Sheet1!$J$1:$J$109)</f>
        <v>3</v>
      </c>
      <c r="AL16">
        <f>_xlfn.XLOOKUP(Y16,[1]Sheet1!$A$1:$A$109,[1]Sheet1!$J$1:$J$109)</f>
        <v>2</v>
      </c>
      <c r="AM16">
        <f>_xlfn.XLOOKUP(Z16,[1]Sheet1!$A$1:$A$109,[1]Sheet1!$J$1:$J$109)</f>
        <v>3</v>
      </c>
      <c r="AN16">
        <f>_xlfn.XLOOKUP(AA16,[1]Sheet1!$A$1:$A$109,[1]Sheet1!$J$1:$J$109)</f>
        <v>4</v>
      </c>
      <c r="AO16">
        <f>_xlfn.XLOOKUP(AB16,[1]Sheet1!$A$1:$A$109,[1]Sheet1!$J$1:$J$109)</f>
        <v>1</v>
      </c>
      <c r="AP16">
        <f>_xlfn.XLOOKUP(AC16,[1]Sheet1!$A$1:$A$109,[1]Sheet1!$J$1:$J$109)</f>
        <v>2</v>
      </c>
      <c r="AQ16">
        <f>_xlfn.XLOOKUP(AD16,[1]Sheet1!$A$1:$A$109,[1]Sheet1!$J$1:$J$109)</f>
        <v>2</v>
      </c>
      <c r="AR16">
        <f>_xlfn.XLOOKUP(AE16,[1]Sheet1!$A$1:$A$109,[1]Sheet1!$J$1:$J$109)</f>
        <v>2</v>
      </c>
      <c r="AT16" s="7">
        <f t="shared" si="5"/>
        <v>1</v>
      </c>
      <c r="AU16" s="7">
        <f t="shared" si="1"/>
        <v>7</v>
      </c>
      <c r="AV16" s="7">
        <f t="shared" si="1"/>
        <v>3</v>
      </c>
      <c r="AW16" s="7">
        <f t="shared" si="1"/>
        <v>1</v>
      </c>
      <c r="AX16">
        <v>10</v>
      </c>
      <c r="AY16">
        <f t="shared" si="6"/>
        <v>3</v>
      </c>
      <c r="AZ16">
        <f t="shared" si="7"/>
        <v>3</v>
      </c>
      <c r="BA16">
        <f t="shared" si="2"/>
        <v>0.42857142857142855</v>
      </c>
      <c r="BB16">
        <f t="shared" si="2"/>
        <v>1</v>
      </c>
      <c r="BC16">
        <f t="shared" si="2"/>
        <v>3</v>
      </c>
      <c r="BE16">
        <v>500</v>
      </c>
      <c r="BF16">
        <v>500</v>
      </c>
      <c r="BG16">
        <v>500</v>
      </c>
      <c r="BH16">
        <v>500</v>
      </c>
      <c r="BI16" t="str">
        <f t="shared" si="8"/>
        <v>{{1,500}|{2,500}|{3,500}|{4,500}}</v>
      </c>
      <c r="BJ16">
        <v>3</v>
      </c>
      <c r="BK16">
        <v>1300</v>
      </c>
      <c r="BL16">
        <v>1200</v>
      </c>
      <c r="BN16">
        <f>'sheet1 (2)'!Y15</f>
        <v>7213432</v>
      </c>
      <c r="BO16">
        <f>'sheet1 (2)'!Z15</f>
        <v>8400000</v>
      </c>
      <c r="BP16">
        <f>'sheet1 (2)'!AA15</f>
        <v>180335820</v>
      </c>
      <c r="BR16">
        <f t="shared" si="9"/>
        <v>721343</v>
      </c>
      <c r="BS16">
        <f t="shared" si="9"/>
        <v>840000</v>
      </c>
      <c r="BT16">
        <f t="shared" si="9"/>
        <v>18033582</v>
      </c>
      <c r="BV16">
        <f t="shared" si="10"/>
        <v>721343</v>
      </c>
      <c r="BW16">
        <f t="shared" si="10"/>
        <v>840000</v>
      </c>
      <c r="BX16">
        <f t="shared" si="10"/>
        <v>18033582</v>
      </c>
      <c r="BZ16">
        <f t="shared" si="11"/>
        <v>721343</v>
      </c>
      <c r="CA16">
        <f t="shared" si="11"/>
        <v>840000</v>
      </c>
      <c r="CB16">
        <f t="shared" si="11"/>
        <v>18033582</v>
      </c>
      <c r="CD16">
        <f t="shared" si="12"/>
        <v>721343</v>
      </c>
      <c r="CE16">
        <f t="shared" si="12"/>
        <v>840000</v>
      </c>
      <c r="CF16">
        <f t="shared" si="12"/>
        <v>18033582</v>
      </c>
      <c r="CH16" t="str">
        <f t="shared" si="13"/>
        <v>{{5,1,1,721343,0}|</v>
      </c>
      <c r="CI16" t="str">
        <f t="shared" si="3"/>
        <v>{5,1,2,840000,0}|</v>
      </c>
      <c r="CJ16" t="str">
        <f t="shared" si="3"/>
        <v>{5,1,3,18033582,3}}</v>
      </c>
      <c r="CK16" t="str">
        <f t="shared" si="3"/>
        <v/>
      </c>
      <c r="CL16" t="str">
        <f t="shared" si="3"/>
        <v>{{5,1,1,721343,0}|</v>
      </c>
      <c r="CM16" t="str">
        <f t="shared" si="3"/>
        <v>{5,1,2,840000,0}|</v>
      </c>
      <c r="CN16" t="str">
        <f t="shared" si="3"/>
        <v>{5,1,3,18033582,3}}</v>
      </c>
      <c r="CO16" t="str">
        <f t="shared" si="3"/>
        <v/>
      </c>
      <c r="CP16" t="str">
        <f t="shared" si="3"/>
        <v>{{5,1,1,721343,0}|</v>
      </c>
      <c r="CQ16" t="str">
        <f t="shared" si="3"/>
        <v>{5,1,2,840000,0}|</v>
      </c>
      <c r="CR16" t="str">
        <f t="shared" si="3"/>
        <v>{5,1,3,18033582,3}}</v>
      </c>
      <c r="CS16" t="str">
        <f t="shared" si="3"/>
        <v/>
      </c>
      <c r="CT16" t="str">
        <f t="shared" si="3"/>
        <v>{{5,1,1,721343,0}|</v>
      </c>
      <c r="CU16" t="str">
        <f t="shared" si="3"/>
        <v>{5,1,2,840000,0}|</v>
      </c>
      <c r="CV16" t="str">
        <f t="shared" si="3"/>
        <v>{5,1,3,18033582,3}}</v>
      </c>
    </row>
    <row r="17" spans="7:100" x14ac:dyDescent="0.15">
      <c r="G17" t="s">
        <v>31</v>
      </c>
      <c r="H17" t="s">
        <v>95</v>
      </c>
      <c r="I17" t="s">
        <v>105</v>
      </c>
      <c r="J17" t="s">
        <v>113</v>
      </c>
      <c r="K17" t="s">
        <v>119</v>
      </c>
      <c r="L17" t="s">
        <v>140</v>
      </c>
      <c r="M17" t="s">
        <v>102</v>
      </c>
      <c r="N17" t="s">
        <v>112</v>
      </c>
      <c r="O17" t="s">
        <v>128</v>
      </c>
      <c r="P17" t="s">
        <v>138</v>
      </c>
      <c r="Q17" t="s">
        <v>108</v>
      </c>
      <c r="R17" t="s">
        <v>106</v>
      </c>
      <c r="S17" t="s">
        <v>141</v>
      </c>
      <c r="T17">
        <f t="shared" si="4"/>
        <v>3019</v>
      </c>
      <c r="U17">
        <f t="shared" si="0"/>
        <v>2006</v>
      </c>
      <c r="V17">
        <f t="shared" si="0"/>
        <v>2013</v>
      </c>
      <c r="W17">
        <f t="shared" si="0"/>
        <v>3008</v>
      </c>
      <c r="X17">
        <f t="shared" si="0"/>
        <v>4034</v>
      </c>
      <c r="Y17">
        <f t="shared" si="0"/>
        <v>4002</v>
      </c>
      <c r="Z17">
        <f t="shared" si="0"/>
        <v>4014</v>
      </c>
      <c r="AA17">
        <f t="shared" si="0"/>
        <v>4022</v>
      </c>
      <c r="AB17">
        <f t="shared" si="0"/>
        <v>3012</v>
      </c>
      <c r="AC17">
        <f t="shared" si="0"/>
        <v>3021</v>
      </c>
      <c r="AD17">
        <f t="shared" si="0"/>
        <v>2007</v>
      </c>
      <c r="AE17">
        <f t="shared" si="0"/>
        <v>2013</v>
      </c>
      <c r="AG17">
        <f>_xlfn.XLOOKUP(T17,[1]Sheet1!$A$1:$A$109,[1]Sheet1!$J$1:$J$109)</f>
        <v>2</v>
      </c>
      <c r="AH17">
        <f>_xlfn.XLOOKUP(U17,[1]Sheet1!$A$1:$A$109,[1]Sheet1!$J$1:$J$109)</f>
        <v>4</v>
      </c>
      <c r="AI17">
        <f>_xlfn.XLOOKUP(V17,[1]Sheet1!$A$1:$A$109,[1]Sheet1!$J$1:$J$109)</f>
        <v>4</v>
      </c>
      <c r="AJ17">
        <f>_xlfn.XLOOKUP(W17,[1]Sheet1!$A$1:$A$109,[1]Sheet1!$J$1:$J$109)</f>
        <v>1</v>
      </c>
      <c r="AK17">
        <f>_xlfn.XLOOKUP(X17,[1]Sheet1!$A$1:$A$109,[1]Sheet1!$J$1:$J$109)</f>
        <v>2</v>
      </c>
      <c r="AL17">
        <f>_xlfn.XLOOKUP(Y17,[1]Sheet1!$A$1:$A$109,[1]Sheet1!$J$1:$J$109)</f>
        <v>4</v>
      </c>
      <c r="AM17">
        <f>_xlfn.XLOOKUP(Z17,[1]Sheet1!$A$1:$A$109,[1]Sheet1!$J$1:$J$109)</f>
        <v>2</v>
      </c>
      <c r="AN17">
        <f>_xlfn.XLOOKUP(AA17,[1]Sheet1!$A$1:$A$109,[1]Sheet1!$J$1:$J$109)</f>
        <v>2</v>
      </c>
      <c r="AO17">
        <f>_xlfn.XLOOKUP(AB17,[1]Sheet1!$A$1:$A$109,[1]Sheet1!$J$1:$J$109)</f>
        <v>2</v>
      </c>
      <c r="AP17">
        <f>_xlfn.XLOOKUP(AC17,[1]Sheet1!$A$1:$A$109,[1]Sheet1!$J$1:$J$109)</f>
        <v>3</v>
      </c>
      <c r="AQ17">
        <f>_xlfn.XLOOKUP(AD17,[1]Sheet1!$A$1:$A$109,[1]Sheet1!$J$1:$J$109)</f>
        <v>4</v>
      </c>
      <c r="AR17">
        <f>_xlfn.XLOOKUP(AE17,[1]Sheet1!$A$1:$A$109,[1]Sheet1!$J$1:$J$109)</f>
        <v>4</v>
      </c>
      <c r="AT17">
        <f t="shared" si="5"/>
        <v>1</v>
      </c>
      <c r="AU17">
        <f t="shared" si="1"/>
        <v>5</v>
      </c>
      <c r="AV17">
        <f t="shared" si="1"/>
        <v>1</v>
      </c>
      <c r="AW17">
        <f t="shared" si="1"/>
        <v>5</v>
      </c>
      <c r="AX17">
        <v>11</v>
      </c>
      <c r="AY17">
        <f t="shared" si="6"/>
        <v>3</v>
      </c>
      <c r="AZ17">
        <f t="shared" si="7"/>
        <v>3</v>
      </c>
      <c r="BA17">
        <f t="shared" si="2"/>
        <v>0.6</v>
      </c>
      <c r="BB17">
        <f t="shared" si="2"/>
        <v>3</v>
      </c>
      <c r="BC17">
        <f t="shared" si="2"/>
        <v>0.6</v>
      </c>
      <c r="BE17">
        <v>500</v>
      </c>
      <c r="BF17">
        <v>500</v>
      </c>
      <c r="BG17">
        <v>500</v>
      </c>
      <c r="BH17">
        <v>500</v>
      </c>
      <c r="BI17" t="str">
        <f t="shared" si="8"/>
        <v>{{1,500}|{2,500}|{3,500}|{4,500}}</v>
      </c>
      <c r="BN17">
        <f>'sheet1 (2)'!Y16</f>
        <v>8415671</v>
      </c>
      <c r="BO17">
        <f>'sheet1 (2)'!Z16</f>
        <v>8960000</v>
      </c>
      <c r="BP17">
        <f>'sheet1 (2)'!AA16</f>
        <v>192358208</v>
      </c>
      <c r="BR17">
        <f t="shared" si="9"/>
        <v>841567</v>
      </c>
      <c r="BS17">
        <f t="shared" si="9"/>
        <v>896000</v>
      </c>
      <c r="BT17">
        <f t="shared" si="9"/>
        <v>19235820</v>
      </c>
      <c r="BV17">
        <f t="shared" si="10"/>
        <v>841567</v>
      </c>
      <c r="BW17">
        <f t="shared" si="10"/>
        <v>896000</v>
      </c>
      <c r="BX17">
        <f t="shared" si="10"/>
        <v>19235820</v>
      </c>
      <c r="BZ17">
        <f t="shared" si="11"/>
        <v>841567</v>
      </c>
      <c r="CA17">
        <f t="shared" si="11"/>
        <v>896000</v>
      </c>
      <c r="CB17">
        <f t="shared" si="11"/>
        <v>19235820</v>
      </c>
      <c r="CD17">
        <f t="shared" si="12"/>
        <v>841567</v>
      </c>
      <c r="CE17">
        <f t="shared" si="12"/>
        <v>896000</v>
      </c>
      <c r="CF17">
        <f t="shared" si="12"/>
        <v>19235820</v>
      </c>
      <c r="CH17" t="str">
        <f t="shared" si="13"/>
        <v>{{5,1,1,841567,0}|</v>
      </c>
      <c r="CI17" t="str">
        <f t="shared" si="3"/>
        <v>{5,1,2,896000,0}|</v>
      </c>
      <c r="CJ17" t="str">
        <f t="shared" si="3"/>
        <v>{5,1,3,19235820,3}}</v>
      </c>
      <c r="CK17" t="str">
        <f t="shared" si="3"/>
        <v/>
      </c>
      <c r="CL17" t="str">
        <f t="shared" si="3"/>
        <v>{{5,1,1,841567,0}|</v>
      </c>
      <c r="CM17" t="str">
        <f t="shared" si="3"/>
        <v>{5,1,2,896000,0}|</v>
      </c>
      <c r="CN17" t="str">
        <f t="shared" si="3"/>
        <v>{5,1,3,19235820,3}}</v>
      </c>
      <c r="CO17" t="str">
        <f t="shared" si="3"/>
        <v/>
      </c>
      <c r="CP17" t="str">
        <f t="shared" si="3"/>
        <v>{{5,1,1,841567,0}|</v>
      </c>
      <c r="CQ17" t="str">
        <f t="shared" si="3"/>
        <v>{5,1,2,896000,0}|</v>
      </c>
      <c r="CR17" t="str">
        <f t="shared" si="3"/>
        <v>{5,1,3,19235820,3}}</v>
      </c>
      <c r="CS17" t="str">
        <f t="shared" si="3"/>
        <v/>
      </c>
      <c r="CT17" t="str">
        <f t="shared" si="3"/>
        <v>{{5,1,1,841567,0}|</v>
      </c>
      <c r="CU17" t="str">
        <f t="shared" si="3"/>
        <v>{5,1,2,896000,0}|</v>
      </c>
      <c r="CV17" t="str">
        <f t="shared" si="3"/>
        <v>{5,1,3,19235820,3}}</v>
      </c>
    </row>
    <row r="18" spans="7:100" x14ac:dyDescent="0.15">
      <c r="G18" t="s">
        <v>32</v>
      </c>
      <c r="H18" t="s">
        <v>96</v>
      </c>
      <c r="I18" t="s">
        <v>106</v>
      </c>
      <c r="J18" t="s">
        <v>108</v>
      </c>
      <c r="K18" t="s">
        <v>120</v>
      </c>
      <c r="L18" t="s">
        <v>142</v>
      </c>
      <c r="M18" t="s">
        <v>143</v>
      </c>
      <c r="N18" t="s">
        <v>100</v>
      </c>
      <c r="O18" t="s">
        <v>111</v>
      </c>
      <c r="P18" t="s">
        <v>94</v>
      </c>
      <c r="Q18" t="s">
        <v>106</v>
      </c>
      <c r="R18" t="s">
        <v>95</v>
      </c>
      <c r="S18" t="s">
        <v>144</v>
      </c>
      <c r="T18">
        <f t="shared" si="4"/>
        <v>3000</v>
      </c>
      <c r="U18">
        <f t="shared" si="0"/>
        <v>2007</v>
      </c>
      <c r="V18">
        <f t="shared" si="0"/>
        <v>3021</v>
      </c>
      <c r="W18">
        <f t="shared" si="0"/>
        <v>3010</v>
      </c>
      <c r="X18">
        <f t="shared" si="0"/>
        <v>4019</v>
      </c>
      <c r="Y18">
        <f t="shared" si="0"/>
        <v>4009</v>
      </c>
      <c r="Z18">
        <f t="shared" si="0"/>
        <v>4038</v>
      </c>
      <c r="AA18">
        <f t="shared" si="0"/>
        <v>4027</v>
      </c>
      <c r="AB18">
        <f t="shared" si="0"/>
        <v>2016</v>
      </c>
      <c r="AC18">
        <f t="shared" si="0"/>
        <v>2007</v>
      </c>
      <c r="AD18">
        <f t="shared" si="0"/>
        <v>3019</v>
      </c>
      <c r="AE18">
        <f t="shared" si="0"/>
        <v>3009</v>
      </c>
      <c r="AG18">
        <f>_xlfn.XLOOKUP(T18,[1]Sheet1!$A$1:$A$109,[1]Sheet1!$J$1:$J$109)</f>
        <v>4</v>
      </c>
      <c r="AH18">
        <f>_xlfn.XLOOKUP(U18,[1]Sheet1!$A$1:$A$109,[1]Sheet1!$J$1:$J$109)</f>
        <v>4</v>
      </c>
      <c r="AI18">
        <f>_xlfn.XLOOKUP(V18,[1]Sheet1!$A$1:$A$109,[1]Sheet1!$J$1:$J$109)</f>
        <v>3</v>
      </c>
      <c r="AJ18">
        <f>_xlfn.XLOOKUP(W18,[1]Sheet1!$A$1:$A$109,[1]Sheet1!$J$1:$J$109)</f>
        <v>2</v>
      </c>
      <c r="AK18">
        <f>_xlfn.XLOOKUP(X18,[1]Sheet1!$A$1:$A$109,[1]Sheet1!$J$1:$J$109)</f>
        <v>3</v>
      </c>
      <c r="AL18">
        <f>_xlfn.XLOOKUP(Y18,[1]Sheet1!$A$1:$A$109,[1]Sheet1!$J$1:$J$109)</f>
        <v>4</v>
      </c>
      <c r="AM18">
        <f>_xlfn.XLOOKUP(Z18,[1]Sheet1!$A$1:$A$109,[1]Sheet1!$J$1:$J$109)</f>
        <v>2</v>
      </c>
      <c r="AN18">
        <f>_xlfn.XLOOKUP(AA18,[1]Sheet1!$A$1:$A$109,[1]Sheet1!$J$1:$J$109)</f>
        <v>2</v>
      </c>
      <c r="AO18">
        <f>_xlfn.XLOOKUP(AB18,[1]Sheet1!$A$1:$A$109,[1]Sheet1!$J$1:$J$109)</f>
        <v>2</v>
      </c>
      <c r="AP18">
        <f>_xlfn.XLOOKUP(AC18,[1]Sheet1!$A$1:$A$109,[1]Sheet1!$J$1:$J$109)</f>
        <v>4</v>
      </c>
      <c r="AQ18">
        <f>_xlfn.XLOOKUP(AD18,[1]Sheet1!$A$1:$A$109,[1]Sheet1!$J$1:$J$109)</f>
        <v>2</v>
      </c>
      <c r="AR18">
        <f>_xlfn.XLOOKUP(AE18,[1]Sheet1!$A$1:$A$109,[1]Sheet1!$J$1:$J$109)</f>
        <v>1</v>
      </c>
      <c r="AT18">
        <f t="shared" si="5"/>
        <v>1</v>
      </c>
      <c r="AU18">
        <f t="shared" si="1"/>
        <v>5</v>
      </c>
      <c r="AV18">
        <f t="shared" si="1"/>
        <v>2</v>
      </c>
      <c r="AW18">
        <f t="shared" si="1"/>
        <v>4</v>
      </c>
      <c r="AX18">
        <v>12</v>
      </c>
      <c r="AY18">
        <f t="shared" si="6"/>
        <v>3</v>
      </c>
      <c r="AZ18">
        <f t="shared" si="7"/>
        <v>3</v>
      </c>
      <c r="BA18">
        <f t="shared" si="2"/>
        <v>0.6</v>
      </c>
      <c r="BB18">
        <f t="shared" si="2"/>
        <v>1.5</v>
      </c>
      <c r="BC18">
        <f t="shared" si="2"/>
        <v>0.75</v>
      </c>
      <c r="BE18">
        <v>500</v>
      </c>
      <c r="BF18">
        <v>500</v>
      </c>
      <c r="BG18">
        <v>500</v>
      </c>
      <c r="BH18">
        <v>500</v>
      </c>
      <c r="BI18" t="str">
        <f t="shared" si="8"/>
        <v>{{1,500}|{2,500}|{3,500}|{4,500}}</v>
      </c>
      <c r="BN18">
        <f>'sheet1 (2)'!Y17</f>
        <v>285531</v>
      </c>
      <c r="BO18">
        <f>'sheet1 (2)'!Z17</f>
        <v>66500</v>
      </c>
      <c r="BP18">
        <f>'sheet1 (2)'!AA17</f>
        <v>1427658</v>
      </c>
      <c r="BR18">
        <f t="shared" si="9"/>
        <v>28553</v>
      </c>
      <c r="BS18">
        <f t="shared" si="9"/>
        <v>6650</v>
      </c>
      <c r="BT18">
        <f t="shared" si="9"/>
        <v>142765</v>
      </c>
      <c r="BV18">
        <f t="shared" si="10"/>
        <v>28553</v>
      </c>
      <c r="BW18">
        <f t="shared" si="10"/>
        <v>6650</v>
      </c>
      <c r="BX18">
        <f t="shared" si="10"/>
        <v>142765</v>
      </c>
      <c r="BZ18">
        <f t="shared" si="11"/>
        <v>28553</v>
      </c>
      <c r="CA18">
        <f t="shared" si="11"/>
        <v>6650</v>
      </c>
      <c r="CB18">
        <f t="shared" si="11"/>
        <v>142765</v>
      </c>
      <c r="CD18">
        <f t="shared" si="12"/>
        <v>28553</v>
      </c>
      <c r="CE18">
        <f t="shared" si="12"/>
        <v>6650</v>
      </c>
      <c r="CF18">
        <f t="shared" si="12"/>
        <v>142765</v>
      </c>
      <c r="CH18" t="str">
        <f t="shared" si="13"/>
        <v>{{5,1,1,28553,0}|</v>
      </c>
      <c r="CI18" t="str">
        <f t="shared" si="3"/>
        <v>{5,1,2,6650,0}|</v>
      </c>
      <c r="CJ18" t="str">
        <f t="shared" si="3"/>
        <v>{5,1,3,142765,3}}</v>
      </c>
      <c r="CK18" t="str">
        <f t="shared" si="3"/>
        <v/>
      </c>
      <c r="CL18" t="str">
        <f t="shared" si="3"/>
        <v>{{5,1,1,28553,0}|</v>
      </c>
      <c r="CM18" t="str">
        <f t="shared" si="3"/>
        <v>{5,1,2,6650,0}|</v>
      </c>
      <c r="CN18" t="str">
        <f t="shared" si="3"/>
        <v>{5,1,3,142765,3}}</v>
      </c>
      <c r="CO18" t="str">
        <f t="shared" si="3"/>
        <v/>
      </c>
      <c r="CP18" t="str">
        <f t="shared" si="3"/>
        <v>{{5,1,1,28553,0}|</v>
      </c>
      <c r="CQ18" t="str">
        <f t="shared" si="3"/>
        <v>{5,1,2,6650,0}|</v>
      </c>
      <c r="CR18" t="str">
        <f t="shared" si="3"/>
        <v>{5,1,3,142765,3}}</v>
      </c>
      <c r="CS18" t="str">
        <f t="shared" si="3"/>
        <v/>
      </c>
      <c r="CT18" t="str">
        <f t="shared" si="3"/>
        <v>{{5,1,1,28553,0}|</v>
      </c>
      <c r="CU18" t="str">
        <f t="shared" si="3"/>
        <v>{5,1,2,6650,0}|</v>
      </c>
      <c r="CV18" t="str">
        <f t="shared" si="3"/>
        <v>{5,1,3,142765,3}}</v>
      </c>
    </row>
    <row r="19" spans="7:100" x14ac:dyDescent="0.15">
      <c r="G19" t="s">
        <v>33</v>
      </c>
      <c r="H19" t="s">
        <v>108</v>
      </c>
      <c r="I19" t="s">
        <v>126</v>
      </c>
      <c r="J19" t="s">
        <v>118</v>
      </c>
      <c r="K19" t="s">
        <v>87</v>
      </c>
      <c r="L19" t="s">
        <v>102</v>
      </c>
      <c r="M19" t="s">
        <v>90</v>
      </c>
      <c r="N19" t="s">
        <v>125</v>
      </c>
      <c r="O19" t="s">
        <v>91</v>
      </c>
      <c r="P19" t="s">
        <v>104</v>
      </c>
      <c r="Q19" t="s">
        <v>113</v>
      </c>
      <c r="R19" t="s">
        <v>145</v>
      </c>
      <c r="S19" t="s">
        <v>146</v>
      </c>
      <c r="T19">
        <f t="shared" si="4"/>
        <v>3021</v>
      </c>
      <c r="U19">
        <f t="shared" si="0"/>
        <v>2008</v>
      </c>
      <c r="V19">
        <f t="shared" si="0"/>
        <v>3003</v>
      </c>
      <c r="W19">
        <f t="shared" si="0"/>
        <v>3015</v>
      </c>
      <c r="X19">
        <f t="shared" si="0"/>
        <v>4002</v>
      </c>
      <c r="Y19">
        <f t="shared" si="0"/>
        <v>4016</v>
      </c>
      <c r="Z19">
        <f t="shared" si="0"/>
        <v>4025</v>
      </c>
      <c r="AA19">
        <f t="shared" si="0"/>
        <v>4035</v>
      </c>
      <c r="AB19">
        <f t="shared" si="0"/>
        <v>2005</v>
      </c>
      <c r="AC19">
        <f t="shared" si="0"/>
        <v>2013</v>
      </c>
      <c r="AD19">
        <f t="shared" si="0"/>
        <v>3009</v>
      </c>
      <c r="AE19">
        <f t="shared" si="0"/>
        <v>3019</v>
      </c>
      <c r="AG19">
        <f>_xlfn.XLOOKUP(T19,[1]Sheet1!$A$1:$A$109,[1]Sheet1!$J$1:$J$109)</f>
        <v>3</v>
      </c>
      <c r="AH19">
        <f>_xlfn.XLOOKUP(U19,[1]Sheet1!$A$1:$A$109,[1]Sheet1!$J$1:$J$109)</f>
        <v>3</v>
      </c>
      <c r="AI19">
        <f>_xlfn.XLOOKUP(V19,[1]Sheet1!$A$1:$A$109,[1]Sheet1!$J$1:$J$109)</f>
        <v>3</v>
      </c>
      <c r="AJ19">
        <f>_xlfn.XLOOKUP(W19,[1]Sheet1!$A$1:$A$109,[1]Sheet1!$J$1:$J$109)</f>
        <v>1</v>
      </c>
      <c r="AK19">
        <f>_xlfn.XLOOKUP(X19,[1]Sheet1!$A$1:$A$109,[1]Sheet1!$J$1:$J$109)</f>
        <v>4</v>
      </c>
      <c r="AL19">
        <f>_xlfn.XLOOKUP(Y19,[1]Sheet1!$A$1:$A$109,[1]Sheet1!$J$1:$J$109)</f>
        <v>4</v>
      </c>
      <c r="AM19">
        <f>_xlfn.XLOOKUP(Z19,[1]Sheet1!$A$1:$A$109,[1]Sheet1!$J$1:$J$109)</f>
        <v>3</v>
      </c>
      <c r="AN19">
        <f>_xlfn.XLOOKUP(AA19,[1]Sheet1!$A$1:$A$109,[1]Sheet1!$J$1:$J$109)</f>
        <v>2</v>
      </c>
      <c r="AO19">
        <f>_xlfn.XLOOKUP(AB19,[1]Sheet1!$A$1:$A$109,[1]Sheet1!$J$1:$J$109)</f>
        <v>2</v>
      </c>
      <c r="AP19">
        <f>_xlfn.XLOOKUP(AC19,[1]Sheet1!$A$1:$A$109,[1]Sheet1!$J$1:$J$109)</f>
        <v>4</v>
      </c>
      <c r="AQ19">
        <f>_xlfn.XLOOKUP(AD19,[1]Sheet1!$A$1:$A$109,[1]Sheet1!$J$1:$J$109)</f>
        <v>1</v>
      </c>
      <c r="AR19">
        <f>_xlfn.XLOOKUP(AE19,[1]Sheet1!$A$1:$A$109,[1]Sheet1!$J$1:$J$109)</f>
        <v>2</v>
      </c>
      <c r="AT19">
        <f t="shared" si="5"/>
        <v>2</v>
      </c>
      <c r="AU19">
        <f t="shared" si="1"/>
        <v>3</v>
      </c>
      <c r="AV19">
        <f t="shared" si="1"/>
        <v>4</v>
      </c>
      <c r="AW19">
        <f t="shared" si="1"/>
        <v>3</v>
      </c>
      <c r="AX19">
        <v>13</v>
      </c>
      <c r="AY19">
        <f t="shared" si="6"/>
        <v>3</v>
      </c>
      <c r="AZ19">
        <f t="shared" si="7"/>
        <v>1.5</v>
      </c>
      <c r="BA19">
        <f t="shared" si="2"/>
        <v>1</v>
      </c>
      <c r="BB19">
        <f t="shared" si="2"/>
        <v>0.75</v>
      </c>
      <c r="BC19">
        <f t="shared" si="2"/>
        <v>1</v>
      </c>
      <c r="BE19">
        <v>500</v>
      </c>
      <c r="BF19">
        <v>500</v>
      </c>
      <c r="BG19">
        <v>500</v>
      </c>
      <c r="BH19">
        <v>500</v>
      </c>
      <c r="BI19" t="str">
        <f t="shared" si="8"/>
        <v>{{1,500}|{2,500}|{3,500}|{4,500}}</v>
      </c>
      <c r="BN19">
        <f>'sheet1 (2)'!Y18</f>
        <v>443325</v>
      </c>
      <c r="BO19">
        <f>'sheet1 (2)'!Z18</f>
        <v>78750</v>
      </c>
      <c r="BP19">
        <f>'sheet1 (2)'!AA18</f>
        <v>1690648</v>
      </c>
      <c r="BR19">
        <f t="shared" si="9"/>
        <v>44332</v>
      </c>
      <c r="BS19">
        <f t="shared" si="9"/>
        <v>7875</v>
      </c>
      <c r="BT19">
        <f t="shared" si="9"/>
        <v>169064</v>
      </c>
      <c r="BV19">
        <f t="shared" si="10"/>
        <v>44332</v>
      </c>
      <c r="BW19">
        <f t="shared" si="10"/>
        <v>7875</v>
      </c>
      <c r="BX19">
        <f t="shared" si="10"/>
        <v>169064</v>
      </c>
      <c r="BZ19">
        <f t="shared" si="11"/>
        <v>44332</v>
      </c>
      <c r="CA19">
        <f t="shared" si="11"/>
        <v>7875</v>
      </c>
      <c r="CB19">
        <f t="shared" si="11"/>
        <v>169064</v>
      </c>
      <c r="CD19">
        <f t="shared" si="12"/>
        <v>44332</v>
      </c>
      <c r="CE19">
        <f t="shared" si="12"/>
        <v>7875</v>
      </c>
      <c r="CF19">
        <f t="shared" si="12"/>
        <v>169064</v>
      </c>
      <c r="CH19" t="str">
        <f t="shared" si="13"/>
        <v>{{5,1,1,44332,0}|</v>
      </c>
      <c r="CI19" t="str">
        <f t="shared" si="3"/>
        <v>{5,1,2,7875,0}|</v>
      </c>
      <c r="CJ19" t="str">
        <f t="shared" si="3"/>
        <v>{5,1,3,169064,3}}</v>
      </c>
      <c r="CK19" t="str">
        <f t="shared" si="3"/>
        <v/>
      </c>
      <c r="CL19" t="str">
        <f t="shared" si="3"/>
        <v>{{5,1,1,44332,0}|</v>
      </c>
      <c r="CM19" t="str">
        <f t="shared" si="3"/>
        <v>{5,1,2,7875,0}|</v>
      </c>
      <c r="CN19" t="str">
        <f t="shared" si="3"/>
        <v>{5,1,3,169064,3}}</v>
      </c>
      <c r="CO19" t="str">
        <f t="shared" si="3"/>
        <v/>
      </c>
      <c r="CP19" t="str">
        <f t="shared" si="3"/>
        <v>{{5,1,1,44332,0}|</v>
      </c>
      <c r="CQ19" t="str">
        <f t="shared" si="3"/>
        <v>{5,1,2,7875,0}|</v>
      </c>
      <c r="CR19" t="str">
        <f t="shared" si="3"/>
        <v>{5,1,3,169064,3}}</v>
      </c>
      <c r="CS19" t="str">
        <f t="shared" si="3"/>
        <v/>
      </c>
      <c r="CT19" t="str">
        <f t="shared" si="3"/>
        <v>{{5,1,1,44332,0}|</v>
      </c>
      <c r="CU19" t="str">
        <f t="shared" si="3"/>
        <v>{5,1,2,7875,0}|</v>
      </c>
      <c r="CV19" t="str">
        <f t="shared" si="3"/>
        <v>{5,1,3,169064,3}}</v>
      </c>
    </row>
    <row r="20" spans="7:100" x14ac:dyDescent="0.15">
      <c r="G20" t="s">
        <v>34</v>
      </c>
      <c r="H20" t="s">
        <v>118</v>
      </c>
      <c r="I20" t="s">
        <v>134</v>
      </c>
      <c r="J20" t="s">
        <v>115</v>
      </c>
      <c r="K20" t="s">
        <v>99</v>
      </c>
      <c r="L20" t="s">
        <v>111</v>
      </c>
      <c r="M20" t="s">
        <v>142</v>
      </c>
      <c r="N20" t="s">
        <v>112</v>
      </c>
      <c r="O20" t="s">
        <v>102</v>
      </c>
      <c r="P20" t="s">
        <v>98</v>
      </c>
      <c r="Q20" t="s">
        <v>119</v>
      </c>
      <c r="R20" t="s">
        <v>94</v>
      </c>
      <c r="S20" t="s">
        <v>147</v>
      </c>
      <c r="T20">
        <f t="shared" si="4"/>
        <v>3003</v>
      </c>
      <c r="U20">
        <f t="shared" si="0"/>
        <v>2010</v>
      </c>
      <c r="V20">
        <f t="shared" si="0"/>
        <v>2004</v>
      </c>
      <c r="W20">
        <f t="shared" si="0"/>
        <v>3018</v>
      </c>
      <c r="X20">
        <f t="shared" si="0"/>
        <v>4027</v>
      </c>
      <c r="Y20">
        <f t="shared" si="0"/>
        <v>4019</v>
      </c>
      <c r="Z20">
        <f t="shared" si="0"/>
        <v>4014</v>
      </c>
      <c r="AA20">
        <f t="shared" si="0"/>
        <v>4002</v>
      </c>
      <c r="AB20">
        <f t="shared" si="0"/>
        <v>3017</v>
      </c>
      <c r="AC20">
        <f t="shared" si="0"/>
        <v>3008</v>
      </c>
      <c r="AD20">
        <f t="shared" si="0"/>
        <v>2016</v>
      </c>
      <c r="AE20">
        <f t="shared" si="0"/>
        <v>2007</v>
      </c>
      <c r="AG20">
        <f>_xlfn.XLOOKUP(T20,[1]Sheet1!$A$1:$A$109,[1]Sheet1!$J$1:$J$109)</f>
        <v>3</v>
      </c>
      <c r="AH20">
        <f>_xlfn.XLOOKUP(U20,[1]Sheet1!$A$1:$A$109,[1]Sheet1!$J$1:$J$109)</f>
        <v>2</v>
      </c>
      <c r="AI20">
        <f>_xlfn.XLOOKUP(V20,[1]Sheet1!$A$1:$A$109,[1]Sheet1!$J$1:$J$109)</f>
        <v>2</v>
      </c>
      <c r="AJ20">
        <f>_xlfn.XLOOKUP(W20,[1]Sheet1!$A$1:$A$109,[1]Sheet1!$J$1:$J$109)</f>
        <v>4</v>
      </c>
      <c r="AK20">
        <f>_xlfn.XLOOKUP(X20,[1]Sheet1!$A$1:$A$109,[1]Sheet1!$J$1:$J$109)</f>
        <v>2</v>
      </c>
      <c r="AL20">
        <f>_xlfn.XLOOKUP(Y20,[1]Sheet1!$A$1:$A$109,[1]Sheet1!$J$1:$J$109)</f>
        <v>3</v>
      </c>
      <c r="AM20">
        <f>_xlfn.XLOOKUP(Z20,[1]Sheet1!$A$1:$A$109,[1]Sheet1!$J$1:$J$109)</f>
        <v>2</v>
      </c>
      <c r="AN20">
        <f>_xlfn.XLOOKUP(AA20,[1]Sheet1!$A$1:$A$109,[1]Sheet1!$J$1:$J$109)</f>
        <v>4</v>
      </c>
      <c r="AO20">
        <f>_xlfn.XLOOKUP(AB20,[1]Sheet1!$A$1:$A$109,[1]Sheet1!$J$1:$J$109)</f>
        <v>2</v>
      </c>
      <c r="AP20">
        <f>_xlfn.XLOOKUP(AC20,[1]Sheet1!$A$1:$A$109,[1]Sheet1!$J$1:$J$109)</f>
        <v>1</v>
      </c>
      <c r="AQ20">
        <f>_xlfn.XLOOKUP(AD20,[1]Sheet1!$A$1:$A$109,[1]Sheet1!$J$1:$J$109)</f>
        <v>2</v>
      </c>
      <c r="AR20">
        <f>_xlfn.XLOOKUP(AE20,[1]Sheet1!$A$1:$A$109,[1]Sheet1!$J$1:$J$109)</f>
        <v>4</v>
      </c>
      <c r="AT20">
        <f t="shared" si="5"/>
        <v>1</v>
      </c>
      <c r="AU20">
        <f t="shared" si="1"/>
        <v>6</v>
      </c>
      <c r="AV20">
        <f t="shared" si="1"/>
        <v>2</v>
      </c>
      <c r="AW20">
        <f t="shared" si="1"/>
        <v>3</v>
      </c>
      <c r="AX20">
        <v>14</v>
      </c>
      <c r="AY20">
        <f t="shared" si="6"/>
        <v>3</v>
      </c>
      <c r="AZ20">
        <f t="shared" si="7"/>
        <v>3</v>
      </c>
      <c r="BA20">
        <f t="shared" si="2"/>
        <v>0.5</v>
      </c>
      <c r="BB20">
        <f t="shared" si="2"/>
        <v>1.5</v>
      </c>
      <c r="BC20">
        <f t="shared" si="2"/>
        <v>1</v>
      </c>
      <c r="BE20">
        <v>500</v>
      </c>
      <c r="BF20">
        <v>500</v>
      </c>
      <c r="BG20">
        <v>500</v>
      </c>
      <c r="BH20">
        <v>500</v>
      </c>
      <c r="BI20" t="str">
        <f t="shared" si="8"/>
        <v>{{1,500}|{2,500}|{3,500}|{4,500}}</v>
      </c>
      <c r="BN20">
        <f>'sheet1 (2)'!Y19</f>
        <v>886651</v>
      </c>
      <c r="BO20">
        <f>'sheet1 (2)'!Z19</f>
        <v>136500</v>
      </c>
      <c r="BP20">
        <f>'sheet1 (2)'!AA19</f>
        <v>2930457</v>
      </c>
      <c r="BR20">
        <f t="shared" si="9"/>
        <v>88665</v>
      </c>
      <c r="BS20">
        <f t="shared" si="9"/>
        <v>13650</v>
      </c>
      <c r="BT20">
        <f t="shared" si="9"/>
        <v>293045</v>
      </c>
      <c r="BV20">
        <f t="shared" si="10"/>
        <v>88665</v>
      </c>
      <c r="BW20">
        <f t="shared" si="10"/>
        <v>13650</v>
      </c>
      <c r="BX20">
        <f t="shared" si="10"/>
        <v>293045</v>
      </c>
      <c r="BZ20">
        <f t="shared" si="11"/>
        <v>88665</v>
      </c>
      <c r="CA20">
        <f t="shared" si="11"/>
        <v>13650</v>
      </c>
      <c r="CB20">
        <f t="shared" si="11"/>
        <v>293045</v>
      </c>
      <c r="CD20">
        <f t="shared" si="12"/>
        <v>88665</v>
      </c>
      <c r="CE20">
        <f t="shared" si="12"/>
        <v>13650</v>
      </c>
      <c r="CF20">
        <f t="shared" si="12"/>
        <v>293045</v>
      </c>
      <c r="CH20" t="str">
        <f t="shared" si="13"/>
        <v>{{5,1,1,88665,0}|</v>
      </c>
      <c r="CI20" t="str">
        <f t="shared" si="3"/>
        <v>{5,1,2,13650,0}|</v>
      </c>
      <c r="CJ20" t="str">
        <f t="shared" si="3"/>
        <v>{5,1,3,293045,3}}</v>
      </c>
      <c r="CK20" t="str">
        <f t="shared" si="3"/>
        <v/>
      </c>
      <c r="CL20" t="str">
        <f t="shared" si="3"/>
        <v>{{5,1,1,88665,0}|</v>
      </c>
      <c r="CM20" t="str">
        <f t="shared" si="3"/>
        <v>{5,1,2,13650,0}|</v>
      </c>
      <c r="CN20" t="str">
        <f t="shared" si="3"/>
        <v>{5,1,3,293045,3}}</v>
      </c>
      <c r="CO20" t="str">
        <f t="shared" si="3"/>
        <v/>
      </c>
      <c r="CP20" t="str">
        <f t="shared" si="3"/>
        <v>{{5,1,1,88665,0}|</v>
      </c>
      <c r="CQ20" t="str">
        <f t="shared" si="3"/>
        <v>{5,1,2,13650,0}|</v>
      </c>
      <c r="CR20" t="str">
        <f t="shared" si="3"/>
        <v>{5,1,3,293045,3}}</v>
      </c>
      <c r="CS20" t="str">
        <f t="shared" si="3"/>
        <v/>
      </c>
      <c r="CT20" t="str">
        <f t="shared" si="3"/>
        <v>{{5,1,1,88665,0}|</v>
      </c>
      <c r="CU20" t="str">
        <f t="shared" si="3"/>
        <v>{5,1,2,13650,0}|</v>
      </c>
      <c r="CV20" t="str">
        <f t="shared" si="3"/>
        <v>{5,1,3,293045,3}}</v>
      </c>
    </row>
    <row r="21" spans="7:100" x14ac:dyDescent="0.15">
      <c r="G21" t="s">
        <v>35</v>
      </c>
      <c r="H21" t="s">
        <v>129</v>
      </c>
      <c r="I21" t="s">
        <v>131</v>
      </c>
      <c r="J21" t="s">
        <v>145</v>
      </c>
      <c r="K21" t="s">
        <v>108</v>
      </c>
      <c r="L21" t="s">
        <v>112</v>
      </c>
      <c r="M21" t="s">
        <v>125</v>
      </c>
      <c r="N21" t="s">
        <v>93</v>
      </c>
      <c r="O21" t="s">
        <v>136</v>
      </c>
      <c r="P21" t="s">
        <v>122</v>
      </c>
      <c r="Q21" t="s">
        <v>98</v>
      </c>
      <c r="R21" t="s">
        <v>105</v>
      </c>
      <c r="S21" t="s">
        <v>148</v>
      </c>
      <c r="T21">
        <f t="shared" si="4"/>
        <v>2003</v>
      </c>
      <c r="U21">
        <f t="shared" si="0"/>
        <v>2011</v>
      </c>
      <c r="V21">
        <f t="shared" si="0"/>
        <v>3009</v>
      </c>
      <c r="W21">
        <f t="shared" si="0"/>
        <v>3021</v>
      </c>
      <c r="X21">
        <f t="shared" si="0"/>
        <v>4014</v>
      </c>
      <c r="Y21">
        <f t="shared" si="0"/>
        <v>4025</v>
      </c>
      <c r="Z21">
        <f t="shared" si="0"/>
        <v>4036</v>
      </c>
      <c r="AA21">
        <f t="shared" si="0"/>
        <v>4012</v>
      </c>
      <c r="AB21">
        <f t="shared" si="0"/>
        <v>3004</v>
      </c>
      <c r="AC21">
        <f t="shared" si="0"/>
        <v>3017</v>
      </c>
      <c r="AD21">
        <f t="shared" si="0"/>
        <v>2006</v>
      </c>
      <c r="AE21">
        <f t="shared" si="0"/>
        <v>3000</v>
      </c>
      <c r="AG21">
        <f>_xlfn.XLOOKUP(T21,[1]Sheet1!$A$1:$A$109,[1]Sheet1!$J$1:$J$109)</f>
        <v>1</v>
      </c>
      <c r="AH21">
        <f>_xlfn.XLOOKUP(U21,[1]Sheet1!$A$1:$A$109,[1]Sheet1!$J$1:$J$109)</f>
        <v>2</v>
      </c>
      <c r="AI21">
        <f>_xlfn.XLOOKUP(V21,[1]Sheet1!$A$1:$A$109,[1]Sheet1!$J$1:$J$109)</f>
        <v>1</v>
      </c>
      <c r="AJ21">
        <f>_xlfn.XLOOKUP(W21,[1]Sheet1!$A$1:$A$109,[1]Sheet1!$J$1:$J$109)</f>
        <v>3</v>
      </c>
      <c r="AK21">
        <f>_xlfn.XLOOKUP(X21,[1]Sheet1!$A$1:$A$109,[1]Sheet1!$J$1:$J$109)</f>
        <v>2</v>
      </c>
      <c r="AL21">
        <f>_xlfn.XLOOKUP(Y21,[1]Sheet1!$A$1:$A$109,[1]Sheet1!$J$1:$J$109)</f>
        <v>3</v>
      </c>
      <c r="AM21">
        <f>_xlfn.XLOOKUP(Z21,[1]Sheet1!$A$1:$A$109,[1]Sheet1!$J$1:$J$109)</f>
        <v>4</v>
      </c>
      <c r="AN21">
        <f>_xlfn.XLOOKUP(AA21,[1]Sheet1!$A$1:$A$109,[1]Sheet1!$J$1:$J$109)</f>
        <v>3</v>
      </c>
      <c r="AO21">
        <f>_xlfn.XLOOKUP(AB21,[1]Sheet1!$A$1:$A$109,[1]Sheet1!$J$1:$J$109)</f>
        <v>3</v>
      </c>
      <c r="AP21">
        <f>_xlfn.XLOOKUP(AC21,[1]Sheet1!$A$1:$A$109,[1]Sheet1!$J$1:$J$109)</f>
        <v>2</v>
      </c>
      <c r="AQ21">
        <f>_xlfn.XLOOKUP(AD21,[1]Sheet1!$A$1:$A$109,[1]Sheet1!$J$1:$J$109)</f>
        <v>4</v>
      </c>
      <c r="AR21">
        <f>_xlfn.XLOOKUP(AE21,[1]Sheet1!$A$1:$A$109,[1]Sheet1!$J$1:$J$109)</f>
        <v>4</v>
      </c>
      <c r="AT21">
        <f t="shared" si="5"/>
        <v>2</v>
      </c>
      <c r="AU21">
        <f t="shared" si="1"/>
        <v>3</v>
      </c>
      <c r="AV21">
        <f t="shared" si="1"/>
        <v>4</v>
      </c>
      <c r="AW21">
        <f t="shared" si="1"/>
        <v>3</v>
      </c>
      <c r="AX21">
        <v>15</v>
      </c>
      <c r="AY21">
        <f t="shared" si="6"/>
        <v>3</v>
      </c>
      <c r="AZ21">
        <f t="shared" si="7"/>
        <v>1.5</v>
      </c>
      <c r="BA21">
        <f t="shared" si="2"/>
        <v>1</v>
      </c>
      <c r="BB21">
        <f t="shared" si="2"/>
        <v>0.75</v>
      </c>
      <c r="BC21">
        <f t="shared" si="2"/>
        <v>1</v>
      </c>
      <c r="BE21">
        <v>500</v>
      </c>
      <c r="BF21">
        <v>500</v>
      </c>
      <c r="BG21">
        <v>500</v>
      </c>
      <c r="BH21">
        <v>500</v>
      </c>
      <c r="BI21" t="str">
        <f t="shared" si="8"/>
        <v>{{1,500}|{2,500}|{3,500}|{4,500}}</v>
      </c>
      <c r="BN21">
        <f>'sheet1 (2)'!Y20</f>
        <v>1045947</v>
      </c>
      <c r="BO21">
        <f>'sheet1 (2)'!Z20</f>
        <v>831600</v>
      </c>
      <c r="BP21">
        <f>'sheet1 (2)'!AA20</f>
        <v>17853246</v>
      </c>
      <c r="BR21">
        <f t="shared" si="9"/>
        <v>104594</v>
      </c>
      <c r="BS21">
        <f t="shared" si="9"/>
        <v>83160</v>
      </c>
      <c r="BT21">
        <f t="shared" si="9"/>
        <v>1785324</v>
      </c>
      <c r="BV21">
        <f t="shared" si="10"/>
        <v>104594</v>
      </c>
      <c r="BW21">
        <f t="shared" si="10"/>
        <v>83160</v>
      </c>
      <c r="BX21">
        <f t="shared" si="10"/>
        <v>1785324</v>
      </c>
      <c r="BZ21">
        <f t="shared" si="11"/>
        <v>104594</v>
      </c>
      <c r="CA21">
        <f t="shared" si="11"/>
        <v>83160</v>
      </c>
      <c r="CB21">
        <f t="shared" si="11"/>
        <v>1785324</v>
      </c>
      <c r="CD21">
        <f t="shared" si="12"/>
        <v>104594</v>
      </c>
      <c r="CE21">
        <f t="shared" si="12"/>
        <v>83160</v>
      </c>
      <c r="CF21">
        <f t="shared" si="12"/>
        <v>1785324</v>
      </c>
      <c r="CH21" t="str">
        <f t="shared" si="13"/>
        <v>{{5,1,1,104594,0}|</v>
      </c>
      <c r="CI21" t="str">
        <f t="shared" si="3"/>
        <v>{5,1,2,83160,0}|</v>
      </c>
      <c r="CJ21" t="str">
        <f t="shared" si="3"/>
        <v>{5,1,3,1785324,3}}</v>
      </c>
      <c r="CK21" t="str">
        <f t="shared" si="3"/>
        <v/>
      </c>
      <c r="CL21" t="str">
        <f t="shared" si="3"/>
        <v>{{5,1,1,104594,0}|</v>
      </c>
      <c r="CM21" t="str">
        <f t="shared" si="3"/>
        <v>{5,1,2,83160,0}|</v>
      </c>
      <c r="CN21" t="str">
        <f t="shared" si="3"/>
        <v>{5,1,3,1785324,3}}</v>
      </c>
      <c r="CO21" t="str">
        <f t="shared" si="3"/>
        <v/>
      </c>
      <c r="CP21" t="str">
        <f t="shared" si="3"/>
        <v>{{5,1,1,104594,0}|</v>
      </c>
      <c r="CQ21" t="str">
        <f t="shared" si="3"/>
        <v>{5,1,2,83160,0}|</v>
      </c>
      <c r="CR21" t="str">
        <f t="shared" si="3"/>
        <v>{5,1,3,1785324,3}}</v>
      </c>
      <c r="CS21" t="str">
        <f t="shared" si="3"/>
        <v/>
      </c>
      <c r="CT21" t="str">
        <f t="shared" si="3"/>
        <v>{{5,1,1,104594,0}|</v>
      </c>
      <c r="CU21" t="str">
        <f t="shared" si="3"/>
        <v>{5,1,2,83160,0}|</v>
      </c>
      <c r="CV21" t="str">
        <f t="shared" si="3"/>
        <v>{5,1,3,1785324,3}}</v>
      </c>
    </row>
    <row r="22" spans="7:100" x14ac:dyDescent="0.15">
      <c r="G22" t="s">
        <v>36</v>
      </c>
      <c r="H22" t="s">
        <v>122</v>
      </c>
      <c r="I22" t="s">
        <v>113</v>
      </c>
      <c r="J22" t="s">
        <v>126</v>
      </c>
      <c r="K22" t="s">
        <v>129</v>
      </c>
      <c r="L22" t="s">
        <v>93</v>
      </c>
      <c r="M22" t="s">
        <v>149</v>
      </c>
      <c r="N22" t="s">
        <v>109</v>
      </c>
      <c r="O22" t="s">
        <v>117</v>
      </c>
      <c r="P22" t="s">
        <v>126</v>
      </c>
      <c r="Q22" t="s">
        <v>115</v>
      </c>
      <c r="R22" t="s">
        <v>95</v>
      </c>
      <c r="S22" t="s">
        <v>150</v>
      </c>
      <c r="T22">
        <f t="shared" si="4"/>
        <v>3004</v>
      </c>
      <c r="U22">
        <f t="shared" si="0"/>
        <v>2013</v>
      </c>
      <c r="V22">
        <f t="shared" si="0"/>
        <v>2008</v>
      </c>
      <c r="W22">
        <f t="shared" si="0"/>
        <v>2003</v>
      </c>
      <c r="X22">
        <f t="shared" si="0"/>
        <v>4036</v>
      </c>
      <c r="Y22">
        <f t="shared" si="0"/>
        <v>4030</v>
      </c>
      <c r="Z22">
        <f t="shared" si="0"/>
        <v>4023</v>
      </c>
      <c r="AA22">
        <f t="shared" si="0"/>
        <v>4018</v>
      </c>
      <c r="AB22">
        <f t="shared" si="0"/>
        <v>2008</v>
      </c>
      <c r="AC22">
        <f t="shared" si="0"/>
        <v>2004</v>
      </c>
      <c r="AD22">
        <f t="shared" si="0"/>
        <v>3019</v>
      </c>
      <c r="AE22">
        <f t="shared" si="0"/>
        <v>3012</v>
      </c>
      <c r="AG22">
        <f>_xlfn.XLOOKUP(T22,[1]Sheet1!$A$1:$A$109,[1]Sheet1!$J$1:$J$109)</f>
        <v>3</v>
      </c>
      <c r="AH22">
        <f>_xlfn.XLOOKUP(U22,[1]Sheet1!$A$1:$A$109,[1]Sheet1!$J$1:$J$109)</f>
        <v>4</v>
      </c>
      <c r="AI22">
        <f>_xlfn.XLOOKUP(V22,[1]Sheet1!$A$1:$A$109,[1]Sheet1!$J$1:$J$109)</f>
        <v>3</v>
      </c>
      <c r="AJ22">
        <f>_xlfn.XLOOKUP(W22,[1]Sheet1!$A$1:$A$109,[1]Sheet1!$J$1:$J$109)</f>
        <v>1</v>
      </c>
      <c r="AK22">
        <f>_xlfn.XLOOKUP(X22,[1]Sheet1!$A$1:$A$109,[1]Sheet1!$J$1:$J$109)</f>
        <v>4</v>
      </c>
      <c r="AL22">
        <f>_xlfn.XLOOKUP(Y22,[1]Sheet1!$A$1:$A$109,[1]Sheet1!$J$1:$J$109)</f>
        <v>1</v>
      </c>
      <c r="AM22">
        <f>_xlfn.XLOOKUP(Z22,[1]Sheet1!$A$1:$A$109,[1]Sheet1!$J$1:$J$109)</f>
        <v>4</v>
      </c>
      <c r="AN22">
        <f>_xlfn.XLOOKUP(AA22,[1]Sheet1!$A$1:$A$109,[1]Sheet1!$J$1:$J$109)</f>
        <v>3</v>
      </c>
      <c r="AO22">
        <f>_xlfn.XLOOKUP(AB22,[1]Sheet1!$A$1:$A$109,[1]Sheet1!$J$1:$J$109)</f>
        <v>3</v>
      </c>
      <c r="AP22">
        <f>_xlfn.XLOOKUP(AC22,[1]Sheet1!$A$1:$A$109,[1]Sheet1!$J$1:$J$109)</f>
        <v>2</v>
      </c>
      <c r="AQ22">
        <f>_xlfn.XLOOKUP(AD22,[1]Sheet1!$A$1:$A$109,[1]Sheet1!$J$1:$J$109)</f>
        <v>2</v>
      </c>
      <c r="AR22">
        <f>_xlfn.XLOOKUP(AE22,[1]Sheet1!$A$1:$A$109,[1]Sheet1!$J$1:$J$109)</f>
        <v>2</v>
      </c>
      <c r="AT22">
        <f t="shared" si="5"/>
        <v>2</v>
      </c>
      <c r="AU22">
        <f t="shared" si="1"/>
        <v>3</v>
      </c>
      <c r="AV22">
        <f t="shared" si="1"/>
        <v>4</v>
      </c>
      <c r="AW22">
        <f t="shared" si="1"/>
        <v>3</v>
      </c>
      <c r="AX22">
        <v>16</v>
      </c>
      <c r="AY22">
        <f t="shared" si="6"/>
        <v>3</v>
      </c>
      <c r="AZ22">
        <f t="shared" si="7"/>
        <v>1.5</v>
      </c>
      <c r="BA22">
        <f t="shared" si="2"/>
        <v>1</v>
      </c>
      <c r="BB22">
        <f t="shared" si="2"/>
        <v>0.75</v>
      </c>
      <c r="BC22">
        <f t="shared" si="2"/>
        <v>1</v>
      </c>
      <c r="BE22">
        <v>500</v>
      </c>
      <c r="BF22">
        <v>500</v>
      </c>
      <c r="BG22">
        <v>500</v>
      </c>
      <c r="BH22">
        <v>500</v>
      </c>
      <c r="BI22" t="str">
        <f t="shared" si="8"/>
        <v>{{1,500}|{2,500}|{3,500}|{4,500}}</v>
      </c>
      <c r="BN22">
        <f>'sheet1 (2)'!Y21</f>
        <v>1586955</v>
      </c>
      <c r="BO22">
        <f>'sheet1 (2)'!Z21</f>
        <v>980000</v>
      </c>
      <c r="BP22">
        <f>'sheet1 (2)'!AA21</f>
        <v>21039179</v>
      </c>
      <c r="BR22">
        <f t="shared" si="9"/>
        <v>158695</v>
      </c>
      <c r="BS22">
        <f t="shared" si="9"/>
        <v>98000</v>
      </c>
      <c r="BT22">
        <f t="shared" si="9"/>
        <v>2103917</v>
      </c>
      <c r="BV22">
        <f t="shared" si="10"/>
        <v>158695</v>
      </c>
      <c r="BW22">
        <f t="shared" si="10"/>
        <v>98000</v>
      </c>
      <c r="BX22">
        <f t="shared" si="10"/>
        <v>2103917</v>
      </c>
      <c r="BZ22">
        <f t="shared" si="11"/>
        <v>158695</v>
      </c>
      <c r="CA22">
        <f t="shared" si="11"/>
        <v>98000</v>
      </c>
      <c r="CB22">
        <f t="shared" si="11"/>
        <v>2103917</v>
      </c>
      <c r="CD22">
        <f t="shared" si="12"/>
        <v>158695</v>
      </c>
      <c r="CE22">
        <f t="shared" si="12"/>
        <v>98000</v>
      </c>
      <c r="CF22">
        <f t="shared" si="12"/>
        <v>2103917</v>
      </c>
      <c r="CH22" t="str">
        <f t="shared" si="13"/>
        <v>{{5,1,1,158695,0}|</v>
      </c>
      <c r="CI22" t="str">
        <f t="shared" si="3"/>
        <v>{5,1,2,98000,0}|</v>
      </c>
      <c r="CJ22" t="str">
        <f t="shared" si="3"/>
        <v>{5,1,3,2103917,3}}</v>
      </c>
      <c r="CK22" t="str">
        <f t="shared" si="3"/>
        <v/>
      </c>
      <c r="CL22" t="str">
        <f t="shared" si="3"/>
        <v>{{5,1,1,158695,0}|</v>
      </c>
      <c r="CM22" t="str">
        <f t="shared" si="3"/>
        <v>{5,1,2,98000,0}|</v>
      </c>
      <c r="CN22" t="str">
        <f t="shared" si="3"/>
        <v>{5,1,3,2103917,3}}</v>
      </c>
      <c r="CO22" t="str">
        <f t="shared" si="3"/>
        <v/>
      </c>
      <c r="CP22" t="str">
        <f t="shared" si="3"/>
        <v>{{5,1,1,158695,0}|</v>
      </c>
      <c r="CQ22" t="str">
        <f t="shared" si="3"/>
        <v>{5,1,2,98000,0}|</v>
      </c>
      <c r="CR22" t="str">
        <f t="shared" si="3"/>
        <v>{5,1,3,2103917,3}}</v>
      </c>
      <c r="CS22" t="str">
        <f t="shared" si="3"/>
        <v/>
      </c>
      <c r="CT22" t="str">
        <f t="shared" si="3"/>
        <v>{{5,1,1,158695,0}|</v>
      </c>
      <c r="CU22" t="str">
        <f t="shared" si="3"/>
        <v>{5,1,2,98000,0}|</v>
      </c>
      <c r="CV22" t="str">
        <f t="shared" si="3"/>
        <v>{5,1,3,2103917,3}}</v>
      </c>
    </row>
    <row r="23" spans="7:100" x14ac:dyDescent="0.15">
      <c r="G23" t="s">
        <v>37</v>
      </c>
      <c r="H23" t="s">
        <v>115</v>
      </c>
      <c r="I23" t="s">
        <v>94</v>
      </c>
      <c r="J23" t="s">
        <v>87</v>
      </c>
      <c r="K23" t="s">
        <v>105</v>
      </c>
      <c r="L23" t="s">
        <v>128</v>
      </c>
      <c r="M23" t="s">
        <v>91</v>
      </c>
      <c r="N23" t="s">
        <v>136</v>
      </c>
      <c r="O23" t="s">
        <v>125</v>
      </c>
      <c r="P23" t="s">
        <v>95</v>
      </c>
      <c r="Q23" t="s">
        <v>134</v>
      </c>
      <c r="R23" t="s">
        <v>145</v>
      </c>
      <c r="S23" t="s">
        <v>151</v>
      </c>
      <c r="T23">
        <f t="shared" si="4"/>
        <v>2004</v>
      </c>
      <c r="U23">
        <f t="shared" si="4"/>
        <v>2016</v>
      </c>
      <c r="V23">
        <f t="shared" si="4"/>
        <v>3015</v>
      </c>
      <c r="W23">
        <f t="shared" si="4"/>
        <v>2006</v>
      </c>
      <c r="X23">
        <f t="shared" si="4"/>
        <v>4022</v>
      </c>
      <c r="Y23">
        <f t="shared" si="4"/>
        <v>4035</v>
      </c>
      <c r="Z23">
        <f t="shared" si="4"/>
        <v>4012</v>
      </c>
      <c r="AA23">
        <f t="shared" si="4"/>
        <v>4025</v>
      </c>
      <c r="AB23">
        <f t="shared" si="4"/>
        <v>3019</v>
      </c>
      <c r="AC23">
        <f t="shared" si="4"/>
        <v>2010</v>
      </c>
      <c r="AD23">
        <f t="shared" si="4"/>
        <v>3009</v>
      </c>
      <c r="AE23">
        <f t="shared" si="4"/>
        <v>2000</v>
      </c>
      <c r="AG23">
        <f>_xlfn.XLOOKUP(T23,[1]Sheet1!$A$1:$A$109,[1]Sheet1!$J$1:$J$109)</f>
        <v>2</v>
      </c>
      <c r="AH23">
        <f>_xlfn.XLOOKUP(U23,[1]Sheet1!$A$1:$A$109,[1]Sheet1!$J$1:$J$109)</f>
        <v>2</v>
      </c>
      <c r="AI23">
        <f>_xlfn.XLOOKUP(V23,[1]Sheet1!$A$1:$A$109,[1]Sheet1!$J$1:$J$109)</f>
        <v>1</v>
      </c>
      <c r="AJ23">
        <f>_xlfn.XLOOKUP(W23,[1]Sheet1!$A$1:$A$109,[1]Sheet1!$J$1:$J$109)</f>
        <v>4</v>
      </c>
      <c r="AK23">
        <f>_xlfn.XLOOKUP(X23,[1]Sheet1!$A$1:$A$109,[1]Sheet1!$J$1:$J$109)</f>
        <v>2</v>
      </c>
      <c r="AL23">
        <f>_xlfn.XLOOKUP(Y23,[1]Sheet1!$A$1:$A$109,[1]Sheet1!$J$1:$J$109)</f>
        <v>2</v>
      </c>
      <c r="AM23">
        <f>_xlfn.XLOOKUP(Z23,[1]Sheet1!$A$1:$A$109,[1]Sheet1!$J$1:$J$109)</f>
        <v>3</v>
      </c>
      <c r="AN23">
        <f>_xlfn.XLOOKUP(AA23,[1]Sheet1!$A$1:$A$109,[1]Sheet1!$J$1:$J$109)</f>
        <v>3</v>
      </c>
      <c r="AO23">
        <f>_xlfn.XLOOKUP(AB23,[1]Sheet1!$A$1:$A$109,[1]Sheet1!$J$1:$J$109)</f>
        <v>2</v>
      </c>
      <c r="AP23">
        <f>_xlfn.XLOOKUP(AC23,[1]Sheet1!$A$1:$A$109,[1]Sheet1!$J$1:$J$109)</f>
        <v>2</v>
      </c>
      <c r="AQ23">
        <f>_xlfn.XLOOKUP(AD23,[1]Sheet1!$A$1:$A$109,[1]Sheet1!$J$1:$J$109)</f>
        <v>1</v>
      </c>
      <c r="AR23">
        <f>_xlfn.XLOOKUP(AE23,[1]Sheet1!$A$1:$A$109,[1]Sheet1!$J$1:$J$109)</f>
        <v>1</v>
      </c>
      <c r="AT23">
        <f t="shared" si="5"/>
        <v>3</v>
      </c>
      <c r="AU23">
        <f t="shared" si="5"/>
        <v>6</v>
      </c>
      <c r="AV23">
        <f t="shared" si="5"/>
        <v>2</v>
      </c>
      <c r="AW23">
        <f t="shared" si="5"/>
        <v>1</v>
      </c>
      <c r="AX23">
        <v>17</v>
      </c>
      <c r="AY23">
        <f t="shared" si="6"/>
        <v>3</v>
      </c>
      <c r="AZ23">
        <f t="shared" si="7"/>
        <v>1</v>
      </c>
      <c r="BA23">
        <f t="shared" si="7"/>
        <v>0.5</v>
      </c>
      <c r="BB23">
        <f t="shared" si="7"/>
        <v>1.5</v>
      </c>
      <c r="BC23">
        <f t="shared" si="7"/>
        <v>3</v>
      </c>
      <c r="BE23">
        <v>500</v>
      </c>
      <c r="BF23">
        <v>500</v>
      </c>
      <c r="BG23">
        <v>500</v>
      </c>
      <c r="BH23">
        <v>500</v>
      </c>
      <c r="BI23" t="str">
        <f t="shared" si="8"/>
        <v>{{1,500}|{2,500}|{3,500}|{4,500}}</v>
      </c>
      <c r="BN23">
        <f>'sheet1 (2)'!Y22</f>
        <v>3732951</v>
      </c>
      <c r="BO23">
        <f>'sheet1 (2)'!Z22</f>
        <v>6496000</v>
      </c>
      <c r="BP23">
        <f>'sheet1 (2)'!AA22</f>
        <v>139459701</v>
      </c>
      <c r="BR23">
        <f t="shared" si="9"/>
        <v>373295</v>
      </c>
      <c r="BS23">
        <f t="shared" si="9"/>
        <v>649600</v>
      </c>
      <c r="BT23">
        <f t="shared" si="9"/>
        <v>13945970</v>
      </c>
      <c r="BV23">
        <f t="shared" si="10"/>
        <v>373295</v>
      </c>
      <c r="BW23">
        <f t="shared" si="10"/>
        <v>649600</v>
      </c>
      <c r="BX23">
        <f t="shared" si="10"/>
        <v>13945970</v>
      </c>
      <c r="BZ23">
        <f t="shared" si="11"/>
        <v>373295</v>
      </c>
      <c r="CA23">
        <f t="shared" si="11"/>
        <v>649600</v>
      </c>
      <c r="CB23">
        <f t="shared" si="11"/>
        <v>13945970</v>
      </c>
      <c r="CD23">
        <f t="shared" si="12"/>
        <v>373295</v>
      </c>
      <c r="CE23">
        <f t="shared" si="12"/>
        <v>649600</v>
      </c>
      <c r="CF23">
        <f t="shared" si="12"/>
        <v>13945970</v>
      </c>
      <c r="CH23" t="str">
        <f t="shared" si="13"/>
        <v>{{5,1,1,373295,0}|</v>
      </c>
      <c r="CI23" t="str">
        <f t="shared" si="13"/>
        <v>{5,1,2,649600,0}|</v>
      </c>
      <c r="CJ23" t="str">
        <f t="shared" si="13"/>
        <v>{5,1,3,13945970,3}}</v>
      </c>
      <c r="CK23" t="str">
        <f t="shared" si="13"/>
        <v/>
      </c>
      <c r="CL23" t="str">
        <f t="shared" si="13"/>
        <v>{{5,1,1,373295,0}|</v>
      </c>
      <c r="CM23" t="str">
        <f t="shared" si="13"/>
        <v>{5,1,2,649600,0}|</v>
      </c>
      <c r="CN23" t="str">
        <f t="shared" si="13"/>
        <v>{5,1,3,13945970,3}}</v>
      </c>
      <c r="CO23" t="str">
        <f t="shared" si="13"/>
        <v/>
      </c>
      <c r="CP23" t="str">
        <f t="shared" si="13"/>
        <v>{{5,1,1,373295,0}|</v>
      </c>
      <c r="CQ23" t="str">
        <f t="shared" si="13"/>
        <v>{5,1,2,649600,0}|</v>
      </c>
      <c r="CR23" t="str">
        <f t="shared" si="13"/>
        <v>{5,1,3,13945970,3}}</v>
      </c>
      <c r="CS23" t="str">
        <f t="shared" si="13"/>
        <v/>
      </c>
      <c r="CT23" t="str">
        <f t="shared" si="13"/>
        <v>{{5,1,1,373295,0}|</v>
      </c>
      <c r="CU23" t="str">
        <f t="shared" si="13"/>
        <v>{5,1,2,649600,0}|</v>
      </c>
      <c r="CV23" t="str">
        <f t="shared" si="13"/>
        <v>{5,1,3,13945970,3}}</v>
      </c>
    </row>
    <row r="24" spans="7:100" x14ac:dyDescent="0.15">
      <c r="G24" t="s">
        <v>38</v>
      </c>
      <c r="H24" t="s">
        <v>154</v>
      </c>
      <c r="I24" t="s">
        <v>96</v>
      </c>
      <c r="J24" t="s">
        <v>131</v>
      </c>
      <c r="K24" t="s">
        <v>126</v>
      </c>
      <c r="L24" t="s">
        <v>110</v>
      </c>
      <c r="M24" t="s">
        <v>124</v>
      </c>
      <c r="N24" t="s">
        <v>93</v>
      </c>
      <c r="O24" t="s">
        <v>149</v>
      </c>
      <c r="P24" t="s">
        <v>145</v>
      </c>
      <c r="Q24" t="s">
        <v>122</v>
      </c>
      <c r="R24" t="s">
        <v>113</v>
      </c>
      <c r="S24" t="s">
        <v>152</v>
      </c>
      <c r="T24">
        <f t="shared" si="4"/>
        <v>3006</v>
      </c>
      <c r="U24">
        <f t="shared" si="4"/>
        <v>3000</v>
      </c>
      <c r="V24">
        <f t="shared" si="4"/>
        <v>2011</v>
      </c>
      <c r="W24">
        <f t="shared" si="4"/>
        <v>2008</v>
      </c>
      <c r="X24">
        <f t="shared" si="4"/>
        <v>4006</v>
      </c>
      <c r="Y24">
        <f t="shared" si="4"/>
        <v>4000</v>
      </c>
      <c r="Z24">
        <f t="shared" si="4"/>
        <v>4036</v>
      </c>
      <c r="AA24">
        <f t="shared" si="4"/>
        <v>4030</v>
      </c>
      <c r="AB24">
        <f t="shared" si="4"/>
        <v>3009</v>
      </c>
      <c r="AC24">
        <f t="shared" si="4"/>
        <v>3004</v>
      </c>
      <c r="AD24">
        <f t="shared" si="4"/>
        <v>2013</v>
      </c>
      <c r="AE24">
        <f t="shared" si="4"/>
        <v>2009</v>
      </c>
      <c r="AG24">
        <f>_xlfn.XLOOKUP(T24,[1]Sheet1!$A$1:$A$109,[1]Sheet1!$J$1:$J$109)</f>
        <v>3</v>
      </c>
      <c r="AH24">
        <f>_xlfn.XLOOKUP(U24,[1]Sheet1!$A$1:$A$109,[1]Sheet1!$J$1:$J$109)</f>
        <v>4</v>
      </c>
      <c r="AI24">
        <f>_xlfn.XLOOKUP(V24,[1]Sheet1!$A$1:$A$109,[1]Sheet1!$J$1:$J$109)</f>
        <v>2</v>
      </c>
      <c r="AJ24">
        <f>_xlfn.XLOOKUP(W24,[1]Sheet1!$A$1:$A$109,[1]Sheet1!$J$1:$J$109)</f>
        <v>3</v>
      </c>
      <c r="AK24">
        <f>_xlfn.XLOOKUP(X24,[1]Sheet1!$A$1:$A$109,[1]Sheet1!$J$1:$J$109)</f>
        <v>3</v>
      </c>
      <c r="AL24">
        <f>_xlfn.XLOOKUP(Y24,[1]Sheet1!$A$1:$A$109,[1]Sheet1!$J$1:$J$109)</f>
        <v>2</v>
      </c>
      <c r="AM24">
        <f>_xlfn.XLOOKUP(Z24,[1]Sheet1!$A$1:$A$109,[1]Sheet1!$J$1:$J$109)</f>
        <v>4</v>
      </c>
      <c r="AN24">
        <f>_xlfn.XLOOKUP(AA24,[1]Sheet1!$A$1:$A$109,[1]Sheet1!$J$1:$J$109)</f>
        <v>1</v>
      </c>
      <c r="AO24">
        <f>_xlfn.XLOOKUP(AB24,[1]Sheet1!$A$1:$A$109,[1]Sheet1!$J$1:$J$109)</f>
        <v>1</v>
      </c>
      <c r="AP24">
        <f>_xlfn.XLOOKUP(AC24,[1]Sheet1!$A$1:$A$109,[1]Sheet1!$J$1:$J$109)</f>
        <v>3</v>
      </c>
      <c r="AQ24">
        <f>_xlfn.XLOOKUP(AD24,[1]Sheet1!$A$1:$A$109,[1]Sheet1!$J$1:$J$109)</f>
        <v>4</v>
      </c>
      <c r="AR24">
        <f>_xlfn.XLOOKUP(AE24,[1]Sheet1!$A$1:$A$109,[1]Sheet1!$J$1:$J$109)</f>
        <v>3</v>
      </c>
      <c r="AT24">
        <f t="shared" si="5"/>
        <v>2</v>
      </c>
      <c r="AU24">
        <f t="shared" si="5"/>
        <v>2</v>
      </c>
      <c r="AV24">
        <f t="shared" si="5"/>
        <v>5</v>
      </c>
      <c r="AW24">
        <f t="shared" si="5"/>
        <v>3</v>
      </c>
      <c r="AX24">
        <v>18</v>
      </c>
      <c r="AY24">
        <f t="shared" si="6"/>
        <v>3</v>
      </c>
      <c r="AZ24">
        <f t="shared" si="7"/>
        <v>1.5</v>
      </c>
      <c r="BA24">
        <f t="shared" si="7"/>
        <v>1.5</v>
      </c>
      <c r="BB24">
        <f t="shared" si="7"/>
        <v>0.6</v>
      </c>
      <c r="BC24">
        <f t="shared" si="7"/>
        <v>1</v>
      </c>
      <c r="BE24">
        <v>500</v>
      </c>
      <c r="BF24">
        <v>500</v>
      </c>
      <c r="BG24">
        <v>500</v>
      </c>
      <c r="BH24">
        <v>500</v>
      </c>
      <c r="BI24" t="str">
        <f t="shared" si="8"/>
        <v>{{1,500}|{2,500}|{3,500}|{4,500}}</v>
      </c>
      <c r="BN24">
        <f>'sheet1 (2)'!Y23</f>
        <v>4304014</v>
      </c>
      <c r="BO24">
        <f>'sheet1 (2)'!Z23</f>
        <v>8400000</v>
      </c>
      <c r="BP24">
        <f>'sheet1 (2)'!AA23</f>
        <v>180335820</v>
      </c>
      <c r="BR24">
        <f t="shared" si="9"/>
        <v>430401</v>
      </c>
      <c r="BS24">
        <f t="shared" si="9"/>
        <v>840000</v>
      </c>
      <c r="BT24">
        <f t="shared" si="9"/>
        <v>18033582</v>
      </c>
      <c r="BV24">
        <f t="shared" si="10"/>
        <v>430401</v>
      </c>
      <c r="BW24">
        <f t="shared" si="10"/>
        <v>840000</v>
      </c>
      <c r="BX24">
        <f t="shared" si="10"/>
        <v>18033582</v>
      </c>
      <c r="BZ24">
        <f t="shared" si="11"/>
        <v>430401</v>
      </c>
      <c r="CA24">
        <f t="shared" si="11"/>
        <v>840000</v>
      </c>
      <c r="CB24">
        <f t="shared" si="11"/>
        <v>18033582</v>
      </c>
      <c r="CD24">
        <f t="shared" si="12"/>
        <v>430401</v>
      </c>
      <c r="CE24">
        <f t="shared" si="12"/>
        <v>840000</v>
      </c>
      <c r="CF24">
        <f t="shared" si="12"/>
        <v>18033582</v>
      </c>
      <c r="CH24" t="str">
        <f t="shared" si="13"/>
        <v>{{5,1,1,430401,0}|</v>
      </c>
      <c r="CI24" t="str">
        <f t="shared" si="13"/>
        <v>{5,1,2,840000,0}|</v>
      </c>
      <c r="CJ24" t="str">
        <f t="shared" si="13"/>
        <v>{5,1,3,18033582,3}}</v>
      </c>
      <c r="CK24" t="str">
        <f t="shared" si="13"/>
        <v/>
      </c>
      <c r="CL24" t="str">
        <f t="shared" si="13"/>
        <v>{{5,1,1,430401,0}|</v>
      </c>
      <c r="CM24" t="str">
        <f t="shared" si="13"/>
        <v>{5,1,2,840000,0}|</v>
      </c>
      <c r="CN24" t="str">
        <f t="shared" si="13"/>
        <v>{5,1,3,18033582,3}}</v>
      </c>
      <c r="CO24" t="str">
        <f t="shared" si="13"/>
        <v/>
      </c>
      <c r="CP24" t="str">
        <f t="shared" si="13"/>
        <v>{{5,1,1,430401,0}|</v>
      </c>
      <c r="CQ24" t="str">
        <f t="shared" si="13"/>
        <v>{5,1,2,840000,0}|</v>
      </c>
      <c r="CR24" t="str">
        <f t="shared" si="13"/>
        <v>{5,1,3,18033582,3}}</v>
      </c>
      <c r="CS24" t="str">
        <f t="shared" si="13"/>
        <v/>
      </c>
      <c r="CT24" t="str">
        <f t="shared" si="13"/>
        <v>{{5,1,1,430401,0}|</v>
      </c>
      <c r="CU24" t="str">
        <f t="shared" si="13"/>
        <v>{5,1,2,840000,0}|</v>
      </c>
      <c r="CV24" t="str">
        <f t="shared" si="13"/>
        <v>{5,1,3,18033582,3}}</v>
      </c>
    </row>
    <row r="25" spans="7:100" x14ac:dyDescent="0.15">
      <c r="G25" t="s">
        <v>39</v>
      </c>
      <c r="H25" t="s">
        <v>104</v>
      </c>
      <c r="I25" t="s">
        <v>118</v>
      </c>
      <c r="J25" t="s">
        <v>95</v>
      </c>
      <c r="K25" t="s">
        <v>134</v>
      </c>
      <c r="L25" t="s">
        <v>149</v>
      </c>
      <c r="M25" t="s">
        <v>116</v>
      </c>
      <c r="N25" t="s">
        <v>128</v>
      </c>
      <c r="O25" t="s">
        <v>100</v>
      </c>
      <c r="P25" t="s">
        <v>131</v>
      </c>
      <c r="Q25" t="s">
        <v>138</v>
      </c>
      <c r="R25" t="s">
        <v>105</v>
      </c>
      <c r="S25" t="s">
        <v>153</v>
      </c>
      <c r="T25">
        <f t="shared" si="4"/>
        <v>2005</v>
      </c>
      <c r="U25">
        <f t="shared" si="4"/>
        <v>3003</v>
      </c>
      <c r="V25">
        <f t="shared" si="4"/>
        <v>3019</v>
      </c>
      <c r="W25">
        <f t="shared" si="4"/>
        <v>2010</v>
      </c>
      <c r="X25">
        <f t="shared" si="4"/>
        <v>4030</v>
      </c>
      <c r="Y25">
        <f t="shared" si="4"/>
        <v>4007</v>
      </c>
      <c r="Z25">
        <f t="shared" si="4"/>
        <v>4022</v>
      </c>
      <c r="AA25">
        <f t="shared" si="4"/>
        <v>4038</v>
      </c>
      <c r="AB25">
        <f t="shared" si="4"/>
        <v>2011</v>
      </c>
      <c r="AC25">
        <f t="shared" si="4"/>
        <v>3012</v>
      </c>
      <c r="AD25">
        <f t="shared" si="4"/>
        <v>2006</v>
      </c>
      <c r="AE25">
        <f t="shared" si="4"/>
        <v>3004</v>
      </c>
      <c r="AG25">
        <f>_xlfn.XLOOKUP(T25,[1]Sheet1!$A$1:$A$109,[1]Sheet1!$J$1:$J$109)</f>
        <v>2</v>
      </c>
      <c r="AH25">
        <f>_xlfn.XLOOKUP(U25,[1]Sheet1!$A$1:$A$109,[1]Sheet1!$J$1:$J$109)</f>
        <v>3</v>
      </c>
      <c r="AI25">
        <f>_xlfn.XLOOKUP(V25,[1]Sheet1!$A$1:$A$109,[1]Sheet1!$J$1:$J$109)</f>
        <v>2</v>
      </c>
      <c r="AJ25">
        <f>_xlfn.XLOOKUP(W25,[1]Sheet1!$A$1:$A$109,[1]Sheet1!$J$1:$J$109)</f>
        <v>2</v>
      </c>
      <c r="AK25">
        <f>_xlfn.XLOOKUP(X25,[1]Sheet1!$A$1:$A$109,[1]Sheet1!$J$1:$J$109)</f>
        <v>1</v>
      </c>
      <c r="AL25">
        <f>_xlfn.XLOOKUP(Y25,[1]Sheet1!$A$1:$A$109,[1]Sheet1!$J$1:$J$109)</f>
        <v>3</v>
      </c>
      <c r="AM25">
        <f>_xlfn.XLOOKUP(Z25,[1]Sheet1!$A$1:$A$109,[1]Sheet1!$J$1:$J$109)</f>
        <v>2</v>
      </c>
      <c r="AN25">
        <f>_xlfn.XLOOKUP(AA25,[1]Sheet1!$A$1:$A$109,[1]Sheet1!$J$1:$J$109)</f>
        <v>2</v>
      </c>
      <c r="AO25">
        <f>_xlfn.XLOOKUP(AB25,[1]Sheet1!$A$1:$A$109,[1]Sheet1!$J$1:$J$109)</f>
        <v>2</v>
      </c>
      <c r="AP25">
        <f>_xlfn.XLOOKUP(AC25,[1]Sheet1!$A$1:$A$109,[1]Sheet1!$J$1:$J$109)</f>
        <v>2</v>
      </c>
      <c r="AQ25">
        <f>_xlfn.XLOOKUP(AD25,[1]Sheet1!$A$1:$A$109,[1]Sheet1!$J$1:$J$109)</f>
        <v>4</v>
      </c>
      <c r="AR25">
        <f>_xlfn.XLOOKUP(AE25,[1]Sheet1!$A$1:$A$109,[1]Sheet1!$J$1:$J$109)</f>
        <v>3</v>
      </c>
      <c r="AT25">
        <f t="shared" si="5"/>
        <v>1</v>
      </c>
      <c r="AU25">
        <f t="shared" si="5"/>
        <v>7</v>
      </c>
      <c r="AV25">
        <f t="shared" si="5"/>
        <v>3</v>
      </c>
      <c r="AW25">
        <f t="shared" si="5"/>
        <v>1</v>
      </c>
      <c r="AX25">
        <v>19</v>
      </c>
      <c r="AY25">
        <f t="shared" si="6"/>
        <v>3</v>
      </c>
      <c r="AZ25">
        <f t="shared" si="7"/>
        <v>3</v>
      </c>
      <c r="BA25">
        <f t="shared" si="7"/>
        <v>0.42857142857142855</v>
      </c>
      <c r="BB25">
        <f t="shared" si="7"/>
        <v>1</v>
      </c>
      <c r="BC25">
        <f t="shared" si="7"/>
        <v>3</v>
      </c>
      <c r="BE25">
        <v>500</v>
      </c>
      <c r="BF25">
        <v>500</v>
      </c>
      <c r="BG25">
        <v>500</v>
      </c>
      <c r="BH25">
        <v>500</v>
      </c>
      <c r="BI25" t="str">
        <f t="shared" si="8"/>
        <v>{{1,500}|{2,500}|{3,500}|{4,500}}</v>
      </c>
      <c r="BN25">
        <f>'sheet1 (2)'!Y24</f>
        <v>4754854</v>
      </c>
      <c r="BO25">
        <f>'sheet1 (2)'!Z24</f>
        <v>10850000</v>
      </c>
      <c r="BP25">
        <f>'sheet1 (2)'!AA24</f>
        <v>232933768</v>
      </c>
      <c r="BR25">
        <f t="shared" si="9"/>
        <v>475485</v>
      </c>
      <c r="BS25">
        <f t="shared" si="9"/>
        <v>1085000</v>
      </c>
      <c r="BT25">
        <f t="shared" si="9"/>
        <v>23293376</v>
      </c>
      <c r="BV25">
        <f t="shared" si="10"/>
        <v>475485</v>
      </c>
      <c r="BW25">
        <f t="shared" si="10"/>
        <v>1085000</v>
      </c>
      <c r="BX25">
        <f t="shared" si="10"/>
        <v>23293376</v>
      </c>
      <c r="BZ25">
        <f t="shared" si="11"/>
        <v>475485</v>
      </c>
      <c r="CA25">
        <f t="shared" si="11"/>
        <v>1085000</v>
      </c>
      <c r="CB25">
        <f t="shared" si="11"/>
        <v>23293376</v>
      </c>
      <c r="CD25">
        <f t="shared" si="12"/>
        <v>475485</v>
      </c>
      <c r="CE25">
        <f t="shared" si="12"/>
        <v>1085000</v>
      </c>
      <c r="CF25">
        <f t="shared" si="12"/>
        <v>23293376</v>
      </c>
      <c r="CH25" t="str">
        <f t="shared" si="13"/>
        <v>{{5,1,1,475485,0}|</v>
      </c>
      <c r="CI25" t="str">
        <f t="shared" si="13"/>
        <v>{5,1,2,1085000,0}|</v>
      </c>
      <c r="CJ25" t="str">
        <f t="shared" si="13"/>
        <v>{5,1,3,23293376,3}}</v>
      </c>
      <c r="CK25" t="str">
        <f t="shared" si="13"/>
        <v/>
      </c>
      <c r="CL25" t="str">
        <f t="shared" si="13"/>
        <v>{{5,1,1,475485,0}|</v>
      </c>
      <c r="CM25" t="str">
        <f t="shared" si="13"/>
        <v>{5,1,2,1085000,0}|</v>
      </c>
      <c r="CN25" t="str">
        <f t="shared" si="13"/>
        <v>{5,1,3,23293376,3}}</v>
      </c>
      <c r="CO25" t="str">
        <f t="shared" si="13"/>
        <v/>
      </c>
      <c r="CP25" t="str">
        <f t="shared" si="13"/>
        <v>{{5,1,1,475485,0}|</v>
      </c>
      <c r="CQ25" t="str">
        <f t="shared" si="13"/>
        <v>{5,1,2,1085000,0}|</v>
      </c>
      <c r="CR25" t="str">
        <f t="shared" si="13"/>
        <v>{5,1,3,23293376,3}}</v>
      </c>
      <c r="CS25" t="str">
        <f t="shared" si="13"/>
        <v/>
      </c>
      <c r="CT25" t="str">
        <f t="shared" si="13"/>
        <v>{{5,1,1,475485,0}|</v>
      </c>
      <c r="CU25" t="str">
        <f t="shared" si="13"/>
        <v>{5,1,2,1085000,0}|</v>
      </c>
      <c r="CV25" t="str">
        <f t="shared" si="13"/>
        <v>{5,1,3,23293376,3}}</v>
      </c>
    </row>
    <row r="26" spans="7:100" x14ac:dyDescent="0.15">
      <c r="G26" t="s">
        <v>40</v>
      </c>
      <c r="H26" t="s">
        <v>119</v>
      </c>
      <c r="I26" t="s">
        <v>154</v>
      </c>
      <c r="J26" t="s">
        <v>118</v>
      </c>
      <c r="K26" t="s">
        <v>94</v>
      </c>
      <c r="L26" t="s">
        <v>90</v>
      </c>
      <c r="M26" t="s">
        <v>112</v>
      </c>
      <c r="N26" t="s">
        <v>143</v>
      </c>
      <c r="O26" t="s">
        <v>110</v>
      </c>
      <c r="P26" t="s">
        <v>129</v>
      </c>
      <c r="Q26" t="s">
        <v>108</v>
      </c>
      <c r="R26" t="s">
        <v>99</v>
      </c>
      <c r="S26" t="s">
        <v>155</v>
      </c>
      <c r="T26">
        <f t="shared" si="4"/>
        <v>3008</v>
      </c>
      <c r="U26">
        <f t="shared" si="4"/>
        <v>3006</v>
      </c>
      <c r="V26">
        <f t="shared" si="4"/>
        <v>3003</v>
      </c>
      <c r="W26">
        <f t="shared" si="4"/>
        <v>2016</v>
      </c>
      <c r="X26">
        <f t="shared" si="4"/>
        <v>4016</v>
      </c>
      <c r="Y26">
        <f t="shared" si="4"/>
        <v>4014</v>
      </c>
      <c r="Z26">
        <f t="shared" si="4"/>
        <v>4009</v>
      </c>
      <c r="AA26">
        <f t="shared" si="4"/>
        <v>4006</v>
      </c>
      <c r="AB26">
        <f t="shared" si="4"/>
        <v>2003</v>
      </c>
      <c r="AC26">
        <f t="shared" si="4"/>
        <v>3021</v>
      </c>
      <c r="AD26">
        <f t="shared" si="4"/>
        <v>3018</v>
      </c>
      <c r="AE26">
        <f t="shared" si="4"/>
        <v>3016</v>
      </c>
      <c r="AG26">
        <f>_xlfn.XLOOKUP(T26,[1]Sheet1!$A$1:$A$109,[1]Sheet1!$J$1:$J$109)</f>
        <v>1</v>
      </c>
      <c r="AH26">
        <f>_xlfn.XLOOKUP(U26,[1]Sheet1!$A$1:$A$109,[1]Sheet1!$J$1:$J$109)</f>
        <v>3</v>
      </c>
      <c r="AI26">
        <f>_xlfn.XLOOKUP(V26,[1]Sheet1!$A$1:$A$109,[1]Sheet1!$J$1:$J$109)</f>
        <v>3</v>
      </c>
      <c r="AJ26">
        <f>_xlfn.XLOOKUP(W26,[1]Sheet1!$A$1:$A$109,[1]Sheet1!$J$1:$J$109)</f>
        <v>2</v>
      </c>
      <c r="AK26">
        <f>_xlfn.XLOOKUP(X26,[1]Sheet1!$A$1:$A$109,[1]Sheet1!$J$1:$J$109)</f>
        <v>4</v>
      </c>
      <c r="AL26">
        <f>_xlfn.XLOOKUP(Y26,[1]Sheet1!$A$1:$A$109,[1]Sheet1!$J$1:$J$109)</f>
        <v>2</v>
      </c>
      <c r="AM26">
        <f>_xlfn.XLOOKUP(Z26,[1]Sheet1!$A$1:$A$109,[1]Sheet1!$J$1:$J$109)</f>
        <v>4</v>
      </c>
      <c r="AN26">
        <f>_xlfn.XLOOKUP(AA26,[1]Sheet1!$A$1:$A$109,[1]Sheet1!$J$1:$J$109)</f>
        <v>3</v>
      </c>
      <c r="AO26">
        <f>_xlfn.XLOOKUP(AB26,[1]Sheet1!$A$1:$A$109,[1]Sheet1!$J$1:$J$109)</f>
        <v>1</v>
      </c>
      <c r="AP26">
        <f>_xlfn.XLOOKUP(AC26,[1]Sheet1!$A$1:$A$109,[1]Sheet1!$J$1:$J$109)</f>
        <v>3</v>
      </c>
      <c r="AQ26">
        <f>_xlfn.XLOOKUP(AD26,[1]Sheet1!$A$1:$A$109,[1]Sheet1!$J$1:$J$109)</f>
        <v>4</v>
      </c>
      <c r="AR26">
        <f>_xlfn.XLOOKUP(AE26,[1]Sheet1!$A$1:$A$109,[1]Sheet1!$J$1:$J$109)</f>
        <v>2</v>
      </c>
      <c r="AT26">
        <f t="shared" si="5"/>
        <v>2</v>
      </c>
      <c r="AU26">
        <f t="shared" si="5"/>
        <v>3</v>
      </c>
      <c r="AV26">
        <f t="shared" si="5"/>
        <v>4</v>
      </c>
      <c r="AW26">
        <f t="shared" si="5"/>
        <v>3</v>
      </c>
      <c r="AX26">
        <v>20</v>
      </c>
      <c r="AY26">
        <f t="shared" si="6"/>
        <v>3</v>
      </c>
      <c r="AZ26">
        <f t="shared" si="7"/>
        <v>1.5</v>
      </c>
      <c r="BA26">
        <f t="shared" si="7"/>
        <v>1</v>
      </c>
      <c r="BB26">
        <f t="shared" si="7"/>
        <v>0.75</v>
      </c>
      <c r="BC26">
        <f t="shared" si="7"/>
        <v>1</v>
      </c>
      <c r="BE26">
        <v>500</v>
      </c>
      <c r="BF26">
        <v>500</v>
      </c>
      <c r="BG26">
        <v>500</v>
      </c>
      <c r="BH26">
        <v>500</v>
      </c>
      <c r="BI26" t="str">
        <f t="shared" si="8"/>
        <v>{{1,500}|{2,500}|{3,500}|{4,500}}</v>
      </c>
      <c r="BN26">
        <f>'sheet1 (2)'!Y25</f>
        <v>8223313</v>
      </c>
      <c r="BO26">
        <f>'sheet1 (2)'!Z25</f>
        <v>13440000</v>
      </c>
      <c r="BP26">
        <f>'sheet1 (2)'!AA25</f>
        <v>288537313</v>
      </c>
      <c r="BR26">
        <f t="shared" si="9"/>
        <v>822331</v>
      </c>
      <c r="BS26">
        <f t="shared" si="9"/>
        <v>1344000</v>
      </c>
      <c r="BT26">
        <f t="shared" si="9"/>
        <v>28853731</v>
      </c>
      <c r="BV26">
        <f t="shared" si="10"/>
        <v>822331</v>
      </c>
      <c r="BW26">
        <f t="shared" si="10"/>
        <v>1344000</v>
      </c>
      <c r="BX26">
        <f t="shared" si="10"/>
        <v>28853731</v>
      </c>
      <c r="BZ26">
        <f t="shared" si="11"/>
        <v>822331</v>
      </c>
      <c r="CA26">
        <f t="shared" si="11"/>
        <v>1344000</v>
      </c>
      <c r="CB26">
        <f t="shared" si="11"/>
        <v>28853731</v>
      </c>
      <c r="CD26">
        <f t="shared" si="12"/>
        <v>822331</v>
      </c>
      <c r="CE26">
        <f t="shared" si="12"/>
        <v>1344000</v>
      </c>
      <c r="CF26">
        <f t="shared" si="12"/>
        <v>28853731</v>
      </c>
      <c r="CH26" t="str">
        <f t="shared" si="13"/>
        <v>{{5,1,1,822331,0}|</v>
      </c>
      <c r="CI26" t="str">
        <f t="shared" si="13"/>
        <v>{5,1,2,1344000,0}|</v>
      </c>
      <c r="CJ26" t="str">
        <f t="shared" si="13"/>
        <v>{5,1,3,28853731,3}}</v>
      </c>
      <c r="CK26" t="str">
        <f t="shared" si="13"/>
        <v/>
      </c>
      <c r="CL26" t="str">
        <f t="shared" si="13"/>
        <v>{{5,1,1,822331,0}|</v>
      </c>
      <c r="CM26" t="str">
        <f t="shared" si="13"/>
        <v>{5,1,2,1344000,0}|</v>
      </c>
      <c r="CN26" t="str">
        <f t="shared" si="13"/>
        <v>{5,1,3,28853731,3}}</v>
      </c>
      <c r="CO26" t="str">
        <f t="shared" si="13"/>
        <v/>
      </c>
      <c r="CP26" t="str">
        <f t="shared" si="13"/>
        <v>{{5,1,1,822331,0}|</v>
      </c>
      <c r="CQ26" t="str">
        <f t="shared" si="13"/>
        <v>{5,1,2,1344000,0}|</v>
      </c>
      <c r="CR26" t="str">
        <f t="shared" si="13"/>
        <v>{5,1,3,28853731,3}}</v>
      </c>
      <c r="CS26" t="str">
        <f t="shared" si="13"/>
        <v/>
      </c>
      <c r="CT26" t="str">
        <f t="shared" si="13"/>
        <v>{{5,1,1,822331,0}|</v>
      </c>
      <c r="CU26" t="str">
        <f t="shared" si="13"/>
        <v>{5,1,2,1344000,0}|</v>
      </c>
      <c r="CV26" t="str">
        <f t="shared" si="13"/>
        <v>{5,1,3,28853731,3}}</v>
      </c>
    </row>
    <row r="27" spans="7:100" x14ac:dyDescent="0.15">
      <c r="G27" t="s">
        <v>41</v>
      </c>
      <c r="H27" t="s">
        <v>105</v>
      </c>
      <c r="I27" t="s">
        <v>119</v>
      </c>
      <c r="J27" t="s">
        <v>129</v>
      </c>
      <c r="K27" t="s">
        <v>118</v>
      </c>
      <c r="L27" t="s">
        <v>101</v>
      </c>
      <c r="M27" t="s">
        <v>117</v>
      </c>
      <c r="N27" t="s">
        <v>91</v>
      </c>
      <c r="O27" t="s">
        <v>132</v>
      </c>
      <c r="P27" t="s">
        <v>138</v>
      </c>
      <c r="Q27" t="s">
        <v>106</v>
      </c>
      <c r="R27" t="s">
        <v>145</v>
      </c>
      <c r="S27" t="s">
        <v>156</v>
      </c>
      <c r="T27">
        <f t="shared" si="4"/>
        <v>2006</v>
      </c>
      <c r="U27">
        <f t="shared" si="4"/>
        <v>3008</v>
      </c>
      <c r="V27">
        <f t="shared" si="4"/>
        <v>2003</v>
      </c>
      <c r="W27">
        <f t="shared" si="4"/>
        <v>3003</v>
      </c>
      <c r="X27">
        <f t="shared" si="4"/>
        <v>4040</v>
      </c>
      <c r="Y27">
        <f t="shared" si="4"/>
        <v>4018</v>
      </c>
      <c r="Z27">
        <f t="shared" si="4"/>
        <v>4035</v>
      </c>
      <c r="AA27">
        <f t="shared" si="4"/>
        <v>4015</v>
      </c>
      <c r="AB27">
        <f t="shared" si="4"/>
        <v>3012</v>
      </c>
      <c r="AC27">
        <f t="shared" si="4"/>
        <v>2007</v>
      </c>
      <c r="AD27">
        <f t="shared" si="4"/>
        <v>3009</v>
      </c>
      <c r="AE27">
        <f t="shared" si="4"/>
        <v>2004</v>
      </c>
      <c r="AG27">
        <f>_xlfn.XLOOKUP(T27,[1]Sheet1!$A$1:$A$109,[1]Sheet1!$J$1:$J$109)</f>
        <v>4</v>
      </c>
      <c r="AH27">
        <f>_xlfn.XLOOKUP(U27,[1]Sheet1!$A$1:$A$109,[1]Sheet1!$J$1:$J$109)</f>
        <v>1</v>
      </c>
      <c r="AI27">
        <f>_xlfn.XLOOKUP(V27,[1]Sheet1!$A$1:$A$109,[1]Sheet1!$J$1:$J$109)</f>
        <v>1</v>
      </c>
      <c r="AJ27">
        <f>_xlfn.XLOOKUP(W27,[1]Sheet1!$A$1:$A$109,[1]Sheet1!$J$1:$J$109)</f>
        <v>3</v>
      </c>
      <c r="AK27">
        <f>_xlfn.XLOOKUP(X27,[1]Sheet1!$A$1:$A$109,[1]Sheet1!$J$1:$J$109)</f>
        <v>3</v>
      </c>
      <c r="AL27">
        <f>_xlfn.XLOOKUP(Y27,[1]Sheet1!$A$1:$A$109,[1]Sheet1!$J$1:$J$109)</f>
        <v>3</v>
      </c>
      <c r="AM27">
        <f>_xlfn.XLOOKUP(Z27,[1]Sheet1!$A$1:$A$109,[1]Sheet1!$J$1:$J$109)</f>
        <v>2</v>
      </c>
      <c r="AN27">
        <f>_xlfn.XLOOKUP(AA27,[1]Sheet1!$A$1:$A$109,[1]Sheet1!$J$1:$J$109)</f>
        <v>1</v>
      </c>
      <c r="AO27">
        <f>_xlfn.XLOOKUP(AB27,[1]Sheet1!$A$1:$A$109,[1]Sheet1!$J$1:$J$109)</f>
        <v>2</v>
      </c>
      <c r="AP27">
        <f>_xlfn.XLOOKUP(AC27,[1]Sheet1!$A$1:$A$109,[1]Sheet1!$J$1:$J$109)</f>
        <v>4</v>
      </c>
      <c r="AQ27">
        <f>_xlfn.XLOOKUP(AD27,[1]Sheet1!$A$1:$A$109,[1]Sheet1!$J$1:$J$109)</f>
        <v>1</v>
      </c>
      <c r="AR27">
        <f>_xlfn.XLOOKUP(AE27,[1]Sheet1!$A$1:$A$109,[1]Sheet1!$J$1:$J$109)</f>
        <v>2</v>
      </c>
      <c r="AT27">
        <f t="shared" si="5"/>
        <v>4</v>
      </c>
      <c r="AU27">
        <f t="shared" si="5"/>
        <v>3</v>
      </c>
      <c r="AV27">
        <f t="shared" si="5"/>
        <v>3</v>
      </c>
      <c r="AW27">
        <f t="shared" si="5"/>
        <v>2</v>
      </c>
      <c r="AX27">
        <v>21</v>
      </c>
      <c r="AY27">
        <f t="shared" si="6"/>
        <v>3</v>
      </c>
      <c r="AZ27">
        <f t="shared" si="7"/>
        <v>0.75</v>
      </c>
      <c r="BA27">
        <f t="shared" si="7"/>
        <v>1</v>
      </c>
      <c r="BB27">
        <f t="shared" si="7"/>
        <v>1</v>
      </c>
      <c r="BC27">
        <f t="shared" si="7"/>
        <v>1.5</v>
      </c>
      <c r="BE27">
        <v>500</v>
      </c>
      <c r="BF27">
        <v>500</v>
      </c>
      <c r="BG27">
        <v>500</v>
      </c>
      <c r="BH27">
        <v>500</v>
      </c>
      <c r="BI27" t="str">
        <f t="shared" si="8"/>
        <v>{{1,500}|{2,500}|{3,500}|{4,500}}</v>
      </c>
      <c r="BN27">
        <f>'sheet1 (2)'!Y26</f>
        <v>9678022</v>
      </c>
      <c r="BO27">
        <f>'sheet1 (2)'!Z26</f>
        <v>14784000</v>
      </c>
      <c r="BP27">
        <f>'sheet1 (2)'!AA26</f>
        <v>317391044</v>
      </c>
      <c r="BR27">
        <f t="shared" si="9"/>
        <v>967802</v>
      </c>
      <c r="BS27">
        <f t="shared" si="9"/>
        <v>1478400</v>
      </c>
      <c r="BT27">
        <f t="shared" si="9"/>
        <v>31739104</v>
      </c>
      <c r="BV27">
        <f t="shared" si="10"/>
        <v>967802</v>
      </c>
      <c r="BW27">
        <f t="shared" si="10"/>
        <v>1478400</v>
      </c>
      <c r="BX27">
        <f t="shared" si="10"/>
        <v>31739104</v>
      </c>
      <c r="BZ27">
        <f t="shared" si="11"/>
        <v>967802</v>
      </c>
      <c r="CA27">
        <f t="shared" si="11"/>
        <v>1478400</v>
      </c>
      <c r="CB27">
        <f t="shared" si="11"/>
        <v>31739104</v>
      </c>
      <c r="CD27">
        <f t="shared" si="12"/>
        <v>967802</v>
      </c>
      <c r="CE27">
        <f t="shared" si="12"/>
        <v>1478400</v>
      </c>
      <c r="CF27">
        <f t="shared" si="12"/>
        <v>31739104</v>
      </c>
      <c r="CH27" t="str">
        <f t="shared" si="13"/>
        <v>{{5,1,1,967802,0}|</v>
      </c>
      <c r="CI27" t="str">
        <f t="shared" si="13"/>
        <v>{5,1,2,1478400,0}|</v>
      </c>
      <c r="CJ27" t="str">
        <f t="shared" si="13"/>
        <v>{5,1,3,31739104,3}}</v>
      </c>
      <c r="CK27" t="str">
        <f t="shared" si="13"/>
        <v/>
      </c>
      <c r="CL27" t="str">
        <f t="shared" si="13"/>
        <v>{{5,1,1,967802,0}|</v>
      </c>
      <c r="CM27" t="str">
        <f t="shared" si="13"/>
        <v>{5,1,2,1478400,0}|</v>
      </c>
      <c r="CN27" t="str">
        <f t="shared" si="13"/>
        <v>{5,1,3,31739104,3}}</v>
      </c>
      <c r="CO27" t="str">
        <f t="shared" si="13"/>
        <v/>
      </c>
      <c r="CP27" t="str">
        <f t="shared" si="13"/>
        <v>{{5,1,1,967802,0}|</v>
      </c>
      <c r="CQ27" t="str">
        <f t="shared" si="13"/>
        <v>{5,1,2,1478400,0}|</v>
      </c>
      <c r="CR27" t="str">
        <f t="shared" si="13"/>
        <v>{5,1,3,31739104,3}}</v>
      </c>
      <c r="CS27" t="str">
        <f t="shared" si="13"/>
        <v/>
      </c>
      <c r="CT27" t="str">
        <f t="shared" si="13"/>
        <v>{{5,1,1,967802,0}|</v>
      </c>
      <c r="CU27" t="str">
        <f t="shared" si="13"/>
        <v>{5,1,2,1478400,0}|</v>
      </c>
      <c r="CV27" t="str">
        <f t="shared" si="13"/>
        <v>{5,1,3,31739104,3}}</v>
      </c>
    </row>
    <row r="28" spans="7:100" x14ac:dyDescent="0.15">
      <c r="G28" t="s">
        <v>42</v>
      </c>
      <c r="H28" t="s">
        <v>120</v>
      </c>
      <c r="I28" t="s">
        <v>145</v>
      </c>
      <c r="J28" t="s">
        <v>119</v>
      </c>
      <c r="K28" t="s">
        <v>154</v>
      </c>
      <c r="L28" t="s">
        <v>109</v>
      </c>
      <c r="M28" t="s">
        <v>128</v>
      </c>
      <c r="N28" t="s">
        <v>128</v>
      </c>
      <c r="O28" t="s">
        <v>157</v>
      </c>
      <c r="P28" t="s">
        <v>96</v>
      </c>
      <c r="Q28" t="s">
        <v>94</v>
      </c>
      <c r="R28" t="s">
        <v>113</v>
      </c>
      <c r="S28" t="s">
        <v>158</v>
      </c>
      <c r="T28">
        <f t="shared" si="4"/>
        <v>3010</v>
      </c>
      <c r="U28">
        <f t="shared" si="4"/>
        <v>3009</v>
      </c>
      <c r="V28">
        <f t="shared" si="4"/>
        <v>3008</v>
      </c>
      <c r="W28">
        <f t="shared" si="4"/>
        <v>3006</v>
      </c>
      <c r="X28">
        <f t="shared" si="4"/>
        <v>4023</v>
      </c>
      <c r="Y28">
        <f t="shared" si="4"/>
        <v>4022</v>
      </c>
      <c r="Z28">
        <f t="shared" si="4"/>
        <v>4022</v>
      </c>
      <c r="AA28">
        <f t="shared" si="4"/>
        <v>4021</v>
      </c>
      <c r="AB28">
        <f t="shared" si="4"/>
        <v>3000</v>
      </c>
      <c r="AC28">
        <f t="shared" si="4"/>
        <v>2016</v>
      </c>
      <c r="AD28">
        <f t="shared" si="4"/>
        <v>2013</v>
      </c>
      <c r="AE28">
        <f t="shared" si="4"/>
        <v>2011</v>
      </c>
      <c r="AG28">
        <f>_xlfn.XLOOKUP(T28,[1]Sheet1!$A$1:$A$109,[1]Sheet1!$J$1:$J$109)</f>
        <v>2</v>
      </c>
      <c r="AH28">
        <f>_xlfn.XLOOKUP(U28,[1]Sheet1!$A$1:$A$109,[1]Sheet1!$J$1:$J$109)</f>
        <v>1</v>
      </c>
      <c r="AI28">
        <f>_xlfn.XLOOKUP(V28,[1]Sheet1!$A$1:$A$109,[1]Sheet1!$J$1:$J$109)</f>
        <v>1</v>
      </c>
      <c r="AJ28">
        <f>_xlfn.XLOOKUP(W28,[1]Sheet1!$A$1:$A$109,[1]Sheet1!$J$1:$J$109)</f>
        <v>3</v>
      </c>
      <c r="AK28">
        <f>_xlfn.XLOOKUP(X28,[1]Sheet1!$A$1:$A$109,[1]Sheet1!$J$1:$J$109)</f>
        <v>4</v>
      </c>
      <c r="AL28">
        <f>_xlfn.XLOOKUP(Y28,[1]Sheet1!$A$1:$A$109,[1]Sheet1!$J$1:$J$109)</f>
        <v>2</v>
      </c>
      <c r="AM28">
        <f>_xlfn.XLOOKUP(Z28,[1]Sheet1!$A$1:$A$109,[1]Sheet1!$J$1:$J$109)</f>
        <v>2</v>
      </c>
      <c r="AN28">
        <f>_xlfn.XLOOKUP(AA28,[1]Sheet1!$A$1:$A$109,[1]Sheet1!$J$1:$J$109)</f>
        <v>3</v>
      </c>
      <c r="AO28">
        <f>_xlfn.XLOOKUP(AB28,[1]Sheet1!$A$1:$A$109,[1]Sheet1!$J$1:$J$109)</f>
        <v>4</v>
      </c>
      <c r="AP28">
        <f>_xlfn.XLOOKUP(AC28,[1]Sheet1!$A$1:$A$109,[1]Sheet1!$J$1:$J$109)</f>
        <v>2</v>
      </c>
      <c r="AQ28">
        <f>_xlfn.XLOOKUP(AD28,[1]Sheet1!$A$1:$A$109,[1]Sheet1!$J$1:$J$109)</f>
        <v>4</v>
      </c>
      <c r="AR28">
        <f>_xlfn.XLOOKUP(AE28,[1]Sheet1!$A$1:$A$109,[1]Sheet1!$J$1:$J$109)</f>
        <v>2</v>
      </c>
      <c r="AT28">
        <f t="shared" si="5"/>
        <v>2</v>
      </c>
      <c r="AU28">
        <f t="shared" si="5"/>
        <v>5</v>
      </c>
      <c r="AV28">
        <f t="shared" si="5"/>
        <v>2</v>
      </c>
      <c r="AW28">
        <f t="shared" si="5"/>
        <v>3</v>
      </c>
      <c r="AX28">
        <v>22</v>
      </c>
      <c r="AY28">
        <f t="shared" si="6"/>
        <v>3</v>
      </c>
      <c r="AZ28">
        <f t="shared" si="7"/>
        <v>1.5</v>
      </c>
      <c r="BA28">
        <f t="shared" si="7"/>
        <v>0.6</v>
      </c>
      <c r="BB28">
        <f t="shared" si="7"/>
        <v>1.5</v>
      </c>
      <c r="BC28">
        <f t="shared" si="7"/>
        <v>1</v>
      </c>
      <c r="BE28">
        <v>500</v>
      </c>
      <c r="BF28">
        <v>500</v>
      </c>
      <c r="BG28">
        <v>500</v>
      </c>
      <c r="BH28">
        <v>500</v>
      </c>
      <c r="BI28" t="str">
        <f t="shared" si="8"/>
        <v>{{1,500}|{2,500}|{3,500}|{4,500}}</v>
      </c>
      <c r="BN28">
        <f>'sheet1 (2)'!Y27</f>
        <v>383213</v>
      </c>
      <c r="BO28">
        <f>'sheet1 (2)'!Z27</f>
        <v>49000</v>
      </c>
      <c r="BP28">
        <f>'sheet1 (2)'!AA27</f>
        <v>1051958</v>
      </c>
      <c r="BR28">
        <f t="shared" si="9"/>
        <v>38321</v>
      </c>
      <c r="BS28">
        <f t="shared" si="9"/>
        <v>4900</v>
      </c>
      <c r="BT28">
        <f t="shared" si="9"/>
        <v>105195</v>
      </c>
      <c r="BV28">
        <f t="shared" si="10"/>
        <v>38321</v>
      </c>
      <c r="BW28">
        <f t="shared" si="10"/>
        <v>4900</v>
      </c>
      <c r="BX28">
        <f t="shared" si="10"/>
        <v>105195</v>
      </c>
      <c r="BZ28">
        <f t="shared" si="11"/>
        <v>38321</v>
      </c>
      <c r="CA28">
        <f t="shared" si="11"/>
        <v>4900</v>
      </c>
      <c r="CB28">
        <f t="shared" si="11"/>
        <v>105195</v>
      </c>
      <c r="CD28">
        <f t="shared" si="12"/>
        <v>38321</v>
      </c>
      <c r="CE28">
        <f t="shared" si="12"/>
        <v>4900</v>
      </c>
      <c r="CF28">
        <f t="shared" si="12"/>
        <v>105195</v>
      </c>
      <c r="CH28" t="str">
        <f t="shared" si="13"/>
        <v>{{5,1,1,38321,0}|</v>
      </c>
      <c r="CI28" t="str">
        <f t="shared" si="13"/>
        <v>{5,1,2,4900,0}|</v>
      </c>
      <c r="CJ28" t="str">
        <f t="shared" si="13"/>
        <v>{5,1,3,105195,3}}</v>
      </c>
      <c r="CK28" t="str">
        <f t="shared" si="13"/>
        <v/>
      </c>
      <c r="CL28" t="str">
        <f t="shared" si="13"/>
        <v>{{5,1,1,38321,0}|</v>
      </c>
      <c r="CM28" t="str">
        <f t="shared" si="13"/>
        <v>{5,1,2,4900,0}|</v>
      </c>
      <c r="CN28" t="str">
        <f t="shared" si="13"/>
        <v>{5,1,3,105195,3}}</v>
      </c>
      <c r="CO28" t="str">
        <f t="shared" si="13"/>
        <v/>
      </c>
      <c r="CP28" t="str">
        <f t="shared" si="13"/>
        <v>{{5,1,1,38321,0}|</v>
      </c>
      <c r="CQ28" t="str">
        <f t="shared" si="13"/>
        <v>{5,1,2,4900,0}|</v>
      </c>
      <c r="CR28" t="str">
        <f t="shared" si="13"/>
        <v>{5,1,3,105195,3}}</v>
      </c>
      <c r="CS28" t="str">
        <f t="shared" si="13"/>
        <v/>
      </c>
      <c r="CT28" t="str">
        <f t="shared" si="13"/>
        <v>{{5,1,1,38321,0}|</v>
      </c>
      <c r="CU28" t="str">
        <f t="shared" si="13"/>
        <v>{5,1,2,4900,0}|</v>
      </c>
      <c r="CV28" t="str">
        <f t="shared" si="13"/>
        <v>{5,1,3,105195,3}}</v>
      </c>
    </row>
    <row r="29" spans="7:100" x14ac:dyDescent="0.15">
      <c r="G29" t="s">
        <v>43</v>
      </c>
      <c r="H29" t="s">
        <v>106</v>
      </c>
      <c r="I29" t="s">
        <v>120</v>
      </c>
      <c r="J29" t="s">
        <v>106</v>
      </c>
      <c r="K29" t="s">
        <v>120</v>
      </c>
      <c r="L29" t="s">
        <v>143</v>
      </c>
      <c r="M29" t="s">
        <v>111</v>
      </c>
      <c r="N29" t="s">
        <v>116</v>
      </c>
      <c r="O29" t="s">
        <v>111</v>
      </c>
      <c r="P29" t="s">
        <v>105</v>
      </c>
      <c r="Q29" t="s">
        <v>145</v>
      </c>
      <c r="R29" t="s">
        <v>104</v>
      </c>
      <c r="S29" t="s">
        <v>159</v>
      </c>
      <c r="T29">
        <f t="shared" si="4"/>
        <v>2007</v>
      </c>
      <c r="U29">
        <f t="shared" si="4"/>
        <v>3010</v>
      </c>
      <c r="V29">
        <f t="shared" si="4"/>
        <v>2007</v>
      </c>
      <c r="W29">
        <f t="shared" si="4"/>
        <v>3010</v>
      </c>
      <c r="X29">
        <f t="shared" si="4"/>
        <v>4009</v>
      </c>
      <c r="Y29">
        <f t="shared" si="4"/>
        <v>4027</v>
      </c>
      <c r="Z29">
        <f t="shared" si="4"/>
        <v>4007</v>
      </c>
      <c r="AA29">
        <f t="shared" si="4"/>
        <v>4027</v>
      </c>
      <c r="AB29">
        <f t="shared" si="4"/>
        <v>2006</v>
      </c>
      <c r="AC29">
        <f t="shared" si="4"/>
        <v>3009</v>
      </c>
      <c r="AD29">
        <f t="shared" si="4"/>
        <v>2005</v>
      </c>
      <c r="AE29">
        <f t="shared" si="4"/>
        <v>3008</v>
      </c>
      <c r="AG29">
        <f>_xlfn.XLOOKUP(T29,[1]Sheet1!$A$1:$A$109,[1]Sheet1!$J$1:$J$109)</f>
        <v>4</v>
      </c>
      <c r="AH29">
        <f>_xlfn.XLOOKUP(U29,[1]Sheet1!$A$1:$A$109,[1]Sheet1!$J$1:$J$109)</f>
        <v>2</v>
      </c>
      <c r="AI29">
        <f>_xlfn.XLOOKUP(V29,[1]Sheet1!$A$1:$A$109,[1]Sheet1!$J$1:$J$109)</f>
        <v>4</v>
      </c>
      <c r="AJ29">
        <f>_xlfn.XLOOKUP(W29,[1]Sheet1!$A$1:$A$109,[1]Sheet1!$J$1:$J$109)</f>
        <v>2</v>
      </c>
      <c r="AK29">
        <f>_xlfn.XLOOKUP(X29,[1]Sheet1!$A$1:$A$109,[1]Sheet1!$J$1:$J$109)</f>
        <v>4</v>
      </c>
      <c r="AL29">
        <f>_xlfn.XLOOKUP(Y29,[1]Sheet1!$A$1:$A$109,[1]Sheet1!$J$1:$J$109)</f>
        <v>2</v>
      </c>
      <c r="AM29">
        <f>_xlfn.XLOOKUP(Z29,[1]Sheet1!$A$1:$A$109,[1]Sheet1!$J$1:$J$109)</f>
        <v>3</v>
      </c>
      <c r="AN29">
        <f>_xlfn.XLOOKUP(AA29,[1]Sheet1!$A$1:$A$109,[1]Sheet1!$J$1:$J$109)</f>
        <v>2</v>
      </c>
      <c r="AO29">
        <f>_xlfn.XLOOKUP(AB29,[1]Sheet1!$A$1:$A$109,[1]Sheet1!$J$1:$J$109)</f>
        <v>4</v>
      </c>
      <c r="AP29">
        <f>_xlfn.XLOOKUP(AC29,[1]Sheet1!$A$1:$A$109,[1]Sheet1!$J$1:$J$109)</f>
        <v>1</v>
      </c>
      <c r="AQ29">
        <f>_xlfn.XLOOKUP(AD29,[1]Sheet1!$A$1:$A$109,[1]Sheet1!$J$1:$J$109)</f>
        <v>2</v>
      </c>
      <c r="AR29">
        <f>_xlfn.XLOOKUP(AE29,[1]Sheet1!$A$1:$A$109,[1]Sheet1!$J$1:$J$109)</f>
        <v>1</v>
      </c>
      <c r="AT29">
        <f t="shared" si="5"/>
        <v>2</v>
      </c>
      <c r="AU29">
        <f t="shared" si="5"/>
        <v>5</v>
      </c>
      <c r="AV29">
        <f t="shared" si="5"/>
        <v>1</v>
      </c>
      <c r="AW29">
        <f t="shared" si="5"/>
        <v>4</v>
      </c>
      <c r="AX29">
        <v>23</v>
      </c>
      <c r="AY29">
        <f t="shared" si="6"/>
        <v>3</v>
      </c>
      <c r="AZ29">
        <f t="shared" si="7"/>
        <v>1.5</v>
      </c>
      <c r="BA29">
        <f t="shared" si="7"/>
        <v>0.6</v>
      </c>
      <c r="BB29">
        <f t="shared" si="7"/>
        <v>3</v>
      </c>
      <c r="BC29">
        <f t="shared" si="7"/>
        <v>0.75</v>
      </c>
      <c r="BE29">
        <v>500</v>
      </c>
      <c r="BF29">
        <v>500</v>
      </c>
      <c r="BG29">
        <v>500</v>
      </c>
      <c r="BH29">
        <v>500</v>
      </c>
      <c r="BI29" t="str">
        <f t="shared" si="8"/>
        <v>{{1,500}|{2,500}|{3,500}|{4,500}}</v>
      </c>
      <c r="BN29">
        <f>'sheet1 (2)'!Y28</f>
        <v>601119</v>
      </c>
      <c r="BO29">
        <f>'sheet1 (2)'!Z28</f>
        <v>57750</v>
      </c>
      <c r="BP29">
        <f>'sheet1 (2)'!AA28</f>
        <v>1239808</v>
      </c>
      <c r="BR29">
        <f t="shared" si="9"/>
        <v>60111</v>
      </c>
      <c r="BS29">
        <f t="shared" si="9"/>
        <v>5775</v>
      </c>
      <c r="BT29">
        <f t="shared" si="9"/>
        <v>123980</v>
      </c>
      <c r="BV29">
        <f t="shared" si="10"/>
        <v>60111</v>
      </c>
      <c r="BW29">
        <f t="shared" si="10"/>
        <v>5775</v>
      </c>
      <c r="BX29">
        <f t="shared" si="10"/>
        <v>123980</v>
      </c>
      <c r="BZ29">
        <f t="shared" si="11"/>
        <v>60111</v>
      </c>
      <c r="CA29">
        <f t="shared" si="11"/>
        <v>5775</v>
      </c>
      <c r="CB29">
        <f t="shared" si="11"/>
        <v>123980</v>
      </c>
      <c r="CD29">
        <f t="shared" si="12"/>
        <v>60111</v>
      </c>
      <c r="CE29">
        <f t="shared" si="12"/>
        <v>5775</v>
      </c>
      <c r="CF29">
        <f t="shared" si="12"/>
        <v>123980</v>
      </c>
      <c r="CH29" t="str">
        <f t="shared" si="13"/>
        <v>{{5,1,1,60111,0}|</v>
      </c>
      <c r="CI29" t="str">
        <f t="shared" si="13"/>
        <v>{5,1,2,5775,0}|</v>
      </c>
      <c r="CJ29" t="str">
        <f t="shared" si="13"/>
        <v>{5,1,3,123980,3}}</v>
      </c>
      <c r="CK29" t="str">
        <f t="shared" si="13"/>
        <v/>
      </c>
      <c r="CL29" t="str">
        <f t="shared" si="13"/>
        <v>{{5,1,1,60111,0}|</v>
      </c>
      <c r="CM29" t="str">
        <f t="shared" si="13"/>
        <v>{5,1,2,5775,0}|</v>
      </c>
      <c r="CN29" t="str">
        <f t="shared" si="13"/>
        <v>{5,1,3,123980,3}}</v>
      </c>
      <c r="CO29" t="str">
        <f t="shared" si="13"/>
        <v/>
      </c>
      <c r="CP29" t="str">
        <f t="shared" si="13"/>
        <v>{{5,1,1,60111,0}|</v>
      </c>
      <c r="CQ29" t="str">
        <f t="shared" si="13"/>
        <v>{5,1,2,5775,0}|</v>
      </c>
      <c r="CR29" t="str">
        <f t="shared" si="13"/>
        <v>{5,1,3,123980,3}}</v>
      </c>
      <c r="CS29" t="str">
        <f t="shared" si="13"/>
        <v/>
      </c>
      <c r="CT29" t="str">
        <f t="shared" si="13"/>
        <v>{{5,1,1,60111,0}|</v>
      </c>
      <c r="CU29" t="str">
        <f t="shared" si="13"/>
        <v>{5,1,2,5775,0}|</v>
      </c>
      <c r="CV29" t="str">
        <f t="shared" si="13"/>
        <v>{5,1,3,123980,3}}</v>
      </c>
    </row>
    <row r="30" spans="7:100" x14ac:dyDescent="0.15">
      <c r="G30" t="s">
        <v>44</v>
      </c>
      <c r="H30" t="s">
        <v>138</v>
      </c>
      <c r="I30" t="s">
        <v>138</v>
      </c>
      <c r="J30" t="s">
        <v>87</v>
      </c>
      <c r="K30" t="s">
        <v>87</v>
      </c>
      <c r="L30" t="s">
        <v>123</v>
      </c>
      <c r="M30" t="s">
        <v>140</v>
      </c>
      <c r="N30" t="s">
        <v>140</v>
      </c>
      <c r="O30" t="s">
        <v>91</v>
      </c>
      <c r="P30" t="s">
        <v>98</v>
      </c>
      <c r="Q30" t="s">
        <v>98</v>
      </c>
      <c r="R30" t="s">
        <v>99</v>
      </c>
      <c r="S30" t="s">
        <v>160</v>
      </c>
      <c r="T30">
        <f t="shared" si="4"/>
        <v>3012</v>
      </c>
      <c r="U30">
        <f t="shared" si="4"/>
        <v>3012</v>
      </c>
      <c r="V30">
        <f t="shared" si="4"/>
        <v>3015</v>
      </c>
      <c r="W30">
        <f t="shared" si="4"/>
        <v>3015</v>
      </c>
      <c r="X30">
        <f t="shared" si="4"/>
        <v>4031</v>
      </c>
      <c r="Y30">
        <f t="shared" si="4"/>
        <v>4034</v>
      </c>
      <c r="Z30">
        <f t="shared" si="4"/>
        <v>4034</v>
      </c>
      <c r="AA30">
        <f t="shared" si="4"/>
        <v>4035</v>
      </c>
      <c r="AB30">
        <f t="shared" si="4"/>
        <v>3017</v>
      </c>
      <c r="AC30">
        <f t="shared" si="4"/>
        <v>3017</v>
      </c>
      <c r="AD30">
        <f t="shared" si="4"/>
        <v>3018</v>
      </c>
      <c r="AE30">
        <f t="shared" si="4"/>
        <v>3018</v>
      </c>
      <c r="AG30">
        <f>_xlfn.XLOOKUP(T30,[1]Sheet1!$A$1:$A$109,[1]Sheet1!$J$1:$J$109)</f>
        <v>2</v>
      </c>
      <c r="AH30">
        <f>_xlfn.XLOOKUP(U30,[1]Sheet1!$A$1:$A$109,[1]Sheet1!$J$1:$J$109)</f>
        <v>2</v>
      </c>
      <c r="AI30">
        <f>_xlfn.XLOOKUP(V30,[1]Sheet1!$A$1:$A$109,[1]Sheet1!$J$1:$J$109)</f>
        <v>1</v>
      </c>
      <c r="AJ30">
        <f>_xlfn.XLOOKUP(W30,[1]Sheet1!$A$1:$A$109,[1]Sheet1!$J$1:$J$109)</f>
        <v>1</v>
      </c>
      <c r="AK30">
        <f>_xlfn.XLOOKUP(X30,[1]Sheet1!$A$1:$A$109,[1]Sheet1!$J$1:$J$109)</f>
        <v>1</v>
      </c>
      <c r="AL30">
        <f>_xlfn.XLOOKUP(Y30,[1]Sheet1!$A$1:$A$109,[1]Sheet1!$J$1:$J$109)</f>
        <v>2</v>
      </c>
      <c r="AM30">
        <f>_xlfn.XLOOKUP(Z30,[1]Sheet1!$A$1:$A$109,[1]Sheet1!$J$1:$J$109)</f>
        <v>2</v>
      </c>
      <c r="AN30">
        <f>_xlfn.XLOOKUP(AA30,[1]Sheet1!$A$1:$A$109,[1]Sheet1!$J$1:$J$109)</f>
        <v>2</v>
      </c>
      <c r="AO30">
        <f>_xlfn.XLOOKUP(AB30,[1]Sheet1!$A$1:$A$109,[1]Sheet1!$J$1:$J$109)</f>
        <v>2</v>
      </c>
      <c r="AP30">
        <f>_xlfn.XLOOKUP(AC30,[1]Sheet1!$A$1:$A$109,[1]Sheet1!$J$1:$J$109)</f>
        <v>2</v>
      </c>
      <c r="AQ30">
        <f>_xlfn.XLOOKUP(AD30,[1]Sheet1!$A$1:$A$109,[1]Sheet1!$J$1:$J$109)</f>
        <v>4</v>
      </c>
      <c r="AR30">
        <f>_xlfn.XLOOKUP(AE30,[1]Sheet1!$A$1:$A$109,[1]Sheet1!$J$1:$J$109)</f>
        <v>4</v>
      </c>
      <c r="AT30">
        <f t="shared" si="5"/>
        <v>3</v>
      </c>
      <c r="AU30">
        <f t="shared" si="5"/>
        <v>7</v>
      </c>
      <c r="AV30">
        <f t="shared" si="5"/>
        <v>0</v>
      </c>
      <c r="AW30">
        <f t="shared" si="5"/>
        <v>2</v>
      </c>
      <c r="AX30">
        <v>24</v>
      </c>
      <c r="AY30">
        <f t="shared" si="6"/>
        <v>3</v>
      </c>
      <c r="AZ30">
        <f t="shared" si="7"/>
        <v>1</v>
      </c>
      <c r="BA30">
        <f t="shared" si="7"/>
        <v>0.42857142857142855</v>
      </c>
      <c r="BB30">
        <f t="shared" si="7"/>
        <v>0</v>
      </c>
      <c r="BC30">
        <f t="shared" si="7"/>
        <v>1.5</v>
      </c>
      <c r="BE30">
        <v>500</v>
      </c>
      <c r="BF30">
        <v>500</v>
      </c>
      <c r="BG30">
        <v>500</v>
      </c>
      <c r="BH30">
        <v>500</v>
      </c>
      <c r="BI30" t="str">
        <f t="shared" si="8"/>
        <v>{{1,500}|{2,500}|{3,500}|{4,500}}</v>
      </c>
      <c r="BN30">
        <f>'sheet1 (2)'!Y29</f>
        <v>1202238</v>
      </c>
      <c r="BO30">
        <f>'sheet1 (2)'!Z29</f>
        <v>101500</v>
      </c>
      <c r="BP30">
        <f>'sheet1 (2)'!AA29</f>
        <v>2179057</v>
      </c>
      <c r="BR30">
        <f t="shared" si="9"/>
        <v>120223</v>
      </c>
      <c r="BS30">
        <f t="shared" si="9"/>
        <v>10150</v>
      </c>
      <c r="BT30">
        <f t="shared" si="9"/>
        <v>217905</v>
      </c>
      <c r="BV30">
        <f t="shared" si="10"/>
        <v>120223</v>
      </c>
      <c r="BW30">
        <f t="shared" si="10"/>
        <v>10150</v>
      </c>
      <c r="BX30">
        <f t="shared" si="10"/>
        <v>217905</v>
      </c>
      <c r="BZ30">
        <f t="shared" si="11"/>
        <v>120223</v>
      </c>
      <c r="CA30">
        <f t="shared" si="11"/>
        <v>10150</v>
      </c>
      <c r="CB30">
        <f t="shared" si="11"/>
        <v>217905</v>
      </c>
      <c r="CD30">
        <f t="shared" si="12"/>
        <v>120223</v>
      </c>
      <c r="CE30">
        <f t="shared" si="12"/>
        <v>10150</v>
      </c>
      <c r="CF30">
        <f t="shared" si="12"/>
        <v>217905</v>
      </c>
      <c r="CH30" t="str">
        <f t="shared" si="13"/>
        <v>{{5,1,1,120223,0}|</v>
      </c>
      <c r="CI30" t="str">
        <f t="shared" si="13"/>
        <v>{5,1,2,10150,0}|</v>
      </c>
      <c r="CJ30" t="str">
        <f t="shared" si="13"/>
        <v>{5,1,3,217905,3}}</v>
      </c>
      <c r="CK30" t="str">
        <f t="shared" si="13"/>
        <v/>
      </c>
      <c r="CL30" t="str">
        <f t="shared" si="13"/>
        <v>{{5,1,1,120223,0}|</v>
      </c>
      <c r="CM30" t="str">
        <f t="shared" si="13"/>
        <v>{5,1,2,10150,0}|</v>
      </c>
      <c r="CN30" t="str">
        <f t="shared" si="13"/>
        <v>{5,1,3,217905,3}}</v>
      </c>
      <c r="CO30" t="str">
        <f t="shared" si="13"/>
        <v/>
      </c>
      <c r="CP30" t="str">
        <f t="shared" si="13"/>
        <v>{{5,1,1,120223,0}|</v>
      </c>
      <c r="CQ30" t="str">
        <f t="shared" si="13"/>
        <v>{5,1,2,10150,0}|</v>
      </c>
      <c r="CR30" t="str">
        <f t="shared" si="13"/>
        <v>{5,1,3,217905,3}}</v>
      </c>
      <c r="CS30" t="str">
        <f t="shared" si="13"/>
        <v/>
      </c>
      <c r="CT30" t="str">
        <f t="shared" si="13"/>
        <v>{{5,1,1,120223,0}|</v>
      </c>
      <c r="CU30" t="str">
        <f t="shared" si="13"/>
        <v>{5,1,2,10150,0}|</v>
      </c>
      <c r="CV30" t="str">
        <f t="shared" si="13"/>
        <v>{5,1,3,217905,3}}</v>
      </c>
    </row>
    <row r="31" spans="7:100" x14ac:dyDescent="0.15">
      <c r="G31" t="s">
        <v>45</v>
      </c>
      <c r="H31" t="s">
        <v>126</v>
      </c>
      <c r="I31" t="s">
        <v>87</v>
      </c>
      <c r="J31" t="s">
        <v>134</v>
      </c>
      <c r="K31" t="s">
        <v>98</v>
      </c>
      <c r="L31" t="s">
        <v>117</v>
      </c>
      <c r="M31" t="s">
        <v>100</v>
      </c>
      <c r="N31" t="s">
        <v>157</v>
      </c>
      <c r="O31" t="s">
        <v>124</v>
      </c>
      <c r="P31" t="s">
        <v>122</v>
      </c>
      <c r="Q31" t="s">
        <v>115</v>
      </c>
      <c r="R31" t="s">
        <v>119</v>
      </c>
      <c r="S31" t="s">
        <v>161</v>
      </c>
      <c r="T31">
        <f t="shared" si="4"/>
        <v>2008</v>
      </c>
      <c r="U31">
        <f t="shared" si="4"/>
        <v>3015</v>
      </c>
      <c r="V31">
        <f t="shared" si="4"/>
        <v>2010</v>
      </c>
      <c r="W31">
        <f t="shared" si="4"/>
        <v>3017</v>
      </c>
      <c r="X31">
        <f t="shared" si="4"/>
        <v>4018</v>
      </c>
      <c r="Y31">
        <f t="shared" si="4"/>
        <v>4038</v>
      </c>
      <c r="Z31">
        <f t="shared" si="4"/>
        <v>4021</v>
      </c>
      <c r="AA31">
        <f t="shared" si="4"/>
        <v>4000</v>
      </c>
      <c r="AB31">
        <f t="shared" si="4"/>
        <v>3004</v>
      </c>
      <c r="AC31">
        <f t="shared" si="4"/>
        <v>2004</v>
      </c>
      <c r="AD31">
        <f t="shared" si="4"/>
        <v>3008</v>
      </c>
      <c r="AE31">
        <f t="shared" si="4"/>
        <v>2006</v>
      </c>
      <c r="AG31">
        <f>_xlfn.XLOOKUP(T31,[1]Sheet1!$A$1:$A$109,[1]Sheet1!$J$1:$J$109)</f>
        <v>3</v>
      </c>
      <c r="AH31">
        <f>_xlfn.XLOOKUP(U31,[1]Sheet1!$A$1:$A$109,[1]Sheet1!$J$1:$J$109)</f>
        <v>1</v>
      </c>
      <c r="AI31">
        <f>_xlfn.XLOOKUP(V31,[1]Sheet1!$A$1:$A$109,[1]Sheet1!$J$1:$J$109)</f>
        <v>2</v>
      </c>
      <c r="AJ31">
        <f>_xlfn.XLOOKUP(W31,[1]Sheet1!$A$1:$A$109,[1]Sheet1!$J$1:$J$109)</f>
        <v>2</v>
      </c>
      <c r="AK31">
        <f>_xlfn.XLOOKUP(X31,[1]Sheet1!$A$1:$A$109,[1]Sheet1!$J$1:$J$109)</f>
        <v>3</v>
      </c>
      <c r="AL31">
        <f>_xlfn.XLOOKUP(Y31,[1]Sheet1!$A$1:$A$109,[1]Sheet1!$J$1:$J$109)</f>
        <v>2</v>
      </c>
      <c r="AM31">
        <f>_xlfn.XLOOKUP(Z31,[1]Sheet1!$A$1:$A$109,[1]Sheet1!$J$1:$J$109)</f>
        <v>3</v>
      </c>
      <c r="AN31">
        <f>_xlfn.XLOOKUP(AA31,[1]Sheet1!$A$1:$A$109,[1]Sheet1!$J$1:$J$109)</f>
        <v>2</v>
      </c>
      <c r="AO31">
        <f>_xlfn.XLOOKUP(AB31,[1]Sheet1!$A$1:$A$109,[1]Sheet1!$J$1:$J$109)</f>
        <v>3</v>
      </c>
      <c r="AP31">
        <f>_xlfn.XLOOKUP(AC31,[1]Sheet1!$A$1:$A$109,[1]Sheet1!$J$1:$J$109)</f>
        <v>2</v>
      </c>
      <c r="AQ31">
        <f>_xlfn.XLOOKUP(AD31,[1]Sheet1!$A$1:$A$109,[1]Sheet1!$J$1:$J$109)</f>
        <v>1</v>
      </c>
      <c r="AR31">
        <f>_xlfn.XLOOKUP(AE31,[1]Sheet1!$A$1:$A$109,[1]Sheet1!$J$1:$J$109)</f>
        <v>4</v>
      </c>
      <c r="AT31">
        <f t="shared" si="5"/>
        <v>2</v>
      </c>
      <c r="AU31">
        <f t="shared" si="5"/>
        <v>5</v>
      </c>
      <c r="AV31">
        <f t="shared" si="5"/>
        <v>4</v>
      </c>
      <c r="AW31">
        <f t="shared" si="5"/>
        <v>1</v>
      </c>
      <c r="AX31">
        <v>25</v>
      </c>
      <c r="AY31">
        <f t="shared" si="6"/>
        <v>3</v>
      </c>
      <c r="AZ31">
        <f t="shared" si="7"/>
        <v>1.5</v>
      </c>
      <c r="BA31">
        <f t="shared" si="7"/>
        <v>0.6</v>
      </c>
      <c r="BB31">
        <f t="shared" si="7"/>
        <v>0.75</v>
      </c>
      <c r="BC31">
        <f t="shared" si="7"/>
        <v>3</v>
      </c>
      <c r="BE31">
        <v>500</v>
      </c>
      <c r="BF31">
        <v>500</v>
      </c>
      <c r="BG31">
        <v>500</v>
      </c>
      <c r="BH31">
        <v>500</v>
      </c>
      <c r="BI31" t="str">
        <f t="shared" si="8"/>
        <v>{{1,500}|{2,500}|{3,500}|{4,500}}</v>
      </c>
      <c r="BN31">
        <f>'sheet1 (2)'!Y30</f>
        <v>1412630</v>
      </c>
      <c r="BO31">
        <f>'sheet1 (2)'!Z30</f>
        <v>623000</v>
      </c>
      <c r="BP31">
        <f>'sheet1 (2)'!AA30</f>
        <v>13374906</v>
      </c>
      <c r="BR31">
        <f t="shared" si="9"/>
        <v>141263</v>
      </c>
      <c r="BS31">
        <f t="shared" si="9"/>
        <v>62300</v>
      </c>
      <c r="BT31">
        <f t="shared" si="9"/>
        <v>1337490</v>
      </c>
      <c r="BV31">
        <f t="shared" si="10"/>
        <v>141263</v>
      </c>
      <c r="BW31">
        <f t="shared" si="10"/>
        <v>62300</v>
      </c>
      <c r="BX31">
        <f t="shared" si="10"/>
        <v>1337490</v>
      </c>
      <c r="BZ31">
        <f t="shared" si="11"/>
        <v>141263</v>
      </c>
      <c r="CA31">
        <f t="shared" si="11"/>
        <v>62300</v>
      </c>
      <c r="CB31">
        <f t="shared" si="11"/>
        <v>1337490</v>
      </c>
      <c r="CD31">
        <f t="shared" si="12"/>
        <v>141263</v>
      </c>
      <c r="CE31">
        <f t="shared" si="12"/>
        <v>62300</v>
      </c>
      <c r="CF31">
        <f t="shared" si="12"/>
        <v>1337490</v>
      </c>
      <c r="CH31" t="str">
        <f t="shared" si="13"/>
        <v>{{5,1,1,141263,0}|</v>
      </c>
      <c r="CI31" t="str">
        <f t="shared" si="13"/>
        <v>{5,1,2,62300,0}|</v>
      </c>
      <c r="CJ31" t="str">
        <f t="shared" si="13"/>
        <v>{5,1,3,1337490,3}}</v>
      </c>
      <c r="CK31" t="str">
        <f t="shared" si="13"/>
        <v/>
      </c>
      <c r="CL31" t="str">
        <f t="shared" si="13"/>
        <v>{{5,1,1,141263,0}|</v>
      </c>
      <c r="CM31" t="str">
        <f t="shared" si="13"/>
        <v>{5,1,2,62300,0}|</v>
      </c>
      <c r="CN31" t="str">
        <f t="shared" si="13"/>
        <v>{5,1,3,1337490,3}}</v>
      </c>
      <c r="CO31" t="str">
        <f t="shared" si="13"/>
        <v/>
      </c>
      <c r="CP31" t="str">
        <f t="shared" si="13"/>
        <v>{{5,1,1,141263,0}|</v>
      </c>
      <c r="CQ31" t="str">
        <f t="shared" si="13"/>
        <v>{5,1,2,62300,0}|</v>
      </c>
      <c r="CR31" t="str">
        <f t="shared" si="13"/>
        <v>{5,1,3,1337490,3}}</v>
      </c>
      <c r="CS31" t="str">
        <f t="shared" si="13"/>
        <v/>
      </c>
      <c r="CT31" t="str">
        <f t="shared" si="13"/>
        <v>{{5,1,1,141263,0}|</v>
      </c>
      <c r="CU31" t="str">
        <f t="shared" si="13"/>
        <v>{5,1,2,62300,0}|</v>
      </c>
      <c r="CV31" t="str">
        <f t="shared" si="13"/>
        <v>{5,1,3,1337490,3}}</v>
      </c>
    </row>
    <row r="32" spans="7:100" x14ac:dyDescent="0.15">
      <c r="G32" t="s">
        <v>46</v>
      </c>
      <c r="H32" t="s">
        <v>87</v>
      </c>
      <c r="I32" t="s">
        <v>98</v>
      </c>
      <c r="J32" t="s">
        <v>99</v>
      </c>
      <c r="K32" t="s">
        <v>108</v>
      </c>
      <c r="L32" t="s">
        <v>124</v>
      </c>
      <c r="M32" t="s">
        <v>103</v>
      </c>
      <c r="N32" t="s">
        <v>116</v>
      </c>
      <c r="O32" t="s">
        <v>143</v>
      </c>
      <c r="P32" t="s">
        <v>88</v>
      </c>
      <c r="Q32" t="s">
        <v>134</v>
      </c>
      <c r="R32" t="s">
        <v>113</v>
      </c>
      <c r="S32" t="s">
        <v>162</v>
      </c>
      <c r="T32">
        <f t="shared" si="4"/>
        <v>3015</v>
      </c>
      <c r="U32">
        <f t="shared" si="4"/>
        <v>3017</v>
      </c>
      <c r="V32">
        <f t="shared" si="4"/>
        <v>3018</v>
      </c>
      <c r="W32">
        <f t="shared" si="4"/>
        <v>3021</v>
      </c>
      <c r="X32">
        <f t="shared" si="4"/>
        <v>4000</v>
      </c>
      <c r="Y32">
        <f t="shared" si="4"/>
        <v>4004</v>
      </c>
      <c r="Z32">
        <f t="shared" si="4"/>
        <v>4007</v>
      </c>
      <c r="AA32">
        <f t="shared" si="4"/>
        <v>4009</v>
      </c>
      <c r="AB32">
        <f t="shared" si="4"/>
        <v>2009</v>
      </c>
      <c r="AC32">
        <f t="shared" si="4"/>
        <v>2010</v>
      </c>
      <c r="AD32">
        <f t="shared" si="4"/>
        <v>2013</v>
      </c>
      <c r="AE32">
        <f t="shared" si="4"/>
        <v>2016</v>
      </c>
      <c r="AG32">
        <f>_xlfn.XLOOKUP(T32,[1]Sheet1!$A$1:$A$109,[1]Sheet1!$J$1:$J$109)</f>
        <v>1</v>
      </c>
      <c r="AH32">
        <f>_xlfn.XLOOKUP(U32,[1]Sheet1!$A$1:$A$109,[1]Sheet1!$J$1:$J$109)</f>
        <v>2</v>
      </c>
      <c r="AI32">
        <f>_xlfn.XLOOKUP(V32,[1]Sheet1!$A$1:$A$109,[1]Sheet1!$J$1:$J$109)</f>
        <v>4</v>
      </c>
      <c r="AJ32">
        <f>_xlfn.XLOOKUP(W32,[1]Sheet1!$A$1:$A$109,[1]Sheet1!$J$1:$J$109)</f>
        <v>3</v>
      </c>
      <c r="AK32">
        <f>_xlfn.XLOOKUP(X32,[1]Sheet1!$A$1:$A$109,[1]Sheet1!$J$1:$J$109)</f>
        <v>2</v>
      </c>
      <c r="AL32">
        <f>_xlfn.XLOOKUP(Y32,[1]Sheet1!$A$1:$A$109,[1]Sheet1!$J$1:$J$109)</f>
        <v>4</v>
      </c>
      <c r="AM32">
        <f>_xlfn.XLOOKUP(Z32,[1]Sheet1!$A$1:$A$109,[1]Sheet1!$J$1:$J$109)</f>
        <v>3</v>
      </c>
      <c r="AN32">
        <f>_xlfn.XLOOKUP(AA32,[1]Sheet1!$A$1:$A$109,[1]Sheet1!$J$1:$J$109)</f>
        <v>4</v>
      </c>
      <c r="AO32">
        <f>_xlfn.XLOOKUP(AB32,[1]Sheet1!$A$1:$A$109,[1]Sheet1!$J$1:$J$109)</f>
        <v>3</v>
      </c>
      <c r="AP32">
        <f>_xlfn.XLOOKUP(AC32,[1]Sheet1!$A$1:$A$109,[1]Sheet1!$J$1:$J$109)</f>
        <v>2</v>
      </c>
      <c r="AQ32">
        <f>_xlfn.XLOOKUP(AD32,[1]Sheet1!$A$1:$A$109,[1]Sheet1!$J$1:$J$109)</f>
        <v>4</v>
      </c>
      <c r="AR32">
        <f>_xlfn.XLOOKUP(AE32,[1]Sheet1!$A$1:$A$109,[1]Sheet1!$J$1:$J$109)</f>
        <v>2</v>
      </c>
      <c r="AT32">
        <f t="shared" si="5"/>
        <v>1</v>
      </c>
      <c r="AU32">
        <f t="shared" si="5"/>
        <v>4</v>
      </c>
      <c r="AV32">
        <f t="shared" si="5"/>
        <v>3</v>
      </c>
      <c r="AW32">
        <f t="shared" si="5"/>
        <v>4</v>
      </c>
      <c r="AX32">
        <v>26</v>
      </c>
      <c r="AY32">
        <f t="shared" si="6"/>
        <v>3</v>
      </c>
      <c r="AZ32">
        <f t="shared" si="7"/>
        <v>3</v>
      </c>
      <c r="BA32">
        <f t="shared" si="7"/>
        <v>0.75</v>
      </c>
      <c r="BB32">
        <f t="shared" si="7"/>
        <v>1</v>
      </c>
      <c r="BC32">
        <f t="shared" si="7"/>
        <v>0.75</v>
      </c>
      <c r="BE32">
        <v>500</v>
      </c>
      <c r="BF32">
        <v>500</v>
      </c>
      <c r="BG32">
        <v>500</v>
      </c>
      <c r="BH32">
        <v>500</v>
      </c>
      <c r="BI32" t="str">
        <f t="shared" si="8"/>
        <v>{{1,500}|{2,500}|{3,500}|{4,500}}</v>
      </c>
      <c r="BN32">
        <f>'sheet1 (2)'!Y31</f>
        <v>2139985</v>
      </c>
      <c r="BO32">
        <f>'sheet1 (2)'!Z31</f>
        <v>735000</v>
      </c>
      <c r="BP32">
        <f>'sheet1 (2)'!AA31</f>
        <v>15779384</v>
      </c>
      <c r="BR32">
        <f t="shared" si="9"/>
        <v>213998</v>
      </c>
      <c r="BS32">
        <f t="shared" si="9"/>
        <v>73500</v>
      </c>
      <c r="BT32">
        <f t="shared" si="9"/>
        <v>1577938</v>
      </c>
      <c r="BV32">
        <f t="shared" si="10"/>
        <v>213998</v>
      </c>
      <c r="BW32">
        <f t="shared" si="10"/>
        <v>73500</v>
      </c>
      <c r="BX32">
        <f t="shared" si="10"/>
        <v>1577938</v>
      </c>
      <c r="BZ32">
        <f t="shared" si="11"/>
        <v>213998</v>
      </c>
      <c r="CA32">
        <f t="shared" si="11"/>
        <v>73500</v>
      </c>
      <c r="CB32">
        <f t="shared" si="11"/>
        <v>1577938</v>
      </c>
      <c r="CD32">
        <f t="shared" si="12"/>
        <v>213998</v>
      </c>
      <c r="CE32">
        <f t="shared" si="12"/>
        <v>73500</v>
      </c>
      <c r="CF32">
        <f t="shared" si="12"/>
        <v>1577938</v>
      </c>
      <c r="CH32" t="str">
        <f t="shared" si="13"/>
        <v>{{5,1,1,213998,0}|</v>
      </c>
      <c r="CI32" t="str">
        <f t="shared" si="13"/>
        <v>{5,1,2,73500,0}|</v>
      </c>
      <c r="CJ32" t="str">
        <f t="shared" si="13"/>
        <v>{5,1,3,1577938,3}}</v>
      </c>
      <c r="CK32" t="str">
        <f t="shared" si="13"/>
        <v/>
      </c>
      <c r="CL32" t="str">
        <f t="shared" si="13"/>
        <v>{{5,1,1,213998,0}|</v>
      </c>
      <c r="CM32" t="str">
        <f t="shared" si="13"/>
        <v>{5,1,2,73500,0}|</v>
      </c>
      <c r="CN32" t="str">
        <f t="shared" si="13"/>
        <v>{5,1,3,1577938,3}}</v>
      </c>
      <c r="CO32" t="str">
        <f t="shared" si="13"/>
        <v/>
      </c>
      <c r="CP32" t="str">
        <f t="shared" si="13"/>
        <v>{{5,1,1,213998,0}|</v>
      </c>
      <c r="CQ32" t="str">
        <f t="shared" si="13"/>
        <v>{5,1,2,73500,0}|</v>
      </c>
      <c r="CR32" t="str">
        <f t="shared" si="13"/>
        <v>{5,1,3,1577938,3}}</v>
      </c>
      <c r="CS32" t="str">
        <f t="shared" si="13"/>
        <v/>
      </c>
      <c r="CT32" t="str">
        <f t="shared" si="13"/>
        <v>{{5,1,1,213998,0}|</v>
      </c>
      <c r="CU32" t="str">
        <f t="shared" si="13"/>
        <v>{5,1,2,73500,0}|</v>
      </c>
      <c r="CV32" t="str">
        <f t="shared" si="13"/>
        <v>{5,1,3,1577938,3}}</v>
      </c>
    </row>
    <row r="33" spans="7:100" x14ac:dyDescent="0.15">
      <c r="G33" t="s">
        <v>47</v>
      </c>
      <c r="H33" t="s">
        <v>134</v>
      </c>
      <c r="I33" t="s">
        <v>99</v>
      </c>
      <c r="J33" t="s">
        <v>96</v>
      </c>
      <c r="K33" t="s">
        <v>129</v>
      </c>
      <c r="L33" t="s">
        <v>137</v>
      </c>
      <c r="M33" t="s">
        <v>136</v>
      </c>
      <c r="N33" t="s">
        <v>123</v>
      </c>
      <c r="O33" t="s">
        <v>92</v>
      </c>
      <c r="P33" t="s">
        <v>108</v>
      </c>
      <c r="Q33" t="s">
        <v>122</v>
      </c>
      <c r="R33" t="s">
        <v>104</v>
      </c>
      <c r="S33" t="s">
        <v>163</v>
      </c>
      <c r="T33">
        <f t="shared" si="4"/>
        <v>2010</v>
      </c>
      <c r="U33">
        <f t="shared" si="4"/>
        <v>3018</v>
      </c>
      <c r="V33">
        <f t="shared" si="4"/>
        <v>3000</v>
      </c>
      <c r="W33">
        <f t="shared" si="4"/>
        <v>2003</v>
      </c>
      <c r="X33">
        <f t="shared" si="4"/>
        <v>4026</v>
      </c>
      <c r="Y33">
        <f t="shared" si="4"/>
        <v>4012</v>
      </c>
      <c r="Z33">
        <f t="shared" si="4"/>
        <v>4031</v>
      </c>
      <c r="AA33">
        <f t="shared" si="4"/>
        <v>4017</v>
      </c>
      <c r="AB33">
        <f t="shared" si="4"/>
        <v>3021</v>
      </c>
      <c r="AC33">
        <f t="shared" si="4"/>
        <v>3004</v>
      </c>
      <c r="AD33">
        <f t="shared" si="4"/>
        <v>2005</v>
      </c>
      <c r="AE33">
        <f t="shared" si="4"/>
        <v>3010</v>
      </c>
      <c r="AG33">
        <f>_xlfn.XLOOKUP(T33,[1]Sheet1!$A$1:$A$109,[1]Sheet1!$J$1:$J$109)</f>
        <v>2</v>
      </c>
      <c r="AH33">
        <f>_xlfn.XLOOKUP(U33,[1]Sheet1!$A$1:$A$109,[1]Sheet1!$J$1:$J$109)</f>
        <v>4</v>
      </c>
      <c r="AI33">
        <f>_xlfn.XLOOKUP(V33,[1]Sheet1!$A$1:$A$109,[1]Sheet1!$J$1:$J$109)</f>
        <v>4</v>
      </c>
      <c r="AJ33">
        <f>_xlfn.XLOOKUP(W33,[1]Sheet1!$A$1:$A$109,[1]Sheet1!$J$1:$J$109)</f>
        <v>1</v>
      </c>
      <c r="AK33">
        <f>_xlfn.XLOOKUP(X33,[1]Sheet1!$A$1:$A$109,[1]Sheet1!$J$1:$J$109)</f>
        <v>3</v>
      </c>
      <c r="AL33">
        <f>_xlfn.XLOOKUP(Y33,[1]Sheet1!$A$1:$A$109,[1]Sheet1!$J$1:$J$109)</f>
        <v>3</v>
      </c>
      <c r="AM33">
        <f>_xlfn.XLOOKUP(Z33,[1]Sheet1!$A$1:$A$109,[1]Sheet1!$J$1:$J$109)</f>
        <v>1</v>
      </c>
      <c r="AN33">
        <f>_xlfn.XLOOKUP(AA33,[1]Sheet1!$A$1:$A$109,[1]Sheet1!$J$1:$J$109)</f>
        <v>1</v>
      </c>
      <c r="AO33">
        <f>_xlfn.XLOOKUP(AB33,[1]Sheet1!$A$1:$A$109,[1]Sheet1!$J$1:$J$109)</f>
        <v>3</v>
      </c>
      <c r="AP33">
        <f>_xlfn.XLOOKUP(AC33,[1]Sheet1!$A$1:$A$109,[1]Sheet1!$J$1:$J$109)</f>
        <v>3</v>
      </c>
      <c r="AQ33">
        <f>_xlfn.XLOOKUP(AD33,[1]Sheet1!$A$1:$A$109,[1]Sheet1!$J$1:$J$109)</f>
        <v>2</v>
      </c>
      <c r="AR33">
        <f>_xlfn.XLOOKUP(AE33,[1]Sheet1!$A$1:$A$109,[1]Sheet1!$J$1:$J$109)</f>
        <v>2</v>
      </c>
      <c r="AT33">
        <f t="shared" si="5"/>
        <v>3</v>
      </c>
      <c r="AU33">
        <f t="shared" si="5"/>
        <v>3</v>
      </c>
      <c r="AV33">
        <f t="shared" si="5"/>
        <v>4</v>
      </c>
      <c r="AW33">
        <f t="shared" si="5"/>
        <v>2</v>
      </c>
      <c r="AX33">
        <v>27</v>
      </c>
      <c r="AY33">
        <f t="shared" si="6"/>
        <v>3</v>
      </c>
      <c r="AZ33">
        <f t="shared" si="7"/>
        <v>1</v>
      </c>
      <c r="BA33">
        <f t="shared" si="7"/>
        <v>1</v>
      </c>
      <c r="BB33">
        <f t="shared" si="7"/>
        <v>0.75</v>
      </c>
      <c r="BC33">
        <f t="shared" si="7"/>
        <v>1.5</v>
      </c>
      <c r="BE33">
        <v>500</v>
      </c>
      <c r="BF33">
        <v>500</v>
      </c>
      <c r="BG33">
        <v>500</v>
      </c>
      <c r="BH33">
        <v>500</v>
      </c>
      <c r="BI33" t="str">
        <f t="shared" si="8"/>
        <v>{{1,500}|{2,500}|{3,500}|{4,500}}</v>
      </c>
      <c r="BN33">
        <f>'sheet1 (2)'!Y32</f>
        <v>5043391</v>
      </c>
      <c r="BO33">
        <f>'sheet1 (2)'!Z32</f>
        <v>4872000</v>
      </c>
      <c r="BP33">
        <f>'sheet1 (2)'!AA32</f>
        <v>104594776</v>
      </c>
      <c r="BR33">
        <f t="shared" si="9"/>
        <v>504339</v>
      </c>
      <c r="BS33">
        <f t="shared" si="9"/>
        <v>487200</v>
      </c>
      <c r="BT33">
        <f t="shared" si="9"/>
        <v>10459477</v>
      </c>
      <c r="BV33">
        <f t="shared" si="10"/>
        <v>504339</v>
      </c>
      <c r="BW33">
        <f t="shared" si="10"/>
        <v>487200</v>
      </c>
      <c r="BX33">
        <f t="shared" si="10"/>
        <v>10459477</v>
      </c>
      <c r="BZ33">
        <f t="shared" si="11"/>
        <v>504339</v>
      </c>
      <c r="CA33">
        <f t="shared" si="11"/>
        <v>487200</v>
      </c>
      <c r="CB33">
        <f t="shared" si="11"/>
        <v>10459477</v>
      </c>
      <c r="CD33">
        <f t="shared" si="12"/>
        <v>504339</v>
      </c>
      <c r="CE33">
        <f t="shared" si="12"/>
        <v>487200</v>
      </c>
      <c r="CF33">
        <f t="shared" si="12"/>
        <v>10459477</v>
      </c>
      <c r="CH33" t="str">
        <f t="shared" si="13"/>
        <v>{{5,1,1,504339,0}|</v>
      </c>
      <c r="CI33" t="str">
        <f t="shared" si="13"/>
        <v>{5,1,2,487200,0}|</v>
      </c>
      <c r="CJ33" t="str">
        <f t="shared" si="13"/>
        <v>{5,1,3,10459477,3}}</v>
      </c>
      <c r="CK33" t="str">
        <f t="shared" si="13"/>
        <v/>
      </c>
      <c r="CL33" t="str">
        <f t="shared" si="13"/>
        <v>{{5,1,1,504339,0}|</v>
      </c>
      <c r="CM33" t="str">
        <f t="shared" si="13"/>
        <v>{5,1,2,487200,0}|</v>
      </c>
      <c r="CN33" t="str">
        <f t="shared" si="13"/>
        <v>{5,1,3,10459477,3}}</v>
      </c>
      <c r="CO33" t="str">
        <f t="shared" si="13"/>
        <v/>
      </c>
      <c r="CP33" t="str">
        <f t="shared" si="13"/>
        <v>{{5,1,1,504339,0}|</v>
      </c>
      <c r="CQ33" t="str">
        <f t="shared" si="13"/>
        <v>{5,1,2,487200,0}|</v>
      </c>
      <c r="CR33" t="str">
        <f t="shared" si="13"/>
        <v>{5,1,3,10459477,3}}</v>
      </c>
      <c r="CS33" t="str">
        <f t="shared" si="13"/>
        <v/>
      </c>
      <c r="CT33" t="str">
        <f t="shared" si="13"/>
        <v>{{5,1,1,504339,0}|</v>
      </c>
      <c r="CU33" t="str">
        <f t="shared" si="13"/>
        <v>{5,1,2,487200,0}|</v>
      </c>
      <c r="CV33" t="str">
        <f t="shared" si="13"/>
        <v>{5,1,3,10459477,3}}</v>
      </c>
    </row>
    <row r="34" spans="7:100" x14ac:dyDescent="0.15">
      <c r="G34" t="s">
        <v>48</v>
      </c>
      <c r="H34" t="s">
        <v>89</v>
      </c>
      <c r="I34" t="s">
        <v>95</v>
      </c>
      <c r="J34" t="s">
        <v>129</v>
      </c>
      <c r="K34" t="s">
        <v>104</v>
      </c>
      <c r="L34" t="s">
        <v>136</v>
      </c>
      <c r="M34" t="s">
        <v>90</v>
      </c>
      <c r="N34" t="s">
        <v>142</v>
      </c>
      <c r="O34" t="s">
        <v>109</v>
      </c>
      <c r="P34" t="s">
        <v>145</v>
      </c>
      <c r="Q34" t="s">
        <v>87</v>
      </c>
      <c r="R34" t="s">
        <v>99</v>
      </c>
      <c r="S34" t="s">
        <v>97</v>
      </c>
      <c r="T34">
        <f t="shared" si="4"/>
        <v>3016</v>
      </c>
      <c r="U34">
        <f t="shared" si="4"/>
        <v>3019</v>
      </c>
      <c r="V34">
        <f t="shared" si="4"/>
        <v>2003</v>
      </c>
      <c r="W34">
        <f t="shared" si="4"/>
        <v>2005</v>
      </c>
      <c r="X34">
        <f t="shared" si="4"/>
        <v>4012</v>
      </c>
      <c r="Y34">
        <f t="shared" si="4"/>
        <v>4016</v>
      </c>
      <c r="Z34">
        <f t="shared" si="4"/>
        <v>4019</v>
      </c>
      <c r="AA34">
        <f t="shared" si="4"/>
        <v>4023</v>
      </c>
      <c r="AB34">
        <f t="shared" si="4"/>
        <v>3009</v>
      </c>
      <c r="AC34">
        <f t="shared" si="4"/>
        <v>3015</v>
      </c>
      <c r="AD34">
        <f t="shared" si="4"/>
        <v>3018</v>
      </c>
      <c r="AE34">
        <f t="shared" si="4"/>
        <v>3021</v>
      </c>
      <c r="AG34">
        <f>_xlfn.XLOOKUP(T34,[1]Sheet1!$A$1:$A$109,[1]Sheet1!$J$1:$J$109)</f>
        <v>2</v>
      </c>
      <c r="AH34">
        <f>_xlfn.XLOOKUP(U34,[1]Sheet1!$A$1:$A$109,[1]Sheet1!$J$1:$J$109)</f>
        <v>2</v>
      </c>
      <c r="AI34">
        <f>_xlfn.XLOOKUP(V34,[1]Sheet1!$A$1:$A$109,[1]Sheet1!$J$1:$J$109)</f>
        <v>1</v>
      </c>
      <c r="AJ34">
        <f>_xlfn.XLOOKUP(W34,[1]Sheet1!$A$1:$A$109,[1]Sheet1!$J$1:$J$109)</f>
        <v>2</v>
      </c>
      <c r="AK34">
        <f>_xlfn.XLOOKUP(X34,[1]Sheet1!$A$1:$A$109,[1]Sheet1!$J$1:$J$109)</f>
        <v>3</v>
      </c>
      <c r="AL34">
        <f>_xlfn.XLOOKUP(Y34,[1]Sheet1!$A$1:$A$109,[1]Sheet1!$J$1:$J$109)</f>
        <v>4</v>
      </c>
      <c r="AM34">
        <f>_xlfn.XLOOKUP(Z34,[1]Sheet1!$A$1:$A$109,[1]Sheet1!$J$1:$J$109)</f>
        <v>3</v>
      </c>
      <c r="AN34">
        <f>_xlfn.XLOOKUP(AA34,[1]Sheet1!$A$1:$A$109,[1]Sheet1!$J$1:$J$109)</f>
        <v>4</v>
      </c>
      <c r="AO34">
        <f>_xlfn.XLOOKUP(AB34,[1]Sheet1!$A$1:$A$109,[1]Sheet1!$J$1:$J$109)</f>
        <v>1</v>
      </c>
      <c r="AP34">
        <f>_xlfn.XLOOKUP(AC34,[1]Sheet1!$A$1:$A$109,[1]Sheet1!$J$1:$J$109)</f>
        <v>1</v>
      </c>
      <c r="AQ34">
        <f>_xlfn.XLOOKUP(AD34,[1]Sheet1!$A$1:$A$109,[1]Sheet1!$J$1:$J$109)</f>
        <v>4</v>
      </c>
      <c r="AR34">
        <f>_xlfn.XLOOKUP(AE34,[1]Sheet1!$A$1:$A$109,[1]Sheet1!$J$1:$J$109)</f>
        <v>3</v>
      </c>
      <c r="AT34">
        <f t="shared" si="5"/>
        <v>3</v>
      </c>
      <c r="AU34">
        <f t="shared" si="5"/>
        <v>3</v>
      </c>
      <c r="AV34">
        <f t="shared" si="5"/>
        <v>3</v>
      </c>
      <c r="AW34">
        <f t="shared" si="5"/>
        <v>3</v>
      </c>
      <c r="AX34">
        <v>28</v>
      </c>
      <c r="AY34">
        <f t="shared" si="6"/>
        <v>3</v>
      </c>
      <c r="AZ34">
        <f t="shared" si="7"/>
        <v>1</v>
      </c>
      <c r="BA34">
        <f t="shared" si="7"/>
        <v>1</v>
      </c>
      <c r="BB34">
        <f t="shared" si="7"/>
        <v>1</v>
      </c>
      <c r="BC34">
        <f t="shared" si="7"/>
        <v>1</v>
      </c>
      <c r="BE34">
        <v>500</v>
      </c>
      <c r="BF34">
        <v>500</v>
      </c>
      <c r="BG34">
        <v>500</v>
      </c>
      <c r="BH34">
        <v>500</v>
      </c>
      <c r="BI34" t="str">
        <f t="shared" si="8"/>
        <v>{{1,500}|{2,500}|{3,500}|{4,500}}</v>
      </c>
      <c r="BN34">
        <f>'sheet1 (2)'!Y33</f>
        <v>5812824</v>
      </c>
      <c r="BO34">
        <f>'sheet1 (2)'!Z33</f>
        <v>6300000</v>
      </c>
      <c r="BP34">
        <f>'sheet1 (2)'!AA33</f>
        <v>135251865</v>
      </c>
      <c r="BR34">
        <f t="shared" si="9"/>
        <v>581282</v>
      </c>
      <c r="BS34">
        <f t="shared" si="9"/>
        <v>630000</v>
      </c>
      <c r="BT34">
        <f t="shared" si="9"/>
        <v>13525186</v>
      </c>
      <c r="BV34">
        <f t="shared" si="10"/>
        <v>581282</v>
      </c>
      <c r="BW34">
        <f t="shared" si="10"/>
        <v>630000</v>
      </c>
      <c r="BX34">
        <f t="shared" si="10"/>
        <v>13525186</v>
      </c>
      <c r="BZ34">
        <f t="shared" si="11"/>
        <v>581282</v>
      </c>
      <c r="CA34">
        <f t="shared" si="11"/>
        <v>630000</v>
      </c>
      <c r="CB34">
        <f t="shared" si="11"/>
        <v>13525186</v>
      </c>
      <c r="CD34">
        <f t="shared" si="12"/>
        <v>581282</v>
      </c>
      <c r="CE34">
        <f t="shared" si="12"/>
        <v>630000</v>
      </c>
      <c r="CF34">
        <f t="shared" si="12"/>
        <v>13525186</v>
      </c>
      <c r="CH34" t="str">
        <f t="shared" si="13"/>
        <v>{{5,1,1,581282,0}|</v>
      </c>
      <c r="CI34" t="str">
        <f t="shared" si="13"/>
        <v>{5,1,2,630000,0}|</v>
      </c>
      <c r="CJ34" t="str">
        <f t="shared" si="13"/>
        <v>{5,1,3,13525186,3}}</v>
      </c>
      <c r="CK34" t="str">
        <f t="shared" si="13"/>
        <v/>
      </c>
      <c r="CL34" t="str">
        <f t="shared" si="13"/>
        <v>{{5,1,1,581282,0}|</v>
      </c>
      <c r="CM34" t="str">
        <f t="shared" si="13"/>
        <v>{5,1,2,630000,0}|</v>
      </c>
      <c r="CN34" t="str">
        <f t="shared" si="13"/>
        <v>{5,1,3,13525186,3}}</v>
      </c>
      <c r="CO34" t="str">
        <f t="shared" si="13"/>
        <v/>
      </c>
      <c r="CP34" t="str">
        <f t="shared" si="13"/>
        <v>{{5,1,1,581282,0}|</v>
      </c>
      <c r="CQ34" t="str">
        <f t="shared" si="13"/>
        <v>{5,1,2,630000,0}|</v>
      </c>
      <c r="CR34" t="str">
        <f t="shared" si="13"/>
        <v>{5,1,3,13525186,3}}</v>
      </c>
      <c r="CS34" t="str">
        <f t="shared" si="13"/>
        <v/>
      </c>
      <c r="CT34" t="str">
        <f t="shared" si="13"/>
        <v>{{5,1,1,581282,0}|</v>
      </c>
      <c r="CU34" t="str">
        <f t="shared" si="13"/>
        <v>{5,1,2,630000,0}|</v>
      </c>
      <c r="CV34" t="str">
        <f t="shared" si="13"/>
        <v>{5,1,3,13525186,3}}</v>
      </c>
    </row>
    <row r="35" spans="7:100" x14ac:dyDescent="0.15">
      <c r="G35" t="s">
        <v>49</v>
      </c>
      <c r="H35" t="s">
        <v>131</v>
      </c>
      <c r="I35" t="s">
        <v>108</v>
      </c>
      <c r="J35" t="s">
        <v>154</v>
      </c>
      <c r="K35" t="s">
        <v>126</v>
      </c>
      <c r="L35" t="s">
        <v>91</v>
      </c>
      <c r="M35" t="s">
        <v>157</v>
      </c>
      <c r="N35" t="s">
        <v>110</v>
      </c>
      <c r="O35" t="s">
        <v>149</v>
      </c>
      <c r="P35" t="s">
        <v>131</v>
      </c>
      <c r="Q35" t="s">
        <v>164</v>
      </c>
      <c r="R35" t="s">
        <v>119</v>
      </c>
      <c r="S35" t="s">
        <v>107</v>
      </c>
      <c r="T35">
        <f t="shared" si="4"/>
        <v>2011</v>
      </c>
      <c r="U35">
        <f t="shared" si="4"/>
        <v>3021</v>
      </c>
      <c r="V35">
        <f t="shared" si="4"/>
        <v>3006</v>
      </c>
      <c r="W35">
        <f t="shared" si="4"/>
        <v>2008</v>
      </c>
      <c r="X35">
        <f t="shared" si="4"/>
        <v>4035</v>
      </c>
      <c r="Y35">
        <f t="shared" si="4"/>
        <v>4021</v>
      </c>
      <c r="Z35">
        <f t="shared" si="4"/>
        <v>4006</v>
      </c>
      <c r="AA35">
        <f t="shared" si="4"/>
        <v>4030</v>
      </c>
      <c r="AB35">
        <f t="shared" si="4"/>
        <v>2011</v>
      </c>
      <c r="AC35">
        <f t="shared" si="4"/>
        <v>2000</v>
      </c>
      <c r="AD35">
        <f t="shared" si="4"/>
        <v>3008</v>
      </c>
      <c r="AE35">
        <f t="shared" si="4"/>
        <v>2008</v>
      </c>
      <c r="AG35">
        <f>_xlfn.XLOOKUP(T35,[1]Sheet1!$A$1:$A$109,[1]Sheet1!$J$1:$J$109)</f>
        <v>2</v>
      </c>
      <c r="AH35">
        <f>_xlfn.XLOOKUP(U35,[1]Sheet1!$A$1:$A$109,[1]Sheet1!$J$1:$J$109)</f>
        <v>3</v>
      </c>
      <c r="AI35">
        <f>_xlfn.XLOOKUP(V35,[1]Sheet1!$A$1:$A$109,[1]Sheet1!$J$1:$J$109)</f>
        <v>3</v>
      </c>
      <c r="AJ35">
        <f>_xlfn.XLOOKUP(W35,[1]Sheet1!$A$1:$A$109,[1]Sheet1!$J$1:$J$109)</f>
        <v>3</v>
      </c>
      <c r="AK35">
        <f>_xlfn.XLOOKUP(X35,[1]Sheet1!$A$1:$A$109,[1]Sheet1!$J$1:$J$109)</f>
        <v>2</v>
      </c>
      <c r="AL35">
        <f>_xlfn.XLOOKUP(Y35,[1]Sheet1!$A$1:$A$109,[1]Sheet1!$J$1:$J$109)</f>
        <v>3</v>
      </c>
      <c r="AM35">
        <f>_xlfn.XLOOKUP(Z35,[1]Sheet1!$A$1:$A$109,[1]Sheet1!$J$1:$J$109)</f>
        <v>3</v>
      </c>
      <c r="AN35">
        <f>_xlfn.XLOOKUP(AA35,[1]Sheet1!$A$1:$A$109,[1]Sheet1!$J$1:$J$109)</f>
        <v>1</v>
      </c>
      <c r="AO35">
        <f>_xlfn.XLOOKUP(AB35,[1]Sheet1!$A$1:$A$109,[1]Sheet1!$J$1:$J$109)</f>
        <v>2</v>
      </c>
      <c r="AP35">
        <f>_xlfn.XLOOKUP(AC35,[1]Sheet1!$A$1:$A$109,[1]Sheet1!$J$1:$J$109)</f>
        <v>1</v>
      </c>
      <c r="AQ35">
        <f>_xlfn.XLOOKUP(AD35,[1]Sheet1!$A$1:$A$109,[1]Sheet1!$J$1:$J$109)</f>
        <v>1</v>
      </c>
      <c r="AR35">
        <f>_xlfn.XLOOKUP(AE35,[1]Sheet1!$A$1:$A$109,[1]Sheet1!$J$1:$J$109)</f>
        <v>3</v>
      </c>
      <c r="AT35">
        <f t="shared" si="5"/>
        <v>3</v>
      </c>
      <c r="AU35">
        <f t="shared" si="5"/>
        <v>3</v>
      </c>
      <c r="AV35">
        <f t="shared" si="5"/>
        <v>6</v>
      </c>
      <c r="AW35">
        <f t="shared" si="5"/>
        <v>0</v>
      </c>
      <c r="AX35">
        <v>29</v>
      </c>
      <c r="AY35">
        <f t="shared" si="6"/>
        <v>3</v>
      </c>
      <c r="AZ35">
        <f t="shared" si="7"/>
        <v>1</v>
      </c>
      <c r="BA35">
        <f t="shared" si="7"/>
        <v>1</v>
      </c>
      <c r="BB35">
        <f t="shared" si="7"/>
        <v>0.5</v>
      </c>
      <c r="BC35">
        <f t="shared" si="7"/>
        <v>0</v>
      </c>
      <c r="BE35">
        <v>500</v>
      </c>
      <c r="BF35">
        <v>500</v>
      </c>
      <c r="BG35">
        <v>500</v>
      </c>
      <c r="BH35">
        <v>500</v>
      </c>
      <c r="BI35" t="str">
        <f t="shared" si="8"/>
        <v>{{1,500}|{2,500}|{3,500}|{4,500}}</v>
      </c>
      <c r="BN35">
        <f>'sheet1 (2)'!Y34</f>
        <v>6413944</v>
      </c>
      <c r="BO35">
        <f>'sheet1 (2)'!Z34</f>
        <v>8136800</v>
      </c>
      <c r="BP35">
        <f>'sheet1 (2)'!AA34</f>
        <v>174685298</v>
      </c>
      <c r="BR35">
        <f t="shared" si="9"/>
        <v>641394</v>
      </c>
      <c r="BS35">
        <f t="shared" si="9"/>
        <v>813680</v>
      </c>
      <c r="BT35">
        <f t="shared" si="9"/>
        <v>17468529</v>
      </c>
      <c r="BV35">
        <f t="shared" si="10"/>
        <v>641394</v>
      </c>
      <c r="BW35">
        <f t="shared" si="10"/>
        <v>813680</v>
      </c>
      <c r="BX35">
        <f t="shared" si="10"/>
        <v>17468529</v>
      </c>
      <c r="BZ35">
        <f t="shared" si="11"/>
        <v>641394</v>
      </c>
      <c r="CA35">
        <f t="shared" si="11"/>
        <v>813680</v>
      </c>
      <c r="CB35">
        <f t="shared" si="11"/>
        <v>17468529</v>
      </c>
      <c r="CD35">
        <f t="shared" si="12"/>
        <v>641394</v>
      </c>
      <c r="CE35">
        <f t="shared" si="12"/>
        <v>813680</v>
      </c>
      <c r="CF35">
        <f t="shared" si="12"/>
        <v>17468529</v>
      </c>
      <c r="CH35" t="str">
        <f t="shared" si="13"/>
        <v>{{5,1,1,641394,0}|</v>
      </c>
      <c r="CI35" t="str">
        <f t="shared" si="13"/>
        <v>{5,1,2,813680,0}|</v>
      </c>
      <c r="CJ35" t="str">
        <f t="shared" si="13"/>
        <v>{5,1,3,17468529,3}}</v>
      </c>
      <c r="CK35" t="str">
        <f t="shared" si="13"/>
        <v/>
      </c>
      <c r="CL35" t="str">
        <f t="shared" si="13"/>
        <v>{{5,1,1,641394,0}|</v>
      </c>
      <c r="CM35" t="str">
        <f t="shared" si="13"/>
        <v>{5,1,2,813680,0}|</v>
      </c>
      <c r="CN35" t="str">
        <f t="shared" si="13"/>
        <v>{5,1,3,17468529,3}}</v>
      </c>
      <c r="CO35" t="str">
        <f t="shared" si="13"/>
        <v/>
      </c>
      <c r="CP35" t="str">
        <f t="shared" si="13"/>
        <v>{{5,1,1,641394,0}|</v>
      </c>
      <c r="CQ35" t="str">
        <f t="shared" si="13"/>
        <v>{5,1,2,813680,0}|</v>
      </c>
      <c r="CR35" t="str">
        <f t="shared" si="13"/>
        <v>{5,1,3,17468529,3}}</v>
      </c>
      <c r="CS35" t="str">
        <f t="shared" si="13"/>
        <v/>
      </c>
      <c r="CT35" t="str">
        <f t="shared" si="13"/>
        <v>{{5,1,1,641394,0}|</v>
      </c>
      <c r="CU35" t="str">
        <f t="shared" si="13"/>
        <v>{5,1,2,813680,0}|</v>
      </c>
      <c r="CV35" t="str">
        <f t="shared" si="13"/>
        <v>{5,1,3,17468529,3}}</v>
      </c>
    </row>
    <row r="36" spans="7:100" x14ac:dyDescent="0.15">
      <c r="G36" t="s">
        <v>50</v>
      </c>
      <c r="H36" t="s">
        <v>98</v>
      </c>
      <c r="I36" t="s">
        <v>164</v>
      </c>
      <c r="J36" t="s">
        <v>105</v>
      </c>
      <c r="K36" t="s">
        <v>134</v>
      </c>
      <c r="L36" t="s">
        <v>142</v>
      </c>
      <c r="M36" t="s">
        <v>125</v>
      </c>
      <c r="N36" t="s">
        <v>123</v>
      </c>
      <c r="O36" t="s">
        <v>100</v>
      </c>
      <c r="P36" t="s">
        <v>115</v>
      </c>
      <c r="Q36" t="s">
        <v>106</v>
      </c>
      <c r="R36" t="s">
        <v>131</v>
      </c>
      <c r="S36" t="s">
        <v>114</v>
      </c>
      <c r="T36">
        <f t="shared" si="4"/>
        <v>3017</v>
      </c>
      <c r="U36">
        <f t="shared" si="4"/>
        <v>2000</v>
      </c>
      <c r="V36">
        <f t="shared" si="4"/>
        <v>2006</v>
      </c>
      <c r="W36">
        <f t="shared" si="4"/>
        <v>2010</v>
      </c>
      <c r="X36">
        <f t="shared" si="4"/>
        <v>4019</v>
      </c>
      <c r="Y36">
        <f t="shared" si="4"/>
        <v>4025</v>
      </c>
      <c r="Z36">
        <f t="shared" si="4"/>
        <v>4031</v>
      </c>
      <c r="AA36">
        <f t="shared" si="4"/>
        <v>4038</v>
      </c>
      <c r="AB36">
        <f t="shared" si="4"/>
        <v>2004</v>
      </c>
      <c r="AC36">
        <f t="shared" si="4"/>
        <v>2007</v>
      </c>
      <c r="AD36">
        <f t="shared" si="4"/>
        <v>2011</v>
      </c>
      <c r="AE36">
        <f t="shared" si="4"/>
        <v>3003</v>
      </c>
      <c r="AG36">
        <f>_xlfn.XLOOKUP(T36,[1]Sheet1!$A$1:$A$109,[1]Sheet1!$J$1:$J$109)</f>
        <v>2</v>
      </c>
      <c r="AH36">
        <f>_xlfn.XLOOKUP(U36,[1]Sheet1!$A$1:$A$109,[1]Sheet1!$J$1:$J$109)</f>
        <v>1</v>
      </c>
      <c r="AI36">
        <f>_xlfn.XLOOKUP(V36,[1]Sheet1!$A$1:$A$109,[1]Sheet1!$J$1:$J$109)</f>
        <v>4</v>
      </c>
      <c r="AJ36">
        <f>_xlfn.XLOOKUP(W36,[1]Sheet1!$A$1:$A$109,[1]Sheet1!$J$1:$J$109)</f>
        <v>2</v>
      </c>
      <c r="AK36">
        <f>_xlfn.XLOOKUP(X36,[1]Sheet1!$A$1:$A$109,[1]Sheet1!$J$1:$J$109)</f>
        <v>3</v>
      </c>
      <c r="AL36">
        <f>_xlfn.XLOOKUP(Y36,[1]Sheet1!$A$1:$A$109,[1]Sheet1!$J$1:$J$109)</f>
        <v>3</v>
      </c>
      <c r="AM36">
        <f>_xlfn.XLOOKUP(Z36,[1]Sheet1!$A$1:$A$109,[1]Sheet1!$J$1:$J$109)</f>
        <v>1</v>
      </c>
      <c r="AN36">
        <f>_xlfn.XLOOKUP(AA36,[1]Sheet1!$A$1:$A$109,[1]Sheet1!$J$1:$J$109)</f>
        <v>2</v>
      </c>
      <c r="AO36">
        <f>_xlfn.XLOOKUP(AB36,[1]Sheet1!$A$1:$A$109,[1]Sheet1!$J$1:$J$109)</f>
        <v>2</v>
      </c>
      <c r="AP36">
        <f>_xlfn.XLOOKUP(AC36,[1]Sheet1!$A$1:$A$109,[1]Sheet1!$J$1:$J$109)</f>
        <v>4</v>
      </c>
      <c r="AQ36">
        <f>_xlfn.XLOOKUP(AD36,[1]Sheet1!$A$1:$A$109,[1]Sheet1!$J$1:$J$109)</f>
        <v>2</v>
      </c>
      <c r="AR36">
        <f>_xlfn.XLOOKUP(AE36,[1]Sheet1!$A$1:$A$109,[1]Sheet1!$J$1:$J$109)</f>
        <v>3</v>
      </c>
      <c r="AT36">
        <f t="shared" si="5"/>
        <v>2</v>
      </c>
      <c r="AU36">
        <f t="shared" si="5"/>
        <v>5</v>
      </c>
      <c r="AV36">
        <f t="shared" si="5"/>
        <v>3</v>
      </c>
      <c r="AW36">
        <f t="shared" si="5"/>
        <v>2</v>
      </c>
      <c r="AX36">
        <v>30</v>
      </c>
      <c r="AY36">
        <f t="shared" si="6"/>
        <v>3</v>
      </c>
      <c r="AZ36">
        <f t="shared" si="7"/>
        <v>1.5</v>
      </c>
      <c r="BA36">
        <f t="shared" si="7"/>
        <v>0.6</v>
      </c>
      <c r="BB36">
        <f t="shared" si="7"/>
        <v>1</v>
      </c>
      <c r="BC36">
        <f t="shared" si="7"/>
        <v>1.5</v>
      </c>
      <c r="BE36">
        <v>500</v>
      </c>
      <c r="BF36">
        <v>500</v>
      </c>
      <c r="BG36">
        <v>500</v>
      </c>
      <c r="BH36">
        <v>500</v>
      </c>
      <c r="BI36" t="str">
        <f t="shared" si="8"/>
        <v>{{1,500}|{2,500}|{3,500}|{4,500}}</v>
      </c>
      <c r="BN36">
        <f>'sheet1 (2)'!Y35</f>
        <v>11096664</v>
      </c>
      <c r="BO36">
        <f>'sheet1 (2)'!Z35</f>
        <v>10080000</v>
      </c>
      <c r="BP36">
        <f>'sheet1 (2)'!AA35</f>
        <v>216402985</v>
      </c>
      <c r="BR36">
        <f t="shared" si="9"/>
        <v>1109666</v>
      </c>
      <c r="BS36">
        <f t="shared" si="9"/>
        <v>1008000</v>
      </c>
      <c r="BT36">
        <f t="shared" si="9"/>
        <v>21640298</v>
      </c>
      <c r="BV36">
        <f t="shared" si="10"/>
        <v>1109666</v>
      </c>
      <c r="BW36">
        <f t="shared" si="10"/>
        <v>1008000</v>
      </c>
      <c r="BX36">
        <f t="shared" si="10"/>
        <v>21640298</v>
      </c>
      <c r="BZ36">
        <f t="shared" si="11"/>
        <v>1109666</v>
      </c>
      <c r="CA36">
        <f t="shared" si="11"/>
        <v>1008000</v>
      </c>
      <c r="CB36">
        <f t="shared" si="11"/>
        <v>21640298</v>
      </c>
      <c r="CD36">
        <f t="shared" si="12"/>
        <v>1109666</v>
      </c>
      <c r="CE36">
        <f t="shared" si="12"/>
        <v>1008000</v>
      </c>
      <c r="CF36">
        <f t="shared" si="12"/>
        <v>21640298</v>
      </c>
      <c r="CH36" t="str">
        <f t="shared" si="13"/>
        <v>{{5,1,1,1109666,0}|</v>
      </c>
      <c r="CI36" t="str">
        <f t="shared" si="13"/>
        <v>{5,1,2,1008000,0}|</v>
      </c>
      <c r="CJ36" t="str">
        <f t="shared" si="13"/>
        <v>{5,1,3,21640298,3}}</v>
      </c>
      <c r="CK36" t="str">
        <f t="shared" si="13"/>
        <v/>
      </c>
      <c r="CL36" t="str">
        <f t="shared" si="13"/>
        <v>{{5,1,1,1109666,0}|</v>
      </c>
      <c r="CM36" t="str">
        <f t="shared" si="13"/>
        <v>{5,1,2,1008000,0}|</v>
      </c>
      <c r="CN36" t="str">
        <f t="shared" si="13"/>
        <v>{5,1,3,21640298,3}}</v>
      </c>
      <c r="CO36" t="str">
        <f t="shared" si="13"/>
        <v/>
      </c>
      <c r="CP36" t="str">
        <f t="shared" si="13"/>
        <v>{{5,1,1,1109666,0}|</v>
      </c>
      <c r="CQ36" t="str">
        <f t="shared" si="13"/>
        <v>{5,1,2,1008000,0}|</v>
      </c>
      <c r="CR36" t="str">
        <f t="shared" si="13"/>
        <v>{5,1,3,21640298,3}}</v>
      </c>
      <c r="CS36" t="str">
        <f t="shared" si="13"/>
        <v/>
      </c>
      <c r="CT36" t="str">
        <f t="shared" si="13"/>
        <v>{{5,1,1,1109666,0}|</v>
      </c>
      <c r="CU36" t="str">
        <f t="shared" si="13"/>
        <v>{5,1,2,1008000,0}|</v>
      </c>
      <c r="CV36" t="str">
        <f t="shared" si="13"/>
        <v>{5,1,3,21640298,3}}</v>
      </c>
    </row>
    <row r="37" spans="7:100" x14ac:dyDescent="0.15">
      <c r="G37" t="s">
        <v>51</v>
      </c>
      <c r="H37" t="s">
        <v>113</v>
      </c>
      <c r="I37" t="s">
        <v>129</v>
      </c>
      <c r="J37" t="s">
        <v>138</v>
      </c>
      <c r="K37" t="s">
        <v>113</v>
      </c>
      <c r="L37" t="s">
        <v>103</v>
      </c>
      <c r="M37" t="s">
        <v>149</v>
      </c>
      <c r="N37" t="s">
        <v>117</v>
      </c>
      <c r="O37" t="s">
        <v>103</v>
      </c>
      <c r="P37" t="s">
        <v>87</v>
      </c>
      <c r="Q37" t="s">
        <v>94</v>
      </c>
      <c r="R37" t="s">
        <v>104</v>
      </c>
      <c r="S37" t="s">
        <v>121</v>
      </c>
      <c r="T37">
        <f t="shared" si="4"/>
        <v>2013</v>
      </c>
      <c r="U37">
        <f t="shared" si="4"/>
        <v>2003</v>
      </c>
      <c r="V37">
        <f t="shared" si="4"/>
        <v>3012</v>
      </c>
      <c r="W37">
        <f t="shared" si="4"/>
        <v>2013</v>
      </c>
      <c r="X37">
        <f t="shared" si="4"/>
        <v>4004</v>
      </c>
      <c r="Y37">
        <f t="shared" si="4"/>
        <v>4030</v>
      </c>
      <c r="Z37">
        <f t="shared" si="4"/>
        <v>4018</v>
      </c>
      <c r="AA37">
        <f t="shared" si="4"/>
        <v>4004</v>
      </c>
      <c r="AB37">
        <f t="shared" si="4"/>
        <v>3015</v>
      </c>
      <c r="AC37">
        <f t="shared" si="4"/>
        <v>2016</v>
      </c>
      <c r="AD37">
        <f t="shared" si="4"/>
        <v>2005</v>
      </c>
      <c r="AE37">
        <f t="shared" si="4"/>
        <v>3015</v>
      </c>
      <c r="AG37">
        <f>_xlfn.XLOOKUP(T37,[1]Sheet1!$A$1:$A$109,[1]Sheet1!$J$1:$J$109)</f>
        <v>4</v>
      </c>
      <c r="AH37">
        <f>_xlfn.XLOOKUP(U37,[1]Sheet1!$A$1:$A$109,[1]Sheet1!$J$1:$J$109)</f>
        <v>1</v>
      </c>
      <c r="AI37">
        <f>_xlfn.XLOOKUP(V37,[1]Sheet1!$A$1:$A$109,[1]Sheet1!$J$1:$J$109)</f>
        <v>2</v>
      </c>
      <c r="AJ37">
        <f>_xlfn.XLOOKUP(W37,[1]Sheet1!$A$1:$A$109,[1]Sheet1!$J$1:$J$109)</f>
        <v>4</v>
      </c>
      <c r="AK37">
        <f>_xlfn.XLOOKUP(X37,[1]Sheet1!$A$1:$A$109,[1]Sheet1!$J$1:$J$109)</f>
        <v>4</v>
      </c>
      <c r="AL37">
        <f>_xlfn.XLOOKUP(Y37,[1]Sheet1!$A$1:$A$109,[1]Sheet1!$J$1:$J$109)</f>
        <v>1</v>
      </c>
      <c r="AM37">
        <f>_xlfn.XLOOKUP(Z37,[1]Sheet1!$A$1:$A$109,[1]Sheet1!$J$1:$J$109)</f>
        <v>3</v>
      </c>
      <c r="AN37">
        <f>_xlfn.XLOOKUP(AA37,[1]Sheet1!$A$1:$A$109,[1]Sheet1!$J$1:$J$109)</f>
        <v>4</v>
      </c>
      <c r="AO37">
        <f>_xlfn.XLOOKUP(AB37,[1]Sheet1!$A$1:$A$109,[1]Sheet1!$J$1:$J$109)</f>
        <v>1</v>
      </c>
      <c r="AP37">
        <f>_xlfn.XLOOKUP(AC37,[1]Sheet1!$A$1:$A$109,[1]Sheet1!$J$1:$J$109)</f>
        <v>2</v>
      </c>
      <c r="AQ37">
        <f>_xlfn.XLOOKUP(AD37,[1]Sheet1!$A$1:$A$109,[1]Sheet1!$J$1:$J$109)</f>
        <v>2</v>
      </c>
      <c r="AR37">
        <f>_xlfn.XLOOKUP(AE37,[1]Sheet1!$A$1:$A$109,[1]Sheet1!$J$1:$J$109)</f>
        <v>1</v>
      </c>
      <c r="AT37">
        <f t="shared" si="5"/>
        <v>4</v>
      </c>
      <c r="AU37">
        <f t="shared" si="5"/>
        <v>3</v>
      </c>
      <c r="AV37">
        <f t="shared" si="5"/>
        <v>1</v>
      </c>
      <c r="AW37">
        <f t="shared" si="5"/>
        <v>4</v>
      </c>
      <c r="AX37">
        <v>31</v>
      </c>
      <c r="AY37">
        <f t="shared" si="6"/>
        <v>3</v>
      </c>
      <c r="AZ37">
        <f t="shared" si="7"/>
        <v>0.75</v>
      </c>
      <c r="BA37">
        <f t="shared" si="7"/>
        <v>1</v>
      </c>
      <c r="BB37">
        <f t="shared" si="7"/>
        <v>3</v>
      </c>
      <c r="BC37">
        <f t="shared" si="7"/>
        <v>0.75</v>
      </c>
      <c r="BE37">
        <v>500</v>
      </c>
      <c r="BF37">
        <v>500</v>
      </c>
      <c r="BG37">
        <v>500</v>
      </c>
      <c r="BH37">
        <v>500</v>
      </c>
      <c r="BI37" t="str">
        <f t="shared" si="8"/>
        <v>{{1,500}|{2,500}|{3,500}|{4,500}}</v>
      </c>
      <c r="BN37">
        <f>'sheet1 (2)'!Y36</f>
        <v>13062324</v>
      </c>
      <c r="BO37">
        <f>'sheet1 (2)'!Z36</f>
        <v>11088000</v>
      </c>
      <c r="BP37">
        <f>'sheet1 (2)'!AA36</f>
        <v>238043283</v>
      </c>
      <c r="BR37">
        <f t="shared" si="9"/>
        <v>1306232</v>
      </c>
      <c r="BS37">
        <f t="shared" si="9"/>
        <v>1108800</v>
      </c>
      <c r="BT37">
        <f t="shared" si="9"/>
        <v>23804328</v>
      </c>
      <c r="BV37">
        <f t="shared" si="10"/>
        <v>1306232</v>
      </c>
      <c r="BW37">
        <f t="shared" si="10"/>
        <v>1108800</v>
      </c>
      <c r="BX37">
        <f t="shared" si="10"/>
        <v>23804328</v>
      </c>
      <c r="BZ37">
        <f t="shared" si="11"/>
        <v>1306232</v>
      </c>
      <c r="CA37">
        <f t="shared" si="11"/>
        <v>1108800</v>
      </c>
      <c r="CB37">
        <f t="shared" si="11"/>
        <v>23804328</v>
      </c>
      <c r="CD37">
        <f t="shared" si="12"/>
        <v>1306232</v>
      </c>
      <c r="CE37">
        <f t="shared" si="12"/>
        <v>1108800</v>
      </c>
      <c r="CF37">
        <f t="shared" si="12"/>
        <v>23804328</v>
      </c>
      <c r="CH37" t="str">
        <f t="shared" si="13"/>
        <v>{{5,1,1,1306232,0}|</v>
      </c>
      <c r="CI37" t="str">
        <f t="shared" si="13"/>
        <v>{5,1,2,1108800,0}|</v>
      </c>
      <c r="CJ37" t="str">
        <f t="shared" si="13"/>
        <v>{5,1,3,23804328,3}}</v>
      </c>
      <c r="CK37" t="str">
        <f t="shared" si="13"/>
        <v/>
      </c>
      <c r="CL37" t="str">
        <f t="shared" si="13"/>
        <v>{{5,1,1,1306232,0}|</v>
      </c>
      <c r="CM37" t="str">
        <f t="shared" si="13"/>
        <v>{5,1,2,1108800,0}|</v>
      </c>
      <c r="CN37" t="str">
        <f t="shared" si="13"/>
        <v>{5,1,3,23804328,3}}</v>
      </c>
      <c r="CO37" t="str">
        <f t="shared" si="13"/>
        <v/>
      </c>
      <c r="CP37" t="str">
        <f t="shared" si="13"/>
        <v>{{5,1,1,1306232,0}|</v>
      </c>
      <c r="CQ37" t="str">
        <f t="shared" si="13"/>
        <v>{5,1,2,1108800,0}|</v>
      </c>
      <c r="CR37" t="str">
        <f t="shared" si="13"/>
        <v>{5,1,3,23804328,3}}</v>
      </c>
      <c r="CS37" t="str">
        <f t="shared" si="13"/>
        <v/>
      </c>
      <c r="CT37" t="str">
        <f t="shared" si="13"/>
        <v>{{5,1,1,1306232,0}|</v>
      </c>
      <c r="CU37" t="str">
        <f t="shared" si="13"/>
        <v>{5,1,2,1108800,0}|</v>
      </c>
      <c r="CV37" t="str">
        <f t="shared" si="13"/>
        <v>{5,1,3,23804328,3}}</v>
      </c>
    </row>
    <row r="38" spans="7:100" x14ac:dyDescent="0.15">
      <c r="G38" t="s">
        <v>52</v>
      </c>
      <c r="H38" t="s">
        <v>99</v>
      </c>
      <c r="I38" t="s">
        <v>104</v>
      </c>
      <c r="J38" t="s">
        <v>134</v>
      </c>
      <c r="K38" t="s">
        <v>118</v>
      </c>
      <c r="L38" t="s">
        <v>112</v>
      </c>
      <c r="M38" t="s">
        <v>93</v>
      </c>
      <c r="N38" t="s">
        <v>103</v>
      </c>
      <c r="O38" t="s">
        <v>112</v>
      </c>
      <c r="P38" t="s">
        <v>96</v>
      </c>
      <c r="Q38" t="s">
        <v>145</v>
      </c>
      <c r="R38" t="s">
        <v>98</v>
      </c>
      <c r="S38" t="s">
        <v>127</v>
      </c>
      <c r="T38">
        <f t="shared" si="4"/>
        <v>3018</v>
      </c>
      <c r="U38">
        <f t="shared" si="4"/>
        <v>2005</v>
      </c>
      <c r="V38">
        <f t="shared" si="4"/>
        <v>2010</v>
      </c>
      <c r="W38">
        <f t="shared" si="4"/>
        <v>3003</v>
      </c>
      <c r="X38">
        <f t="shared" si="4"/>
        <v>4014</v>
      </c>
      <c r="Y38">
        <f t="shared" si="4"/>
        <v>4036</v>
      </c>
      <c r="Z38">
        <f t="shared" si="4"/>
        <v>4004</v>
      </c>
      <c r="AA38">
        <f t="shared" si="4"/>
        <v>4014</v>
      </c>
      <c r="AB38">
        <f t="shared" si="4"/>
        <v>3000</v>
      </c>
      <c r="AC38">
        <f t="shared" si="4"/>
        <v>3009</v>
      </c>
      <c r="AD38">
        <f t="shared" si="4"/>
        <v>3017</v>
      </c>
      <c r="AE38">
        <f t="shared" si="4"/>
        <v>2003</v>
      </c>
      <c r="AG38">
        <f>_xlfn.XLOOKUP(T38,[1]Sheet1!$A$1:$A$109,[1]Sheet1!$J$1:$J$109)</f>
        <v>4</v>
      </c>
      <c r="AH38">
        <f>_xlfn.XLOOKUP(U38,[1]Sheet1!$A$1:$A$109,[1]Sheet1!$J$1:$J$109)</f>
        <v>2</v>
      </c>
      <c r="AI38">
        <f>_xlfn.XLOOKUP(V38,[1]Sheet1!$A$1:$A$109,[1]Sheet1!$J$1:$J$109)</f>
        <v>2</v>
      </c>
      <c r="AJ38">
        <f>_xlfn.XLOOKUP(W38,[1]Sheet1!$A$1:$A$109,[1]Sheet1!$J$1:$J$109)</f>
        <v>3</v>
      </c>
      <c r="AK38">
        <f>_xlfn.XLOOKUP(X38,[1]Sheet1!$A$1:$A$109,[1]Sheet1!$J$1:$J$109)</f>
        <v>2</v>
      </c>
      <c r="AL38">
        <f>_xlfn.XLOOKUP(Y38,[1]Sheet1!$A$1:$A$109,[1]Sheet1!$J$1:$J$109)</f>
        <v>4</v>
      </c>
      <c r="AM38">
        <f>_xlfn.XLOOKUP(Z38,[1]Sheet1!$A$1:$A$109,[1]Sheet1!$J$1:$J$109)</f>
        <v>4</v>
      </c>
      <c r="AN38">
        <f>_xlfn.XLOOKUP(AA38,[1]Sheet1!$A$1:$A$109,[1]Sheet1!$J$1:$J$109)</f>
        <v>2</v>
      </c>
      <c r="AO38">
        <f>_xlfn.XLOOKUP(AB38,[1]Sheet1!$A$1:$A$109,[1]Sheet1!$J$1:$J$109)</f>
        <v>4</v>
      </c>
      <c r="AP38">
        <f>_xlfn.XLOOKUP(AC38,[1]Sheet1!$A$1:$A$109,[1]Sheet1!$J$1:$J$109)</f>
        <v>1</v>
      </c>
      <c r="AQ38">
        <f>_xlfn.XLOOKUP(AD38,[1]Sheet1!$A$1:$A$109,[1]Sheet1!$J$1:$J$109)</f>
        <v>2</v>
      </c>
      <c r="AR38">
        <f>_xlfn.XLOOKUP(AE38,[1]Sheet1!$A$1:$A$109,[1]Sheet1!$J$1:$J$109)</f>
        <v>1</v>
      </c>
      <c r="AT38">
        <f t="shared" si="5"/>
        <v>2</v>
      </c>
      <c r="AU38">
        <f t="shared" si="5"/>
        <v>5</v>
      </c>
      <c r="AV38">
        <f t="shared" si="5"/>
        <v>1</v>
      </c>
      <c r="AW38">
        <f t="shared" si="5"/>
        <v>4</v>
      </c>
      <c r="AX38">
        <v>32</v>
      </c>
      <c r="AY38">
        <f t="shared" si="6"/>
        <v>3</v>
      </c>
      <c r="AZ38">
        <f t="shared" si="7"/>
        <v>1.5</v>
      </c>
      <c r="BA38">
        <f t="shared" si="7"/>
        <v>0.6</v>
      </c>
      <c r="BB38">
        <f t="shared" si="7"/>
        <v>3</v>
      </c>
      <c r="BC38">
        <f t="shared" si="7"/>
        <v>0.75</v>
      </c>
      <c r="BE38">
        <v>500</v>
      </c>
      <c r="BF38">
        <v>500</v>
      </c>
      <c r="BG38">
        <v>500</v>
      </c>
      <c r="BH38">
        <v>500</v>
      </c>
      <c r="BI38" t="str">
        <f t="shared" si="8"/>
        <v>{{1,500}|{2,500}|{3,500}|{4,500}}</v>
      </c>
      <c r="BN38">
        <f>'sheet1 (2)'!Y37</f>
        <v>150279</v>
      </c>
      <c r="BO38">
        <f>'sheet1 (2)'!Z37</f>
        <v>17500</v>
      </c>
      <c r="BP38">
        <f>'sheet1 (2)'!AA37</f>
        <v>375699</v>
      </c>
      <c r="BR38">
        <f t="shared" si="9"/>
        <v>15027</v>
      </c>
      <c r="BS38">
        <f t="shared" si="9"/>
        <v>1750</v>
      </c>
      <c r="BT38">
        <f t="shared" si="9"/>
        <v>37569</v>
      </c>
      <c r="BV38">
        <f t="shared" si="10"/>
        <v>15027</v>
      </c>
      <c r="BW38">
        <f t="shared" si="10"/>
        <v>1750</v>
      </c>
      <c r="BX38">
        <f t="shared" si="10"/>
        <v>37569</v>
      </c>
      <c r="BZ38">
        <f t="shared" si="11"/>
        <v>15027</v>
      </c>
      <c r="CA38">
        <f t="shared" si="11"/>
        <v>1750</v>
      </c>
      <c r="CB38">
        <f t="shared" si="11"/>
        <v>37569</v>
      </c>
      <c r="CD38">
        <f t="shared" si="12"/>
        <v>15027</v>
      </c>
      <c r="CE38">
        <f t="shared" si="12"/>
        <v>1750</v>
      </c>
      <c r="CF38">
        <f t="shared" si="12"/>
        <v>37569</v>
      </c>
      <c r="CH38" t="str">
        <f t="shared" si="13"/>
        <v>{{5,1,1,15027,0}|</v>
      </c>
      <c r="CI38" t="str">
        <f t="shared" si="13"/>
        <v>{5,1,2,1750,0}|</v>
      </c>
      <c r="CJ38" t="str">
        <f t="shared" si="13"/>
        <v>{5,1,3,37569,3}}</v>
      </c>
      <c r="CK38" t="str">
        <f t="shared" si="13"/>
        <v/>
      </c>
      <c r="CL38" t="str">
        <f t="shared" si="13"/>
        <v>{{5,1,1,15027,0}|</v>
      </c>
      <c r="CM38" t="str">
        <f t="shared" si="13"/>
        <v>{5,1,2,1750,0}|</v>
      </c>
      <c r="CN38" t="str">
        <f t="shared" si="13"/>
        <v>{5,1,3,37569,3}}</v>
      </c>
      <c r="CO38" t="str">
        <f t="shared" si="13"/>
        <v/>
      </c>
      <c r="CP38" t="str">
        <f t="shared" si="13"/>
        <v>{{5,1,1,15027,0}|</v>
      </c>
      <c r="CQ38" t="str">
        <f t="shared" si="13"/>
        <v>{5,1,2,1750,0}|</v>
      </c>
      <c r="CR38" t="str">
        <f t="shared" si="13"/>
        <v>{5,1,3,37569,3}}</v>
      </c>
      <c r="CS38" t="str">
        <f t="shared" si="13"/>
        <v/>
      </c>
      <c r="CT38" t="str">
        <f t="shared" si="13"/>
        <v>{{5,1,1,15027,0}|</v>
      </c>
      <c r="CU38" t="str">
        <f t="shared" si="13"/>
        <v>{5,1,2,1750,0}|</v>
      </c>
      <c r="CV38" t="str">
        <f t="shared" si="13"/>
        <v>{5,1,3,37569,3}}</v>
      </c>
    </row>
    <row r="39" spans="7:100" x14ac:dyDescent="0.15">
      <c r="G39" t="s">
        <v>53</v>
      </c>
      <c r="H39" t="s">
        <v>94</v>
      </c>
      <c r="I39" t="s">
        <v>105</v>
      </c>
      <c r="J39" t="s">
        <v>98</v>
      </c>
      <c r="K39" t="s">
        <v>154</v>
      </c>
      <c r="L39" t="s">
        <v>137</v>
      </c>
      <c r="M39" t="s">
        <v>124</v>
      </c>
      <c r="N39" t="s">
        <v>149</v>
      </c>
      <c r="O39" t="s">
        <v>142</v>
      </c>
      <c r="P39" t="s">
        <v>105</v>
      </c>
      <c r="Q39" t="s">
        <v>99</v>
      </c>
      <c r="R39" t="s">
        <v>119</v>
      </c>
      <c r="S39" t="s">
        <v>130</v>
      </c>
      <c r="T39">
        <f t="shared" si="4"/>
        <v>2016</v>
      </c>
      <c r="U39">
        <f t="shared" si="4"/>
        <v>2006</v>
      </c>
      <c r="V39">
        <f t="shared" si="4"/>
        <v>3017</v>
      </c>
      <c r="W39">
        <f t="shared" si="4"/>
        <v>3006</v>
      </c>
      <c r="X39">
        <f t="shared" si="4"/>
        <v>4026</v>
      </c>
      <c r="Y39">
        <f t="shared" si="4"/>
        <v>4000</v>
      </c>
      <c r="Z39">
        <f t="shared" si="4"/>
        <v>4030</v>
      </c>
      <c r="AA39">
        <f t="shared" si="4"/>
        <v>4019</v>
      </c>
      <c r="AB39">
        <f t="shared" si="4"/>
        <v>2006</v>
      </c>
      <c r="AC39">
        <f t="shared" si="4"/>
        <v>3018</v>
      </c>
      <c r="AD39">
        <f t="shared" si="4"/>
        <v>3008</v>
      </c>
      <c r="AE39">
        <f t="shared" si="4"/>
        <v>2010</v>
      </c>
      <c r="AG39">
        <f>_xlfn.XLOOKUP(T39,[1]Sheet1!$A$1:$A$109,[1]Sheet1!$J$1:$J$109)</f>
        <v>2</v>
      </c>
      <c r="AH39">
        <f>_xlfn.XLOOKUP(U39,[1]Sheet1!$A$1:$A$109,[1]Sheet1!$J$1:$J$109)</f>
        <v>4</v>
      </c>
      <c r="AI39">
        <f>_xlfn.XLOOKUP(V39,[1]Sheet1!$A$1:$A$109,[1]Sheet1!$J$1:$J$109)</f>
        <v>2</v>
      </c>
      <c r="AJ39">
        <f>_xlfn.XLOOKUP(W39,[1]Sheet1!$A$1:$A$109,[1]Sheet1!$J$1:$J$109)</f>
        <v>3</v>
      </c>
      <c r="AK39">
        <f>_xlfn.XLOOKUP(X39,[1]Sheet1!$A$1:$A$109,[1]Sheet1!$J$1:$J$109)</f>
        <v>3</v>
      </c>
      <c r="AL39">
        <f>_xlfn.XLOOKUP(Y39,[1]Sheet1!$A$1:$A$109,[1]Sheet1!$J$1:$J$109)</f>
        <v>2</v>
      </c>
      <c r="AM39">
        <f>_xlfn.XLOOKUP(Z39,[1]Sheet1!$A$1:$A$109,[1]Sheet1!$J$1:$J$109)</f>
        <v>1</v>
      </c>
      <c r="AN39">
        <f>_xlfn.XLOOKUP(AA39,[1]Sheet1!$A$1:$A$109,[1]Sheet1!$J$1:$J$109)</f>
        <v>3</v>
      </c>
      <c r="AO39">
        <f>_xlfn.XLOOKUP(AB39,[1]Sheet1!$A$1:$A$109,[1]Sheet1!$J$1:$J$109)</f>
        <v>4</v>
      </c>
      <c r="AP39">
        <f>_xlfn.XLOOKUP(AC39,[1]Sheet1!$A$1:$A$109,[1]Sheet1!$J$1:$J$109)</f>
        <v>4</v>
      </c>
      <c r="AQ39">
        <f>_xlfn.XLOOKUP(AD39,[1]Sheet1!$A$1:$A$109,[1]Sheet1!$J$1:$J$109)</f>
        <v>1</v>
      </c>
      <c r="AR39">
        <f>_xlfn.XLOOKUP(AE39,[1]Sheet1!$A$1:$A$109,[1]Sheet1!$J$1:$J$109)</f>
        <v>2</v>
      </c>
      <c r="AT39">
        <f t="shared" si="5"/>
        <v>2</v>
      </c>
      <c r="AU39">
        <f t="shared" si="5"/>
        <v>4</v>
      </c>
      <c r="AV39">
        <f t="shared" si="5"/>
        <v>3</v>
      </c>
      <c r="AW39">
        <f t="shared" si="5"/>
        <v>3</v>
      </c>
      <c r="AX39">
        <v>33</v>
      </c>
      <c r="AY39">
        <f t="shared" si="6"/>
        <v>3</v>
      </c>
      <c r="AZ39">
        <f t="shared" si="7"/>
        <v>1.5</v>
      </c>
      <c r="BA39">
        <f t="shared" si="7"/>
        <v>0.75</v>
      </c>
      <c r="BB39">
        <f t="shared" si="7"/>
        <v>1</v>
      </c>
      <c r="BC39">
        <f t="shared" si="7"/>
        <v>1</v>
      </c>
      <c r="BE39">
        <v>500</v>
      </c>
      <c r="BF39">
        <v>500</v>
      </c>
      <c r="BG39">
        <v>500</v>
      </c>
      <c r="BH39">
        <v>500</v>
      </c>
      <c r="BI39" t="str">
        <f t="shared" si="8"/>
        <v>{{1,500}|{2,500}|{3,500}|{4,500}}</v>
      </c>
      <c r="BN39">
        <f>'sheet1 (2)'!Y38</f>
        <v>781455</v>
      </c>
      <c r="BO39">
        <f>'sheet1 (2)'!Z38</f>
        <v>1120000</v>
      </c>
      <c r="BP39">
        <f>'sheet1 (2)'!AA38</f>
        <v>24044776</v>
      </c>
      <c r="BR39">
        <f t="shared" si="9"/>
        <v>78145</v>
      </c>
      <c r="BS39">
        <f t="shared" si="9"/>
        <v>112000</v>
      </c>
      <c r="BT39">
        <f t="shared" si="9"/>
        <v>2404477</v>
      </c>
      <c r="BV39">
        <f t="shared" si="10"/>
        <v>78145</v>
      </c>
      <c r="BW39">
        <f t="shared" si="10"/>
        <v>112000</v>
      </c>
      <c r="BX39">
        <f t="shared" si="10"/>
        <v>2404477</v>
      </c>
      <c r="BZ39">
        <f t="shared" si="11"/>
        <v>78145</v>
      </c>
      <c r="CA39">
        <f t="shared" si="11"/>
        <v>112000</v>
      </c>
      <c r="CB39">
        <f t="shared" si="11"/>
        <v>2404477</v>
      </c>
      <c r="CD39">
        <f t="shared" si="12"/>
        <v>78145</v>
      </c>
      <c r="CE39">
        <f t="shared" si="12"/>
        <v>112000</v>
      </c>
      <c r="CF39">
        <f t="shared" si="12"/>
        <v>2404477</v>
      </c>
      <c r="CH39" t="str">
        <f t="shared" ref="CH39:CV55" si="14">BR$6&amp;BR39&amp;BR$5</f>
        <v>{{5,1,1,78145,0}|</v>
      </c>
      <c r="CI39" t="str">
        <f t="shared" si="14"/>
        <v>{5,1,2,112000,0}|</v>
      </c>
      <c r="CJ39" t="str">
        <f t="shared" si="14"/>
        <v>{5,1,3,2404477,3}}</v>
      </c>
      <c r="CK39" t="str">
        <f t="shared" si="14"/>
        <v/>
      </c>
      <c r="CL39" t="str">
        <f t="shared" si="14"/>
        <v>{{5,1,1,78145,0}|</v>
      </c>
      <c r="CM39" t="str">
        <f t="shared" si="14"/>
        <v>{5,1,2,112000,0}|</v>
      </c>
      <c r="CN39" t="str">
        <f t="shared" si="14"/>
        <v>{5,1,3,2404477,3}}</v>
      </c>
      <c r="CO39" t="str">
        <f t="shared" si="14"/>
        <v/>
      </c>
      <c r="CP39" t="str">
        <f t="shared" si="14"/>
        <v>{{5,1,1,78145,0}|</v>
      </c>
      <c r="CQ39" t="str">
        <f t="shared" si="14"/>
        <v>{5,1,2,112000,0}|</v>
      </c>
      <c r="CR39" t="str">
        <f t="shared" si="14"/>
        <v>{5,1,3,2404477,3}}</v>
      </c>
      <c r="CS39" t="str">
        <f t="shared" si="14"/>
        <v/>
      </c>
      <c r="CT39" t="str">
        <f t="shared" si="14"/>
        <v>{{5,1,1,78145,0}|</v>
      </c>
      <c r="CU39" t="str">
        <f t="shared" si="14"/>
        <v>{5,1,2,112000,0}|</v>
      </c>
      <c r="CV39" t="str">
        <f t="shared" si="14"/>
        <v>{5,1,3,2404477,3}}</v>
      </c>
    </row>
    <row r="40" spans="7:100" x14ac:dyDescent="0.15">
      <c r="G40" t="s">
        <v>54</v>
      </c>
      <c r="H40" t="s">
        <v>108</v>
      </c>
      <c r="I40" t="s">
        <v>106</v>
      </c>
      <c r="J40" t="s">
        <v>94</v>
      </c>
      <c r="K40" t="s">
        <v>145</v>
      </c>
      <c r="L40" t="s">
        <v>93</v>
      </c>
      <c r="M40" t="s">
        <v>116</v>
      </c>
      <c r="N40" t="s">
        <v>92</v>
      </c>
      <c r="O40" t="s">
        <v>137</v>
      </c>
      <c r="P40" t="s">
        <v>99</v>
      </c>
      <c r="Q40" t="s">
        <v>104</v>
      </c>
      <c r="R40" t="s">
        <v>131</v>
      </c>
      <c r="S40" t="s">
        <v>133</v>
      </c>
      <c r="T40">
        <f t="shared" si="4"/>
        <v>3021</v>
      </c>
      <c r="U40">
        <f t="shared" si="4"/>
        <v>2007</v>
      </c>
      <c r="V40">
        <f t="shared" si="4"/>
        <v>2016</v>
      </c>
      <c r="W40">
        <f t="shared" si="4"/>
        <v>3009</v>
      </c>
      <c r="X40">
        <f t="shared" si="4"/>
        <v>4036</v>
      </c>
      <c r="Y40">
        <f t="shared" si="4"/>
        <v>4007</v>
      </c>
      <c r="Z40">
        <f t="shared" si="4"/>
        <v>4017</v>
      </c>
      <c r="AA40">
        <f t="shared" si="4"/>
        <v>4026</v>
      </c>
      <c r="AB40">
        <f t="shared" si="4"/>
        <v>3018</v>
      </c>
      <c r="AC40">
        <f t="shared" si="4"/>
        <v>2005</v>
      </c>
      <c r="AD40">
        <f t="shared" si="4"/>
        <v>2011</v>
      </c>
      <c r="AE40">
        <f t="shared" si="4"/>
        <v>3006</v>
      </c>
      <c r="AG40">
        <f>_xlfn.XLOOKUP(T40,[1]Sheet1!$A$1:$A$109,[1]Sheet1!$J$1:$J$109)</f>
        <v>3</v>
      </c>
      <c r="AH40">
        <f>_xlfn.XLOOKUP(U40,[1]Sheet1!$A$1:$A$109,[1]Sheet1!$J$1:$J$109)</f>
        <v>4</v>
      </c>
      <c r="AI40">
        <f>_xlfn.XLOOKUP(V40,[1]Sheet1!$A$1:$A$109,[1]Sheet1!$J$1:$J$109)</f>
        <v>2</v>
      </c>
      <c r="AJ40">
        <f>_xlfn.XLOOKUP(W40,[1]Sheet1!$A$1:$A$109,[1]Sheet1!$J$1:$J$109)</f>
        <v>1</v>
      </c>
      <c r="AK40">
        <f>_xlfn.XLOOKUP(X40,[1]Sheet1!$A$1:$A$109,[1]Sheet1!$J$1:$J$109)</f>
        <v>4</v>
      </c>
      <c r="AL40">
        <f>_xlfn.XLOOKUP(Y40,[1]Sheet1!$A$1:$A$109,[1]Sheet1!$J$1:$J$109)</f>
        <v>3</v>
      </c>
      <c r="AM40">
        <f>_xlfn.XLOOKUP(Z40,[1]Sheet1!$A$1:$A$109,[1]Sheet1!$J$1:$J$109)</f>
        <v>1</v>
      </c>
      <c r="AN40">
        <f>_xlfn.XLOOKUP(AA40,[1]Sheet1!$A$1:$A$109,[1]Sheet1!$J$1:$J$109)</f>
        <v>3</v>
      </c>
      <c r="AO40">
        <f>_xlfn.XLOOKUP(AB40,[1]Sheet1!$A$1:$A$109,[1]Sheet1!$J$1:$J$109)</f>
        <v>4</v>
      </c>
      <c r="AP40">
        <f>_xlfn.XLOOKUP(AC40,[1]Sheet1!$A$1:$A$109,[1]Sheet1!$J$1:$J$109)</f>
        <v>2</v>
      </c>
      <c r="AQ40">
        <f>_xlfn.XLOOKUP(AD40,[1]Sheet1!$A$1:$A$109,[1]Sheet1!$J$1:$J$109)</f>
        <v>2</v>
      </c>
      <c r="AR40">
        <f>_xlfn.XLOOKUP(AE40,[1]Sheet1!$A$1:$A$109,[1]Sheet1!$J$1:$J$109)</f>
        <v>3</v>
      </c>
      <c r="AT40">
        <f t="shared" ref="AT40:AW66" si="15">COUNTIFS($AG40:$AR40,AT$6)</f>
        <v>2</v>
      </c>
      <c r="AU40">
        <f t="shared" si="15"/>
        <v>3</v>
      </c>
      <c r="AV40">
        <f t="shared" si="15"/>
        <v>4</v>
      </c>
      <c r="AW40">
        <f t="shared" si="15"/>
        <v>3</v>
      </c>
      <c r="AX40">
        <v>34</v>
      </c>
      <c r="AY40">
        <f t="shared" si="6"/>
        <v>3</v>
      </c>
      <c r="AZ40">
        <f t="shared" si="7"/>
        <v>1.5</v>
      </c>
      <c r="BA40">
        <f t="shared" si="7"/>
        <v>1</v>
      </c>
      <c r="BB40">
        <f t="shared" si="7"/>
        <v>0.75</v>
      </c>
      <c r="BC40">
        <f t="shared" si="7"/>
        <v>1</v>
      </c>
      <c r="BE40">
        <v>500</v>
      </c>
      <c r="BF40">
        <v>500</v>
      </c>
      <c r="BG40">
        <v>500</v>
      </c>
      <c r="BH40">
        <v>500</v>
      </c>
      <c r="BI40" t="str">
        <f t="shared" si="8"/>
        <v>{{1,500}|{2,500}|{3,500}|{4,500}}</v>
      </c>
      <c r="BN40">
        <f>'sheet1 (2)'!Y39</f>
        <v>1683134</v>
      </c>
      <c r="BO40">
        <f>'sheet1 (2)'!Z39</f>
        <v>2100000</v>
      </c>
      <c r="BP40">
        <f>'sheet1 (2)'!AA39</f>
        <v>45083955</v>
      </c>
      <c r="BR40">
        <f t="shared" si="9"/>
        <v>168313</v>
      </c>
      <c r="BS40">
        <f t="shared" si="9"/>
        <v>210000</v>
      </c>
      <c r="BT40">
        <f t="shared" si="9"/>
        <v>4508395</v>
      </c>
      <c r="BV40">
        <f t="shared" si="10"/>
        <v>168313</v>
      </c>
      <c r="BW40">
        <f t="shared" si="10"/>
        <v>210000</v>
      </c>
      <c r="BX40">
        <f t="shared" si="10"/>
        <v>4508395</v>
      </c>
      <c r="BZ40">
        <f t="shared" si="11"/>
        <v>168313</v>
      </c>
      <c r="CA40">
        <f t="shared" si="11"/>
        <v>210000</v>
      </c>
      <c r="CB40">
        <f t="shared" si="11"/>
        <v>4508395</v>
      </c>
      <c r="CD40">
        <f t="shared" si="12"/>
        <v>168313</v>
      </c>
      <c r="CE40">
        <f t="shared" si="12"/>
        <v>210000</v>
      </c>
      <c r="CF40">
        <f t="shared" si="12"/>
        <v>4508395</v>
      </c>
      <c r="CH40" t="str">
        <f t="shared" si="14"/>
        <v>{{5,1,1,168313,0}|</v>
      </c>
      <c r="CI40" t="str">
        <f t="shared" si="14"/>
        <v>{5,1,2,210000,0}|</v>
      </c>
      <c r="CJ40" t="str">
        <f t="shared" si="14"/>
        <v>{5,1,3,4508395,3}}</v>
      </c>
      <c r="CK40" t="str">
        <f t="shared" si="14"/>
        <v/>
      </c>
      <c r="CL40" t="str">
        <f t="shared" si="14"/>
        <v>{{5,1,1,168313,0}|</v>
      </c>
      <c r="CM40" t="str">
        <f t="shared" si="14"/>
        <v>{5,1,2,210000,0}|</v>
      </c>
      <c r="CN40" t="str">
        <f t="shared" si="14"/>
        <v>{5,1,3,4508395,3}}</v>
      </c>
      <c r="CO40" t="str">
        <f t="shared" si="14"/>
        <v/>
      </c>
      <c r="CP40" t="str">
        <f t="shared" si="14"/>
        <v>{{5,1,1,168313,0}|</v>
      </c>
      <c r="CQ40" t="str">
        <f t="shared" si="14"/>
        <v>{5,1,2,210000,0}|</v>
      </c>
      <c r="CR40" t="str">
        <f t="shared" si="14"/>
        <v>{5,1,3,4508395,3}}</v>
      </c>
      <c r="CS40" t="str">
        <f t="shared" si="14"/>
        <v/>
      </c>
      <c r="CT40" t="str">
        <f t="shared" si="14"/>
        <v>{{5,1,1,168313,0}|</v>
      </c>
      <c r="CU40" t="str">
        <f t="shared" si="14"/>
        <v>{5,1,2,210000,0}|</v>
      </c>
      <c r="CV40" t="str">
        <f t="shared" si="14"/>
        <v>{5,1,3,4508395,3}}</v>
      </c>
    </row>
    <row r="41" spans="7:100" x14ac:dyDescent="0.15">
      <c r="G41" t="s">
        <v>55</v>
      </c>
      <c r="H41" t="s">
        <v>102</v>
      </c>
      <c r="I41" t="s">
        <v>117</v>
      </c>
      <c r="J41" t="s">
        <v>109</v>
      </c>
      <c r="K41" t="s">
        <v>109</v>
      </c>
      <c r="L41" t="s">
        <v>109</v>
      </c>
      <c r="M41" t="s">
        <v>123</v>
      </c>
      <c r="N41" t="s">
        <v>110</v>
      </c>
      <c r="O41" t="s">
        <v>157</v>
      </c>
      <c r="P41" t="s">
        <v>140</v>
      </c>
      <c r="Q41" t="s">
        <v>116</v>
      </c>
      <c r="R41" t="s">
        <v>128</v>
      </c>
      <c r="S41" t="s">
        <v>165</v>
      </c>
      <c r="T41">
        <f t="shared" si="4"/>
        <v>4002</v>
      </c>
      <c r="U41">
        <f t="shared" si="4"/>
        <v>4018</v>
      </c>
      <c r="V41">
        <f t="shared" si="4"/>
        <v>4023</v>
      </c>
      <c r="W41">
        <f t="shared" si="4"/>
        <v>4023</v>
      </c>
      <c r="X41">
        <f t="shared" si="4"/>
        <v>4023</v>
      </c>
      <c r="Y41">
        <f t="shared" si="4"/>
        <v>4031</v>
      </c>
      <c r="Z41">
        <f t="shared" si="4"/>
        <v>4006</v>
      </c>
      <c r="AA41">
        <f t="shared" si="4"/>
        <v>4021</v>
      </c>
      <c r="AB41">
        <f t="shared" si="4"/>
        <v>4034</v>
      </c>
      <c r="AC41">
        <f t="shared" si="4"/>
        <v>4007</v>
      </c>
      <c r="AD41">
        <f t="shared" si="4"/>
        <v>4022</v>
      </c>
      <c r="AE41">
        <f t="shared" si="4"/>
        <v>4035</v>
      </c>
      <c r="AG41">
        <f>_xlfn.XLOOKUP(T41,[1]Sheet1!$A$1:$A$109,[1]Sheet1!$J$1:$J$109)</f>
        <v>4</v>
      </c>
      <c r="AH41">
        <f>_xlfn.XLOOKUP(U41,[1]Sheet1!$A$1:$A$109,[1]Sheet1!$J$1:$J$109)</f>
        <v>3</v>
      </c>
      <c r="AI41">
        <f>_xlfn.XLOOKUP(V41,[1]Sheet1!$A$1:$A$109,[1]Sheet1!$J$1:$J$109)</f>
        <v>4</v>
      </c>
      <c r="AJ41">
        <f>_xlfn.XLOOKUP(W41,[1]Sheet1!$A$1:$A$109,[1]Sheet1!$J$1:$J$109)</f>
        <v>4</v>
      </c>
      <c r="AK41">
        <f>_xlfn.XLOOKUP(X41,[1]Sheet1!$A$1:$A$109,[1]Sheet1!$J$1:$J$109)</f>
        <v>4</v>
      </c>
      <c r="AL41">
        <f>_xlfn.XLOOKUP(Y41,[1]Sheet1!$A$1:$A$109,[1]Sheet1!$J$1:$J$109)</f>
        <v>1</v>
      </c>
      <c r="AM41">
        <f>_xlfn.XLOOKUP(Z41,[1]Sheet1!$A$1:$A$109,[1]Sheet1!$J$1:$J$109)</f>
        <v>3</v>
      </c>
      <c r="AN41">
        <f>_xlfn.XLOOKUP(AA41,[1]Sheet1!$A$1:$A$109,[1]Sheet1!$J$1:$J$109)</f>
        <v>3</v>
      </c>
      <c r="AO41">
        <f>_xlfn.XLOOKUP(AB41,[1]Sheet1!$A$1:$A$109,[1]Sheet1!$J$1:$J$109)</f>
        <v>2</v>
      </c>
      <c r="AP41">
        <f>_xlfn.XLOOKUP(AC41,[1]Sheet1!$A$1:$A$109,[1]Sheet1!$J$1:$J$109)</f>
        <v>3</v>
      </c>
      <c r="AQ41">
        <f>_xlfn.XLOOKUP(AD41,[1]Sheet1!$A$1:$A$109,[1]Sheet1!$J$1:$J$109)</f>
        <v>2</v>
      </c>
      <c r="AR41">
        <f>_xlfn.XLOOKUP(AE41,[1]Sheet1!$A$1:$A$109,[1]Sheet1!$J$1:$J$109)</f>
        <v>2</v>
      </c>
      <c r="AT41">
        <f t="shared" si="15"/>
        <v>1</v>
      </c>
      <c r="AU41">
        <f t="shared" si="15"/>
        <v>3</v>
      </c>
      <c r="AV41">
        <f t="shared" si="15"/>
        <v>4</v>
      </c>
      <c r="AW41">
        <f t="shared" si="15"/>
        <v>4</v>
      </c>
      <c r="AX41">
        <v>35</v>
      </c>
      <c r="AY41">
        <f t="shared" si="6"/>
        <v>3</v>
      </c>
      <c r="AZ41">
        <f t="shared" si="7"/>
        <v>3</v>
      </c>
      <c r="BA41">
        <f t="shared" si="7"/>
        <v>1</v>
      </c>
      <c r="BB41">
        <f t="shared" si="7"/>
        <v>0.75</v>
      </c>
      <c r="BC41">
        <f t="shared" si="7"/>
        <v>0.75</v>
      </c>
      <c r="BE41">
        <v>500</v>
      </c>
      <c r="BF41">
        <v>500</v>
      </c>
      <c r="BG41">
        <v>500</v>
      </c>
      <c r="BH41">
        <v>500</v>
      </c>
      <c r="BI41" t="str">
        <f t="shared" si="8"/>
        <v>{{1,500}|{2,500}|{3,500}|{4,500}}</v>
      </c>
      <c r="BN41">
        <f>'sheet1 (2)'!Y40</f>
        <v>2494645</v>
      </c>
      <c r="BO41">
        <f>'sheet1 (2)'!Z40</f>
        <v>2807000</v>
      </c>
      <c r="BP41">
        <f>'sheet1 (2)'!AA40</f>
        <v>60262220</v>
      </c>
      <c r="BR41">
        <f t="shared" si="9"/>
        <v>249464</v>
      </c>
      <c r="BS41">
        <f t="shared" si="9"/>
        <v>280700</v>
      </c>
      <c r="BT41">
        <f t="shared" si="9"/>
        <v>6026222</v>
      </c>
      <c r="BV41">
        <f t="shared" si="10"/>
        <v>249464</v>
      </c>
      <c r="BW41">
        <f t="shared" si="10"/>
        <v>280700</v>
      </c>
      <c r="BX41">
        <f t="shared" si="10"/>
        <v>6026222</v>
      </c>
      <c r="BZ41">
        <f t="shared" si="11"/>
        <v>249464</v>
      </c>
      <c r="CA41">
        <f t="shared" si="11"/>
        <v>280700</v>
      </c>
      <c r="CB41">
        <f t="shared" si="11"/>
        <v>6026222</v>
      </c>
      <c r="CD41">
        <f t="shared" si="12"/>
        <v>249464</v>
      </c>
      <c r="CE41">
        <f t="shared" si="12"/>
        <v>280700</v>
      </c>
      <c r="CF41">
        <f t="shared" si="12"/>
        <v>6026222</v>
      </c>
      <c r="CH41" t="str">
        <f t="shared" si="14"/>
        <v>{{5,1,1,249464,0}|</v>
      </c>
      <c r="CI41" t="str">
        <f t="shared" si="14"/>
        <v>{5,1,2,280700,0}|</v>
      </c>
      <c r="CJ41" t="str">
        <f t="shared" si="14"/>
        <v>{5,1,3,6026222,3}}</v>
      </c>
      <c r="CK41" t="str">
        <f t="shared" si="14"/>
        <v/>
      </c>
      <c r="CL41" t="str">
        <f t="shared" si="14"/>
        <v>{{5,1,1,249464,0}|</v>
      </c>
      <c r="CM41" t="str">
        <f t="shared" si="14"/>
        <v>{5,1,2,280700,0}|</v>
      </c>
      <c r="CN41" t="str">
        <f t="shared" si="14"/>
        <v>{5,1,3,6026222,3}}</v>
      </c>
      <c r="CO41" t="str">
        <f t="shared" si="14"/>
        <v/>
      </c>
      <c r="CP41" t="str">
        <f t="shared" si="14"/>
        <v>{{5,1,1,249464,0}|</v>
      </c>
      <c r="CQ41" t="str">
        <f t="shared" si="14"/>
        <v>{5,1,2,280700,0}|</v>
      </c>
      <c r="CR41" t="str">
        <f t="shared" si="14"/>
        <v>{5,1,3,6026222,3}}</v>
      </c>
      <c r="CS41" t="str">
        <f t="shared" si="14"/>
        <v/>
      </c>
      <c r="CT41" t="str">
        <f t="shared" si="14"/>
        <v>{{5,1,1,249464,0}|</v>
      </c>
      <c r="CU41" t="str">
        <f t="shared" si="14"/>
        <v>{5,1,2,280700,0}|</v>
      </c>
      <c r="CV41" t="str">
        <f t="shared" si="14"/>
        <v>{5,1,3,6026222,3}}</v>
      </c>
    </row>
    <row r="42" spans="7:100" x14ac:dyDescent="0.15">
      <c r="G42" t="s">
        <v>56</v>
      </c>
      <c r="H42" t="s">
        <v>164</v>
      </c>
      <c r="I42" t="s">
        <v>88</v>
      </c>
      <c r="J42" t="s">
        <v>154</v>
      </c>
      <c r="K42" t="s">
        <v>98</v>
      </c>
      <c r="L42" t="s">
        <v>116</v>
      </c>
      <c r="M42" t="s">
        <v>117</v>
      </c>
      <c r="N42" t="s">
        <v>166</v>
      </c>
      <c r="O42" t="s">
        <v>124</v>
      </c>
      <c r="P42" t="s">
        <v>88</v>
      </c>
      <c r="Q42" t="s">
        <v>122</v>
      </c>
      <c r="R42" t="s">
        <v>98</v>
      </c>
      <c r="S42" t="s">
        <v>139</v>
      </c>
      <c r="T42">
        <f t="shared" si="4"/>
        <v>2000</v>
      </c>
      <c r="U42">
        <f t="shared" si="4"/>
        <v>2009</v>
      </c>
      <c r="V42">
        <f t="shared" si="4"/>
        <v>3006</v>
      </c>
      <c r="W42">
        <f t="shared" si="4"/>
        <v>3017</v>
      </c>
      <c r="X42">
        <f t="shared" si="4"/>
        <v>4007</v>
      </c>
      <c r="Y42">
        <f t="shared" si="4"/>
        <v>4018</v>
      </c>
      <c r="Z42">
        <f t="shared" si="4"/>
        <v>4028</v>
      </c>
      <c r="AA42">
        <f t="shared" si="4"/>
        <v>4000</v>
      </c>
      <c r="AB42">
        <f t="shared" si="4"/>
        <v>2009</v>
      </c>
      <c r="AC42">
        <f t="shared" si="4"/>
        <v>3004</v>
      </c>
      <c r="AD42">
        <f t="shared" si="4"/>
        <v>3017</v>
      </c>
      <c r="AE42">
        <f t="shared" si="4"/>
        <v>2005</v>
      </c>
      <c r="AG42">
        <f>_xlfn.XLOOKUP(T42,[1]Sheet1!$A$1:$A$109,[1]Sheet1!$J$1:$J$109)</f>
        <v>1</v>
      </c>
      <c r="AH42">
        <f>_xlfn.XLOOKUP(U42,[1]Sheet1!$A$1:$A$109,[1]Sheet1!$J$1:$J$109)</f>
        <v>3</v>
      </c>
      <c r="AI42">
        <f>_xlfn.XLOOKUP(V42,[1]Sheet1!$A$1:$A$109,[1]Sheet1!$J$1:$J$109)</f>
        <v>3</v>
      </c>
      <c r="AJ42">
        <f>_xlfn.XLOOKUP(W42,[1]Sheet1!$A$1:$A$109,[1]Sheet1!$J$1:$J$109)</f>
        <v>2</v>
      </c>
      <c r="AK42">
        <f>_xlfn.XLOOKUP(X42,[1]Sheet1!$A$1:$A$109,[1]Sheet1!$J$1:$J$109)</f>
        <v>3</v>
      </c>
      <c r="AL42">
        <f>_xlfn.XLOOKUP(Y42,[1]Sheet1!$A$1:$A$109,[1]Sheet1!$J$1:$J$109)</f>
        <v>3</v>
      </c>
      <c r="AM42">
        <f>_xlfn.XLOOKUP(Z42,[1]Sheet1!$A$1:$A$109,[1]Sheet1!$J$1:$J$109)</f>
        <v>1</v>
      </c>
      <c r="AN42">
        <f>_xlfn.XLOOKUP(AA42,[1]Sheet1!$A$1:$A$109,[1]Sheet1!$J$1:$J$109)</f>
        <v>2</v>
      </c>
      <c r="AO42">
        <f>_xlfn.XLOOKUP(AB42,[1]Sheet1!$A$1:$A$109,[1]Sheet1!$J$1:$J$109)</f>
        <v>3</v>
      </c>
      <c r="AP42">
        <f>_xlfn.XLOOKUP(AC42,[1]Sheet1!$A$1:$A$109,[1]Sheet1!$J$1:$J$109)</f>
        <v>3</v>
      </c>
      <c r="AQ42">
        <f>_xlfn.XLOOKUP(AD42,[1]Sheet1!$A$1:$A$109,[1]Sheet1!$J$1:$J$109)</f>
        <v>2</v>
      </c>
      <c r="AR42">
        <f>_xlfn.XLOOKUP(AE42,[1]Sheet1!$A$1:$A$109,[1]Sheet1!$J$1:$J$109)</f>
        <v>2</v>
      </c>
      <c r="AT42">
        <f t="shared" si="15"/>
        <v>2</v>
      </c>
      <c r="AU42">
        <f t="shared" si="15"/>
        <v>4</v>
      </c>
      <c r="AV42">
        <f t="shared" si="15"/>
        <v>6</v>
      </c>
      <c r="AW42">
        <f t="shared" si="15"/>
        <v>0</v>
      </c>
      <c r="AX42">
        <v>36</v>
      </c>
      <c r="AY42">
        <f t="shared" si="6"/>
        <v>3</v>
      </c>
      <c r="AZ42">
        <f t="shared" si="7"/>
        <v>1.5</v>
      </c>
      <c r="BA42">
        <f t="shared" si="7"/>
        <v>0.75</v>
      </c>
      <c r="BB42">
        <f t="shared" si="7"/>
        <v>0.5</v>
      </c>
      <c r="BC42">
        <f t="shared" si="7"/>
        <v>0</v>
      </c>
      <c r="BE42">
        <v>500</v>
      </c>
      <c r="BF42">
        <v>500</v>
      </c>
      <c r="BG42">
        <v>500</v>
      </c>
      <c r="BH42">
        <v>500</v>
      </c>
      <c r="BI42" t="str">
        <f t="shared" si="8"/>
        <v>{{1,500}|{2,500}|{3,500}|{4,500}}</v>
      </c>
      <c r="BN42">
        <f>'sheet1 (2)'!Y41</f>
        <v>225419</v>
      </c>
      <c r="BO42">
        <f>'sheet1 (2)'!Z41</f>
        <v>42000</v>
      </c>
      <c r="BP42">
        <f>'sheet1 (2)'!AA41</f>
        <v>901679</v>
      </c>
      <c r="BR42">
        <f t="shared" si="9"/>
        <v>22541</v>
      </c>
      <c r="BS42">
        <f t="shared" si="9"/>
        <v>4200</v>
      </c>
      <c r="BT42">
        <f t="shared" si="9"/>
        <v>90167</v>
      </c>
      <c r="BV42">
        <f t="shared" si="10"/>
        <v>22541</v>
      </c>
      <c r="BW42">
        <f t="shared" si="10"/>
        <v>4200</v>
      </c>
      <c r="BX42">
        <f t="shared" si="10"/>
        <v>90167</v>
      </c>
      <c r="BZ42">
        <f t="shared" si="11"/>
        <v>22541</v>
      </c>
      <c r="CA42">
        <f t="shared" si="11"/>
        <v>4200</v>
      </c>
      <c r="CB42">
        <f t="shared" si="11"/>
        <v>90167</v>
      </c>
      <c r="CD42">
        <f t="shared" si="12"/>
        <v>22541</v>
      </c>
      <c r="CE42">
        <f t="shared" si="12"/>
        <v>4200</v>
      </c>
      <c r="CF42">
        <f t="shared" si="12"/>
        <v>90167</v>
      </c>
      <c r="CH42" t="str">
        <f t="shared" si="14"/>
        <v>{{5,1,1,22541,0}|</v>
      </c>
      <c r="CI42" t="str">
        <f t="shared" si="14"/>
        <v>{5,1,2,4200,0}|</v>
      </c>
      <c r="CJ42" t="str">
        <f t="shared" si="14"/>
        <v>{5,1,3,90167,3}}</v>
      </c>
      <c r="CK42" t="str">
        <f t="shared" si="14"/>
        <v/>
      </c>
      <c r="CL42" t="str">
        <f t="shared" si="14"/>
        <v>{{5,1,1,22541,0}|</v>
      </c>
      <c r="CM42" t="str">
        <f t="shared" si="14"/>
        <v>{5,1,2,4200,0}|</v>
      </c>
      <c r="CN42" t="str">
        <f t="shared" si="14"/>
        <v>{5,1,3,90167,3}}</v>
      </c>
      <c r="CO42" t="str">
        <f t="shared" si="14"/>
        <v/>
      </c>
      <c r="CP42" t="str">
        <f t="shared" si="14"/>
        <v>{{5,1,1,22541,0}|</v>
      </c>
      <c r="CQ42" t="str">
        <f t="shared" si="14"/>
        <v>{5,1,2,4200,0}|</v>
      </c>
      <c r="CR42" t="str">
        <f t="shared" si="14"/>
        <v>{5,1,3,90167,3}}</v>
      </c>
      <c r="CS42" t="str">
        <f t="shared" si="14"/>
        <v/>
      </c>
      <c r="CT42" t="str">
        <f t="shared" si="14"/>
        <v>{{5,1,1,22541,0}|</v>
      </c>
      <c r="CU42" t="str">
        <f t="shared" si="14"/>
        <v>{5,1,2,4200,0}|</v>
      </c>
      <c r="CV42" t="str">
        <f t="shared" si="14"/>
        <v>{5,1,3,90167,3}}</v>
      </c>
    </row>
    <row r="43" spans="7:100" x14ac:dyDescent="0.15">
      <c r="G43" t="s">
        <v>57</v>
      </c>
      <c r="H43" t="s">
        <v>118</v>
      </c>
      <c r="I43" t="s">
        <v>134</v>
      </c>
      <c r="J43" t="s">
        <v>104</v>
      </c>
      <c r="K43" t="s">
        <v>95</v>
      </c>
      <c r="L43" t="s">
        <v>149</v>
      </c>
      <c r="M43" t="s">
        <v>109</v>
      </c>
      <c r="N43" t="s">
        <v>92</v>
      </c>
      <c r="O43" t="s">
        <v>116</v>
      </c>
      <c r="P43" t="s">
        <v>108</v>
      </c>
      <c r="Q43" t="s">
        <v>87</v>
      </c>
      <c r="R43" t="s">
        <v>154</v>
      </c>
      <c r="S43" t="s">
        <v>141</v>
      </c>
      <c r="T43">
        <f t="shared" ref="T43:AE64" si="16">MID(H43,2,4)+0</f>
        <v>3003</v>
      </c>
      <c r="U43">
        <f t="shared" si="16"/>
        <v>2010</v>
      </c>
      <c r="V43">
        <f t="shared" si="16"/>
        <v>2005</v>
      </c>
      <c r="W43">
        <f t="shared" si="16"/>
        <v>3019</v>
      </c>
      <c r="X43">
        <f t="shared" si="16"/>
        <v>4030</v>
      </c>
      <c r="Y43">
        <f t="shared" si="16"/>
        <v>4023</v>
      </c>
      <c r="Z43">
        <f t="shared" si="16"/>
        <v>4017</v>
      </c>
      <c r="AA43">
        <f t="shared" si="16"/>
        <v>4007</v>
      </c>
      <c r="AB43">
        <f t="shared" si="16"/>
        <v>3021</v>
      </c>
      <c r="AC43">
        <f t="shared" si="16"/>
        <v>3015</v>
      </c>
      <c r="AD43">
        <f t="shared" si="16"/>
        <v>3006</v>
      </c>
      <c r="AE43">
        <f t="shared" si="16"/>
        <v>2013</v>
      </c>
      <c r="AG43">
        <f>_xlfn.XLOOKUP(T43,[1]Sheet1!$A$1:$A$109,[1]Sheet1!$J$1:$J$109)</f>
        <v>3</v>
      </c>
      <c r="AH43">
        <f>_xlfn.XLOOKUP(U43,[1]Sheet1!$A$1:$A$109,[1]Sheet1!$J$1:$J$109)</f>
        <v>2</v>
      </c>
      <c r="AI43">
        <f>_xlfn.XLOOKUP(V43,[1]Sheet1!$A$1:$A$109,[1]Sheet1!$J$1:$J$109)</f>
        <v>2</v>
      </c>
      <c r="AJ43">
        <f>_xlfn.XLOOKUP(W43,[1]Sheet1!$A$1:$A$109,[1]Sheet1!$J$1:$J$109)</f>
        <v>2</v>
      </c>
      <c r="AK43">
        <f>_xlfn.XLOOKUP(X43,[1]Sheet1!$A$1:$A$109,[1]Sheet1!$J$1:$J$109)</f>
        <v>1</v>
      </c>
      <c r="AL43">
        <f>_xlfn.XLOOKUP(Y43,[1]Sheet1!$A$1:$A$109,[1]Sheet1!$J$1:$J$109)</f>
        <v>4</v>
      </c>
      <c r="AM43">
        <f>_xlfn.XLOOKUP(Z43,[1]Sheet1!$A$1:$A$109,[1]Sheet1!$J$1:$J$109)</f>
        <v>1</v>
      </c>
      <c r="AN43">
        <f>_xlfn.XLOOKUP(AA43,[1]Sheet1!$A$1:$A$109,[1]Sheet1!$J$1:$J$109)</f>
        <v>3</v>
      </c>
      <c r="AO43">
        <f>_xlfn.XLOOKUP(AB43,[1]Sheet1!$A$1:$A$109,[1]Sheet1!$J$1:$J$109)</f>
        <v>3</v>
      </c>
      <c r="AP43">
        <f>_xlfn.XLOOKUP(AC43,[1]Sheet1!$A$1:$A$109,[1]Sheet1!$J$1:$J$109)</f>
        <v>1</v>
      </c>
      <c r="AQ43">
        <f>_xlfn.XLOOKUP(AD43,[1]Sheet1!$A$1:$A$109,[1]Sheet1!$J$1:$J$109)</f>
        <v>3</v>
      </c>
      <c r="AR43">
        <f>_xlfn.XLOOKUP(AE43,[1]Sheet1!$A$1:$A$109,[1]Sheet1!$J$1:$J$109)</f>
        <v>4</v>
      </c>
      <c r="AT43">
        <f t="shared" si="15"/>
        <v>3</v>
      </c>
      <c r="AU43">
        <f t="shared" si="15"/>
        <v>3</v>
      </c>
      <c r="AV43">
        <f t="shared" si="15"/>
        <v>4</v>
      </c>
      <c r="AW43">
        <f t="shared" si="15"/>
        <v>2</v>
      </c>
      <c r="AX43">
        <v>37</v>
      </c>
      <c r="AY43">
        <f t="shared" si="6"/>
        <v>3</v>
      </c>
      <c r="AZ43">
        <f t="shared" si="7"/>
        <v>1</v>
      </c>
      <c r="BA43">
        <f t="shared" si="7"/>
        <v>1</v>
      </c>
      <c r="BB43">
        <f t="shared" si="7"/>
        <v>0.75</v>
      </c>
      <c r="BC43">
        <f t="shared" si="7"/>
        <v>1.5</v>
      </c>
      <c r="BE43">
        <v>500</v>
      </c>
      <c r="BF43">
        <v>500</v>
      </c>
      <c r="BG43">
        <v>500</v>
      </c>
      <c r="BH43">
        <v>500</v>
      </c>
      <c r="BI43" t="str">
        <f t="shared" si="8"/>
        <v>{{1,500}|{2,500}|{3,500}|{4,500}}</v>
      </c>
      <c r="BN43">
        <f>'sheet1 (2)'!Y42</f>
        <v>202877</v>
      </c>
      <c r="BO43">
        <f>'sheet1 (2)'!Z42</f>
        <v>42000</v>
      </c>
      <c r="BP43">
        <f>'sheet1 (2)'!AA42</f>
        <v>901679</v>
      </c>
      <c r="BR43">
        <f t="shared" si="9"/>
        <v>20287</v>
      </c>
      <c r="BS43">
        <f t="shared" si="9"/>
        <v>4200</v>
      </c>
      <c r="BT43">
        <f t="shared" si="9"/>
        <v>90167</v>
      </c>
      <c r="BV43">
        <f t="shared" si="10"/>
        <v>20287</v>
      </c>
      <c r="BW43">
        <f t="shared" si="10"/>
        <v>4200</v>
      </c>
      <c r="BX43">
        <f t="shared" si="10"/>
        <v>90167</v>
      </c>
      <c r="BZ43">
        <f t="shared" si="11"/>
        <v>20287</v>
      </c>
      <c r="CA43">
        <f t="shared" si="11"/>
        <v>4200</v>
      </c>
      <c r="CB43">
        <f t="shared" si="11"/>
        <v>90167</v>
      </c>
      <c r="CD43">
        <f t="shared" si="12"/>
        <v>20287</v>
      </c>
      <c r="CE43">
        <f t="shared" si="12"/>
        <v>4200</v>
      </c>
      <c r="CF43">
        <f t="shared" si="12"/>
        <v>90167</v>
      </c>
      <c r="CH43" t="str">
        <f t="shared" si="14"/>
        <v>{{5,1,1,20287,0}|</v>
      </c>
      <c r="CI43" t="str">
        <f t="shared" si="14"/>
        <v>{5,1,2,4200,0}|</v>
      </c>
      <c r="CJ43" t="str">
        <f t="shared" si="14"/>
        <v>{5,1,3,90167,3}}</v>
      </c>
      <c r="CK43" t="str">
        <f t="shared" si="14"/>
        <v/>
      </c>
      <c r="CL43" t="str">
        <f t="shared" si="14"/>
        <v>{{5,1,1,20287,0}|</v>
      </c>
      <c r="CM43" t="str">
        <f t="shared" si="14"/>
        <v>{5,1,2,4200,0}|</v>
      </c>
      <c r="CN43" t="str">
        <f t="shared" si="14"/>
        <v>{5,1,3,90167,3}}</v>
      </c>
      <c r="CO43" t="str">
        <f t="shared" si="14"/>
        <v/>
      </c>
      <c r="CP43" t="str">
        <f t="shared" si="14"/>
        <v>{{5,1,1,20287,0}|</v>
      </c>
      <c r="CQ43" t="str">
        <f t="shared" si="14"/>
        <v>{5,1,2,4200,0}|</v>
      </c>
      <c r="CR43" t="str">
        <f t="shared" si="14"/>
        <v>{5,1,3,90167,3}}</v>
      </c>
      <c r="CS43" t="str">
        <f t="shared" si="14"/>
        <v/>
      </c>
      <c r="CT43" t="str">
        <f t="shared" si="14"/>
        <v>{{5,1,1,20287,0}|</v>
      </c>
      <c r="CU43" t="str">
        <f t="shared" si="14"/>
        <v>{5,1,2,4200,0}|</v>
      </c>
      <c r="CV43" t="str">
        <f t="shared" si="14"/>
        <v>{5,1,3,90167,3}}</v>
      </c>
    </row>
    <row r="44" spans="7:100" x14ac:dyDescent="0.15">
      <c r="G44" t="s">
        <v>58</v>
      </c>
      <c r="H44" t="s">
        <v>129</v>
      </c>
      <c r="I44" t="s">
        <v>113</v>
      </c>
      <c r="J44" t="s">
        <v>120</v>
      </c>
      <c r="K44" t="s">
        <v>129</v>
      </c>
      <c r="L44" t="s">
        <v>92</v>
      </c>
      <c r="M44" t="s">
        <v>166</v>
      </c>
      <c r="N44" t="s">
        <v>124</v>
      </c>
      <c r="O44" t="s">
        <v>90</v>
      </c>
      <c r="P44" t="s">
        <v>120</v>
      </c>
      <c r="Q44" t="s">
        <v>164</v>
      </c>
      <c r="R44" t="s">
        <v>131</v>
      </c>
      <c r="S44" t="s">
        <v>144</v>
      </c>
      <c r="T44">
        <f t="shared" si="16"/>
        <v>2003</v>
      </c>
      <c r="U44">
        <f t="shared" si="16"/>
        <v>2013</v>
      </c>
      <c r="V44">
        <f t="shared" si="16"/>
        <v>3010</v>
      </c>
      <c r="W44">
        <f t="shared" si="16"/>
        <v>2003</v>
      </c>
      <c r="X44">
        <f t="shared" si="16"/>
        <v>4017</v>
      </c>
      <c r="Y44">
        <f t="shared" si="16"/>
        <v>4028</v>
      </c>
      <c r="Z44">
        <f t="shared" si="16"/>
        <v>4000</v>
      </c>
      <c r="AA44">
        <f t="shared" si="16"/>
        <v>4016</v>
      </c>
      <c r="AB44">
        <f t="shared" si="16"/>
        <v>3010</v>
      </c>
      <c r="AC44">
        <f t="shared" si="16"/>
        <v>2000</v>
      </c>
      <c r="AD44">
        <f t="shared" si="16"/>
        <v>2011</v>
      </c>
      <c r="AE44">
        <f t="shared" si="16"/>
        <v>3009</v>
      </c>
      <c r="AG44">
        <f>_xlfn.XLOOKUP(T44,[1]Sheet1!$A$1:$A$109,[1]Sheet1!$J$1:$J$109)</f>
        <v>1</v>
      </c>
      <c r="AH44">
        <f>_xlfn.XLOOKUP(U44,[1]Sheet1!$A$1:$A$109,[1]Sheet1!$J$1:$J$109)</f>
        <v>4</v>
      </c>
      <c r="AI44">
        <f>_xlfn.XLOOKUP(V44,[1]Sheet1!$A$1:$A$109,[1]Sheet1!$J$1:$J$109)</f>
        <v>2</v>
      </c>
      <c r="AJ44">
        <f>_xlfn.XLOOKUP(W44,[1]Sheet1!$A$1:$A$109,[1]Sheet1!$J$1:$J$109)</f>
        <v>1</v>
      </c>
      <c r="AK44">
        <f>_xlfn.XLOOKUP(X44,[1]Sheet1!$A$1:$A$109,[1]Sheet1!$J$1:$J$109)</f>
        <v>1</v>
      </c>
      <c r="AL44">
        <f>_xlfn.XLOOKUP(Y44,[1]Sheet1!$A$1:$A$109,[1]Sheet1!$J$1:$J$109)</f>
        <v>1</v>
      </c>
      <c r="AM44">
        <f>_xlfn.XLOOKUP(Z44,[1]Sheet1!$A$1:$A$109,[1]Sheet1!$J$1:$J$109)</f>
        <v>2</v>
      </c>
      <c r="AN44">
        <f>_xlfn.XLOOKUP(AA44,[1]Sheet1!$A$1:$A$109,[1]Sheet1!$J$1:$J$109)</f>
        <v>4</v>
      </c>
      <c r="AO44">
        <f>_xlfn.XLOOKUP(AB44,[1]Sheet1!$A$1:$A$109,[1]Sheet1!$J$1:$J$109)</f>
        <v>2</v>
      </c>
      <c r="AP44">
        <f>_xlfn.XLOOKUP(AC44,[1]Sheet1!$A$1:$A$109,[1]Sheet1!$J$1:$J$109)</f>
        <v>1</v>
      </c>
      <c r="AQ44">
        <f>_xlfn.XLOOKUP(AD44,[1]Sheet1!$A$1:$A$109,[1]Sheet1!$J$1:$J$109)</f>
        <v>2</v>
      </c>
      <c r="AR44">
        <f>_xlfn.XLOOKUP(AE44,[1]Sheet1!$A$1:$A$109,[1]Sheet1!$J$1:$J$109)</f>
        <v>1</v>
      </c>
      <c r="AT44">
        <f t="shared" si="15"/>
        <v>6</v>
      </c>
      <c r="AU44">
        <f t="shared" si="15"/>
        <v>4</v>
      </c>
      <c r="AV44">
        <f t="shared" si="15"/>
        <v>0</v>
      </c>
      <c r="AW44">
        <f t="shared" si="15"/>
        <v>2</v>
      </c>
      <c r="AX44">
        <v>38</v>
      </c>
      <c r="AY44">
        <f t="shared" si="6"/>
        <v>3</v>
      </c>
      <c r="AZ44">
        <f t="shared" si="7"/>
        <v>0.5</v>
      </c>
      <c r="BA44">
        <f t="shared" si="7"/>
        <v>0.75</v>
      </c>
      <c r="BB44">
        <f t="shared" si="7"/>
        <v>0</v>
      </c>
      <c r="BC44">
        <f t="shared" si="7"/>
        <v>1.5</v>
      </c>
      <c r="BE44">
        <v>500</v>
      </c>
      <c r="BF44">
        <v>500</v>
      </c>
      <c r="BG44">
        <v>500</v>
      </c>
      <c r="BH44">
        <v>500</v>
      </c>
      <c r="BI44" t="str">
        <f t="shared" si="8"/>
        <v>{{1,500}|{2,500}|{3,500}|{4,500}}</v>
      </c>
      <c r="BN44">
        <f>'sheet1 (2)'!Y43</f>
        <v>420783</v>
      </c>
      <c r="BO44">
        <f>'sheet1 (2)'!Z43</f>
        <v>63000</v>
      </c>
      <c r="BP44">
        <f>'sheet1 (2)'!AA43</f>
        <v>1352518</v>
      </c>
      <c r="BR44">
        <f t="shared" si="9"/>
        <v>42078</v>
      </c>
      <c r="BS44">
        <f t="shared" si="9"/>
        <v>6300</v>
      </c>
      <c r="BT44">
        <f t="shared" si="9"/>
        <v>135251</v>
      </c>
      <c r="BV44">
        <f t="shared" si="10"/>
        <v>42078</v>
      </c>
      <c r="BW44">
        <f t="shared" si="10"/>
        <v>6300</v>
      </c>
      <c r="BX44">
        <f t="shared" si="10"/>
        <v>135251</v>
      </c>
      <c r="BZ44">
        <f t="shared" si="11"/>
        <v>42078</v>
      </c>
      <c r="CA44">
        <f t="shared" si="11"/>
        <v>6300</v>
      </c>
      <c r="CB44">
        <f t="shared" si="11"/>
        <v>135251</v>
      </c>
      <c r="CD44">
        <f t="shared" si="12"/>
        <v>42078</v>
      </c>
      <c r="CE44">
        <f t="shared" si="12"/>
        <v>6300</v>
      </c>
      <c r="CF44">
        <f t="shared" si="12"/>
        <v>135251</v>
      </c>
      <c r="CH44" t="str">
        <f t="shared" si="14"/>
        <v>{{5,1,1,42078,0}|</v>
      </c>
      <c r="CI44" t="str">
        <f t="shared" si="14"/>
        <v>{5,1,2,6300,0}|</v>
      </c>
      <c r="CJ44" t="str">
        <f t="shared" si="14"/>
        <v>{5,1,3,135251,3}}</v>
      </c>
      <c r="CK44" t="str">
        <f t="shared" si="14"/>
        <v/>
      </c>
      <c r="CL44" t="str">
        <f t="shared" si="14"/>
        <v>{{5,1,1,42078,0}|</v>
      </c>
      <c r="CM44" t="str">
        <f t="shared" si="14"/>
        <v>{5,1,2,6300,0}|</v>
      </c>
      <c r="CN44" t="str">
        <f t="shared" si="14"/>
        <v>{5,1,3,135251,3}}</v>
      </c>
      <c r="CO44" t="str">
        <f t="shared" si="14"/>
        <v/>
      </c>
      <c r="CP44" t="str">
        <f t="shared" si="14"/>
        <v>{{5,1,1,42078,0}|</v>
      </c>
      <c r="CQ44" t="str">
        <f t="shared" si="14"/>
        <v>{5,1,2,6300,0}|</v>
      </c>
      <c r="CR44" t="str">
        <f t="shared" si="14"/>
        <v>{5,1,3,135251,3}}</v>
      </c>
      <c r="CS44" t="str">
        <f t="shared" si="14"/>
        <v/>
      </c>
      <c r="CT44" t="str">
        <f t="shared" si="14"/>
        <v>{{5,1,1,42078,0}|</v>
      </c>
      <c r="CU44" t="str">
        <f t="shared" si="14"/>
        <v>{5,1,2,6300,0}|</v>
      </c>
      <c r="CV44" t="str">
        <f t="shared" si="14"/>
        <v>{5,1,3,135251,3}}</v>
      </c>
    </row>
    <row r="45" spans="7:100" x14ac:dyDescent="0.15">
      <c r="G45" t="s">
        <v>59</v>
      </c>
      <c r="H45" t="s">
        <v>154</v>
      </c>
      <c r="I45" t="s">
        <v>94</v>
      </c>
      <c r="J45" t="s">
        <v>88</v>
      </c>
      <c r="K45" t="s">
        <v>104</v>
      </c>
      <c r="L45" t="s">
        <v>101</v>
      </c>
      <c r="M45" t="s">
        <v>140</v>
      </c>
      <c r="N45" t="s">
        <v>111</v>
      </c>
      <c r="O45" t="s">
        <v>128</v>
      </c>
      <c r="P45" t="s">
        <v>113</v>
      </c>
      <c r="Q45" t="s">
        <v>126</v>
      </c>
      <c r="R45" t="s">
        <v>115</v>
      </c>
      <c r="S45" t="s">
        <v>146</v>
      </c>
      <c r="T45">
        <f t="shared" si="16"/>
        <v>3006</v>
      </c>
      <c r="U45">
        <f t="shared" si="16"/>
        <v>2016</v>
      </c>
      <c r="V45">
        <f t="shared" si="16"/>
        <v>2009</v>
      </c>
      <c r="W45">
        <f t="shared" si="16"/>
        <v>2005</v>
      </c>
      <c r="X45">
        <f t="shared" si="16"/>
        <v>4040</v>
      </c>
      <c r="Y45">
        <f t="shared" si="16"/>
        <v>4034</v>
      </c>
      <c r="Z45">
        <f t="shared" si="16"/>
        <v>4027</v>
      </c>
      <c r="AA45">
        <f t="shared" si="16"/>
        <v>4022</v>
      </c>
      <c r="AB45">
        <f t="shared" si="16"/>
        <v>2013</v>
      </c>
      <c r="AC45">
        <f t="shared" si="16"/>
        <v>2008</v>
      </c>
      <c r="AD45">
        <f t="shared" si="16"/>
        <v>2004</v>
      </c>
      <c r="AE45">
        <f t="shared" si="16"/>
        <v>3019</v>
      </c>
      <c r="AG45">
        <f>_xlfn.XLOOKUP(T45,[1]Sheet1!$A$1:$A$109,[1]Sheet1!$J$1:$J$109)</f>
        <v>3</v>
      </c>
      <c r="AH45">
        <f>_xlfn.XLOOKUP(U45,[1]Sheet1!$A$1:$A$109,[1]Sheet1!$J$1:$J$109)</f>
        <v>2</v>
      </c>
      <c r="AI45">
        <f>_xlfn.XLOOKUP(V45,[1]Sheet1!$A$1:$A$109,[1]Sheet1!$J$1:$J$109)</f>
        <v>3</v>
      </c>
      <c r="AJ45">
        <f>_xlfn.XLOOKUP(W45,[1]Sheet1!$A$1:$A$109,[1]Sheet1!$J$1:$J$109)</f>
        <v>2</v>
      </c>
      <c r="AK45">
        <f>_xlfn.XLOOKUP(X45,[1]Sheet1!$A$1:$A$109,[1]Sheet1!$J$1:$J$109)</f>
        <v>3</v>
      </c>
      <c r="AL45">
        <f>_xlfn.XLOOKUP(Y45,[1]Sheet1!$A$1:$A$109,[1]Sheet1!$J$1:$J$109)</f>
        <v>2</v>
      </c>
      <c r="AM45">
        <f>_xlfn.XLOOKUP(Z45,[1]Sheet1!$A$1:$A$109,[1]Sheet1!$J$1:$J$109)</f>
        <v>2</v>
      </c>
      <c r="AN45">
        <f>_xlfn.XLOOKUP(AA45,[1]Sheet1!$A$1:$A$109,[1]Sheet1!$J$1:$J$109)</f>
        <v>2</v>
      </c>
      <c r="AO45">
        <f>_xlfn.XLOOKUP(AB45,[1]Sheet1!$A$1:$A$109,[1]Sheet1!$J$1:$J$109)</f>
        <v>4</v>
      </c>
      <c r="AP45">
        <f>_xlfn.XLOOKUP(AC45,[1]Sheet1!$A$1:$A$109,[1]Sheet1!$J$1:$J$109)</f>
        <v>3</v>
      </c>
      <c r="AQ45">
        <f>_xlfn.XLOOKUP(AD45,[1]Sheet1!$A$1:$A$109,[1]Sheet1!$J$1:$J$109)</f>
        <v>2</v>
      </c>
      <c r="AR45">
        <f>_xlfn.XLOOKUP(AE45,[1]Sheet1!$A$1:$A$109,[1]Sheet1!$J$1:$J$109)</f>
        <v>2</v>
      </c>
      <c r="AT45">
        <f t="shared" si="15"/>
        <v>0</v>
      </c>
      <c r="AU45">
        <f t="shared" si="15"/>
        <v>7</v>
      </c>
      <c r="AV45">
        <f t="shared" si="15"/>
        <v>4</v>
      </c>
      <c r="AW45">
        <f t="shared" si="15"/>
        <v>1</v>
      </c>
      <c r="AX45">
        <v>39</v>
      </c>
      <c r="AY45">
        <f t="shared" si="6"/>
        <v>3</v>
      </c>
      <c r="AZ45">
        <f t="shared" si="7"/>
        <v>0</v>
      </c>
      <c r="BA45">
        <f t="shared" si="7"/>
        <v>0.42857142857142855</v>
      </c>
      <c r="BB45">
        <f t="shared" si="7"/>
        <v>0.75</v>
      </c>
      <c r="BC45">
        <f t="shared" si="7"/>
        <v>3</v>
      </c>
      <c r="BE45">
        <v>500</v>
      </c>
      <c r="BF45">
        <v>500</v>
      </c>
      <c r="BG45">
        <v>500</v>
      </c>
      <c r="BH45">
        <v>500</v>
      </c>
      <c r="BI45" t="str">
        <f t="shared" si="8"/>
        <v>{{1,500}|{2,500}|{3,500}|{4,500}}</v>
      </c>
      <c r="BN45">
        <f>'sheet1 (2)'!Y44</f>
        <v>826539</v>
      </c>
      <c r="BO45">
        <f>'sheet1 (2)'!Z44</f>
        <v>105000</v>
      </c>
      <c r="BP45">
        <f>'sheet1 (2)'!AA44</f>
        <v>2254197</v>
      </c>
      <c r="BR45">
        <f t="shared" si="9"/>
        <v>82653</v>
      </c>
      <c r="BS45">
        <f t="shared" si="9"/>
        <v>10500</v>
      </c>
      <c r="BT45">
        <f t="shared" si="9"/>
        <v>225419</v>
      </c>
      <c r="BV45">
        <f t="shared" si="10"/>
        <v>82653</v>
      </c>
      <c r="BW45">
        <f t="shared" si="10"/>
        <v>10500</v>
      </c>
      <c r="BX45">
        <f t="shared" si="10"/>
        <v>225419</v>
      </c>
      <c r="BZ45">
        <f t="shared" si="11"/>
        <v>82653</v>
      </c>
      <c r="CA45">
        <f t="shared" si="11"/>
        <v>10500</v>
      </c>
      <c r="CB45">
        <f t="shared" si="11"/>
        <v>225419</v>
      </c>
      <c r="CD45">
        <f t="shared" si="12"/>
        <v>82653</v>
      </c>
      <c r="CE45">
        <f t="shared" si="12"/>
        <v>10500</v>
      </c>
      <c r="CF45">
        <f t="shared" si="12"/>
        <v>225419</v>
      </c>
      <c r="CH45" t="str">
        <f t="shared" si="14"/>
        <v>{{5,1,1,82653,0}|</v>
      </c>
      <c r="CI45" t="str">
        <f t="shared" si="14"/>
        <v>{5,1,2,10500,0}|</v>
      </c>
      <c r="CJ45" t="str">
        <f t="shared" si="14"/>
        <v>{5,1,3,225419,3}}</v>
      </c>
      <c r="CK45" t="str">
        <f t="shared" si="14"/>
        <v/>
      </c>
      <c r="CL45" t="str">
        <f t="shared" si="14"/>
        <v>{{5,1,1,82653,0}|</v>
      </c>
      <c r="CM45" t="str">
        <f t="shared" si="14"/>
        <v>{5,1,2,10500,0}|</v>
      </c>
      <c r="CN45" t="str">
        <f t="shared" si="14"/>
        <v>{5,1,3,225419,3}}</v>
      </c>
      <c r="CO45" t="str">
        <f t="shared" si="14"/>
        <v/>
      </c>
      <c r="CP45" t="str">
        <f t="shared" si="14"/>
        <v>{{5,1,1,82653,0}|</v>
      </c>
      <c r="CQ45" t="str">
        <f t="shared" si="14"/>
        <v>{5,1,2,10500,0}|</v>
      </c>
      <c r="CR45" t="str">
        <f t="shared" si="14"/>
        <v>{5,1,3,225419,3}}</v>
      </c>
      <c r="CS45" t="str">
        <f t="shared" si="14"/>
        <v/>
      </c>
      <c r="CT45" t="str">
        <f t="shared" si="14"/>
        <v>{{5,1,1,82653,0}|</v>
      </c>
      <c r="CU45" t="str">
        <f t="shared" si="14"/>
        <v>{5,1,2,10500,0}|</v>
      </c>
      <c r="CV45" t="str">
        <f t="shared" si="14"/>
        <v>{5,1,3,225419,3}}</v>
      </c>
    </row>
    <row r="46" spans="7:100" x14ac:dyDescent="0.15">
      <c r="G46" t="s">
        <v>60</v>
      </c>
      <c r="H46" t="s">
        <v>115</v>
      </c>
      <c r="I46" t="s">
        <v>96</v>
      </c>
      <c r="J46" t="s">
        <v>98</v>
      </c>
      <c r="K46" t="s">
        <v>106</v>
      </c>
      <c r="L46" t="s">
        <v>125</v>
      </c>
      <c r="M46" t="s">
        <v>101</v>
      </c>
      <c r="N46" t="s">
        <v>90</v>
      </c>
      <c r="O46" t="s">
        <v>166</v>
      </c>
      <c r="P46" t="s">
        <v>115</v>
      </c>
      <c r="Q46" t="s">
        <v>96</v>
      </c>
      <c r="R46" t="s">
        <v>98</v>
      </c>
      <c r="S46" t="s">
        <v>147</v>
      </c>
      <c r="T46">
        <f t="shared" si="16"/>
        <v>2004</v>
      </c>
      <c r="U46">
        <f t="shared" si="16"/>
        <v>3000</v>
      </c>
      <c r="V46">
        <f t="shared" si="16"/>
        <v>3017</v>
      </c>
      <c r="W46">
        <f t="shared" si="16"/>
        <v>2007</v>
      </c>
      <c r="X46">
        <f t="shared" si="16"/>
        <v>4025</v>
      </c>
      <c r="Y46">
        <f t="shared" si="16"/>
        <v>4040</v>
      </c>
      <c r="Z46">
        <f t="shared" si="16"/>
        <v>4016</v>
      </c>
      <c r="AA46">
        <f t="shared" si="16"/>
        <v>4028</v>
      </c>
      <c r="AB46">
        <f t="shared" si="16"/>
        <v>2004</v>
      </c>
      <c r="AC46">
        <f t="shared" si="16"/>
        <v>3000</v>
      </c>
      <c r="AD46">
        <f t="shared" si="16"/>
        <v>3017</v>
      </c>
      <c r="AE46">
        <f t="shared" si="16"/>
        <v>2007</v>
      </c>
      <c r="AG46">
        <f>_xlfn.XLOOKUP(T46,[1]Sheet1!$A$1:$A$109,[1]Sheet1!$J$1:$J$109)</f>
        <v>2</v>
      </c>
      <c r="AH46">
        <f>_xlfn.XLOOKUP(U46,[1]Sheet1!$A$1:$A$109,[1]Sheet1!$J$1:$J$109)</f>
        <v>4</v>
      </c>
      <c r="AI46">
        <f>_xlfn.XLOOKUP(V46,[1]Sheet1!$A$1:$A$109,[1]Sheet1!$J$1:$J$109)</f>
        <v>2</v>
      </c>
      <c r="AJ46">
        <f>_xlfn.XLOOKUP(W46,[1]Sheet1!$A$1:$A$109,[1]Sheet1!$J$1:$J$109)</f>
        <v>4</v>
      </c>
      <c r="AK46">
        <f>_xlfn.XLOOKUP(X46,[1]Sheet1!$A$1:$A$109,[1]Sheet1!$J$1:$J$109)</f>
        <v>3</v>
      </c>
      <c r="AL46">
        <f>_xlfn.XLOOKUP(Y46,[1]Sheet1!$A$1:$A$109,[1]Sheet1!$J$1:$J$109)</f>
        <v>3</v>
      </c>
      <c r="AM46">
        <f>_xlfn.XLOOKUP(Z46,[1]Sheet1!$A$1:$A$109,[1]Sheet1!$J$1:$J$109)</f>
        <v>4</v>
      </c>
      <c r="AN46">
        <f>_xlfn.XLOOKUP(AA46,[1]Sheet1!$A$1:$A$109,[1]Sheet1!$J$1:$J$109)</f>
        <v>1</v>
      </c>
      <c r="AO46">
        <f>_xlfn.XLOOKUP(AB46,[1]Sheet1!$A$1:$A$109,[1]Sheet1!$J$1:$J$109)</f>
        <v>2</v>
      </c>
      <c r="AP46">
        <f>_xlfn.XLOOKUP(AC46,[1]Sheet1!$A$1:$A$109,[1]Sheet1!$J$1:$J$109)</f>
        <v>4</v>
      </c>
      <c r="AQ46">
        <f>_xlfn.XLOOKUP(AD46,[1]Sheet1!$A$1:$A$109,[1]Sheet1!$J$1:$J$109)</f>
        <v>2</v>
      </c>
      <c r="AR46">
        <f>_xlfn.XLOOKUP(AE46,[1]Sheet1!$A$1:$A$109,[1]Sheet1!$J$1:$J$109)</f>
        <v>4</v>
      </c>
      <c r="AT46">
        <f t="shared" si="15"/>
        <v>1</v>
      </c>
      <c r="AU46">
        <f t="shared" si="15"/>
        <v>4</v>
      </c>
      <c r="AV46">
        <f t="shared" si="15"/>
        <v>2</v>
      </c>
      <c r="AW46">
        <f t="shared" si="15"/>
        <v>5</v>
      </c>
      <c r="AX46">
        <v>40</v>
      </c>
      <c r="AY46">
        <f t="shared" si="6"/>
        <v>3</v>
      </c>
      <c r="AZ46">
        <f t="shared" si="7"/>
        <v>3</v>
      </c>
      <c r="BA46">
        <f t="shared" si="7"/>
        <v>0.75</v>
      </c>
      <c r="BB46">
        <f t="shared" si="7"/>
        <v>1.5</v>
      </c>
      <c r="BC46">
        <f t="shared" si="7"/>
        <v>0.6</v>
      </c>
      <c r="BE46">
        <v>500</v>
      </c>
      <c r="BF46">
        <v>500</v>
      </c>
      <c r="BG46">
        <v>500</v>
      </c>
      <c r="BH46">
        <v>500</v>
      </c>
      <c r="BI46" t="str">
        <f t="shared" si="8"/>
        <v>{{1,500}|{2,500}|{3,500}|{4,500}}</v>
      </c>
      <c r="BN46">
        <f>'sheet1 (2)'!Y45</f>
        <v>961791</v>
      </c>
      <c r="BO46">
        <f>'sheet1 (2)'!Z45</f>
        <v>616000</v>
      </c>
      <c r="BP46">
        <f>'sheet1 (2)'!AA45</f>
        <v>13224626</v>
      </c>
      <c r="BR46">
        <f t="shared" si="9"/>
        <v>96179</v>
      </c>
      <c r="BS46">
        <f t="shared" si="9"/>
        <v>61600</v>
      </c>
      <c r="BT46">
        <f t="shared" si="9"/>
        <v>1322462</v>
      </c>
      <c r="BV46">
        <f t="shared" si="10"/>
        <v>96179</v>
      </c>
      <c r="BW46">
        <f t="shared" si="10"/>
        <v>61600</v>
      </c>
      <c r="BX46">
        <f t="shared" si="10"/>
        <v>1322462</v>
      </c>
      <c r="BZ46">
        <f t="shared" si="11"/>
        <v>96179</v>
      </c>
      <c r="CA46">
        <f t="shared" si="11"/>
        <v>61600</v>
      </c>
      <c r="CB46">
        <f t="shared" si="11"/>
        <v>1322462</v>
      </c>
      <c r="CD46">
        <f t="shared" si="12"/>
        <v>96179</v>
      </c>
      <c r="CE46">
        <f t="shared" si="12"/>
        <v>61600</v>
      </c>
      <c r="CF46">
        <f t="shared" si="12"/>
        <v>1322462</v>
      </c>
      <c r="CH46" t="str">
        <f t="shared" si="14"/>
        <v>{{5,1,1,96179,0}|</v>
      </c>
      <c r="CI46" t="str">
        <f t="shared" si="14"/>
        <v>{5,1,2,61600,0}|</v>
      </c>
      <c r="CJ46" t="str">
        <f t="shared" si="14"/>
        <v>{5,1,3,1322462,3}}</v>
      </c>
      <c r="CK46" t="str">
        <f t="shared" si="14"/>
        <v/>
      </c>
      <c r="CL46" t="str">
        <f t="shared" si="14"/>
        <v>{{5,1,1,96179,0}|</v>
      </c>
      <c r="CM46" t="str">
        <f t="shared" si="14"/>
        <v>{5,1,2,61600,0}|</v>
      </c>
      <c r="CN46" t="str">
        <f t="shared" si="14"/>
        <v>{5,1,3,1322462,3}}</v>
      </c>
      <c r="CO46" t="str">
        <f t="shared" si="14"/>
        <v/>
      </c>
      <c r="CP46" t="str">
        <f t="shared" si="14"/>
        <v>{{5,1,1,96179,0}|</v>
      </c>
      <c r="CQ46" t="str">
        <f t="shared" si="14"/>
        <v>{5,1,2,61600,0}|</v>
      </c>
      <c r="CR46" t="str">
        <f t="shared" si="14"/>
        <v>{5,1,3,1322462,3}}</v>
      </c>
      <c r="CS46" t="str">
        <f t="shared" si="14"/>
        <v/>
      </c>
      <c r="CT46" t="str">
        <f t="shared" si="14"/>
        <v>{{5,1,1,96179,0}|</v>
      </c>
      <c r="CU46" t="str">
        <f t="shared" si="14"/>
        <v>{5,1,2,61600,0}|</v>
      </c>
      <c r="CV46" t="str">
        <f t="shared" si="14"/>
        <v>{5,1,3,1322462,3}}</v>
      </c>
    </row>
    <row r="47" spans="7:100" x14ac:dyDescent="0.15">
      <c r="G47" t="s">
        <v>61</v>
      </c>
      <c r="H47" t="s">
        <v>119</v>
      </c>
      <c r="I47" t="s">
        <v>118</v>
      </c>
      <c r="J47" t="s">
        <v>113</v>
      </c>
      <c r="K47" t="s">
        <v>134</v>
      </c>
      <c r="L47" t="s">
        <v>143</v>
      </c>
      <c r="M47" t="s">
        <v>103</v>
      </c>
      <c r="N47" t="s">
        <v>124</v>
      </c>
      <c r="O47" t="s">
        <v>93</v>
      </c>
      <c r="P47" t="s">
        <v>87</v>
      </c>
      <c r="Q47" t="s">
        <v>120</v>
      </c>
      <c r="R47" t="s">
        <v>154</v>
      </c>
      <c r="S47" t="s">
        <v>148</v>
      </c>
      <c r="T47">
        <f t="shared" si="16"/>
        <v>3008</v>
      </c>
      <c r="U47">
        <f t="shared" si="16"/>
        <v>3003</v>
      </c>
      <c r="V47">
        <f t="shared" si="16"/>
        <v>2013</v>
      </c>
      <c r="W47">
        <f t="shared" si="16"/>
        <v>2010</v>
      </c>
      <c r="X47">
        <f t="shared" si="16"/>
        <v>4009</v>
      </c>
      <c r="Y47">
        <f t="shared" si="16"/>
        <v>4004</v>
      </c>
      <c r="Z47">
        <f t="shared" si="16"/>
        <v>4000</v>
      </c>
      <c r="AA47">
        <f t="shared" si="16"/>
        <v>4036</v>
      </c>
      <c r="AB47">
        <f t="shared" si="16"/>
        <v>3015</v>
      </c>
      <c r="AC47">
        <f t="shared" si="16"/>
        <v>3010</v>
      </c>
      <c r="AD47">
        <f t="shared" si="16"/>
        <v>3006</v>
      </c>
      <c r="AE47">
        <f t="shared" si="16"/>
        <v>3000</v>
      </c>
      <c r="AG47">
        <f>_xlfn.XLOOKUP(T47,[1]Sheet1!$A$1:$A$109,[1]Sheet1!$J$1:$J$109)</f>
        <v>1</v>
      </c>
      <c r="AH47">
        <f>_xlfn.XLOOKUP(U47,[1]Sheet1!$A$1:$A$109,[1]Sheet1!$J$1:$J$109)</f>
        <v>3</v>
      </c>
      <c r="AI47">
        <f>_xlfn.XLOOKUP(V47,[1]Sheet1!$A$1:$A$109,[1]Sheet1!$J$1:$J$109)</f>
        <v>4</v>
      </c>
      <c r="AJ47">
        <f>_xlfn.XLOOKUP(W47,[1]Sheet1!$A$1:$A$109,[1]Sheet1!$J$1:$J$109)</f>
        <v>2</v>
      </c>
      <c r="AK47">
        <f>_xlfn.XLOOKUP(X47,[1]Sheet1!$A$1:$A$109,[1]Sheet1!$J$1:$J$109)</f>
        <v>4</v>
      </c>
      <c r="AL47">
        <f>_xlfn.XLOOKUP(Y47,[1]Sheet1!$A$1:$A$109,[1]Sheet1!$J$1:$J$109)</f>
        <v>4</v>
      </c>
      <c r="AM47">
        <f>_xlfn.XLOOKUP(Z47,[1]Sheet1!$A$1:$A$109,[1]Sheet1!$J$1:$J$109)</f>
        <v>2</v>
      </c>
      <c r="AN47">
        <f>_xlfn.XLOOKUP(AA47,[1]Sheet1!$A$1:$A$109,[1]Sheet1!$J$1:$J$109)</f>
        <v>4</v>
      </c>
      <c r="AO47">
        <f>_xlfn.XLOOKUP(AB47,[1]Sheet1!$A$1:$A$109,[1]Sheet1!$J$1:$J$109)</f>
        <v>1</v>
      </c>
      <c r="AP47">
        <f>_xlfn.XLOOKUP(AC47,[1]Sheet1!$A$1:$A$109,[1]Sheet1!$J$1:$J$109)</f>
        <v>2</v>
      </c>
      <c r="AQ47">
        <f>_xlfn.XLOOKUP(AD47,[1]Sheet1!$A$1:$A$109,[1]Sheet1!$J$1:$J$109)</f>
        <v>3</v>
      </c>
      <c r="AR47">
        <f>_xlfn.XLOOKUP(AE47,[1]Sheet1!$A$1:$A$109,[1]Sheet1!$J$1:$J$109)</f>
        <v>4</v>
      </c>
      <c r="AT47">
        <f t="shared" si="15"/>
        <v>2</v>
      </c>
      <c r="AU47">
        <f t="shared" si="15"/>
        <v>3</v>
      </c>
      <c r="AV47">
        <f t="shared" si="15"/>
        <v>2</v>
      </c>
      <c r="AW47">
        <f t="shared" si="15"/>
        <v>5</v>
      </c>
      <c r="AX47">
        <v>41</v>
      </c>
      <c r="AY47">
        <f t="shared" si="6"/>
        <v>3</v>
      </c>
      <c r="AZ47">
        <f t="shared" si="7"/>
        <v>1.5</v>
      </c>
      <c r="BA47">
        <f t="shared" si="7"/>
        <v>1</v>
      </c>
      <c r="BB47">
        <f t="shared" si="7"/>
        <v>1.5</v>
      </c>
      <c r="BC47">
        <f t="shared" si="7"/>
        <v>0.6</v>
      </c>
      <c r="BE47">
        <v>500</v>
      </c>
      <c r="BF47">
        <v>500</v>
      </c>
      <c r="BG47">
        <v>500</v>
      </c>
      <c r="BH47">
        <v>500</v>
      </c>
      <c r="BI47" t="str">
        <f t="shared" si="8"/>
        <v>{{1,500}|{2,500}|{3,500}|{4,500}}</v>
      </c>
      <c r="BN47">
        <f>'sheet1 (2)'!Y46</f>
        <v>1442686</v>
      </c>
      <c r="BO47">
        <f>'sheet1 (2)'!Z46</f>
        <v>700000</v>
      </c>
      <c r="BP47">
        <f>'sheet1 (2)'!AA46</f>
        <v>15027985</v>
      </c>
      <c r="BR47">
        <f t="shared" si="9"/>
        <v>144268</v>
      </c>
      <c r="BS47">
        <f t="shared" si="9"/>
        <v>70000</v>
      </c>
      <c r="BT47">
        <f t="shared" si="9"/>
        <v>1502798</v>
      </c>
      <c r="BV47">
        <f t="shared" si="10"/>
        <v>144268</v>
      </c>
      <c r="BW47">
        <f t="shared" si="10"/>
        <v>70000</v>
      </c>
      <c r="BX47">
        <f t="shared" si="10"/>
        <v>1502798</v>
      </c>
      <c r="BZ47">
        <f t="shared" si="11"/>
        <v>144268</v>
      </c>
      <c r="CA47">
        <f t="shared" si="11"/>
        <v>70000</v>
      </c>
      <c r="CB47">
        <f t="shared" si="11"/>
        <v>1502798</v>
      </c>
      <c r="CD47">
        <f t="shared" si="12"/>
        <v>144268</v>
      </c>
      <c r="CE47">
        <f t="shared" si="12"/>
        <v>70000</v>
      </c>
      <c r="CF47">
        <f t="shared" si="12"/>
        <v>1502798</v>
      </c>
      <c r="CH47" t="str">
        <f t="shared" si="14"/>
        <v>{{5,1,1,144268,0}|</v>
      </c>
      <c r="CI47" t="str">
        <f t="shared" si="14"/>
        <v>{5,1,2,70000,0}|</v>
      </c>
      <c r="CJ47" t="str">
        <f t="shared" si="14"/>
        <v>{5,1,3,1502798,3}}</v>
      </c>
      <c r="CK47" t="str">
        <f t="shared" si="14"/>
        <v/>
      </c>
      <c r="CL47" t="str">
        <f t="shared" si="14"/>
        <v>{{5,1,1,144268,0}|</v>
      </c>
      <c r="CM47" t="str">
        <f t="shared" si="14"/>
        <v>{5,1,2,70000,0}|</v>
      </c>
      <c r="CN47" t="str">
        <f t="shared" si="14"/>
        <v>{5,1,3,1502798,3}}</v>
      </c>
      <c r="CO47" t="str">
        <f t="shared" si="14"/>
        <v/>
      </c>
      <c r="CP47" t="str">
        <f t="shared" si="14"/>
        <v>{{5,1,1,144268,0}|</v>
      </c>
      <c r="CQ47" t="str">
        <f t="shared" si="14"/>
        <v>{5,1,2,70000,0}|</v>
      </c>
      <c r="CR47" t="str">
        <f t="shared" si="14"/>
        <v>{5,1,3,1502798,3}}</v>
      </c>
      <c r="CS47" t="str">
        <f t="shared" si="14"/>
        <v/>
      </c>
      <c r="CT47" t="str">
        <f t="shared" si="14"/>
        <v>{{5,1,1,144268,0}|</v>
      </c>
      <c r="CU47" t="str">
        <f t="shared" si="14"/>
        <v>{5,1,2,70000,0}|</v>
      </c>
      <c r="CV47" t="str">
        <f t="shared" si="14"/>
        <v>{5,1,3,1502798,3}}</v>
      </c>
    </row>
    <row r="48" spans="7:100" x14ac:dyDescent="0.15">
      <c r="G48" t="s">
        <v>62</v>
      </c>
      <c r="H48" t="s">
        <v>104</v>
      </c>
      <c r="I48" t="s">
        <v>122</v>
      </c>
      <c r="J48" t="s">
        <v>108</v>
      </c>
      <c r="K48" t="s">
        <v>113</v>
      </c>
      <c r="L48" t="s">
        <v>140</v>
      </c>
      <c r="M48" t="s">
        <v>136</v>
      </c>
      <c r="N48" t="s">
        <v>137</v>
      </c>
      <c r="O48" t="s">
        <v>103</v>
      </c>
      <c r="P48" t="s">
        <v>118</v>
      </c>
      <c r="Q48" t="s">
        <v>99</v>
      </c>
      <c r="R48" t="s">
        <v>134</v>
      </c>
      <c r="S48" t="s">
        <v>150</v>
      </c>
      <c r="T48">
        <f t="shared" si="16"/>
        <v>2005</v>
      </c>
      <c r="U48">
        <f t="shared" si="16"/>
        <v>3004</v>
      </c>
      <c r="V48">
        <f t="shared" si="16"/>
        <v>3021</v>
      </c>
      <c r="W48">
        <f t="shared" si="16"/>
        <v>2013</v>
      </c>
      <c r="X48">
        <f t="shared" si="16"/>
        <v>4034</v>
      </c>
      <c r="Y48">
        <f t="shared" si="16"/>
        <v>4012</v>
      </c>
      <c r="Z48">
        <f t="shared" si="16"/>
        <v>4026</v>
      </c>
      <c r="AA48">
        <f t="shared" si="16"/>
        <v>4004</v>
      </c>
      <c r="AB48">
        <f t="shared" si="16"/>
        <v>3003</v>
      </c>
      <c r="AC48">
        <f t="shared" si="16"/>
        <v>3018</v>
      </c>
      <c r="AD48">
        <f t="shared" si="16"/>
        <v>2010</v>
      </c>
      <c r="AE48">
        <f t="shared" si="16"/>
        <v>3012</v>
      </c>
      <c r="AG48">
        <f>_xlfn.XLOOKUP(T48,[1]Sheet1!$A$1:$A$109,[1]Sheet1!$J$1:$J$109)</f>
        <v>2</v>
      </c>
      <c r="AH48">
        <f>_xlfn.XLOOKUP(U48,[1]Sheet1!$A$1:$A$109,[1]Sheet1!$J$1:$J$109)</f>
        <v>3</v>
      </c>
      <c r="AI48">
        <f>_xlfn.XLOOKUP(V48,[1]Sheet1!$A$1:$A$109,[1]Sheet1!$J$1:$J$109)</f>
        <v>3</v>
      </c>
      <c r="AJ48">
        <f>_xlfn.XLOOKUP(W48,[1]Sheet1!$A$1:$A$109,[1]Sheet1!$J$1:$J$109)</f>
        <v>4</v>
      </c>
      <c r="AK48">
        <f>_xlfn.XLOOKUP(X48,[1]Sheet1!$A$1:$A$109,[1]Sheet1!$J$1:$J$109)</f>
        <v>2</v>
      </c>
      <c r="AL48">
        <f>_xlfn.XLOOKUP(Y48,[1]Sheet1!$A$1:$A$109,[1]Sheet1!$J$1:$J$109)</f>
        <v>3</v>
      </c>
      <c r="AM48">
        <f>_xlfn.XLOOKUP(Z48,[1]Sheet1!$A$1:$A$109,[1]Sheet1!$J$1:$J$109)</f>
        <v>3</v>
      </c>
      <c r="AN48">
        <f>_xlfn.XLOOKUP(AA48,[1]Sheet1!$A$1:$A$109,[1]Sheet1!$J$1:$J$109)</f>
        <v>4</v>
      </c>
      <c r="AO48">
        <f>_xlfn.XLOOKUP(AB48,[1]Sheet1!$A$1:$A$109,[1]Sheet1!$J$1:$J$109)</f>
        <v>3</v>
      </c>
      <c r="AP48">
        <f>_xlfn.XLOOKUP(AC48,[1]Sheet1!$A$1:$A$109,[1]Sheet1!$J$1:$J$109)</f>
        <v>4</v>
      </c>
      <c r="AQ48">
        <f>_xlfn.XLOOKUP(AD48,[1]Sheet1!$A$1:$A$109,[1]Sheet1!$J$1:$J$109)</f>
        <v>2</v>
      </c>
      <c r="AR48">
        <f>_xlfn.XLOOKUP(AE48,[1]Sheet1!$A$1:$A$109,[1]Sheet1!$J$1:$J$109)</f>
        <v>2</v>
      </c>
      <c r="AT48">
        <f t="shared" si="15"/>
        <v>0</v>
      </c>
      <c r="AU48">
        <f t="shared" si="15"/>
        <v>4</v>
      </c>
      <c r="AV48">
        <f t="shared" si="15"/>
        <v>5</v>
      </c>
      <c r="AW48">
        <f t="shared" si="15"/>
        <v>3</v>
      </c>
      <c r="AX48">
        <v>42</v>
      </c>
      <c r="AY48">
        <f t="shared" si="6"/>
        <v>3</v>
      </c>
      <c r="AZ48">
        <f t="shared" si="7"/>
        <v>0</v>
      </c>
      <c r="BA48">
        <f t="shared" si="7"/>
        <v>0.75</v>
      </c>
      <c r="BB48">
        <f t="shared" si="7"/>
        <v>0.6</v>
      </c>
      <c r="BC48">
        <f t="shared" si="7"/>
        <v>1</v>
      </c>
      <c r="BE48">
        <v>500</v>
      </c>
      <c r="BF48">
        <v>500</v>
      </c>
      <c r="BG48">
        <v>500</v>
      </c>
      <c r="BH48">
        <v>500</v>
      </c>
      <c r="BI48" t="str">
        <f t="shared" si="8"/>
        <v>{{1,500}|{2,500}|{3,500}|{4,500}}</v>
      </c>
      <c r="BN48">
        <f>'sheet1 (2)'!Y47</f>
        <v>3366268</v>
      </c>
      <c r="BO48">
        <f>'sheet1 (2)'!Z47</f>
        <v>4480000</v>
      </c>
      <c r="BP48">
        <f>'sheet1 (2)'!AA47</f>
        <v>96179104</v>
      </c>
      <c r="BR48">
        <f t="shared" si="9"/>
        <v>336626</v>
      </c>
      <c r="BS48">
        <f t="shared" si="9"/>
        <v>448000</v>
      </c>
      <c r="BT48">
        <f t="shared" si="9"/>
        <v>9617910</v>
      </c>
      <c r="BV48">
        <f t="shared" si="10"/>
        <v>336626</v>
      </c>
      <c r="BW48">
        <f t="shared" si="10"/>
        <v>448000</v>
      </c>
      <c r="BX48">
        <f t="shared" si="10"/>
        <v>9617910</v>
      </c>
      <c r="BZ48">
        <f t="shared" si="11"/>
        <v>336626</v>
      </c>
      <c r="CA48">
        <f t="shared" si="11"/>
        <v>448000</v>
      </c>
      <c r="CB48">
        <f t="shared" si="11"/>
        <v>9617910</v>
      </c>
      <c r="CD48">
        <f t="shared" si="12"/>
        <v>336626</v>
      </c>
      <c r="CE48">
        <f t="shared" si="12"/>
        <v>448000</v>
      </c>
      <c r="CF48">
        <f t="shared" si="12"/>
        <v>9617910</v>
      </c>
      <c r="CH48" t="str">
        <f t="shared" si="14"/>
        <v>{{5,1,1,336626,0}|</v>
      </c>
      <c r="CI48" t="str">
        <f t="shared" si="14"/>
        <v>{5,1,2,448000,0}|</v>
      </c>
      <c r="CJ48" t="str">
        <f t="shared" si="14"/>
        <v>{5,1,3,9617910,3}}</v>
      </c>
      <c r="CK48" t="str">
        <f t="shared" si="14"/>
        <v/>
      </c>
      <c r="CL48" t="str">
        <f t="shared" si="14"/>
        <v>{{5,1,1,336626,0}|</v>
      </c>
      <c r="CM48" t="str">
        <f t="shared" si="14"/>
        <v>{5,1,2,448000,0}|</v>
      </c>
      <c r="CN48" t="str">
        <f t="shared" si="14"/>
        <v>{5,1,3,9617910,3}}</v>
      </c>
      <c r="CO48" t="str">
        <f t="shared" si="14"/>
        <v/>
      </c>
      <c r="CP48" t="str">
        <f t="shared" si="14"/>
        <v>{{5,1,1,336626,0}|</v>
      </c>
      <c r="CQ48" t="str">
        <f t="shared" si="14"/>
        <v>{5,1,2,448000,0}|</v>
      </c>
      <c r="CR48" t="str">
        <f t="shared" si="14"/>
        <v>{5,1,3,9617910,3}}</v>
      </c>
      <c r="CS48" t="str">
        <f t="shared" si="14"/>
        <v/>
      </c>
      <c r="CT48" t="str">
        <f t="shared" si="14"/>
        <v>{{5,1,1,336626,0}|</v>
      </c>
      <c r="CU48" t="str">
        <f t="shared" si="14"/>
        <v>{5,1,2,448000,0}|</v>
      </c>
      <c r="CV48" t="str">
        <f t="shared" si="14"/>
        <v>{5,1,3,9617910,3}}</v>
      </c>
    </row>
    <row r="49" spans="7:100" x14ac:dyDescent="0.15">
      <c r="G49" t="s">
        <v>63</v>
      </c>
      <c r="H49" t="s">
        <v>145</v>
      </c>
      <c r="I49" t="s">
        <v>154</v>
      </c>
      <c r="J49" t="s">
        <v>122</v>
      </c>
      <c r="K49" t="s">
        <v>96</v>
      </c>
      <c r="L49" t="s">
        <v>117</v>
      </c>
      <c r="M49" t="s">
        <v>92</v>
      </c>
      <c r="N49" t="s">
        <v>132</v>
      </c>
      <c r="O49" t="s">
        <v>112</v>
      </c>
      <c r="P49" t="s">
        <v>106</v>
      </c>
      <c r="Q49" t="s">
        <v>104</v>
      </c>
      <c r="R49" t="s">
        <v>115</v>
      </c>
      <c r="S49" t="s">
        <v>151</v>
      </c>
      <c r="T49">
        <f t="shared" si="16"/>
        <v>3009</v>
      </c>
      <c r="U49">
        <f t="shared" si="16"/>
        <v>3006</v>
      </c>
      <c r="V49">
        <f t="shared" si="16"/>
        <v>3004</v>
      </c>
      <c r="W49">
        <f t="shared" si="16"/>
        <v>3000</v>
      </c>
      <c r="X49">
        <f t="shared" si="16"/>
        <v>4018</v>
      </c>
      <c r="Y49">
        <f t="shared" si="16"/>
        <v>4017</v>
      </c>
      <c r="Z49">
        <f t="shared" si="16"/>
        <v>4015</v>
      </c>
      <c r="AA49">
        <f t="shared" si="16"/>
        <v>4014</v>
      </c>
      <c r="AB49">
        <f t="shared" si="16"/>
        <v>2007</v>
      </c>
      <c r="AC49">
        <f t="shared" si="16"/>
        <v>2005</v>
      </c>
      <c r="AD49">
        <f t="shared" si="16"/>
        <v>2004</v>
      </c>
      <c r="AE49">
        <f t="shared" si="16"/>
        <v>2000</v>
      </c>
      <c r="AG49">
        <f>_xlfn.XLOOKUP(T49,[1]Sheet1!$A$1:$A$109,[1]Sheet1!$J$1:$J$109)</f>
        <v>1</v>
      </c>
      <c r="AH49">
        <f>_xlfn.XLOOKUP(U49,[1]Sheet1!$A$1:$A$109,[1]Sheet1!$J$1:$J$109)</f>
        <v>3</v>
      </c>
      <c r="AI49">
        <f>_xlfn.XLOOKUP(V49,[1]Sheet1!$A$1:$A$109,[1]Sheet1!$J$1:$J$109)</f>
        <v>3</v>
      </c>
      <c r="AJ49">
        <f>_xlfn.XLOOKUP(W49,[1]Sheet1!$A$1:$A$109,[1]Sheet1!$J$1:$J$109)</f>
        <v>4</v>
      </c>
      <c r="AK49">
        <f>_xlfn.XLOOKUP(X49,[1]Sheet1!$A$1:$A$109,[1]Sheet1!$J$1:$J$109)</f>
        <v>3</v>
      </c>
      <c r="AL49">
        <f>_xlfn.XLOOKUP(Y49,[1]Sheet1!$A$1:$A$109,[1]Sheet1!$J$1:$J$109)</f>
        <v>1</v>
      </c>
      <c r="AM49">
        <f>_xlfn.XLOOKUP(Z49,[1]Sheet1!$A$1:$A$109,[1]Sheet1!$J$1:$J$109)</f>
        <v>1</v>
      </c>
      <c r="AN49">
        <f>_xlfn.XLOOKUP(AA49,[1]Sheet1!$A$1:$A$109,[1]Sheet1!$J$1:$J$109)</f>
        <v>2</v>
      </c>
      <c r="AO49">
        <f>_xlfn.XLOOKUP(AB49,[1]Sheet1!$A$1:$A$109,[1]Sheet1!$J$1:$J$109)</f>
        <v>4</v>
      </c>
      <c r="AP49">
        <f>_xlfn.XLOOKUP(AC49,[1]Sheet1!$A$1:$A$109,[1]Sheet1!$J$1:$J$109)</f>
        <v>2</v>
      </c>
      <c r="AQ49">
        <f>_xlfn.XLOOKUP(AD49,[1]Sheet1!$A$1:$A$109,[1]Sheet1!$J$1:$J$109)</f>
        <v>2</v>
      </c>
      <c r="AR49">
        <f>_xlfn.XLOOKUP(AE49,[1]Sheet1!$A$1:$A$109,[1]Sheet1!$J$1:$J$109)</f>
        <v>1</v>
      </c>
      <c r="AT49">
        <f t="shared" si="15"/>
        <v>4</v>
      </c>
      <c r="AU49">
        <f t="shared" si="15"/>
        <v>3</v>
      </c>
      <c r="AV49">
        <f t="shared" si="15"/>
        <v>3</v>
      </c>
      <c r="AW49">
        <f t="shared" si="15"/>
        <v>2</v>
      </c>
      <c r="AX49">
        <v>43</v>
      </c>
      <c r="AY49">
        <f t="shared" si="6"/>
        <v>3</v>
      </c>
      <c r="AZ49">
        <f t="shared" si="7"/>
        <v>0.75</v>
      </c>
      <c r="BA49">
        <f t="shared" si="7"/>
        <v>1</v>
      </c>
      <c r="BB49">
        <f t="shared" si="7"/>
        <v>1</v>
      </c>
      <c r="BC49">
        <f t="shared" si="7"/>
        <v>1.5</v>
      </c>
      <c r="BE49">
        <v>500</v>
      </c>
      <c r="BF49">
        <v>500</v>
      </c>
      <c r="BG49">
        <v>500</v>
      </c>
      <c r="BH49">
        <v>500</v>
      </c>
      <c r="BI49" t="str">
        <f t="shared" si="8"/>
        <v>{{1,500}|{2,500}|{3,500}|{4,500}}</v>
      </c>
      <c r="BN49">
        <f>'sheet1 (2)'!Y48</f>
        <v>3847164</v>
      </c>
      <c r="BO49">
        <f>'sheet1 (2)'!Z48</f>
        <v>5600000</v>
      </c>
      <c r="BP49">
        <f>'sheet1 (2)'!AA48</f>
        <v>120223880</v>
      </c>
      <c r="BR49">
        <f t="shared" si="9"/>
        <v>384716</v>
      </c>
      <c r="BS49">
        <f t="shared" si="9"/>
        <v>560000</v>
      </c>
      <c r="BT49">
        <f t="shared" si="9"/>
        <v>12022388</v>
      </c>
      <c r="BV49">
        <f t="shared" si="10"/>
        <v>384716</v>
      </c>
      <c r="BW49">
        <f t="shared" si="10"/>
        <v>560000</v>
      </c>
      <c r="BX49">
        <f t="shared" si="10"/>
        <v>12022388</v>
      </c>
      <c r="BZ49">
        <f t="shared" si="11"/>
        <v>384716</v>
      </c>
      <c r="CA49">
        <f t="shared" si="11"/>
        <v>560000</v>
      </c>
      <c r="CB49">
        <f t="shared" si="11"/>
        <v>12022388</v>
      </c>
      <c r="CD49">
        <f t="shared" si="12"/>
        <v>384716</v>
      </c>
      <c r="CE49">
        <f t="shared" si="12"/>
        <v>560000</v>
      </c>
      <c r="CF49">
        <f t="shared" si="12"/>
        <v>12022388</v>
      </c>
      <c r="CH49" t="str">
        <f t="shared" si="14"/>
        <v>{{5,1,1,384716,0}|</v>
      </c>
      <c r="CI49" t="str">
        <f t="shared" si="14"/>
        <v>{5,1,2,560000,0}|</v>
      </c>
      <c r="CJ49" t="str">
        <f t="shared" si="14"/>
        <v>{5,1,3,12022388,3}}</v>
      </c>
      <c r="CK49" t="str">
        <f t="shared" si="14"/>
        <v/>
      </c>
      <c r="CL49" t="str">
        <f t="shared" si="14"/>
        <v>{{5,1,1,384716,0}|</v>
      </c>
      <c r="CM49" t="str">
        <f t="shared" si="14"/>
        <v>{5,1,2,560000,0}|</v>
      </c>
      <c r="CN49" t="str">
        <f t="shared" si="14"/>
        <v>{5,1,3,12022388,3}}</v>
      </c>
      <c r="CO49" t="str">
        <f t="shared" si="14"/>
        <v/>
      </c>
      <c r="CP49" t="str">
        <f t="shared" si="14"/>
        <v>{{5,1,1,384716,0}|</v>
      </c>
      <c r="CQ49" t="str">
        <f t="shared" si="14"/>
        <v>{5,1,2,560000,0}|</v>
      </c>
      <c r="CR49" t="str">
        <f t="shared" si="14"/>
        <v>{5,1,3,12022388,3}}</v>
      </c>
      <c r="CS49" t="str">
        <f t="shared" si="14"/>
        <v/>
      </c>
      <c r="CT49" t="str">
        <f t="shared" si="14"/>
        <v>{{5,1,1,384716,0}|</v>
      </c>
      <c r="CU49" t="str">
        <f t="shared" si="14"/>
        <v>{5,1,2,560000,0}|</v>
      </c>
      <c r="CV49" t="str">
        <f t="shared" si="14"/>
        <v>{5,1,3,12022388,3}}</v>
      </c>
    </row>
    <row r="50" spans="7:100" x14ac:dyDescent="0.15">
      <c r="G50" t="s">
        <v>64</v>
      </c>
      <c r="H50" t="s">
        <v>105</v>
      </c>
      <c r="I50" t="s">
        <v>145</v>
      </c>
      <c r="J50" t="s">
        <v>104</v>
      </c>
      <c r="K50" t="s">
        <v>154</v>
      </c>
      <c r="L50" t="s">
        <v>102</v>
      </c>
      <c r="M50" t="s">
        <v>157</v>
      </c>
      <c r="N50" t="s">
        <v>101</v>
      </c>
      <c r="O50" t="s">
        <v>117</v>
      </c>
      <c r="P50" t="s">
        <v>99</v>
      </c>
      <c r="Q50" t="s">
        <v>131</v>
      </c>
      <c r="R50" t="s">
        <v>89</v>
      </c>
      <c r="S50" t="s">
        <v>152</v>
      </c>
      <c r="T50">
        <f t="shared" si="16"/>
        <v>2006</v>
      </c>
      <c r="U50">
        <f t="shared" si="16"/>
        <v>3009</v>
      </c>
      <c r="V50">
        <f t="shared" si="16"/>
        <v>2005</v>
      </c>
      <c r="W50">
        <f t="shared" si="16"/>
        <v>3006</v>
      </c>
      <c r="X50">
        <f t="shared" si="16"/>
        <v>4002</v>
      </c>
      <c r="Y50">
        <f t="shared" si="16"/>
        <v>4021</v>
      </c>
      <c r="Z50">
        <f t="shared" si="16"/>
        <v>4040</v>
      </c>
      <c r="AA50">
        <f t="shared" si="16"/>
        <v>4018</v>
      </c>
      <c r="AB50">
        <f t="shared" si="16"/>
        <v>3018</v>
      </c>
      <c r="AC50">
        <f t="shared" si="16"/>
        <v>2011</v>
      </c>
      <c r="AD50">
        <f t="shared" si="16"/>
        <v>3016</v>
      </c>
      <c r="AE50">
        <f t="shared" si="16"/>
        <v>2009</v>
      </c>
      <c r="AG50">
        <f>_xlfn.XLOOKUP(T50,[1]Sheet1!$A$1:$A$109,[1]Sheet1!$J$1:$J$109)</f>
        <v>4</v>
      </c>
      <c r="AH50">
        <f>_xlfn.XLOOKUP(U50,[1]Sheet1!$A$1:$A$109,[1]Sheet1!$J$1:$J$109)</f>
        <v>1</v>
      </c>
      <c r="AI50">
        <f>_xlfn.XLOOKUP(V50,[1]Sheet1!$A$1:$A$109,[1]Sheet1!$J$1:$J$109)</f>
        <v>2</v>
      </c>
      <c r="AJ50">
        <f>_xlfn.XLOOKUP(W50,[1]Sheet1!$A$1:$A$109,[1]Sheet1!$J$1:$J$109)</f>
        <v>3</v>
      </c>
      <c r="AK50">
        <f>_xlfn.XLOOKUP(X50,[1]Sheet1!$A$1:$A$109,[1]Sheet1!$J$1:$J$109)</f>
        <v>4</v>
      </c>
      <c r="AL50">
        <f>_xlfn.XLOOKUP(Y50,[1]Sheet1!$A$1:$A$109,[1]Sheet1!$J$1:$J$109)</f>
        <v>3</v>
      </c>
      <c r="AM50">
        <f>_xlfn.XLOOKUP(Z50,[1]Sheet1!$A$1:$A$109,[1]Sheet1!$J$1:$J$109)</f>
        <v>3</v>
      </c>
      <c r="AN50">
        <f>_xlfn.XLOOKUP(AA50,[1]Sheet1!$A$1:$A$109,[1]Sheet1!$J$1:$J$109)</f>
        <v>3</v>
      </c>
      <c r="AO50">
        <f>_xlfn.XLOOKUP(AB50,[1]Sheet1!$A$1:$A$109,[1]Sheet1!$J$1:$J$109)</f>
        <v>4</v>
      </c>
      <c r="AP50">
        <f>_xlfn.XLOOKUP(AC50,[1]Sheet1!$A$1:$A$109,[1]Sheet1!$J$1:$J$109)</f>
        <v>2</v>
      </c>
      <c r="AQ50">
        <f>_xlfn.XLOOKUP(AD50,[1]Sheet1!$A$1:$A$109,[1]Sheet1!$J$1:$J$109)</f>
        <v>2</v>
      </c>
      <c r="AR50">
        <f>_xlfn.XLOOKUP(AE50,[1]Sheet1!$A$1:$A$109,[1]Sheet1!$J$1:$J$109)</f>
        <v>3</v>
      </c>
      <c r="AT50">
        <f t="shared" si="15"/>
        <v>1</v>
      </c>
      <c r="AU50">
        <f t="shared" si="15"/>
        <v>3</v>
      </c>
      <c r="AV50">
        <f t="shared" si="15"/>
        <v>5</v>
      </c>
      <c r="AW50">
        <f t="shared" si="15"/>
        <v>3</v>
      </c>
      <c r="AX50">
        <v>44</v>
      </c>
      <c r="AY50">
        <f t="shared" si="6"/>
        <v>3</v>
      </c>
      <c r="AZ50">
        <f t="shared" si="7"/>
        <v>3</v>
      </c>
      <c r="BA50">
        <f t="shared" si="7"/>
        <v>1</v>
      </c>
      <c r="BB50">
        <f t="shared" si="7"/>
        <v>0.6</v>
      </c>
      <c r="BC50">
        <f t="shared" si="7"/>
        <v>1</v>
      </c>
      <c r="BE50">
        <v>500</v>
      </c>
      <c r="BF50">
        <v>500</v>
      </c>
      <c r="BG50">
        <v>500</v>
      </c>
      <c r="BH50">
        <v>500</v>
      </c>
      <c r="BI50" t="str">
        <f t="shared" si="8"/>
        <v>{{1,500}|{2,500}|{3,500}|{4,500}}</v>
      </c>
      <c r="BN50">
        <f>'sheet1 (2)'!Y49</f>
        <v>4207835</v>
      </c>
      <c r="BO50">
        <f>'sheet1 (2)'!Z49</f>
        <v>7000000</v>
      </c>
      <c r="BP50">
        <f>'sheet1 (2)'!AA49</f>
        <v>150279850</v>
      </c>
      <c r="BR50">
        <f t="shared" si="9"/>
        <v>420783</v>
      </c>
      <c r="BS50">
        <f t="shared" si="9"/>
        <v>700000</v>
      </c>
      <c r="BT50">
        <f t="shared" si="9"/>
        <v>15027985</v>
      </c>
      <c r="BV50">
        <f t="shared" si="10"/>
        <v>420783</v>
      </c>
      <c r="BW50">
        <f t="shared" si="10"/>
        <v>700000</v>
      </c>
      <c r="BX50">
        <f t="shared" si="10"/>
        <v>15027985</v>
      </c>
      <c r="BZ50">
        <f t="shared" si="11"/>
        <v>420783</v>
      </c>
      <c r="CA50">
        <f t="shared" si="11"/>
        <v>700000</v>
      </c>
      <c r="CB50">
        <f t="shared" si="11"/>
        <v>15027985</v>
      </c>
      <c r="CD50">
        <f t="shared" si="12"/>
        <v>420783</v>
      </c>
      <c r="CE50">
        <f t="shared" si="12"/>
        <v>700000</v>
      </c>
      <c r="CF50">
        <f t="shared" si="12"/>
        <v>15027985</v>
      </c>
      <c r="CH50" t="str">
        <f t="shared" si="14"/>
        <v>{{5,1,1,420783,0}|</v>
      </c>
      <c r="CI50" t="str">
        <f t="shared" si="14"/>
        <v>{5,1,2,700000,0}|</v>
      </c>
      <c r="CJ50" t="str">
        <f t="shared" si="14"/>
        <v>{5,1,3,15027985,3}}</v>
      </c>
      <c r="CK50" t="str">
        <f t="shared" si="14"/>
        <v/>
      </c>
      <c r="CL50" t="str">
        <f t="shared" si="14"/>
        <v>{{5,1,1,420783,0}|</v>
      </c>
      <c r="CM50" t="str">
        <f t="shared" si="14"/>
        <v>{5,1,2,700000,0}|</v>
      </c>
      <c r="CN50" t="str">
        <f t="shared" si="14"/>
        <v>{5,1,3,15027985,3}}</v>
      </c>
      <c r="CO50" t="str">
        <f t="shared" si="14"/>
        <v/>
      </c>
      <c r="CP50" t="str">
        <f t="shared" si="14"/>
        <v>{{5,1,1,420783,0}|</v>
      </c>
      <c r="CQ50" t="str">
        <f t="shared" si="14"/>
        <v>{5,1,2,700000,0}|</v>
      </c>
      <c r="CR50" t="str">
        <f t="shared" si="14"/>
        <v>{5,1,3,15027985,3}}</v>
      </c>
      <c r="CS50" t="str">
        <f t="shared" si="14"/>
        <v/>
      </c>
      <c r="CT50" t="str">
        <f t="shared" si="14"/>
        <v>{{5,1,1,420783,0}|</v>
      </c>
      <c r="CU50" t="str">
        <f t="shared" si="14"/>
        <v>{5,1,2,700000,0}|</v>
      </c>
      <c r="CV50" t="str">
        <f t="shared" si="14"/>
        <v>{5,1,3,15027985,3}}</v>
      </c>
    </row>
    <row r="51" spans="7:100" x14ac:dyDescent="0.15">
      <c r="G51" t="s">
        <v>65</v>
      </c>
      <c r="H51" t="s">
        <v>120</v>
      </c>
      <c r="I51" t="s">
        <v>120</v>
      </c>
      <c r="J51" t="s">
        <v>145</v>
      </c>
      <c r="K51" t="s">
        <v>145</v>
      </c>
      <c r="L51" t="s">
        <v>137</v>
      </c>
      <c r="M51" t="s">
        <v>137</v>
      </c>
      <c r="N51" t="s">
        <v>137</v>
      </c>
      <c r="O51" t="s">
        <v>125</v>
      </c>
      <c r="P51" t="s">
        <v>154</v>
      </c>
      <c r="Q51" t="s">
        <v>154</v>
      </c>
      <c r="R51" t="s">
        <v>154</v>
      </c>
      <c r="S51" t="s">
        <v>153</v>
      </c>
      <c r="T51">
        <f t="shared" si="16"/>
        <v>3010</v>
      </c>
      <c r="U51">
        <f t="shared" si="16"/>
        <v>3010</v>
      </c>
      <c r="V51">
        <f t="shared" si="16"/>
        <v>3009</v>
      </c>
      <c r="W51">
        <f t="shared" si="16"/>
        <v>3009</v>
      </c>
      <c r="X51">
        <f t="shared" si="16"/>
        <v>4026</v>
      </c>
      <c r="Y51">
        <f t="shared" si="16"/>
        <v>4026</v>
      </c>
      <c r="Z51">
        <f t="shared" si="16"/>
        <v>4026</v>
      </c>
      <c r="AA51">
        <f t="shared" si="16"/>
        <v>4025</v>
      </c>
      <c r="AB51">
        <f t="shared" si="16"/>
        <v>3006</v>
      </c>
      <c r="AC51">
        <f t="shared" si="16"/>
        <v>3006</v>
      </c>
      <c r="AD51">
        <f t="shared" si="16"/>
        <v>3006</v>
      </c>
      <c r="AE51">
        <f t="shared" si="16"/>
        <v>3004</v>
      </c>
      <c r="AG51">
        <f>_xlfn.XLOOKUP(T51,[1]Sheet1!$A$1:$A$109,[1]Sheet1!$J$1:$J$109)</f>
        <v>2</v>
      </c>
      <c r="AH51">
        <f>_xlfn.XLOOKUP(U51,[1]Sheet1!$A$1:$A$109,[1]Sheet1!$J$1:$J$109)</f>
        <v>2</v>
      </c>
      <c r="AI51">
        <f>_xlfn.XLOOKUP(V51,[1]Sheet1!$A$1:$A$109,[1]Sheet1!$J$1:$J$109)</f>
        <v>1</v>
      </c>
      <c r="AJ51">
        <f>_xlfn.XLOOKUP(W51,[1]Sheet1!$A$1:$A$109,[1]Sheet1!$J$1:$J$109)</f>
        <v>1</v>
      </c>
      <c r="AK51">
        <f>_xlfn.XLOOKUP(X51,[1]Sheet1!$A$1:$A$109,[1]Sheet1!$J$1:$J$109)</f>
        <v>3</v>
      </c>
      <c r="AL51">
        <f>_xlfn.XLOOKUP(Y51,[1]Sheet1!$A$1:$A$109,[1]Sheet1!$J$1:$J$109)</f>
        <v>3</v>
      </c>
      <c r="AM51">
        <f>_xlfn.XLOOKUP(Z51,[1]Sheet1!$A$1:$A$109,[1]Sheet1!$J$1:$J$109)</f>
        <v>3</v>
      </c>
      <c r="AN51">
        <f>_xlfn.XLOOKUP(AA51,[1]Sheet1!$A$1:$A$109,[1]Sheet1!$J$1:$J$109)</f>
        <v>3</v>
      </c>
      <c r="AO51">
        <f>_xlfn.XLOOKUP(AB51,[1]Sheet1!$A$1:$A$109,[1]Sheet1!$J$1:$J$109)</f>
        <v>3</v>
      </c>
      <c r="AP51">
        <f>_xlfn.XLOOKUP(AC51,[1]Sheet1!$A$1:$A$109,[1]Sheet1!$J$1:$J$109)</f>
        <v>3</v>
      </c>
      <c r="AQ51">
        <f>_xlfn.XLOOKUP(AD51,[1]Sheet1!$A$1:$A$109,[1]Sheet1!$J$1:$J$109)</f>
        <v>3</v>
      </c>
      <c r="AR51">
        <f>_xlfn.XLOOKUP(AE51,[1]Sheet1!$A$1:$A$109,[1]Sheet1!$J$1:$J$109)</f>
        <v>3</v>
      </c>
      <c r="AT51">
        <f t="shared" si="15"/>
        <v>2</v>
      </c>
      <c r="AU51">
        <f t="shared" si="15"/>
        <v>2</v>
      </c>
      <c r="AV51">
        <f t="shared" si="15"/>
        <v>8</v>
      </c>
      <c r="AW51">
        <f t="shared" si="15"/>
        <v>0</v>
      </c>
      <c r="AX51">
        <v>45</v>
      </c>
      <c r="AY51">
        <f t="shared" si="6"/>
        <v>3</v>
      </c>
      <c r="AZ51">
        <f t="shared" si="7"/>
        <v>1.5</v>
      </c>
      <c r="BA51">
        <f t="shared" si="7"/>
        <v>1.5</v>
      </c>
      <c r="BB51">
        <f t="shared" si="7"/>
        <v>0.375</v>
      </c>
      <c r="BC51">
        <f t="shared" si="7"/>
        <v>0</v>
      </c>
      <c r="BE51">
        <v>500</v>
      </c>
      <c r="BF51">
        <v>500</v>
      </c>
      <c r="BG51">
        <v>500</v>
      </c>
      <c r="BH51">
        <v>500</v>
      </c>
      <c r="BI51" t="str">
        <f t="shared" si="8"/>
        <v>{{1,500}|{2,500}|{3,500}|{4,500}}</v>
      </c>
      <c r="BN51">
        <f>'sheet1 (2)'!Y50</f>
        <v>7213432</v>
      </c>
      <c r="BO51">
        <f>'sheet1 (2)'!Z50</f>
        <v>8400000</v>
      </c>
      <c r="BP51">
        <f>'sheet1 (2)'!AA50</f>
        <v>180335820</v>
      </c>
      <c r="BR51">
        <f t="shared" si="9"/>
        <v>721343</v>
      </c>
      <c r="BS51">
        <f t="shared" si="9"/>
        <v>840000</v>
      </c>
      <c r="BT51">
        <f t="shared" si="9"/>
        <v>18033582</v>
      </c>
      <c r="BV51">
        <f t="shared" si="10"/>
        <v>721343</v>
      </c>
      <c r="BW51">
        <f t="shared" si="10"/>
        <v>840000</v>
      </c>
      <c r="BX51">
        <f t="shared" si="10"/>
        <v>18033582</v>
      </c>
      <c r="BZ51">
        <f t="shared" si="11"/>
        <v>721343</v>
      </c>
      <c r="CA51">
        <f t="shared" si="11"/>
        <v>840000</v>
      </c>
      <c r="CB51">
        <f t="shared" si="11"/>
        <v>18033582</v>
      </c>
      <c r="CD51">
        <f t="shared" si="12"/>
        <v>721343</v>
      </c>
      <c r="CE51">
        <f t="shared" si="12"/>
        <v>840000</v>
      </c>
      <c r="CF51">
        <f t="shared" si="12"/>
        <v>18033582</v>
      </c>
      <c r="CH51" t="str">
        <f t="shared" si="14"/>
        <v>{{5,1,1,721343,0}|</v>
      </c>
      <c r="CI51" t="str">
        <f t="shared" si="14"/>
        <v>{5,1,2,840000,0}|</v>
      </c>
      <c r="CJ51" t="str">
        <f t="shared" si="14"/>
        <v>{5,1,3,18033582,3}}</v>
      </c>
      <c r="CK51" t="str">
        <f t="shared" si="14"/>
        <v/>
      </c>
      <c r="CL51" t="str">
        <f t="shared" si="14"/>
        <v>{{5,1,1,721343,0}|</v>
      </c>
      <c r="CM51" t="str">
        <f t="shared" si="14"/>
        <v>{5,1,2,840000,0}|</v>
      </c>
      <c r="CN51" t="str">
        <f t="shared" si="14"/>
        <v>{5,1,3,18033582,3}}</v>
      </c>
      <c r="CO51" t="str">
        <f t="shared" si="14"/>
        <v/>
      </c>
      <c r="CP51" t="str">
        <f t="shared" si="14"/>
        <v>{{5,1,1,721343,0}|</v>
      </c>
      <c r="CQ51" t="str">
        <f t="shared" si="14"/>
        <v>{5,1,2,840000,0}|</v>
      </c>
      <c r="CR51" t="str">
        <f t="shared" si="14"/>
        <v>{5,1,3,18033582,3}}</v>
      </c>
      <c r="CS51" t="str">
        <f t="shared" si="14"/>
        <v/>
      </c>
      <c r="CT51" t="str">
        <f t="shared" si="14"/>
        <v>{{5,1,1,721343,0}|</v>
      </c>
      <c r="CU51" t="str">
        <f t="shared" si="14"/>
        <v>{5,1,2,840000,0}|</v>
      </c>
      <c r="CV51" t="str">
        <f t="shared" si="14"/>
        <v>{5,1,3,18033582,3}}</v>
      </c>
    </row>
    <row r="52" spans="7:100" x14ac:dyDescent="0.15">
      <c r="G52" t="s">
        <v>66</v>
      </c>
      <c r="H52" t="s">
        <v>126</v>
      </c>
      <c r="I52" t="s">
        <v>138</v>
      </c>
      <c r="J52" t="s">
        <v>126</v>
      </c>
      <c r="K52" t="s">
        <v>138</v>
      </c>
      <c r="L52" t="s">
        <v>112</v>
      </c>
      <c r="M52" t="s">
        <v>123</v>
      </c>
      <c r="N52" t="s">
        <v>112</v>
      </c>
      <c r="O52" t="s">
        <v>123</v>
      </c>
      <c r="P52" t="s">
        <v>134</v>
      </c>
      <c r="Q52" t="s">
        <v>89</v>
      </c>
      <c r="R52" t="s">
        <v>134</v>
      </c>
      <c r="S52" t="s">
        <v>155</v>
      </c>
      <c r="T52">
        <f t="shared" si="16"/>
        <v>2008</v>
      </c>
      <c r="U52">
        <f t="shared" si="16"/>
        <v>3012</v>
      </c>
      <c r="V52">
        <f t="shared" si="16"/>
        <v>2008</v>
      </c>
      <c r="W52">
        <f t="shared" si="16"/>
        <v>3012</v>
      </c>
      <c r="X52">
        <f t="shared" si="16"/>
        <v>4014</v>
      </c>
      <c r="Y52">
        <f t="shared" si="16"/>
        <v>4031</v>
      </c>
      <c r="Z52">
        <f t="shared" si="16"/>
        <v>4014</v>
      </c>
      <c r="AA52">
        <f t="shared" si="16"/>
        <v>4031</v>
      </c>
      <c r="AB52">
        <f t="shared" si="16"/>
        <v>2010</v>
      </c>
      <c r="AC52">
        <f t="shared" si="16"/>
        <v>3016</v>
      </c>
      <c r="AD52">
        <f t="shared" si="16"/>
        <v>2010</v>
      </c>
      <c r="AE52">
        <f t="shared" si="16"/>
        <v>3016</v>
      </c>
      <c r="AG52">
        <f>_xlfn.XLOOKUP(T52,[1]Sheet1!$A$1:$A$109,[1]Sheet1!$J$1:$J$109)</f>
        <v>3</v>
      </c>
      <c r="AH52">
        <f>_xlfn.XLOOKUP(U52,[1]Sheet1!$A$1:$A$109,[1]Sheet1!$J$1:$J$109)</f>
        <v>2</v>
      </c>
      <c r="AI52">
        <f>_xlfn.XLOOKUP(V52,[1]Sheet1!$A$1:$A$109,[1]Sheet1!$J$1:$J$109)</f>
        <v>3</v>
      </c>
      <c r="AJ52">
        <f>_xlfn.XLOOKUP(W52,[1]Sheet1!$A$1:$A$109,[1]Sheet1!$J$1:$J$109)</f>
        <v>2</v>
      </c>
      <c r="AK52">
        <f>_xlfn.XLOOKUP(X52,[1]Sheet1!$A$1:$A$109,[1]Sheet1!$J$1:$J$109)</f>
        <v>2</v>
      </c>
      <c r="AL52">
        <f>_xlfn.XLOOKUP(Y52,[1]Sheet1!$A$1:$A$109,[1]Sheet1!$J$1:$J$109)</f>
        <v>1</v>
      </c>
      <c r="AM52">
        <f>_xlfn.XLOOKUP(Z52,[1]Sheet1!$A$1:$A$109,[1]Sheet1!$J$1:$J$109)</f>
        <v>2</v>
      </c>
      <c r="AN52">
        <f>_xlfn.XLOOKUP(AA52,[1]Sheet1!$A$1:$A$109,[1]Sheet1!$J$1:$J$109)</f>
        <v>1</v>
      </c>
      <c r="AO52">
        <f>_xlfn.XLOOKUP(AB52,[1]Sheet1!$A$1:$A$109,[1]Sheet1!$J$1:$J$109)</f>
        <v>2</v>
      </c>
      <c r="AP52">
        <f>_xlfn.XLOOKUP(AC52,[1]Sheet1!$A$1:$A$109,[1]Sheet1!$J$1:$J$109)</f>
        <v>2</v>
      </c>
      <c r="AQ52">
        <f>_xlfn.XLOOKUP(AD52,[1]Sheet1!$A$1:$A$109,[1]Sheet1!$J$1:$J$109)</f>
        <v>2</v>
      </c>
      <c r="AR52">
        <f>_xlfn.XLOOKUP(AE52,[1]Sheet1!$A$1:$A$109,[1]Sheet1!$J$1:$J$109)</f>
        <v>2</v>
      </c>
      <c r="AT52" s="7">
        <f t="shared" si="15"/>
        <v>2</v>
      </c>
      <c r="AU52" s="7">
        <f t="shared" si="15"/>
        <v>8</v>
      </c>
      <c r="AV52" s="7">
        <f t="shared" si="15"/>
        <v>2</v>
      </c>
      <c r="AW52" s="7">
        <f t="shared" si="15"/>
        <v>0</v>
      </c>
      <c r="AX52">
        <v>46</v>
      </c>
      <c r="AY52">
        <f t="shared" si="6"/>
        <v>3</v>
      </c>
      <c r="AZ52">
        <f t="shared" si="7"/>
        <v>1.5</v>
      </c>
      <c r="BA52">
        <f t="shared" si="7"/>
        <v>0.375</v>
      </c>
      <c r="BB52">
        <f t="shared" si="7"/>
        <v>1.5</v>
      </c>
      <c r="BC52">
        <f t="shared" si="7"/>
        <v>0</v>
      </c>
      <c r="BE52">
        <v>500</v>
      </c>
      <c r="BF52">
        <v>500</v>
      </c>
      <c r="BG52">
        <v>500</v>
      </c>
      <c r="BH52">
        <v>500</v>
      </c>
      <c r="BI52" t="str">
        <f t="shared" si="8"/>
        <v>{{1,500}|{2,500}|{3,500}|{4,500}}</v>
      </c>
      <c r="BN52">
        <f>'sheet1 (2)'!Y51</f>
        <v>8415671</v>
      </c>
      <c r="BO52">
        <f>'sheet1 (2)'!Z51</f>
        <v>8960000</v>
      </c>
      <c r="BP52">
        <f>'sheet1 (2)'!AA51</f>
        <v>192358208</v>
      </c>
      <c r="BR52">
        <f t="shared" si="9"/>
        <v>841567</v>
      </c>
      <c r="BS52">
        <f t="shared" si="9"/>
        <v>896000</v>
      </c>
      <c r="BT52">
        <f t="shared" si="9"/>
        <v>19235820</v>
      </c>
      <c r="BV52">
        <f t="shared" si="10"/>
        <v>841567</v>
      </c>
      <c r="BW52">
        <f t="shared" si="10"/>
        <v>896000</v>
      </c>
      <c r="BX52">
        <f t="shared" si="10"/>
        <v>19235820</v>
      </c>
      <c r="BZ52">
        <f t="shared" si="11"/>
        <v>841567</v>
      </c>
      <c r="CA52">
        <f t="shared" si="11"/>
        <v>896000</v>
      </c>
      <c r="CB52">
        <f t="shared" si="11"/>
        <v>19235820</v>
      </c>
      <c r="CD52">
        <f t="shared" si="12"/>
        <v>841567</v>
      </c>
      <c r="CE52">
        <f t="shared" si="12"/>
        <v>896000</v>
      </c>
      <c r="CF52">
        <f t="shared" si="12"/>
        <v>19235820</v>
      </c>
      <c r="CH52" t="str">
        <f t="shared" si="14"/>
        <v>{{5,1,1,841567,0}|</v>
      </c>
      <c r="CI52" t="str">
        <f t="shared" si="14"/>
        <v>{5,1,2,896000,0}|</v>
      </c>
      <c r="CJ52" t="str">
        <f t="shared" si="14"/>
        <v>{5,1,3,19235820,3}}</v>
      </c>
      <c r="CK52" t="str">
        <f t="shared" si="14"/>
        <v/>
      </c>
      <c r="CL52" t="str">
        <f t="shared" si="14"/>
        <v>{{5,1,1,841567,0}|</v>
      </c>
      <c r="CM52" t="str">
        <f t="shared" si="14"/>
        <v>{5,1,2,896000,0}|</v>
      </c>
      <c r="CN52" t="str">
        <f t="shared" si="14"/>
        <v>{5,1,3,19235820,3}}</v>
      </c>
      <c r="CO52" t="str">
        <f t="shared" si="14"/>
        <v/>
      </c>
      <c r="CP52" t="str">
        <f t="shared" si="14"/>
        <v>{{5,1,1,841567,0}|</v>
      </c>
      <c r="CQ52" t="str">
        <f t="shared" si="14"/>
        <v>{5,1,2,896000,0}|</v>
      </c>
      <c r="CR52" t="str">
        <f t="shared" si="14"/>
        <v>{5,1,3,19235820,3}}</v>
      </c>
      <c r="CS52" t="str">
        <f t="shared" si="14"/>
        <v/>
      </c>
      <c r="CT52" t="str">
        <f t="shared" si="14"/>
        <v>{{5,1,1,841567,0}|</v>
      </c>
      <c r="CU52" t="str">
        <f t="shared" si="14"/>
        <v>{5,1,2,896000,0}|</v>
      </c>
      <c r="CV52" t="str">
        <f t="shared" si="14"/>
        <v>{5,1,3,19235820,3}}</v>
      </c>
    </row>
    <row r="53" spans="7:100" x14ac:dyDescent="0.15">
      <c r="G53" t="s">
        <v>67</v>
      </c>
      <c r="H53" t="s">
        <v>138</v>
      </c>
      <c r="I53" t="s">
        <v>87</v>
      </c>
      <c r="J53" t="s">
        <v>89</v>
      </c>
      <c r="K53" t="s">
        <v>98</v>
      </c>
      <c r="L53" t="s">
        <v>91</v>
      </c>
      <c r="M53" t="s">
        <v>93</v>
      </c>
      <c r="N53" t="s">
        <v>100</v>
      </c>
      <c r="O53" t="s">
        <v>101</v>
      </c>
      <c r="P53" t="s">
        <v>164</v>
      </c>
      <c r="Q53" t="s">
        <v>129</v>
      </c>
      <c r="R53" t="s">
        <v>129</v>
      </c>
      <c r="S53" t="s">
        <v>156</v>
      </c>
      <c r="T53">
        <f t="shared" si="16"/>
        <v>3012</v>
      </c>
      <c r="U53">
        <f t="shared" si="16"/>
        <v>3015</v>
      </c>
      <c r="V53">
        <f t="shared" si="16"/>
        <v>3016</v>
      </c>
      <c r="W53">
        <f t="shared" si="16"/>
        <v>3017</v>
      </c>
      <c r="X53">
        <f t="shared" si="16"/>
        <v>4035</v>
      </c>
      <c r="Y53">
        <f t="shared" si="16"/>
        <v>4036</v>
      </c>
      <c r="Z53">
        <f t="shared" si="16"/>
        <v>4038</v>
      </c>
      <c r="AA53">
        <f t="shared" si="16"/>
        <v>4040</v>
      </c>
      <c r="AB53">
        <f t="shared" si="16"/>
        <v>2000</v>
      </c>
      <c r="AC53">
        <f t="shared" si="16"/>
        <v>2003</v>
      </c>
      <c r="AD53">
        <f t="shared" si="16"/>
        <v>2003</v>
      </c>
      <c r="AE53">
        <f t="shared" si="16"/>
        <v>2004</v>
      </c>
      <c r="AG53">
        <f>_xlfn.XLOOKUP(T53,[1]Sheet1!$A$1:$A$109,[1]Sheet1!$J$1:$J$109)</f>
        <v>2</v>
      </c>
      <c r="AH53">
        <f>_xlfn.XLOOKUP(U53,[1]Sheet1!$A$1:$A$109,[1]Sheet1!$J$1:$J$109)</f>
        <v>1</v>
      </c>
      <c r="AI53">
        <f>_xlfn.XLOOKUP(V53,[1]Sheet1!$A$1:$A$109,[1]Sheet1!$J$1:$J$109)</f>
        <v>2</v>
      </c>
      <c r="AJ53">
        <f>_xlfn.XLOOKUP(W53,[1]Sheet1!$A$1:$A$109,[1]Sheet1!$J$1:$J$109)</f>
        <v>2</v>
      </c>
      <c r="AK53">
        <f>_xlfn.XLOOKUP(X53,[1]Sheet1!$A$1:$A$109,[1]Sheet1!$J$1:$J$109)</f>
        <v>2</v>
      </c>
      <c r="AL53">
        <f>_xlfn.XLOOKUP(Y53,[1]Sheet1!$A$1:$A$109,[1]Sheet1!$J$1:$J$109)</f>
        <v>4</v>
      </c>
      <c r="AM53">
        <f>_xlfn.XLOOKUP(Z53,[1]Sheet1!$A$1:$A$109,[1]Sheet1!$J$1:$J$109)</f>
        <v>2</v>
      </c>
      <c r="AN53">
        <f>_xlfn.XLOOKUP(AA53,[1]Sheet1!$A$1:$A$109,[1]Sheet1!$J$1:$J$109)</f>
        <v>3</v>
      </c>
      <c r="AO53">
        <f>_xlfn.XLOOKUP(AB53,[1]Sheet1!$A$1:$A$109,[1]Sheet1!$J$1:$J$109)</f>
        <v>1</v>
      </c>
      <c r="AP53">
        <f>_xlfn.XLOOKUP(AC53,[1]Sheet1!$A$1:$A$109,[1]Sheet1!$J$1:$J$109)</f>
        <v>1</v>
      </c>
      <c r="AQ53">
        <f>_xlfn.XLOOKUP(AD53,[1]Sheet1!$A$1:$A$109,[1]Sheet1!$J$1:$J$109)</f>
        <v>1</v>
      </c>
      <c r="AR53">
        <f>_xlfn.XLOOKUP(AE53,[1]Sheet1!$A$1:$A$109,[1]Sheet1!$J$1:$J$109)</f>
        <v>2</v>
      </c>
      <c r="AT53">
        <f t="shared" si="15"/>
        <v>4</v>
      </c>
      <c r="AU53">
        <f t="shared" si="15"/>
        <v>6</v>
      </c>
      <c r="AV53">
        <f t="shared" si="15"/>
        <v>1</v>
      </c>
      <c r="AW53">
        <f t="shared" si="15"/>
        <v>1</v>
      </c>
      <c r="AX53">
        <v>47</v>
      </c>
      <c r="AY53">
        <f t="shared" si="6"/>
        <v>3</v>
      </c>
      <c r="AZ53">
        <f t="shared" si="7"/>
        <v>0.75</v>
      </c>
      <c r="BA53">
        <f t="shared" si="7"/>
        <v>0.5</v>
      </c>
      <c r="BB53">
        <f t="shared" si="7"/>
        <v>3</v>
      </c>
      <c r="BC53">
        <f t="shared" si="7"/>
        <v>3</v>
      </c>
      <c r="BE53">
        <v>500</v>
      </c>
      <c r="BF53">
        <v>500</v>
      </c>
      <c r="BG53">
        <v>500</v>
      </c>
      <c r="BH53">
        <v>500</v>
      </c>
      <c r="BI53" t="str">
        <f t="shared" si="8"/>
        <v>{{1,500}|{2,500}|{3,500}|{4,500}}</v>
      </c>
      <c r="BN53">
        <f>'sheet1 (2)'!Y52</f>
        <v>285531</v>
      </c>
      <c r="BO53">
        <f>'sheet1 (2)'!Z52</f>
        <v>66500</v>
      </c>
      <c r="BP53">
        <f>'sheet1 (2)'!AA52</f>
        <v>1427658</v>
      </c>
      <c r="BR53">
        <f t="shared" si="9"/>
        <v>28553</v>
      </c>
      <c r="BS53">
        <f t="shared" si="9"/>
        <v>6650</v>
      </c>
      <c r="BT53">
        <f t="shared" si="9"/>
        <v>142765</v>
      </c>
      <c r="BV53">
        <f t="shared" si="10"/>
        <v>28553</v>
      </c>
      <c r="BW53">
        <f t="shared" si="10"/>
        <v>6650</v>
      </c>
      <c r="BX53">
        <f t="shared" si="10"/>
        <v>142765</v>
      </c>
      <c r="BZ53">
        <f t="shared" si="11"/>
        <v>28553</v>
      </c>
      <c r="CA53">
        <f t="shared" si="11"/>
        <v>6650</v>
      </c>
      <c r="CB53">
        <f t="shared" si="11"/>
        <v>142765</v>
      </c>
      <c r="CD53">
        <f t="shared" si="12"/>
        <v>28553</v>
      </c>
      <c r="CE53">
        <f t="shared" si="12"/>
        <v>6650</v>
      </c>
      <c r="CF53">
        <f t="shared" si="12"/>
        <v>142765</v>
      </c>
      <c r="CH53" t="str">
        <f t="shared" si="14"/>
        <v>{{5,1,1,28553,0}|</v>
      </c>
      <c r="CI53" t="str">
        <f t="shared" si="14"/>
        <v>{5,1,2,6650,0}|</v>
      </c>
      <c r="CJ53" t="str">
        <f t="shared" si="14"/>
        <v>{5,1,3,142765,3}}</v>
      </c>
      <c r="CK53" t="str">
        <f t="shared" si="14"/>
        <v/>
      </c>
      <c r="CL53" t="str">
        <f t="shared" si="14"/>
        <v>{{5,1,1,28553,0}|</v>
      </c>
      <c r="CM53" t="str">
        <f t="shared" si="14"/>
        <v>{5,1,2,6650,0}|</v>
      </c>
      <c r="CN53" t="str">
        <f t="shared" si="14"/>
        <v>{5,1,3,142765,3}}</v>
      </c>
      <c r="CO53" t="str">
        <f t="shared" si="14"/>
        <v/>
      </c>
      <c r="CP53" t="str">
        <f t="shared" si="14"/>
        <v>{{5,1,1,28553,0}|</v>
      </c>
      <c r="CQ53" t="str">
        <f t="shared" si="14"/>
        <v>{5,1,2,6650,0}|</v>
      </c>
      <c r="CR53" t="str">
        <f t="shared" si="14"/>
        <v>{5,1,3,142765,3}}</v>
      </c>
      <c r="CS53" t="str">
        <f t="shared" si="14"/>
        <v/>
      </c>
      <c r="CT53" t="str">
        <f t="shared" si="14"/>
        <v>{{5,1,1,28553,0}|</v>
      </c>
      <c r="CU53" t="str">
        <f t="shared" si="14"/>
        <v>{5,1,2,6650,0}|</v>
      </c>
      <c r="CV53" t="str">
        <f t="shared" si="14"/>
        <v>{5,1,3,142765,3}}</v>
      </c>
    </row>
    <row r="54" spans="7:100" x14ac:dyDescent="0.15">
      <c r="G54" t="s">
        <v>68</v>
      </c>
      <c r="H54" t="s">
        <v>88</v>
      </c>
      <c r="I54" t="s">
        <v>89</v>
      </c>
      <c r="J54" t="s">
        <v>113</v>
      </c>
      <c r="K54" t="s">
        <v>95</v>
      </c>
      <c r="L54" t="s">
        <v>157</v>
      </c>
      <c r="M54" t="s">
        <v>102</v>
      </c>
      <c r="N54" t="s">
        <v>125</v>
      </c>
      <c r="O54" t="s">
        <v>116</v>
      </c>
      <c r="P54" t="s">
        <v>120</v>
      </c>
      <c r="Q54" t="s">
        <v>126</v>
      </c>
      <c r="R54" t="s">
        <v>89</v>
      </c>
      <c r="S54" t="s">
        <v>158</v>
      </c>
      <c r="T54">
        <f t="shared" si="16"/>
        <v>2009</v>
      </c>
      <c r="U54">
        <f t="shared" si="16"/>
        <v>3016</v>
      </c>
      <c r="V54">
        <f t="shared" si="16"/>
        <v>2013</v>
      </c>
      <c r="W54">
        <f t="shared" si="16"/>
        <v>3019</v>
      </c>
      <c r="X54">
        <f t="shared" si="16"/>
        <v>4021</v>
      </c>
      <c r="Y54">
        <f t="shared" si="16"/>
        <v>4002</v>
      </c>
      <c r="Z54">
        <f t="shared" si="16"/>
        <v>4025</v>
      </c>
      <c r="AA54">
        <f t="shared" si="16"/>
        <v>4007</v>
      </c>
      <c r="AB54">
        <f t="shared" si="16"/>
        <v>3010</v>
      </c>
      <c r="AC54">
        <f t="shared" si="16"/>
        <v>2008</v>
      </c>
      <c r="AD54">
        <f t="shared" si="16"/>
        <v>3016</v>
      </c>
      <c r="AE54">
        <f t="shared" si="16"/>
        <v>2011</v>
      </c>
      <c r="AG54">
        <f>_xlfn.XLOOKUP(T54,[1]Sheet1!$A$1:$A$109,[1]Sheet1!$J$1:$J$109)</f>
        <v>3</v>
      </c>
      <c r="AH54">
        <f>_xlfn.XLOOKUP(U54,[1]Sheet1!$A$1:$A$109,[1]Sheet1!$J$1:$J$109)</f>
        <v>2</v>
      </c>
      <c r="AI54">
        <f>_xlfn.XLOOKUP(V54,[1]Sheet1!$A$1:$A$109,[1]Sheet1!$J$1:$J$109)</f>
        <v>4</v>
      </c>
      <c r="AJ54">
        <f>_xlfn.XLOOKUP(W54,[1]Sheet1!$A$1:$A$109,[1]Sheet1!$J$1:$J$109)</f>
        <v>2</v>
      </c>
      <c r="AK54">
        <f>_xlfn.XLOOKUP(X54,[1]Sheet1!$A$1:$A$109,[1]Sheet1!$J$1:$J$109)</f>
        <v>3</v>
      </c>
      <c r="AL54">
        <f>_xlfn.XLOOKUP(Y54,[1]Sheet1!$A$1:$A$109,[1]Sheet1!$J$1:$J$109)</f>
        <v>4</v>
      </c>
      <c r="AM54">
        <f>_xlfn.XLOOKUP(Z54,[1]Sheet1!$A$1:$A$109,[1]Sheet1!$J$1:$J$109)</f>
        <v>3</v>
      </c>
      <c r="AN54">
        <f>_xlfn.XLOOKUP(AA54,[1]Sheet1!$A$1:$A$109,[1]Sheet1!$J$1:$J$109)</f>
        <v>3</v>
      </c>
      <c r="AO54">
        <f>_xlfn.XLOOKUP(AB54,[1]Sheet1!$A$1:$A$109,[1]Sheet1!$J$1:$J$109)</f>
        <v>2</v>
      </c>
      <c r="AP54">
        <f>_xlfn.XLOOKUP(AC54,[1]Sheet1!$A$1:$A$109,[1]Sheet1!$J$1:$J$109)</f>
        <v>3</v>
      </c>
      <c r="AQ54">
        <f>_xlfn.XLOOKUP(AD54,[1]Sheet1!$A$1:$A$109,[1]Sheet1!$J$1:$J$109)</f>
        <v>2</v>
      </c>
      <c r="AR54">
        <f>_xlfn.XLOOKUP(AE54,[1]Sheet1!$A$1:$A$109,[1]Sheet1!$J$1:$J$109)</f>
        <v>2</v>
      </c>
      <c r="AT54" s="7">
        <f t="shared" si="15"/>
        <v>0</v>
      </c>
      <c r="AU54" s="7">
        <f t="shared" si="15"/>
        <v>5</v>
      </c>
      <c r="AV54" s="7">
        <f t="shared" si="15"/>
        <v>5</v>
      </c>
      <c r="AW54" s="7">
        <f t="shared" si="15"/>
        <v>2</v>
      </c>
      <c r="AX54">
        <v>48</v>
      </c>
      <c r="AY54">
        <f t="shared" si="6"/>
        <v>3</v>
      </c>
      <c r="AZ54">
        <f t="shared" si="7"/>
        <v>0</v>
      </c>
      <c r="BA54">
        <f t="shared" si="7"/>
        <v>0.6</v>
      </c>
      <c r="BB54">
        <f t="shared" si="7"/>
        <v>0.6</v>
      </c>
      <c r="BC54">
        <f t="shared" si="7"/>
        <v>1.5</v>
      </c>
      <c r="BE54">
        <v>500</v>
      </c>
      <c r="BF54">
        <v>500</v>
      </c>
      <c r="BG54">
        <v>500</v>
      </c>
      <c r="BH54">
        <v>500</v>
      </c>
      <c r="BI54" t="str">
        <f t="shared" si="8"/>
        <v>{{1,500}|{2,500}|{3,500}|{4,500}}</v>
      </c>
      <c r="BN54">
        <f>'sheet1 (2)'!Y53</f>
        <v>443325</v>
      </c>
      <c r="BO54">
        <f>'sheet1 (2)'!Z53</f>
        <v>78750</v>
      </c>
      <c r="BP54">
        <f>'sheet1 (2)'!AA53</f>
        <v>1690648</v>
      </c>
      <c r="BR54">
        <f t="shared" si="9"/>
        <v>44332</v>
      </c>
      <c r="BS54">
        <f t="shared" si="9"/>
        <v>7875</v>
      </c>
      <c r="BT54">
        <f t="shared" si="9"/>
        <v>169064</v>
      </c>
      <c r="BV54">
        <f t="shared" si="10"/>
        <v>44332</v>
      </c>
      <c r="BW54">
        <f t="shared" si="10"/>
        <v>7875</v>
      </c>
      <c r="BX54">
        <f t="shared" si="10"/>
        <v>169064</v>
      </c>
      <c r="BZ54">
        <f t="shared" si="11"/>
        <v>44332</v>
      </c>
      <c r="CA54">
        <f t="shared" si="11"/>
        <v>7875</v>
      </c>
      <c r="CB54">
        <f t="shared" si="11"/>
        <v>169064</v>
      </c>
      <c r="CD54">
        <f t="shared" si="12"/>
        <v>44332</v>
      </c>
      <c r="CE54">
        <f t="shared" si="12"/>
        <v>7875</v>
      </c>
      <c r="CF54">
        <f t="shared" si="12"/>
        <v>169064</v>
      </c>
      <c r="CH54" t="str">
        <f t="shared" si="14"/>
        <v>{{5,1,1,44332,0}|</v>
      </c>
      <c r="CI54" t="str">
        <f t="shared" si="14"/>
        <v>{5,1,2,7875,0}|</v>
      </c>
      <c r="CJ54" t="str">
        <f t="shared" si="14"/>
        <v>{5,1,3,169064,3}}</v>
      </c>
      <c r="CK54" t="str">
        <f t="shared" si="14"/>
        <v/>
      </c>
      <c r="CL54" t="str">
        <f t="shared" si="14"/>
        <v>{{5,1,1,44332,0}|</v>
      </c>
      <c r="CM54" t="str">
        <f t="shared" si="14"/>
        <v>{5,1,2,7875,0}|</v>
      </c>
      <c r="CN54" t="str">
        <f t="shared" si="14"/>
        <v>{5,1,3,169064,3}}</v>
      </c>
      <c r="CO54" t="str">
        <f t="shared" si="14"/>
        <v/>
      </c>
      <c r="CP54" t="str">
        <f t="shared" si="14"/>
        <v>{{5,1,1,44332,0}|</v>
      </c>
      <c r="CQ54" t="str">
        <f t="shared" si="14"/>
        <v>{5,1,2,7875,0}|</v>
      </c>
      <c r="CR54" t="str">
        <f t="shared" si="14"/>
        <v>{5,1,3,169064,3}}</v>
      </c>
      <c r="CS54" t="str">
        <f t="shared" si="14"/>
        <v/>
      </c>
      <c r="CT54" t="str">
        <f t="shared" si="14"/>
        <v>{{5,1,1,44332,0}|</v>
      </c>
      <c r="CU54" t="str">
        <f t="shared" si="14"/>
        <v>{5,1,2,7875,0}|</v>
      </c>
      <c r="CV54" t="str">
        <f t="shared" si="14"/>
        <v>{5,1,3,169064,3}}</v>
      </c>
    </row>
    <row r="55" spans="7:100" x14ac:dyDescent="0.15">
      <c r="G55" t="s">
        <v>69</v>
      </c>
      <c r="H55" t="s">
        <v>87</v>
      </c>
      <c r="I55" t="s">
        <v>98</v>
      </c>
      <c r="J55" t="s">
        <v>95</v>
      </c>
      <c r="K55" t="s">
        <v>164</v>
      </c>
      <c r="L55" t="s">
        <v>103</v>
      </c>
      <c r="M55" t="s">
        <v>116</v>
      </c>
      <c r="N55" t="s">
        <v>112</v>
      </c>
      <c r="O55" t="s">
        <v>90</v>
      </c>
      <c r="P55" t="s">
        <v>113</v>
      </c>
      <c r="Q55" t="s">
        <v>96</v>
      </c>
      <c r="R55" t="s">
        <v>122</v>
      </c>
      <c r="S55" t="s">
        <v>159</v>
      </c>
      <c r="T55">
        <f t="shared" si="16"/>
        <v>3015</v>
      </c>
      <c r="U55">
        <f t="shared" si="16"/>
        <v>3017</v>
      </c>
      <c r="V55">
        <f t="shared" si="16"/>
        <v>3019</v>
      </c>
      <c r="W55">
        <f t="shared" si="16"/>
        <v>2000</v>
      </c>
      <c r="X55">
        <f t="shared" si="16"/>
        <v>4004</v>
      </c>
      <c r="Y55">
        <f t="shared" si="16"/>
        <v>4007</v>
      </c>
      <c r="Z55">
        <f t="shared" si="16"/>
        <v>4014</v>
      </c>
      <c r="AA55">
        <f t="shared" si="16"/>
        <v>4016</v>
      </c>
      <c r="AB55">
        <f t="shared" si="16"/>
        <v>2013</v>
      </c>
      <c r="AC55">
        <f t="shared" si="16"/>
        <v>3000</v>
      </c>
      <c r="AD55">
        <f t="shared" si="16"/>
        <v>3004</v>
      </c>
      <c r="AE55">
        <f t="shared" si="16"/>
        <v>3008</v>
      </c>
      <c r="AG55">
        <f>_xlfn.XLOOKUP(T55,[1]Sheet1!$A$1:$A$109,[1]Sheet1!$J$1:$J$109)</f>
        <v>1</v>
      </c>
      <c r="AH55">
        <f>_xlfn.XLOOKUP(U55,[1]Sheet1!$A$1:$A$109,[1]Sheet1!$J$1:$J$109)</f>
        <v>2</v>
      </c>
      <c r="AI55">
        <f>_xlfn.XLOOKUP(V55,[1]Sheet1!$A$1:$A$109,[1]Sheet1!$J$1:$J$109)</f>
        <v>2</v>
      </c>
      <c r="AJ55">
        <f>_xlfn.XLOOKUP(W55,[1]Sheet1!$A$1:$A$109,[1]Sheet1!$J$1:$J$109)</f>
        <v>1</v>
      </c>
      <c r="AK55">
        <f>_xlfn.XLOOKUP(X55,[1]Sheet1!$A$1:$A$109,[1]Sheet1!$J$1:$J$109)</f>
        <v>4</v>
      </c>
      <c r="AL55">
        <f>_xlfn.XLOOKUP(Y55,[1]Sheet1!$A$1:$A$109,[1]Sheet1!$J$1:$J$109)</f>
        <v>3</v>
      </c>
      <c r="AM55">
        <f>_xlfn.XLOOKUP(Z55,[1]Sheet1!$A$1:$A$109,[1]Sheet1!$J$1:$J$109)</f>
        <v>2</v>
      </c>
      <c r="AN55">
        <f>_xlfn.XLOOKUP(AA55,[1]Sheet1!$A$1:$A$109,[1]Sheet1!$J$1:$J$109)</f>
        <v>4</v>
      </c>
      <c r="AO55">
        <f>_xlfn.XLOOKUP(AB55,[1]Sheet1!$A$1:$A$109,[1]Sheet1!$J$1:$J$109)</f>
        <v>4</v>
      </c>
      <c r="AP55">
        <f>_xlfn.XLOOKUP(AC55,[1]Sheet1!$A$1:$A$109,[1]Sheet1!$J$1:$J$109)</f>
        <v>4</v>
      </c>
      <c r="AQ55">
        <f>_xlfn.XLOOKUP(AD55,[1]Sheet1!$A$1:$A$109,[1]Sheet1!$J$1:$J$109)</f>
        <v>3</v>
      </c>
      <c r="AR55">
        <f>_xlfn.XLOOKUP(AE55,[1]Sheet1!$A$1:$A$109,[1]Sheet1!$J$1:$J$109)</f>
        <v>1</v>
      </c>
      <c r="AT55">
        <f t="shared" si="15"/>
        <v>3</v>
      </c>
      <c r="AU55">
        <f t="shared" si="15"/>
        <v>3</v>
      </c>
      <c r="AV55">
        <f t="shared" si="15"/>
        <v>2</v>
      </c>
      <c r="AW55">
        <f t="shared" si="15"/>
        <v>4</v>
      </c>
      <c r="AX55">
        <v>49</v>
      </c>
      <c r="AY55">
        <f t="shared" si="6"/>
        <v>3</v>
      </c>
      <c r="AZ55">
        <f t="shared" si="7"/>
        <v>1</v>
      </c>
      <c r="BA55">
        <f t="shared" si="7"/>
        <v>1</v>
      </c>
      <c r="BB55">
        <f t="shared" si="7"/>
        <v>1.5</v>
      </c>
      <c r="BC55">
        <f t="shared" si="7"/>
        <v>0.75</v>
      </c>
      <c r="BE55">
        <v>500</v>
      </c>
      <c r="BF55">
        <v>500</v>
      </c>
      <c r="BG55">
        <v>500</v>
      </c>
      <c r="BH55">
        <v>500</v>
      </c>
      <c r="BI55" t="str">
        <f t="shared" si="8"/>
        <v>{{1,500}|{2,500}|{3,500}|{4,500}}</v>
      </c>
      <c r="BN55">
        <f>'sheet1 (2)'!Y54</f>
        <v>886651</v>
      </c>
      <c r="BO55">
        <f>'sheet1 (2)'!Z54</f>
        <v>136500</v>
      </c>
      <c r="BP55">
        <f>'sheet1 (2)'!AA54</f>
        <v>2930457</v>
      </c>
      <c r="BR55">
        <f t="shared" si="9"/>
        <v>88665</v>
      </c>
      <c r="BS55">
        <f t="shared" si="9"/>
        <v>13650</v>
      </c>
      <c r="BT55">
        <f t="shared" si="9"/>
        <v>293045</v>
      </c>
      <c r="BV55">
        <f t="shared" si="10"/>
        <v>88665</v>
      </c>
      <c r="BW55">
        <f t="shared" si="10"/>
        <v>13650</v>
      </c>
      <c r="BX55">
        <f t="shared" si="10"/>
        <v>293045</v>
      </c>
      <c r="BZ55">
        <f t="shared" si="11"/>
        <v>88665</v>
      </c>
      <c r="CA55">
        <f t="shared" si="11"/>
        <v>13650</v>
      </c>
      <c r="CB55">
        <f t="shared" si="11"/>
        <v>293045</v>
      </c>
      <c r="CD55">
        <f t="shared" si="12"/>
        <v>88665</v>
      </c>
      <c r="CE55">
        <f t="shared" si="12"/>
        <v>13650</v>
      </c>
      <c r="CF55">
        <f t="shared" si="12"/>
        <v>293045</v>
      </c>
      <c r="CH55" t="str">
        <f t="shared" si="14"/>
        <v>{{5,1,1,88665,0}|</v>
      </c>
      <c r="CI55" t="str">
        <f t="shared" si="14"/>
        <v>{5,1,2,13650,0}|</v>
      </c>
      <c r="CJ55" t="str">
        <f t="shared" si="14"/>
        <v>{5,1,3,293045,3}}</v>
      </c>
      <c r="CK55" t="str">
        <f t="shared" si="14"/>
        <v/>
      </c>
      <c r="CL55" t="str">
        <f t="shared" si="14"/>
        <v>{{5,1,1,88665,0}|</v>
      </c>
      <c r="CM55" t="str">
        <f t="shared" si="14"/>
        <v>{5,1,2,13650,0}|</v>
      </c>
      <c r="CN55" t="str">
        <f t="shared" si="14"/>
        <v>{5,1,3,293045,3}}</v>
      </c>
      <c r="CO55" t="str">
        <f t="shared" si="14"/>
        <v/>
      </c>
      <c r="CP55" t="str">
        <f t="shared" si="14"/>
        <v>{{5,1,1,88665,0}|</v>
      </c>
      <c r="CQ55" t="str">
        <f t="shared" si="14"/>
        <v>{5,1,2,13650,0}|</v>
      </c>
      <c r="CR55" t="str">
        <f t="shared" si="14"/>
        <v>{5,1,3,293045,3}}</v>
      </c>
      <c r="CS55" t="str">
        <f t="shared" si="14"/>
        <v/>
      </c>
      <c r="CT55" t="str">
        <f t="shared" si="14"/>
        <v>{{5,1,1,88665,0}|</v>
      </c>
      <c r="CU55" t="str">
        <f t="shared" si="14"/>
        <v>{5,1,2,13650,0}|</v>
      </c>
      <c r="CV55" t="str">
        <f t="shared" si="14"/>
        <v>{5,1,3,293045,3}}</v>
      </c>
    </row>
    <row r="56" spans="7:100" x14ac:dyDescent="0.15">
      <c r="G56" t="s">
        <v>70</v>
      </c>
      <c r="H56" t="s">
        <v>134</v>
      </c>
      <c r="I56" t="s">
        <v>95</v>
      </c>
      <c r="J56" t="s">
        <v>118</v>
      </c>
      <c r="K56" t="s">
        <v>104</v>
      </c>
      <c r="L56" t="s">
        <v>166</v>
      </c>
      <c r="M56" t="s">
        <v>132</v>
      </c>
      <c r="N56" t="s">
        <v>93</v>
      </c>
      <c r="O56" t="s">
        <v>157</v>
      </c>
      <c r="P56" t="s">
        <v>104</v>
      </c>
      <c r="Q56" t="s">
        <v>120</v>
      </c>
      <c r="R56" t="s">
        <v>134</v>
      </c>
      <c r="S56" t="s">
        <v>160</v>
      </c>
      <c r="T56">
        <f t="shared" si="16"/>
        <v>2010</v>
      </c>
      <c r="U56">
        <f t="shared" si="16"/>
        <v>3019</v>
      </c>
      <c r="V56">
        <f t="shared" si="16"/>
        <v>3003</v>
      </c>
      <c r="W56">
        <f t="shared" si="16"/>
        <v>2005</v>
      </c>
      <c r="X56">
        <f t="shared" si="16"/>
        <v>4028</v>
      </c>
      <c r="Y56">
        <f t="shared" si="16"/>
        <v>4015</v>
      </c>
      <c r="Z56">
        <f t="shared" si="16"/>
        <v>4036</v>
      </c>
      <c r="AA56">
        <f t="shared" si="16"/>
        <v>4021</v>
      </c>
      <c r="AB56">
        <f t="shared" si="16"/>
        <v>2005</v>
      </c>
      <c r="AC56">
        <f t="shared" si="16"/>
        <v>3010</v>
      </c>
      <c r="AD56">
        <f t="shared" si="16"/>
        <v>2010</v>
      </c>
      <c r="AE56">
        <f t="shared" si="16"/>
        <v>3018</v>
      </c>
      <c r="AG56">
        <f>_xlfn.XLOOKUP(T56,[1]Sheet1!$A$1:$A$109,[1]Sheet1!$J$1:$J$109)</f>
        <v>2</v>
      </c>
      <c r="AH56">
        <f>_xlfn.XLOOKUP(U56,[1]Sheet1!$A$1:$A$109,[1]Sheet1!$J$1:$J$109)</f>
        <v>2</v>
      </c>
      <c r="AI56">
        <f>_xlfn.XLOOKUP(V56,[1]Sheet1!$A$1:$A$109,[1]Sheet1!$J$1:$J$109)</f>
        <v>3</v>
      </c>
      <c r="AJ56">
        <f>_xlfn.XLOOKUP(W56,[1]Sheet1!$A$1:$A$109,[1]Sheet1!$J$1:$J$109)</f>
        <v>2</v>
      </c>
      <c r="AK56">
        <f>_xlfn.XLOOKUP(X56,[1]Sheet1!$A$1:$A$109,[1]Sheet1!$J$1:$J$109)</f>
        <v>1</v>
      </c>
      <c r="AL56">
        <f>_xlfn.XLOOKUP(Y56,[1]Sheet1!$A$1:$A$109,[1]Sheet1!$J$1:$J$109)</f>
        <v>1</v>
      </c>
      <c r="AM56">
        <f>_xlfn.XLOOKUP(Z56,[1]Sheet1!$A$1:$A$109,[1]Sheet1!$J$1:$J$109)</f>
        <v>4</v>
      </c>
      <c r="AN56">
        <f>_xlfn.XLOOKUP(AA56,[1]Sheet1!$A$1:$A$109,[1]Sheet1!$J$1:$J$109)</f>
        <v>3</v>
      </c>
      <c r="AO56">
        <f>_xlfn.XLOOKUP(AB56,[1]Sheet1!$A$1:$A$109,[1]Sheet1!$J$1:$J$109)</f>
        <v>2</v>
      </c>
      <c r="AP56">
        <f>_xlfn.XLOOKUP(AC56,[1]Sheet1!$A$1:$A$109,[1]Sheet1!$J$1:$J$109)</f>
        <v>2</v>
      </c>
      <c r="AQ56">
        <f>_xlfn.XLOOKUP(AD56,[1]Sheet1!$A$1:$A$109,[1]Sheet1!$J$1:$J$109)</f>
        <v>2</v>
      </c>
      <c r="AR56">
        <f>_xlfn.XLOOKUP(AE56,[1]Sheet1!$A$1:$A$109,[1]Sheet1!$J$1:$J$109)</f>
        <v>4</v>
      </c>
      <c r="AT56">
        <f t="shared" si="15"/>
        <v>2</v>
      </c>
      <c r="AU56">
        <f t="shared" si="15"/>
        <v>6</v>
      </c>
      <c r="AV56">
        <f t="shared" si="15"/>
        <v>2</v>
      </c>
      <c r="AW56">
        <f t="shared" si="15"/>
        <v>2</v>
      </c>
      <c r="AX56">
        <v>50</v>
      </c>
      <c r="AY56">
        <f t="shared" si="6"/>
        <v>3</v>
      </c>
      <c r="AZ56">
        <f t="shared" si="7"/>
        <v>1.5</v>
      </c>
      <c r="BA56">
        <f t="shared" si="7"/>
        <v>0.5</v>
      </c>
      <c r="BB56">
        <f t="shared" si="7"/>
        <v>1.5</v>
      </c>
      <c r="BC56">
        <f t="shared" si="7"/>
        <v>1.5</v>
      </c>
      <c r="BE56">
        <v>500</v>
      </c>
      <c r="BF56">
        <v>500</v>
      </c>
      <c r="BG56">
        <v>500</v>
      </c>
      <c r="BH56">
        <v>500</v>
      </c>
      <c r="BI56" t="str">
        <f t="shared" si="8"/>
        <v>{{1,500}|{2,500}|{3,500}|{4,500}}</v>
      </c>
      <c r="BN56">
        <f>'sheet1 (2)'!Y55</f>
        <v>1045947</v>
      </c>
      <c r="BO56">
        <f>'sheet1 (2)'!Z55</f>
        <v>831600</v>
      </c>
      <c r="BP56">
        <f>'sheet1 (2)'!AA55</f>
        <v>17853246</v>
      </c>
      <c r="BR56">
        <f t="shared" si="9"/>
        <v>104594</v>
      </c>
      <c r="BS56">
        <f t="shared" si="9"/>
        <v>83160</v>
      </c>
      <c r="BT56">
        <f t="shared" si="9"/>
        <v>1785324</v>
      </c>
      <c r="BV56">
        <f t="shared" si="10"/>
        <v>104594</v>
      </c>
      <c r="BW56">
        <f t="shared" si="10"/>
        <v>83160</v>
      </c>
      <c r="BX56">
        <f t="shared" si="10"/>
        <v>1785324</v>
      </c>
      <c r="BZ56">
        <f t="shared" si="11"/>
        <v>104594</v>
      </c>
      <c r="CA56">
        <f t="shared" si="11"/>
        <v>83160</v>
      </c>
      <c r="CB56">
        <f t="shared" si="11"/>
        <v>1785324</v>
      </c>
      <c r="CD56">
        <f t="shared" si="12"/>
        <v>104594</v>
      </c>
      <c r="CE56">
        <f t="shared" si="12"/>
        <v>83160</v>
      </c>
      <c r="CF56">
        <f t="shared" si="12"/>
        <v>1785324</v>
      </c>
      <c r="CH56" t="str">
        <f t="shared" ref="CH56:CV72" si="17">BR$6&amp;BR56&amp;BR$5</f>
        <v>{{5,1,1,104594,0}|</v>
      </c>
      <c r="CI56" t="str">
        <f t="shared" si="17"/>
        <v>{5,1,2,83160,0}|</v>
      </c>
      <c r="CJ56" t="str">
        <f t="shared" si="17"/>
        <v>{5,1,3,1785324,3}}</v>
      </c>
      <c r="CK56" t="str">
        <f t="shared" si="17"/>
        <v/>
      </c>
      <c r="CL56" t="str">
        <f t="shared" si="17"/>
        <v>{{5,1,1,104594,0}|</v>
      </c>
      <c r="CM56" t="str">
        <f t="shared" si="17"/>
        <v>{5,1,2,83160,0}|</v>
      </c>
      <c r="CN56" t="str">
        <f t="shared" si="17"/>
        <v>{5,1,3,1785324,3}}</v>
      </c>
      <c r="CO56" t="str">
        <f t="shared" si="17"/>
        <v/>
      </c>
      <c r="CP56" t="str">
        <f t="shared" si="17"/>
        <v>{{5,1,1,104594,0}|</v>
      </c>
      <c r="CQ56" t="str">
        <f t="shared" si="17"/>
        <v>{5,1,2,83160,0}|</v>
      </c>
      <c r="CR56" t="str">
        <f t="shared" si="17"/>
        <v>{5,1,3,1785324,3}}</v>
      </c>
      <c r="CS56" t="str">
        <f t="shared" si="17"/>
        <v/>
      </c>
      <c r="CT56" t="str">
        <f t="shared" si="17"/>
        <v>{{5,1,1,104594,0}|</v>
      </c>
      <c r="CU56" t="str">
        <f t="shared" si="17"/>
        <v>{5,1,2,83160,0}|</v>
      </c>
      <c r="CV56" t="str">
        <f t="shared" si="17"/>
        <v>{5,1,3,1785324,3}}</v>
      </c>
    </row>
    <row r="57" spans="7:100" x14ac:dyDescent="0.15">
      <c r="G57" t="s">
        <v>71</v>
      </c>
      <c r="H57" t="s">
        <v>98</v>
      </c>
      <c r="I57" t="s">
        <v>108</v>
      </c>
      <c r="J57" t="s">
        <v>115</v>
      </c>
      <c r="K57" t="s">
        <v>106</v>
      </c>
      <c r="L57" t="s">
        <v>132</v>
      </c>
      <c r="M57" t="s">
        <v>142</v>
      </c>
      <c r="N57" t="s">
        <v>109</v>
      </c>
      <c r="O57" t="s">
        <v>111</v>
      </c>
      <c r="P57" t="s">
        <v>89</v>
      </c>
      <c r="Q57" t="s">
        <v>95</v>
      </c>
      <c r="R57" t="s">
        <v>129</v>
      </c>
      <c r="S57" t="s">
        <v>161</v>
      </c>
      <c r="T57">
        <f t="shared" si="16"/>
        <v>3017</v>
      </c>
      <c r="U57">
        <f t="shared" si="16"/>
        <v>3021</v>
      </c>
      <c r="V57">
        <f t="shared" si="16"/>
        <v>2004</v>
      </c>
      <c r="W57">
        <f t="shared" si="16"/>
        <v>2007</v>
      </c>
      <c r="X57">
        <f t="shared" si="16"/>
        <v>4015</v>
      </c>
      <c r="Y57">
        <f t="shared" si="16"/>
        <v>4019</v>
      </c>
      <c r="Z57">
        <f t="shared" si="16"/>
        <v>4023</v>
      </c>
      <c r="AA57">
        <f t="shared" si="16"/>
        <v>4027</v>
      </c>
      <c r="AB57">
        <f t="shared" si="16"/>
        <v>3016</v>
      </c>
      <c r="AC57">
        <f t="shared" si="16"/>
        <v>3019</v>
      </c>
      <c r="AD57">
        <f t="shared" si="16"/>
        <v>2003</v>
      </c>
      <c r="AE57">
        <f t="shared" si="16"/>
        <v>2006</v>
      </c>
      <c r="AG57">
        <f>_xlfn.XLOOKUP(T57,[1]Sheet1!$A$1:$A$109,[1]Sheet1!$J$1:$J$109)</f>
        <v>2</v>
      </c>
      <c r="AH57">
        <f>_xlfn.XLOOKUP(U57,[1]Sheet1!$A$1:$A$109,[1]Sheet1!$J$1:$J$109)</f>
        <v>3</v>
      </c>
      <c r="AI57">
        <f>_xlfn.XLOOKUP(V57,[1]Sheet1!$A$1:$A$109,[1]Sheet1!$J$1:$J$109)</f>
        <v>2</v>
      </c>
      <c r="AJ57">
        <f>_xlfn.XLOOKUP(W57,[1]Sheet1!$A$1:$A$109,[1]Sheet1!$J$1:$J$109)</f>
        <v>4</v>
      </c>
      <c r="AK57">
        <f>_xlfn.XLOOKUP(X57,[1]Sheet1!$A$1:$A$109,[1]Sheet1!$J$1:$J$109)</f>
        <v>1</v>
      </c>
      <c r="AL57">
        <f>_xlfn.XLOOKUP(Y57,[1]Sheet1!$A$1:$A$109,[1]Sheet1!$J$1:$J$109)</f>
        <v>3</v>
      </c>
      <c r="AM57">
        <f>_xlfn.XLOOKUP(Z57,[1]Sheet1!$A$1:$A$109,[1]Sheet1!$J$1:$J$109)</f>
        <v>4</v>
      </c>
      <c r="AN57">
        <f>_xlfn.XLOOKUP(AA57,[1]Sheet1!$A$1:$A$109,[1]Sheet1!$J$1:$J$109)</f>
        <v>2</v>
      </c>
      <c r="AO57">
        <f>_xlfn.XLOOKUP(AB57,[1]Sheet1!$A$1:$A$109,[1]Sheet1!$J$1:$J$109)</f>
        <v>2</v>
      </c>
      <c r="AP57">
        <f>_xlfn.XLOOKUP(AC57,[1]Sheet1!$A$1:$A$109,[1]Sheet1!$J$1:$J$109)</f>
        <v>2</v>
      </c>
      <c r="AQ57">
        <f>_xlfn.XLOOKUP(AD57,[1]Sheet1!$A$1:$A$109,[1]Sheet1!$J$1:$J$109)</f>
        <v>1</v>
      </c>
      <c r="AR57">
        <f>_xlfn.XLOOKUP(AE57,[1]Sheet1!$A$1:$A$109,[1]Sheet1!$J$1:$J$109)</f>
        <v>4</v>
      </c>
      <c r="AT57">
        <f t="shared" si="15"/>
        <v>2</v>
      </c>
      <c r="AU57">
        <f t="shared" si="15"/>
        <v>5</v>
      </c>
      <c r="AV57">
        <f t="shared" si="15"/>
        <v>2</v>
      </c>
      <c r="AW57">
        <f t="shared" si="15"/>
        <v>3</v>
      </c>
      <c r="AX57">
        <v>51</v>
      </c>
      <c r="AY57">
        <f t="shared" si="6"/>
        <v>3</v>
      </c>
      <c r="AZ57">
        <f t="shared" si="7"/>
        <v>1.5</v>
      </c>
      <c r="BA57">
        <f t="shared" si="7"/>
        <v>0.6</v>
      </c>
      <c r="BB57">
        <f t="shared" si="7"/>
        <v>1.5</v>
      </c>
      <c r="BC57">
        <f t="shared" si="7"/>
        <v>1</v>
      </c>
      <c r="BE57">
        <v>500</v>
      </c>
      <c r="BF57">
        <v>500</v>
      </c>
      <c r="BG57">
        <v>500</v>
      </c>
      <c r="BH57">
        <v>500</v>
      </c>
      <c r="BI57" t="str">
        <f t="shared" si="8"/>
        <v>{{1,500}|{2,500}|{3,500}|{4,500}}</v>
      </c>
      <c r="BN57">
        <f>'sheet1 (2)'!Y56</f>
        <v>1586955</v>
      </c>
      <c r="BO57">
        <f>'sheet1 (2)'!Z56</f>
        <v>980000</v>
      </c>
      <c r="BP57">
        <f>'sheet1 (2)'!AA56</f>
        <v>21039179</v>
      </c>
      <c r="BR57">
        <f t="shared" si="9"/>
        <v>158695</v>
      </c>
      <c r="BS57">
        <f t="shared" si="9"/>
        <v>98000</v>
      </c>
      <c r="BT57">
        <f t="shared" si="9"/>
        <v>2103917</v>
      </c>
      <c r="BV57">
        <f t="shared" si="10"/>
        <v>158695</v>
      </c>
      <c r="BW57">
        <f t="shared" si="10"/>
        <v>98000</v>
      </c>
      <c r="BX57">
        <f t="shared" si="10"/>
        <v>2103917</v>
      </c>
      <c r="BZ57">
        <f t="shared" si="11"/>
        <v>158695</v>
      </c>
      <c r="CA57">
        <f t="shared" si="11"/>
        <v>98000</v>
      </c>
      <c r="CB57">
        <f t="shared" si="11"/>
        <v>2103917</v>
      </c>
      <c r="CD57">
        <f t="shared" si="12"/>
        <v>158695</v>
      </c>
      <c r="CE57">
        <f t="shared" si="12"/>
        <v>98000</v>
      </c>
      <c r="CF57">
        <f t="shared" si="12"/>
        <v>2103917</v>
      </c>
      <c r="CH57" t="str">
        <f t="shared" si="17"/>
        <v>{{5,1,1,158695,0}|</v>
      </c>
      <c r="CI57" t="str">
        <f t="shared" si="17"/>
        <v>{5,1,2,98000,0}|</v>
      </c>
      <c r="CJ57" t="str">
        <f t="shared" si="17"/>
        <v>{5,1,3,2103917,3}}</v>
      </c>
      <c r="CK57" t="str">
        <f t="shared" si="17"/>
        <v/>
      </c>
      <c r="CL57" t="str">
        <f t="shared" si="17"/>
        <v>{{5,1,1,158695,0}|</v>
      </c>
      <c r="CM57" t="str">
        <f t="shared" si="17"/>
        <v>{5,1,2,98000,0}|</v>
      </c>
      <c r="CN57" t="str">
        <f t="shared" si="17"/>
        <v>{5,1,3,2103917,3}}</v>
      </c>
      <c r="CO57" t="str">
        <f t="shared" si="17"/>
        <v/>
      </c>
      <c r="CP57" t="str">
        <f t="shared" si="17"/>
        <v>{{5,1,1,158695,0}|</v>
      </c>
      <c r="CQ57" t="str">
        <f t="shared" si="17"/>
        <v>{5,1,2,98000,0}|</v>
      </c>
      <c r="CR57" t="str">
        <f t="shared" si="17"/>
        <v>{5,1,3,2103917,3}}</v>
      </c>
      <c r="CS57" t="str">
        <f t="shared" si="17"/>
        <v/>
      </c>
      <c r="CT57" t="str">
        <f t="shared" si="17"/>
        <v>{{5,1,1,158695,0}|</v>
      </c>
      <c r="CU57" t="str">
        <f t="shared" si="17"/>
        <v>{5,1,2,98000,0}|</v>
      </c>
      <c r="CV57" t="str">
        <f t="shared" si="17"/>
        <v>{5,1,3,2103917,3}}</v>
      </c>
    </row>
    <row r="58" spans="7:100" x14ac:dyDescent="0.15">
      <c r="G58" t="s">
        <v>72</v>
      </c>
      <c r="H58" t="s">
        <v>131</v>
      </c>
      <c r="I58" t="s">
        <v>164</v>
      </c>
      <c r="J58" t="s">
        <v>145</v>
      </c>
      <c r="K58" t="s">
        <v>88</v>
      </c>
      <c r="L58" t="s">
        <v>100</v>
      </c>
      <c r="M58" t="s">
        <v>109</v>
      </c>
      <c r="N58" t="s">
        <v>136</v>
      </c>
      <c r="O58" t="s">
        <v>91</v>
      </c>
      <c r="P58" t="s">
        <v>118</v>
      </c>
      <c r="Q58" t="s">
        <v>105</v>
      </c>
      <c r="R58" t="s">
        <v>87</v>
      </c>
      <c r="S58" t="s">
        <v>162</v>
      </c>
      <c r="T58">
        <f t="shared" si="16"/>
        <v>2011</v>
      </c>
      <c r="U58">
        <f t="shared" si="16"/>
        <v>2000</v>
      </c>
      <c r="V58">
        <f t="shared" si="16"/>
        <v>3009</v>
      </c>
      <c r="W58">
        <f t="shared" si="16"/>
        <v>2009</v>
      </c>
      <c r="X58">
        <f t="shared" si="16"/>
        <v>4038</v>
      </c>
      <c r="Y58">
        <f t="shared" si="16"/>
        <v>4023</v>
      </c>
      <c r="Z58">
        <f t="shared" si="16"/>
        <v>4012</v>
      </c>
      <c r="AA58">
        <f t="shared" si="16"/>
        <v>4035</v>
      </c>
      <c r="AB58">
        <f t="shared" si="16"/>
        <v>3003</v>
      </c>
      <c r="AC58">
        <f t="shared" si="16"/>
        <v>2006</v>
      </c>
      <c r="AD58">
        <f t="shared" si="16"/>
        <v>3015</v>
      </c>
      <c r="AE58">
        <f t="shared" si="16"/>
        <v>2016</v>
      </c>
      <c r="AG58">
        <f>_xlfn.XLOOKUP(T58,[1]Sheet1!$A$1:$A$109,[1]Sheet1!$J$1:$J$109)</f>
        <v>2</v>
      </c>
      <c r="AH58">
        <f>_xlfn.XLOOKUP(U58,[1]Sheet1!$A$1:$A$109,[1]Sheet1!$J$1:$J$109)</f>
        <v>1</v>
      </c>
      <c r="AI58">
        <f>_xlfn.XLOOKUP(V58,[1]Sheet1!$A$1:$A$109,[1]Sheet1!$J$1:$J$109)</f>
        <v>1</v>
      </c>
      <c r="AJ58">
        <f>_xlfn.XLOOKUP(W58,[1]Sheet1!$A$1:$A$109,[1]Sheet1!$J$1:$J$109)</f>
        <v>3</v>
      </c>
      <c r="AK58">
        <f>_xlfn.XLOOKUP(X58,[1]Sheet1!$A$1:$A$109,[1]Sheet1!$J$1:$J$109)</f>
        <v>2</v>
      </c>
      <c r="AL58">
        <f>_xlfn.XLOOKUP(Y58,[1]Sheet1!$A$1:$A$109,[1]Sheet1!$J$1:$J$109)</f>
        <v>4</v>
      </c>
      <c r="AM58">
        <f>_xlfn.XLOOKUP(Z58,[1]Sheet1!$A$1:$A$109,[1]Sheet1!$J$1:$J$109)</f>
        <v>3</v>
      </c>
      <c r="AN58">
        <f>_xlfn.XLOOKUP(AA58,[1]Sheet1!$A$1:$A$109,[1]Sheet1!$J$1:$J$109)</f>
        <v>2</v>
      </c>
      <c r="AO58">
        <f>_xlfn.XLOOKUP(AB58,[1]Sheet1!$A$1:$A$109,[1]Sheet1!$J$1:$J$109)</f>
        <v>3</v>
      </c>
      <c r="AP58">
        <f>_xlfn.XLOOKUP(AC58,[1]Sheet1!$A$1:$A$109,[1]Sheet1!$J$1:$J$109)</f>
        <v>4</v>
      </c>
      <c r="AQ58">
        <f>_xlfn.XLOOKUP(AD58,[1]Sheet1!$A$1:$A$109,[1]Sheet1!$J$1:$J$109)</f>
        <v>1</v>
      </c>
      <c r="AR58">
        <f>_xlfn.XLOOKUP(AE58,[1]Sheet1!$A$1:$A$109,[1]Sheet1!$J$1:$J$109)</f>
        <v>2</v>
      </c>
      <c r="AT58">
        <f t="shared" si="15"/>
        <v>3</v>
      </c>
      <c r="AU58">
        <f t="shared" si="15"/>
        <v>4</v>
      </c>
      <c r="AV58">
        <f t="shared" si="15"/>
        <v>3</v>
      </c>
      <c r="AW58">
        <f t="shared" si="15"/>
        <v>2</v>
      </c>
      <c r="AX58">
        <v>52</v>
      </c>
      <c r="AY58">
        <f t="shared" si="6"/>
        <v>3</v>
      </c>
      <c r="AZ58">
        <f t="shared" si="7"/>
        <v>1</v>
      </c>
      <c r="BA58">
        <f t="shared" si="7"/>
        <v>0.75</v>
      </c>
      <c r="BB58">
        <f t="shared" si="7"/>
        <v>1</v>
      </c>
      <c r="BC58">
        <f t="shared" si="7"/>
        <v>1.5</v>
      </c>
      <c r="BE58">
        <v>500</v>
      </c>
      <c r="BF58">
        <v>500</v>
      </c>
      <c r="BG58">
        <v>500</v>
      </c>
      <c r="BH58">
        <v>500</v>
      </c>
      <c r="BI58" t="str">
        <f t="shared" si="8"/>
        <v>{{1,500}|{2,500}|{3,500}|{4,500}}</v>
      </c>
      <c r="BN58">
        <f>'sheet1 (2)'!Y57</f>
        <v>3732951</v>
      </c>
      <c r="BO58">
        <f>'sheet1 (2)'!Z57</f>
        <v>6496000</v>
      </c>
      <c r="BP58">
        <f>'sheet1 (2)'!AA57</f>
        <v>139459701</v>
      </c>
      <c r="BR58">
        <f t="shared" si="9"/>
        <v>373295</v>
      </c>
      <c r="BS58">
        <f t="shared" si="9"/>
        <v>649600</v>
      </c>
      <c r="BT58">
        <f t="shared" si="9"/>
        <v>13945970</v>
      </c>
      <c r="BV58">
        <f t="shared" si="10"/>
        <v>373295</v>
      </c>
      <c r="BW58">
        <f t="shared" si="10"/>
        <v>649600</v>
      </c>
      <c r="BX58">
        <f t="shared" si="10"/>
        <v>13945970</v>
      </c>
      <c r="BZ58">
        <f t="shared" si="11"/>
        <v>373295</v>
      </c>
      <c r="CA58">
        <f t="shared" si="11"/>
        <v>649600</v>
      </c>
      <c r="CB58">
        <f t="shared" si="11"/>
        <v>13945970</v>
      </c>
      <c r="CD58">
        <f t="shared" si="12"/>
        <v>373295</v>
      </c>
      <c r="CE58">
        <f t="shared" si="12"/>
        <v>649600</v>
      </c>
      <c r="CF58">
        <f t="shared" si="12"/>
        <v>13945970</v>
      </c>
      <c r="CH58" t="str">
        <f t="shared" si="17"/>
        <v>{{5,1,1,373295,0}|</v>
      </c>
      <c r="CI58" t="str">
        <f t="shared" si="17"/>
        <v>{5,1,2,649600,0}|</v>
      </c>
      <c r="CJ58" t="str">
        <f t="shared" si="17"/>
        <v>{5,1,3,13945970,3}}</v>
      </c>
      <c r="CK58" t="str">
        <f t="shared" si="17"/>
        <v/>
      </c>
      <c r="CL58" t="str">
        <f t="shared" si="17"/>
        <v>{{5,1,1,373295,0}|</v>
      </c>
      <c r="CM58" t="str">
        <f t="shared" si="17"/>
        <v>{5,1,2,649600,0}|</v>
      </c>
      <c r="CN58" t="str">
        <f t="shared" si="17"/>
        <v>{5,1,3,13945970,3}}</v>
      </c>
      <c r="CO58" t="str">
        <f t="shared" si="17"/>
        <v/>
      </c>
      <c r="CP58" t="str">
        <f t="shared" si="17"/>
        <v>{{5,1,1,373295,0}|</v>
      </c>
      <c r="CQ58" t="str">
        <f t="shared" si="17"/>
        <v>{5,1,2,649600,0}|</v>
      </c>
      <c r="CR58" t="str">
        <f t="shared" si="17"/>
        <v>{5,1,3,13945970,3}}</v>
      </c>
      <c r="CS58" t="str">
        <f t="shared" si="17"/>
        <v/>
      </c>
      <c r="CT58" t="str">
        <f t="shared" si="17"/>
        <v>{{5,1,1,373295,0}|</v>
      </c>
      <c r="CU58" t="str">
        <f t="shared" si="17"/>
        <v>{5,1,2,649600,0}|</v>
      </c>
      <c r="CV58" t="str">
        <f t="shared" si="17"/>
        <v>{5,1,3,13945970,3}}</v>
      </c>
    </row>
    <row r="59" spans="7:100" x14ac:dyDescent="0.15">
      <c r="G59" t="s">
        <v>73</v>
      </c>
      <c r="H59" t="s">
        <v>99</v>
      </c>
      <c r="I59" t="s">
        <v>129</v>
      </c>
      <c r="J59" t="s">
        <v>106</v>
      </c>
      <c r="K59" t="s">
        <v>113</v>
      </c>
      <c r="L59" t="s">
        <v>109</v>
      </c>
      <c r="M59" t="s">
        <v>166</v>
      </c>
      <c r="N59" t="s">
        <v>93</v>
      </c>
      <c r="O59" t="s">
        <v>102</v>
      </c>
      <c r="P59" t="s">
        <v>106</v>
      </c>
      <c r="Q59" t="s">
        <v>113</v>
      </c>
      <c r="R59" t="s">
        <v>122</v>
      </c>
      <c r="S59" t="s">
        <v>163</v>
      </c>
      <c r="T59">
        <f t="shared" si="16"/>
        <v>3018</v>
      </c>
      <c r="U59">
        <f t="shared" si="16"/>
        <v>2003</v>
      </c>
      <c r="V59">
        <f t="shared" si="16"/>
        <v>2007</v>
      </c>
      <c r="W59">
        <f t="shared" si="16"/>
        <v>2013</v>
      </c>
      <c r="X59">
        <f t="shared" si="16"/>
        <v>4023</v>
      </c>
      <c r="Y59">
        <f t="shared" si="16"/>
        <v>4028</v>
      </c>
      <c r="Z59">
        <f t="shared" si="16"/>
        <v>4036</v>
      </c>
      <c r="AA59">
        <f t="shared" si="16"/>
        <v>4002</v>
      </c>
      <c r="AB59">
        <f t="shared" si="16"/>
        <v>2007</v>
      </c>
      <c r="AC59">
        <f t="shared" si="16"/>
        <v>2013</v>
      </c>
      <c r="AD59">
        <f t="shared" si="16"/>
        <v>3004</v>
      </c>
      <c r="AE59">
        <f t="shared" si="16"/>
        <v>3010</v>
      </c>
      <c r="AG59">
        <f>_xlfn.XLOOKUP(T59,[1]Sheet1!$A$1:$A$109,[1]Sheet1!$J$1:$J$109)</f>
        <v>4</v>
      </c>
      <c r="AH59">
        <f>_xlfn.XLOOKUP(U59,[1]Sheet1!$A$1:$A$109,[1]Sheet1!$J$1:$J$109)</f>
        <v>1</v>
      </c>
      <c r="AI59">
        <f>_xlfn.XLOOKUP(V59,[1]Sheet1!$A$1:$A$109,[1]Sheet1!$J$1:$J$109)</f>
        <v>4</v>
      </c>
      <c r="AJ59">
        <f>_xlfn.XLOOKUP(W59,[1]Sheet1!$A$1:$A$109,[1]Sheet1!$J$1:$J$109)</f>
        <v>4</v>
      </c>
      <c r="AK59">
        <f>_xlfn.XLOOKUP(X59,[1]Sheet1!$A$1:$A$109,[1]Sheet1!$J$1:$J$109)</f>
        <v>4</v>
      </c>
      <c r="AL59">
        <f>_xlfn.XLOOKUP(Y59,[1]Sheet1!$A$1:$A$109,[1]Sheet1!$J$1:$J$109)</f>
        <v>1</v>
      </c>
      <c r="AM59">
        <f>_xlfn.XLOOKUP(Z59,[1]Sheet1!$A$1:$A$109,[1]Sheet1!$J$1:$J$109)</f>
        <v>4</v>
      </c>
      <c r="AN59">
        <f>_xlfn.XLOOKUP(AA59,[1]Sheet1!$A$1:$A$109,[1]Sheet1!$J$1:$J$109)</f>
        <v>4</v>
      </c>
      <c r="AO59">
        <f>_xlfn.XLOOKUP(AB59,[1]Sheet1!$A$1:$A$109,[1]Sheet1!$J$1:$J$109)</f>
        <v>4</v>
      </c>
      <c r="AP59">
        <f>_xlfn.XLOOKUP(AC59,[1]Sheet1!$A$1:$A$109,[1]Sheet1!$J$1:$J$109)</f>
        <v>4</v>
      </c>
      <c r="AQ59">
        <f>_xlfn.XLOOKUP(AD59,[1]Sheet1!$A$1:$A$109,[1]Sheet1!$J$1:$J$109)</f>
        <v>3</v>
      </c>
      <c r="AR59">
        <f>_xlfn.XLOOKUP(AE59,[1]Sheet1!$A$1:$A$109,[1]Sheet1!$J$1:$J$109)</f>
        <v>2</v>
      </c>
      <c r="AT59">
        <f t="shared" si="15"/>
        <v>2</v>
      </c>
      <c r="AU59">
        <f t="shared" si="15"/>
        <v>1</v>
      </c>
      <c r="AV59">
        <f t="shared" si="15"/>
        <v>1</v>
      </c>
      <c r="AW59">
        <f t="shared" si="15"/>
        <v>8</v>
      </c>
      <c r="AX59">
        <v>53</v>
      </c>
      <c r="AY59">
        <f t="shared" si="6"/>
        <v>3</v>
      </c>
      <c r="AZ59">
        <f t="shared" si="7"/>
        <v>1.5</v>
      </c>
      <c r="BA59">
        <f t="shared" si="7"/>
        <v>3</v>
      </c>
      <c r="BB59">
        <f t="shared" si="7"/>
        <v>3</v>
      </c>
      <c r="BC59">
        <f t="shared" si="7"/>
        <v>0.375</v>
      </c>
      <c r="BE59">
        <v>500</v>
      </c>
      <c r="BF59">
        <v>500</v>
      </c>
      <c r="BG59">
        <v>500</v>
      </c>
      <c r="BH59">
        <v>500</v>
      </c>
      <c r="BI59" t="str">
        <f t="shared" si="8"/>
        <v>{{1,500}|{2,500}|{3,500}|{4,500}}</v>
      </c>
      <c r="BN59">
        <f>'sheet1 (2)'!Y58</f>
        <v>4304014</v>
      </c>
      <c r="BO59">
        <f>'sheet1 (2)'!Z58</f>
        <v>8400000</v>
      </c>
      <c r="BP59">
        <f>'sheet1 (2)'!AA58</f>
        <v>180335820</v>
      </c>
      <c r="BR59">
        <f t="shared" si="9"/>
        <v>430401</v>
      </c>
      <c r="BS59">
        <f t="shared" si="9"/>
        <v>840000</v>
      </c>
      <c r="BT59">
        <f t="shared" si="9"/>
        <v>18033582</v>
      </c>
      <c r="BV59">
        <f t="shared" si="10"/>
        <v>430401</v>
      </c>
      <c r="BW59">
        <f t="shared" si="10"/>
        <v>840000</v>
      </c>
      <c r="BX59">
        <f t="shared" si="10"/>
        <v>18033582</v>
      </c>
      <c r="BZ59">
        <f t="shared" si="11"/>
        <v>430401</v>
      </c>
      <c r="CA59">
        <f t="shared" si="11"/>
        <v>840000</v>
      </c>
      <c r="CB59">
        <f t="shared" si="11"/>
        <v>18033582</v>
      </c>
      <c r="CD59">
        <f t="shared" si="12"/>
        <v>430401</v>
      </c>
      <c r="CE59">
        <f t="shared" si="12"/>
        <v>840000</v>
      </c>
      <c r="CF59">
        <f t="shared" si="12"/>
        <v>18033582</v>
      </c>
      <c r="CH59" t="str">
        <f t="shared" si="17"/>
        <v>{{5,1,1,430401,0}|</v>
      </c>
      <c r="CI59" t="str">
        <f t="shared" si="17"/>
        <v>{5,1,2,840000,0}|</v>
      </c>
      <c r="CJ59" t="str">
        <f t="shared" si="17"/>
        <v>{5,1,3,18033582,3}}</v>
      </c>
      <c r="CK59" t="str">
        <f t="shared" si="17"/>
        <v/>
      </c>
      <c r="CL59" t="str">
        <f t="shared" si="17"/>
        <v>{{5,1,1,430401,0}|</v>
      </c>
      <c r="CM59" t="str">
        <f t="shared" si="17"/>
        <v>{5,1,2,840000,0}|</v>
      </c>
      <c r="CN59" t="str">
        <f t="shared" si="17"/>
        <v>{5,1,3,18033582,3}}</v>
      </c>
      <c r="CO59" t="str">
        <f t="shared" si="17"/>
        <v/>
      </c>
      <c r="CP59" t="str">
        <f t="shared" si="17"/>
        <v>{{5,1,1,430401,0}|</v>
      </c>
      <c r="CQ59" t="str">
        <f t="shared" si="17"/>
        <v>{5,1,2,840000,0}|</v>
      </c>
      <c r="CR59" t="str">
        <f t="shared" si="17"/>
        <v>{5,1,3,18033582,3}}</v>
      </c>
      <c r="CS59" t="str">
        <f t="shared" si="17"/>
        <v/>
      </c>
      <c r="CT59" t="str">
        <f t="shared" si="17"/>
        <v>{{5,1,1,430401,0}|</v>
      </c>
      <c r="CU59" t="str">
        <f t="shared" si="17"/>
        <v>{5,1,2,840000,0}|</v>
      </c>
      <c r="CV59" t="str">
        <f t="shared" si="17"/>
        <v>{5,1,3,18033582,3}}</v>
      </c>
    </row>
    <row r="60" spans="7:100" x14ac:dyDescent="0.15">
      <c r="G60" t="s">
        <v>74</v>
      </c>
      <c r="H60" t="s">
        <v>113</v>
      </c>
      <c r="I60" t="s">
        <v>115</v>
      </c>
      <c r="J60" t="s">
        <v>87</v>
      </c>
      <c r="K60" t="s">
        <v>96</v>
      </c>
      <c r="L60" t="s">
        <v>116</v>
      </c>
      <c r="M60" t="s">
        <v>91</v>
      </c>
      <c r="N60" t="s">
        <v>128</v>
      </c>
      <c r="O60" t="s">
        <v>136</v>
      </c>
      <c r="P60" t="s">
        <v>95</v>
      </c>
      <c r="Q60" t="s">
        <v>154</v>
      </c>
      <c r="R60" t="s">
        <v>88</v>
      </c>
      <c r="S60" t="s">
        <v>97</v>
      </c>
      <c r="T60">
        <f t="shared" si="16"/>
        <v>2013</v>
      </c>
      <c r="U60">
        <f t="shared" si="16"/>
        <v>2004</v>
      </c>
      <c r="V60">
        <f t="shared" si="16"/>
        <v>3015</v>
      </c>
      <c r="W60">
        <f t="shared" si="16"/>
        <v>3000</v>
      </c>
      <c r="X60">
        <f t="shared" si="16"/>
        <v>4007</v>
      </c>
      <c r="Y60">
        <f t="shared" si="16"/>
        <v>4035</v>
      </c>
      <c r="Z60">
        <f t="shared" si="16"/>
        <v>4022</v>
      </c>
      <c r="AA60">
        <f t="shared" si="16"/>
        <v>4012</v>
      </c>
      <c r="AB60">
        <f t="shared" si="16"/>
        <v>3019</v>
      </c>
      <c r="AC60">
        <f t="shared" si="16"/>
        <v>3006</v>
      </c>
      <c r="AD60">
        <f t="shared" si="16"/>
        <v>2009</v>
      </c>
      <c r="AE60">
        <f t="shared" si="16"/>
        <v>3021</v>
      </c>
      <c r="AG60">
        <f>_xlfn.XLOOKUP(T60,[1]Sheet1!$A$1:$A$109,[1]Sheet1!$J$1:$J$109)</f>
        <v>4</v>
      </c>
      <c r="AH60">
        <f>_xlfn.XLOOKUP(U60,[1]Sheet1!$A$1:$A$109,[1]Sheet1!$J$1:$J$109)</f>
        <v>2</v>
      </c>
      <c r="AI60">
        <f>_xlfn.XLOOKUP(V60,[1]Sheet1!$A$1:$A$109,[1]Sheet1!$J$1:$J$109)</f>
        <v>1</v>
      </c>
      <c r="AJ60">
        <f>_xlfn.XLOOKUP(W60,[1]Sheet1!$A$1:$A$109,[1]Sheet1!$J$1:$J$109)</f>
        <v>4</v>
      </c>
      <c r="AK60">
        <f>_xlfn.XLOOKUP(X60,[1]Sheet1!$A$1:$A$109,[1]Sheet1!$J$1:$J$109)</f>
        <v>3</v>
      </c>
      <c r="AL60">
        <f>_xlfn.XLOOKUP(Y60,[1]Sheet1!$A$1:$A$109,[1]Sheet1!$J$1:$J$109)</f>
        <v>2</v>
      </c>
      <c r="AM60">
        <f>_xlfn.XLOOKUP(Z60,[1]Sheet1!$A$1:$A$109,[1]Sheet1!$J$1:$J$109)</f>
        <v>2</v>
      </c>
      <c r="AN60">
        <f>_xlfn.XLOOKUP(AA60,[1]Sheet1!$A$1:$A$109,[1]Sheet1!$J$1:$J$109)</f>
        <v>3</v>
      </c>
      <c r="AO60">
        <f>_xlfn.XLOOKUP(AB60,[1]Sheet1!$A$1:$A$109,[1]Sheet1!$J$1:$J$109)</f>
        <v>2</v>
      </c>
      <c r="AP60">
        <f>_xlfn.XLOOKUP(AC60,[1]Sheet1!$A$1:$A$109,[1]Sheet1!$J$1:$J$109)</f>
        <v>3</v>
      </c>
      <c r="AQ60">
        <f>_xlfn.XLOOKUP(AD60,[1]Sheet1!$A$1:$A$109,[1]Sheet1!$J$1:$J$109)</f>
        <v>3</v>
      </c>
      <c r="AR60">
        <f>_xlfn.XLOOKUP(AE60,[1]Sheet1!$A$1:$A$109,[1]Sheet1!$J$1:$J$109)</f>
        <v>3</v>
      </c>
      <c r="AT60" s="7">
        <f t="shared" si="15"/>
        <v>1</v>
      </c>
      <c r="AU60" s="7">
        <f t="shared" si="15"/>
        <v>4</v>
      </c>
      <c r="AV60" s="7">
        <f t="shared" si="15"/>
        <v>5</v>
      </c>
      <c r="AW60" s="7">
        <f t="shared" si="15"/>
        <v>2</v>
      </c>
      <c r="AX60">
        <v>54</v>
      </c>
      <c r="AY60">
        <f t="shared" si="6"/>
        <v>3</v>
      </c>
      <c r="AZ60">
        <f t="shared" si="7"/>
        <v>3</v>
      </c>
      <c r="BA60">
        <f t="shared" si="7"/>
        <v>0.75</v>
      </c>
      <c r="BB60">
        <f t="shared" si="7"/>
        <v>0.6</v>
      </c>
      <c r="BC60">
        <f t="shared" si="7"/>
        <v>1.5</v>
      </c>
      <c r="BE60">
        <v>500</v>
      </c>
      <c r="BF60">
        <v>500</v>
      </c>
      <c r="BG60">
        <v>500</v>
      </c>
      <c r="BH60">
        <v>500</v>
      </c>
      <c r="BI60" t="str">
        <f t="shared" si="8"/>
        <v>{{1,500}|{2,500}|{3,500}|{4,500}}</v>
      </c>
      <c r="BN60">
        <f>'sheet1 (2)'!Y59</f>
        <v>4754854</v>
      </c>
      <c r="BO60">
        <f>'sheet1 (2)'!Z59</f>
        <v>10850000</v>
      </c>
      <c r="BP60">
        <f>'sheet1 (2)'!AA59</f>
        <v>232933768</v>
      </c>
      <c r="BR60">
        <f t="shared" si="9"/>
        <v>475485</v>
      </c>
      <c r="BS60">
        <f t="shared" si="9"/>
        <v>1085000</v>
      </c>
      <c r="BT60">
        <f t="shared" si="9"/>
        <v>23293376</v>
      </c>
      <c r="BV60">
        <f t="shared" si="10"/>
        <v>475485</v>
      </c>
      <c r="BW60">
        <f t="shared" si="10"/>
        <v>1085000</v>
      </c>
      <c r="BX60">
        <f t="shared" si="10"/>
        <v>23293376</v>
      </c>
      <c r="BZ60">
        <f t="shared" si="11"/>
        <v>475485</v>
      </c>
      <c r="CA60">
        <f t="shared" si="11"/>
        <v>1085000</v>
      </c>
      <c r="CB60">
        <f t="shared" si="11"/>
        <v>23293376</v>
      </c>
      <c r="CD60">
        <f t="shared" si="12"/>
        <v>475485</v>
      </c>
      <c r="CE60">
        <f t="shared" si="12"/>
        <v>1085000</v>
      </c>
      <c r="CF60">
        <f t="shared" si="12"/>
        <v>23293376</v>
      </c>
      <c r="CH60" t="str">
        <f t="shared" si="17"/>
        <v>{{5,1,1,475485,0}|</v>
      </c>
      <c r="CI60" t="str">
        <f t="shared" si="17"/>
        <v>{5,1,2,1085000,0}|</v>
      </c>
      <c r="CJ60" t="str">
        <f t="shared" si="17"/>
        <v>{5,1,3,23293376,3}}</v>
      </c>
      <c r="CK60" t="str">
        <f t="shared" si="17"/>
        <v/>
      </c>
      <c r="CL60" t="str">
        <f t="shared" si="17"/>
        <v>{{5,1,1,475485,0}|</v>
      </c>
      <c r="CM60" t="str">
        <f t="shared" si="17"/>
        <v>{5,1,2,1085000,0}|</v>
      </c>
      <c r="CN60" t="str">
        <f t="shared" si="17"/>
        <v>{5,1,3,23293376,3}}</v>
      </c>
      <c r="CO60" t="str">
        <f t="shared" si="17"/>
        <v/>
      </c>
      <c r="CP60" t="str">
        <f t="shared" si="17"/>
        <v>{{5,1,1,475485,0}|</v>
      </c>
      <c r="CQ60" t="str">
        <f t="shared" si="17"/>
        <v>{5,1,2,1085000,0}|</v>
      </c>
      <c r="CR60" t="str">
        <f t="shared" si="17"/>
        <v>{5,1,3,23293376,3}}</v>
      </c>
      <c r="CS60" t="str">
        <f t="shared" si="17"/>
        <v/>
      </c>
      <c r="CT60" t="str">
        <f t="shared" si="17"/>
        <v>{{5,1,1,475485,0}|</v>
      </c>
      <c r="CU60" t="str">
        <f t="shared" si="17"/>
        <v>{5,1,2,1085000,0}|</v>
      </c>
      <c r="CV60" t="str">
        <f t="shared" si="17"/>
        <v>{5,1,3,23293376,3}}</v>
      </c>
    </row>
    <row r="61" spans="7:100" x14ac:dyDescent="0.15">
      <c r="G61" t="s">
        <v>75</v>
      </c>
      <c r="H61" t="s">
        <v>95</v>
      </c>
      <c r="I61" t="s">
        <v>104</v>
      </c>
      <c r="J61" t="s">
        <v>131</v>
      </c>
      <c r="K61" t="s">
        <v>122</v>
      </c>
      <c r="L61" t="s">
        <v>123</v>
      </c>
      <c r="M61" t="s">
        <v>101</v>
      </c>
      <c r="N61" t="s">
        <v>143</v>
      </c>
      <c r="O61" t="s">
        <v>117</v>
      </c>
      <c r="P61" t="s">
        <v>119</v>
      </c>
      <c r="Q61" t="s">
        <v>89</v>
      </c>
      <c r="R61" t="s">
        <v>129</v>
      </c>
      <c r="S61" t="s">
        <v>107</v>
      </c>
      <c r="T61">
        <f t="shared" si="16"/>
        <v>3019</v>
      </c>
      <c r="U61">
        <f t="shared" si="16"/>
        <v>2005</v>
      </c>
      <c r="V61">
        <f t="shared" si="16"/>
        <v>2011</v>
      </c>
      <c r="W61">
        <f t="shared" si="16"/>
        <v>3004</v>
      </c>
      <c r="X61">
        <f t="shared" si="16"/>
        <v>4031</v>
      </c>
      <c r="Y61">
        <f t="shared" si="16"/>
        <v>4040</v>
      </c>
      <c r="Z61">
        <f t="shared" si="16"/>
        <v>4009</v>
      </c>
      <c r="AA61">
        <f t="shared" si="16"/>
        <v>4018</v>
      </c>
      <c r="AB61">
        <f t="shared" si="16"/>
        <v>3008</v>
      </c>
      <c r="AC61">
        <f t="shared" si="16"/>
        <v>3016</v>
      </c>
      <c r="AD61">
        <f t="shared" si="16"/>
        <v>2003</v>
      </c>
      <c r="AE61">
        <f t="shared" si="16"/>
        <v>2008</v>
      </c>
      <c r="AG61">
        <f>_xlfn.XLOOKUP(T61,[1]Sheet1!$A$1:$A$109,[1]Sheet1!$J$1:$J$109)</f>
        <v>2</v>
      </c>
      <c r="AH61">
        <f>_xlfn.XLOOKUP(U61,[1]Sheet1!$A$1:$A$109,[1]Sheet1!$J$1:$J$109)</f>
        <v>2</v>
      </c>
      <c r="AI61">
        <f>_xlfn.XLOOKUP(V61,[1]Sheet1!$A$1:$A$109,[1]Sheet1!$J$1:$J$109)</f>
        <v>2</v>
      </c>
      <c r="AJ61">
        <f>_xlfn.XLOOKUP(W61,[1]Sheet1!$A$1:$A$109,[1]Sheet1!$J$1:$J$109)</f>
        <v>3</v>
      </c>
      <c r="AK61">
        <f>_xlfn.XLOOKUP(X61,[1]Sheet1!$A$1:$A$109,[1]Sheet1!$J$1:$J$109)</f>
        <v>1</v>
      </c>
      <c r="AL61">
        <f>_xlfn.XLOOKUP(Y61,[1]Sheet1!$A$1:$A$109,[1]Sheet1!$J$1:$J$109)</f>
        <v>3</v>
      </c>
      <c r="AM61">
        <f>_xlfn.XLOOKUP(Z61,[1]Sheet1!$A$1:$A$109,[1]Sheet1!$J$1:$J$109)</f>
        <v>4</v>
      </c>
      <c r="AN61">
        <f>_xlfn.XLOOKUP(AA61,[1]Sheet1!$A$1:$A$109,[1]Sheet1!$J$1:$J$109)</f>
        <v>3</v>
      </c>
      <c r="AO61">
        <f>_xlfn.XLOOKUP(AB61,[1]Sheet1!$A$1:$A$109,[1]Sheet1!$J$1:$J$109)</f>
        <v>1</v>
      </c>
      <c r="AP61">
        <f>_xlfn.XLOOKUP(AC61,[1]Sheet1!$A$1:$A$109,[1]Sheet1!$J$1:$J$109)</f>
        <v>2</v>
      </c>
      <c r="AQ61">
        <f>_xlfn.XLOOKUP(AD61,[1]Sheet1!$A$1:$A$109,[1]Sheet1!$J$1:$J$109)</f>
        <v>1</v>
      </c>
      <c r="AR61">
        <f>_xlfn.XLOOKUP(AE61,[1]Sheet1!$A$1:$A$109,[1]Sheet1!$J$1:$J$109)</f>
        <v>3</v>
      </c>
      <c r="AT61">
        <f t="shared" si="15"/>
        <v>3</v>
      </c>
      <c r="AU61">
        <f t="shared" si="15"/>
        <v>4</v>
      </c>
      <c r="AV61">
        <f t="shared" si="15"/>
        <v>4</v>
      </c>
      <c r="AW61">
        <f t="shared" si="15"/>
        <v>1</v>
      </c>
      <c r="AX61">
        <v>55</v>
      </c>
      <c r="AY61">
        <f t="shared" si="6"/>
        <v>3</v>
      </c>
      <c r="AZ61">
        <f t="shared" si="7"/>
        <v>1</v>
      </c>
      <c r="BA61">
        <f t="shared" si="7"/>
        <v>0.75</v>
      </c>
      <c r="BB61">
        <f t="shared" si="7"/>
        <v>0.75</v>
      </c>
      <c r="BC61">
        <f t="shared" si="7"/>
        <v>3</v>
      </c>
      <c r="BE61">
        <v>500</v>
      </c>
      <c r="BF61">
        <v>500</v>
      </c>
      <c r="BG61">
        <v>500</v>
      </c>
      <c r="BH61">
        <v>500</v>
      </c>
      <c r="BI61" t="str">
        <f t="shared" si="8"/>
        <v>{{1,500}|{2,500}|{3,500}|{4,500}}</v>
      </c>
      <c r="BN61">
        <f>'sheet1 (2)'!Y60</f>
        <v>8223313</v>
      </c>
      <c r="BO61">
        <f>'sheet1 (2)'!Z60</f>
        <v>13440000</v>
      </c>
      <c r="BP61">
        <f>'sheet1 (2)'!AA60</f>
        <v>288537313</v>
      </c>
      <c r="BR61">
        <f t="shared" si="9"/>
        <v>822331</v>
      </c>
      <c r="BS61">
        <f t="shared" si="9"/>
        <v>1344000</v>
      </c>
      <c r="BT61">
        <f t="shared" si="9"/>
        <v>28853731</v>
      </c>
      <c r="BV61">
        <f t="shared" si="10"/>
        <v>822331</v>
      </c>
      <c r="BW61">
        <f t="shared" si="10"/>
        <v>1344000</v>
      </c>
      <c r="BX61">
        <f t="shared" si="10"/>
        <v>28853731</v>
      </c>
      <c r="BZ61">
        <f t="shared" si="11"/>
        <v>822331</v>
      </c>
      <c r="CA61">
        <f t="shared" si="11"/>
        <v>1344000</v>
      </c>
      <c r="CB61">
        <f t="shared" si="11"/>
        <v>28853731</v>
      </c>
      <c r="CD61">
        <f t="shared" si="12"/>
        <v>822331</v>
      </c>
      <c r="CE61">
        <f t="shared" si="12"/>
        <v>1344000</v>
      </c>
      <c r="CF61">
        <f t="shared" si="12"/>
        <v>28853731</v>
      </c>
      <c r="CH61" t="str">
        <f t="shared" si="17"/>
        <v>{{5,1,1,822331,0}|</v>
      </c>
      <c r="CI61" t="str">
        <f t="shared" si="17"/>
        <v>{5,1,2,1344000,0}|</v>
      </c>
      <c r="CJ61" t="str">
        <f t="shared" si="17"/>
        <v>{5,1,3,28853731,3}}</v>
      </c>
      <c r="CK61" t="str">
        <f t="shared" si="17"/>
        <v/>
      </c>
      <c r="CL61" t="str">
        <f t="shared" si="17"/>
        <v>{{5,1,1,822331,0}|</v>
      </c>
      <c r="CM61" t="str">
        <f t="shared" si="17"/>
        <v>{5,1,2,1344000,0}|</v>
      </c>
      <c r="CN61" t="str">
        <f t="shared" si="17"/>
        <v>{5,1,3,28853731,3}}</v>
      </c>
      <c r="CO61" t="str">
        <f t="shared" si="17"/>
        <v/>
      </c>
      <c r="CP61" t="str">
        <f t="shared" si="17"/>
        <v>{{5,1,1,822331,0}|</v>
      </c>
      <c r="CQ61" t="str">
        <f t="shared" si="17"/>
        <v>{5,1,2,1344000,0}|</v>
      </c>
      <c r="CR61" t="str">
        <f t="shared" si="17"/>
        <v>{5,1,3,28853731,3}}</v>
      </c>
      <c r="CS61" t="str">
        <f t="shared" si="17"/>
        <v/>
      </c>
      <c r="CT61" t="str">
        <f t="shared" si="17"/>
        <v>{{5,1,1,822331,0}|</v>
      </c>
      <c r="CU61" t="str">
        <f t="shared" si="17"/>
        <v>{5,1,2,1344000,0}|</v>
      </c>
      <c r="CV61" t="str">
        <f t="shared" si="17"/>
        <v>{5,1,3,28853731,3}}</v>
      </c>
    </row>
    <row r="62" spans="7:100" x14ac:dyDescent="0.15">
      <c r="G62" t="s">
        <v>76</v>
      </c>
      <c r="H62" t="s">
        <v>214</v>
      </c>
      <c r="I62" t="s">
        <v>167</v>
      </c>
      <c r="J62" t="s">
        <v>168</v>
      </c>
      <c r="K62" t="s">
        <v>169</v>
      </c>
      <c r="L62" t="s">
        <v>170</v>
      </c>
      <c r="M62" t="s">
        <v>171</v>
      </c>
      <c r="N62" t="s">
        <v>172</v>
      </c>
      <c r="O62" t="s">
        <v>173</v>
      </c>
      <c r="P62" t="s">
        <v>174</v>
      </c>
      <c r="Q62" t="s">
        <v>175</v>
      </c>
      <c r="R62" t="s">
        <v>176</v>
      </c>
      <c r="S62" t="s">
        <v>219</v>
      </c>
      <c r="T62">
        <f t="shared" si="16"/>
        <v>2016</v>
      </c>
      <c r="U62">
        <f t="shared" si="16"/>
        <v>2007</v>
      </c>
      <c r="V62">
        <f t="shared" si="16"/>
        <v>3009</v>
      </c>
      <c r="W62">
        <f t="shared" si="16"/>
        <v>3009</v>
      </c>
      <c r="X62">
        <f t="shared" si="16"/>
        <v>4007</v>
      </c>
      <c r="Y62">
        <f t="shared" si="16"/>
        <v>4006</v>
      </c>
      <c r="Z62">
        <f t="shared" si="16"/>
        <v>4038</v>
      </c>
      <c r="AA62">
        <f t="shared" si="16"/>
        <v>4025</v>
      </c>
      <c r="AB62">
        <f t="shared" si="16"/>
        <v>2010</v>
      </c>
      <c r="AC62">
        <f t="shared" si="16"/>
        <v>2003</v>
      </c>
      <c r="AD62">
        <f t="shared" si="16"/>
        <v>3012</v>
      </c>
      <c r="AE62">
        <f t="shared" si="16"/>
        <v>3003</v>
      </c>
      <c r="AG62">
        <f>_xlfn.XLOOKUP(T62,[1]Sheet1!$A$1:$A$109,[1]Sheet1!$J$1:$J$109)</f>
        <v>2</v>
      </c>
      <c r="AH62">
        <f>_xlfn.XLOOKUP(U62,[1]Sheet1!$A$1:$A$109,[1]Sheet1!$J$1:$J$109)</f>
        <v>4</v>
      </c>
      <c r="AI62">
        <f>_xlfn.XLOOKUP(V62,[1]Sheet1!$A$1:$A$109,[1]Sheet1!$J$1:$J$109)</f>
        <v>1</v>
      </c>
      <c r="AJ62">
        <f>_xlfn.XLOOKUP(W62,[1]Sheet1!$A$1:$A$109,[1]Sheet1!$J$1:$J$109)</f>
        <v>1</v>
      </c>
      <c r="AK62">
        <f>_xlfn.XLOOKUP(X62,[1]Sheet1!$A$1:$A$109,[1]Sheet1!$J$1:$J$109)</f>
        <v>3</v>
      </c>
      <c r="AL62">
        <f>_xlfn.XLOOKUP(Y62,[1]Sheet1!$A$1:$A$109,[1]Sheet1!$J$1:$J$109)</f>
        <v>3</v>
      </c>
      <c r="AM62">
        <f>_xlfn.XLOOKUP(Z62,[1]Sheet1!$A$1:$A$109,[1]Sheet1!$J$1:$J$109)</f>
        <v>2</v>
      </c>
      <c r="AN62">
        <f>_xlfn.XLOOKUP(AA62,[1]Sheet1!$A$1:$A$109,[1]Sheet1!$J$1:$J$109)</f>
        <v>3</v>
      </c>
      <c r="AO62">
        <f>_xlfn.XLOOKUP(AB62,[1]Sheet1!$A$1:$A$109,[1]Sheet1!$J$1:$J$109)</f>
        <v>2</v>
      </c>
      <c r="AP62">
        <f>_xlfn.XLOOKUP(AC62,[1]Sheet1!$A$1:$A$109,[1]Sheet1!$J$1:$J$109)</f>
        <v>1</v>
      </c>
      <c r="AQ62">
        <f>_xlfn.XLOOKUP(AD62,[1]Sheet1!$A$1:$A$109,[1]Sheet1!$J$1:$J$109)</f>
        <v>2</v>
      </c>
      <c r="AR62">
        <f>_xlfn.XLOOKUP(AE62,[1]Sheet1!$A$1:$A$109,[1]Sheet1!$J$1:$J$109)</f>
        <v>3</v>
      </c>
      <c r="AT62">
        <f t="shared" si="15"/>
        <v>3</v>
      </c>
      <c r="AU62">
        <f t="shared" si="15"/>
        <v>4</v>
      </c>
      <c r="AV62">
        <f t="shared" si="15"/>
        <v>4</v>
      </c>
      <c r="AW62">
        <f t="shared" si="15"/>
        <v>1</v>
      </c>
      <c r="AX62">
        <v>56</v>
      </c>
      <c r="AY62">
        <f t="shared" si="6"/>
        <v>3</v>
      </c>
      <c r="AZ62">
        <f t="shared" si="7"/>
        <v>1</v>
      </c>
      <c r="BA62">
        <f t="shared" si="7"/>
        <v>0.75</v>
      </c>
      <c r="BB62">
        <f t="shared" si="7"/>
        <v>0.75</v>
      </c>
      <c r="BC62">
        <f t="shared" si="7"/>
        <v>3</v>
      </c>
      <c r="BE62">
        <v>500</v>
      </c>
      <c r="BF62">
        <v>500</v>
      </c>
      <c r="BG62">
        <v>500</v>
      </c>
      <c r="BH62">
        <v>500</v>
      </c>
      <c r="BI62" t="str">
        <f t="shared" si="8"/>
        <v>{{1,500}|{2,500}|{3,500}|{4,500}}</v>
      </c>
      <c r="BN62">
        <f>'sheet1 (2)'!Y61</f>
        <v>96179</v>
      </c>
      <c r="BO62">
        <f>'sheet1 (2)'!Z61</f>
        <v>14000</v>
      </c>
      <c r="BP62">
        <f>'sheet1 (2)'!AA61</f>
        <v>300559</v>
      </c>
      <c r="BR62">
        <f t="shared" si="9"/>
        <v>9617</v>
      </c>
      <c r="BS62">
        <f t="shared" si="9"/>
        <v>1400</v>
      </c>
      <c r="BT62">
        <f t="shared" si="9"/>
        <v>30055</v>
      </c>
      <c r="BV62">
        <f t="shared" si="10"/>
        <v>9617</v>
      </c>
      <c r="BW62">
        <f t="shared" si="10"/>
        <v>1400</v>
      </c>
      <c r="BX62">
        <f t="shared" si="10"/>
        <v>30055</v>
      </c>
      <c r="BZ62">
        <f t="shared" si="11"/>
        <v>9617</v>
      </c>
      <c r="CA62">
        <f t="shared" si="11"/>
        <v>1400</v>
      </c>
      <c r="CB62">
        <f t="shared" si="11"/>
        <v>30055</v>
      </c>
      <c r="CD62">
        <f t="shared" si="12"/>
        <v>9617</v>
      </c>
      <c r="CE62">
        <f t="shared" si="12"/>
        <v>1400</v>
      </c>
      <c r="CF62">
        <f t="shared" si="12"/>
        <v>30055</v>
      </c>
      <c r="CH62" t="str">
        <f t="shared" si="17"/>
        <v>{{5,1,1,9617,0}|</v>
      </c>
      <c r="CI62" t="str">
        <f t="shared" si="17"/>
        <v>{5,1,2,1400,0}|</v>
      </c>
      <c r="CJ62" t="str">
        <f t="shared" si="17"/>
        <v>{5,1,3,30055,3}}</v>
      </c>
      <c r="CK62" t="str">
        <f t="shared" si="17"/>
        <v/>
      </c>
      <c r="CL62" t="str">
        <f t="shared" si="17"/>
        <v>{{5,1,1,9617,0}|</v>
      </c>
      <c r="CM62" t="str">
        <f t="shared" si="17"/>
        <v>{5,1,2,1400,0}|</v>
      </c>
      <c r="CN62" t="str">
        <f t="shared" si="17"/>
        <v>{5,1,3,30055,3}}</v>
      </c>
      <c r="CO62" t="str">
        <f t="shared" si="17"/>
        <v/>
      </c>
      <c r="CP62" t="str">
        <f t="shared" si="17"/>
        <v>{{5,1,1,9617,0}|</v>
      </c>
      <c r="CQ62" t="str">
        <f t="shared" si="17"/>
        <v>{5,1,2,1400,0}|</v>
      </c>
      <c r="CR62" t="str">
        <f t="shared" si="17"/>
        <v>{5,1,3,30055,3}}</v>
      </c>
      <c r="CS62" t="str">
        <f t="shared" si="17"/>
        <v/>
      </c>
      <c r="CT62" t="str">
        <f t="shared" si="17"/>
        <v>{{5,1,1,9617,0}|</v>
      </c>
      <c r="CU62" t="str">
        <f t="shared" si="17"/>
        <v>{5,1,2,1400,0}|</v>
      </c>
      <c r="CV62" t="str">
        <f t="shared" si="17"/>
        <v>{5,1,3,30055,3}}</v>
      </c>
    </row>
    <row r="63" spans="7:100" x14ac:dyDescent="0.15">
      <c r="G63" t="s">
        <v>77</v>
      </c>
      <c r="H63" t="s">
        <v>215</v>
      </c>
      <c r="I63" t="s">
        <v>177</v>
      </c>
      <c r="J63" t="s">
        <v>178</v>
      </c>
      <c r="K63" t="s">
        <v>179</v>
      </c>
      <c r="L63" t="s">
        <v>180</v>
      </c>
      <c r="M63" t="s">
        <v>181</v>
      </c>
      <c r="N63" t="s">
        <v>182</v>
      </c>
      <c r="O63" t="s">
        <v>183</v>
      </c>
      <c r="P63" t="s">
        <v>184</v>
      </c>
      <c r="Q63" t="s">
        <v>185</v>
      </c>
      <c r="R63" t="s">
        <v>220</v>
      </c>
      <c r="T63">
        <f t="shared" si="16"/>
        <v>3021</v>
      </c>
      <c r="U63">
        <f t="shared" si="16"/>
        <v>2008</v>
      </c>
      <c r="V63">
        <f t="shared" si="16"/>
        <v>3000</v>
      </c>
      <c r="W63">
        <f t="shared" si="16"/>
        <v>3012</v>
      </c>
      <c r="X63">
        <f t="shared" si="16"/>
        <v>4019</v>
      </c>
      <c r="Y63">
        <f t="shared" si="16"/>
        <v>4014</v>
      </c>
      <c r="Z63">
        <f t="shared" si="16"/>
        <v>4021</v>
      </c>
      <c r="AA63">
        <f t="shared" si="16"/>
        <v>4030</v>
      </c>
      <c r="AB63">
        <f t="shared" si="16"/>
        <v>2000</v>
      </c>
      <c r="AC63">
        <f t="shared" si="16"/>
        <v>2009</v>
      </c>
      <c r="AD63">
        <f t="shared" si="16"/>
        <v>3004</v>
      </c>
      <c r="AE63" t="e">
        <f t="shared" si="16"/>
        <v>#VALUE!</v>
      </c>
      <c r="AG63">
        <f>_xlfn.XLOOKUP(T63,[1]Sheet1!$A$1:$A$109,[1]Sheet1!$J$1:$J$109)</f>
        <v>3</v>
      </c>
      <c r="AH63">
        <f>_xlfn.XLOOKUP(U63,[1]Sheet1!$A$1:$A$109,[1]Sheet1!$J$1:$J$109)</f>
        <v>3</v>
      </c>
      <c r="AI63">
        <f>_xlfn.XLOOKUP(V63,[1]Sheet1!$A$1:$A$109,[1]Sheet1!$J$1:$J$109)</f>
        <v>4</v>
      </c>
      <c r="AJ63">
        <f>_xlfn.XLOOKUP(W63,[1]Sheet1!$A$1:$A$109,[1]Sheet1!$J$1:$J$109)</f>
        <v>2</v>
      </c>
      <c r="AK63">
        <f>_xlfn.XLOOKUP(X63,[1]Sheet1!$A$1:$A$109,[1]Sheet1!$J$1:$J$109)</f>
        <v>3</v>
      </c>
      <c r="AL63">
        <f>_xlfn.XLOOKUP(Y63,[1]Sheet1!$A$1:$A$109,[1]Sheet1!$J$1:$J$109)</f>
        <v>2</v>
      </c>
      <c r="AM63">
        <f>_xlfn.XLOOKUP(Z63,[1]Sheet1!$A$1:$A$109,[1]Sheet1!$J$1:$J$109)</f>
        <v>3</v>
      </c>
      <c r="AN63">
        <f>_xlfn.XLOOKUP(AA63,[1]Sheet1!$A$1:$A$109,[1]Sheet1!$J$1:$J$109)</f>
        <v>1</v>
      </c>
      <c r="AO63">
        <f>_xlfn.XLOOKUP(AB63,[1]Sheet1!$A$1:$A$109,[1]Sheet1!$J$1:$J$109)</f>
        <v>1</v>
      </c>
      <c r="AP63">
        <f>_xlfn.XLOOKUP(AC63,[1]Sheet1!$A$1:$A$109,[1]Sheet1!$J$1:$J$109)</f>
        <v>3</v>
      </c>
      <c r="AQ63">
        <f>_xlfn.XLOOKUP(AD63,[1]Sheet1!$A$1:$A$109,[1]Sheet1!$J$1:$J$109)</f>
        <v>3</v>
      </c>
      <c r="AR63" t="e">
        <f>_xlfn.XLOOKUP(AE63,[1]Sheet1!$A$1:$A$109,[1]Sheet1!$J$1:$J$109)</f>
        <v>#VALUE!</v>
      </c>
      <c r="AT63">
        <f t="shared" si="15"/>
        <v>2</v>
      </c>
      <c r="AU63">
        <f t="shared" si="15"/>
        <v>2</v>
      </c>
      <c r="AV63">
        <f t="shared" si="15"/>
        <v>6</v>
      </c>
      <c r="AW63">
        <f t="shared" si="15"/>
        <v>1</v>
      </c>
      <c r="AX63">
        <v>57</v>
      </c>
      <c r="AY63">
        <f t="shared" si="6"/>
        <v>2.75</v>
      </c>
      <c r="AZ63">
        <f t="shared" si="7"/>
        <v>1.375</v>
      </c>
      <c r="BA63">
        <f t="shared" si="7"/>
        <v>1.375</v>
      </c>
      <c r="BB63">
        <f t="shared" si="7"/>
        <v>0.45833333333333331</v>
      </c>
      <c r="BC63">
        <f t="shared" si="7"/>
        <v>2.75</v>
      </c>
      <c r="BE63">
        <v>500</v>
      </c>
      <c r="BF63">
        <v>500</v>
      </c>
      <c r="BG63">
        <v>500</v>
      </c>
      <c r="BH63">
        <v>500</v>
      </c>
      <c r="BI63" t="str">
        <f t="shared" si="8"/>
        <v>{{1,500}|{2,500}|{3,500}|{4,500}}</v>
      </c>
      <c r="BN63">
        <f>'sheet1 (2)'!Y62</f>
        <v>781455</v>
      </c>
      <c r="BO63">
        <f>'sheet1 (2)'!Z62</f>
        <v>1120000</v>
      </c>
      <c r="BP63">
        <f>'sheet1 (2)'!AA62</f>
        <v>24044776</v>
      </c>
      <c r="BR63">
        <f t="shared" si="9"/>
        <v>78145</v>
      </c>
      <c r="BS63">
        <f t="shared" si="9"/>
        <v>112000</v>
      </c>
      <c r="BT63">
        <f t="shared" si="9"/>
        <v>2404477</v>
      </c>
      <c r="BV63">
        <f t="shared" si="10"/>
        <v>78145</v>
      </c>
      <c r="BW63">
        <f t="shared" si="10"/>
        <v>112000</v>
      </c>
      <c r="BX63">
        <f t="shared" si="10"/>
        <v>2404477</v>
      </c>
      <c r="BZ63">
        <f t="shared" si="11"/>
        <v>78145</v>
      </c>
      <c r="CA63">
        <f t="shared" si="11"/>
        <v>112000</v>
      </c>
      <c r="CB63">
        <f t="shared" si="11"/>
        <v>2404477</v>
      </c>
      <c r="CD63">
        <f t="shared" si="12"/>
        <v>78145</v>
      </c>
      <c r="CE63">
        <f t="shared" si="12"/>
        <v>112000</v>
      </c>
      <c r="CF63">
        <f t="shared" si="12"/>
        <v>2404477</v>
      </c>
      <c r="CH63" t="str">
        <f t="shared" si="17"/>
        <v>{{5,1,1,78145,0}|</v>
      </c>
      <c r="CI63" t="str">
        <f t="shared" si="17"/>
        <v>{5,1,2,112000,0}|</v>
      </c>
      <c r="CJ63" t="str">
        <f t="shared" si="17"/>
        <v>{5,1,3,2404477,3}}</v>
      </c>
      <c r="CK63" t="str">
        <f t="shared" si="17"/>
        <v/>
      </c>
      <c r="CL63" t="str">
        <f t="shared" si="17"/>
        <v>{{5,1,1,78145,0}|</v>
      </c>
      <c r="CM63" t="str">
        <f t="shared" si="17"/>
        <v>{5,1,2,112000,0}|</v>
      </c>
      <c r="CN63" t="str">
        <f t="shared" si="17"/>
        <v>{5,1,3,2404477,3}}</v>
      </c>
      <c r="CO63" t="str">
        <f t="shared" si="17"/>
        <v/>
      </c>
      <c r="CP63" t="str">
        <f t="shared" si="17"/>
        <v>{{5,1,1,78145,0}|</v>
      </c>
      <c r="CQ63" t="str">
        <f t="shared" si="17"/>
        <v>{5,1,2,112000,0}|</v>
      </c>
      <c r="CR63" t="str">
        <f t="shared" si="17"/>
        <v>{5,1,3,2404477,3}}</v>
      </c>
      <c r="CS63" t="str">
        <f t="shared" si="17"/>
        <v/>
      </c>
      <c r="CT63" t="str">
        <f t="shared" si="17"/>
        <v>{{5,1,1,78145,0}|</v>
      </c>
      <c r="CU63" t="str">
        <f t="shared" si="17"/>
        <v>{5,1,2,112000,0}|</v>
      </c>
      <c r="CV63" t="str">
        <f t="shared" si="17"/>
        <v>{5,1,3,2404477,3}}</v>
      </c>
    </row>
    <row r="64" spans="7:100" x14ac:dyDescent="0.15">
      <c r="G64" t="s">
        <v>78</v>
      </c>
      <c r="H64" t="s">
        <v>216</v>
      </c>
      <c r="I64" t="s">
        <v>186</v>
      </c>
      <c r="J64" t="s">
        <v>187</v>
      </c>
      <c r="K64" t="s">
        <v>188</v>
      </c>
      <c r="L64" t="s">
        <v>189</v>
      </c>
      <c r="M64" t="s">
        <v>190</v>
      </c>
      <c r="N64" t="s">
        <v>191</v>
      </c>
      <c r="O64" t="s">
        <v>192</v>
      </c>
      <c r="P64" t="s">
        <v>193</v>
      </c>
      <c r="Q64" t="s">
        <v>194</v>
      </c>
      <c r="R64" t="s">
        <v>221</v>
      </c>
      <c r="T64">
        <f t="shared" si="16"/>
        <v>3003</v>
      </c>
      <c r="U64">
        <f t="shared" si="16"/>
        <v>2009</v>
      </c>
      <c r="V64">
        <f t="shared" si="16"/>
        <v>2003</v>
      </c>
      <c r="W64">
        <f t="shared" ref="W64:AE66" si="18">MID(K64,2,4)+0</f>
        <v>3016</v>
      </c>
      <c r="X64">
        <f t="shared" si="18"/>
        <v>4028</v>
      </c>
      <c r="Y64">
        <f t="shared" si="18"/>
        <v>4017</v>
      </c>
      <c r="Z64">
        <f t="shared" si="18"/>
        <v>4007</v>
      </c>
      <c r="AA64">
        <f t="shared" si="18"/>
        <v>4038</v>
      </c>
      <c r="AB64">
        <f t="shared" si="18"/>
        <v>3010</v>
      </c>
      <c r="AC64">
        <f t="shared" si="18"/>
        <v>3003</v>
      </c>
      <c r="AD64">
        <f t="shared" si="18"/>
        <v>2009</v>
      </c>
      <c r="AE64" t="e">
        <f t="shared" si="18"/>
        <v>#VALUE!</v>
      </c>
      <c r="AG64">
        <f>_xlfn.XLOOKUP(T64,[1]Sheet1!$A$1:$A$109,[1]Sheet1!$J$1:$J$109)</f>
        <v>3</v>
      </c>
      <c r="AH64">
        <f>_xlfn.XLOOKUP(U64,[1]Sheet1!$A$1:$A$109,[1]Sheet1!$J$1:$J$109)</f>
        <v>3</v>
      </c>
      <c r="AI64">
        <f>_xlfn.XLOOKUP(V64,[1]Sheet1!$A$1:$A$109,[1]Sheet1!$J$1:$J$109)</f>
        <v>1</v>
      </c>
      <c r="AJ64">
        <f>_xlfn.XLOOKUP(W64,[1]Sheet1!$A$1:$A$109,[1]Sheet1!$J$1:$J$109)</f>
        <v>2</v>
      </c>
      <c r="AK64">
        <f>_xlfn.XLOOKUP(X64,[1]Sheet1!$A$1:$A$109,[1]Sheet1!$J$1:$J$109)</f>
        <v>1</v>
      </c>
      <c r="AL64">
        <f>_xlfn.XLOOKUP(Y64,[1]Sheet1!$A$1:$A$109,[1]Sheet1!$J$1:$J$109)</f>
        <v>1</v>
      </c>
      <c r="AM64">
        <f>_xlfn.XLOOKUP(Z64,[1]Sheet1!$A$1:$A$109,[1]Sheet1!$J$1:$J$109)</f>
        <v>3</v>
      </c>
      <c r="AN64">
        <f>_xlfn.XLOOKUP(AA64,[1]Sheet1!$A$1:$A$109,[1]Sheet1!$J$1:$J$109)</f>
        <v>2</v>
      </c>
      <c r="AO64">
        <f>_xlfn.XLOOKUP(AB64,[1]Sheet1!$A$1:$A$109,[1]Sheet1!$J$1:$J$109)</f>
        <v>2</v>
      </c>
      <c r="AP64">
        <f>_xlfn.XLOOKUP(AC64,[1]Sheet1!$A$1:$A$109,[1]Sheet1!$J$1:$J$109)</f>
        <v>3</v>
      </c>
      <c r="AQ64">
        <f>_xlfn.XLOOKUP(AD64,[1]Sheet1!$A$1:$A$109,[1]Sheet1!$J$1:$J$109)</f>
        <v>3</v>
      </c>
      <c r="AR64" t="e">
        <f>_xlfn.XLOOKUP(AE64,[1]Sheet1!$A$1:$A$109,[1]Sheet1!$J$1:$J$109)</f>
        <v>#VALUE!</v>
      </c>
      <c r="AT64" s="7">
        <f t="shared" si="15"/>
        <v>3</v>
      </c>
      <c r="AU64" s="7">
        <f t="shared" si="15"/>
        <v>3</v>
      </c>
      <c r="AV64" s="7">
        <f t="shared" si="15"/>
        <v>5</v>
      </c>
      <c r="AW64" s="7">
        <f t="shared" si="15"/>
        <v>0</v>
      </c>
      <c r="AX64">
        <v>58</v>
      </c>
      <c r="AY64">
        <f t="shared" si="6"/>
        <v>2.75</v>
      </c>
      <c r="AZ64">
        <f t="shared" si="7"/>
        <v>0.91666666666666663</v>
      </c>
      <c r="BA64">
        <f t="shared" si="7"/>
        <v>0.91666666666666663</v>
      </c>
      <c r="BB64">
        <f t="shared" si="7"/>
        <v>0.55000000000000004</v>
      </c>
      <c r="BC64">
        <f t="shared" si="7"/>
        <v>0</v>
      </c>
      <c r="BE64">
        <v>500</v>
      </c>
      <c r="BF64">
        <v>500</v>
      </c>
      <c r="BG64">
        <v>500</v>
      </c>
      <c r="BH64">
        <v>500</v>
      </c>
      <c r="BI64" t="str">
        <f t="shared" si="8"/>
        <v>{{1,500}|{2,500}|{3,500}|{4,500}}</v>
      </c>
      <c r="BN64">
        <f>'sheet1 (2)'!Y63</f>
        <v>931735</v>
      </c>
      <c r="BO64">
        <f>'sheet1 (2)'!Z63</f>
        <v>1267000</v>
      </c>
      <c r="BP64">
        <f>'sheet1 (2)'!AA63</f>
        <v>27200652</v>
      </c>
      <c r="BR64">
        <f t="shared" si="9"/>
        <v>93173</v>
      </c>
      <c r="BS64">
        <f t="shared" si="9"/>
        <v>126700</v>
      </c>
      <c r="BT64">
        <f t="shared" si="9"/>
        <v>2720065</v>
      </c>
      <c r="BV64">
        <f t="shared" si="10"/>
        <v>93173</v>
      </c>
      <c r="BW64">
        <f t="shared" si="10"/>
        <v>126700</v>
      </c>
      <c r="BX64">
        <f t="shared" si="10"/>
        <v>2720065</v>
      </c>
      <c r="BZ64">
        <f t="shared" si="11"/>
        <v>93173</v>
      </c>
      <c r="CA64">
        <f t="shared" si="11"/>
        <v>126700</v>
      </c>
      <c r="CB64">
        <f t="shared" si="11"/>
        <v>2720065</v>
      </c>
      <c r="CD64">
        <f t="shared" si="12"/>
        <v>93173</v>
      </c>
      <c r="CE64">
        <f t="shared" si="12"/>
        <v>126700</v>
      </c>
      <c r="CF64">
        <f t="shared" si="12"/>
        <v>2720065</v>
      </c>
      <c r="CH64" t="str">
        <f t="shared" si="17"/>
        <v>{{5,1,1,93173,0}|</v>
      </c>
      <c r="CI64" t="str">
        <f t="shared" si="17"/>
        <v>{5,1,2,126700,0}|</v>
      </c>
      <c r="CJ64" t="str">
        <f t="shared" si="17"/>
        <v>{5,1,3,2720065,3}}</v>
      </c>
      <c r="CK64" t="str">
        <f t="shared" si="17"/>
        <v/>
      </c>
      <c r="CL64" t="str">
        <f t="shared" si="17"/>
        <v>{{5,1,1,93173,0}|</v>
      </c>
      <c r="CM64" t="str">
        <f t="shared" si="17"/>
        <v>{5,1,2,126700,0}|</v>
      </c>
      <c r="CN64" t="str">
        <f t="shared" si="17"/>
        <v>{5,1,3,2720065,3}}</v>
      </c>
      <c r="CO64" t="str">
        <f t="shared" si="17"/>
        <v/>
      </c>
      <c r="CP64" t="str">
        <f t="shared" si="17"/>
        <v>{{5,1,1,93173,0}|</v>
      </c>
      <c r="CQ64" t="str">
        <f t="shared" si="17"/>
        <v>{5,1,2,126700,0}|</v>
      </c>
      <c r="CR64" t="str">
        <f t="shared" si="17"/>
        <v>{5,1,3,2720065,3}}</v>
      </c>
      <c r="CS64" t="str">
        <f t="shared" si="17"/>
        <v/>
      </c>
      <c r="CT64" t="str">
        <f t="shared" si="17"/>
        <v>{{5,1,1,93173,0}|</v>
      </c>
      <c r="CU64" t="str">
        <f t="shared" si="17"/>
        <v>{5,1,2,126700,0}|</v>
      </c>
      <c r="CV64" t="str">
        <f t="shared" si="17"/>
        <v>{5,1,3,2720065,3}}</v>
      </c>
    </row>
    <row r="65" spans="7:100" x14ac:dyDescent="0.15">
      <c r="G65" t="s">
        <v>79</v>
      </c>
      <c r="H65" t="s">
        <v>217</v>
      </c>
      <c r="I65" t="s">
        <v>195</v>
      </c>
      <c r="J65" t="s">
        <v>196</v>
      </c>
      <c r="K65" t="s">
        <v>169</v>
      </c>
      <c r="L65" t="s">
        <v>197</v>
      </c>
      <c r="M65" t="s">
        <v>198</v>
      </c>
      <c r="N65" t="s">
        <v>199</v>
      </c>
      <c r="O65" t="s">
        <v>200</v>
      </c>
      <c r="P65" t="s">
        <v>201</v>
      </c>
      <c r="Q65" t="s">
        <v>202</v>
      </c>
      <c r="R65" t="s">
        <v>203</v>
      </c>
      <c r="S65" t="s">
        <v>222</v>
      </c>
      <c r="T65">
        <f t="shared" ref="T65:V66" si="19">MID(H65,2,4)+0</f>
        <v>2000</v>
      </c>
      <c r="U65">
        <f t="shared" si="19"/>
        <v>2010</v>
      </c>
      <c r="V65">
        <f t="shared" si="19"/>
        <v>3008</v>
      </c>
      <c r="W65">
        <f t="shared" si="18"/>
        <v>3009</v>
      </c>
      <c r="X65">
        <f t="shared" si="18"/>
        <v>4023</v>
      </c>
      <c r="Y65">
        <f t="shared" si="18"/>
        <v>4022</v>
      </c>
      <c r="Z65">
        <f t="shared" si="18"/>
        <v>4034</v>
      </c>
      <c r="AA65">
        <f t="shared" si="18"/>
        <v>4006</v>
      </c>
      <c r="AB65">
        <f t="shared" si="18"/>
        <v>2016</v>
      </c>
      <c r="AC65">
        <f t="shared" si="18"/>
        <v>3012</v>
      </c>
      <c r="AD65">
        <f t="shared" si="18"/>
        <v>2000</v>
      </c>
      <c r="AE65">
        <f t="shared" si="18"/>
        <v>2010</v>
      </c>
      <c r="AG65">
        <f>_xlfn.XLOOKUP(T65,[1]Sheet1!$A$1:$A$109,[1]Sheet1!$J$1:$J$109)</f>
        <v>1</v>
      </c>
      <c r="AH65">
        <f>_xlfn.XLOOKUP(U65,[1]Sheet1!$A$1:$A$109,[1]Sheet1!$J$1:$J$109)</f>
        <v>2</v>
      </c>
      <c r="AI65">
        <f>_xlfn.XLOOKUP(V65,[1]Sheet1!$A$1:$A$109,[1]Sheet1!$J$1:$J$109)</f>
        <v>1</v>
      </c>
      <c r="AJ65">
        <f>_xlfn.XLOOKUP(W65,[1]Sheet1!$A$1:$A$109,[1]Sheet1!$J$1:$J$109)</f>
        <v>1</v>
      </c>
      <c r="AK65">
        <f>_xlfn.XLOOKUP(X65,[1]Sheet1!$A$1:$A$109,[1]Sheet1!$J$1:$J$109)</f>
        <v>4</v>
      </c>
      <c r="AL65">
        <f>_xlfn.XLOOKUP(Y65,[1]Sheet1!$A$1:$A$109,[1]Sheet1!$J$1:$J$109)</f>
        <v>2</v>
      </c>
      <c r="AM65">
        <f>_xlfn.XLOOKUP(Z65,[1]Sheet1!$A$1:$A$109,[1]Sheet1!$J$1:$J$109)</f>
        <v>2</v>
      </c>
      <c r="AN65">
        <f>_xlfn.XLOOKUP(AA65,[1]Sheet1!$A$1:$A$109,[1]Sheet1!$J$1:$J$109)</f>
        <v>3</v>
      </c>
      <c r="AO65">
        <f>_xlfn.XLOOKUP(AB65,[1]Sheet1!$A$1:$A$109,[1]Sheet1!$J$1:$J$109)</f>
        <v>2</v>
      </c>
      <c r="AP65">
        <f>_xlfn.XLOOKUP(AC65,[1]Sheet1!$A$1:$A$109,[1]Sheet1!$J$1:$J$109)</f>
        <v>2</v>
      </c>
      <c r="AQ65">
        <f>_xlfn.XLOOKUP(AD65,[1]Sheet1!$A$1:$A$109,[1]Sheet1!$J$1:$J$109)</f>
        <v>1</v>
      </c>
      <c r="AR65">
        <f>_xlfn.XLOOKUP(AE65,[1]Sheet1!$A$1:$A$109,[1]Sheet1!$J$1:$J$109)</f>
        <v>2</v>
      </c>
      <c r="AT65">
        <f t="shared" si="15"/>
        <v>4</v>
      </c>
      <c r="AU65">
        <f t="shared" si="15"/>
        <v>6</v>
      </c>
      <c r="AV65">
        <f t="shared" si="15"/>
        <v>1</v>
      </c>
      <c r="AW65">
        <f t="shared" si="15"/>
        <v>1</v>
      </c>
      <c r="AX65">
        <v>59</v>
      </c>
      <c r="AY65">
        <f t="shared" si="6"/>
        <v>3</v>
      </c>
      <c r="AZ65">
        <f t="shared" si="7"/>
        <v>0.75</v>
      </c>
      <c r="BA65">
        <f t="shared" si="7"/>
        <v>0.5</v>
      </c>
      <c r="BB65">
        <f t="shared" si="7"/>
        <v>3</v>
      </c>
      <c r="BC65">
        <f t="shared" si="7"/>
        <v>3</v>
      </c>
      <c r="BE65">
        <v>500</v>
      </c>
      <c r="BF65">
        <v>500</v>
      </c>
      <c r="BG65">
        <v>500</v>
      </c>
      <c r="BH65">
        <v>500</v>
      </c>
      <c r="BI65" t="str">
        <f t="shared" si="8"/>
        <v>{{1,500}|{2,500}|{3,500}|{4,500}}</v>
      </c>
      <c r="BN65">
        <f>'sheet1 (2)'!Y64</f>
        <v>1532854</v>
      </c>
      <c r="BO65">
        <f>'sheet1 (2)'!Z64</f>
        <v>1988000</v>
      </c>
      <c r="BP65">
        <f>'sheet1 (2)'!AA64</f>
        <v>42679477</v>
      </c>
      <c r="BR65">
        <f t="shared" si="9"/>
        <v>153285</v>
      </c>
      <c r="BS65">
        <f t="shared" si="9"/>
        <v>198800</v>
      </c>
      <c r="BT65">
        <f t="shared" si="9"/>
        <v>4267947</v>
      </c>
      <c r="BV65">
        <f t="shared" si="10"/>
        <v>153285</v>
      </c>
      <c r="BW65">
        <f t="shared" si="10"/>
        <v>198800</v>
      </c>
      <c r="BX65">
        <f t="shared" si="10"/>
        <v>4267947</v>
      </c>
      <c r="BZ65">
        <f t="shared" si="11"/>
        <v>153285</v>
      </c>
      <c r="CA65">
        <f t="shared" si="11"/>
        <v>198800</v>
      </c>
      <c r="CB65">
        <f t="shared" si="11"/>
        <v>4267947</v>
      </c>
      <c r="CD65">
        <f t="shared" si="12"/>
        <v>153285</v>
      </c>
      <c r="CE65">
        <f t="shared" si="12"/>
        <v>198800</v>
      </c>
      <c r="CF65">
        <f t="shared" si="12"/>
        <v>4267947</v>
      </c>
      <c r="CH65" t="str">
        <f t="shared" si="17"/>
        <v>{{5,1,1,153285,0}|</v>
      </c>
      <c r="CI65" t="str">
        <f t="shared" si="17"/>
        <v>{5,1,2,198800,0}|</v>
      </c>
      <c r="CJ65" t="str">
        <f t="shared" si="17"/>
        <v>{5,1,3,4267947,3}}</v>
      </c>
      <c r="CK65" t="str">
        <f t="shared" si="17"/>
        <v/>
      </c>
      <c r="CL65" t="str">
        <f t="shared" si="17"/>
        <v>{{5,1,1,153285,0}|</v>
      </c>
      <c r="CM65" t="str">
        <f t="shared" si="17"/>
        <v>{5,1,2,198800,0}|</v>
      </c>
      <c r="CN65" t="str">
        <f t="shared" si="17"/>
        <v>{5,1,3,4267947,3}}</v>
      </c>
      <c r="CO65" t="str">
        <f t="shared" si="17"/>
        <v/>
      </c>
      <c r="CP65" t="str">
        <f t="shared" si="17"/>
        <v>{{5,1,1,153285,0}|</v>
      </c>
      <c r="CQ65" t="str">
        <f t="shared" si="17"/>
        <v>{5,1,2,198800,0}|</v>
      </c>
      <c r="CR65" t="str">
        <f t="shared" si="17"/>
        <v>{5,1,3,4267947,3}}</v>
      </c>
      <c r="CS65" t="str">
        <f t="shared" si="17"/>
        <v/>
      </c>
      <c r="CT65" t="str">
        <f t="shared" si="17"/>
        <v>{{5,1,1,153285,0}|</v>
      </c>
      <c r="CU65" t="str">
        <f t="shared" si="17"/>
        <v>{5,1,2,198800,0}|</v>
      </c>
      <c r="CV65" t="str">
        <f t="shared" si="17"/>
        <v>{5,1,3,4267947,3}}</v>
      </c>
    </row>
    <row r="66" spans="7:100" x14ac:dyDescent="0.15">
      <c r="G66" t="s">
        <v>80</v>
      </c>
      <c r="H66" t="s">
        <v>218</v>
      </c>
      <c r="I66" t="s">
        <v>204</v>
      </c>
      <c r="J66" t="s">
        <v>205</v>
      </c>
      <c r="K66" t="s">
        <v>206</v>
      </c>
      <c r="L66" t="s">
        <v>207</v>
      </c>
      <c r="M66" t="s">
        <v>208</v>
      </c>
      <c r="N66" t="s">
        <v>209</v>
      </c>
      <c r="O66" t="s">
        <v>210</v>
      </c>
      <c r="P66" t="s">
        <v>211</v>
      </c>
      <c r="Q66" t="s">
        <v>212</v>
      </c>
      <c r="R66" t="s">
        <v>213</v>
      </c>
      <c r="S66" t="s">
        <v>223</v>
      </c>
      <c r="T66">
        <f t="shared" si="19"/>
        <v>4022</v>
      </c>
      <c r="U66">
        <f t="shared" si="19"/>
        <v>4017</v>
      </c>
      <c r="V66">
        <f t="shared" si="19"/>
        <v>4023</v>
      </c>
      <c r="W66">
        <f t="shared" si="18"/>
        <v>4023</v>
      </c>
      <c r="X66">
        <f t="shared" si="18"/>
        <v>4023</v>
      </c>
      <c r="Y66">
        <f t="shared" si="18"/>
        <v>4026</v>
      </c>
      <c r="Z66">
        <f t="shared" si="18"/>
        <v>4021</v>
      </c>
      <c r="AA66">
        <f t="shared" si="18"/>
        <v>4015</v>
      </c>
      <c r="AB66">
        <f t="shared" si="18"/>
        <v>4006</v>
      </c>
      <c r="AC66">
        <f t="shared" si="18"/>
        <v>4038</v>
      </c>
      <c r="AD66">
        <f t="shared" si="18"/>
        <v>4031</v>
      </c>
      <c r="AE66">
        <f t="shared" si="18"/>
        <v>4025</v>
      </c>
      <c r="AG66">
        <f>_xlfn.XLOOKUP(T66,[1]Sheet1!$A$1:$A$109,[1]Sheet1!$J$1:$J$109)</f>
        <v>2</v>
      </c>
      <c r="AH66">
        <f>_xlfn.XLOOKUP(U66,[1]Sheet1!$A$1:$A$109,[1]Sheet1!$J$1:$J$109)</f>
        <v>1</v>
      </c>
      <c r="AI66">
        <f>_xlfn.XLOOKUP(V66,[1]Sheet1!$A$1:$A$109,[1]Sheet1!$J$1:$J$109)</f>
        <v>4</v>
      </c>
      <c r="AJ66">
        <f>_xlfn.XLOOKUP(W66,[1]Sheet1!$A$1:$A$109,[1]Sheet1!$J$1:$J$109)</f>
        <v>4</v>
      </c>
      <c r="AK66">
        <f>_xlfn.XLOOKUP(X66,[1]Sheet1!$A$1:$A$109,[1]Sheet1!$J$1:$J$109)</f>
        <v>4</v>
      </c>
      <c r="AL66">
        <f>_xlfn.XLOOKUP(Y66,[1]Sheet1!$A$1:$A$109,[1]Sheet1!$J$1:$J$109)</f>
        <v>3</v>
      </c>
      <c r="AM66">
        <f>_xlfn.XLOOKUP(Z66,[1]Sheet1!$A$1:$A$109,[1]Sheet1!$J$1:$J$109)</f>
        <v>3</v>
      </c>
      <c r="AN66">
        <f>_xlfn.XLOOKUP(AA66,[1]Sheet1!$A$1:$A$109,[1]Sheet1!$J$1:$J$109)</f>
        <v>1</v>
      </c>
      <c r="AO66">
        <f>_xlfn.XLOOKUP(AB66,[1]Sheet1!$A$1:$A$109,[1]Sheet1!$J$1:$J$109)</f>
        <v>3</v>
      </c>
      <c r="AP66">
        <f>_xlfn.XLOOKUP(AC66,[1]Sheet1!$A$1:$A$109,[1]Sheet1!$J$1:$J$109)</f>
        <v>2</v>
      </c>
      <c r="AQ66">
        <f>_xlfn.XLOOKUP(AD66,[1]Sheet1!$A$1:$A$109,[1]Sheet1!$J$1:$J$109)</f>
        <v>1</v>
      </c>
      <c r="AR66">
        <f>_xlfn.XLOOKUP(AE66,[1]Sheet1!$A$1:$A$109,[1]Sheet1!$J$1:$J$109)</f>
        <v>3</v>
      </c>
      <c r="AT66">
        <f t="shared" si="15"/>
        <v>3</v>
      </c>
      <c r="AU66">
        <f t="shared" si="15"/>
        <v>2</v>
      </c>
      <c r="AV66">
        <f t="shared" si="15"/>
        <v>4</v>
      </c>
      <c r="AW66">
        <f t="shared" si="15"/>
        <v>3</v>
      </c>
      <c r="AX66">
        <v>60</v>
      </c>
      <c r="AY66">
        <f t="shared" si="6"/>
        <v>3</v>
      </c>
      <c r="AZ66">
        <f t="shared" si="7"/>
        <v>1</v>
      </c>
      <c r="BA66">
        <f t="shared" si="7"/>
        <v>1.5</v>
      </c>
      <c r="BB66">
        <f t="shared" si="7"/>
        <v>0.75</v>
      </c>
      <c r="BC66">
        <f t="shared" si="7"/>
        <v>1</v>
      </c>
      <c r="BE66">
        <v>500</v>
      </c>
      <c r="BF66">
        <v>500</v>
      </c>
      <c r="BG66">
        <v>500</v>
      </c>
      <c r="BH66">
        <v>500</v>
      </c>
      <c r="BI66" t="str">
        <f t="shared" si="8"/>
        <v>{{1,500}|{2,500}|{3,500}|{4,500}}</v>
      </c>
      <c r="BN66">
        <f>'sheet1 (2)'!Y65</f>
        <v>2434533</v>
      </c>
      <c r="BO66">
        <f>'sheet1 (2)'!Z65</f>
        <v>2674000</v>
      </c>
      <c r="BP66">
        <f>'sheet1 (2)'!AA65</f>
        <v>57406902</v>
      </c>
      <c r="BR66">
        <f t="shared" si="9"/>
        <v>243453</v>
      </c>
      <c r="BS66">
        <f t="shared" si="9"/>
        <v>267400</v>
      </c>
      <c r="BT66">
        <f t="shared" si="9"/>
        <v>5740690</v>
      </c>
      <c r="BV66">
        <f t="shared" si="10"/>
        <v>243453</v>
      </c>
      <c r="BW66">
        <f t="shared" si="10"/>
        <v>267400</v>
      </c>
      <c r="BX66">
        <f t="shared" si="10"/>
        <v>5740690</v>
      </c>
      <c r="BZ66">
        <f t="shared" si="11"/>
        <v>243453</v>
      </c>
      <c r="CA66">
        <f t="shared" si="11"/>
        <v>267400</v>
      </c>
      <c r="CB66">
        <f t="shared" si="11"/>
        <v>5740690</v>
      </c>
      <c r="CD66">
        <f t="shared" si="12"/>
        <v>243453</v>
      </c>
      <c r="CE66">
        <f t="shared" si="12"/>
        <v>267400</v>
      </c>
      <c r="CF66">
        <f t="shared" si="12"/>
        <v>5740690</v>
      </c>
      <c r="CH66" t="str">
        <f t="shared" si="17"/>
        <v>{{5,1,1,243453,0}|</v>
      </c>
      <c r="CI66" t="str">
        <f t="shared" si="17"/>
        <v>{5,1,2,267400,0}|</v>
      </c>
      <c r="CJ66" t="str">
        <f t="shared" si="17"/>
        <v>{5,1,3,5740690,3}}</v>
      </c>
      <c r="CK66" t="str">
        <f t="shared" si="17"/>
        <v/>
      </c>
      <c r="CL66" t="str">
        <f t="shared" si="17"/>
        <v>{{5,1,1,243453,0}|</v>
      </c>
      <c r="CM66" t="str">
        <f t="shared" si="17"/>
        <v>{5,1,2,267400,0}|</v>
      </c>
      <c r="CN66" t="str">
        <f t="shared" si="17"/>
        <v>{5,1,3,5740690,3}}</v>
      </c>
      <c r="CO66" t="str">
        <f t="shared" si="17"/>
        <v/>
      </c>
      <c r="CP66" t="str">
        <f t="shared" si="17"/>
        <v>{{5,1,1,243453,0}|</v>
      </c>
      <c r="CQ66" t="str">
        <f t="shared" si="17"/>
        <v>{5,1,2,267400,0}|</v>
      </c>
      <c r="CR66" t="str">
        <f t="shared" si="17"/>
        <v>{5,1,3,5740690,3}}</v>
      </c>
      <c r="CS66" t="str">
        <f t="shared" si="17"/>
        <v/>
      </c>
      <c r="CT66" t="str">
        <f t="shared" si="17"/>
        <v>{{5,1,1,243453,0}|</v>
      </c>
      <c r="CU66" t="str">
        <f t="shared" si="17"/>
        <v>{5,1,2,267400,0}|</v>
      </c>
      <c r="CV66" t="str">
        <f t="shared" si="17"/>
        <v>{5,1,3,5740690,3}}</v>
      </c>
    </row>
    <row r="67" spans="7:100" x14ac:dyDescent="0.15">
      <c r="AX67">
        <v>61</v>
      </c>
      <c r="AZ67">
        <f>AZ7</f>
        <v>1.5</v>
      </c>
      <c r="BA67">
        <f t="shared" ref="BA67:BC67" si="20">BA7</f>
        <v>0.75</v>
      </c>
      <c r="BB67">
        <f t="shared" si="20"/>
        <v>1</v>
      </c>
      <c r="BC67">
        <f t="shared" si="20"/>
        <v>1</v>
      </c>
      <c r="BE67">
        <v>500</v>
      </c>
      <c r="BF67">
        <v>500</v>
      </c>
      <c r="BG67">
        <v>500</v>
      </c>
      <c r="BH67">
        <v>500</v>
      </c>
      <c r="BN67">
        <f>'sheet1 (2)'!Y66</f>
        <v>150279</v>
      </c>
      <c r="BO67">
        <f>'sheet1 (2)'!Z66</f>
        <v>56000</v>
      </c>
      <c r="BP67">
        <f>'sheet1 (2)'!AA66</f>
        <v>1202238</v>
      </c>
      <c r="BR67">
        <f t="shared" si="9"/>
        <v>15027</v>
      </c>
      <c r="BS67">
        <f t="shared" si="9"/>
        <v>5600</v>
      </c>
      <c r="BT67">
        <f t="shared" si="9"/>
        <v>120223</v>
      </c>
      <c r="BV67">
        <f t="shared" si="10"/>
        <v>15027</v>
      </c>
      <c r="BW67">
        <f t="shared" si="10"/>
        <v>5600</v>
      </c>
      <c r="BX67">
        <f t="shared" si="10"/>
        <v>120223</v>
      </c>
      <c r="BZ67">
        <f t="shared" si="11"/>
        <v>15027</v>
      </c>
      <c r="CA67">
        <f t="shared" si="11"/>
        <v>5600</v>
      </c>
      <c r="CB67">
        <f t="shared" si="11"/>
        <v>120223</v>
      </c>
      <c r="CD67">
        <f t="shared" si="12"/>
        <v>15027</v>
      </c>
      <c r="CE67">
        <f t="shared" si="12"/>
        <v>5600</v>
      </c>
      <c r="CF67">
        <f t="shared" si="12"/>
        <v>120223</v>
      </c>
      <c r="CH67" t="str">
        <f t="shared" si="17"/>
        <v>{{5,1,1,15027,0}|</v>
      </c>
      <c r="CI67" t="str">
        <f t="shared" si="17"/>
        <v>{5,1,2,5600,0}|</v>
      </c>
      <c r="CJ67" t="str">
        <f t="shared" si="17"/>
        <v>{5,1,3,120223,3}}</v>
      </c>
      <c r="CK67" t="str">
        <f t="shared" si="17"/>
        <v/>
      </c>
      <c r="CL67" t="str">
        <f t="shared" si="17"/>
        <v>{{5,1,1,15027,0}|</v>
      </c>
      <c r="CM67" t="str">
        <f t="shared" si="17"/>
        <v>{5,1,2,5600,0}|</v>
      </c>
      <c r="CN67" t="str">
        <f t="shared" si="17"/>
        <v>{5,1,3,120223,3}}</v>
      </c>
      <c r="CO67" t="str">
        <f t="shared" si="17"/>
        <v/>
      </c>
      <c r="CP67" t="str">
        <f t="shared" si="17"/>
        <v>{{5,1,1,15027,0}|</v>
      </c>
      <c r="CQ67" t="str">
        <f t="shared" si="17"/>
        <v>{5,1,2,5600,0}|</v>
      </c>
      <c r="CR67" t="str">
        <f t="shared" si="17"/>
        <v>{5,1,3,120223,3}}</v>
      </c>
      <c r="CS67" t="str">
        <f t="shared" si="17"/>
        <v/>
      </c>
      <c r="CT67" t="str">
        <f t="shared" si="17"/>
        <v>{{5,1,1,15027,0}|</v>
      </c>
      <c r="CU67" t="str">
        <f t="shared" si="17"/>
        <v>{5,1,2,5600,0}|</v>
      </c>
      <c r="CV67" t="str">
        <f t="shared" si="17"/>
        <v>{5,1,3,120223,3}}</v>
      </c>
    </row>
    <row r="68" spans="7:100" x14ac:dyDescent="0.15">
      <c r="AX68">
        <v>62</v>
      </c>
      <c r="AZ68">
        <f t="shared" ref="AZ68:BC83" si="21">AZ8</f>
        <v>1.5</v>
      </c>
      <c r="BA68">
        <f t="shared" si="21"/>
        <v>0.75</v>
      </c>
      <c r="BB68">
        <f t="shared" si="21"/>
        <v>1</v>
      </c>
      <c r="BC68">
        <f t="shared" si="21"/>
        <v>1</v>
      </c>
      <c r="BE68">
        <v>500</v>
      </c>
      <c r="BF68">
        <v>500</v>
      </c>
      <c r="BG68">
        <v>500</v>
      </c>
      <c r="BH68">
        <v>500</v>
      </c>
      <c r="BN68">
        <f>'sheet1 (2)'!Y67</f>
        <v>195363</v>
      </c>
      <c r="BO68">
        <f>'sheet1 (2)'!Z67</f>
        <v>56000</v>
      </c>
      <c r="BP68">
        <f>'sheet1 (2)'!AA67</f>
        <v>1202238</v>
      </c>
      <c r="BR68">
        <f t="shared" si="9"/>
        <v>19536</v>
      </c>
      <c r="BS68">
        <f t="shared" si="9"/>
        <v>5600</v>
      </c>
      <c r="BT68">
        <f t="shared" si="9"/>
        <v>120223</v>
      </c>
      <c r="BV68">
        <f t="shared" si="10"/>
        <v>19536</v>
      </c>
      <c r="BW68">
        <f t="shared" si="10"/>
        <v>5600</v>
      </c>
      <c r="BX68">
        <f t="shared" si="10"/>
        <v>120223</v>
      </c>
      <c r="BZ68">
        <f t="shared" si="11"/>
        <v>19536</v>
      </c>
      <c r="CA68">
        <f t="shared" si="11"/>
        <v>5600</v>
      </c>
      <c r="CB68">
        <f t="shared" si="11"/>
        <v>120223</v>
      </c>
      <c r="CD68">
        <f t="shared" si="12"/>
        <v>19536</v>
      </c>
      <c r="CE68">
        <f t="shared" si="12"/>
        <v>5600</v>
      </c>
      <c r="CF68">
        <f t="shared" si="12"/>
        <v>120223</v>
      </c>
      <c r="CH68" t="str">
        <f t="shared" si="17"/>
        <v>{{5,1,1,19536,0}|</v>
      </c>
      <c r="CI68" t="str">
        <f t="shared" si="17"/>
        <v>{5,1,2,5600,0}|</v>
      </c>
      <c r="CJ68" t="str">
        <f t="shared" si="17"/>
        <v>{5,1,3,120223,3}}</v>
      </c>
      <c r="CK68" t="str">
        <f t="shared" si="17"/>
        <v/>
      </c>
      <c r="CL68" t="str">
        <f t="shared" si="17"/>
        <v>{{5,1,1,19536,0}|</v>
      </c>
      <c r="CM68" t="str">
        <f t="shared" si="17"/>
        <v>{5,1,2,5600,0}|</v>
      </c>
      <c r="CN68" t="str">
        <f t="shared" si="17"/>
        <v>{5,1,3,120223,3}}</v>
      </c>
      <c r="CO68" t="str">
        <f t="shared" si="17"/>
        <v/>
      </c>
      <c r="CP68" t="str">
        <f t="shared" si="17"/>
        <v>{{5,1,1,19536,0}|</v>
      </c>
      <c r="CQ68" t="str">
        <f t="shared" si="17"/>
        <v>{5,1,2,5600,0}|</v>
      </c>
      <c r="CR68" t="str">
        <f t="shared" si="17"/>
        <v>{5,1,3,120223,3}}</v>
      </c>
      <c r="CS68" t="str">
        <f t="shared" si="17"/>
        <v/>
      </c>
      <c r="CT68" t="str">
        <f t="shared" si="17"/>
        <v>{{5,1,1,19536,0}|</v>
      </c>
      <c r="CU68" t="str">
        <f t="shared" si="17"/>
        <v>{5,1,2,5600,0}|</v>
      </c>
      <c r="CV68" t="str">
        <f t="shared" si="17"/>
        <v>{5,1,3,120223,3}}</v>
      </c>
    </row>
    <row r="69" spans="7:100" x14ac:dyDescent="0.15">
      <c r="AX69">
        <v>63</v>
      </c>
      <c r="AZ69">
        <f t="shared" si="21"/>
        <v>3</v>
      </c>
      <c r="BA69">
        <f t="shared" si="21"/>
        <v>0.75</v>
      </c>
      <c r="BB69">
        <f t="shared" si="21"/>
        <v>1.5</v>
      </c>
      <c r="BC69">
        <f t="shared" si="21"/>
        <v>0.6</v>
      </c>
      <c r="BE69">
        <v>500</v>
      </c>
      <c r="BF69">
        <v>500</v>
      </c>
      <c r="BG69">
        <v>500</v>
      </c>
      <c r="BH69">
        <v>500</v>
      </c>
      <c r="BN69">
        <f>'sheet1 (2)'!Y68</f>
        <v>841567</v>
      </c>
      <c r="BO69">
        <f>'sheet1 (2)'!Z68</f>
        <v>126000</v>
      </c>
      <c r="BP69">
        <f>'sheet1 (2)'!AA68</f>
        <v>2705037</v>
      </c>
      <c r="BR69">
        <f t="shared" si="9"/>
        <v>84156</v>
      </c>
      <c r="BS69">
        <f t="shared" si="9"/>
        <v>12600</v>
      </c>
      <c r="BT69">
        <f t="shared" si="9"/>
        <v>270503</v>
      </c>
      <c r="BV69">
        <f t="shared" si="10"/>
        <v>84156</v>
      </c>
      <c r="BW69">
        <f t="shared" si="10"/>
        <v>12600</v>
      </c>
      <c r="BX69">
        <f t="shared" si="10"/>
        <v>270503</v>
      </c>
      <c r="BZ69">
        <f t="shared" si="11"/>
        <v>84156</v>
      </c>
      <c r="CA69">
        <f t="shared" si="11"/>
        <v>12600</v>
      </c>
      <c r="CB69">
        <f t="shared" si="11"/>
        <v>270503</v>
      </c>
      <c r="CD69">
        <f t="shared" si="12"/>
        <v>84156</v>
      </c>
      <c r="CE69">
        <f t="shared" si="12"/>
        <v>12600</v>
      </c>
      <c r="CF69">
        <f t="shared" si="12"/>
        <v>270503</v>
      </c>
      <c r="CH69" t="str">
        <f t="shared" si="17"/>
        <v>{{5,1,1,84156,0}|</v>
      </c>
      <c r="CI69" t="str">
        <f t="shared" si="17"/>
        <v>{5,1,2,12600,0}|</v>
      </c>
      <c r="CJ69" t="str">
        <f t="shared" si="17"/>
        <v>{5,1,3,270503,3}}</v>
      </c>
      <c r="CK69" t="str">
        <f t="shared" si="17"/>
        <v/>
      </c>
      <c r="CL69" t="str">
        <f t="shared" si="17"/>
        <v>{{5,1,1,84156,0}|</v>
      </c>
      <c r="CM69" t="str">
        <f t="shared" si="17"/>
        <v>{5,1,2,12600,0}|</v>
      </c>
      <c r="CN69" t="str">
        <f t="shared" si="17"/>
        <v>{5,1,3,270503,3}}</v>
      </c>
      <c r="CO69" t="str">
        <f t="shared" si="17"/>
        <v/>
      </c>
      <c r="CP69" t="str">
        <f t="shared" si="17"/>
        <v>{{5,1,1,84156,0}|</v>
      </c>
      <c r="CQ69" t="str">
        <f t="shared" si="17"/>
        <v>{5,1,2,12600,0}|</v>
      </c>
      <c r="CR69" t="str">
        <f t="shared" si="17"/>
        <v>{5,1,3,270503,3}}</v>
      </c>
      <c r="CS69" t="str">
        <f t="shared" si="17"/>
        <v/>
      </c>
      <c r="CT69" t="str">
        <f t="shared" si="17"/>
        <v>{{5,1,1,84156,0}|</v>
      </c>
      <c r="CU69" t="str">
        <f t="shared" si="17"/>
        <v>{5,1,2,12600,0}|</v>
      </c>
      <c r="CV69" t="str">
        <f t="shared" si="17"/>
        <v>{5,1,3,270503,3}}</v>
      </c>
    </row>
    <row r="70" spans="7:100" x14ac:dyDescent="0.15">
      <c r="AX70">
        <v>64</v>
      </c>
      <c r="AZ70">
        <f t="shared" si="21"/>
        <v>0</v>
      </c>
      <c r="BA70">
        <f t="shared" si="21"/>
        <v>0.6</v>
      </c>
      <c r="BB70">
        <f t="shared" si="21"/>
        <v>0.6</v>
      </c>
      <c r="BC70">
        <f t="shared" si="21"/>
        <v>1.5</v>
      </c>
      <c r="BE70">
        <v>500</v>
      </c>
      <c r="BF70">
        <v>500</v>
      </c>
      <c r="BG70">
        <v>500</v>
      </c>
      <c r="BH70">
        <v>500</v>
      </c>
      <c r="BN70">
        <f>'sheet1 (2)'!Y69</f>
        <v>1653078</v>
      </c>
      <c r="BO70">
        <f>'sheet1 (2)'!Z69</f>
        <v>210000</v>
      </c>
      <c r="BP70">
        <f>'sheet1 (2)'!AA69</f>
        <v>4508395</v>
      </c>
      <c r="BR70">
        <f t="shared" si="9"/>
        <v>165307</v>
      </c>
      <c r="BS70">
        <f t="shared" si="9"/>
        <v>21000</v>
      </c>
      <c r="BT70">
        <f t="shared" si="9"/>
        <v>450839</v>
      </c>
      <c r="BV70">
        <f t="shared" si="10"/>
        <v>165307</v>
      </c>
      <c r="BW70">
        <f t="shared" si="10"/>
        <v>21000</v>
      </c>
      <c r="BX70">
        <f t="shared" si="10"/>
        <v>450839</v>
      </c>
      <c r="BZ70">
        <f t="shared" si="11"/>
        <v>165307</v>
      </c>
      <c r="CA70">
        <f t="shared" si="11"/>
        <v>21000</v>
      </c>
      <c r="CB70">
        <f t="shared" si="11"/>
        <v>450839</v>
      </c>
      <c r="CD70">
        <f t="shared" si="12"/>
        <v>165307</v>
      </c>
      <c r="CE70">
        <f t="shared" si="12"/>
        <v>21000</v>
      </c>
      <c r="CF70">
        <f t="shared" si="12"/>
        <v>450839</v>
      </c>
      <c r="CH70" t="str">
        <f t="shared" si="17"/>
        <v>{{5,1,1,165307,0}|</v>
      </c>
      <c r="CI70" t="str">
        <f t="shared" si="17"/>
        <v>{5,1,2,21000,0}|</v>
      </c>
      <c r="CJ70" t="str">
        <f t="shared" si="17"/>
        <v>{5,1,3,450839,3}}</v>
      </c>
      <c r="CK70" t="str">
        <f t="shared" si="17"/>
        <v/>
      </c>
      <c r="CL70" t="str">
        <f t="shared" si="17"/>
        <v>{{5,1,1,165307,0}|</v>
      </c>
      <c r="CM70" t="str">
        <f t="shared" si="17"/>
        <v>{5,1,2,21000,0}|</v>
      </c>
      <c r="CN70" t="str">
        <f t="shared" si="17"/>
        <v>{5,1,3,450839,3}}</v>
      </c>
      <c r="CO70" t="str">
        <f t="shared" si="17"/>
        <v/>
      </c>
      <c r="CP70" t="str">
        <f t="shared" si="17"/>
        <v>{{5,1,1,165307,0}|</v>
      </c>
      <c r="CQ70" t="str">
        <f t="shared" si="17"/>
        <v>{5,1,2,21000,0}|</v>
      </c>
      <c r="CR70" t="str">
        <f t="shared" si="17"/>
        <v>{5,1,3,450839,3}}</v>
      </c>
      <c r="CS70" t="str">
        <f t="shared" si="17"/>
        <v/>
      </c>
      <c r="CT70" t="str">
        <f t="shared" si="17"/>
        <v>{{5,1,1,165307,0}|</v>
      </c>
      <c r="CU70" t="str">
        <f t="shared" si="17"/>
        <v>{5,1,2,21000,0}|</v>
      </c>
      <c r="CV70" t="str">
        <f t="shared" si="17"/>
        <v>{5,1,3,450839,3}}</v>
      </c>
    </row>
    <row r="71" spans="7:100" x14ac:dyDescent="0.15">
      <c r="AX71">
        <v>65</v>
      </c>
      <c r="AZ71">
        <f t="shared" si="21"/>
        <v>1.5</v>
      </c>
      <c r="BA71">
        <f t="shared" si="21"/>
        <v>0.75</v>
      </c>
      <c r="BB71">
        <f t="shared" si="21"/>
        <v>0.75</v>
      </c>
      <c r="BC71">
        <f t="shared" si="21"/>
        <v>1.5</v>
      </c>
      <c r="BE71">
        <v>500</v>
      </c>
      <c r="BF71">
        <v>500</v>
      </c>
      <c r="BG71">
        <v>500</v>
      </c>
      <c r="BH71">
        <v>500</v>
      </c>
      <c r="BN71">
        <f>'sheet1 (2)'!Y70</f>
        <v>1923582</v>
      </c>
      <c r="BO71">
        <f>'sheet1 (2)'!Z70</f>
        <v>1232000</v>
      </c>
      <c r="BP71">
        <f>'sheet1 (2)'!AA70</f>
        <v>26449253</v>
      </c>
      <c r="BR71">
        <f t="shared" si="9"/>
        <v>192358</v>
      </c>
      <c r="BS71">
        <f t="shared" si="9"/>
        <v>123200</v>
      </c>
      <c r="BT71">
        <f t="shared" si="9"/>
        <v>2644925</v>
      </c>
      <c r="BV71">
        <f t="shared" si="10"/>
        <v>192358</v>
      </c>
      <c r="BW71">
        <f t="shared" si="10"/>
        <v>123200</v>
      </c>
      <c r="BX71">
        <f t="shared" si="10"/>
        <v>2644925</v>
      </c>
      <c r="BZ71">
        <f t="shared" si="11"/>
        <v>192358</v>
      </c>
      <c r="CA71">
        <f t="shared" si="11"/>
        <v>123200</v>
      </c>
      <c r="CB71">
        <f t="shared" si="11"/>
        <v>2644925</v>
      </c>
      <c r="CD71">
        <f t="shared" si="12"/>
        <v>192358</v>
      </c>
      <c r="CE71">
        <f t="shared" si="12"/>
        <v>123200</v>
      </c>
      <c r="CF71">
        <f t="shared" si="12"/>
        <v>2644925</v>
      </c>
      <c r="CH71" t="str">
        <f t="shared" si="17"/>
        <v>{{5,1,1,192358,0}|</v>
      </c>
      <c r="CI71" t="str">
        <f t="shared" si="17"/>
        <v>{5,1,2,123200,0}|</v>
      </c>
      <c r="CJ71" t="str">
        <f t="shared" si="17"/>
        <v>{5,1,3,2644925,3}}</v>
      </c>
      <c r="CK71" t="str">
        <f t="shared" si="17"/>
        <v/>
      </c>
      <c r="CL71" t="str">
        <f t="shared" si="17"/>
        <v>{{5,1,1,192358,0}|</v>
      </c>
      <c r="CM71" t="str">
        <f t="shared" si="17"/>
        <v>{5,1,2,123200,0}|</v>
      </c>
      <c r="CN71" t="str">
        <f t="shared" si="17"/>
        <v>{5,1,3,2644925,3}}</v>
      </c>
      <c r="CO71" t="str">
        <f t="shared" si="17"/>
        <v/>
      </c>
      <c r="CP71" t="str">
        <f t="shared" si="17"/>
        <v>{{5,1,1,192358,0}|</v>
      </c>
      <c r="CQ71" t="str">
        <f t="shared" si="17"/>
        <v>{5,1,2,123200,0}|</v>
      </c>
      <c r="CR71" t="str">
        <f t="shared" si="17"/>
        <v>{5,1,3,2644925,3}}</v>
      </c>
      <c r="CS71" t="str">
        <f t="shared" si="17"/>
        <v/>
      </c>
      <c r="CT71" t="str">
        <f t="shared" si="17"/>
        <v>{{5,1,1,192358,0}|</v>
      </c>
      <c r="CU71" t="str">
        <f t="shared" si="17"/>
        <v>{5,1,2,123200,0}|</v>
      </c>
      <c r="CV71" t="str">
        <f t="shared" si="17"/>
        <v>{5,1,3,2644925,3}}</v>
      </c>
    </row>
    <row r="72" spans="7:100" x14ac:dyDescent="0.15">
      <c r="AX72">
        <v>66</v>
      </c>
      <c r="AZ72">
        <f t="shared" si="21"/>
        <v>1</v>
      </c>
      <c r="BA72">
        <f t="shared" si="21"/>
        <v>0.6</v>
      </c>
      <c r="BB72">
        <f t="shared" si="21"/>
        <v>1</v>
      </c>
      <c r="BC72">
        <f t="shared" si="21"/>
        <v>3</v>
      </c>
      <c r="BE72">
        <v>500</v>
      </c>
      <c r="BF72">
        <v>500</v>
      </c>
      <c r="BG72">
        <v>500</v>
      </c>
      <c r="BH72">
        <v>500</v>
      </c>
      <c r="BN72">
        <f>'sheet1 (2)'!Y71</f>
        <v>2885373</v>
      </c>
      <c r="BO72">
        <f>'sheet1 (2)'!Z71</f>
        <v>1400000</v>
      </c>
      <c r="BP72">
        <f>'sheet1 (2)'!AA71</f>
        <v>30055970</v>
      </c>
      <c r="BR72">
        <f t="shared" ref="BR72:BT135" si="22">INT(BN72/5*$BE72/1000)</f>
        <v>288537</v>
      </c>
      <c r="BS72">
        <f t="shared" si="22"/>
        <v>140000</v>
      </c>
      <c r="BT72">
        <f t="shared" si="22"/>
        <v>3005597</v>
      </c>
      <c r="BV72">
        <f t="shared" ref="BV72:BX135" si="23">INT(BN72/5*$BF72/1000)</f>
        <v>288537</v>
      </c>
      <c r="BW72">
        <f t="shared" si="23"/>
        <v>140000</v>
      </c>
      <c r="BX72">
        <f t="shared" si="23"/>
        <v>3005597</v>
      </c>
      <c r="BZ72">
        <f t="shared" ref="BZ72:CB135" si="24">INT(BN72/5*$BG72/1000)</f>
        <v>288537</v>
      </c>
      <c r="CA72">
        <f t="shared" si="24"/>
        <v>140000</v>
      </c>
      <c r="CB72">
        <f t="shared" si="24"/>
        <v>3005597</v>
      </c>
      <c r="CD72">
        <f t="shared" ref="CD72:CF135" si="25">INT(BN72/5*$BH72/1000)</f>
        <v>288537</v>
      </c>
      <c r="CE72">
        <f t="shared" si="25"/>
        <v>140000</v>
      </c>
      <c r="CF72">
        <f t="shared" si="25"/>
        <v>3005597</v>
      </c>
      <c r="CH72" t="str">
        <f t="shared" si="17"/>
        <v>{{5,1,1,288537,0}|</v>
      </c>
      <c r="CI72" t="str">
        <f t="shared" si="17"/>
        <v>{5,1,2,140000,0}|</v>
      </c>
      <c r="CJ72" t="str">
        <f t="shared" si="17"/>
        <v>{5,1,3,3005597,3}}</v>
      </c>
      <c r="CK72" t="str">
        <f t="shared" si="17"/>
        <v/>
      </c>
      <c r="CL72" t="str">
        <f t="shared" si="17"/>
        <v>{{5,1,1,288537,0}|</v>
      </c>
      <c r="CM72" t="str">
        <f t="shared" si="17"/>
        <v>{5,1,2,140000,0}|</v>
      </c>
      <c r="CN72" t="str">
        <f t="shared" si="17"/>
        <v>{5,1,3,3005597,3}}</v>
      </c>
      <c r="CO72" t="str">
        <f t="shared" si="17"/>
        <v/>
      </c>
      <c r="CP72" t="str">
        <f t="shared" si="17"/>
        <v>{{5,1,1,288537,0}|</v>
      </c>
      <c r="CQ72" t="str">
        <f t="shared" si="17"/>
        <v>{5,1,2,140000,0}|</v>
      </c>
      <c r="CR72" t="str">
        <f t="shared" si="17"/>
        <v>{5,1,3,3005597,3}}</v>
      </c>
      <c r="CS72" t="str">
        <f t="shared" si="17"/>
        <v/>
      </c>
      <c r="CT72" t="str">
        <f t="shared" si="17"/>
        <v>{{5,1,1,288537,0}|</v>
      </c>
      <c r="CU72" t="str">
        <f t="shared" si="17"/>
        <v>{5,1,2,140000,0}|</v>
      </c>
      <c r="CV72" t="str">
        <f t="shared" si="17"/>
        <v>{5,1,3,3005597,3}}</v>
      </c>
    </row>
    <row r="73" spans="7:100" x14ac:dyDescent="0.15">
      <c r="AX73">
        <v>67</v>
      </c>
      <c r="AZ73">
        <f t="shared" si="21"/>
        <v>1</v>
      </c>
      <c r="BA73">
        <f t="shared" si="21"/>
        <v>0.5</v>
      </c>
      <c r="BB73">
        <f t="shared" si="21"/>
        <v>1.5</v>
      </c>
      <c r="BC73">
        <f t="shared" si="21"/>
        <v>3</v>
      </c>
      <c r="BE73">
        <v>500</v>
      </c>
      <c r="BF73">
        <v>500</v>
      </c>
      <c r="BG73">
        <v>500</v>
      </c>
      <c r="BH73">
        <v>500</v>
      </c>
      <c r="BN73">
        <f>'sheet1 (2)'!Y72</f>
        <v>6732537</v>
      </c>
      <c r="BO73">
        <f>'sheet1 (2)'!Z72</f>
        <v>8960000</v>
      </c>
      <c r="BP73">
        <f>'sheet1 (2)'!AA72</f>
        <v>192358208</v>
      </c>
      <c r="BR73">
        <f t="shared" si="22"/>
        <v>673253</v>
      </c>
      <c r="BS73">
        <f t="shared" si="22"/>
        <v>896000</v>
      </c>
      <c r="BT73">
        <f t="shared" si="22"/>
        <v>19235820</v>
      </c>
      <c r="BV73">
        <f t="shared" si="23"/>
        <v>673253</v>
      </c>
      <c r="BW73">
        <f t="shared" si="23"/>
        <v>896000</v>
      </c>
      <c r="BX73">
        <f t="shared" si="23"/>
        <v>19235820</v>
      </c>
      <c r="BZ73">
        <f t="shared" si="24"/>
        <v>673253</v>
      </c>
      <c r="CA73">
        <f t="shared" si="24"/>
        <v>896000</v>
      </c>
      <c r="CB73">
        <f t="shared" si="24"/>
        <v>19235820</v>
      </c>
      <c r="CD73">
        <f t="shared" si="25"/>
        <v>673253</v>
      </c>
      <c r="CE73">
        <f t="shared" si="25"/>
        <v>896000</v>
      </c>
      <c r="CF73">
        <f t="shared" si="25"/>
        <v>19235820</v>
      </c>
      <c r="CH73" t="str">
        <f t="shared" ref="CH73:CV89" si="26">BR$6&amp;BR73&amp;BR$5</f>
        <v>{{5,1,1,673253,0}|</v>
      </c>
      <c r="CI73" t="str">
        <f t="shared" si="26"/>
        <v>{5,1,2,896000,0}|</v>
      </c>
      <c r="CJ73" t="str">
        <f t="shared" si="26"/>
        <v>{5,1,3,19235820,3}}</v>
      </c>
      <c r="CK73" t="str">
        <f t="shared" si="26"/>
        <v/>
      </c>
      <c r="CL73" t="str">
        <f t="shared" si="26"/>
        <v>{{5,1,1,673253,0}|</v>
      </c>
      <c r="CM73" t="str">
        <f t="shared" si="26"/>
        <v>{5,1,2,896000,0}|</v>
      </c>
      <c r="CN73" t="str">
        <f t="shared" si="26"/>
        <v>{5,1,3,19235820,3}}</v>
      </c>
      <c r="CO73" t="str">
        <f t="shared" si="26"/>
        <v/>
      </c>
      <c r="CP73" t="str">
        <f t="shared" si="26"/>
        <v>{{5,1,1,673253,0}|</v>
      </c>
      <c r="CQ73" t="str">
        <f t="shared" si="26"/>
        <v>{5,1,2,896000,0}|</v>
      </c>
      <c r="CR73" t="str">
        <f t="shared" si="26"/>
        <v>{5,1,3,19235820,3}}</v>
      </c>
      <c r="CS73" t="str">
        <f t="shared" si="26"/>
        <v/>
      </c>
      <c r="CT73" t="str">
        <f t="shared" si="26"/>
        <v>{{5,1,1,673253,0}|</v>
      </c>
      <c r="CU73" t="str">
        <f t="shared" si="26"/>
        <v>{5,1,2,896000,0}|</v>
      </c>
      <c r="CV73" t="str">
        <f t="shared" si="26"/>
        <v>{5,1,3,19235820,3}}</v>
      </c>
    </row>
    <row r="74" spans="7:100" x14ac:dyDescent="0.15">
      <c r="AX74">
        <v>68</v>
      </c>
      <c r="AZ74">
        <f t="shared" si="21"/>
        <v>1</v>
      </c>
      <c r="BA74">
        <f t="shared" si="21"/>
        <v>0.5</v>
      </c>
      <c r="BB74">
        <f t="shared" si="21"/>
        <v>1</v>
      </c>
      <c r="BC74">
        <f t="shared" si="21"/>
        <v>0</v>
      </c>
      <c r="BE74">
        <v>500</v>
      </c>
      <c r="BF74">
        <v>500</v>
      </c>
      <c r="BG74">
        <v>500</v>
      </c>
      <c r="BH74">
        <v>500</v>
      </c>
      <c r="BN74">
        <f>'sheet1 (2)'!Y73</f>
        <v>7694328</v>
      </c>
      <c r="BO74">
        <f>'sheet1 (2)'!Z73</f>
        <v>11200000</v>
      </c>
      <c r="BP74">
        <f>'sheet1 (2)'!AA73</f>
        <v>240447761</v>
      </c>
      <c r="BR74">
        <f t="shared" si="22"/>
        <v>769432</v>
      </c>
      <c r="BS74">
        <f t="shared" si="22"/>
        <v>1120000</v>
      </c>
      <c r="BT74">
        <f t="shared" si="22"/>
        <v>24044776</v>
      </c>
      <c r="BV74">
        <f t="shared" si="23"/>
        <v>769432</v>
      </c>
      <c r="BW74">
        <f t="shared" si="23"/>
        <v>1120000</v>
      </c>
      <c r="BX74">
        <f t="shared" si="23"/>
        <v>24044776</v>
      </c>
      <c r="BZ74">
        <f t="shared" si="24"/>
        <v>769432</v>
      </c>
      <c r="CA74">
        <f t="shared" si="24"/>
        <v>1120000</v>
      </c>
      <c r="CB74">
        <f t="shared" si="24"/>
        <v>24044776</v>
      </c>
      <c r="CD74">
        <f t="shared" si="25"/>
        <v>769432</v>
      </c>
      <c r="CE74">
        <f t="shared" si="25"/>
        <v>1120000</v>
      </c>
      <c r="CF74">
        <f t="shared" si="25"/>
        <v>24044776</v>
      </c>
      <c r="CH74" t="str">
        <f t="shared" si="26"/>
        <v>{{5,1,1,769432,0}|</v>
      </c>
      <c r="CI74" t="str">
        <f t="shared" si="26"/>
        <v>{5,1,2,1120000,0}|</v>
      </c>
      <c r="CJ74" t="str">
        <f t="shared" si="26"/>
        <v>{5,1,3,24044776,3}}</v>
      </c>
      <c r="CK74" t="str">
        <f t="shared" si="26"/>
        <v/>
      </c>
      <c r="CL74" t="str">
        <f t="shared" si="26"/>
        <v>{{5,1,1,769432,0}|</v>
      </c>
      <c r="CM74" t="str">
        <f t="shared" si="26"/>
        <v>{5,1,2,1120000,0}|</v>
      </c>
      <c r="CN74" t="str">
        <f t="shared" si="26"/>
        <v>{5,1,3,24044776,3}}</v>
      </c>
      <c r="CO74" t="str">
        <f t="shared" si="26"/>
        <v/>
      </c>
      <c r="CP74" t="str">
        <f t="shared" si="26"/>
        <v>{{5,1,1,769432,0}|</v>
      </c>
      <c r="CQ74" t="str">
        <f t="shared" si="26"/>
        <v>{5,1,2,1120000,0}|</v>
      </c>
      <c r="CR74" t="str">
        <f t="shared" si="26"/>
        <v>{5,1,3,24044776,3}}</v>
      </c>
      <c r="CS74" t="str">
        <f t="shared" si="26"/>
        <v/>
      </c>
      <c r="CT74" t="str">
        <f t="shared" si="26"/>
        <v>{{5,1,1,769432,0}|</v>
      </c>
      <c r="CU74" t="str">
        <f t="shared" si="26"/>
        <v>{5,1,2,1120000,0}|</v>
      </c>
      <c r="CV74" t="str">
        <f t="shared" si="26"/>
        <v>{5,1,3,24044776,3}}</v>
      </c>
    </row>
    <row r="75" spans="7:100" x14ac:dyDescent="0.15">
      <c r="AX75">
        <v>69</v>
      </c>
      <c r="AZ75">
        <f t="shared" si="21"/>
        <v>3</v>
      </c>
      <c r="BA75">
        <f t="shared" si="21"/>
        <v>0.6</v>
      </c>
      <c r="BB75">
        <f t="shared" si="21"/>
        <v>0.6</v>
      </c>
      <c r="BC75">
        <f t="shared" si="21"/>
        <v>3</v>
      </c>
      <c r="BE75">
        <v>500</v>
      </c>
      <c r="BF75">
        <v>500</v>
      </c>
      <c r="BG75">
        <v>500</v>
      </c>
      <c r="BH75">
        <v>500</v>
      </c>
      <c r="BN75">
        <f>'sheet1 (2)'!Y74</f>
        <v>6311753</v>
      </c>
      <c r="BO75">
        <f>'sheet1 (2)'!Z74</f>
        <v>10500000</v>
      </c>
      <c r="BP75">
        <f>'sheet1 (2)'!AA74</f>
        <v>225419776</v>
      </c>
      <c r="BR75">
        <f t="shared" si="22"/>
        <v>631175</v>
      </c>
      <c r="BS75">
        <f t="shared" si="22"/>
        <v>1050000</v>
      </c>
      <c r="BT75">
        <f t="shared" si="22"/>
        <v>22541977</v>
      </c>
      <c r="BV75">
        <f t="shared" si="23"/>
        <v>631175</v>
      </c>
      <c r="BW75">
        <f t="shared" si="23"/>
        <v>1050000</v>
      </c>
      <c r="BX75">
        <f t="shared" si="23"/>
        <v>22541977</v>
      </c>
      <c r="BZ75">
        <f t="shared" si="24"/>
        <v>631175</v>
      </c>
      <c r="CA75">
        <f t="shared" si="24"/>
        <v>1050000</v>
      </c>
      <c r="CB75">
        <f t="shared" si="24"/>
        <v>22541977</v>
      </c>
      <c r="CD75">
        <f t="shared" si="25"/>
        <v>631175</v>
      </c>
      <c r="CE75">
        <f t="shared" si="25"/>
        <v>1050000</v>
      </c>
      <c r="CF75">
        <f t="shared" si="25"/>
        <v>22541977</v>
      </c>
      <c r="CH75" t="str">
        <f t="shared" si="26"/>
        <v>{{5,1,1,631175,0}|</v>
      </c>
      <c r="CI75" t="str">
        <f t="shared" si="26"/>
        <v>{5,1,2,1050000,0}|</v>
      </c>
      <c r="CJ75" t="str">
        <f t="shared" si="26"/>
        <v>{5,1,3,22541977,3}}</v>
      </c>
      <c r="CK75" t="str">
        <f t="shared" si="26"/>
        <v/>
      </c>
      <c r="CL75" t="str">
        <f t="shared" si="26"/>
        <v>{{5,1,1,631175,0}|</v>
      </c>
      <c r="CM75" t="str">
        <f t="shared" si="26"/>
        <v>{5,1,2,1050000,0}|</v>
      </c>
      <c r="CN75" t="str">
        <f t="shared" si="26"/>
        <v>{5,1,3,22541977,3}}</v>
      </c>
      <c r="CO75" t="str">
        <f t="shared" si="26"/>
        <v/>
      </c>
      <c r="CP75" t="str">
        <f t="shared" si="26"/>
        <v>{{5,1,1,631175,0}|</v>
      </c>
      <c r="CQ75" t="str">
        <f t="shared" si="26"/>
        <v>{5,1,2,1050000,0}|</v>
      </c>
      <c r="CR75" t="str">
        <f t="shared" si="26"/>
        <v>{5,1,3,22541977,3}}</v>
      </c>
      <c r="CS75" t="str">
        <f t="shared" si="26"/>
        <v/>
      </c>
      <c r="CT75" t="str">
        <f t="shared" si="26"/>
        <v>{{5,1,1,631175,0}|</v>
      </c>
      <c r="CU75" t="str">
        <f t="shared" si="26"/>
        <v>{5,1,2,1050000,0}|</v>
      </c>
      <c r="CV75" t="str">
        <f t="shared" si="26"/>
        <v>{5,1,3,22541977,3}}</v>
      </c>
    </row>
    <row r="76" spans="7:100" x14ac:dyDescent="0.15">
      <c r="AX76">
        <v>70</v>
      </c>
      <c r="AZ76">
        <f t="shared" si="21"/>
        <v>3</v>
      </c>
      <c r="BA76">
        <f t="shared" si="21"/>
        <v>0.42857142857142855</v>
      </c>
      <c r="BB76">
        <f t="shared" si="21"/>
        <v>1</v>
      </c>
      <c r="BC76">
        <f t="shared" si="21"/>
        <v>3</v>
      </c>
      <c r="BE76">
        <v>500</v>
      </c>
      <c r="BF76">
        <v>500</v>
      </c>
      <c r="BG76">
        <v>500</v>
      </c>
      <c r="BH76">
        <v>500</v>
      </c>
      <c r="BN76">
        <f>'sheet1 (2)'!Y75</f>
        <v>10820149</v>
      </c>
      <c r="BO76">
        <f>'sheet1 (2)'!Z75</f>
        <v>12600000</v>
      </c>
      <c r="BP76">
        <f>'sheet1 (2)'!AA75</f>
        <v>270503731</v>
      </c>
      <c r="BR76">
        <f t="shared" si="22"/>
        <v>1082014</v>
      </c>
      <c r="BS76">
        <f t="shared" si="22"/>
        <v>1260000</v>
      </c>
      <c r="BT76">
        <f t="shared" si="22"/>
        <v>27050373</v>
      </c>
      <c r="BV76">
        <f t="shared" si="23"/>
        <v>1082014</v>
      </c>
      <c r="BW76">
        <f t="shared" si="23"/>
        <v>1260000</v>
      </c>
      <c r="BX76">
        <f t="shared" si="23"/>
        <v>27050373</v>
      </c>
      <c r="BZ76">
        <f t="shared" si="24"/>
        <v>1082014</v>
      </c>
      <c r="CA76">
        <f t="shared" si="24"/>
        <v>1260000</v>
      </c>
      <c r="CB76">
        <f t="shared" si="24"/>
        <v>27050373</v>
      </c>
      <c r="CD76">
        <f t="shared" si="25"/>
        <v>1082014</v>
      </c>
      <c r="CE76">
        <f t="shared" si="25"/>
        <v>1260000</v>
      </c>
      <c r="CF76">
        <f t="shared" si="25"/>
        <v>27050373</v>
      </c>
      <c r="CH76" t="str">
        <f t="shared" si="26"/>
        <v>{{5,1,1,1082014,0}|</v>
      </c>
      <c r="CI76" t="str">
        <f t="shared" si="26"/>
        <v>{5,1,2,1260000,0}|</v>
      </c>
      <c r="CJ76" t="str">
        <f t="shared" si="26"/>
        <v>{5,1,3,27050373,3}}</v>
      </c>
      <c r="CK76" t="str">
        <f t="shared" si="26"/>
        <v/>
      </c>
      <c r="CL76" t="str">
        <f t="shared" si="26"/>
        <v>{{5,1,1,1082014,0}|</v>
      </c>
      <c r="CM76" t="str">
        <f t="shared" si="26"/>
        <v>{5,1,2,1260000,0}|</v>
      </c>
      <c r="CN76" t="str">
        <f t="shared" si="26"/>
        <v>{5,1,3,27050373,3}}</v>
      </c>
      <c r="CO76" t="str">
        <f t="shared" si="26"/>
        <v/>
      </c>
      <c r="CP76" t="str">
        <f t="shared" si="26"/>
        <v>{{5,1,1,1082014,0}|</v>
      </c>
      <c r="CQ76" t="str">
        <f t="shared" si="26"/>
        <v>{5,1,2,1260000,0}|</v>
      </c>
      <c r="CR76" t="str">
        <f t="shared" si="26"/>
        <v>{5,1,3,27050373,3}}</v>
      </c>
      <c r="CS76" t="str">
        <f t="shared" si="26"/>
        <v/>
      </c>
      <c r="CT76" t="str">
        <f t="shared" si="26"/>
        <v>{{5,1,1,1082014,0}|</v>
      </c>
      <c r="CU76" t="str">
        <f t="shared" si="26"/>
        <v>{5,1,2,1260000,0}|</v>
      </c>
      <c r="CV76" t="str">
        <f t="shared" si="26"/>
        <v>{5,1,3,27050373,3}}</v>
      </c>
    </row>
    <row r="77" spans="7:100" x14ac:dyDescent="0.15">
      <c r="AX77">
        <v>71</v>
      </c>
      <c r="AZ77">
        <f t="shared" si="21"/>
        <v>3</v>
      </c>
      <c r="BA77">
        <f t="shared" si="21"/>
        <v>0.6</v>
      </c>
      <c r="BB77">
        <f t="shared" si="21"/>
        <v>3</v>
      </c>
      <c r="BC77">
        <f t="shared" si="21"/>
        <v>0.6</v>
      </c>
      <c r="BE77">
        <v>500</v>
      </c>
      <c r="BF77">
        <v>500</v>
      </c>
      <c r="BG77">
        <v>500</v>
      </c>
      <c r="BH77">
        <v>500</v>
      </c>
      <c r="BN77">
        <f>'sheet1 (2)'!Y76</f>
        <v>12623507</v>
      </c>
      <c r="BO77">
        <f>'sheet1 (2)'!Z76</f>
        <v>13440000</v>
      </c>
      <c r="BP77">
        <f>'sheet1 (2)'!AA76</f>
        <v>288537313</v>
      </c>
      <c r="BR77">
        <f t="shared" si="22"/>
        <v>1262350</v>
      </c>
      <c r="BS77">
        <f t="shared" si="22"/>
        <v>1344000</v>
      </c>
      <c r="BT77">
        <f t="shared" si="22"/>
        <v>28853731</v>
      </c>
      <c r="BV77">
        <f t="shared" si="23"/>
        <v>1262350</v>
      </c>
      <c r="BW77">
        <f t="shared" si="23"/>
        <v>1344000</v>
      </c>
      <c r="BX77">
        <f t="shared" si="23"/>
        <v>28853731</v>
      </c>
      <c r="BZ77">
        <f t="shared" si="24"/>
        <v>1262350</v>
      </c>
      <c r="CA77">
        <f t="shared" si="24"/>
        <v>1344000</v>
      </c>
      <c r="CB77">
        <f t="shared" si="24"/>
        <v>28853731</v>
      </c>
      <c r="CD77">
        <f t="shared" si="25"/>
        <v>1262350</v>
      </c>
      <c r="CE77">
        <f t="shared" si="25"/>
        <v>1344000</v>
      </c>
      <c r="CF77">
        <f t="shared" si="25"/>
        <v>28853731</v>
      </c>
      <c r="CH77" t="str">
        <f t="shared" si="26"/>
        <v>{{5,1,1,1262350,0}|</v>
      </c>
      <c r="CI77" t="str">
        <f t="shared" si="26"/>
        <v>{5,1,2,1344000,0}|</v>
      </c>
      <c r="CJ77" t="str">
        <f t="shared" si="26"/>
        <v>{5,1,3,28853731,3}}</v>
      </c>
      <c r="CK77" t="str">
        <f t="shared" si="26"/>
        <v/>
      </c>
      <c r="CL77" t="str">
        <f t="shared" si="26"/>
        <v>{{5,1,1,1262350,0}|</v>
      </c>
      <c r="CM77" t="str">
        <f t="shared" si="26"/>
        <v>{5,1,2,1344000,0}|</v>
      </c>
      <c r="CN77" t="str">
        <f t="shared" si="26"/>
        <v>{5,1,3,28853731,3}}</v>
      </c>
      <c r="CO77" t="str">
        <f t="shared" si="26"/>
        <v/>
      </c>
      <c r="CP77" t="str">
        <f t="shared" si="26"/>
        <v>{{5,1,1,1262350,0}|</v>
      </c>
      <c r="CQ77" t="str">
        <f t="shared" si="26"/>
        <v>{5,1,2,1344000,0}|</v>
      </c>
      <c r="CR77" t="str">
        <f t="shared" si="26"/>
        <v>{5,1,3,28853731,3}}</v>
      </c>
      <c r="CS77" t="str">
        <f t="shared" si="26"/>
        <v/>
      </c>
      <c r="CT77" t="str">
        <f t="shared" si="26"/>
        <v>{{5,1,1,1262350,0}|</v>
      </c>
      <c r="CU77" t="str">
        <f t="shared" si="26"/>
        <v>{5,1,2,1344000,0}|</v>
      </c>
      <c r="CV77" t="str">
        <f t="shared" si="26"/>
        <v>{5,1,3,28853731,3}}</v>
      </c>
    </row>
    <row r="78" spans="7:100" x14ac:dyDescent="0.15">
      <c r="AX78">
        <v>72</v>
      </c>
      <c r="AZ78">
        <f t="shared" si="21"/>
        <v>3</v>
      </c>
      <c r="BA78">
        <f t="shared" si="21"/>
        <v>0.6</v>
      </c>
      <c r="BB78">
        <f t="shared" si="21"/>
        <v>1.5</v>
      </c>
      <c r="BC78">
        <f t="shared" si="21"/>
        <v>0.75</v>
      </c>
      <c r="BE78">
        <v>500</v>
      </c>
      <c r="BF78">
        <v>500</v>
      </c>
      <c r="BG78">
        <v>500</v>
      </c>
      <c r="BH78">
        <v>500</v>
      </c>
      <c r="BN78">
        <f>'sheet1 (2)'!Y77</f>
        <v>571063</v>
      </c>
      <c r="BO78">
        <f>'sheet1 (2)'!Z77</f>
        <v>133000</v>
      </c>
      <c r="BP78">
        <f>'sheet1 (2)'!AA77</f>
        <v>2855317</v>
      </c>
      <c r="BR78">
        <f t="shared" si="22"/>
        <v>57106</v>
      </c>
      <c r="BS78">
        <f t="shared" si="22"/>
        <v>13300</v>
      </c>
      <c r="BT78">
        <f t="shared" si="22"/>
        <v>285531</v>
      </c>
      <c r="BV78">
        <f t="shared" si="23"/>
        <v>57106</v>
      </c>
      <c r="BW78">
        <f t="shared" si="23"/>
        <v>13300</v>
      </c>
      <c r="BX78">
        <f t="shared" si="23"/>
        <v>285531</v>
      </c>
      <c r="BZ78">
        <f t="shared" si="24"/>
        <v>57106</v>
      </c>
      <c r="CA78">
        <f t="shared" si="24"/>
        <v>13300</v>
      </c>
      <c r="CB78">
        <f t="shared" si="24"/>
        <v>285531</v>
      </c>
      <c r="CD78">
        <f t="shared" si="25"/>
        <v>57106</v>
      </c>
      <c r="CE78">
        <f t="shared" si="25"/>
        <v>13300</v>
      </c>
      <c r="CF78">
        <f t="shared" si="25"/>
        <v>285531</v>
      </c>
      <c r="CH78" t="str">
        <f t="shared" si="26"/>
        <v>{{5,1,1,57106,0}|</v>
      </c>
      <c r="CI78" t="str">
        <f t="shared" si="26"/>
        <v>{5,1,2,13300,0}|</v>
      </c>
      <c r="CJ78" t="str">
        <f t="shared" si="26"/>
        <v>{5,1,3,285531,3}}</v>
      </c>
      <c r="CK78" t="str">
        <f t="shared" si="26"/>
        <v/>
      </c>
      <c r="CL78" t="str">
        <f t="shared" si="26"/>
        <v>{{5,1,1,57106,0}|</v>
      </c>
      <c r="CM78" t="str">
        <f t="shared" si="26"/>
        <v>{5,1,2,13300,0}|</v>
      </c>
      <c r="CN78" t="str">
        <f t="shared" si="26"/>
        <v>{5,1,3,285531,3}}</v>
      </c>
      <c r="CO78" t="str">
        <f t="shared" si="26"/>
        <v/>
      </c>
      <c r="CP78" t="str">
        <f t="shared" si="26"/>
        <v>{{5,1,1,57106,0}|</v>
      </c>
      <c r="CQ78" t="str">
        <f t="shared" si="26"/>
        <v>{5,1,2,13300,0}|</v>
      </c>
      <c r="CR78" t="str">
        <f t="shared" si="26"/>
        <v>{5,1,3,285531,3}}</v>
      </c>
      <c r="CS78" t="str">
        <f t="shared" si="26"/>
        <v/>
      </c>
      <c r="CT78" t="str">
        <f t="shared" si="26"/>
        <v>{{5,1,1,57106,0}|</v>
      </c>
      <c r="CU78" t="str">
        <f t="shared" si="26"/>
        <v>{5,1,2,13300,0}|</v>
      </c>
      <c r="CV78" t="str">
        <f t="shared" si="26"/>
        <v>{5,1,3,285531,3}}</v>
      </c>
    </row>
    <row r="79" spans="7:100" x14ac:dyDescent="0.15">
      <c r="AX79">
        <v>73</v>
      </c>
      <c r="AZ79">
        <f t="shared" si="21"/>
        <v>1.5</v>
      </c>
      <c r="BA79">
        <f t="shared" si="21"/>
        <v>1</v>
      </c>
      <c r="BB79">
        <f t="shared" si="21"/>
        <v>0.75</v>
      </c>
      <c r="BC79">
        <f t="shared" si="21"/>
        <v>1</v>
      </c>
      <c r="BE79">
        <v>500</v>
      </c>
      <c r="BF79">
        <v>500</v>
      </c>
      <c r="BG79">
        <v>500</v>
      </c>
      <c r="BH79">
        <v>500</v>
      </c>
      <c r="BN79">
        <f>'sheet1 (2)'!Y78</f>
        <v>886651</v>
      </c>
      <c r="BO79">
        <f>'sheet1 (2)'!Z78</f>
        <v>157500</v>
      </c>
      <c r="BP79">
        <f>'sheet1 (2)'!AA78</f>
        <v>3381296</v>
      </c>
      <c r="BR79">
        <f t="shared" si="22"/>
        <v>88665</v>
      </c>
      <c r="BS79">
        <f t="shared" si="22"/>
        <v>15750</v>
      </c>
      <c r="BT79">
        <f t="shared" si="22"/>
        <v>338129</v>
      </c>
      <c r="BV79">
        <f t="shared" si="23"/>
        <v>88665</v>
      </c>
      <c r="BW79">
        <f t="shared" si="23"/>
        <v>15750</v>
      </c>
      <c r="BX79">
        <f t="shared" si="23"/>
        <v>338129</v>
      </c>
      <c r="BZ79">
        <f t="shared" si="24"/>
        <v>88665</v>
      </c>
      <c r="CA79">
        <f t="shared" si="24"/>
        <v>15750</v>
      </c>
      <c r="CB79">
        <f t="shared" si="24"/>
        <v>338129</v>
      </c>
      <c r="CD79">
        <f t="shared" si="25"/>
        <v>88665</v>
      </c>
      <c r="CE79">
        <f t="shared" si="25"/>
        <v>15750</v>
      </c>
      <c r="CF79">
        <f t="shared" si="25"/>
        <v>338129</v>
      </c>
      <c r="CH79" t="str">
        <f t="shared" si="26"/>
        <v>{{5,1,1,88665,0}|</v>
      </c>
      <c r="CI79" t="str">
        <f t="shared" si="26"/>
        <v>{5,1,2,15750,0}|</v>
      </c>
      <c r="CJ79" t="str">
        <f t="shared" si="26"/>
        <v>{5,1,3,338129,3}}</v>
      </c>
      <c r="CK79" t="str">
        <f t="shared" si="26"/>
        <v/>
      </c>
      <c r="CL79" t="str">
        <f t="shared" si="26"/>
        <v>{{5,1,1,88665,0}|</v>
      </c>
      <c r="CM79" t="str">
        <f t="shared" si="26"/>
        <v>{5,1,2,15750,0}|</v>
      </c>
      <c r="CN79" t="str">
        <f t="shared" si="26"/>
        <v>{5,1,3,338129,3}}</v>
      </c>
      <c r="CO79" t="str">
        <f t="shared" si="26"/>
        <v/>
      </c>
      <c r="CP79" t="str">
        <f t="shared" si="26"/>
        <v>{{5,1,1,88665,0}|</v>
      </c>
      <c r="CQ79" t="str">
        <f t="shared" si="26"/>
        <v>{5,1,2,15750,0}|</v>
      </c>
      <c r="CR79" t="str">
        <f t="shared" si="26"/>
        <v>{5,1,3,338129,3}}</v>
      </c>
      <c r="CS79" t="str">
        <f t="shared" si="26"/>
        <v/>
      </c>
      <c r="CT79" t="str">
        <f t="shared" si="26"/>
        <v>{{5,1,1,88665,0}|</v>
      </c>
      <c r="CU79" t="str">
        <f t="shared" si="26"/>
        <v>{5,1,2,15750,0}|</v>
      </c>
      <c r="CV79" t="str">
        <f t="shared" si="26"/>
        <v>{5,1,3,338129,3}}</v>
      </c>
    </row>
    <row r="80" spans="7:100" x14ac:dyDescent="0.15">
      <c r="AX80">
        <v>74</v>
      </c>
      <c r="AZ80">
        <f t="shared" si="21"/>
        <v>3</v>
      </c>
      <c r="BA80">
        <f t="shared" si="21"/>
        <v>0.5</v>
      </c>
      <c r="BB80">
        <f t="shared" si="21"/>
        <v>1.5</v>
      </c>
      <c r="BC80">
        <f t="shared" si="21"/>
        <v>1</v>
      </c>
      <c r="BE80">
        <v>500</v>
      </c>
      <c r="BF80">
        <v>500</v>
      </c>
      <c r="BG80">
        <v>500</v>
      </c>
      <c r="BH80">
        <v>500</v>
      </c>
      <c r="BN80">
        <f>'sheet1 (2)'!Y79</f>
        <v>1773302</v>
      </c>
      <c r="BO80">
        <f>'sheet1 (2)'!Z79</f>
        <v>273000</v>
      </c>
      <c r="BP80">
        <f>'sheet1 (2)'!AA79</f>
        <v>5860914</v>
      </c>
      <c r="BR80">
        <f t="shared" si="22"/>
        <v>177330</v>
      </c>
      <c r="BS80">
        <f t="shared" si="22"/>
        <v>27300</v>
      </c>
      <c r="BT80">
        <f t="shared" si="22"/>
        <v>586091</v>
      </c>
      <c r="BV80">
        <f t="shared" si="23"/>
        <v>177330</v>
      </c>
      <c r="BW80">
        <f t="shared" si="23"/>
        <v>27300</v>
      </c>
      <c r="BX80">
        <f t="shared" si="23"/>
        <v>586091</v>
      </c>
      <c r="BZ80">
        <f t="shared" si="24"/>
        <v>177330</v>
      </c>
      <c r="CA80">
        <f t="shared" si="24"/>
        <v>27300</v>
      </c>
      <c r="CB80">
        <f t="shared" si="24"/>
        <v>586091</v>
      </c>
      <c r="CD80">
        <f t="shared" si="25"/>
        <v>177330</v>
      </c>
      <c r="CE80">
        <f t="shared" si="25"/>
        <v>27300</v>
      </c>
      <c r="CF80">
        <f t="shared" si="25"/>
        <v>586091</v>
      </c>
      <c r="CH80" t="str">
        <f t="shared" si="26"/>
        <v>{{5,1,1,177330,0}|</v>
      </c>
      <c r="CI80" t="str">
        <f t="shared" si="26"/>
        <v>{5,1,2,27300,0}|</v>
      </c>
      <c r="CJ80" t="str">
        <f t="shared" si="26"/>
        <v>{5,1,3,586091,3}}</v>
      </c>
      <c r="CK80" t="str">
        <f t="shared" si="26"/>
        <v/>
      </c>
      <c r="CL80" t="str">
        <f t="shared" si="26"/>
        <v>{{5,1,1,177330,0}|</v>
      </c>
      <c r="CM80" t="str">
        <f t="shared" si="26"/>
        <v>{5,1,2,27300,0}|</v>
      </c>
      <c r="CN80" t="str">
        <f t="shared" si="26"/>
        <v>{5,1,3,586091,3}}</v>
      </c>
      <c r="CO80" t="str">
        <f t="shared" si="26"/>
        <v/>
      </c>
      <c r="CP80" t="str">
        <f t="shared" si="26"/>
        <v>{{5,1,1,177330,0}|</v>
      </c>
      <c r="CQ80" t="str">
        <f t="shared" si="26"/>
        <v>{5,1,2,27300,0}|</v>
      </c>
      <c r="CR80" t="str">
        <f t="shared" si="26"/>
        <v>{5,1,3,586091,3}}</v>
      </c>
      <c r="CS80" t="str">
        <f t="shared" si="26"/>
        <v/>
      </c>
      <c r="CT80" t="str">
        <f t="shared" si="26"/>
        <v>{{5,1,1,177330,0}|</v>
      </c>
      <c r="CU80" t="str">
        <f t="shared" si="26"/>
        <v>{5,1,2,27300,0}|</v>
      </c>
      <c r="CV80" t="str">
        <f t="shared" si="26"/>
        <v>{5,1,3,586091,3}}</v>
      </c>
    </row>
    <row r="81" spans="50:100" x14ac:dyDescent="0.15">
      <c r="AX81">
        <v>75</v>
      </c>
      <c r="AZ81">
        <f t="shared" si="21"/>
        <v>1.5</v>
      </c>
      <c r="BA81">
        <f t="shared" si="21"/>
        <v>1</v>
      </c>
      <c r="BB81">
        <f t="shared" si="21"/>
        <v>0.75</v>
      </c>
      <c r="BC81">
        <f t="shared" si="21"/>
        <v>1</v>
      </c>
      <c r="BE81">
        <v>500</v>
      </c>
      <c r="BF81">
        <v>500</v>
      </c>
      <c r="BG81">
        <v>500</v>
      </c>
      <c r="BH81">
        <v>500</v>
      </c>
      <c r="BN81">
        <f>'sheet1 (2)'!Y80</f>
        <v>2091895</v>
      </c>
      <c r="BO81">
        <f>'sheet1 (2)'!Z80</f>
        <v>1663200</v>
      </c>
      <c r="BP81">
        <f>'sheet1 (2)'!AA80</f>
        <v>35706492</v>
      </c>
      <c r="BR81">
        <f t="shared" si="22"/>
        <v>209189</v>
      </c>
      <c r="BS81">
        <f t="shared" si="22"/>
        <v>166320</v>
      </c>
      <c r="BT81">
        <f t="shared" si="22"/>
        <v>3570649</v>
      </c>
      <c r="BV81">
        <f t="shared" si="23"/>
        <v>209189</v>
      </c>
      <c r="BW81">
        <f t="shared" si="23"/>
        <v>166320</v>
      </c>
      <c r="BX81">
        <f t="shared" si="23"/>
        <v>3570649</v>
      </c>
      <c r="BZ81">
        <f t="shared" si="24"/>
        <v>209189</v>
      </c>
      <c r="CA81">
        <f t="shared" si="24"/>
        <v>166320</v>
      </c>
      <c r="CB81">
        <f t="shared" si="24"/>
        <v>3570649</v>
      </c>
      <c r="CD81">
        <f t="shared" si="25"/>
        <v>209189</v>
      </c>
      <c r="CE81">
        <f t="shared" si="25"/>
        <v>166320</v>
      </c>
      <c r="CF81">
        <f t="shared" si="25"/>
        <v>3570649</v>
      </c>
      <c r="CH81" t="str">
        <f t="shared" si="26"/>
        <v>{{5,1,1,209189,0}|</v>
      </c>
      <c r="CI81" t="str">
        <f t="shared" si="26"/>
        <v>{5,1,2,166320,0}|</v>
      </c>
      <c r="CJ81" t="str">
        <f t="shared" si="26"/>
        <v>{5,1,3,3570649,3}}</v>
      </c>
      <c r="CK81" t="str">
        <f t="shared" si="26"/>
        <v/>
      </c>
      <c r="CL81" t="str">
        <f t="shared" si="26"/>
        <v>{{5,1,1,209189,0}|</v>
      </c>
      <c r="CM81" t="str">
        <f t="shared" si="26"/>
        <v>{5,1,2,166320,0}|</v>
      </c>
      <c r="CN81" t="str">
        <f t="shared" si="26"/>
        <v>{5,1,3,3570649,3}}</v>
      </c>
      <c r="CO81" t="str">
        <f t="shared" si="26"/>
        <v/>
      </c>
      <c r="CP81" t="str">
        <f t="shared" si="26"/>
        <v>{{5,1,1,209189,0}|</v>
      </c>
      <c r="CQ81" t="str">
        <f t="shared" si="26"/>
        <v>{5,1,2,166320,0}|</v>
      </c>
      <c r="CR81" t="str">
        <f t="shared" si="26"/>
        <v>{5,1,3,3570649,3}}</v>
      </c>
      <c r="CS81" t="str">
        <f t="shared" si="26"/>
        <v/>
      </c>
      <c r="CT81" t="str">
        <f t="shared" si="26"/>
        <v>{{5,1,1,209189,0}|</v>
      </c>
      <c r="CU81" t="str">
        <f t="shared" si="26"/>
        <v>{5,1,2,166320,0}|</v>
      </c>
      <c r="CV81" t="str">
        <f t="shared" si="26"/>
        <v>{5,1,3,3570649,3}}</v>
      </c>
    </row>
    <row r="82" spans="50:100" x14ac:dyDescent="0.15">
      <c r="AX82">
        <v>76</v>
      </c>
      <c r="AZ82">
        <f t="shared" si="21"/>
        <v>1.5</v>
      </c>
      <c r="BA82">
        <f t="shared" si="21"/>
        <v>1</v>
      </c>
      <c r="BB82">
        <f t="shared" si="21"/>
        <v>0.75</v>
      </c>
      <c r="BC82">
        <f t="shared" si="21"/>
        <v>1</v>
      </c>
      <c r="BE82">
        <v>500</v>
      </c>
      <c r="BF82">
        <v>500</v>
      </c>
      <c r="BG82">
        <v>500</v>
      </c>
      <c r="BH82">
        <v>500</v>
      </c>
      <c r="BN82">
        <f>'sheet1 (2)'!Y81</f>
        <v>3173910</v>
      </c>
      <c r="BO82">
        <f>'sheet1 (2)'!Z81</f>
        <v>1960000</v>
      </c>
      <c r="BP82">
        <f>'sheet1 (2)'!AA81</f>
        <v>42078358</v>
      </c>
      <c r="BR82">
        <f t="shared" si="22"/>
        <v>317391</v>
      </c>
      <c r="BS82">
        <f t="shared" si="22"/>
        <v>196000</v>
      </c>
      <c r="BT82">
        <f t="shared" si="22"/>
        <v>4207835</v>
      </c>
      <c r="BV82">
        <f t="shared" si="23"/>
        <v>317391</v>
      </c>
      <c r="BW82">
        <f t="shared" si="23"/>
        <v>196000</v>
      </c>
      <c r="BX82">
        <f t="shared" si="23"/>
        <v>4207835</v>
      </c>
      <c r="BZ82">
        <f t="shared" si="24"/>
        <v>317391</v>
      </c>
      <c r="CA82">
        <f t="shared" si="24"/>
        <v>196000</v>
      </c>
      <c r="CB82">
        <f t="shared" si="24"/>
        <v>4207835</v>
      </c>
      <c r="CD82">
        <f t="shared" si="25"/>
        <v>317391</v>
      </c>
      <c r="CE82">
        <f t="shared" si="25"/>
        <v>196000</v>
      </c>
      <c r="CF82">
        <f t="shared" si="25"/>
        <v>4207835</v>
      </c>
      <c r="CH82" t="str">
        <f t="shared" si="26"/>
        <v>{{5,1,1,317391,0}|</v>
      </c>
      <c r="CI82" t="str">
        <f t="shared" si="26"/>
        <v>{5,1,2,196000,0}|</v>
      </c>
      <c r="CJ82" t="str">
        <f t="shared" si="26"/>
        <v>{5,1,3,4207835,3}}</v>
      </c>
      <c r="CK82" t="str">
        <f t="shared" si="26"/>
        <v/>
      </c>
      <c r="CL82" t="str">
        <f t="shared" si="26"/>
        <v>{{5,1,1,317391,0}|</v>
      </c>
      <c r="CM82" t="str">
        <f t="shared" si="26"/>
        <v>{5,1,2,196000,0}|</v>
      </c>
      <c r="CN82" t="str">
        <f t="shared" si="26"/>
        <v>{5,1,3,4207835,3}}</v>
      </c>
      <c r="CO82" t="str">
        <f t="shared" si="26"/>
        <v/>
      </c>
      <c r="CP82" t="str">
        <f t="shared" si="26"/>
        <v>{{5,1,1,317391,0}|</v>
      </c>
      <c r="CQ82" t="str">
        <f t="shared" si="26"/>
        <v>{5,1,2,196000,0}|</v>
      </c>
      <c r="CR82" t="str">
        <f t="shared" si="26"/>
        <v>{5,1,3,4207835,3}}</v>
      </c>
      <c r="CS82" t="str">
        <f t="shared" si="26"/>
        <v/>
      </c>
      <c r="CT82" t="str">
        <f t="shared" si="26"/>
        <v>{{5,1,1,317391,0}|</v>
      </c>
      <c r="CU82" t="str">
        <f t="shared" si="26"/>
        <v>{5,1,2,196000,0}|</v>
      </c>
      <c r="CV82" t="str">
        <f t="shared" si="26"/>
        <v>{5,1,3,4207835,3}}</v>
      </c>
    </row>
    <row r="83" spans="50:100" x14ac:dyDescent="0.15">
      <c r="AX83">
        <v>77</v>
      </c>
      <c r="AZ83">
        <f t="shared" si="21"/>
        <v>1</v>
      </c>
      <c r="BA83">
        <f t="shared" si="21"/>
        <v>0.5</v>
      </c>
      <c r="BB83">
        <f t="shared" si="21"/>
        <v>1.5</v>
      </c>
      <c r="BC83">
        <f t="shared" si="21"/>
        <v>3</v>
      </c>
      <c r="BE83">
        <v>500</v>
      </c>
      <c r="BF83">
        <v>500</v>
      </c>
      <c r="BG83">
        <v>500</v>
      </c>
      <c r="BH83">
        <v>500</v>
      </c>
      <c r="BN83">
        <f>'sheet1 (2)'!Y82</f>
        <v>7465902</v>
      </c>
      <c r="BO83">
        <f>'sheet1 (2)'!Z82</f>
        <v>12992000</v>
      </c>
      <c r="BP83">
        <f>'sheet1 (2)'!AA82</f>
        <v>278919402</v>
      </c>
      <c r="BR83">
        <f t="shared" si="22"/>
        <v>746590</v>
      </c>
      <c r="BS83">
        <f t="shared" si="22"/>
        <v>1299200</v>
      </c>
      <c r="BT83">
        <f t="shared" si="22"/>
        <v>27891940</v>
      </c>
      <c r="BV83">
        <f t="shared" si="23"/>
        <v>746590</v>
      </c>
      <c r="BW83">
        <f t="shared" si="23"/>
        <v>1299200</v>
      </c>
      <c r="BX83">
        <f t="shared" si="23"/>
        <v>27891940</v>
      </c>
      <c r="BZ83">
        <f t="shared" si="24"/>
        <v>746590</v>
      </c>
      <c r="CA83">
        <f t="shared" si="24"/>
        <v>1299200</v>
      </c>
      <c r="CB83">
        <f t="shared" si="24"/>
        <v>27891940</v>
      </c>
      <c r="CD83">
        <f t="shared" si="25"/>
        <v>746590</v>
      </c>
      <c r="CE83">
        <f t="shared" si="25"/>
        <v>1299200</v>
      </c>
      <c r="CF83">
        <f t="shared" si="25"/>
        <v>27891940</v>
      </c>
      <c r="CH83" t="str">
        <f t="shared" si="26"/>
        <v>{{5,1,1,746590,0}|</v>
      </c>
      <c r="CI83" t="str">
        <f t="shared" si="26"/>
        <v>{5,1,2,1299200,0}|</v>
      </c>
      <c r="CJ83" t="str">
        <f t="shared" si="26"/>
        <v>{5,1,3,27891940,3}}</v>
      </c>
      <c r="CK83" t="str">
        <f t="shared" si="26"/>
        <v/>
      </c>
      <c r="CL83" t="str">
        <f t="shared" si="26"/>
        <v>{{5,1,1,746590,0}|</v>
      </c>
      <c r="CM83" t="str">
        <f t="shared" si="26"/>
        <v>{5,1,2,1299200,0}|</v>
      </c>
      <c r="CN83" t="str">
        <f t="shared" si="26"/>
        <v>{5,1,3,27891940,3}}</v>
      </c>
      <c r="CO83" t="str">
        <f t="shared" si="26"/>
        <v/>
      </c>
      <c r="CP83" t="str">
        <f t="shared" si="26"/>
        <v>{{5,1,1,746590,0}|</v>
      </c>
      <c r="CQ83" t="str">
        <f t="shared" si="26"/>
        <v>{5,1,2,1299200,0}|</v>
      </c>
      <c r="CR83" t="str">
        <f t="shared" si="26"/>
        <v>{5,1,3,27891940,3}}</v>
      </c>
      <c r="CS83" t="str">
        <f t="shared" si="26"/>
        <v/>
      </c>
      <c r="CT83" t="str">
        <f t="shared" si="26"/>
        <v>{{5,1,1,746590,0}|</v>
      </c>
      <c r="CU83" t="str">
        <f t="shared" si="26"/>
        <v>{5,1,2,1299200,0}|</v>
      </c>
      <c r="CV83" t="str">
        <f t="shared" si="26"/>
        <v>{5,1,3,27891940,3}}</v>
      </c>
    </row>
    <row r="84" spans="50:100" x14ac:dyDescent="0.15">
      <c r="AX84">
        <v>78</v>
      </c>
      <c r="AZ84">
        <f t="shared" ref="AZ84:BC99" si="27">AZ24</f>
        <v>1.5</v>
      </c>
      <c r="BA84">
        <f t="shared" si="27"/>
        <v>1.5</v>
      </c>
      <c r="BB84">
        <f t="shared" si="27"/>
        <v>0.6</v>
      </c>
      <c r="BC84">
        <f t="shared" si="27"/>
        <v>1</v>
      </c>
      <c r="BE84">
        <v>500</v>
      </c>
      <c r="BF84">
        <v>500</v>
      </c>
      <c r="BG84">
        <v>500</v>
      </c>
      <c r="BH84">
        <v>500</v>
      </c>
      <c r="BN84">
        <f>'sheet1 (2)'!Y83</f>
        <v>8608029</v>
      </c>
      <c r="BO84">
        <f>'sheet1 (2)'!Z83</f>
        <v>16800000</v>
      </c>
      <c r="BP84">
        <f>'sheet1 (2)'!AA83</f>
        <v>360671641</v>
      </c>
      <c r="BR84">
        <f t="shared" si="22"/>
        <v>860802</v>
      </c>
      <c r="BS84">
        <f t="shared" si="22"/>
        <v>1680000</v>
      </c>
      <c r="BT84">
        <f t="shared" si="22"/>
        <v>36067164</v>
      </c>
      <c r="BV84">
        <f t="shared" si="23"/>
        <v>860802</v>
      </c>
      <c r="BW84">
        <f t="shared" si="23"/>
        <v>1680000</v>
      </c>
      <c r="BX84">
        <f t="shared" si="23"/>
        <v>36067164</v>
      </c>
      <c r="BZ84">
        <f t="shared" si="24"/>
        <v>860802</v>
      </c>
      <c r="CA84">
        <f t="shared" si="24"/>
        <v>1680000</v>
      </c>
      <c r="CB84">
        <f t="shared" si="24"/>
        <v>36067164</v>
      </c>
      <c r="CD84">
        <f t="shared" si="25"/>
        <v>860802</v>
      </c>
      <c r="CE84">
        <f t="shared" si="25"/>
        <v>1680000</v>
      </c>
      <c r="CF84">
        <f t="shared" si="25"/>
        <v>36067164</v>
      </c>
      <c r="CH84" t="str">
        <f t="shared" si="26"/>
        <v>{{5,1,1,860802,0}|</v>
      </c>
      <c r="CI84" t="str">
        <f t="shared" si="26"/>
        <v>{5,1,2,1680000,0}|</v>
      </c>
      <c r="CJ84" t="str">
        <f t="shared" si="26"/>
        <v>{5,1,3,36067164,3}}</v>
      </c>
      <c r="CK84" t="str">
        <f t="shared" si="26"/>
        <v/>
      </c>
      <c r="CL84" t="str">
        <f t="shared" si="26"/>
        <v>{{5,1,1,860802,0}|</v>
      </c>
      <c r="CM84" t="str">
        <f t="shared" si="26"/>
        <v>{5,1,2,1680000,0}|</v>
      </c>
      <c r="CN84" t="str">
        <f t="shared" si="26"/>
        <v>{5,1,3,36067164,3}}</v>
      </c>
      <c r="CO84" t="str">
        <f t="shared" si="26"/>
        <v/>
      </c>
      <c r="CP84" t="str">
        <f t="shared" si="26"/>
        <v>{{5,1,1,860802,0}|</v>
      </c>
      <c r="CQ84" t="str">
        <f t="shared" si="26"/>
        <v>{5,1,2,1680000,0}|</v>
      </c>
      <c r="CR84" t="str">
        <f t="shared" si="26"/>
        <v>{5,1,3,36067164,3}}</v>
      </c>
      <c r="CS84" t="str">
        <f t="shared" si="26"/>
        <v/>
      </c>
      <c r="CT84" t="str">
        <f t="shared" si="26"/>
        <v>{{5,1,1,860802,0}|</v>
      </c>
      <c r="CU84" t="str">
        <f t="shared" si="26"/>
        <v>{5,1,2,1680000,0}|</v>
      </c>
      <c r="CV84" t="str">
        <f t="shared" si="26"/>
        <v>{5,1,3,36067164,3}}</v>
      </c>
    </row>
    <row r="85" spans="50:100" x14ac:dyDescent="0.15">
      <c r="AX85">
        <v>79</v>
      </c>
      <c r="AZ85">
        <f t="shared" si="27"/>
        <v>3</v>
      </c>
      <c r="BA85">
        <f t="shared" si="27"/>
        <v>0.42857142857142855</v>
      </c>
      <c r="BB85">
        <f t="shared" si="27"/>
        <v>1</v>
      </c>
      <c r="BC85">
        <f t="shared" si="27"/>
        <v>3</v>
      </c>
      <c r="BE85">
        <v>500</v>
      </c>
      <c r="BF85">
        <v>500</v>
      </c>
      <c r="BG85">
        <v>500</v>
      </c>
      <c r="BH85">
        <v>500</v>
      </c>
      <c r="BN85">
        <f>'sheet1 (2)'!Y84</f>
        <v>7132281</v>
      </c>
      <c r="BO85">
        <f>'sheet1 (2)'!Z84</f>
        <v>16275000</v>
      </c>
      <c r="BP85">
        <f>'sheet1 (2)'!AA84</f>
        <v>349400652</v>
      </c>
      <c r="BR85">
        <f t="shared" si="22"/>
        <v>713228</v>
      </c>
      <c r="BS85">
        <f t="shared" si="22"/>
        <v>1627500</v>
      </c>
      <c r="BT85">
        <f t="shared" si="22"/>
        <v>34940065</v>
      </c>
      <c r="BV85">
        <f t="shared" si="23"/>
        <v>713228</v>
      </c>
      <c r="BW85">
        <f t="shared" si="23"/>
        <v>1627500</v>
      </c>
      <c r="BX85">
        <f t="shared" si="23"/>
        <v>34940065</v>
      </c>
      <c r="BZ85">
        <f t="shared" si="24"/>
        <v>713228</v>
      </c>
      <c r="CA85">
        <f t="shared" si="24"/>
        <v>1627500</v>
      </c>
      <c r="CB85">
        <f t="shared" si="24"/>
        <v>34940065</v>
      </c>
      <c r="CD85">
        <f t="shared" si="25"/>
        <v>713228</v>
      </c>
      <c r="CE85">
        <f t="shared" si="25"/>
        <v>1627500</v>
      </c>
      <c r="CF85">
        <f t="shared" si="25"/>
        <v>34940065</v>
      </c>
      <c r="CH85" t="str">
        <f t="shared" si="26"/>
        <v>{{5,1,1,713228,0}|</v>
      </c>
      <c r="CI85" t="str">
        <f t="shared" si="26"/>
        <v>{5,1,2,1627500,0}|</v>
      </c>
      <c r="CJ85" t="str">
        <f t="shared" si="26"/>
        <v>{5,1,3,34940065,3}}</v>
      </c>
      <c r="CK85" t="str">
        <f t="shared" si="26"/>
        <v/>
      </c>
      <c r="CL85" t="str">
        <f t="shared" si="26"/>
        <v>{{5,1,1,713228,0}|</v>
      </c>
      <c r="CM85" t="str">
        <f t="shared" si="26"/>
        <v>{5,1,2,1627500,0}|</v>
      </c>
      <c r="CN85" t="str">
        <f t="shared" si="26"/>
        <v>{5,1,3,34940065,3}}</v>
      </c>
      <c r="CO85" t="str">
        <f t="shared" si="26"/>
        <v/>
      </c>
      <c r="CP85" t="str">
        <f t="shared" si="26"/>
        <v>{{5,1,1,713228,0}|</v>
      </c>
      <c r="CQ85" t="str">
        <f t="shared" si="26"/>
        <v>{5,1,2,1627500,0}|</v>
      </c>
      <c r="CR85" t="str">
        <f t="shared" si="26"/>
        <v>{5,1,3,34940065,3}}</v>
      </c>
      <c r="CS85" t="str">
        <f t="shared" si="26"/>
        <v/>
      </c>
      <c r="CT85" t="str">
        <f t="shared" si="26"/>
        <v>{{5,1,1,713228,0}|</v>
      </c>
      <c r="CU85" t="str">
        <f t="shared" si="26"/>
        <v>{5,1,2,1627500,0}|</v>
      </c>
      <c r="CV85" t="str">
        <f t="shared" si="26"/>
        <v>{5,1,3,34940065,3}}</v>
      </c>
    </row>
    <row r="86" spans="50:100" x14ac:dyDescent="0.15">
      <c r="AX86">
        <v>80</v>
      </c>
      <c r="AZ86">
        <f t="shared" si="27"/>
        <v>1.5</v>
      </c>
      <c r="BA86">
        <f t="shared" si="27"/>
        <v>1</v>
      </c>
      <c r="BB86">
        <f t="shared" si="27"/>
        <v>0.75</v>
      </c>
      <c r="BC86">
        <f t="shared" si="27"/>
        <v>1</v>
      </c>
      <c r="BE86">
        <v>500</v>
      </c>
      <c r="BF86">
        <v>500</v>
      </c>
      <c r="BG86">
        <v>500</v>
      </c>
      <c r="BH86">
        <v>500</v>
      </c>
      <c r="BN86">
        <f>'sheet1 (2)'!Y85</f>
        <v>12334970</v>
      </c>
      <c r="BO86">
        <f>'sheet1 (2)'!Z85</f>
        <v>20160000</v>
      </c>
      <c r="BP86">
        <f>'sheet1 (2)'!AA85</f>
        <v>432805970</v>
      </c>
      <c r="BR86">
        <f t="shared" si="22"/>
        <v>1233497</v>
      </c>
      <c r="BS86">
        <f t="shared" si="22"/>
        <v>2016000</v>
      </c>
      <c r="BT86">
        <f t="shared" si="22"/>
        <v>43280597</v>
      </c>
      <c r="BV86">
        <f t="shared" si="23"/>
        <v>1233497</v>
      </c>
      <c r="BW86">
        <f t="shared" si="23"/>
        <v>2016000</v>
      </c>
      <c r="BX86">
        <f t="shared" si="23"/>
        <v>43280597</v>
      </c>
      <c r="BZ86">
        <f t="shared" si="24"/>
        <v>1233497</v>
      </c>
      <c r="CA86">
        <f t="shared" si="24"/>
        <v>2016000</v>
      </c>
      <c r="CB86">
        <f t="shared" si="24"/>
        <v>43280597</v>
      </c>
      <c r="CD86">
        <f t="shared" si="25"/>
        <v>1233497</v>
      </c>
      <c r="CE86">
        <f t="shared" si="25"/>
        <v>2016000</v>
      </c>
      <c r="CF86">
        <f t="shared" si="25"/>
        <v>43280597</v>
      </c>
      <c r="CH86" t="str">
        <f t="shared" si="26"/>
        <v>{{5,1,1,1233497,0}|</v>
      </c>
      <c r="CI86" t="str">
        <f t="shared" si="26"/>
        <v>{5,1,2,2016000,0}|</v>
      </c>
      <c r="CJ86" t="str">
        <f t="shared" si="26"/>
        <v>{5,1,3,43280597,3}}</v>
      </c>
      <c r="CK86" t="str">
        <f t="shared" si="26"/>
        <v/>
      </c>
      <c r="CL86" t="str">
        <f t="shared" si="26"/>
        <v>{{5,1,1,1233497,0}|</v>
      </c>
      <c r="CM86" t="str">
        <f t="shared" si="26"/>
        <v>{5,1,2,2016000,0}|</v>
      </c>
      <c r="CN86" t="str">
        <f t="shared" si="26"/>
        <v>{5,1,3,43280597,3}}</v>
      </c>
      <c r="CO86" t="str">
        <f t="shared" si="26"/>
        <v/>
      </c>
      <c r="CP86" t="str">
        <f t="shared" si="26"/>
        <v>{{5,1,1,1233497,0}|</v>
      </c>
      <c r="CQ86" t="str">
        <f t="shared" si="26"/>
        <v>{5,1,2,2016000,0}|</v>
      </c>
      <c r="CR86" t="str">
        <f t="shared" si="26"/>
        <v>{5,1,3,43280597,3}}</v>
      </c>
      <c r="CS86" t="str">
        <f t="shared" si="26"/>
        <v/>
      </c>
      <c r="CT86" t="str">
        <f t="shared" si="26"/>
        <v>{{5,1,1,1233497,0}|</v>
      </c>
      <c r="CU86" t="str">
        <f t="shared" si="26"/>
        <v>{5,1,2,2016000,0}|</v>
      </c>
      <c r="CV86" t="str">
        <f t="shared" si="26"/>
        <v>{5,1,3,43280597,3}}</v>
      </c>
    </row>
    <row r="87" spans="50:100" x14ac:dyDescent="0.15">
      <c r="AX87">
        <v>81</v>
      </c>
      <c r="AZ87">
        <f t="shared" si="27"/>
        <v>0.75</v>
      </c>
      <c r="BA87">
        <f t="shared" si="27"/>
        <v>1</v>
      </c>
      <c r="BB87">
        <f t="shared" si="27"/>
        <v>1</v>
      </c>
      <c r="BC87">
        <f t="shared" si="27"/>
        <v>1.5</v>
      </c>
      <c r="BE87">
        <v>500</v>
      </c>
      <c r="BF87">
        <v>500</v>
      </c>
      <c r="BG87">
        <v>500</v>
      </c>
      <c r="BH87">
        <v>500</v>
      </c>
      <c r="BN87">
        <f>'sheet1 (2)'!Y86</f>
        <v>14517033</v>
      </c>
      <c r="BO87">
        <f>'sheet1 (2)'!Z86</f>
        <v>22176000</v>
      </c>
      <c r="BP87">
        <f>'sheet1 (2)'!AA86</f>
        <v>476086567</v>
      </c>
      <c r="BR87">
        <f t="shared" si="22"/>
        <v>1451703</v>
      </c>
      <c r="BS87">
        <f t="shared" si="22"/>
        <v>2217600</v>
      </c>
      <c r="BT87">
        <f t="shared" si="22"/>
        <v>47608656</v>
      </c>
      <c r="BV87">
        <f t="shared" si="23"/>
        <v>1451703</v>
      </c>
      <c r="BW87">
        <f t="shared" si="23"/>
        <v>2217600</v>
      </c>
      <c r="BX87">
        <f t="shared" si="23"/>
        <v>47608656</v>
      </c>
      <c r="BZ87">
        <f t="shared" si="24"/>
        <v>1451703</v>
      </c>
      <c r="CA87">
        <f t="shared" si="24"/>
        <v>2217600</v>
      </c>
      <c r="CB87">
        <f t="shared" si="24"/>
        <v>47608656</v>
      </c>
      <c r="CD87">
        <f t="shared" si="25"/>
        <v>1451703</v>
      </c>
      <c r="CE87">
        <f t="shared" si="25"/>
        <v>2217600</v>
      </c>
      <c r="CF87">
        <f t="shared" si="25"/>
        <v>47608656</v>
      </c>
      <c r="CH87" t="str">
        <f t="shared" si="26"/>
        <v>{{5,1,1,1451703,0}|</v>
      </c>
      <c r="CI87" t="str">
        <f t="shared" si="26"/>
        <v>{5,1,2,2217600,0}|</v>
      </c>
      <c r="CJ87" t="str">
        <f t="shared" si="26"/>
        <v>{5,1,3,47608656,3}}</v>
      </c>
      <c r="CK87" t="str">
        <f t="shared" si="26"/>
        <v/>
      </c>
      <c r="CL87" t="str">
        <f t="shared" si="26"/>
        <v>{{5,1,1,1451703,0}|</v>
      </c>
      <c r="CM87" t="str">
        <f t="shared" si="26"/>
        <v>{5,1,2,2217600,0}|</v>
      </c>
      <c r="CN87" t="str">
        <f t="shared" si="26"/>
        <v>{5,1,3,47608656,3}}</v>
      </c>
      <c r="CO87" t="str">
        <f t="shared" si="26"/>
        <v/>
      </c>
      <c r="CP87" t="str">
        <f t="shared" si="26"/>
        <v>{{5,1,1,1451703,0}|</v>
      </c>
      <c r="CQ87" t="str">
        <f t="shared" si="26"/>
        <v>{5,1,2,2217600,0}|</v>
      </c>
      <c r="CR87" t="str">
        <f t="shared" si="26"/>
        <v>{5,1,3,47608656,3}}</v>
      </c>
      <c r="CS87" t="str">
        <f t="shared" si="26"/>
        <v/>
      </c>
      <c r="CT87" t="str">
        <f t="shared" si="26"/>
        <v>{{5,1,1,1451703,0}|</v>
      </c>
      <c r="CU87" t="str">
        <f t="shared" si="26"/>
        <v>{5,1,2,2217600,0}|</v>
      </c>
      <c r="CV87" t="str">
        <f t="shared" si="26"/>
        <v>{5,1,3,47608656,3}}</v>
      </c>
    </row>
    <row r="88" spans="50:100" x14ac:dyDescent="0.15">
      <c r="AX88">
        <v>82</v>
      </c>
      <c r="AZ88">
        <f t="shared" si="27"/>
        <v>1.5</v>
      </c>
      <c r="BA88">
        <f t="shared" si="27"/>
        <v>0.6</v>
      </c>
      <c r="BB88">
        <f t="shared" si="27"/>
        <v>1.5</v>
      </c>
      <c r="BC88">
        <f t="shared" si="27"/>
        <v>1</v>
      </c>
      <c r="BE88">
        <v>500</v>
      </c>
      <c r="BF88">
        <v>500</v>
      </c>
      <c r="BG88">
        <v>500</v>
      </c>
      <c r="BH88">
        <v>500</v>
      </c>
      <c r="BN88">
        <f>'sheet1 (2)'!Y87</f>
        <v>766427</v>
      </c>
      <c r="BO88">
        <f>'sheet1 (2)'!Z87</f>
        <v>98000</v>
      </c>
      <c r="BP88">
        <f>'sheet1 (2)'!AA87</f>
        <v>2103917</v>
      </c>
      <c r="BR88">
        <f t="shared" si="22"/>
        <v>76642</v>
      </c>
      <c r="BS88">
        <f t="shared" si="22"/>
        <v>9800</v>
      </c>
      <c r="BT88">
        <f t="shared" si="22"/>
        <v>210391</v>
      </c>
      <c r="BV88">
        <f t="shared" si="23"/>
        <v>76642</v>
      </c>
      <c r="BW88">
        <f t="shared" si="23"/>
        <v>9800</v>
      </c>
      <c r="BX88">
        <f t="shared" si="23"/>
        <v>210391</v>
      </c>
      <c r="BZ88">
        <f t="shared" si="24"/>
        <v>76642</v>
      </c>
      <c r="CA88">
        <f t="shared" si="24"/>
        <v>9800</v>
      </c>
      <c r="CB88">
        <f t="shared" si="24"/>
        <v>210391</v>
      </c>
      <c r="CD88">
        <f t="shared" si="25"/>
        <v>76642</v>
      </c>
      <c r="CE88">
        <f t="shared" si="25"/>
        <v>9800</v>
      </c>
      <c r="CF88">
        <f t="shared" si="25"/>
        <v>210391</v>
      </c>
      <c r="CH88" t="str">
        <f t="shared" si="26"/>
        <v>{{5,1,1,76642,0}|</v>
      </c>
      <c r="CI88" t="str">
        <f t="shared" si="26"/>
        <v>{5,1,2,9800,0}|</v>
      </c>
      <c r="CJ88" t="str">
        <f t="shared" si="26"/>
        <v>{5,1,3,210391,3}}</v>
      </c>
      <c r="CK88" t="str">
        <f t="shared" si="26"/>
        <v/>
      </c>
      <c r="CL88" t="str">
        <f t="shared" si="26"/>
        <v>{{5,1,1,76642,0}|</v>
      </c>
      <c r="CM88" t="str">
        <f t="shared" si="26"/>
        <v>{5,1,2,9800,0}|</v>
      </c>
      <c r="CN88" t="str">
        <f t="shared" si="26"/>
        <v>{5,1,3,210391,3}}</v>
      </c>
      <c r="CO88" t="str">
        <f t="shared" si="26"/>
        <v/>
      </c>
      <c r="CP88" t="str">
        <f t="shared" si="26"/>
        <v>{{5,1,1,76642,0}|</v>
      </c>
      <c r="CQ88" t="str">
        <f t="shared" si="26"/>
        <v>{5,1,2,9800,0}|</v>
      </c>
      <c r="CR88" t="str">
        <f t="shared" si="26"/>
        <v>{5,1,3,210391,3}}</v>
      </c>
      <c r="CS88" t="str">
        <f t="shared" si="26"/>
        <v/>
      </c>
      <c r="CT88" t="str">
        <f t="shared" si="26"/>
        <v>{{5,1,1,76642,0}|</v>
      </c>
      <c r="CU88" t="str">
        <f t="shared" si="26"/>
        <v>{5,1,2,9800,0}|</v>
      </c>
      <c r="CV88" t="str">
        <f t="shared" si="26"/>
        <v>{5,1,3,210391,3}}</v>
      </c>
    </row>
    <row r="89" spans="50:100" x14ac:dyDescent="0.15">
      <c r="AX89">
        <v>83</v>
      </c>
      <c r="AZ89">
        <f t="shared" si="27"/>
        <v>1.5</v>
      </c>
      <c r="BA89">
        <f t="shared" si="27"/>
        <v>0.6</v>
      </c>
      <c r="BB89">
        <f t="shared" si="27"/>
        <v>3</v>
      </c>
      <c r="BC89">
        <f t="shared" si="27"/>
        <v>0.75</v>
      </c>
      <c r="BE89">
        <v>500</v>
      </c>
      <c r="BF89">
        <v>500</v>
      </c>
      <c r="BG89">
        <v>500</v>
      </c>
      <c r="BH89">
        <v>500</v>
      </c>
      <c r="BN89">
        <f>'sheet1 (2)'!Y88</f>
        <v>1202238</v>
      </c>
      <c r="BO89">
        <f>'sheet1 (2)'!Z88</f>
        <v>115500</v>
      </c>
      <c r="BP89">
        <f>'sheet1 (2)'!AA88</f>
        <v>2479617</v>
      </c>
      <c r="BR89">
        <f t="shared" si="22"/>
        <v>120223</v>
      </c>
      <c r="BS89">
        <f t="shared" si="22"/>
        <v>11550</v>
      </c>
      <c r="BT89">
        <f t="shared" si="22"/>
        <v>247961</v>
      </c>
      <c r="BV89">
        <f t="shared" si="23"/>
        <v>120223</v>
      </c>
      <c r="BW89">
        <f t="shared" si="23"/>
        <v>11550</v>
      </c>
      <c r="BX89">
        <f t="shared" si="23"/>
        <v>247961</v>
      </c>
      <c r="BZ89">
        <f t="shared" si="24"/>
        <v>120223</v>
      </c>
      <c r="CA89">
        <f t="shared" si="24"/>
        <v>11550</v>
      </c>
      <c r="CB89">
        <f t="shared" si="24"/>
        <v>247961</v>
      </c>
      <c r="CD89">
        <f t="shared" si="25"/>
        <v>120223</v>
      </c>
      <c r="CE89">
        <f t="shared" si="25"/>
        <v>11550</v>
      </c>
      <c r="CF89">
        <f t="shared" si="25"/>
        <v>247961</v>
      </c>
      <c r="CH89" t="str">
        <f t="shared" si="26"/>
        <v>{{5,1,1,120223,0}|</v>
      </c>
      <c r="CI89" t="str">
        <f t="shared" si="26"/>
        <v>{5,1,2,11550,0}|</v>
      </c>
      <c r="CJ89" t="str">
        <f t="shared" si="26"/>
        <v>{5,1,3,247961,3}}</v>
      </c>
      <c r="CK89" t="str">
        <f t="shared" si="26"/>
        <v/>
      </c>
      <c r="CL89" t="str">
        <f t="shared" si="26"/>
        <v>{{5,1,1,120223,0}|</v>
      </c>
      <c r="CM89" t="str">
        <f t="shared" si="26"/>
        <v>{5,1,2,11550,0}|</v>
      </c>
      <c r="CN89" t="str">
        <f t="shared" si="26"/>
        <v>{5,1,3,247961,3}}</v>
      </c>
      <c r="CO89" t="str">
        <f t="shared" si="26"/>
        <v/>
      </c>
      <c r="CP89" t="str">
        <f t="shared" si="26"/>
        <v>{{5,1,1,120223,0}|</v>
      </c>
      <c r="CQ89" t="str">
        <f t="shared" si="26"/>
        <v>{5,1,2,11550,0}|</v>
      </c>
      <c r="CR89" t="str">
        <f t="shared" si="26"/>
        <v>{5,1,3,247961,3}}</v>
      </c>
      <c r="CS89" t="str">
        <f t="shared" si="26"/>
        <v/>
      </c>
      <c r="CT89" t="str">
        <f t="shared" si="26"/>
        <v>{{5,1,1,120223,0}|</v>
      </c>
      <c r="CU89" t="str">
        <f t="shared" si="26"/>
        <v>{5,1,2,11550,0}|</v>
      </c>
      <c r="CV89" t="str">
        <f t="shared" si="26"/>
        <v>{5,1,3,247961,3}}</v>
      </c>
    </row>
    <row r="90" spans="50:100" x14ac:dyDescent="0.15">
      <c r="AX90">
        <v>84</v>
      </c>
      <c r="AZ90">
        <f t="shared" si="27"/>
        <v>1</v>
      </c>
      <c r="BA90">
        <f t="shared" si="27"/>
        <v>0.42857142857142855</v>
      </c>
      <c r="BB90">
        <f t="shared" si="27"/>
        <v>0</v>
      </c>
      <c r="BC90">
        <f t="shared" si="27"/>
        <v>1.5</v>
      </c>
      <c r="BE90">
        <v>500</v>
      </c>
      <c r="BF90">
        <v>500</v>
      </c>
      <c r="BG90">
        <v>500</v>
      </c>
      <c r="BH90">
        <v>500</v>
      </c>
      <c r="BN90">
        <f>'sheet1 (2)'!Y89</f>
        <v>2404477</v>
      </c>
      <c r="BO90">
        <f>'sheet1 (2)'!Z89</f>
        <v>203000</v>
      </c>
      <c r="BP90">
        <f>'sheet1 (2)'!AA89</f>
        <v>4358115</v>
      </c>
      <c r="BR90">
        <f t="shared" si="22"/>
        <v>240447</v>
      </c>
      <c r="BS90">
        <f t="shared" si="22"/>
        <v>20300</v>
      </c>
      <c r="BT90">
        <f t="shared" si="22"/>
        <v>435811</v>
      </c>
      <c r="BV90">
        <f t="shared" si="23"/>
        <v>240447</v>
      </c>
      <c r="BW90">
        <f t="shared" si="23"/>
        <v>20300</v>
      </c>
      <c r="BX90">
        <f t="shared" si="23"/>
        <v>435811</v>
      </c>
      <c r="BZ90">
        <f t="shared" si="24"/>
        <v>240447</v>
      </c>
      <c r="CA90">
        <f t="shared" si="24"/>
        <v>20300</v>
      </c>
      <c r="CB90">
        <f t="shared" si="24"/>
        <v>435811</v>
      </c>
      <c r="CD90">
        <f t="shared" si="25"/>
        <v>240447</v>
      </c>
      <c r="CE90">
        <f t="shared" si="25"/>
        <v>20300</v>
      </c>
      <c r="CF90">
        <f t="shared" si="25"/>
        <v>435811</v>
      </c>
      <c r="CH90" t="str">
        <f t="shared" ref="CH90:CV106" si="28">BR$6&amp;BR90&amp;BR$5</f>
        <v>{{5,1,1,240447,0}|</v>
      </c>
      <c r="CI90" t="str">
        <f t="shared" si="28"/>
        <v>{5,1,2,20300,0}|</v>
      </c>
      <c r="CJ90" t="str">
        <f t="shared" si="28"/>
        <v>{5,1,3,435811,3}}</v>
      </c>
      <c r="CK90" t="str">
        <f t="shared" si="28"/>
        <v/>
      </c>
      <c r="CL90" t="str">
        <f t="shared" si="28"/>
        <v>{{5,1,1,240447,0}|</v>
      </c>
      <c r="CM90" t="str">
        <f t="shared" si="28"/>
        <v>{5,1,2,20300,0}|</v>
      </c>
      <c r="CN90" t="str">
        <f t="shared" si="28"/>
        <v>{5,1,3,435811,3}}</v>
      </c>
      <c r="CO90" t="str">
        <f t="shared" si="28"/>
        <v/>
      </c>
      <c r="CP90" t="str">
        <f t="shared" si="28"/>
        <v>{{5,1,1,240447,0}|</v>
      </c>
      <c r="CQ90" t="str">
        <f t="shared" si="28"/>
        <v>{5,1,2,20300,0}|</v>
      </c>
      <c r="CR90" t="str">
        <f t="shared" si="28"/>
        <v>{5,1,3,435811,3}}</v>
      </c>
      <c r="CS90" t="str">
        <f t="shared" si="28"/>
        <v/>
      </c>
      <c r="CT90" t="str">
        <f t="shared" si="28"/>
        <v>{{5,1,1,240447,0}|</v>
      </c>
      <c r="CU90" t="str">
        <f t="shared" si="28"/>
        <v>{5,1,2,20300,0}|</v>
      </c>
      <c r="CV90" t="str">
        <f t="shared" si="28"/>
        <v>{5,1,3,435811,3}}</v>
      </c>
    </row>
    <row r="91" spans="50:100" x14ac:dyDescent="0.15">
      <c r="AX91">
        <v>85</v>
      </c>
      <c r="AZ91">
        <f t="shared" si="27"/>
        <v>1.5</v>
      </c>
      <c r="BA91">
        <f t="shared" si="27"/>
        <v>0.6</v>
      </c>
      <c r="BB91">
        <f t="shared" si="27"/>
        <v>0.75</v>
      </c>
      <c r="BC91">
        <f t="shared" si="27"/>
        <v>3</v>
      </c>
      <c r="BE91">
        <v>500</v>
      </c>
      <c r="BF91">
        <v>500</v>
      </c>
      <c r="BG91">
        <v>500</v>
      </c>
      <c r="BH91">
        <v>500</v>
      </c>
      <c r="BN91">
        <f>'sheet1 (2)'!Y90</f>
        <v>2825261</v>
      </c>
      <c r="BO91">
        <f>'sheet1 (2)'!Z90</f>
        <v>1246000</v>
      </c>
      <c r="BP91">
        <f>'sheet1 (2)'!AA90</f>
        <v>26749813</v>
      </c>
      <c r="BR91">
        <f t="shared" si="22"/>
        <v>282526</v>
      </c>
      <c r="BS91">
        <f t="shared" si="22"/>
        <v>124600</v>
      </c>
      <c r="BT91">
        <f t="shared" si="22"/>
        <v>2674981</v>
      </c>
      <c r="BV91">
        <f t="shared" si="23"/>
        <v>282526</v>
      </c>
      <c r="BW91">
        <f t="shared" si="23"/>
        <v>124600</v>
      </c>
      <c r="BX91">
        <f t="shared" si="23"/>
        <v>2674981</v>
      </c>
      <c r="BZ91">
        <f t="shared" si="24"/>
        <v>282526</v>
      </c>
      <c r="CA91">
        <f t="shared" si="24"/>
        <v>124600</v>
      </c>
      <c r="CB91">
        <f t="shared" si="24"/>
        <v>2674981</v>
      </c>
      <c r="CD91">
        <f t="shared" si="25"/>
        <v>282526</v>
      </c>
      <c r="CE91">
        <f t="shared" si="25"/>
        <v>124600</v>
      </c>
      <c r="CF91">
        <f t="shared" si="25"/>
        <v>2674981</v>
      </c>
      <c r="CH91" t="str">
        <f t="shared" si="28"/>
        <v>{{5,1,1,282526,0}|</v>
      </c>
      <c r="CI91" t="str">
        <f t="shared" si="28"/>
        <v>{5,1,2,124600,0}|</v>
      </c>
      <c r="CJ91" t="str">
        <f t="shared" si="28"/>
        <v>{5,1,3,2674981,3}}</v>
      </c>
      <c r="CK91" t="str">
        <f t="shared" si="28"/>
        <v/>
      </c>
      <c r="CL91" t="str">
        <f t="shared" si="28"/>
        <v>{{5,1,1,282526,0}|</v>
      </c>
      <c r="CM91" t="str">
        <f t="shared" si="28"/>
        <v>{5,1,2,124600,0}|</v>
      </c>
      <c r="CN91" t="str">
        <f t="shared" si="28"/>
        <v>{5,1,3,2674981,3}}</v>
      </c>
      <c r="CO91" t="str">
        <f t="shared" si="28"/>
        <v/>
      </c>
      <c r="CP91" t="str">
        <f t="shared" si="28"/>
        <v>{{5,1,1,282526,0}|</v>
      </c>
      <c r="CQ91" t="str">
        <f t="shared" si="28"/>
        <v>{5,1,2,124600,0}|</v>
      </c>
      <c r="CR91" t="str">
        <f t="shared" si="28"/>
        <v>{5,1,3,2674981,3}}</v>
      </c>
      <c r="CS91" t="str">
        <f t="shared" si="28"/>
        <v/>
      </c>
      <c r="CT91" t="str">
        <f t="shared" si="28"/>
        <v>{{5,1,1,282526,0}|</v>
      </c>
      <c r="CU91" t="str">
        <f t="shared" si="28"/>
        <v>{5,1,2,124600,0}|</v>
      </c>
      <c r="CV91" t="str">
        <f t="shared" si="28"/>
        <v>{5,1,3,2674981,3}}</v>
      </c>
    </row>
    <row r="92" spans="50:100" x14ac:dyDescent="0.15">
      <c r="AX92">
        <v>86</v>
      </c>
      <c r="AZ92">
        <f t="shared" si="27"/>
        <v>3</v>
      </c>
      <c r="BA92">
        <f t="shared" si="27"/>
        <v>0.75</v>
      </c>
      <c r="BB92">
        <f t="shared" si="27"/>
        <v>1</v>
      </c>
      <c r="BC92">
        <f t="shared" si="27"/>
        <v>0.75</v>
      </c>
      <c r="BE92">
        <v>500</v>
      </c>
      <c r="BF92">
        <v>500</v>
      </c>
      <c r="BG92">
        <v>500</v>
      </c>
      <c r="BH92">
        <v>500</v>
      </c>
      <c r="BN92">
        <f>'sheet1 (2)'!Y91</f>
        <v>4279970</v>
      </c>
      <c r="BO92">
        <f>'sheet1 (2)'!Z91</f>
        <v>1470000</v>
      </c>
      <c r="BP92">
        <f>'sheet1 (2)'!AA91</f>
        <v>31558768</v>
      </c>
      <c r="BR92">
        <f t="shared" si="22"/>
        <v>427997</v>
      </c>
      <c r="BS92">
        <f t="shared" si="22"/>
        <v>147000</v>
      </c>
      <c r="BT92">
        <f t="shared" si="22"/>
        <v>3155876</v>
      </c>
      <c r="BV92">
        <f t="shared" si="23"/>
        <v>427997</v>
      </c>
      <c r="BW92">
        <f t="shared" si="23"/>
        <v>147000</v>
      </c>
      <c r="BX92">
        <f t="shared" si="23"/>
        <v>3155876</v>
      </c>
      <c r="BZ92">
        <f t="shared" si="24"/>
        <v>427997</v>
      </c>
      <c r="CA92">
        <f t="shared" si="24"/>
        <v>147000</v>
      </c>
      <c r="CB92">
        <f t="shared" si="24"/>
        <v>3155876</v>
      </c>
      <c r="CD92">
        <f t="shared" si="25"/>
        <v>427997</v>
      </c>
      <c r="CE92">
        <f t="shared" si="25"/>
        <v>147000</v>
      </c>
      <c r="CF92">
        <f t="shared" si="25"/>
        <v>3155876</v>
      </c>
      <c r="CH92" t="str">
        <f t="shared" si="28"/>
        <v>{{5,1,1,427997,0}|</v>
      </c>
      <c r="CI92" t="str">
        <f t="shared" si="28"/>
        <v>{5,1,2,147000,0}|</v>
      </c>
      <c r="CJ92" t="str">
        <f t="shared" si="28"/>
        <v>{5,1,3,3155876,3}}</v>
      </c>
      <c r="CK92" t="str">
        <f t="shared" si="28"/>
        <v/>
      </c>
      <c r="CL92" t="str">
        <f t="shared" si="28"/>
        <v>{{5,1,1,427997,0}|</v>
      </c>
      <c r="CM92" t="str">
        <f t="shared" si="28"/>
        <v>{5,1,2,147000,0}|</v>
      </c>
      <c r="CN92" t="str">
        <f t="shared" si="28"/>
        <v>{5,1,3,3155876,3}}</v>
      </c>
      <c r="CO92" t="str">
        <f t="shared" si="28"/>
        <v/>
      </c>
      <c r="CP92" t="str">
        <f t="shared" si="28"/>
        <v>{{5,1,1,427997,0}|</v>
      </c>
      <c r="CQ92" t="str">
        <f t="shared" si="28"/>
        <v>{5,1,2,147000,0}|</v>
      </c>
      <c r="CR92" t="str">
        <f t="shared" si="28"/>
        <v>{5,1,3,3155876,3}}</v>
      </c>
      <c r="CS92" t="str">
        <f t="shared" si="28"/>
        <v/>
      </c>
      <c r="CT92" t="str">
        <f t="shared" si="28"/>
        <v>{{5,1,1,427997,0}|</v>
      </c>
      <c r="CU92" t="str">
        <f t="shared" si="28"/>
        <v>{5,1,2,147000,0}|</v>
      </c>
      <c r="CV92" t="str">
        <f t="shared" si="28"/>
        <v>{5,1,3,3155876,3}}</v>
      </c>
    </row>
    <row r="93" spans="50:100" x14ac:dyDescent="0.15">
      <c r="AX93">
        <v>87</v>
      </c>
      <c r="AZ93">
        <f t="shared" si="27"/>
        <v>1</v>
      </c>
      <c r="BA93">
        <f t="shared" si="27"/>
        <v>1</v>
      </c>
      <c r="BB93">
        <f t="shared" si="27"/>
        <v>0.75</v>
      </c>
      <c r="BC93">
        <f t="shared" si="27"/>
        <v>1.5</v>
      </c>
      <c r="BE93">
        <v>500</v>
      </c>
      <c r="BF93">
        <v>500</v>
      </c>
      <c r="BG93">
        <v>500</v>
      </c>
      <c r="BH93">
        <v>500</v>
      </c>
      <c r="BN93">
        <f>'sheet1 (2)'!Y92</f>
        <v>10086783</v>
      </c>
      <c r="BO93">
        <f>'sheet1 (2)'!Z92</f>
        <v>9744000</v>
      </c>
      <c r="BP93">
        <f>'sheet1 (2)'!AA92</f>
        <v>209189552</v>
      </c>
      <c r="BR93">
        <f t="shared" si="22"/>
        <v>1008678</v>
      </c>
      <c r="BS93">
        <f t="shared" si="22"/>
        <v>974400</v>
      </c>
      <c r="BT93">
        <f t="shared" si="22"/>
        <v>20918955</v>
      </c>
      <c r="BV93">
        <f t="shared" si="23"/>
        <v>1008678</v>
      </c>
      <c r="BW93">
        <f t="shared" si="23"/>
        <v>974400</v>
      </c>
      <c r="BX93">
        <f t="shared" si="23"/>
        <v>20918955</v>
      </c>
      <c r="BZ93">
        <f t="shared" si="24"/>
        <v>1008678</v>
      </c>
      <c r="CA93">
        <f t="shared" si="24"/>
        <v>974400</v>
      </c>
      <c r="CB93">
        <f t="shared" si="24"/>
        <v>20918955</v>
      </c>
      <c r="CD93">
        <f t="shared" si="25"/>
        <v>1008678</v>
      </c>
      <c r="CE93">
        <f t="shared" si="25"/>
        <v>974400</v>
      </c>
      <c r="CF93">
        <f t="shared" si="25"/>
        <v>20918955</v>
      </c>
      <c r="CH93" t="str">
        <f t="shared" si="28"/>
        <v>{{5,1,1,1008678,0}|</v>
      </c>
      <c r="CI93" t="str">
        <f t="shared" si="28"/>
        <v>{5,1,2,974400,0}|</v>
      </c>
      <c r="CJ93" t="str">
        <f t="shared" si="28"/>
        <v>{5,1,3,20918955,3}}</v>
      </c>
      <c r="CK93" t="str">
        <f t="shared" si="28"/>
        <v/>
      </c>
      <c r="CL93" t="str">
        <f t="shared" si="28"/>
        <v>{{5,1,1,1008678,0}|</v>
      </c>
      <c r="CM93" t="str">
        <f t="shared" si="28"/>
        <v>{5,1,2,974400,0}|</v>
      </c>
      <c r="CN93" t="str">
        <f t="shared" si="28"/>
        <v>{5,1,3,20918955,3}}</v>
      </c>
      <c r="CO93" t="str">
        <f t="shared" si="28"/>
        <v/>
      </c>
      <c r="CP93" t="str">
        <f t="shared" si="28"/>
        <v>{{5,1,1,1008678,0}|</v>
      </c>
      <c r="CQ93" t="str">
        <f t="shared" si="28"/>
        <v>{5,1,2,974400,0}|</v>
      </c>
      <c r="CR93" t="str">
        <f t="shared" si="28"/>
        <v>{5,1,3,20918955,3}}</v>
      </c>
      <c r="CS93" t="str">
        <f t="shared" si="28"/>
        <v/>
      </c>
      <c r="CT93" t="str">
        <f t="shared" si="28"/>
        <v>{{5,1,1,1008678,0}|</v>
      </c>
      <c r="CU93" t="str">
        <f t="shared" si="28"/>
        <v>{5,1,2,974400,0}|</v>
      </c>
      <c r="CV93" t="str">
        <f t="shared" si="28"/>
        <v>{5,1,3,20918955,3}}</v>
      </c>
    </row>
    <row r="94" spans="50:100" x14ac:dyDescent="0.15">
      <c r="AX94">
        <v>88</v>
      </c>
      <c r="AZ94">
        <f t="shared" si="27"/>
        <v>1</v>
      </c>
      <c r="BA94">
        <f t="shared" si="27"/>
        <v>1</v>
      </c>
      <c r="BB94">
        <f t="shared" si="27"/>
        <v>1</v>
      </c>
      <c r="BC94">
        <f t="shared" si="27"/>
        <v>1</v>
      </c>
      <c r="BE94">
        <v>500</v>
      </c>
      <c r="BF94">
        <v>500</v>
      </c>
      <c r="BG94">
        <v>500</v>
      </c>
      <c r="BH94">
        <v>500</v>
      </c>
      <c r="BN94">
        <f>'sheet1 (2)'!Y93</f>
        <v>11625649</v>
      </c>
      <c r="BO94">
        <f>'sheet1 (2)'!Z93</f>
        <v>12600000</v>
      </c>
      <c r="BP94">
        <f>'sheet1 (2)'!AA93</f>
        <v>270503731</v>
      </c>
      <c r="BR94">
        <f t="shared" si="22"/>
        <v>1162564</v>
      </c>
      <c r="BS94">
        <f t="shared" si="22"/>
        <v>1260000</v>
      </c>
      <c r="BT94">
        <f t="shared" si="22"/>
        <v>27050373</v>
      </c>
      <c r="BV94">
        <f t="shared" si="23"/>
        <v>1162564</v>
      </c>
      <c r="BW94">
        <f t="shared" si="23"/>
        <v>1260000</v>
      </c>
      <c r="BX94">
        <f t="shared" si="23"/>
        <v>27050373</v>
      </c>
      <c r="BZ94">
        <f t="shared" si="24"/>
        <v>1162564</v>
      </c>
      <c r="CA94">
        <f t="shared" si="24"/>
        <v>1260000</v>
      </c>
      <c r="CB94">
        <f t="shared" si="24"/>
        <v>27050373</v>
      </c>
      <c r="CD94">
        <f t="shared" si="25"/>
        <v>1162564</v>
      </c>
      <c r="CE94">
        <f t="shared" si="25"/>
        <v>1260000</v>
      </c>
      <c r="CF94">
        <f t="shared" si="25"/>
        <v>27050373</v>
      </c>
      <c r="CH94" t="str">
        <f t="shared" si="28"/>
        <v>{{5,1,1,1162564,0}|</v>
      </c>
      <c r="CI94" t="str">
        <f t="shared" si="28"/>
        <v>{5,1,2,1260000,0}|</v>
      </c>
      <c r="CJ94" t="str">
        <f t="shared" si="28"/>
        <v>{5,1,3,27050373,3}}</v>
      </c>
      <c r="CK94" t="str">
        <f t="shared" si="28"/>
        <v/>
      </c>
      <c r="CL94" t="str">
        <f t="shared" si="28"/>
        <v>{{5,1,1,1162564,0}|</v>
      </c>
      <c r="CM94" t="str">
        <f t="shared" si="28"/>
        <v>{5,1,2,1260000,0}|</v>
      </c>
      <c r="CN94" t="str">
        <f t="shared" si="28"/>
        <v>{5,1,3,27050373,3}}</v>
      </c>
      <c r="CO94" t="str">
        <f t="shared" si="28"/>
        <v/>
      </c>
      <c r="CP94" t="str">
        <f t="shared" si="28"/>
        <v>{{5,1,1,1162564,0}|</v>
      </c>
      <c r="CQ94" t="str">
        <f t="shared" si="28"/>
        <v>{5,1,2,1260000,0}|</v>
      </c>
      <c r="CR94" t="str">
        <f t="shared" si="28"/>
        <v>{5,1,3,27050373,3}}</v>
      </c>
      <c r="CS94" t="str">
        <f t="shared" si="28"/>
        <v/>
      </c>
      <c r="CT94" t="str">
        <f t="shared" si="28"/>
        <v>{{5,1,1,1162564,0}|</v>
      </c>
      <c r="CU94" t="str">
        <f t="shared" si="28"/>
        <v>{5,1,2,1260000,0}|</v>
      </c>
      <c r="CV94" t="str">
        <f t="shared" si="28"/>
        <v>{5,1,3,27050373,3}}</v>
      </c>
    </row>
    <row r="95" spans="50:100" x14ac:dyDescent="0.15">
      <c r="AX95">
        <v>89</v>
      </c>
      <c r="AZ95">
        <f t="shared" si="27"/>
        <v>1</v>
      </c>
      <c r="BA95">
        <f t="shared" si="27"/>
        <v>1</v>
      </c>
      <c r="BB95">
        <f t="shared" si="27"/>
        <v>0.5</v>
      </c>
      <c r="BC95">
        <f t="shared" si="27"/>
        <v>0</v>
      </c>
      <c r="BE95">
        <v>500</v>
      </c>
      <c r="BF95">
        <v>500</v>
      </c>
      <c r="BG95">
        <v>500</v>
      </c>
      <c r="BH95">
        <v>500</v>
      </c>
      <c r="BN95">
        <f>'sheet1 (2)'!Y94</f>
        <v>9620916</v>
      </c>
      <c r="BO95">
        <f>'sheet1 (2)'!Z94</f>
        <v>12205200</v>
      </c>
      <c r="BP95">
        <f>'sheet1 (2)'!AA94</f>
        <v>262027947</v>
      </c>
      <c r="BR95">
        <f t="shared" si="22"/>
        <v>962091</v>
      </c>
      <c r="BS95">
        <f t="shared" si="22"/>
        <v>1220520</v>
      </c>
      <c r="BT95">
        <f t="shared" si="22"/>
        <v>26202794</v>
      </c>
      <c r="BV95">
        <f t="shared" si="23"/>
        <v>962091</v>
      </c>
      <c r="BW95">
        <f t="shared" si="23"/>
        <v>1220520</v>
      </c>
      <c r="BX95">
        <f t="shared" si="23"/>
        <v>26202794</v>
      </c>
      <c r="BZ95">
        <f t="shared" si="24"/>
        <v>962091</v>
      </c>
      <c r="CA95">
        <f t="shared" si="24"/>
        <v>1220520</v>
      </c>
      <c r="CB95">
        <f t="shared" si="24"/>
        <v>26202794</v>
      </c>
      <c r="CD95">
        <f t="shared" si="25"/>
        <v>962091</v>
      </c>
      <c r="CE95">
        <f t="shared" si="25"/>
        <v>1220520</v>
      </c>
      <c r="CF95">
        <f t="shared" si="25"/>
        <v>26202794</v>
      </c>
      <c r="CH95" t="str">
        <f t="shared" si="28"/>
        <v>{{5,1,1,962091,0}|</v>
      </c>
      <c r="CI95" t="str">
        <f t="shared" si="28"/>
        <v>{5,1,2,1220520,0}|</v>
      </c>
      <c r="CJ95" t="str">
        <f t="shared" si="28"/>
        <v>{5,1,3,26202794,3}}</v>
      </c>
      <c r="CK95" t="str">
        <f t="shared" si="28"/>
        <v/>
      </c>
      <c r="CL95" t="str">
        <f t="shared" si="28"/>
        <v>{{5,1,1,962091,0}|</v>
      </c>
      <c r="CM95" t="str">
        <f t="shared" si="28"/>
        <v>{5,1,2,1220520,0}|</v>
      </c>
      <c r="CN95" t="str">
        <f t="shared" si="28"/>
        <v>{5,1,3,26202794,3}}</v>
      </c>
      <c r="CO95" t="str">
        <f t="shared" si="28"/>
        <v/>
      </c>
      <c r="CP95" t="str">
        <f t="shared" si="28"/>
        <v>{{5,1,1,962091,0}|</v>
      </c>
      <c r="CQ95" t="str">
        <f t="shared" si="28"/>
        <v>{5,1,2,1220520,0}|</v>
      </c>
      <c r="CR95" t="str">
        <f t="shared" si="28"/>
        <v>{5,1,3,26202794,3}}</v>
      </c>
      <c r="CS95" t="str">
        <f t="shared" si="28"/>
        <v/>
      </c>
      <c r="CT95" t="str">
        <f t="shared" si="28"/>
        <v>{{5,1,1,962091,0}|</v>
      </c>
      <c r="CU95" t="str">
        <f t="shared" si="28"/>
        <v>{5,1,2,1220520,0}|</v>
      </c>
      <c r="CV95" t="str">
        <f t="shared" si="28"/>
        <v>{5,1,3,26202794,3}}</v>
      </c>
    </row>
    <row r="96" spans="50:100" x14ac:dyDescent="0.15">
      <c r="AX96">
        <v>90</v>
      </c>
      <c r="AZ96">
        <f t="shared" si="27"/>
        <v>1.5</v>
      </c>
      <c r="BA96">
        <f t="shared" si="27"/>
        <v>0.6</v>
      </c>
      <c r="BB96">
        <f t="shared" si="27"/>
        <v>1</v>
      </c>
      <c r="BC96">
        <f t="shared" si="27"/>
        <v>1.5</v>
      </c>
      <c r="BE96">
        <v>500</v>
      </c>
      <c r="BF96">
        <v>500</v>
      </c>
      <c r="BG96">
        <v>500</v>
      </c>
      <c r="BH96">
        <v>500</v>
      </c>
      <c r="BN96">
        <f>'sheet1 (2)'!Y95</f>
        <v>16644996</v>
      </c>
      <c r="BO96">
        <f>'sheet1 (2)'!Z95</f>
        <v>15120000</v>
      </c>
      <c r="BP96">
        <f>'sheet1 (2)'!AA95</f>
        <v>324604477</v>
      </c>
      <c r="BR96">
        <f t="shared" si="22"/>
        <v>1664499</v>
      </c>
      <c r="BS96">
        <f t="shared" si="22"/>
        <v>1512000</v>
      </c>
      <c r="BT96">
        <f t="shared" si="22"/>
        <v>32460447</v>
      </c>
      <c r="BV96">
        <f t="shared" si="23"/>
        <v>1664499</v>
      </c>
      <c r="BW96">
        <f t="shared" si="23"/>
        <v>1512000</v>
      </c>
      <c r="BX96">
        <f t="shared" si="23"/>
        <v>32460447</v>
      </c>
      <c r="BZ96">
        <f t="shared" si="24"/>
        <v>1664499</v>
      </c>
      <c r="CA96">
        <f t="shared" si="24"/>
        <v>1512000</v>
      </c>
      <c r="CB96">
        <f t="shared" si="24"/>
        <v>32460447</v>
      </c>
      <c r="CD96">
        <f t="shared" si="25"/>
        <v>1664499</v>
      </c>
      <c r="CE96">
        <f t="shared" si="25"/>
        <v>1512000</v>
      </c>
      <c r="CF96">
        <f t="shared" si="25"/>
        <v>32460447</v>
      </c>
      <c r="CH96" t="str">
        <f t="shared" si="28"/>
        <v>{{5,1,1,1664499,0}|</v>
      </c>
      <c r="CI96" t="str">
        <f t="shared" si="28"/>
        <v>{5,1,2,1512000,0}|</v>
      </c>
      <c r="CJ96" t="str">
        <f t="shared" si="28"/>
        <v>{5,1,3,32460447,3}}</v>
      </c>
      <c r="CK96" t="str">
        <f t="shared" si="28"/>
        <v/>
      </c>
      <c r="CL96" t="str">
        <f t="shared" si="28"/>
        <v>{{5,1,1,1664499,0}|</v>
      </c>
      <c r="CM96" t="str">
        <f t="shared" si="28"/>
        <v>{5,1,2,1512000,0}|</v>
      </c>
      <c r="CN96" t="str">
        <f t="shared" si="28"/>
        <v>{5,1,3,32460447,3}}</v>
      </c>
      <c r="CO96" t="str">
        <f t="shared" si="28"/>
        <v/>
      </c>
      <c r="CP96" t="str">
        <f t="shared" si="28"/>
        <v>{{5,1,1,1664499,0}|</v>
      </c>
      <c r="CQ96" t="str">
        <f t="shared" si="28"/>
        <v>{5,1,2,1512000,0}|</v>
      </c>
      <c r="CR96" t="str">
        <f t="shared" si="28"/>
        <v>{5,1,3,32460447,3}}</v>
      </c>
      <c r="CS96" t="str">
        <f t="shared" si="28"/>
        <v/>
      </c>
      <c r="CT96" t="str">
        <f t="shared" si="28"/>
        <v>{{5,1,1,1664499,0}|</v>
      </c>
      <c r="CU96" t="str">
        <f t="shared" si="28"/>
        <v>{5,1,2,1512000,0}|</v>
      </c>
      <c r="CV96" t="str">
        <f t="shared" si="28"/>
        <v>{5,1,3,32460447,3}}</v>
      </c>
    </row>
    <row r="97" spans="50:100" x14ac:dyDescent="0.15">
      <c r="AX97">
        <v>91</v>
      </c>
      <c r="AZ97">
        <f t="shared" si="27"/>
        <v>0.75</v>
      </c>
      <c r="BA97">
        <f t="shared" si="27"/>
        <v>1</v>
      </c>
      <c r="BB97">
        <f t="shared" si="27"/>
        <v>3</v>
      </c>
      <c r="BC97">
        <f t="shared" si="27"/>
        <v>0.75</v>
      </c>
      <c r="BE97">
        <v>500</v>
      </c>
      <c r="BF97">
        <v>500</v>
      </c>
      <c r="BG97">
        <v>500</v>
      </c>
      <c r="BH97">
        <v>500</v>
      </c>
      <c r="BN97">
        <f>'sheet1 (2)'!Y96</f>
        <v>19593486</v>
      </c>
      <c r="BO97">
        <f>'sheet1 (2)'!Z96</f>
        <v>16632000</v>
      </c>
      <c r="BP97">
        <f>'sheet1 (2)'!AA96</f>
        <v>357064925</v>
      </c>
      <c r="BR97">
        <f t="shared" si="22"/>
        <v>1959348</v>
      </c>
      <c r="BS97">
        <f t="shared" si="22"/>
        <v>1663200</v>
      </c>
      <c r="BT97">
        <f t="shared" si="22"/>
        <v>35706492</v>
      </c>
      <c r="BV97">
        <f t="shared" si="23"/>
        <v>1959348</v>
      </c>
      <c r="BW97">
        <f t="shared" si="23"/>
        <v>1663200</v>
      </c>
      <c r="BX97">
        <f t="shared" si="23"/>
        <v>35706492</v>
      </c>
      <c r="BZ97">
        <f t="shared" si="24"/>
        <v>1959348</v>
      </c>
      <c r="CA97">
        <f t="shared" si="24"/>
        <v>1663200</v>
      </c>
      <c r="CB97">
        <f t="shared" si="24"/>
        <v>35706492</v>
      </c>
      <c r="CD97">
        <f t="shared" si="25"/>
        <v>1959348</v>
      </c>
      <c r="CE97">
        <f t="shared" si="25"/>
        <v>1663200</v>
      </c>
      <c r="CF97">
        <f t="shared" si="25"/>
        <v>35706492</v>
      </c>
      <c r="CH97" t="str">
        <f t="shared" si="28"/>
        <v>{{5,1,1,1959348,0}|</v>
      </c>
      <c r="CI97" t="str">
        <f t="shared" si="28"/>
        <v>{5,1,2,1663200,0}|</v>
      </c>
      <c r="CJ97" t="str">
        <f t="shared" si="28"/>
        <v>{5,1,3,35706492,3}}</v>
      </c>
      <c r="CK97" t="str">
        <f t="shared" si="28"/>
        <v/>
      </c>
      <c r="CL97" t="str">
        <f t="shared" si="28"/>
        <v>{{5,1,1,1959348,0}|</v>
      </c>
      <c r="CM97" t="str">
        <f t="shared" si="28"/>
        <v>{5,1,2,1663200,0}|</v>
      </c>
      <c r="CN97" t="str">
        <f t="shared" si="28"/>
        <v>{5,1,3,35706492,3}}</v>
      </c>
      <c r="CO97" t="str">
        <f t="shared" si="28"/>
        <v/>
      </c>
      <c r="CP97" t="str">
        <f t="shared" si="28"/>
        <v>{{5,1,1,1959348,0}|</v>
      </c>
      <c r="CQ97" t="str">
        <f t="shared" si="28"/>
        <v>{5,1,2,1663200,0}|</v>
      </c>
      <c r="CR97" t="str">
        <f t="shared" si="28"/>
        <v>{5,1,3,35706492,3}}</v>
      </c>
      <c r="CS97" t="str">
        <f t="shared" si="28"/>
        <v/>
      </c>
      <c r="CT97" t="str">
        <f t="shared" si="28"/>
        <v>{{5,1,1,1959348,0}|</v>
      </c>
      <c r="CU97" t="str">
        <f t="shared" si="28"/>
        <v>{5,1,2,1663200,0}|</v>
      </c>
      <c r="CV97" t="str">
        <f t="shared" si="28"/>
        <v>{5,1,3,35706492,3}}</v>
      </c>
    </row>
    <row r="98" spans="50:100" x14ac:dyDescent="0.15">
      <c r="AX98">
        <v>92</v>
      </c>
      <c r="AZ98">
        <f t="shared" si="27"/>
        <v>1.5</v>
      </c>
      <c r="BA98">
        <f t="shared" si="27"/>
        <v>0.6</v>
      </c>
      <c r="BB98">
        <f t="shared" si="27"/>
        <v>3</v>
      </c>
      <c r="BC98">
        <f t="shared" si="27"/>
        <v>0.75</v>
      </c>
      <c r="BE98">
        <v>500</v>
      </c>
      <c r="BF98">
        <v>500</v>
      </c>
      <c r="BG98">
        <v>500</v>
      </c>
      <c r="BH98">
        <v>500</v>
      </c>
      <c r="BN98">
        <f>'sheet1 (2)'!Y97</f>
        <v>225419</v>
      </c>
      <c r="BO98">
        <f>'sheet1 (2)'!Z97</f>
        <v>26250</v>
      </c>
      <c r="BP98">
        <f>'sheet1 (2)'!AA97</f>
        <v>563549</v>
      </c>
      <c r="BR98">
        <f t="shared" si="22"/>
        <v>22541</v>
      </c>
      <c r="BS98">
        <f t="shared" si="22"/>
        <v>2625</v>
      </c>
      <c r="BT98">
        <f t="shared" si="22"/>
        <v>56354</v>
      </c>
      <c r="BV98">
        <f t="shared" si="23"/>
        <v>22541</v>
      </c>
      <c r="BW98">
        <f t="shared" si="23"/>
        <v>2625</v>
      </c>
      <c r="BX98">
        <f t="shared" si="23"/>
        <v>56354</v>
      </c>
      <c r="BZ98">
        <f t="shared" si="24"/>
        <v>22541</v>
      </c>
      <c r="CA98">
        <f t="shared" si="24"/>
        <v>2625</v>
      </c>
      <c r="CB98">
        <f t="shared" si="24"/>
        <v>56354</v>
      </c>
      <c r="CD98">
        <f t="shared" si="25"/>
        <v>22541</v>
      </c>
      <c r="CE98">
        <f t="shared" si="25"/>
        <v>2625</v>
      </c>
      <c r="CF98">
        <f t="shared" si="25"/>
        <v>56354</v>
      </c>
      <c r="CH98" t="str">
        <f t="shared" si="28"/>
        <v>{{5,1,1,22541,0}|</v>
      </c>
      <c r="CI98" t="str">
        <f t="shared" si="28"/>
        <v>{5,1,2,2625,0}|</v>
      </c>
      <c r="CJ98" t="str">
        <f t="shared" si="28"/>
        <v>{5,1,3,56354,3}}</v>
      </c>
      <c r="CK98" t="str">
        <f t="shared" si="28"/>
        <v/>
      </c>
      <c r="CL98" t="str">
        <f t="shared" si="28"/>
        <v>{{5,1,1,22541,0}|</v>
      </c>
      <c r="CM98" t="str">
        <f t="shared" si="28"/>
        <v>{5,1,2,2625,0}|</v>
      </c>
      <c r="CN98" t="str">
        <f t="shared" si="28"/>
        <v>{5,1,3,56354,3}}</v>
      </c>
      <c r="CO98" t="str">
        <f t="shared" si="28"/>
        <v/>
      </c>
      <c r="CP98" t="str">
        <f t="shared" si="28"/>
        <v>{{5,1,1,22541,0}|</v>
      </c>
      <c r="CQ98" t="str">
        <f t="shared" si="28"/>
        <v>{5,1,2,2625,0}|</v>
      </c>
      <c r="CR98" t="str">
        <f t="shared" si="28"/>
        <v>{5,1,3,56354,3}}</v>
      </c>
      <c r="CS98" t="str">
        <f t="shared" si="28"/>
        <v/>
      </c>
      <c r="CT98" t="str">
        <f t="shared" si="28"/>
        <v>{{5,1,1,22541,0}|</v>
      </c>
      <c r="CU98" t="str">
        <f t="shared" si="28"/>
        <v>{5,1,2,2625,0}|</v>
      </c>
      <c r="CV98" t="str">
        <f t="shared" si="28"/>
        <v>{5,1,3,56354,3}}</v>
      </c>
    </row>
    <row r="99" spans="50:100" x14ac:dyDescent="0.15">
      <c r="AX99">
        <v>93</v>
      </c>
      <c r="AZ99">
        <f t="shared" si="27"/>
        <v>1.5</v>
      </c>
      <c r="BA99">
        <f t="shared" si="27"/>
        <v>0.75</v>
      </c>
      <c r="BB99">
        <f t="shared" si="27"/>
        <v>1</v>
      </c>
      <c r="BC99">
        <f t="shared" si="27"/>
        <v>1</v>
      </c>
      <c r="BE99">
        <v>500</v>
      </c>
      <c r="BF99">
        <v>500</v>
      </c>
      <c r="BG99">
        <v>500</v>
      </c>
      <c r="BH99">
        <v>500</v>
      </c>
      <c r="BN99">
        <f>'sheet1 (2)'!Y98</f>
        <v>1172182</v>
      </c>
      <c r="BO99">
        <f>'sheet1 (2)'!Z98</f>
        <v>1680000</v>
      </c>
      <c r="BP99">
        <f>'sheet1 (2)'!AA98</f>
        <v>36067164</v>
      </c>
      <c r="BR99">
        <f t="shared" si="22"/>
        <v>117218</v>
      </c>
      <c r="BS99">
        <f t="shared" si="22"/>
        <v>168000</v>
      </c>
      <c r="BT99">
        <f t="shared" si="22"/>
        <v>3606716</v>
      </c>
      <c r="BV99">
        <f t="shared" si="23"/>
        <v>117218</v>
      </c>
      <c r="BW99">
        <f t="shared" si="23"/>
        <v>168000</v>
      </c>
      <c r="BX99">
        <f t="shared" si="23"/>
        <v>3606716</v>
      </c>
      <c r="BZ99">
        <f t="shared" si="24"/>
        <v>117218</v>
      </c>
      <c r="CA99">
        <f t="shared" si="24"/>
        <v>168000</v>
      </c>
      <c r="CB99">
        <f t="shared" si="24"/>
        <v>3606716</v>
      </c>
      <c r="CD99">
        <f t="shared" si="25"/>
        <v>117218</v>
      </c>
      <c r="CE99">
        <f t="shared" si="25"/>
        <v>168000</v>
      </c>
      <c r="CF99">
        <f t="shared" si="25"/>
        <v>3606716</v>
      </c>
      <c r="CH99" t="str">
        <f t="shared" si="28"/>
        <v>{{5,1,1,117218,0}|</v>
      </c>
      <c r="CI99" t="str">
        <f t="shared" si="28"/>
        <v>{5,1,2,168000,0}|</v>
      </c>
      <c r="CJ99" t="str">
        <f t="shared" si="28"/>
        <v>{5,1,3,3606716,3}}</v>
      </c>
      <c r="CK99" t="str">
        <f t="shared" si="28"/>
        <v/>
      </c>
      <c r="CL99" t="str">
        <f t="shared" si="28"/>
        <v>{{5,1,1,117218,0}|</v>
      </c>
      <c r="CM99" t="str">
        <f t="shared" si="28"/>
        <v>{5,1,2,168000,0}|</v>
      </c>
      <c r="CN99" t="str">
        <f t="shared" si="28"/>
        <v>{5,1,3,3606716,3}}</v>
      </c>
      <c r="CO99" t="str">
        <f t="shared" si="28"/>
        <v/>
      </c>
      <c r="CP99" t="str">
        <f t="shared" si="28"/>
        <v>{{5,1,1,117218,0}|</v>
      </c>
      <c r="CQ99" t="str">
        <f t="shared" si="28"/>
        <v>{5,1,2,168000,0}|</v>
      </c>
      <c r="CR99" t="str">
        <f t="shared" si="28"/>
        <v>{5,1,3,3606716,3}}</v>
      </c>
      <c r="CS99" t="str">
        <f t="shared" si="28"/>
        <v/>
      </c>
      <c r="CT99" t="str">
        <f t="shared" si="28"/>
        <v>{{5,1,1,117218,0}|</v>
      </c>
      <c r="CU99" t="str">
        <f t="shared" si="28"/>
        <v>{5,1,2,168000,0}|</v>
      </c>
      <c r="CV99" t="str">
        <f t="shared" si="28"/>
        <v>{5,1,3,3606716,3}}</v>
      </c>
    </row>
    <row r="100" spans="50:100" x14ac:dyDescent="0.15">
      <c r="AX100">
        <v>94</v>
      </c>
      <c r="AZ100">
        <f t="shared" ref="AZ100:BC115" si="29">AZ40</f>
        <v>1.5</v>
      </c>
      <c r="BA100">
        <f t="shared" si="29"/>
        <v>1</v>
      </c>
      <c r="BB100">
        <f t="shared" si="29"/>
        <v>0.75</v>
      </c>
      <c r="BC100">
        <f t="shared" si="29"/>
        <v>1</v>
      </c>
      <c r="BE100">
        <v>500</v>
      </c>
      <c r="BF100">
        <v>500</v>
      </c>
      <c r="BG100">
        <v>500</v>
      </c>
      <c r="BH100">
        <v>500</v>
      </c>
      <c r="BN100">
        <f>'sheet1 (2)'!Y99</f>
        <v>2524701</v>
      </c>
      <c r="BO100">
        <f>'sheet1 (2)'!Z99</f>
        <v>3150000</v>
      </c>
      <c r="BP100">
        <f>'sheet1 (2)'!AA99</f>
        <v>67625932</v>
      </c>
      <c r="BR100">
        <f t="shared" si="22"/>
        <v>252470</v>
      </c>
      <c r="BS100">
        <f t="shared" si="22"/>
        <v>315000</v>
      </c>
      <c r="BT100">
        <f t="shared" si="22"/>
        <v>6762593</v>
      </c>
      <c r="BV100">
        <f t="shared" si="23"/>
        <v>252470</v>
      </c>
      <c r="BW100">
        <f t="shared" si="23"/>
        <v>315000</v>
      </c>
      <c r="BX100">
        <f t="shared" si="23"/>
        <v>6762593</v>
      </c>
      <c r="BZ100">
        <f t="shared" si="24"/>
        <v>252470</v>
      </c>
      <c r="CA100">
        <f t="shared" si="24"/>
        <v>315000</v>
      </c>
      <c r="CB100">
        <f t="shared" si="24"/>
        <v>6762593</v>
      </c>
      <c r="CD100">
        <f t="shared" si="25"/>
        <v>252470</v>
      </c>
      <c r="CE100">
        <f t="shared" si="25"/>
        <v>315000</v>
      </c>
      <c r="CF100">
        <f t="shared" si="25"/>
        <v>6762593</v>
      </c>
      <c r="CH100" t="str">
        <f t="shared" si="28"/>
        <v>{{5,1,1,252470,0}|</v>
      </c>
      <c r="CI100" t="str">
        <f t="shared" si="28"/>
        <v>{5,1,2,315000,0}|</v>
      </c>
      <c r="CJ100" t="str">
        <f t="shared" si="28"/>
        <v>{5,1,3,6762593,3}}</v>
      </c>
      <c r="CK100" t="str">
        <f t="shared" si="28"/>
        <v/>
      </c>
      <c r="CL100" t="str">
        <f t="shared" si="28"/>
        <v>{{5,1,1,252470,0}|</v>
      </c>
      <c r="CM100" t="str">
        <f t="shared" si="28"/>
        <v>{5,1,2,315000,0}|</v>
      </c>
      <c r="CN100" t="str">
        <f t="shared" si="28"/>
        <v>{5,1,3,6762593,3}}</v>
      </c>
      <c r="CO100" t="str">
        <f t="shared" si="28"/>
        <v/>
      </c>
      <c r="CP100" t="str">
        <f t="shared" si="28"/>
        <v>{{5,1,1,252470,0}|</v>
      </c>
      <c r="CQ100" t="str">
        <f t="shared" si="28"/>
        <v>{5,1,2,315000,0}|</v>
      </c>
      <c r="CR100" t="str">
        <f t="shared" si="28"/>
        <v>{5,1,3,6762593,3}}</v>
      </c>
      <c r="CS100" t="str">
        <f t="shared" si="28"/>
        <v/>
      </c>
      <c r="CT100" t="str">
        <f t="shared" si="28"/>
        <v>{{5,1,1,252470,0}|</v>
      </c>
      <c r="CU100" t="str">
        <f t="shared" si="28"/>
        <v>{5,1,2,315000,0}|</v>
      </c>
      <c r="CV100" t="str">
        <f t="shared" si="28"/>
        <v>{5,1,3,6762593,3}}</v>
      </c>
    </row>
    <row r="101" spans="50:100" x14ac:dyDescent="0.15">
      <c r="AX101">
        <v>95</v>
      </c>
      <c r="AZ101">
        <f t="shared" si="29"/>
        <v>3</v>
      </c>
      <c r="BA101">
        <f t="shared" si="29"/>
        <v>1</v>
      </c>
      <c r="BB101">
        <f t="shared" si="29"/>
        <v>0.75</v>
      </c>
      <c r="BC101">
        <f t="shared" si="29"/>
        <v>0.75</v>
      </c>
      <c r="BE101">
        <v>500</v>
      </c>
      <c r="BF101">
        <v>500</v>
      </c>
      <c r="BG101">
        <v>500</v>
      </c>
      <c r="BH101">
        <v>500</v>
      </c>
      <c r="BN101">
        <f>'sheet1 (2)'!Y100</f>
        <v>3741968</v>
      </c>
      <c r="BO101">
        <f>'sheet1 (2)'!Z100</f>
        <v>4210500</v>
      </c>
      <c r="BP101">
        <f>'sheet1 (2)'!AA100</f>
        <v>90393330</v>
      </c>
      <c r="BR101">
        <f t="shared" si="22"/>
        <v>374196</v>
      </c>
      <c r="BS101">
        <f t="shared" si="22"/>
        <v>421050</v>
      </c>
      <c r="BT101">
        <f t="shared" si="22"/>
        <v>9039333</v>
      </c>
      <c r="BV101">
        <f t="shared" si="23"/>
        <v>374196</v>
      </c>
      <c r="BW101">
        <f t="shared" si="23"/>
        <v>421050</v>
      </c>
      <c r="BX101">
        <f t="shared" si="23"/>
        <v>9039333</v>
      </c>
      <c r="BZ101">
        <f t="shared" si="24"/>
        <v>374196</v>
      </c>
      <c r="CA101">
        <f t="shared" si="24"/>
        <v>421050</v>
      </c>
      <c r="CB101">
        <f t="shared" si="24"/>
        <v>9039333</v>
      </c>
      <c r="CD101">
        <f t="shared" si="25"/>
        <v>374196</v>
      </c>
      <c r="CE101">
        <f t="shared" si="25"/>
        <v>421050</v>
      </c>
      <c r="CF101">
        <f t="shared" si="25"/>
        <v>9039333</v>
      </c>
      <c r="CH101" t="str">
        <f t="shared" si="28"/>
        <v>{{5,1,1,374196,0}|</v>
      </c>
      <c r="CI101" t="str">
        <f t="shared" si="28"/>
        <v>{5,1,2,421050,0}|</v>
      </c>
      <c r="CJ101" t="str">
        <f t="shared" si="28"/>
        <v>{5,1,3,9039333,3}}</v>
      </c>
      <c r="CK101" t="str">
        <f t="shared" si="28"/>
        <v/>
      </c>
      <c r="CL101" t="str">
        <f t="shared" si="28"/>
        <v>{{5,1,1,374196,0}|</v>
      </c>
      <c r="CM101" t="str">
        <f t="shared" si="28"/>
        <v>{5,1,2,421050,0}|</v>
      </c>
      <c r="CN101" t="str">
        <f t="shared" si="28"/>
        <v>{5,1,3,9039333,3}}</v>
      </c>
      <c r="CO101" t="str">
        <f t="shared" si="28"/>
        <v/>
      </c>
      <c r="CP101" t="str">
        <f t="shared" si="28"/>
        <v>{{5,1,1,374196,0}|</v>
      </c>
      <c r="CQ101" t="str">
        <f t="shared" si="28"/>
        <v>{5,1,2,421050,0}|</v>
      </c>
      <c r="CR101" t="str">
        <f t="shared" si="28"/>
        <v>{5,1,3,9039333,3}}</v>
      </c>
      <c r="CS101" t="str">
        <f t="shared" si="28"/>
        <v/>
      </c>
      <c r="CT101" t="str">
        <f t="shared" si="28"/>
        <v>{{5,1,1,374196,0}|</v>
      </c>
      <c r="CU101" t="str">
        <f t="shared" si="28"/>
        <v>{5,1,2,421050,0}|</v>
      </c>
      <c r="CV101" t="str">
        <f t="shared" si="28"/>
        <v>{5,1,3,9039333,3}}</v>
      </c>
    </row>
    <row r="102" spans="50:100" x14ac:dyDescent="0.15">
      <c r="AX102">
        <v>96</v>
      </c>
      <c r="AZ102">
        <f t="shared" si="29"/>
        <v>1.5</v>
      </c>
      <c r="BA102">
        <f t="shared" si="29"/>
        <v>0.75</v>
      </c>
      <c r="BB102">
        <f t="shared" si="29"/>
        <v>0.5</v>
      </c>
      <c r="BC102">
        <f t="shared" si="29"/>
        <v>0</v>
      </c>
      <c r="BE102">
        <v>500</v>
      </c>
      <c r="BF102">
        <v>500</v>
      </c>
      <c r="BG102">
        <v>500</v>
      </c>
      <c r="BH102">
        <v>500</v>
      </c>
      <c r="BN102">
        <f>'sheet1 (2)'!Y101</f>
        <v>450839</v>
      </c>
      <c r="BO102">
        <f>'sheet1 (2)'!Z101</f>
        <v>84000</v>
      </c>
      <c r="BP102">
        <f>'sheet1 (2)'!AA101</f>
        <v>1803358</v>
      </c>
      <c r="BR102">
        <f t="shared" si="22"/>
        <v>45083</v>
      </c>
      <c r="BS102">
        <f t="shared" si="22"/>
        <v>8400</v>
      </c>
      <c r="BT102">
        <f t="shared" si="22"/>
        <v>180335</v>
      </c>
      <c r="BV102">
        <f t="shared" si="23"/>
        <v>45083</v>
      </c>
      <c r="BW102">
        <f t="shared" si="23"/>
        <v>8400</v>
      </c>
      <c r="BX102">
        <f t="shared" si="23"/>
        <v>180335</v>
      </c>
      <c r="BZ102">
        <f t="shared" si="24"/>
        <v>45083</v>
      </c>
      <c r="CA102">
        <f t="shared" si="24"/>
        <v>8400</v>
      </c>
      <c r="CB102">
        <f t="shared" si="24"/>
        <v>180335</v>
      </c>
      <c r="CD102">
        <f t="shared" si="25"/>
        <v>45083</v>
      </c>
      <c r="CE102">
        <f t="shared" si="25"/>
        <v>8400</v>
      </c>
      <c r="CF102">
        <f t="shared" si="25"/>
        <v>180335</v>
      </c>
      <c r="CH102" t="str">
        <f t="shared" si="28"/>
        <v>{{5,1,1,45083,0}|</v>
      </c>
      <c r="CI102" t="str">
        <f t="shared" si="28"/>
        <v>{5,1,2,8400,0}|</v>
      </c>
      <c r="CJ102" t="str">
        <f t="shared" si="28"/>
        <v>{5,1,3,180335,3}}</v>
      </c>
      <c r="CK102" t="str">
        <f t="shared" si="28"/>
        <v/>
      </c>
      <c r="CL102" t="str">
        <f t="shared" si="28"/>
        <v>{{5,1,1,45083,0}|</v>
      </c>
      <c r="CM102" t="str">
        <f t="shared" si="28"/>
        <v>{5,1,2,8400,0}|</v>
      </c>
      <c r="CN102" t="str">
        <f t="shared" si="28"/>
        <v>{5,1,3,180335,3}}</v>
      </c>
      <c r="CO102" t="str">
        <f t="shared" si="28"/>
        <v/>
      </c>
      <c r="CP102" t="str">
        <f t="shared" si="28"/>
        <v>{{5,1,1,45083,0}|</v>
      </c>
      <c r="CQ102" t="str">
        <f t="shared" si="28"/>
        <v>{5,1,2,8400,0}|</v>
      </c>
      <c r="CR102" t="str">
        <f t="shared" si="28"/>
        <v>{5,1,3,180335,3}}</v>
      </c>
      <c r="CS102" t="str">
        <f t="shared" si="28"/>
        <v/>
      </c>
      <c r="CT102" t="str">
        <f t="shared" si="28"/>
        <v>{{5,1,1,45083,0}|</v>
      </c>
      <c r="CU102" t="str">
        <f t="shared" si="28"/>
        <v>{5,1,2,8400,0}|</v>
      </c>
      <c r="CV102" t="str">
        <f t="shared" si="28"/>
        <v>{5,1,3,180335,3}}</v>
      </c>
    </row>
    <row r="103" spans="50:100" x14ac:dyDescent="0.15">
      <c r="AX103">
        <v>97</v>
      </c>
      <c r="AZ103">
        <f t="shared" si="29"/>
        <v>1</v>
      </c>
      <c r="BA103">
        <f t="shared" si="29"/>
        <v>1</v>
      </c>
      <c r="BB103">
        <f t="shared" si="29"/>
        <v>0.75</v>
      </c>
      <c r="BC103">
        <f t="shared" si="29"/>
        <v>1.5</v>
      </c>
      <c r="BE103">
        <v>500</v>
      </c>
      <c r="BF103">
        <v>500</v>
      </c>
      <c r="BG103">
        <v>500</v>
      </c>
      <c r="BH103">
        <v>500</v>
      </c>
      <c r="BN103">
        <f>'sheet1 (2)'!Y102</f>
        <v>405755</v>
      </c>
      <c r="BO103">
        <f>'sheet1 (2)'!Z102</f>
        <v>84000</v>
      </c>
      <c r="BP103">
        <f>'sheet1 (2)'!AA102</f>
        <v>1803358</v>
      </c>
      <c r="BR103">
        <f t="shared" si="22"/>
        <v>40575</v>
      </c>
      <c r="BS103">
        <f t="shared" si="22"/>
        <v>8400</v>
      </c>
      <c r="BT103">
        <f t="shared" si="22"/>
        <v>180335</v>
      </c>
      <c r="BV103">
        <f t="shared" si="23"/>
        <v>40575</v>
      </c>
      <c r="BW103">
        <f t="shared" si="23"/>
        <v>8400</v>
      </c>
      <c r="BX103">
        <f t="shared" si="23"/>
        <v>180335</v>
      </c>
      <c r="BZ103">
        <f t="shared" si="24"/>
        <v>40575</v>
      </c>
      <c r="CA103">
        <f t="shared" si="24"/>
        <v>8400</v>
      </c>
      <c r="CB103">
        <f t="shared" si="24"/>
        <v>180335</v>
      </c>
      <c r="CD103">
        <f t="shared" si="25"/>
        <v>40575</v>
      </c>
      <c r="CE103">
        <f t="shared" si="25"/>
        <v>8400</v>
      </c>
      <c r="CF103">
        <f t="shared" si="25"/>
        <v>180335</v>
      </c>
      <c r="CH103" t="str">
        <f t="shared" si="28"/>
        <v>{{5,1,1,40575,0}|</v>
      </c>
      <c r="CI103" t="str">
        <f t="shared" si="28"/>
        <v>{5,1,2,8400,0}|</v>
      </c>
      <c r="CJ103" t="str">
        <f t="shared" si="28"/>
        <v>{5,1,3,180335,3}}</v>
      </c>
      <c r="CK103" t="str">
        <f t="shared" si="28"/>
        <v/>
      </c>
      <c r="CL103" t="str">
        <f t="shared" si="28"/>
        <v>{{5,1,1,40575,0}|</v>
      </c>
      <c r="CM103" t="str">
        <f t="shared" si="28"/>
        <v>{5,1,2,8400,0}|</v>
      </c>
      <c r="CN103" t="str">
        <f t="shared" si="28"/>
        <v>{5,1,3,180335,3}}</v>
      </c>
      <c r="CO103" t="str">
        <f t="shared" si="28"/>
        <v/>
      </c>
      <c r="CP103" t="str">
        <f t="shared" si="28"/>
        <v>{{5,1,1,40575,0}|</v>
      </c>
      <c r="CQ103" t="str">
        <f t="shared" si="28"/>
        <v>{5,1,2,8400,0}|</v>
      </c>
      <c r="CR103" t="str">
        <f t="shared" si="28"/>
        <v>{5,1,3,180335,3}}</v>
      </c>
      <c r="CS103" t="str">
        <f t="shared" si="28"/>
        <v/>
      </c>
      <c r="CT103" t="str">
        <f t="shared" si="28"/>
        <v>{{5,1,1,40575,0}|</v>
      </c>
      <c r="CU103" t="str">
        <f t="shared" si="28"/>
        <v>{5,1,2,8400,0}|</v>
      </c>
      <c r="CV103" t="str">
        <f t="shared" si="28"/>
        <v>{5,1,3,180335,3}}</v>
      </c>
    </row>
    <row r="104" spans="50:100" x14ac:dyDescent="0.15">
      <c r="AX104">
        <v>98</v>
      </c>
      <c r="AZ104">
        <f t="shared" si="29"/>
        <v>0.5</v>
      </c>
      <c r="BA104">
        <f t="shared" si="29"/>
        <v>0.75</v>
      </c>
      <c r="BB104">
        <f t="shared" si="29"/>
        <v>0</v>
      </c>
      <c r="BC104">
        <f t="shared" si="29"/>
        <v>1.5</v>
      </c>
      <c r="BE104">
        <v>500</v>
      </c>
      <c r="BF104">
        <v>500</v>
      </c>
      <c r="BG104">
        <v>500</v>
      </c>
      <c r="BH104">
        <v>500</v>
      </c>
      <c r="BN104">
        <f>'sheet1 (2)'!Y103</f>
        <v>841567</v>
      </c>
      <c r="BO104">
        <f>'sheet1 (2)'!Z103</f>
        <v>126000</v>
      </c>
      <c r="BP104">
        <f>'sheet1 (2)'!AA103</f>
        <v>2705037</v>
      </c>
      <c r="BR104">
        <f t="shared" si="22"/>
        <v>84156</v>
      </c>
      <c r="BS104">
        <f t="shared" si="22"/>
        <v>12600</v>
      </c>
      <c r="BT104">
        <f t="shared" si="22"/>
        <v>270503</v>
      </c>
      <c r="BV104">
        <f t="shared" si="23"/>
        <v>84156</v>
      </c>
      <c r="BW104">
        <f t="shared" si="23"/>
        <v>12600</v>
      </c>
      <c r="BX104">
        <f t="shared" si="23"/>
        <v>270503</v>
      </c>
      <c r="BZ104">
        <f t="shared" si="24"/>
        <v>84156</v>
      </c>
      <c r="CA104">
        <f t="shared" si="24"/>
        <v>12600</v>
      </c>
      <c r="CB104">
        <f t="shared" si="24"/>
        <v>270503</v>
      </c>
      <c r="CD104">
        <f t="shared" si="25"/>
        <v>84156</v>
      </c>
      <c r="CE104">
        <f t="shared" si="25"/>
        <v>12600</v>
      </c>
      <c r="CF104">
        <f t="shared" si="25"/>
        <v>270503</v>
      </c>
      <c r="CH104" t="str">
        <f t="shared" si="28"/>
        <v>{{5,1,1,84156,0}|</v>
      </c>
      <c r="CI104" t="str">
        <f t="shared" si="28"/>
        <v>{5,1,2,12600,0}|</v>
      </c>
      <c r="CJ104" t="str">
        <f t="shared" si="28"/>
        <v>{5,1,3,270503,3}}</v>
      </c>
      <c r="CK104" t="str">
        <f t="shared" si="28"/>
        <v/>
      </c>
      <c r="CL104" t="str">
        <f t="shared" si="28"/>
        <v>{{5,1,1,84156,0}|</v>
      </c>
      <c r="CM104" t="str">
        <f t="shared" si="28"/>
        <v>{5,1,2,12600,0}|</v>
      </c>
      <c r="CN104" t="str">
        <f t="shared" si="28"/>
        <v>{5,1,3,270503,3}}</v>
      </c>
      <c r="CO104" t="str">
        <f t="shared" si="28"/>
        <v/>
      </c>
      <c r="CP104" t="str">
        <f t="shared" si="28"/>
        <v>{{5,1,1,84156,0}|</v>
      </c>
      <c r="CQ104" t="str">
        <f t="shared" si="28"/>
        <v>{5,1,2,12600,0}|</v>
      </c>
      <c r="CR104" t="str">
        <f t="shared" si="28"/>
        <v>{5,1,3,270503,3}}</v>
      </c>
      <c r="CS104" t="str">
        <f t="shared" si="28"/>
        <v/>
      </c>
      <c r="CT104" t="str">
        <f t="shared" si="28"/>
        <v>{{5,1,1,84156,0}|</v>
      </c>
      <c r="CU104" t="str">
        <f t="shared" si="28"/>
        <v>{5,1,2,12600,0}|</v>
      </c>
      <c r="CV104" t="str">
        <f t="shared" si="28"/>
        <v>{5,1,3,270503,3}}</v>
      </c>
    </row>
    <row r="105" spans="50:100" x14ac:dyDescent="0.15">
      <c r="AX105">
        <v>99</v>
      </c>
      <c r="AZ105">
        <f t="shared" si="29"/>
        <v>0</v>
      </c>
      <c r="BA105">
        <f t="shared" si="29"/>
        <v>0.42857142857142855</v>
      </c>
      <c r="BB105">
        <f t="shared" si="29"/>
        <v>0.75</v>
      </c>
      <c r="BC105">
        <f t="shared" si="29"/>
        <v>3</v>
      </c>
      <c r="BE105">
        <v>500</v>
      </c>
      <c r="BF105">
        <v>500</v>
      </c>
      <c r="BG105">
        <v>500</v>
      </c>
      <c r="BH105">
        <v>500</v>
      </c>
      <c r="BN105">
        <f>'sheet1 (2)'!Y104</f>
        <v>1653078</v>
      </c>
      <c r="BO105">
        <f>'sheet1 (2)'!Z104</f>
        <v>210000</v>
      </c>
      <c r="BP105">
        <f>'sheet1 (2)'!AA104</f>
        <v>4508395</v>
      </c>
      <c r="BR105">
        <f t="shared" si="22"/>
        <v>165307</v>
      </c>
      <c r="BS105">
        <f t="shared" si="22"/>
        <v>21000</v>
      </c>
      <c r="BT105">
        <f t="shared" si="22"/>
        <v>450839</v>
      </c>
      <c r="BV105">
        <f t="shared" si="23"/>
        <v>165307</v>
      </c>
      <c r="BW105">
        <f t="shared" si="23"/>
        <v>21000</v>
      </c>
      <c r="BX105">
        <f t="shared" si="23"/>
        <v>450839</v>
      </c>
      <c r="BZ105">
        <f t="shared" si="24"/>
        <v>165307</v>
      </c>
      <c r="CA105">
        <f t="shared" si="24"/>
        <v>21000</v>
      </c>
      <c r="CB105">
        <f t="shared" si="24"/>
        <v>450839</v>
      </c>
      <c r="CD105">
        <f t="shared" si="25"/>
        <v>165307</v>
      </c>
      <c r="CE105">
        <f t="shared" si="25"/>
        <v>21000</v>
      </c>
      <c r="CF105">
        <f t="shared" si="25"/>
        <v>450839</v>
      </c>
      <c r="CH105" t="str">
        <f t="shared" si="28"/>
        <v>{{5,1,1,165307,0}|</v>
      </c>
      <c r="CI105" t="str">
        <f t="shared" si="28"/>
        <v>{5,1,2,21000,0}|</v>
      </c>
      <c r="CJ105" t="str">
        <f t="shared" si="28"/>
        <v>{5,1,3,450839,3}}</v>
      </c>
      <c r="CK105" t="str">
        <f t="shared" si="28"/>
        <v/>
      </c>
      <c r="CL105" t="str">
        <f t="shared" si="28"/>
        <v>{{5,1,1,165307,0}|</v>
      </c>
      <c r="CM105" t="str">
        <f t="shared" si="28"/>
        <v>{5,1,2,21000,0}|</v>
      </c>
      <c r="CN105" t="str">
        <f t="shared" si="28"/>
        <v>{5,1,3,450839,3}}</v>
      </c>
      <c r="CO105" t="str">
        <f t="shared" si="28"/>
        <v/>
      </c>
      <c r="CP105" t="str">
        <f t="shared" si="28"/>
        <v>{{5,1,1,165307,0}|</v>
      </c>
      <c r="CQ105" t="str">
        <f t="shared" si="28"/>
        <v>{5,1,2,21000,0}|</v>
      </c>
      <c r="CR105" t="str">
        <f t="shared" si="28"/>
        <v>{5,1,3,450839,3}}</v>
      </c>
      <c r="CS105" t="str">
        <f t="shared" si="28"/>
        <v/>
      </c>
      <c r="CT105" t="str">
        <f t="shared" si="28"/>
        <v>{{5,1,1,165307,0}|</v>
      </c>
      <c r="CU105" t="str">
        <f t="shared" si="28"/>
        <v>{5,1,2,21000,0}|</v>
      </c>
      <c r="CV105" t="str">
        <f t="shared" si="28"/>
        <v>{5,1,3,450839,3}}</v>
      </c>
    </row>
    <row r="106" spans="50:100" x14ac:dyDescent="0.15">
      <c r="AX106">
        <v>100</v>
      </c>
      <c r="AZ106">
        <f t="shared" si="29"/>
        <v>3</v>
      </c>
      <c r="BA106">
        <f t="shared" si="29"/>
        <v>0.75</v>
      </c>
      <c r="BB106">
        <f t="shared" si="29"/>
        <v>1.5</v>
      </c>
      <c r="BC106">
        <f t="shared" si="29"/>
        <v>0.6</v>
      </c>
      <c r="BE106">
        <v>500</v>
      </c>
      <c r="BF106">
        <v>500</v>
      </c>
      <c r="BG106">
        <v>500</v>
      </c>
      <c r="BH106">
        <v>500</v>
      </c>
      <c r="BN106">
        <f>'sheet1 (2)'!Y105</f>
        <v>1923582</v>
      </c>
      <c r="BO106">
        <f>'sheet1 (2)'!Z105</f>
        <v>1232000</v>
      </c>
      <c r="BP106">
        <f>'sheet1 (2)'!AA105</f>
        <v>26449253</v>
      </c>
      <c r="BR106">
        <f t="shared" si="22"/>
        <v>192358</v>
      </c>
      <c r="BS106">
        <f t="shared" si="22"/>
        <v>123200</v>
      </c>
      <c r="BT106">
        <f t="shared" si="22"/>
        <v>2644925</v>
      </c>
      <c r="BV106">
        <f t="shared" si="23"/>
        <v>192358</v>
      </c>
      <c r="BW106">
        <f t="shared" si="23"/>
        <v>123200</v>
      </c>
      <c r="BX106">
        <f t="shared" si="23"/>
        <v>2644925</v>
      </c>
      <c r="BZ106">
        <f t="shared" si="24"/>
        <v>192358</v>
      </c>
      <c r="CA106">
        <f t="shared" si="24"/>
        <v>123200</v>
      </c>
      <c r="CB106">
        <f t="shared" si="24"/>
        <v>2644925</v>
      </c>
      <c r="CD106">
        <f t="shared" si="25"/>
        <v>192358</v>
      </c>
      <c r="CE106">
        <f t="shared" si="25"/>
        <v>123200</v>
      </c>
      <c r="CF106">
        <f t="shared" si="25"/>
        <v>2644925</v>
      </c>
      <c r="CH106" t="str">
        <f t="shared" si="28"/>
        <v>{{5,1,1,192358,0}|</v>
      </c>
      <c r="CI106" t="str">
        <f t="shared" si="28"/>
        <v>{5,1,2,123200,0}|</v>
      </c>
      <c r="CJ106" t="str">
        <f t="shared" si="28"/>
        <v>{5,1,3,2644925,3}}</v>
      </c>
      <c r="CK106" t="str">
        <f t="shared" si="28"/>
        <v/>
      </c>
      <c r="CL106" t="str">
        <f t="shared" si="28"/>
        <v>{{5,1,1,192358,0}|</v>
      </c>
      <c r="CM106" t="str">
        <f t="shared" si="28"/>
        <v>{5,1,2,123200,0}|</v>
      </c>
      <c r="CN106" t="str">
        <f t="shared" si="28"/>
        <v>{5,1,3,2644925,3}}</v>
      </c>
      <c r="CO106" t="str">
        <f t="shared" si="28"/>
        <v/>
      </c>
      <c r="CP106" t="str">
        <f t="shared" si="28"/>
        <v>{{5,1,1,192358,0}|</v>
      </c>
      <c r="CQ106" t="str">
        <f t="shared" si="28"/>
        <v>{5,1,2,123200,0}|</v>
      </c>
      <c r="CR106" t="str">
        <f t="shared" si="28"/>
        <v>{5,1,3,2644925,3}}</v>
      </c>
      <c r="CS106" t="str">
        <f t="shared" si="28"/>
        <v/>
      </c>
      <c r="CT106" t="str">
        <f t="shared" si="28"/>
        <v>{{5,1,1,192358,0}|</v>
      </c>
      <c r="CU106" t="str">
        <f t="shared" si="28"/>
        <v>{5,1,2,123200,0}|</v>
      </c>
      <c r="CV106" t="str">
        <f t="shared" si="28"/>
        <v>{5,1,3,2644925,3}}</v>
      </c>
    </row>
    <row r="107" spans="50:100" x14ac:dyDescent="0.15">
      <c r="AX107">
        <v>101</v>
      </c>
      <c r="AZ107">
        <f t="shared" si="29"/>
        <v>1.5</v>
      </c>
      <c r="BA107">
        <f t="shared" si="29"/>
        <v>1</v>
      </c>
      <c r="BB107">
        <f t="shared" si="29"/>
        <v>1.5</v>
      </c>
      <c r="BC107">
        <f t="shared" si="29"/>
        <v>0.6</v>
      </c>
      <c r="BE107">
        <v>500</v>
      </c>
      <c r="BF107">
        <v>500</v>
      </c>
      <c r="BG107">
        <v>500</v>
      </c>
      <c r="BH107">
        <v>500</v>
      </c>
      <c r="BN107">
        <f>'sheet1 (2)'!Y106</f>
        <v>2885373</v>
      </c>
      <c r="BO107">
        <f>'sheet1 (2)'!Z106</f>
        <v>1400000</v>
      </c>
      <c r="BP107">
        <f>'sheet1 (2)'!AA106</f>
        <v>30055970</v>
      </c>
      <c r="BR107">
        <f t="shared" si="22"/>
        <v>288537</v>
      </c>
      <c r="BS107">
        <f t="shared" si="22"/>
        <v>140000</v>
      </c>
      <c r="BT107">
        <f t="shared" si="22"/>
        <v>3005597</v>
      </c>
      <c r="BV107">
        <f t="shared" si="23"/>
        <v>288537</v>
      </c>
      <c r="BW107">
        <f t="shared" si="23"/>
        <v>140000</v>
      </c>
      <c r="BX107">
        <f t="shared" si="23"/>
        <v>3005597</v>
      </c>
      <c r="BZ107">
        <f t="shared" si="24"/>
        <v>288537</v>
      </c>
      <c r="CA107">
        <f t="shared" si="24"/>
        <v>140000</v>
      </c>
      <c r="CB107">
        <f t="shared" si="24"/>
        <v>3005597</v>
      </c>
      <c r="CD107">
        <f t="shared" si="25"/>
        <v>288537</v>
      </c>
      <c r="CE107">
        <f t="shared" si="25"/>
        <v>140000</v>
      </c>
      <c r="CF107">
        <f t="shared" si="25"/>
        <v>3005597</v>
      </c>
      <c r="CH107" t="str">
        <f t="shared" ref="CH107:CV123" si="30">BR$6&amp;BR107&amp;BR$5</f>
        <v>{{5,1,1,288537,0}|</v>
      </c>
      <c r="CI107" t="str">
        <f t="shared" si="30"/>
        <v>{5,1,2,140000,0}|</v>
      </c>
      <c r="CJ107" t="str">
        <f t="shared" si="30"/>
        <v>{5,1,3,3005597,3}}</v>
      </c>
      <c r="CK107" t="str">
        <f t="shared" si="30"/>
        <v/>
      </c>
      <c r="CL107" t="str">
        <f t="shared" si="30"/>
        <v>{{5,1,1,288537,0}|</v>
      </c>
      <c r="CM107" t="str">
        <f t="shared" si="30"/>
        <v>{5,1,2,140000,0}|</v>
      </c>
      <c r="CN107" t="str">
        <f t="shared" si="30"/>
        <v>{5,1,3,3005597,3}}</v>
      </c>
      <c r="CO107" t="str">
        <f t="shared" si="30"/>
        <v/>
      </c>
      <c r="CP107" t="str">
        <f t="shared" si="30"/>
        <v>{{5,1,1,288537,0}|</v>
      </c>
      <c r="CQ107" t="str">
        <f t="shared" si="30"/>
        <v>{5,1,2,140000,0}|</v>
      </c>
      <c r="CR107" t="str">
        <f t="shared" si="30"/>
        <v>{5,1,3,3005597,3}}</v>
      </c>
      <c r="CS107" t="str">
        <f t="shared" si="30"/>
        <v/>
      </c>
      <c r="CT107" t="str">
        <f t="shared" si="30"/>
        <v>{{5,1,1,288537,0}|</v>
      </c>
      <c r="CU107" t="str">
        <f t="shared" si="30"/>
        <v>{5,1,2,140000,0}|</v>
      </c>
      <c r="CV107" t="str">
        <f t="shared" si="30"/>
        <v>{5,1,3,3005597,3}}</v>
      </c>
    </row>
    <row r="108" spans="50:100" x14ac:dyDescent="0.15">
      <c r="AX108">
        <v>102</v>
      </c>
      <c r="AZ108">
        <f t="shared" si="29"/>
        <v>0</v>
      </c>
      <c r="BA108">
        <f t="shared" si="29"/>
        <v>0.75</v>
      </c>
      <c r="BB108">
        <f t="shared" si="29"/>
        <v>0.6</v>
      </c>
      <c r="BC108">
        <f t="shared" si="29"/>
        <v>1</v>
      </c>
      <c r="BE108">
        <v>500</v>
      </c>
      <c r="BF108">
        <v>500</v>
      </c>
      <c r="BG108">
        <v>500</v>
      </c>
      <c r="BH108">
        <v>500</v>
      </c>
      <c r="BN108">
        <f>'sheet1 (2)'!Y107</f>
        <v>6732537</v>
      </c>
      <c r="BO108">
        <f>'sheet1 (2)'!Z107</f>
        <v>8960000</v>
      </c>
      <c r="BP108">
        <f>'sheet1 (2)'!AA107</f>
        <v>192358208</v>
      </c>
      <c r="BR108">
        <f t="shared" si="22"/>
        <v>673253</v>
      </c>
      <c r="BS108">
        <f t="shared" si="22"/>
        <v>896000</v>
      </c>
      <c r="BT108">
        <f t="shared" si="22"/>
        <v>19235820</v>
      </c>
      <c r="BV108">
        <f t="shared" si="23"/>
        <v>673253</v>
      </c>
      <c r="BW108">
        <f t="shared" si="23"/>
        <v>896000</v>
      </c>
      <c r="BX108">
        <f t="shared" si="23"/>
        <v>19235820</v>
      </c>
      <c r="BZ108">
        <f t="shared" si="24"/>
        <v>673253</v>
      </c>
      <c r="CA108">
        <f t="shared" si="24"/>
        <v>896000</v>
      </c>
      <c r="CB108">
        <f t="shared" si="24"/>
        <v>19235820</v>
      </c>
      <c r="CD108">
        <f t="shared" si="25"/>
        <v>673253</v>
      </c>
      <c r="CE108">
        <f t="shared" si="25"/>
        <v>896000</v>
      </c>
      <c r="CF108">
        <f t="shared" si="25"/>
        <v>19235820</v>
      </c>
      <c r="CH108" t="str">
        <f t="shared" si="30"/>
        <v>{{5,1,1,673253,0}|</v>
      </c>
      <c r="CI108" t="str">
        <f t="shared" si="30"/>
        <v>{5,1,2,896000,0}|</v>
      </c>
      <c r="CJ108" t="str">
        <f t="shared" si="30"/>
        <v>{5,1,3,19235820,3}}</v>
      </c>
      <c r="CK108" t="str">
        <f t="shared" si="30"/>
        <v/>
      </c>
      <c r="CL108" t="str">
        <f t="shared" si="30"/>
        <v>{{5,1,1,673253,0}|</v>
      </c>
      <c r="CM108" t="str">
        <f t="shared" si="30"/>
        <v>{5,1,2,896000,0}|</v>
      </c>
      <c r="CN108" t="str">
        <f t="shared" si="30"/>
        <v>{5,1,3,19235820,3}}</v>
      </c>
      <c r="CO108" t="str">
        <f t="shared" si="30"/>
        <v/>
      </c>
      <c r="CP108" t="str">
        <f t="shared" si="30"/>
        <v>{{5,1,1,673253,0}|</v>
      </c>
      <c r="CQ108" t="str">
        <f t="shared" si="30"/>
        <v>{5,1,2,896000,0}|</v>
      </c>
      <c r="CR108" t="str">
        <f t="shared" si="30"/>
        <v>{5,1,3,19235820,3}}</v>
      </c>
      <c r="CS108" t="str">
        <f t="shared" si="30"/>
        <v/>
      </c>
      <c r="CT108" t="str">
        <f t="shared" si="30"/>
        <v>{{5,1,1,673253,0}|</v>
      </c>
      <c r="CU108" t="str">
        <f t="shared" si="30"/>
        <v>{5,1,2,896000,0}|</v>
      </c>
      <c r="CV108" t="str">
        <f t="shared" si="30"/>
        <v>{5,1,3,19235820,3}}</v>
      </c>
    </row>
    <row r="109" spans="50:100" x14ac:dyDescent="0.15">
      <c r="AX109">
        <v>103</v>
      </c>
      <c r="AZ109">
        <f t="shared" si="29"/>
        <v>0.75</v>
      </c>
      <c r="BA109">
        <f t="shared" si="29"/>
        <v>1</v>
      </c>
      <c r="BB109">
        <f t="shared" si="29"/>
        <v>1</v>
      </c>
      <c r="BC109">
        <f t="shared" si="29"/>
        <v>1.5</v>
      </c>
      <c r="BE109">
        <v>500</v>
      </c>
      <c r="BF109">
        <v>500</v>
      </c>
      <c r="BG109">
        <v>500</v>
      </c>
      <c r="BH109">
        <v>500</v>
      </c>
      <c r="BN109">
        <f>'sheet1 (2)'!Y108</f>
        <v>7694328</v>
      </c>
      <c r="BO109">
        <f>'sheet1 (2)'!Z108</f>
        <v>11200000</v>
      </c>
      <c r="BP109">
        <f>'sheet1 (2)'!AA108</f>
        <v>240447761</v>
      </c>
      <c r="BR109">
        <f t="shared" si="22"/>
        <v>769432</v>
      </c>
      <c r="BS109">
        <f t="shared" si="22"/>
        <v>1120000</v>
      </c>
      <c r="BT109">
        <f t="shared" si="22"/>
        <v>24044776</v>
      </c>
      <c r="BV109">
        <f t="shared" si="23"/>
        <v>769432</v>
      </c>
      <c r="BW109">
        <f t="shared" si="23"/>
        <v>1120000</v>
      </c>
      <c r="BX109">
        <f t="shared" si="23"/>
        <v>24044776</v>
      </c>
      <c r="BZ109">
        <f t="shared" si="24"/>
        <v>769432</v>
      </c>
      <c r="CA109">
        <f t="shared" si="24"/>
        <v>1120000</v>
      </c>
      <c r="CB109">
        <f t="shared" si="24"/>
        <v>24044776</v>
      </c>
      <c r="CD109">
        <f t="shared" si="25"/>
        <v>769432</v>
      </c>
      <c r="CE109">
        <f t="shared" si="25"/>
        <v>1120000</v>
      </c>
      <c r="CF109">
        <f t="shared" si="25"/>
        <v>24044776</v>
      </c>
      <c r="CH109" t="str">
        <f t="shared" si="30"/>
        <v>{{5,1,1,769432,0}|</v>
      </c>
      <c r="CI109" t="str">
        <f t="shared" si="30"/>
        <v>{5,1,2,1120000,0}|</v>
      </c>
      <c r="CJ109" t="str">
        <f t="shared" si="30"/>
        <v>{5,1,3,24044776,3}}</v>
      </c>
      <c r="CK109" t="str">
        <f t="shared" si="30"/>
        <v/>
      </c>
      <c r="CL109" t="str">
        <f t="shared" si="30"/>
        <v>{{5,1,1,769432,0}|</v>
      </c>
      <c r="CM109" t="str">
        <f t="shared" si="30"/>
        <v>{5,1,2,1120000,0}|</v>
      </c>
      <c r="CN109" t="str">
        <f t="shared" si="30"/>
        <v>{5,1,3,24044776,3}}</v>
      </c>
      <c r="CO109" t="str">
        <f t="shared" si="30"/>
        <v/>
      </c>
      <c r="CP109" t="str">
        <f t="shared" si="30"/>
        <v>{{5,1,1,769432,0}|</v>
      </c>
      <c r="CQ109" t="str">
        <f t="shared" si="30"/>
        <v>{5,1,2,1120000,0}|</v>
      </c>
      <c r="CR109" t="str">
        <f t="shared" si="30"/>
        <v>{5,1,3,24044776,3}}</v>
      </c>
      <c r="CS109" t="str">
        <f t="shared" si="30"/>
        <v/>
      </c>
      <c r="CT109" t="str">
        <f t="shared" si="30"/>
        <v>{{5,1,1,769432,0}|</v>
      </c>
      <c r="CU109" t="str">
        <f t="shared" si="30"/>
        <v>{5,1,2,1120000,0}|</v>
      </c>
      <c r="CV109" t="str">
        <f t="shared" si="30"/>
        <v>{5,1,3,24044776,3}}</v>
      </c>
    </row>
    <row r="110" spans="50:100" x14ac:dyDescent="0.15">
      <c r="AX110">
        <v>104</v>
      </c>
      <c r="AZ110">
        <f t="shared" si="29"/>
        <v>3</v>
      </c>
      <c r="BA110">
        <f t="shared" si="29"/>
        <v>1</v>
      </c>
      <c r="BB110">
        <f t="shared" si="29"/>
        <v>0.6</v>
      </c>
      <c r="BC110">
        <f t="shared" si="29"/>
        <v>1</v>
      </c>
      <c r="BE110">
        <v>500</v>
      </c>
      <c r="BF110">
        <v>500</v>
      </c>
      <c r="BG110">
        <v>500</v>
      </c>
      <c r="BH110">
        <v>500</v>
      </c>
      <c r="BN110">
        <f>'sheet1 (2)'!Y109</f>
        <v>6311753</v>
      </c>
      <c r="BO110">
        <f>'sheet1 (2)'!Z109</f>
        <v>10500000</v>
      </c>
      <c r="BP110">
        <f>'sheet1 (2)'!AA109</f>
        <v>225419776</v>
      </c>
      <c r="BR110">
        <f t="shared" si="22"/>
        <v>631175</v>
      </c>
      <c r="BS110">
        <f t="shared" si="22"/>
        <v>1050000</v>
      </c>
      <c r="BT110">
        <f t="shared" si="22"/>
        <v>22541977</v>
      </c>
      <c r="BV110">
        <f t="shared" si="23"/>
        <v>631175</v>
      </c>
      <c r="BW110">
        <f t="shared" si="23"/>
        <v>1050000</v>
      </c>
      <c r="BX110">
        <f t="shared" si="23"/>
        <v>22541977</v>
      </c>
      <c r="BZ110">
        <f t="shared" si="24"/>
        <v>631175</v>
      </c>
      <c r="CA110">
        <f t="shared" si="24"/>
        <v>1050000</v>
      </c>
      <c r="CB110">
        <f t="shared" si="24"/>
        <v>22541977</v>
      </c>
      <c r="CD110">
        <f t="shared" si="25"/>
        <v>631175</v>
      </c>
      <c r="CE110">
        <f t="shared" si="25"/>
        <v>1050000</v>
      </c>
      <c r="CF110">
        <f t="shared" si="25"/>
        <v>22541977</v>
      </c>
      <c r="CH110" t="str">
        <f t="shared" si="30"/>
        <v>{{5,1,1,631175,0}|</v>
      </c>
      <c r="CI110" t="str">
        <f t="shared" si="30"/>
        <v>{5,1,2,1050000,0}|</v>
      </c>
      <c r="CJ110" t="str">
        <f t="shared" si="30"/>
        <v>{5,1,3,22541977,3}}</v>
      </c>
      <c r="CK110" t="str">
        <f t="shared" si="30"/>
        <v/>
      </c>
      <c r="CL110" t="str">
        <f t="shared" si="30"/>
        <v>{{5,1,1,631175,0}|</v>
      </c>
      <c r="CM110" t="str">
        <f t="shared" si="30"/>
        <v>{5,1,2,1050000,0}|</v>
      </c>
      <c r="CN110" t="str">
        <f t="shared" si="30"/>
        <v>{5,1,3,22541977,3}}</v>
      </c>
      <c r="CO110" t="str">
        <f t="shared" si="30"/>
        <v/>
      </c>
      <c r="CP110" t="str">
        <f t="shared" si="30"/>
        <v>{{5,1,1,631175,0}|</v>
      </c>
      <c r="CQ110" t="str">
        <f t="shared" si="30"/>
        <v>{5,1,2,1050000,0}|</v>
      </c>
      <c r="CR110" t="str">
        <f t="shared" si="30"/>
        <v>{5,1,3,22541977,3}}</v>
      </c>
      <c r="CS110" t="str">
        <f t="shared" si="30"/>
        <v/>
      </c>
      <c r="CT110" t="str">
        <f t="shared" si="30"/>
        <v>{{5,1,1,631175,0}|</v>
      </c>
      <c r="CU110" t="str">
        <f t="shared" si="30"/>
        <v>{5,1,2,1050000,0}|</v>
      </c>
      <c r="CV110" t="str">
        <f t="shared" si="30"/>
        <v>{5,1,3,22541977,3}}</v>
      </c>
    </row>
    <row r="111" spans="50:100" x14ac:dyDescent="0.15">
      <c r="AX111">
        <v>105</v>
      </c>
      <c r="AZ111">
        <f t="shared" si="29"/>
        <v>1.5</v>
      </c>
      <c r="BA111">
        <f t="shared" si="29"/>
        <v>1.5</v>
      </c>
      <c r="BB111">
        <f t="shared" si="29"/>
        <v>0.375</v>
      </c>
      <c r="BC111">
        <f t="shared" si="29"/>
        <v>0</v>
      </c>
      <c r="BE111">
        <v>500</v>
      </c>
      <c r="BF111">
        <v>500</v>
      </c>
      <c r="BG111">
        <v>500</v>
      </c>
      <c r="BH111">
        <v>500</v>
      </c>
      <c r="BN111">
        <f>'sheet1 (2)'!Y110</f>
        <v>10820149</v>
      </c>
      <c r="BO111">
        <f>'sheet1 (2)'!Z110</f>
        <v>12600000</v>
      </c>
      <c r="BP111">
        <f>'sheet1 (2)'!AA110</f>
        <v>270503731</v>
      </c>
      <c r="BR111">
        <f t="shared" si="22"/>
        <v>1082014</v>
      </c>
      <c r="BS111">
        <f t="shared" si="22"/>
        <v>1260000</v>
      </c>
      <c r="BT111">
        <f t="shared" si="22"/>
        <v>27050373</v>
      </c>
      <c r="BV111">
        <f t="shared" si="23"/>
        <v>1082014</v>
      </c>
      <c r="BW111">
        <f t="shared" si="23"/>
        <v>1260000</v>
      </c>
      <c r="BX111">
        <f t="shared" si="23"/>
        <v>27050373</v>
      </c>
      <c r="BZ111">
        <f t="shared" si="24"/>
        <v>1082014</v>
      </c>
      <c r="CA111">
        <f t="shared" si="24"/>
        <v>1260000</v>
      </c>
      <c r="CB111">
        <f t="shared" si="24"/>
        <v>27050373</v>
      </c>
      <c r="CD111">
        <f t="shared" si="25"/>
        <v>1082014</v>
      </c>
      <c r="CE111">
        <f t="shared" si="25"/>
        <v>1260000</v>
      </c>
      <c r="CF111">
        <f t="shared" si="25"/>
        <v>27050373</v>
      </c>
      <c r="CH111" t="str">
        <f t="shared" si="30"/>
        <v>{{5,1,1,1082014,0}|</v>
      </c>
      <c r="CI111" t="str">
        <f t="shared" si="30"/>
        <v>{5,1,2,1260000,0}|</v>
      </c>
      <c r="CJ111" t="str">
        <f t="shared" si="30"/>
        <v>{5,1,3,27050373,3}}</v>
      </c>
      <c r="CK111" t="str">
        <f t="shared" si="30"/>
        <v/>
      </c>
      <c r="CL111" t="str">
        <f t="shared" si="30"/>
        <v>{{5,1,1,1082014,0}|</v>
      </c>
      <c r="CM111" t="str">
        <f t="shared" si="30"/>
        <v>{5,1,2,1260000,0}|</v>
      </c>
      <c r="CN111" t="str">
        <f t="shared" si="30"/>
        <v>{5,1,3,27050373,3}}</v>
      </c>
      <c r="CO111" t="str">
        <f t="shared" si="30"/>
        <v/>
      </c>
      <c r="CP111" t="str">
        <f t="shared" si="30"/>
        <v>{{5,1,1,1082014,0}|</v>
      </c>
      <c r="CQ111" t="str">
        <f t="shared" si="30"/>
        <v>{5,1,2,1260000,0}|</v>
      </c>
      <c r="CR111" t="str">
        <f t="shared" si="30"/>
        <v>{5,1,3,27050373,3}}</v>
      </c>
      <c r="CS111" t="str">
        <f t="shared" si="30"/>
        <v/>
      </c>
      <c r="CT111" t="str">
        <f t="shared" si="30"/>
        <v>{{5,1,1,1082014,0}|</v>
      </c>
      <c r="CU111" t="str">
        <f t="shared" si="30"/>
        <v>{5,1,2,1260000,0}|</v>
      </c>
      <c r="CV111" t="str">
        <f t="shared" si="30"/>
        <v>{5,1,3,27050373,3}}</v>
      </c>
    </row>
    <row r="112" spans="50:100" x14ac:dyDescent="0.15">
      <c r="AX112">
        <v>106</v>
      </c>
      <c r="AZ112">
        <f t="shared" si="29"/>
        <v>1.5</v>
      </c>
      <c r="BA112">
        <f t="shared" si="29"/>
        <v>0.375</v>
      </c>
      <c r="BB112">
        <f t="shared" si="29"/>
        <v>1.5</v>
      </c>
      <c r="BC112">
        <f t="shared" si="29"/>
        <v>0</v>
      </c>
      <c r="BE112">
        <v>500</v>
      </c>
      <c r="BF112">
        <v>500</v>
      </c>
      <c r="BG112">
        <v>500</v>
      </c>
      <c r="BH112">
        <v>500</v>
      </c>
      <c r="BN112">
        <f>'sheet1 (2)'!Y111</f>
        <v>12623507</v>
      </c>
      <c r="BO112">
        <f>'sheet1 (2)'!Z111</f>
        <v>13440000</v>
      </c>
      <c r="BP112">
        <f>'sheet1 (2)'!AA111</f>
        <v>288537313</v>
      </c>
      <c r="BR112">
        <f t="shared" si="22"/>
        <v>1262350</v>
      </c>
      <c r="BS112">
        <f t="shared" si="22"/>
        <v>1344000</v>
      </c>
      <c r="BT112">
        <f t="shared" si="22"/>
        <v>28853731</v>
      </c>
      <c r="BV112">
        <f t="shared" si="23"/>
        <v>1262350</v>
      </c>
      <c r="BW112">
        <f t="shared" si="23"/>
        <v>1344000</v>
      </c>
      <c r="BX112">
        <f t="shared" si="23"/>
        <v>28853731</v>
      </c>
      <c r="BZ112">
        <f t="shared" si="24"/>
        <v>1262350</v>
      </c>
      <c r="CA112">
        <f t="shared" si="24"/>
        <v>1344000</v>
      </c>
      <c r="CB112">
        <f t="shared" si="24"/>
        <v>28853731</v>
      </c>
      <c r="CD112">
        <f t="shared" si="25"/>
        <v>1262350</v>
      </c>
      <c r="CE112">
        <f t="shared" si="25"/>
        <v>1344000</v>
      </c>
      <c r="CF112">
        <f t="shared" si="25"/>
        <v>28853731</v>
      </c>
      <c r="CH112" t="str">
        <f t="shared" si="30"/>
        <v>{{5,1,1,1262350,0}|</v>
      </c>
      <c r="CI112" t="str">
        <f t="shared" si="30"/>
        <v>{5,1,2,1344000,0}|</v>
      </c>
      <c r="CJ112" t="str">
        <f t="shared" si="30"/>
        <v>{5,1,3,28853731,3}}</v>
      </c>
      <c r="CK112" t="str">
        <f t="shared" si="30"/>
        <v/>
      </c>
      <c r="CL112" t="str">
        <f t="shared" si="30"/>
        <v>{{5,1,1,1262350,0}|</v>
      </c>
      <c r="CM112" t="str">
        <f t="shared" si="30"/>
        <v>{5,1,2,1344000,0}|</v>
      </c>
      <c r="CN112" t="str">
        <f t="shared" si="30"/>
        <v>{5,1,3,28853731,3}}</v>
      </c>
      <c r="CO112" t="str">
        <f t="shared" si="30"/>
        <v/>
      </c>
      <c r="CP112" t="str">
        <f t="shared" si="30"/>
        <v>{{5,1,1,1262350,0}|</v>
      </c>
      <c r="CQ112" t="str">
        <f t="shared" si="30"/>
        <v>{5,1,2,1344000,0}|</v>
      </c>
      <c r="CR112" t="str">
        <f t="shared" si="30"/>
        <v>{5,1,3,28853731,3}}</v>
      </c>
      <c r="CS112" t="str">
        <f t="shared" si="30"/>
        <v/>
      </c>
      <c r="CT112" t="str">
        <f t="shared" si="30"/>
        <v>{{5,1,1,1262350,0}|</v>
      </c>
      <c r="CU112" t="str">
        <f t="shared" si="30"/>
        <v>{5,1,2,1344000,0}|</v>
      </c>
      <c r="CV112" t="str">
        <f t="shared" si="30"/>
        <v>{5,1,3,28853731,3}}</v>
      </c>
    </row>
    <row r="113" spans="50:100" x14ac:dyDescent="0.15">
      <c r="AX113">
        <v>107</v>
      </c>
      <c r="AZ113">
        <f t="shared" si="29"/>
        <v>0.75</v>
      </c>
      <c r="BA113">
        <f t="shared" si="29"/>
        <v>0.5</v>
      </c>
      <c r="BB113">
        <f t="shared" si="29"/>
        <v>3</v>
      </c>
      <c r="BC113">
        <f t="shared" si="29"/>
        <v>3</v>
      </c>
      <c r="BE113">
        <v>500</v>
      </c>
      <c r="BF113">
        <v>500</v>
      </c>
      <c r="BG113">
        <v>500</v>
      </c>
      <c r="BH113">
        <v>500</v>
      </c>
      <c r="BN113">
        <f>'sheet1 (2)'!Y112</f>
        <v>571063</v>
      </c>
      <c r="BO113">
        <f>'sheet1 (2)'!Z112</f>
        <v>133000</v>
      </c>
      <c r="BP113">
        <f>'sheet1 (2)'!AA112</f>
        <v>2855317</v>
      </c>
      <c r="BR113">
        <f t="shared" si="22"/>
        <v>57106</v>
      </c>
      <c r="BS113">
        <f t="shared" si="22"/>
        <v>13300</v>
      </c>
      <c r="BT113">
        <f t="shared" si="22"/>
        <v>285531</v>
      </c>
      <c r="BV113">
        <f t="shared" si="23"/>
        <v>57106</v>
      </c>
      <c r="BW113">
        <f t="shared" si="23"/>
        <v>13300</v>
      </c>
      <c r="BX113">
        <f t="shared" si="23"/>
        <v>285531</v>
      </c>
      <c r="BZ113">
        <f t="shared" si="24"/>
        <v>57106</v>
      </c>
      <c r="CA113">
        <f t="shared" si="24"/>
        <v>13300</v>
      </c>
      <c r="CB113">
        <f t="shared" si="24"/>
        <v>285531</v>
      </c>
      <c r="CD113">
        <f t="shared" si="25"/>
        <v>57106</v>
      </c>
      <c r="CE113">
        <f t="shared" si="25"/>
        <v>13300</v>
      </c>
      <c r="CF113">
        <f t="shared" si="25"/>
        <v>285531</v>
      </c>
      <c r="CH113" t="str">
        <f t="shared" si="30"/>
        <v>{{5,1,1,57106,0}|</v>
      </c>
      <c r="CI113" t="str">
        <f t="shared" si="30"/>
        <v>{5,1,2,13300,0}|</v>
      </c>
      <c r="CJ113" t="str">
        <f t="shared" si="30"/>
        <v>{5,1,3,285531,3}}</v>
      </c>
      <c r="CK113" t="str">
        <f t="shared" si="30"/>
        <v/>
      </c>
      <c r="CL113" t="str">
        <f t="shared" si="30"/>
        <v>{{5,1,1,57106,0}|</v>
      </c>
      <c r="CM113" t="str">
        <f t="shared" si="30"/>
        <v>{5,1,2,13300,0}|</v>
      </c>
      <c r="CN113" t="str">
        <f t="shared" si="30"/>
        <v>{5,1,3,285531,3}}</v>
      </c>
      <c r="CO113" t="str">
        <f t="shared" si="30"/>
        <v/>
      </c>
      <c r="CP113" t="str">
        <f t="shared" si="30"/>
        <v>{{5,1,1,57106,0}|</v>
      </c>
      <c r="CQ113" t="str">
        <f t="shared" si="30"/>
        <v>{5,1,2,13300,0}|</v>
      </c>
      <c r="CR113" t="str">
        <f t="shared" si="30"/>
        <v>{5,1,3,285531,3}}</v>
      </c>
      <c r="CS113" t="str">
        <f t="shared" si="30"/>
        <v/>
      </c>
      <c r="CT113" t="str">
        <f t="shared" si="30"/>
        <v>{{5,1,1,57106,0}|</v>
      </c>
      <c r="CU113" t="str">
        <f t="shared" si="30"/>
        <v>{5,1,2,13300,0}|</v>
      </c>
      <c r="CV113" t="str">
        <f t="shared" si="30"/>
        <v>{5,1,3,285531,3}}</v>
      </c>
    </row>
    <row r="114" spans="50:100" x14ac:dyDescent="0.15">
      <c r="AX114">
        <v>108</v>
      </c>
      <c r="AZ114">
        <f t="shared" si="29"/>
        <v>0</v>
      </c>
      <c r="BA114">
        <f t="shared" si="29"/>
        <v>0.6</v>
      </c>
      <c r="BB114">
        <f t="shared" si="29"/>
        <v>0.6</v>
      </c>
      <c r="BC114">
        <f t="shared" si="29"/>
        <v>1.5</v>
      </c>
      <c r="BE114">
        <v>500</v>
      </c>
      <c r="BF114">
        <v>500</v>
      </c>
      <c r="BG114">
        <v>500</v>
      </c>
      <c r="BH114">
        <v>500</v>
      </c>
      <c r="BN114">
        <f>'sheet1 (2)'!Y113</f>
        <v>886651</v>
      </c>
      <c r="BO114">
        <f>'sheet1 (2)'!Z113</f>
        <v>157500</v>
      </c>
      <c r="BP114">
        <f>'sheet1 (2)'!AA113</f>
        <v>3381296</v>
      </c>
      <c r="BR114">
        <f t="shared" si="22"/>
        <v>88665</v>
      </c>
      <c r="BS114">
        <f t="shared" si="22"/>
        <v>15750</v>
      </c>
      <c r="BT114">
        <f t="shared" si="22"/>
        <v>338129</v>
      </c>
      <c r="BV114">
        <f t="shared" si="23"/>
        <v>88665</v>
      </c>
      <c r="BW114">
        <f t="shared" si="23"/>
        <v>15750</v>
      </c>
      <c r="BX114">
        <f t="shared" si="23"/>
        <v>338129</v>
      </c>
      <c r="BZ114">
        <f t="shared" si="24"/>
        <v>88665</v>
      </c>
      <c r="CA114">
        <f t="shared" si="24"/>
        <v>15750</v>
      </c>
      <c r="CB114">
        <f t="shared" si="24"/>
        <v>338129</v>
      </c>
      <c r="CD114">
        <f t="shared" si="25"/>
        <v>88665</v>
      </c>
      <c r="CE114">
        <f t="shared" si="25"/>
        <v>15750</v>
      </c>
      <c r="CF114">
        <f t="shared" si="25"/>
        <v>338129</v>
      </c>
      <c r="CH114" t="str">
        <f t="shared" si="30"/>
        <v>{{5,1,1,88665,0}|</v>
      </c>
      <c r="CI114" t="str">
        <f t="shared" si="30"/>
        <v>{5,1,2,15750,0}|</v>
      </c>
      <c r="CJ114" t="str">
        <f t="shared" si="30"/>
        <v>{5,1,3,338129,3}}</v>
      </c>
      <c r="CK114" t="str">
        <f t="shared" si="30"/>
        <v/>
      </c>
      <c r="CL114" t="str">
        <f t="shared" si="30"/>
        <v>{{5,1,1,88665,0}|</v>
      </c>
      <c r="CM114" t="str">
        <f t="shared" si="30"/>
        <v>{5,1,2,15750,0}|</v>
      </c>
      <c r="CN114" t="str">
        <f t="shared" si="30"/>
        <v>{5,1,3,338129,3}}</v>
      </c>
      <c r="CO114" t="str">
        <f t="shared" si="30"/>
        <v/>
      </c>
      <c r="CP114" t="str">
        <f t="shared" si="30"/>
        <v>{{5,1,1,88665,0}|</v>
      </c>
      <c r="CQ114" t="str">
        <f t="shared" si="30"/>
        <v>{5,1,2,15750,0}|</v>
      </c>
      <c r="CR114" t="str">
        <f t="shared" si="30"/>
        <v>{5,1,3,338129,3}}</v>
      </c>
      <c r="CS114" t="str">
        <f t="shared" si="30"/>
        <v/>
      </c>
      <c r="CT114" t="str">
        <f t="shared" si="30"/>
        <v>{{5,1,1,88665,0}|</v>
      </c>
      <c r="CU114" t="str">
        <f t="shared" si="30"/>
        <v>{5,1,2,15750,0}|</v>
      </c>
      <c r="CV114" t="str">
        <f t="shared" si="30"/>
        <v>{5,1,3,338129,3}}</v>
      </c>
    </row>
    <row r="115" spans="50:100" x14ac:dyDescent="0.15">
      <c r="AX115">
        <v>109</v>
      </c>
      <c r="AZ115">
        <f t="shared" si="29"/>
        <v>1</v>
      </c>
      <c r="BA115">
        <f t="shared" si="29"/>
        <v>1</v>
      </c>
      <c r="BB115">
        <f t="shared" si="29"/>
        <v>1.5</v>
      </c>
      <c r="BC115">
        <f t="shared" si="29"/>
        <v>0.75</v>
      </c>
      <c r="BE115">
        <v>500</v>
      </c>
      <c r="BF115">
        <v>500</v>
      </c>
      <c r="BG115">
        <v>500</v>
      </c>
      <c r="BH115">
        <v>500</v>
      </c>
      <c r="BN115">
        <f>'sheet1 (2)'!Y114</f>
        <v>1773302</v>
      </c>
      <c r="BO115">
        <f>'sheet1 (2)'!Z114</f>
        <v>273000</v>
      </c>
      <c r="BP115">
        <f>'sheet1 (2)'!AA114</f>
        <v>5860914</v>
      </c>
      <c r="BR115">
        <f t="shared" si="22"/>
        <v>177330</v>
      </c>
      <c r="BS115">
        <f t="shared" si="22"/>
        <v>27300</v>
      </c>
      <c r="BT115">
        <f t="shared" si="22"/>
        <v>586091</v>
      </c>
      <c r="BV115">
        <f t="shared" si="23"/>
        <v>177330</v>
      </c>
      <c r="BW115">
        <f t="shared" si="23"/>
        <v>27300</v>
      </c>
      <c r="BX115">
        <f t="shared" si="23"/>
        <v>586091</v>
      </c>
      <c r="BZ115">
        <f t="shared" si="24"/>
        <v>177330</v>
      </c>
      <c r="CA115">
        <f t="shared" si="24"/>
        <v>27300</v>
      </c>
      <c r="CB115">
        <f t="shared" si="24"/>
        <v>586091</v>
      </c>
      <c r="CD115">
        <f t="shared" si="25"/>
        <v>177330</v>
      </c>
      <c r="CE115">
        <f t="shared" si="25"/>
        <v>27300</v>
      </c>
      <c r="CF115">
        <f t="shared" si="25"/>
        <v>586091</v>
      </c>
      <c r="CH115" t="str">
        <f t="shared" si="30"/>
        <v>{{5,1,1,177330,0}|</v>
      </c>
      <c r="CI115" t="str">
        <f t="shared" si="30"/>
        <v>{5,1,2,27300,0}|</v>
      </c>
      <c r="CJ115" t="str">
        <f t="shared" si="30"/>
        <v>{5,1,3,586091,3}}</v>
      </c>
      <c r="CK115" t="str">
        <f t="shared" si="30"/>
        <v/>
      </c>
      <c r="CL115" t="str">
        <f t="shared" si="30"/>
        <v>{{5,1,1,177330,0}|</v>
      </c>
      <c r="CM115" t="str">
        <f t="shared" si="30"/>
        <v>{5,1,2,27300,0}|</v>
      </c>
      <c r="CN115" t="str">
        <f t="shared" si="30"/>
        <v>{5,1,3,586091,3}}</v>
      </c>
      <c r="CO115" t="str">
        <f t="shared" si="30"/>
        <v/>
      </c>
      <c r="CP115" t="str">
        <f t="shared" si="30"/>
        <v>{{5,1,1,177330,0}|</v>
      </c>
      <c r="CQ115" t="str">
        <f t="shared" si="30"/>
        <v>{5,1,2,27300,0}|</v>
      </c>
      <c r="CR115" t="str">
        <f t="shared" si="30"/>
        <v>{5,1,3,586091,3}}</v>
      </c>
      <c r="CS115" t="str">
        <f t="shared" si="30"/>
        <v/>
      </c>
      <c r="CT115" t="str">
        <f t="shared" si="30"/>
        <v>{{5,1,1,177330,0}|</v>
      </c>
      <c r="CU115" t="str">
        <f t="shared" si="30"/>
        <v>{5,1,2,27300,0}|</v>
      </c>
      <c r="CV115" t="str">
        <f t="shared" si="30"/>
        <v>{5,1,3,586091,3}}</v>
      </c>
    </row>
    <row r="116" spans="50:100" x14ac:dyDescent="0.15">
      <c r="AX116">
        <v>110</v>
      </c>
      <c r="AZ116">
        <f t="shared" ref="AZ116:BC131" si="31">AZ56</f>
        <v>1.5</v>
      </c>
      <c r="BA116">
        <f t="shared" si="31"/>
        <v>0.5</v>
      </c>
      <c r="BB116">
        <f t="shared" si="31"/>
        <v>1.5</v>
      </c>
      <c r="BC116">
        <f t="shared" si="31"/>
        <v>1.5</v>
      </c>
      <c r="BE116">
        <v>500</v>
      </c>
      <c r="BF116">
        <v>500</v>
      </c>
      <c r="BG116">
        <v>500</v>
      </c>
      <c r="BH116">
        <v>500</v>
      </c>
      <c r="BN116">
        <f>'sheet1 (2)'!Y115</f>
        <v>2091895</v>
      </c>
      <c r="BO116">
        <f>'sheet1 (2)'!Z115</f>
        <v>1663200</v>
      </c>
      <c r="BP116">
        <f>'sheet1 (2)'!AA115</f>
        <v>35706492</v>
      </c>
      <c r="BR116">
        <f t="shared" si="22"/>
        <v>209189</v>
      </c>
      <c r="BS116">
        <f t="shared" si="22"/>
        <v>166320</v>
      </c>
      <c r="BT116">
        <f t="shared" si="22"/>
        <v>3570649</v>
      </c>
      <c r="BV116">
        <f t="shared" si="23"/>
        <v>209189</v>
      </c>
      <c r="BW116">
        <f t="shared" si="23"/>
        <v>166320</v>
      </c>
      <c r="BX116">
        <f t="shared" si="23"/>
        <v>3570649</v>
      </c>
      <c r="BZ116">
        <f t="shared" si="24"/>
        <v>209189</v>
      </c>
      <c r="CA116">
        <f t="shared" si="24"/>
        <v>166320</v>
      </c>
      <c r="CB116">
        <f t="shared" si="24"/>
        <v>3570649</v>
      </c>
      <c r="CD116">
        <f t="shared" si="25"/>
        <v>209189</v>
      </c>
      <c r="CE116">
        <f t="shared" si="25"/>
        <v>166320</v>
      </c>
      <c r="CF116">
        <f t="shared" si="25"/>
        <v>3570649</v>
      </c>
      <c r="CH116" t="str">
        <f t="shared" si="30"/>
        <v>{{5,1,1,209189,0}|</v>
      </c>
      <c r="CI116" t="str">
        <f t="shared" si="30"/>
        <v>{5,1,2,166320,0}|</v>
      </c>
      <c r="CJ116" t="str">
        <f t="shared" si="30"/>
        <v>{5,1,3,3570649,3}}</v>
      </c>
      <c r="CK116" t="str">
        <f t="shared" si="30"/>
        <v/>
      </c>
      <c r="CL116" t="str">
        <f t="shared" si="30"/>
        <v>{{5,1,1,209189,0}|</v>
      </c>
      <c r="CM116" t="str">
        <f t="shared" si="30"/>
        <v>{5,1,2,166320,0}|</v>
      </c>
      <c r="CN116" t="str">
        <f t="shared" si="30"/>
        <v>{5,1,3,3570649,3}}</v>
      </c>
      <c r="CO116" t="str">
        <f t="shared" si="30"/>
        <v/>
      </c>
      <c r="CP116" t="str">
        <f t="shared" si="30"/>
        <v>{{5,1,1,209189,0}|</v>
      </c>
      <c r="CQ116" t="str">
        <f t="shared" si="30"/>
        <v>{5,1,2,166320,0}|</v>
      </c>
      <c r="CR116" t="str">
        <f t="shared" si="30"/>
        <v>{5,1,3,3570649,3}}</v>
      </c>
      <c r="CS116" t="str">
        <f t="shared" si="30"/>
        <v/>
      </c>
      <c r="CT116" t="str">
        <f t="shared" si="30"/>
        <v>{{5,1,1,209189,0}|</v>
      </c>
      <c r="CU116" t="str">
        <f t="shared" si="30"/>
        <v>{5,1,2,166320,0}|</v>
      </c>
      <c r="CV116" t="str">
        <f t="shared" si="30"/>
        <v>{5,1,3,3570649,3}}</v>
      </c>
    </row>
    <row r="117" spans="50:100" x14ac:dyDescent="0.15">
      <c r="AX117">
        <v>111</v>
      </c>
      <c r="AZ117">
        <f t="shared" si="31"/>
        <v>1.5</v>
      </c>
      <c r="BA117">
        <f t="shared" si="31"/>
        <v>0.6</v>
      </c>
      <c r="BB117">
        <f t="shared" si="31"/>
        <v>1.5</v>
      </c>
      <c r="BC117">
        <f t="shared" si="31"/>
        <v>1</v>
      </c>
      <c r="BE117">
        <v>500</v>
      </c>
      <c r="BF117">
        <v>500</v>
      </c>
      <c r="BG117">
        <v>500</v>
      </c>
      <c r="BH117">
        <v>500</v>
      </c>
      <c r="BN117">
        <f>'sheet1 (2)'!Y116</f>
        <v>3173910</v>
      </c>
      <c r="BO117">
        <f>'sheet1 (2)'!Z116</f>
        <v>1960000</v>
      </c>
      <c r="BP117">
        <f>'sheet1 (2)'!AA116</f>
        <v>42078358</v>
      </c>
      <c r="BR117">
        <f t="shared" si="22"/>
        <v>317391</v>
      </c>
      <c r="BS117">
        <f t="shared" si="22"/>
        <v>196000</v>
      </c>
      <c r="BT117">
        <f t="shared" si="22"/>
        <v>4207835</v>
      </c>
      <c r="BV117">
        <f t="shared" si="23"/>
        <v>317391</v>
      </c>
      <c r="BW117">
        <f t="shared" si="23"/>
        <v>196000</v>
      </c>
      <c r="BX117">
        <f t="shared" si="23"/>
        <v>4207835</v>
      </c>
      <c r="BZ117">
        <f t="shared" si="24"/>
        <v>317391</v>
      </c>
      <c r="CA117">
        <f t="shared" si="24"/>
        <v>196000</v>
      </c>
      <c r="CB117">
        <f t="shared" si="24"/>
        <v>4207835</v>
      </c>
      <c r="CD117">
        <f t="shared" si="25"/>
        <v>317391</v>
      </c>
      <c r="CE117">
        <f t="shared" si="25"/>
        <v>196000</v>
      </c>
      <c r="CF117">
        <f t="shared" si="25"/>
        <v>4207835</v>
      </c>
      <c r="CH117" t="str">
        <f t="shared" si="30"/>
        <v>{{5,1,1,317391,0}|</v>
      </c>
      <c r="CI117" t="str">
        <f t="shared" si="30"/>
        <v>{5,1,2,196000,0}|</v>
      </c>
      <c r="CJ117" t="str">
        <f t="shared" si="30"/>
        <v>{5,1,3,4207835,3}}</v>
      </c>
      <c r="CK117" t="str">
        <f t="shared" si="30"/>
        <v/>
      </c>
      <c r="CL117" t="str">
        <f t="shared" si="30"/>
        <v>{{5,1,1,317391,0}|</v>
      </c>
      <c r="CM117" t="str">
        <f t="shared" si="30"/>
        <v>{5,1,2,196000,0}|</v>
      </c>
      <c r="CN117" t="str">
        <f t="shared" si="30"/>
        <v>{5,1,3,4207835,3}}</v>
      </c>
      <c r="CO117" t="str">
        <f t="shared" si="30"/>
        <v/>
      </c>
      <c r="CP117" t="str">
        <f t="shared" si="30"/>
        <v>{{5,1,1,317391,0}|</v>
      </c>
      <c r="CQ117" t="str">
        <f t="shared" si="30"/>
        <v>{5,1,2,196000,0}|</v>
      </c>
      <c r="CR117" t="str">
        <f t="shared" si="30"/>
        <v>{5,1,3,4207835,3}}</v>
      </c>
      <c r="CS117" t="str">
        <f t="shared" si="30"/>
        <v/>
      </c>
      <c r="CT117" t="str">
        <f t="shared" si="30"/>
        <v>{{5,1,1,317391,0}|</v>
      </c>
      <c r="CU117" t="str">
        <f t="shared" si="30"/>
        <v>{5,1,2,196000,0}|</v>
      </c>
      <c r="CV117" t="str">
        <f t="shared" si="30"/>
        <v>{5,1,3,4207835,3}}</v>
      </c>
    </row>
    <row r="118" spans="50:100" x14ac:dyDescent="0.15">
      <c r="AX118">
        <v>112</v>
      </c>
      <c r="AZ118">
        <f t="shared" si="31"/>
        <v>1</v>
      </c>
      <c r="BA118">
        <f t="shared" si="31"/>
        <v>0.75</v>
      </c>
      <c r="BB118">
        <f t="shared" si="31"/>
        <v>1</v>
      </c>
      <c r="BC118">
        <f t="shared" si="31"/>
        <v>1.5</v>
      </c>
      <c r="BE118">
        <v>500</v>
      </c>
      <c r="BF118">
        <v>500</v>
      </c>
      <c r="BG118">
        <v>500</v>
      </c>
      <c r="BH118">
        <v>500</v>
      </c>
      <c r="BN118">
        <f>'sheet1 (2)'!Y117</f>
        <v>7465902</v>
      </c>
      <c r="BO118">
        <f>'sheet1 (2)'!Z117</f>
        <v>12992000</v>
      </c>
      <c r="BP118">
        <f>'sheet1 (2)'!AA117</f>
        <v>278919402</v>
      </c>
      <c r="BR118">
        <f t="shared" si="22"/>
        <v>746590</v>
      </c>
      <c r="BS118">
        <f t="shared" si="22"/>
        <v>1299200</v>
      </c>
      <c r="BT118">
        <f t="shared" si="22"/>
        <v>27891940</v>
      </c>
      <c r="BV118">
        <f t="shared" si="23"/>
        <v>746590</v>
      </c>
      <c r="BW118">
        <f t="shared" si="23"/>
        <v>1299200</v>
      </c>
      <c r="BX118">
        <f t="shared" si="23"/>
        <v>27891940</v>
      </c>
      <c r="BZ118">
        <f t="shared" si="24"/>
        <v>746590</v>
      </c>
      <c r="CA118">
        <f t="shared" si="24"/>
        <v>1299200</v>
      </c>
      <c r="CB118">
        <f t="shared" si="24"/>
        <v>27891940</v>
      </c>
      <c r="CD118">
        <f t="shared" si="25"/>
        <v>746590</v>
      </c>
      <c r="CE118">
        <f t="shared" si="25"/>
        <v>1299200</v>
      </c>
      <c r="CF118">
        <f t="shared" si="25"/>
        <v>27891940</v>
      </c>
      <c r="CH118" t="str">
        <f t="shared" si="30"/>
        <v>{{5,1,1,746590,0}|</v>
      </c>
      <c r="CI118" t="str">
        <f t="shared" si="30"/>
        <v>{5,1,2,1299200,0}|</v>
      </c>
      <c r="CJ118" t="str">
        <f t="shared" si="30"/>
        <v>{5,1,3,27891940,3}}</v>
      </c>
      <c r="CK118" t="str">
        <f t="shared" si="30"/>
        <v/>
      </c>
      <c r="CL118" t="str">
        <f t="shared" si="30"/>
        <v>{{5,1,1,746590,0}|</v>
      </c>
      <c r="CM118" t="str">
        <f t="shared" si="30"/>
        <v>{5,1,2,1299200,0}|</v>
      </c>
      <c r="CN118" t="str">
        <f t="shared" si="30"/>
        <v>{5,1,3,27891940,3}}</v>
      </c>
      <c r="CO118" t="str">
        <f t="shared" si="30"/>
        <v/>
      </c>
      <c r="CP118" t="str">
        <f t="shared" si="30"/>
        <v>{{5,1,1,746590,0}|</v>
      </c>
      <c r="CQ118" t="str">
        <f t="shared" si="30"/>
        <v>{5,1,2,1299200,0}|</v>
      </c>
      <c r="CR118" t="str">
        <f t="shared" si="30"/>
        <v>{5,1,3,27891940,3}}</v>
      </c>
      <c r="CS118" t="str">
        <f t="shared" si="30"/>
        <v/>
      </c>
      <c r="CT118" t="str">
        <f t="shared" si="30"/>
        <v>{{5,1,1,746590,0}|</v>
      </c>
      <c r="CU118" t="str">
        <f t="shared" si="30"/>
        <v>{5,1,2,1299200,0}|</v>
      </c>
      <c r="CV118" t="str">
        <f t="shared" si="30"/>
        <v>{5,1,3,27891940,3}}</v>
      </c>
    </row>
    <row r="119" spans="50:100" x14ac:dyDescent="0.15">
      <c r="AX119">
        <v>113</v>
      </c>
      <c r="AZ119">
        <f t="shared" si="31"/>
        <v>1.5</v>
      </c>
      <c r="BA119">
        <f t="shared" si="31"/>
        <v>3</v>
      </c>
      <c r="BB119">
        <f t="shared" si="31"/>
        <v>3</v>
      </c>
      <c r="BC119">
        <f t="shared" si="31"/>
        <v>0.375</v>
      </c>
      <c r="BE119">
        <v>500</v>
      </c>
      <c r="BF119">
        <v>500</v>
      </c>
      <c r="BG119">
        <v>500</v>
      </c>
      <c r="BH119">
        <v>500</v>
      </c>
      <c r="BN119">
        <f>'sheet1 (2)'!Y118</f>
        <v>8608029</v>
      </c>
      <c r="BO119">
        <f>'sheet1 (2)'!Z118</f>
        <v>16800000</v>
      </c>
      <c r="BP119">
        <f>'sheet1 (2)'!AA118</f>
        <v>360671641</v>
      </c>
      <c r="BR119">
        <f t="shared" si="22"/>
        <v>860802</v>
      </c>
      <c r="BS119">
        <f t="shared" si="22"/>
        <v>1680000</v>
      </c>
      <c r="BT119">
        <f t="shared" si="22"/>
        <v>36067164</v>
      </c>
      <c r="BV119">
        <f t="shared" si="23"/>
        <v>860802</v>
      </c>
      <c r="BW119">
        <f t="shared" si="23"/>
        <v>1680000</v>
      </c>
      <c r="BX119">
        <f t="shared" si="23"/>
        <v>36067164</v>
      </c>
      <c r="BZ119">
        <f t="shared" si="24"/>
        <v>860802</v>
      </c>
      <c r="CA119">
        <f t="shared" si="24"/>
        <v>1680000</v>
      </c>
      <c r="CB119">
        <f t="shared" si="24"/>
        <v>36067164</v>
      </c>
      <c r="CD119">
        <f t="shared" si="25"/>
        <v>860802</v>
      </c>
      <c r="CE119">
        <f t="shared" si="25"/>
        <v>1680000</v>
      </c>
      <c r="CF119">
        <f t="shared" si="25"/>
        <v>36067164</v>
      </c>
      <c r="CH119" t="str">
        <f t="shared" si="30"/>
        <v>{{5,1,1,860802,0}|</v>
      </c>
      <c r="CI119" t="str">
        <f t="shared" si="30"/>
        <v>{5,1,2,1680000,0}|</v>
      </c>
      <c r="CJ119" t="str">
        <f t="shared" si="30"/>
        <v>{5,1,3,36067164,3}}</v>
      </c>
      <c r="CK119" t="str">
        <f t="shared" si="30"/>
        <v/>
      </c>
      <c r="CL119" t="str">
        <f t="shared" si="30"/>
        <v>{{5,1,1,860802,0}|</v>
      </c>
      <c r="CM119" t="str">
        <f t="shared" si="30"/>
        <v>{5,1,2,1680000,0}|</v>
      </c>
      <c r="CN119" t="str">
        <f t="shared" si="30"/>
        <v>{5,1,3,36067164,3}}</v>
      </c>
      <c r="CO119" t="str">
        <f t="shared" si="30"/>
        <v/>
      </c>
      <c r="CP119" t="str">
        <f t="shared" si="30"/>
        <v>{{5,1,1,860802,0}|</v>
      </c>
      <c r="CQ119" t="str">
        <f t="shared" si="30"/>
        <v>{5,1,2,1680000,0}|</v>
      </c>
      <c r="CR119" t="str">
        <f t="shared" si="30"/>
        <v>{5,1,3,36067164,3}}</v>
      </c>
      <c r="CS119" t="str">
        <f t="shared" si="30"/>
        <v/>
      </c>
      <c r="CT119" t="str">
        <f t="shared" si="30"/>
        <v>{{5,1,1,860802,0}|</v>
      </c>
      <c r="CU119" t="str">
        <f t="shared" si="30"/>
        <v>{5,1,2,1680000,0}|</v>
      </c>
      <c r="CV119" t="str">
        <f t="shared" si="30"/>
        <v>{5,1,3,36067164,3}}</v>
      </c>
    </row>
    <row r="120" spans="50:100" x14ac:dyDescent="0.15">
      <c r="AX120">
        <v>114</v>
      </c>
      <c r="AZ120">
        <f t="shared" si="31"/>
        <v>3</v>
      </c>
      <c r="BA120">
        <f t="shared" si="31"/>
        <v>0.75</v>
      </c>
      <c r="BB120">
        <f t="shared" si="31"/>
        <v>0.6</v>
      </c>
      <c r="BC120">
        <f t="shared" si="31"/>
        <v>1.5</v>
      </c>
      <c r="BE120">
        <v>500</v>
      </c>
      <c r="BF120">
        <v>500</v>
      </c>
      <c r="BG120">
        <v>500</v>
      </c>
      <c r="BH120">
        <v>500</v>
      </c>
      <c r="BN120">
        <f>'sheet1 (2)'!Y119</f>
        <v>7132281</v>
      </c>
      <c r="BO120">
        <f>'sheet1 (2)'!Z119</f>
        <v>16275000</v>
      </c>
      <c r="BP120">
        <f>'sheet1 (2)'!AA119</f>
        <v>349400652</v>
      </c>
      <c r="BR120">
        <f t="shared" si="22"/>
        <v>713228</v>
      </c>
      <c r="BS120">
        <f t="shared" si="22"/>
        <v>1627500</v>
      </c>
      <c r="BT120">
        <f t="shared" si="22"/>
        <v>34940065</v>
      </c>
      <c r="BV120">
        <f t="shared" si="23"/>
        <v>713228</v>
      </c>
      <c r="BW120">
        <f t="shared" si="23"/>
        <v>1627500</v>
      </c>
      <c r="BX120">
        <f t="shared" si="23"/>
        <v>34940065</v>
      </c>
      <c r="BZ120">
        <f t="shared" si="24"/>
        <v>713228</v>
      </c>
      <c r="CA120">
        <f t="shared" si="24"/>
        <v>1627500</v>
      </c>
      <c r="CB120">
        <f t="shared" si="24"/>
        <v>34940065</v>
      </c>
      <c r="CD120">
        <f t="shared" si="25"/>
        <v>713228</v>
      </c>
      <c r="CE120">
        <f t="shared" si="25"/>
        <v>1627500</v>
      </c>
      <c r="CF120">
        <f t="shared" si="25"/>
        <v>34940065</v>
      </c>
      <c r="CH120" t="str">
        <f t="shared" si="30"/>
        <v>{{5,1,1,713228,0}|</v>
      </c>
      <c r="CI120" t="str">
        <f t="shared" si="30"/>
        <v>{5,1,2,1627500,0}|</v>
      </c>
      <c r="CJ120" t="str">
        <f t="shared" si="30"/>
        <v>{5,1,3,34940065,3}}</v>
      </c>
      <c r="CK120" t="str">
        <f t="shared" si="30"/>
        <v/>
      </c>
      <c r="CL120" t="str">
        <f t="shared" si="30"/>
        <v>{{5,1,1,713228,0}|</v>
      </c>
      <c r="CM120" t="str">
        <f t="shared" si="30"/>
        <v>{5,1,2,1627500,0}|</v>
      </c>
      <c r="CN120" t="str">
        <f t="shared" si="30"/>
        <v>{5,1,3,34940065,3}}</v>
      </c>
      <c r="CO120" t="str">
        <f t="shared" si="30"/>
        <v/>
      </c>
      <c r="CP120" t="str">
        <f t="shared" si="30"/>
        <v>{{5,1,1,713228,0}|</v>
      </c>
      <c r="CQ120" t="str">
        <f t="shared" si="30"/>
        <v>{5,1,2,1627500,0}|</v>
      </c>
      <c r="CR120" t="str">
        <f t="shared" si="30"/>
        <v>{5,1,3,34940065,3}}</v>
      </c>
      <c r="CS120" t="str">
        <f t="shared" si="30"/>
        <v/>
      </c>
      <c r="CT120" t="str">
        <f t="shared" si="30"/>
        <v>{{5,1,1,713228,0}|</v>
      </c>
      <c r="CU120" t="str">
        <f t="shared" si="30"/>
        <v>{5,1,2,1627500,0}|</v>
      </c>
      <c r="CV120" t="str">
        <f t="shared" si="30"/>
        <v>{5,1,3,34940065,3}}</v>
      </c>
    </row>
    <row r="121" spans="50:100" x14ac:dyDescent="0.15">
      <c r="AX121">
        <v>115</v>
      </c>
      <c r="AZ121">
        <f t="shared" si="31"/>
        <v>1</v>
      </c>
      <c r="BA121">
        <f t="shared" si="31"/>
        <v>0.75</v>
      </c>
      <c r="BB121">
        <f t="shared" si="31"/>
        <v>0.75</v>
      </c>
      <c r="BC121">
        <f t="shared" si="31"/>
        <v>3</v>
      </c>
      <c r="BE121">
        <v>500</v>
      </c>
      <c r="BF121">
        <v>500</v>
      </c>
      <c r="BG121">
        <v>500</v>
      </c>
      <c r="BH121">
        <v>500</v>
      </c>
      <c r="BN121">
        <f>'sheet1 (2)'!Y120</f>
        <v>12334970</v>
      </c>
      <c r="BO121">
        <f>'sheet1 (2)'!Z120</f>
        <v>20160000</v>
      </c>
      <c r="BP121">
        <f>'sheet1 (2)'!AA120</f>
        <v>432805970</v>
      </c>
      <c r="BR121">
        <f t="shared" si="22"/>
        <v>1233497</v>
      </c>
      <c r="BS121">
        <f t="shared" si="22"/>
        <v>2016000</v>
      </c>
      <c r="BT121">
        <f t="shared" si="22"/>
        <v>43280597</v>
      </c>
      <c r="BV121">
        <f t="shared" si="23"/>
        <v>1233497</v>
      </c>
      <c r="BW121">
        <f t="shared" si="23"/>
        <v>2016000</v>
      </c>
      <c r="BX121">
        <f t="shared" si="23"/>
        <v>43280597</v>
      </c>
      <c r="BZ121">
        <f t="shared" si="24"/>
        <v>1233497</v>
      </c>
      <c r="CA121">
        <f t="shared" si="24"/>
        <v>2016000</v>
      </c>
      <c r="CB121">
        <f t="shared" si="24"/>
        <v>43280597</v>
      </c>
      <c r="CD121">
        <f t="shared" si="25"/>
        <v>1233497</v>
      </c>
      <c r="CE121">
        <f t="shared" si="25"/>
        <v>2016000</v>
      </c>
      <c r="CF121">
        <f t="shared" si="25"/>
        <v>43280597</v>
      </c>
      <c r="CH121" t="str">
        <f t="shared" si="30"/>
        <v>{{5,1,1,1233497,0}|</v>
      </c>
      <c r="CI121" t="str">
        <f t="shared" si="30"/>
        <v>{5,1,2,2016000,0}|</v>
      </c>
      <c r="CJ121" t="str">
        <f t="shared" si="30"/>
        <v>{5,1,3,43280597,3}}</v>
      </c>
      <c r="CK121" t="str">
        <f t="shared" si="30"/>
        <v/>
      </c>
      <c r="CL121" t="str">
        <f t="shared" si="30"/>
        <v>{{5,1,1,1233497,0}|</v>
      </c>
      <c r="CM121" t="str">
        <f t="shared" si="30"/>
        <v>{5,1,2,2016000,0}|</v>
      </c>
      <c r="CN121" t="str">
        <f t="shared" si="30"/>
        <v>{5,1,3,43280597,3}}</v>
      </c>
      <c r="CO121" t="str">
        <f t="shared" si="30"/>
        <v/>
      </c>
      <c r="CP121" t="str">
        <f t="shared" si="30"/>
        <v>{{5,1,1,1233497,0}|</v>
      </c>
      <c r="CQ121" t="str">
        <f t="shared" si="30"/>
        <v>{5,1,2,2016000,0}|</v>
      </c>
      <c r="CR121" t="str">
        <f t="shared" si="30"/>
        <v>{5,1,3,43280597,3}}</v>
      </c>
      <c r="CS121" t="str">
        <f t="shared" si="30"/>
        <v/>
      </c>
      <c r="CT121" t="str">
        <f t="shared" si="30"/>
        <v>{{5,1,1,1233497,0}|</v>
      </c>
      <c r="CU121" t="str">
        <f t="shared" si="30"/>
        <v>{5,1,2,2016000,0}|</v>
      </c>
      <c r="CV121" t="str">
        <f t="shared" si="30"/>
        <v>{5,1,3,43280597,3}}</v>
      </c>
    </row>
    <row r="122" spans="50:100" x14ac:dyDescent="0.15">
      <c r="AX122">
        <v>116</v>
      </c>
      <c r="AZ122">
        <f t="shared" si="31"/>
        <v>1</v>
      </c>
      <c r="BA122">
        <f t="shared" si="31"/>
        <v>0.75</v>
      </c>
      <c r="BB122">
        <f t="shared" si="31"/>
        <v>0.75</v>
      </c>
      <c r="BC122">
        <f t="shared" si="31"/>
        <v>3</v>
      </c>
      <c r="BE122">
        <v>500</v>
      </c>
      <c r="BF122">
        <v>500</v>
      </c>
      <c r="BG122">
        <v>500</v>
      </c>
      <c r="BH122">
        <v>500</v>
      </c>
      <c r="BN122">
        <f>'sheet1 (2)'!Y121</f>
        <v>144268</v>
      </c>
      <c r="BO122">
        <f>'sheet1 (2)'!Z121</f>
        <v>21000</v>
      </c>
      <c r="BP122">
        <f>'sheet1 (2)'!AA121</f>
        <v>450839</v>
      </c>
      <c r="BR122">
        <f t="shared" si="22"/>
        <v>14426</v>
      </c>
      <c r="BS122">
        <f t="shared" si="22"/>
        <v>2100</v>
      </c>
      <c r="BT122">
        <f t="shared" si="22"/>
        <v>45083</v>
      </c>
      <c r="BV122">
        <f t="shared" si="23"/>
        <v>14426</v>
      </c>
      <c r="BW122">
        <f t="shared" si="23"/>
        <v>2100</v>
      </c>
      <c r="BX122">
        <f t="shared" si="23"/>
        <v>45083</v>
      </c>
      <c r="BZ122">
        <f t="shared" si="24"/>
        <v>14426</v>
      </c>
      <c r="CA122">
        <f t="shared" si="24"/>
        <v>2100</v>
      </c>
      <c r="CB122">
        <f t="shared" si="24"/>
        <v>45083</v>
      </c>
      <c r="CD122">
        <f t="shared" si="25"/>
        <v>14426</v>
      </c>
      <c r="CE122">
        <f t="shared" si="25"/>
        <v>2100</v>
      </c>
      <c r="CF122">
        <f t="shared" si="25"/>
        <v>45083</v>
      </c>
      <c r="CH122" t="str">
        <f t="shared" si="30"/>
        <v>{{5,1,1,14426,0}|</v>
      </c>
      <c r="CI122" t="str">
        <f t="shared" si="30"/>
        <v>{5,1,2,2100,0}|</v>
      </c>
      <c r="CJ122" t="str">
        <f t="shared" si="30"/>
        <v>{5,1,3,45083,3}}</v>
      </c>
      <c r="CK122" t="str">
        <f t="shared" si="30"/>
        <v/>
      </c>
      <c r="CL122" t="str">
        <f t="shared" si="30"/>
        <v>{{5,1,1,14426,0}|</v>
      </c>
      <c r="CM122" t="str">
        <f t="shared" si="30"/>
        <v>{5,1,2,2100,0}|</v>
      </c>
      <c r="CN122" t="str">
        <f t="shared" si="30"/>
        <v>{5,1,3,45083,3}}</v>
      </c>
      <c r="CO122" t="str">
        <f t="shared" si="30"/>
        <v/>
      </c>
      <c r="CP122" t="str">
        <f t="shared" si="30"/>
        <v>{{5,1,1,14426,0}|</v>
      </c>
      <c r="CQ122" t="str">
        <f t="shared" si="30"/>
        <v>{5,1,2,2100,0}|</v>
      </c>
      <c r="CR122" t="str">
        <f t="shared" si="30"/>
        <v>{5,1,3,45083,3}}</v>
      </c>
      <c r="CS122" t="str">
        <f t="shared" si="30"/>
        <v/>
      </c>
      <c r="CT122" t="str">
        <f t="shared" si="30"/>
        <v>{{5,1,1,14426,0}|</v>
      </c>
      <c r="CU122" t="str">
        <f t="shared" si="30"/>
        <v>{5,1,2,2100,0}|</v>
      </c>
      <c r="CV122" t="str">
        <f t="shared" si="30"/>
        <v>{5,1,3,45083,3}}</v>
      </c>
    </row>
    <row r="123" spans="50:100" x14ac:dyDescent="0.15">
      <c r="AX123">
        <v>117</v>
      </c>
      <c r="AZ123">
        <f t="shared" si="31"/>
        <v>1.375</v>
      </c>
      <c r="BA123">
        <f t="shared" si="31"/>
        <v>1.375</v>
      </c>
      <c r="BB123">
        <f t="shared" si="31"/>
        <v>0.45833333333333331</v>
      </c>
      <c r="BC123">
        <f t="shared" si="31"/>
        <v>2.75</v>
      </c>
      <c r="BE123">
        <v>500</v>
      </c>
      <c r="BF123">
        <v>500</v>
      </c>
      <c r="BG123">
        <v>500</v>
      </c>
      <c r="BH123">
        <v>500</v>
      </c>
      <c r="BN123">
        <f>'sheet1 (2)'!Y122</f>
        <v>1172182</v>
      </c>
      <c r="BO123">
        <f>'sheet1 (2)'!Z122</f>
        <v>1680000</v>
      </c>
      <c r="BP123">
        <f>'sheet1 (2)'!AA122</f>
        <v>36067164</v>
      </c>
      <c r="BR123">
        <f t="shared" si="22"/>
        <v>117218</v>
      </c>
      <c r="BS123">
        <f t="shared" si="22"/>
        <v>168000</v>
      </c>
      <c r="BT123">
        <f t="shared" si="22"/>
        <v>3606716</v>
      </c>
      <c r="BV123">
        <f t="shared" si="23"/>
        <v>117218</v>
      </c>
      <c r="BW123">
        <f t="shared" si="23"/>
        <v>168000</v>
      </c>
      <c r="BX123">
        <f t="shared" si="23"/>
        <v>3606716</v>
      </c>
      <c r="BZ123">
        <f t="shared" si="24"/>
        <v>117218</v>
      </c>
      <c r="CA123">
        <f t="shared" si="24"/>
        <v>168000</v>
      </c>
      <c r="CB123">
        <f t="shared" si="24"/>
        <v>3606716</v>
      </c>
      <c r="CD123">
        <f t="shared" si="25"/>
        <v>117218</v>
      </c>
      <c r="CE123">
        <f t="shared" si="25"/>
        <v>168000</v>
      </c>
      <c r="CF123">
        <f t="shared" si="25"/>
        <v>3606716</v>
      </c>
      <c r="CH123" t="str">
        <f t="shared" si="30"/>
        <v>{{5,1,1,117218,0}|</v>
      </c>
      <c r="CI123" t="str">
        <f t="shared" si="30"/>
        <v>{5,1,2,168000,0}|</v>
      </c>
      <c r="CJ123" t="str">
        <f t="shared" si="30"/>
        <v>{5,1,3,3606716,3}}</v>
      </c>
      <c r="CK123" t="str">
        <f t="shared" si="30"/>
        <v/>
      </c>
      <c r="CL123" t="str">
        <f t="shared" si="30"/>
        <v>{{5,1,1,117218,0}|</v>
      </c>
      <c r="CM123" t="str">
        <f t="shared" si="30"/>
        <v>{5,1,2,168000,0}|</v>
      </c>
      <c r="CN123" t="str">
        <f t="shared" si="30"/>
        <v>{5,1,3,3606716,3}}</v>
      </c>
      <c r="CO123" t="str">
        <f t="shared" si="30"/>
        <v/>
      </c>
      <c r="CP123" t="str">
        <f t="shared" si="30"/>
        <v>{{5,1,1,117218,0}|</v>
      </c>
      <c r="CQ123" t="str">
        <f t="shared" si="30"/>
        <v>{5,1,2,168000,0}|</v>
      </c>
      <c r="CR123" t="str">
        <f t="shared" si="30"/>
        <v>{5,1,3,3606716,3}}</v>
      </c>
      <c r="CS123" t="str">
        <f t="shared" si="30"/>
        <v/>
      </c>
      <c r="CT123" t="str">
        <f t="shared" si="30"/>
        <v>{{5,1,1,117218,0}|</v>
      </c>
      <c r="CU123" t="str">
        <f t="shared" si="30"/>
        <v>{5,1,2,168000,0}|</v>
      </c>
      <c r="CV123" t="str">
        <f t="shared" si="30"/>
        <v>{5,1,3,3606716,3}}</v>
      </c>
    </row>
    <row r="124" spans="50:100" x14ac:dyDescent="0.15">
      <c r="AX124">
        <v>118</v>
      </c>
      <c r="AZ124">
        <f t="shared" si="31"/>
        <v>0.91666666666666663</v>
      </c>
      <c r="BA124">
        <f t="shared" si="31"/>
        <v>0.91666666666666663</v>
      </c>
      <c r="BB124">
        <f t="shared" si="31"/>
        <v>0.55000000000000004</v>
      </c>
      <c r="BC124">
        <f t="shared" si="31"/>
        <v>0</v>
      </c>
      <c r="BE124">
        <v>500</v>
      </c>
      <c r="BF124">
        <v>500</v>
      </c>
      <c r="BG124">
        <v>500</v>
      </c>
      <c r="BH124">
        <v>500</v>
      </c>
      <c r="BN124">
        <f>'sheet1 (2)'!Y123</f>
        <v>1397602</v>
      </c>
      <c r="BO124">
        <f>'sheet1 (2)'!Z123</f>
        <v>1900500</v>
      </c>
      <c r="BP124">
        <f>'sheet1 (2)'!AA123</f>
        <v>40800979</v>
      </c>
      <c r="BR124">
        <f t="shared" si="22"/>
        <v>139760</v>
      </c>
      <c r="BS124">
        <f t="shared" si="22"/>
        <v>190050</v>
      </c>
      <c r="BT124">
        <f t="shared" si="22"/>
        <v>4080097</v>
      </c>
      <c r="BV124">
        <f t="shared" si="23"/>
        <v>139760</v>
      </c>
      <c r="BW124">
        <f t="shared" si="23"/>
        <v>190050</v>
      </c>
      <c r="BX124">
        <f t="shared" si="23"/>
        <v>4080097</v>
      </c>
      <c r="BZ124">
        <f t="shared" si="24"/>
        <v>139760</v>
      </c>
      <c r="CA124">
        <f t="shared" si="24"/>
        <v>190050</v>
      </c>
      <c r="CB124">
        <f t="shared" si="24"/>
        <v>4080097</v>
      </c>
      <c r="CD124">
        <f t="shared" si="25"/>
        <v>139760</v>
      </c>
      <c r="CE124">
        <f t="shared" si="25"/>
        <v>190050</v>
      </c>
      <c r="CF124">
        <f t="shared" si="25"/>
        <v>4080097</v>
      </c>
      <c r="CH124" t="str">
        <f t="shared" ref="CH124:CV140" si="32">BR$6&amp;BR124&amp;BR$5</f>
        <v>{{5,1,1,139760,0}|</v>
      </c>
      <c r="CI124" t="str">
        <f t="shared" si="32"/>
        <v>{5,1,2,190050,0}|</v>
      </c>
      <c r="CJ124" t="str">
        <f t="shared" si="32"/>
        <v>{5,1,3,4080097,3}}</v>
      </c>
      <c r="CK124" t="str">
        <f t="shared" si="32"/>
        <v/>
      </c>
      <c r="CL124" t="str">
        <f t="shared" si="32"/>
        <v>{{5,1,1,139760,0}|</v>
      </c>
      <c r="CM124" t="str">
        <f t="shared" si="32"/>
        <v>{5,1,2,190050,0}|</v>
      </c>
      <c r="CN124" t="str">
        <f t="shared" si="32"/>
        <v>{5,1,3,4080097,3}}</v>
      </c>
      <c r="CO124" t="str">
        <f t="shared" si="32"/>
        <v/>
      </c>
      <c r="CP124" t="str">
        <f t="shared" si="32"/>
        <v>{{5,1,1,139760,0}|</v>
      </c>
      <c r="CQ124" t="str">
        <f t="shared" si="32"/>
        <v>{5,1,2,190050,0}|</v>
      </c>
      <c r="CR124" t="str">
        <f t="shared" si="32"/>
        <v>{5,1,3,4080097,3}}</v>
      </c>
      <c r="CS124" t="str">
        <f t="shared" si="32"/>
        <v/>
      </c>
      <c r="CT124" t="str">
        <f t="shared" si="32"/>
        <v>{{5,1,1,139760,0}|</v>
      </c>
      <c r="CU124" t="str">
        <f t="shared" si="32"/>
        <v>{5,1,2,190050,0}|</v>
      </c>
      <c r="CV124" t="str">
        <f t="shared" si="32"/>
        <v>{5,1,3,4080097,3}}</v>
      </c>
    </row>
    <row r="125" spans="50:100" x14ac:dyDescent="0.15">
      <c r="AX125">
        <v>119</v>
      </c>
      <c r="AZ125">
        <f t="shared" si="31"/>
        <v>0.75</v>
      </c>
      <c r="BA125">
        <f t="shared" si="31"/>
        <v>0.5</v>
      </c>
      <c r="BB125">
        <f t="shared" si="31"/>
        <v>3</v>
      </c>
      <c r="BC125">
        <f t="shared" si="31"/>
        <v>3</v>
      </c>
      <c r="BE125">
        <v>500</v>
      </c>
      <c r="BF125">
        <v>500</v>
      </c>
      <c r="BG125">
        <v>500</v>
      </c>
      <c r="BH125">
        <v>500</v>
      </c>
      <c r="BN125">
        <f>'sheet1 (2)'!Y124</f>
        <v>2299281</v>
      </c>
      <c r="BO125">
        <f>'sheet1 (2)'!Z124</f>
        <v>2982000</v>
      </c>
      <c r="BP125">
        <f>'sheet1 (2)'!AA124</f>
        <v>64019216</v>
      </c>
      <c r="BR125">
        <f t="shared" si="22"/>
        <v>229928</v>
      </c>
      <c r="BS125">
        <f t="shared" si="22"/>
        <v>298200</v>
      </c>
      <c r="BT125">
        <f t="shared" si="22"/>
        <v>6401921</v>
      </c>
      <c r="BV125">
        <f t="shared" si="23"/>
        <v>229928</v>
      </c>
      <c r="BW125">
        <f t="shared" si="23"/>
        <v>298200</v>
      </c>
      <c r="BX125">
        <f t="shared" si="23"/>
        <v>6401921</v>
      </c>
      <c r="BZ125">
        <f t="shared" si="24"/>
        <v>229928</v>
      </c>
      <c r="CA125">
        <f t="shared" si="24"/>
        <v>298200</v>
      </c>
      <c r="CB125">
        <f t="shared" si="24"/>
        <v>6401921</v>
      </c>
      <c r="CD125">
        <f t="shared" si="25"/>
        <v>229928</v>
      </c>
      <c r="CE125">
        <f t="shared" si="25"/>
        <v>298200</v>
      </c>
      <c r="CF125">
        <f t="shared" si="25"/>
        <v>6401921</v>
      </c>
      <c r="CH125" t="str">
        <f t="shared" si="32"/>
        <v>{{5,1,1,229928,0}|</v>
      </c>
      <c r="CI125" t="str">
        <f t="shared" si="32"/>
        <v>{5,1,2,298200,0}|</v>
      </c>
      <c r="CJ125" t="str">
        <f t="shared" si="32"/>
        <v>{5,1,3,6401921,3}}</v>
      </c>
      <c r="CK125" t="str">
        <f t="shared" si="32"/>
        <v/>
      </c>
      <c r="CL125" t="str">
        <f t="shared" si="32"/>
        <v>{{5,1,1,229928,0}|</v>
      </c>
      <c r="CM125" t="str">
        <f t="shared" si="32"/>
        <v>{5,1,2,298200,0}|</v>
      </c>
      <c r="CN125" t="str">
        <f t="shared" si="32"/>
        <v>{5,1,3,6401921,3}}</v>
      </c>
      <c r="CO125" t="str">
        <f t="shared" si="32"/>
        <v/>
      </c>
      <c r="CP125" t="str">
        <f t="shared" si="32"/>
        <v>{{5,1,1,229928,0}|</v>
      </c>
      <c r="CQ125" t="str">
        <f t="shared" si="32"/>
        <v>{5,1,2,298200,0}|</v>
      </c>
      <c r="CR125" t="str">
        <f t="shared" si="32"/>
        <v>{5,1,3,6401921,3}}</v>
      </c>
      <c r="CS125" t="str">
        <f t="shared" si="32"/>
        <v/>
      </c>
      <c r="CT125" t="str">
        <f t="shared" si="32"/>
        <v>{{5,1,1,229928,0}|</v>
      </c>
      <c r="CU125" t="str">
        <f t="shared" si="32"/>
        <v>{5,1,2,298200,0}|</v>
      </c>
      <c r="CV125" t="str">
        <f t="shared" si="32"/>
        <v>{5,1,3,6401921,3}}</v>
      </c>
    </row>
    <row r="126" spans="50:100" x14ac:dyDescent="0.15">
      <c r="AX126">
        <v>120</v>
      </c>
      <c r="AZ126">
        <f t="shared" si="31"/>
        <v>1</v>
      </c>
      <c r="BA126">
        <f t="shared" si="31"/>
        <v>1.5</v>
      </c>
      <c r="BB126">
        <f t="shared" si="31"/>
        <v>0.75</v>
      </c>
      <c r="BC126">
        <f t="shared" si="31"/>
        <v>1</v>
      </c>
      <c r="BE126">
        <v>500</v>
      </c>
      <c r="BF126">
        <v>500</v>
      </c>
      <c r="BG126">
        <v>500</v>
      </c>
      <c r="BH126">
        <v>500</v>
      </c>
      <c r="BN126">
        <f>'sheet1 (2)'!Y125</f>
        <v>3651800</v>
      </c>
      <c r="BO126">
        <f>'sheet1 (2)'!Z125</f>
        <v>4011000</v>
      </c>
      <c r="BP126">
        <f>'sheet1 (2)'!AA125</f>
        <v>86110354</v>
      </c>
      <c r="BR126">
        <f t="shared" si="22"/>
        <v>365180</v>
      </c>
      <c r="BS126">
        <f t="shared" si="22"/>
        <v>401100</v>
      </c>
      <c r="BT126">
        <f t="shared" si="22"/>
        <v>8611035</v>
      </c>
      <c r="BV126">
        <f t="shared" si="23"/>
        <v>365180</v>
      </c>
      <c r="BW126">
        <f t="shared" si="23"/>
        <v>401100</v>
      </c>
      <c r="BX126">
        <f t="shared" si="23"/>
        <v>8611035</v>
      </c>
      <c r="BZ126">
        <f t="shared" si="24"/>
        <v>365180</v>
      </c>
      <c r="CA126">
        <f t="shared" si="24"/>
        <v>401100</v>
      </c>
      <c r="CB126">
        <f t="shared" si="24"/>
        <v>8611035</v>
      </c>
      <c r="CD126">
        <f t="shared" si="25"/>
        <v>365180</v>
      </c>
      <c r="CE126">
        <f t="shared" si="25"/>
        <v>401100</v>
      </c>
      <c r="CF126">
        <f t="shared" si="25"/>
        <v>8611035</v>
      </c>
      <c r="CH126" t="str">
        <f t="shared" si="32"/>
        <v>{{5,1,1,365180,0}|</v>
      </c>
      <c r="CI126" t="str">
        <f t="shared" si="32"/>
        <v>{5,1,2,401100,0}|</v>
      </c>
      <c r="CJ126" t="str">
        <f t="shared" si="32"/>
        <v>{5,1,3,8611035,3}}</v>
      </c>
      <c r="CK126" t="str">
        <f t="shared" si="32"/>
        <v/>
      </c>
      <c r="CL126" t="str">
        <f t="shared" si="32"/>
        <v>{{5,1,1,365180,0}|</v>
      </c>
      <c r="CM126" t="str">
        <f t="shared" si="32"/>
        <v>{5,1,2,401100,0}|</v>
      </c>
      <c r="CN126" t="str">
        <f t="shared" si="32"/>
        <v>{5,1,3,8611035,3}}</v>
      </c>
      <c r="CO126" t="str">
        <f t="shared" si="32"/>
        <v/>
      </c>
      <c r="CP126" t="str">
        <f t="shared" si="32"/>
        <v>{{5,1,1,365180,0}|</v>
      </c>
      <c r="CQ126" t="str">
        <f t="shared" si="32"/>
        <v>{5,1,2,401100,0}|</v>
      </c>
      <c r="CR126" t="str">
        <f t="shared" si="32"/>
        <v>{5,1,3,8611035,3}}</v>
      </c>
      <c r="CS126" t="str">
        <f t="shared" si="32"/>
        <v/>
      </c>
      <c r="CT126" t="str">
        <f t="shared" si="32"/>
        <v>{{5,1,1,365180,0}|</v>
      </c>
      <c r="CU126" t="str">
        <f t="shared" si="32"/>
        <v>{5,1,2,401100,0}|</v>
      </c>
      <c r="CV126" t="str">
        <f t="shared" si="32"/>
        <v>{5,1,3,8611035,3}}</v>
      </c>
    </row>
    <row r="127" spans="50:100" x14ac:dyDescent="0.15">
      <c r="AX127">
        <v>121</v>
      </c>
      <c r="AZ127">
        <f t="shared" si="31"/>
        <v>1.5</v>
      </c>
      <c r="BA127">
        <f t="shared" si="31"/>
        <v>0.75</v>
      </c>
      <c r="BB127">
        <f t="shared" si="31"/>
        <v>1</v>
      </c>
      <c r="BC127">
        <f t="shared" si="31"/>
        <v>1</v>
      </c>
      <c r="BE127">
        <v>500</v>
      </c>
      <c r="BF127">
        <v>500</v>
      </c>
      <c r="BG127">
        <v>500</v>
      </c>
      <c r="BH127">
        <v>500</v>
      </c>
      <c r="BN127">
        <f>'sheet1 (2)'!Y126</f>
        <v>300559</v>
      </c>
      <c r="BO127">
        <f>'sheet1 (2)'!Z126</f>
        <v>112000</v>
      </c>
      <c r="BP127">
        <f>'sheet1 (2)'!AA126</f>
        <v>2404477</v>
      </c>
      <c r="BR127">
        <f t="shared" si="22"/>
        <v>30055</v>
      </c>
      <c r="BS127">
        <f t="shared" si="22"/>
        <v>11200</v>
      </c>
      <c r="BT127">
        <f t="shared" si="22"/>
        <v>240447</v>
      </c>
      <c r="BV127">
        <f t="shared" si="23"/>
        <v>30055</v>
      </c>
      <c r="BW127">
        <f t="shared" si="23"/>
        <v>11200</v>
      </c>
      <c r="BX127">
        <f t="shared" si="23"/>
        <v>240447</v>
      </c>
      <c r="BZ127">
        <f t="shared" si="24"/>
        <v>30055</v>
      </c>
      <c r="CA127">
        <f t="shared" si="24"/>
        <v>11200</v>
      </c>
      <c r="CB127">
        <f t="shared" si="24"/>
        <v>240447</v>
      </c>
      <c r="CD127">
        <f t="shared" si="25"/>
        <v>30055</v>
      </c>
      <c r="CE127">
        <f t="shared" si="25"/>
        <v>11200</v>
      </c>
      <c r="CF127">
        <f t="shared" si="25"/>
        <v>240447</v>
      </c>
      <c r="CH127" t="str">
        <f t="shared" si="32"/>
        <v>{{5,1,1,30055,0}|</v>
      </c>
      <c r="CI127" t="str">
        <f t="shared" si="32"/>
        <v>{5,1,2,11200,0}|</v>
      </c>
      <c r="CJ127" t="str">
        <f t="shared" si="32"/>
        <v>{5,1,3,240447,3}}</v>
      </c>
      <c r="CK127" t="str">
        <f t="shared" si="32"/>
        <v/>
      </c>
      <c r="CL127" t="str">
        <f t="shared" si="32"/>
        <v>{{5,1,1,30055,0}|</v>
      </c>
      <c r="CM127" t="str">
        <f t="shared" si="32"/>
        <v>{5,1,2,11200,0}|</v>
      </c>
      <c r="CN127" t="str">
        <f t="shared" si="32"/>
        <v>{5,1,3,240447,3}}</v>
      </c>
      <c r="CO127" t="str">
        <f t="shared" si="32"/>
        <v/>
      </c>
      <c r="CP127" t="str">
        <f t="shared" si="32"/>
        <v>{{5,1,1,30055,0}|</v>
      </c>
      <c r="CQ127" t="str">
        <f t="shared" si="32"/>
        <v>{5,1,2,11200,0}|</v>
      </c>
      <c r="CR127" t="str">
        <f t="shared" si="32"/>
        <v>{5,1,3,240447,3}}</v>
      </c>
      <c r="CS127" t="str">
        <f t="shared" si="32"/>
        <v/>
      </c>
      <c r="CT127" t="str">
        <f t="shared" si="32"/>
        <v>{{5,1,1,30055,0}|</v>
      </c>
      <c r="CU127" t="str">
        <f t="shared" si="32"/>
        <v>{5,1,2,11200,0}|</v>
      </c>
      <c r="CV127" t="str">
        <f t="shared" si="32"/>
        <v>{5,1,3,240447,3}}</v>
      </c>
    </row>
    <row r="128" spans="50:100" x14ac:dyDescent="0.15">
      <c r="AX128">
        <v>122</v>
      </c>
      <c r="AZ128">
        <f t="shared" si="31"/>
        <v>1.5</v>
      </c>
      <c r="BA128">
        <f t="shared" si="31"/>
        <v>0.75</v>
      </c>
      <c r="BB128">
        <f t="shared" si="31"/>
        <v>1</v>
      </c>
      <c r="BC128">
        <f t="shared" si="31"/>
        <v>1</v>
      </c>
      <c r="BE128">
        <v>500</v>
      </c>
      <c r="BF128">
        <v>500</v>
      </c>
      <c r="BG128">
        <v>500</v>
      </c>
      <c r="BH128">
        <v>500</v>
      </c>
      <c r="BN128">
        <f>'sheet1 (2)'!Y127</f>
        <v>390727</v>
      </c>
      <c r="BO128">
        <f>'sheet1 (2)'!Z127</f>
        <v>112000</v>
      </c>
      <c r="BP128">
        <f>'sheet1 (2)'!AA127</f>
        <v>2404477</v>
      </c>
      <c r="BR128">
        <f t="shared" si="22"/>
        <v>39072</v>
      </c>
      <c r="BS128">
        <f t="shared" si="22"/>
        <v>11200</v>
      </c>
      <c r="BT128">
        <f t="shared" si="22"/>
        <v>240447</v>
      </c>
      <c r="BV128">
        <f t="shared" si="23"/>
        <v>39072</v>
      </c>
      <c r="BW128">
        <f t="shared" si="23"/>
        <v>11200</v>
      </c>
      <c r="BX128">
        <f t="shared" si="23"/>
        <v>240447</v>
      </c>
      <c r="BZ128">
        <f t="shared" si="24"/>
        <v>39072</v>
      </c>
      <c r="CA128">
        <f t="shared" si="24"/>
        <v>11200</v>
      </c>
      <c r="CB128">
        <f t="shared" si="24"/>
        <v>240447</v>
      </c>
      <c r="CD128">
        <f t="shared" si="25"/>
        <v>39072</v>
      </c>
      <c r="CE128">
        <f t="shared" si="25"/>
        <v>11200</v>
      </c>
      <c r="CF128">
        <f t="shared" si="25"/>
        <v>240447</v>
      </c>
      <c r="CH128" t="str">
        <f t="shared" si="32"/>
        <v>{{5,1,1,39072,0}|</v>
      </c>
      <c r="CI128" t="str">
        <f t="shared" si="32"/>
        <v>{5,1,2,11200,0}|</v>
      </c>
      <c r="CJ128" t="str">
        <f t="shared" si="32"/>
        <v>{5,1,3,240447,3}}</v>
      </c>
      <c r="CK128" t="str">
        <f t="shared" si="32"/>
        <v/>
      </c>
      <c r="CL128" t="str">
        <f t="shared" si="32"/>
        <v>{{5,1,1,39072,0}|</v>
      </c>
      <c r="CM128" t="str">
        <f t="shared" si="32"/>
        <v>{5,1,2,11200,0}|</v>
      </c>
      <c r="CN128" t="str">
        <f t="shared" si="32"/>
        <v>{5,1,3,240447,3}}</v>
      </c>
      <c r="CO128" t="str">
        <f t="shared" si="32"/>
        <v/>
      </c>
      <c r="CP128" t="str">
        <f t="shared" si="32"/>
        <v>{{5,1,1,39072,0}|</v>
      </c>
      <c r="CQ128" t="str">
        <f t="shared" si="32"/>
        <v>{5,1,2,11200,0}|</v>
      </c>
      <c r="CR128" t="str">
        <f t="shared" si="32"/>
        <v>{5,1,3,240447,3}}</v>
      </c>
      <c r="CS128" t="str">
        <f t="shared" si="32"/>
        <v/>
      </c>
      <c r="CT128" t="str">
        <f t="shared" si="32"/>
        <v>{{5,1,1,39072,0}|</v>
      </c>
      <c r="CU128" t="str">
        <f t="shared" si="32"/>
        <v>{5,1,2,11200,0}|</v>
      </c>
      <c r="CV128" t="str">
        <f t="shared" si="32"/>
        <v>{5,1,3,240447,3}}</v>
      </c>
    </row>
    <row r="129" spans="50:100" x14ac:dyDescent="0.15">
      <c r="AX129">
        <v>123</v>
      </c>
      <c r="AZ129">
        <f t="shared" si="31"/>
        <v>3</v>
      </c>
      <c r="BA129">
        <f t="shared" si="31"/>
        <v>0.75</v>
      </c>
      <c r="BB129">
        <f t="shared" si="31"/>
        <v>1.5</v>
      </c>
      <c r="BC129">
        <f t="shared" si="31"/>
        <v>0.6</v>
      </c>
      <c r="BE129">
        <v>500</v>
      </c>
      <c r="BF129">
        <v>500</v>
      </c>
      <c r="BG129">
        <v>500</v>
      </c>
      <c r="BH129">
        <v>500</v>
      </c>
      <c r="BN129">
        <f>'sheet1 (2)'!Y128</f>
        <v>1683134</v>
      </c>
      <c r="BO129">
        <f>'sheet1 (2)'!Z128</f>
        <v>252000</v>
      </c>
      <c r="BP129">
        <f>'sheet1 (2)'!AA128</f>
        <v>5410074</v>
      </c>
      <c r="BR129">
        <f t="shared" si="22"/>
        <v>168313</v>
      </c>
      <c r="BS129">
        <f t="shared" si="22"/>
        <v>25200</v>
      </c>
      <c r="BT129">
        <f t="shared" si="22"/>
        <v>541007</v>
      </c>
      <c r="BV129">
        <f t="shared" si="23"/>
        <v>168313</v>
      </c>
      <c r="BW129">
        <f t="shared" si="23"/>
        <v>25200</v>
      </c>
      <c r="BX129">
        <f t="shared" si="23"/>
        <v>541007</v>
      </c>
      <c r="BZ129">
        <f t="shared" si="24"/>
        <v>168313</v>
      </c>
      <c r="CA129">
        <f t="shared" si="24"/>
        <v>25200</v>
      </c>
      <c r="CB129">
        <f t="shared" si="24"/>
        <v>541007</v>
      </c>
      <c r="CD129">
        <f t="shared" si="25"/>
        <v>168313</v>
      </c>
      <c r="CE129">
        <f t="shared" si="25"/>
        <v>25200</v>
      </c>
      <c r="CF129">
        <f t="shared" si="25"/>
        <v>541007</v>
      </c>
      <c r="CH129" t="str">
        <f t="shared" si="32"/>
        <v>{{5,1,1,168313,0}|</v>
      </c>
      <c r="CI129" t="str">
        <f t="shared" si="32"/>
        <v>{5,1,2,25200,0}|</v>
      </c>
      <c r="CJ129" t="str">
        <f t="shared" si="32"/>
        <v>{5,1,3,541007,3}}</v>
      </c>
      <c r="CK129" t="str">
        <f t="shared" si="32"/>
        <v/>
      </c>
      <c r="CL129" t="str">
        <f t="shared" si="32"/>
        <v>{{5,1,1,168313,0}|</v>
      </c>
      <c r="CM129" t="str">
        <f t="shared" si="32"/>
        <v>{5,1,2,25200,0}|</v>
      </c>
      <c r="CN129" t="str">
        <f t="shared" si="32"/>
        <v>{5,1,3,541007,3}}</v>
      </c>
      <c r="CO129" t="str">
        <f t="shared" si="32"/>
        <v/>
      </c>
      <c r="CP129" t="str">
        <f t="shared" si="32"/>
        <v>{{5,1,1,168313,0}|</v>
      </c>
      <c r="CQ129" t="str">
        <f t="shared" si="32"/>
        <v>{5,1,2,25200,0}|</v>
      </c>
      <c r="CR129" t="str">
        <f t="shared" si="32"/>
        <v>{5,1,3,541007,3}}</v>
      </c>
      <c r="CS129" t="str">
        <f t="shared" si="32"/>
        <v/>
      </c>
      <c r="CT129" t="str">
        <f t="shared" si="32"/>
        <v>{{5,1,1,168313,0}|</v>
      </c>
      <c r="CU129" t="str">
        <f t="shared" si="32"/>
        <v>{5,1,2,25200,0}|</v>
      </c>
      <c r="CV129" t="str">
        <f t="shared" si="32"/>
        <v>{5,1,3,541007,3}}</v>
      </c>
    </row>
    <row r="130" spans="50:100" x14ac:dyDescent="0.15">
      <c r="AX130">
        <v>124</v>
      </c>
      <c r="AZ130">
        <f t="shared" si="31"/>
        <v>0</v>
      </c>
      <c r="BA130">
        <f t="shared" si="31"/>
        <v>0.6</v>
      </c>
      <c r="BB130">
        <f t="shared" si="31"/>
        <v>0.6</v>
      </c>
      <c r="BC130">
        <f t="shared" si="31"/>
        <v>1.5</v>
      </c>
      <c r="BE130">
        <v>500</v>
      </c>
      <c r="BF130">
        <v>500</v>
      </c>
      <c r="BG130">
        <v>500</v>
      </c>
      <c r="BH130">
        <v>500</v>
      </c>
      <c r="BN130">
        <f>'sheet1 (2)'!Y129</f>
        <v>3306156</v>
      </c>
      <c r="BO130">
        <f>'sheet1 (2)'!Z129</f>
        <v>420000</v>
      </c>
      <c r="BP130">
        <f>'sheet1 (2)'!AA129</f>
        <v>9016791</v>
      </c>
      <c r="BR130">
        <f t="shared" si="22"/>
        <v>330615</v>
      </c>
      <c r="BS130">
        <f t="shared" si="22"/>
        <v>42000</v>
      </c>
      <c r="BT130">
        <f t="shared" si="22"/>
        <v>901679</v>
      </c>
      <c r="BV130">
        <f t="shared" si="23"/>
        <v>330615</v>
      </c>
      <c r="BW130">
        <f t="shared" si="23"/>
        <v>42000</v>
      </c>
      <c r="BX130">
        <f t="shared" si="23"/>
        <v>901679</v>
      </c>
      <c r="BZ130">
        <f t="shared" si="24"/>
        <v>330615</v>
      </c>
      <c r="CA130">
        <f t="shared" si="24"/>
        <v>42000</v>
      </c>
      <c r="CB130">
        <f t="shared" si="24"/>
        <v>901679</v>
      </c>
      <c r="CD130">
        <f t="shared" si="25"/>
        <v>330615</v>
      </c>
      <c r="CE130">
        <f t="shared" si="25"/>
        <v>42000</v>
      </c>
      <c r="CF130">
        <f t="shared" si="25"/>
        <v>901679</v>
      </c>
      <c r="CH130" t="str">
        <f t="shared" si="32"/>
        <v>{{5,1,1,330615,0}|</v>
      </c>
      <c r="CI130" t="str">
        <f t="shared" si="32"/>
        <v>{5,1,2,42000,0}|</v>
      </c>
      <c r="CJ130" t="str">
        <f t="shared" si="32"/>
        <v>{5,1,3,901679,3}}</v>
      </c>
      <c r="CK130" t="str">
        <f t="shared" si="32"/>
        <v/>
      </c>
      <c r="CL130" t="str">
        <f t="shared" si="32"/>
        <v>{{5,1,1,330615,0}|</v>
      </c>
      <c r="CM130" t="str">
        <f t="shared" si="32"/>
        <v>{5,1,2,42000,0}|</v>
      </c>
      <c r="CN130" t="str">
        <f t="shared" si="32"/>
        <v>{5,1,3,901679,3}}</v>
      </c>
      <c r="CO130" t="str">
        <f t="shared" si="32"/>
        <v/>
      </c>
      <c r="CP130" t="str">
        <f t="shared" si="32"/>
        <v>{{5,1,1,330615,0}|</v>
      </c>
      <c r="CQ130" t="str">
        <f t="shared" si="32"/>
        <v>{5,1,2,42000,0}|</v>
      </c>
      <c r="CR130" t="str">
        <f t="shared" si="32"/>
        <v>{5,1,3,901679,3}}</v>
      </c>
      <c r="CS130" t="str">
        <f t="shared" si="32"/>
        <v/>
      </c>
      <c r="CT130" t="str">
        <f t="shared" si="32"/>
        <v>{{5,1,1,330615,0}|</v>
      </c>
      <c r="CU130" t="str">
        <f t="shared" si="32"/>
        <v>{5,1,2,42000,0}|</v>
      </c>
      <c r="CV130" t="str">
        <f t="shared" si="32"/>
        <v>{5,1,3,901679,3}}</v>
      </c>
    </row>
    <row r="131" spans="50:100" x14ac:dyDescent="0.15">
      <c r="AX131">
        <v>125</v>
      </c>
      <c r="AZ131">
        <f t="shared" si="31"/>
        <v>1.5</v>
      </c>
      <c r="BA131">
        <f t="shared" si="31"/>
        <v>0.75</v>
      </c>
      <c r="BB131">
        <f t="shared" si="31"/>
        <v>0.75</v>
      </c>
      <c r="BC131">
        <f t="shared" si="31"/>
        <v>1.5</v>
      </c>
      <c r="BE131">
        <v>500</v>
      </c>
      <c r="BF131">
        <v>500</v>
      </c>
      <c r="BG131">
        <v>500</v>
      </c>
      <c r="BH131">
        <v>500</v>
      </c>
      <c r="BN131">
        <f>'sheet1 (2)'!Y130</f>
        <v>3847164</v>
      </c>
      <c r="BO131">
        <f>'sheet1 (2)'!Z130</f>
        <v>2464000</v>
      </c>
      <c r="BP131">
        <f>'sheet1 (2)'!AA130</f>
        <v>52898507</v>
      </c>
      <c r="BR131">
        <f t="shared" si="22"/>
        <v>384716</v>
      </c>
      <c r="BS131">
        <f t="shared" si="22"/>
        <v>246400</v>
      </c>
      <c r="BT131">
        <f t="shared" si="22"/>
        <v>5289850</v>
      </c>
      <c r="BV131">
        <f t="shared" si="23"/>
        <v>384716</v>
      </c>
      <c r="BW131">
        <f t="shared" si="23"/>
        <v>246400</v>
      </c>
      <c r="BX131">
        <f t="shared" si="23"/>
        <v>5289850</v>
      </c>
      <c r="BZ131">
        <f t="shared" si="24"/>
        <v>384716</v>
      </c>
      <c r="CA131">
        <f t="shared" si="24"/>
        <v>246400</v>
      </c>
      <c r="CB131">
        <f t="shared" si="24"/>
        <v>5289850</v>
      </c>
      <c r="CD131">
        <f t="shared" si="25"/>
        <v>384716</v>
      </c>
      <c r="CE131">
        <f t="shared" si="25"/>
        <v>246400</v>
      </c>
      <c r="CF131">
        <f t="shared" si="25"/>
        <v>5289850</v>
      </c>
      <c r="CH131" t="str">
        <f t="shared" si="32"/>
        <v>{{5,1,1,384716,0}|</v>
      </c>
      <c r="CI131" t="str">
        <f t="shared" si="32"/>
        <v>{5,1,2,246400,0}|</v>
      </c>
      <c r="CJ131" t="str">
        <f t="shared" si="32"/>
        <v>{5,1,3,5289850,3}}</v>
      </c>
      <c r="CK131" t="str">
        <f t="shared" si="32"/>
        <v/>
      </c>
      <c r="CL131" t="str">
        <f t="shared" si="32"/>
        <v>{{5,1,1,384716,0}|</v>
      </c>
      <c r="CM131" t="str">
        <f t="shared" si="32"/>
        <v>{5,1,2,246400,0}|</v>
      </c>
      <c r="CN131" t="str">
        <f t="shared" si="32"/>
        <v>{5,1,3,5289850,3}}</v>
      </c>
      <c r="CO131" t="str">
        <f t="shared" si="32"/>
        <v/>
      </c>
      <c r="CP131" t="str">
        <f t="shared" si="32"/>
        <v>{{5,1,1,384716,0}|</v>
      </c>
      <c r="CQ131" t="str">
        <f t="shared" si="32"/>
        <v>{5,1,2,246400,0}|</v>
      </c>
      <c r="CR131" t="str">
        <f t="shared" si="32"/>
        <v>{5,1,3,5289850,3}}</v>
      </c>
      <c r="CS131" t="str">
        <f t="shared" si="32"/>
        <v/>
      </c>
      <c r="CT131" t="str">
        <f t="shared" si="32"/>
        <v>{{5,1,1,384716,0}|</v>
      </c>
      <c r="CU131" t="str">
        <f t="shared" si="32"/>
        <v>{5,1,2,246400,0}|</v>
      </c>
      <c r="CV131" t="str">
        <f t="shared" si="32"/>
        <v>{5,1,3,5289850,3}}</v>
      </c>
    </row>
    <row r="132" spans="50:100" x14ac:dyDescent="0.15">
      <c r="AX132">
        <v>126</v>
      </c>
      <c r="AZ132">
        <f t="shared" ref="AZ132:BC147" si="33">AZ72</f>
        <v>1</v>
      </c>
      <c r="BA132">
        <f t="shared" si="33"/>
        <v>0.6</v>
      </c>
      <c r="BB132">
        <f t="shared" si="33"/>
        <v>1</v>
      </c>
      <c r="BC132">
        <f t="shared" si="33"/>
        <v>3</v>
      </c>
      <c r="BE132">
        <v>500</v>
      </c>
      <c r="BF132">
        <v>500</v>
      </c>
      <c r="BG132">
        <v>500</v>
      </c>
      <c r="BH132">
        <v>500</v>
      </c>
      <c r="BN132">
        <f>'sheet1 (2)'!Y131</f>
        <v>5770746</v>
      </c>
      <c r="BO132">
        <f>'sheet1 (2)'!Z131</f>
        <v>2800000</v>
      </c>
      <c r="BP132">
        <f>'sheet1 (2)'!AA131</f>
        <v>60111940</v>
      </c>
      <c r="BR132">
        <f t="shared" si="22"/>
        <v>577074</v>
      </c>
      <c r="BS132">
        <f t="shared" si="22"/>
        <v>280000</v>
      </c>
      <c r="BT132">
        <f t="shared" si="22"/>
        <v>6011194</v>
      </c>
      <c r="BV132">
        <f t="shared" si="23"/>
        <v>577074</v>
      </c>
      <c r="BW132">
        <f t="shared" si="23"/>
        <v>280000</v>
      </c>
      <c r="BX132">
        <f t="shared" si="23"/>
        <v>6011194</v>
      </c>
      <c r="BZ132">
        <f t="shared" si="24"/>
        <v>577074</v>
      </c>
      <c r="CA132">
        <f t="shared" si="24"/>
        <v>280000</v>
      </c>
      <c r="CB132">
        <f t="shared" si="24"/>
        <v>6011194</v>
      </c>
      <c r="CD132">
        <f t="shared" si="25"/>
        <v>577074</v>
      </c>
      <c r="CE132">
        <f t="shared" si="25"/>
        <v>280000</v>
      </c>
      <c r="CF132">
        <f t="shared" si="25"/>
        <v>6011194</v>
      </c>
      <c r="CH132" t="str">
        <f t="shared" si="32"/>
        <v>{{5,1,1,577074,0}|</v>
      </c>
      <c r="CI132" t="str">
        <f t="shared" si="32"/>
        <v>{5,1,2,280000,0}|</v>
      </c>
      <c r="CJ132" t="str">
        <f t="shared" si="32"/>
        <v>{5,1,3,6011194,3}}</v>
      </c>
      <c r="CK132" t="str">
        <f t="shared" si="32"/>
        <v/>
      </c>
      <c r="CL132" t="str">
        <f t="shared" si="32"/>
        <v>{{5,1,1,577074,0}|</v>
      </c>
      <c r="CM132" t="str">
        <f t="shared" si="32"/>
        <v>{5,1,2,280000,0}|</v>
      </c>
      <c r="CN132" t="str">
        <f t="shared" si="32"/>
        <v>{5,1,3,6011194,3}}</v>
      </c>
      <c r="CO132" t="str">
        <f t="shared" si="32"/>
        <v/>
      </c>
      <c r="CP132" t="str">
        <f t="shared" si="32"/>
        <v>{{5,1,1,577074,0}|</v>
      </c>
      <c r="CQ132" t="str">
        <f t="shared" si="32"/>
        <v>{5,1,2,280000,0}|</v>
      </c>
      <c r="CR132" t="str">
        <f t="shared" si="32"/>
        <v>{5,1,3,6011194,3}}</v>
      </c>
      <c r="CS132" t="str">
        <f t="shared" si="32"/>
        <v/>
      </c>
      <c r="CT132" t="str">
        <f t="shared" si="32"/>
        <v>{{5,1,1,577074,0}|</v>
      </c>
      <c r="CU132" t="str">
        <f t="shared" si="32"/>
        <v>{5,1,2,280000,0}|</v>
      </c>
      <c r="CV132" t="str">
        <f t="shared" si="32"/>
        <v>{5,1,3,6011194,3}}</v>
      </c>
    </row>
    <row r="133" spans="50:100" x14ac:dyDescent="0.15">
      <c r="AX133">
        <v>127</v>
      </c>
      <c r="AZ133">
        <f t="shared" si="33"/>
        <v>1</v>
      </c>
      <c r="BA133">
        <f t="shared" si="33"/>
        <v>0.5</v>
      </c>
      <c r="BB133">
        <f t="shared" si="33"/>
        <v>1.5</v>
      </c>
      <c r="BC133">
        <f t="shared" si="33"/>
        <v>3</v>
      </c>
      <c r="BE133">
        <v>500</v>
      </c>
      <c r="BF133">
        <v>500</v>
      </c>
      <c r="BG133">
        <v>500</v>
      </c>
      <c r="BH133">
        <v>500</v>
      </c>
      <c r="BN133">
        <f>'sheet1 (2)'!Y132</f>
        <v>13465074</v>
      </c>
      <c r="BO133">
        <f>'sheet1 (2)'!Z132</f>
        <v>17920000</v>
      </c>
      <c r="BP133">
        <f>'sheet1 (2)'!AA132</f>
        <v>384716417</v>
      </c>
      <c r="BR133">
        <f t="shared" si="22"/>
        <v>1346507</v>
      </c>
      <c r="BS133">
        <f t="shared" si="22"/>
        <v>1792000</v>
      </c>
      <c r="BT133">
        <f t="shared" si="22"/>
        <v>38471641</v>
      </c>
      <c r="BV133">
        <f t="shared" si="23"/>
        <v>1346507</v>
      </c>
      <c r="BW133">
        <f t="shared" si="23"/>
        <v>1792000</v>
      </c>
      <c r="BX133">
        <f t="shared" si="23"/>
        <v>38471641</v>
      </c>
      <c r="BZ133">
        <f t="shared" si="24"/>
        <v>1346507</v>
      </c>
      <c r="CA133">
        <f t="shared" si="24"/>
        <v>1792000</v>
      </c>
      <c r="CB133">
        <f t="shared" si="24"/>
        <v>38471641</v>
      </c>
      <c r="CD133">
        <f t="shared" si="25"/>
        <v>1346507</v>
      </c>
      <c r="CE133">
        <f t="shared" si="25"/>
        <v>1792000</v>
      </c>
      <c r="CF133">
        <f t="shared" si="25"/>
        <v>38471641</v>
      </c>
      <c r="CH133" t="str">
        <f t="shared" si="32"/>
        <v>{{5,1,1,1346507,0}|</v>
      </c>
      <c r="CI133" t="str">
        <f t="shared" si="32"/>
        <v>{5,1,2,1792000,0}|</v>
      </c>
      <c r="CJ133" t="str">
        <f t="shared" si="32"/>
        <v>{5,1,3,38471641,3}}</v>
      </c>
      <c r="CK133" t="str">
        <f t="shared" si="32"/>
        <v/>
      </c>
      <c r="CL133" t="str">
        <f t="shared" si="32"/>
        <v>{{5,1,1,1346507,0}|</v>
      </c>
      <c r="CM133" t="str">
        <f t="shared" si="32"/>
        <v>{5,1,2,1792000,0}|</v>
      </c>
      <c r="CN133" t="str">
        <f t="shared" si="32"/>
        <v>{5,1,3,38471641,3}}</v>
      </c>
      <c r="CO133" t="str">
        <f t="shared" si="32"/>
        <v/>
      </c>
      <c r="CP133" t="str">
        <f t="shared" si="32"/>
        <v>{{5,1,1,1346507,0}|</v>
      </c>
      <c r="CQ133" t="str">
        <f t="shared" si="32"/>
        <v>{5,1,2,1792000,0}|</v>
      </c>
      <c r="CR133" t="str">
        <f t="shared" si="32"/>
        <v>{5,1,3,38471641,3}}</v>
      </c>
      <c r="CS133" t="str">
        <f t="shared" si="32"/>
        <v/>
      </c>
      <c r="CT133" t="str">
        <f t="shared" si="32"/>
        <v>{{5,1,1,1346507,0}|</v>
      </c>
      <c r="CU133" t="str">
        <f t="shared" si="32"/>
        <v>{5,1,2,1792000,0}|</v>
      </c>
      <c r="CV133" t="str">
        <f t="shared" si="32"/>
        <v>{5,1,3,38471641,3}}</v>
      </c>
    </row>
    <row r="134" spans="50:100" x14ac:dyDescent="0.15">
      <c r="AX134">
        <v>128</v>
      </c>
      <c r="AZ134">
        <f t="shared" si="33"/>
        <v>1</v>
      </c>
      <c r="BA134">
        <f t="shared" si="33"/>
        <v>0.5</v>
      </c>
      <c r="BB134">
        <f t="shared" si="33"/>
        <v>1</v>
      </c>
      <c r="BC134">
        <f t="shared" si="33"/>
        <v>0</v>
      </c>
      <c r="BE134">
        <v>500</v>
      </c>
      <c r="BF134">
        <v>500</v>
      </c>
      <c r="BG134">
        <v>500</v>
      </c>
      <c r="BH134">
        <v>500</v>
      </c>
      <c r="BN134">
        <f>'sheet1 (2)'!Y133</f>
        <v>15388656</v>
      </c>
      <c r="BO134">
        <f>'sheet1 (2)'!Z133</f>
        <v>22400000</v>
      </c>
      <c r="BP134">
        <f>'sheet1 (2)'!AA133</f>
        <v>480895522</v>
      </c>
      <c r="BR134">
        <f t="shared" si="22"/>
        <v>1538865</v>
      </c>
      <c r="BS134">
        <f t="shared" si="22"/>
        <v>2240000</v>
      </c>
      <c r="BT134">
        <f t="shared" si="22"/>
        <v>48089552</v>
      </c>
      <c r="BV134">
        <f t="shared" si="23"/>
        <v>1538865</v>
      </c>
      <c r="BW134">
        <f t="shared" si="23"/>
        <v>2240000</v>
      </c>
      <c r="BX134">
        <f t="shared" si="23"/>
        <v>48089552</v>
      </c>
      <c r="BZ134">
        <f t="shared" si="24"/>
        <v>1538865</v>
      </c>
      <c r="CA134">
        <f t="shared" si="24"/>
        <v>2240000</v>
      </c>
      <c r="CB134">
        <f t="shared" si="24"/>
        <v>48089552</v>
      </c>
      <c r="CD134">
        <f t="shared" si="25"/>
        <v>1538865</v>
      </c>
      <c r="CE134">
        <f t="shared" si="25"/>
        <v>2240000</v>
      </c>
      <c r="CF134">
        <f t="shared" si="25"/>
        <v>48089552</v>
      </c>
      <c r="CH134" t="str">
        <f t="shared" si="32"/>
        <v>{{5,1,1,1538865,0}|</v>
      </c>
      <c r="CI134" t="str">
        <f t="shared" si="32"/>
        <v>{5,1,2,2240000,0}|</v>
      </c>
      <c r="CJ134" t="str">
        <f t="shared" si="32"/>
        <v>{5,1,3,48089552,3}}</v>
      </c>
      <c r="CK134" t="str">
        <f t="shared" si="32"/>
        <v/>
      </c>
      <c r="CL134" t="str">
        <f t="shared" si="32"/>
        <v>{{5,1,1,1538865,0}|</v>
      </c>
      <c r="CM134" t="str">
        <f t="shared" si="32"/>
        <v>{5,1,2,2240000,0}|</v>
      </c>
      <c r="CN134" t="str">
        <f t="shared" si="32"/>
        <v>{5,1,3,48089552,3}}</v>
      </c>
      <c r="CO134" t="str">
        <f t="shared" si="32"/>
        <v/>
      </c>
      <c r="CP134" t="str">
        <f t="shared" si="32"/>
        <v>{{5,1,1,1538865,0}|</v>
      </c>
      <c r="CQ134" t="str">
        <f t="shared" si="32"/>
        <v>{5,1,2,2240000,0}|</v>
      </c>
      <c r="CR134" t="str">
        <f t="shared" si="32"/>
        <v>{5,1,3,48089552,3}}</v>
      </c>
      <c r="CS134" t="str">
        <f t="shared" si="32"/>
        <v/>
      </c>
      <c r="CT134" t="str">
        <f t="shared" si="32"/>
        <v>{{5,1,1,1538865,0}|</v>
      </c>
      <c r="CU134" t="str">
        <f t="shared" si="32"/>
        <v>{5,1,2,2240000,0}|</v>
      </c>
      <c r="CV134" t="str">
        <f t="shared" si="32"/>
        <v>{5,1,3,48089552,3}}</v>
      </c>
    </row>
    <row r="135" spans="50:100" x14ac:dyDescent="0.15">
      <c r="AX135">
        <v>129</v>
      </c>
      <c r="AZ135">
        <f t="shared" si="33"/>
        <v>3</v>
      </c>
      <c r="BA135">
        <f t="shared" si="33"/>
        <v>0.6</v>
      </c>
      <c r="BB135">
        <f t="shared" si="33"/>
        <v>0.6</v>
      </c>
      <c r="BC135">
        <f t="shared" si="33"/>
        <v>3</v>
      </c>
      <c r="BE135">
        <v>500</v>
      </c>
      <c r="BF135">
        <v>500</v>
      </c>
      <c r="BG135">
        <v>500</v>
      </c>
      <c r="BH135">
        <v>500</v>
      </c>
      <c r="BN135">
        <f>'sheet1 (2)'!Y134</f>
        <v>14727425</v>
      </c>
      <c r="BO135">
        <f>'sheet1 (2)'!Z134</f>
        <v>24500000</v>
      </c>
      <c r="BP135">
        <f>'sheet1 (2)'!AA134</f>
        <v>525979477</v>
      </c>
      <c r="BR135">
        <f t="shared" si="22"/>
        <v>1472742</v>
      </c>
      <c r="BS135">
        <f t="shared" si="22"/>
        <v>2450000</v>
      </c>
      <c r="BT135">
        <f t="shared" si="22"/>
        <v>52597947</v>
      </c>
      <c r="BV135">
        <f t="shared" si="23"/>
        <v>1472742</v>
      </c>
      <c r="BW135">
        <f t="shared" si="23"/>
        <v>2450000</v>
      </c>
      <c r="BX135">
        <f t="shared" si="23"/>
        <v>52597947</v>
      </c>
      <c r="BZ135">
        <f t="shared" si="24"/>
        <v>1472742</v>
      </c>
      <c r="CA135">
        <f t="shared" si="24"/>
        <v>2450000</v>
      </c>
      <c r="CB135">
        <f t="shared" si="24"/>
        <v>52597947</v>
      </c>
      <c r="CD135">
        <f t="shared" si="25"/>
        <v>1472742</v>
      </c>
      <c r="CE135">
        <f t="shared" si="25"/>
        <v>2450000</v>
      </c>
      <c r="CF135">
        <f t="shared" si="25"/>
        <v>52597947</v>
      </c>
      <c r="CH135" t="str">
        <f t="shared" si="32"/>
        <v>{{5,1,1,1472742,0}|</v>
      </c>
      <c r="CI135" t="str">
        <f t="shared" si="32"/>
        <v>{5,1,2,2450000,0}|</v>
      </c>
      <c r="CJ135" t="str">
        <f t="shared" si="32"/>
        <v>{5,1,3,52597947,3}}</v>
      </c>
      <c r="CK135" t="str">
        <f t="shared" si="32"/>
        <v/>
      </c>
      <c r="CL135" t="str">
        <f t="shared" si="32"/>
        <v>{{5,1,1,1472742,0}|</v>
      </c>
      <c r="CM135" t="str">
        <f t="shared" si="32"/>
        <v>{5,1,2,2450000,0}|</v>
      </c>
      <c r="CN135" t="str">
        <f t="shared" si="32"/>
        <v>{5,1,3,52597947,3}}</v>
      </c>
      <c r="CO135" t="str">
        <f t="shared" si="32"/>
        <v/>
      </c>
      <c r="CP135" t="str">
        <f t="shared" si="32"/>
        <v>{{5,1,1,1472742,0}|</v>
      </c>
      <c r="CQ135" t="str">
        <f t="shared" si="32"/>
        <v>{5,1,2,2450000,0}|</v>
      </c>
      <c r="CR135" t="str">
        <f t="shared" si="32"/>
        <v>{5,1,3,52597947,3}}</v>
      </c>
      <c r="CS135" t="str">
        <f t="shared" si="32"/>
        <v/>
      </c>
      <c r="CT135" t="str">
        <f t="shared" si="32"/>
        <v>{{5,1,1,1472742,0}|</v>
      </c>
      <c r="CU135" t="str">
        <f t="shared" si="32"/>
        <v>{5,1,2,2450000,0}|</v>
      </c>
      <c r="CV135" t="str">
        <f t="shared" si="32"/>
        <v>{5,1,3,52597947,3}}</v>
      </c>
    </row>
    <row r="136" spans="50:100" x14ac:dyDescent="0.15">
      <c r="AX136">
        <v>130</v>
      </c>
      <c r="AZ136">
        <f t="shared" si="33"/>
        <v>3</v>
      </c>
      <c r="BA136">
        <f t="shared" si="33"/>
        <v>0.42857142857142855</v>
      </c>
      <c r="BB136">
        <f t="shared" si="33"/>
        <v>1</v>
      </c>
      <c r="BC136">
        <f t="shared" si="33"/>
        <v>3</v>
      </c>
      <c r="BE136">
        <v>500</v>
      </c>
      <c r="BF136">
        <v>500</v>
      </c>
      <c r="BG136">
        <v>500</v>
      </c>
      <c r="BH136">
        <v>500</v>
      </c>
      <c r="BN136">
        <f>'sheet1 (2)'!Y135</f>
        <v>21640298</v>
      </c>
      <c r="BO136">
        <f>'sheet1 (2)'!Z135</f>
        <v>25200000</v>
      </c>
      <c r="BP136">
        <f>'sheet1 (2)'!AA135</f>
        <v>541007462</v>
      </c>
      <c r="BR136">
        <f t="shared" ref="BR136:BT199" si="34">INT(BN136/5*$BE136/1000)</f>
        <v>2164029</v>
      </c>
      <c r="BS136">
        <f t="shared" si="34"/>
        <v>2520000</v>
      </c>
      <c r="BT136">
        <f t="shared" si="34"/>
        <v>54100746</v>
      </c>
      <c r="BV136">
        <f t="shared" ref="BV136:BX199" si="35">INT(BN136/5*$BF136/1000)</f>
        <v>2164029</v>
      </c>
      <c r="BW136">
        <f t="shared" si="35"/>
        <v>2520000</v>
      </c>
      <c r="BX136">
        <f t="shared" si="35"/>
        <v>54100746</v>
      </c>
      <c r="BZ136">
        <f t="shared" ref="BZ136:CB199" si="36">INT(BN136/5*$BG136/1000)</f>
        <v>2164029</v>
      </c>
      <c r="CA136">
        <f t="shared" si="36"/>
        <v>2520000</v>
      </c>
      <c r="CB136">
        <f t="shared" si="36"/>
        <v>54100746</v>
      </c>
      <c r="CD136">
        <f t="shared" ref="CD136:CF199" si="37">INT(BN136/5*$BH136/1000)</f>
        <v>2164029</v>
      </c>
      <c r="CE136">
        <f t="shared" si="37"/>
        <v>2520000</v>
      </c>
      <c r="CF136">
        <f t="shared" si="37"/>
        <v>54100746</v>
      </c>
      <c r="CH136" t="str">
        <f t="shared" si="32"/>
        <v>{{5,1,1,2164029,0}|</v>
      </c>
      <c r="CI136" t="str">
        <f t="shared" si="32"/>
        <v>{5,1,2,2520000,0}|</v>
      </c>
      <c r="CJ136" t="str">
        <f t="shared" si="32"/>
        <v>{5,1,3,54100746,3}}</v>
      </c>
      <c r="CK136" t="str">
        <f t="shared" si="32"/>
        <v/>
      </c>
      <c r="CL136" t="str">
        <f t="shared" si="32"/>
        <v>{{5,1,1,2164029,0}|</v>
      </c>
      <c r="CM136" t="str">
        <f t="shared" si="32"/>
        <v>{5,1,2,2520000,0}|</v>
      </c>
      <c r="CN136" t="str">
        <f t="shared" si="32"/>
        <v>{5,1,3,54100746,3}}</v>
      </c>
      <c r="CO136" t="str">
        <f t="shared" si="32"/>
        <v/>
      </c>
      <c r="CP136" t="str">
        <f t="shared" si="32"/>
        <v>{{5,1,1,2164029,0}|</v>
      </c>
      <c r="CQ136" t="str">
        <f t="shared" si="32"/>
        <v>{5,1,2,2520000,0}|</v>
      </c>
      <c r="CR136" t="str">
        <f t="shared" si="32"/>
        <v>{5,1,3,54100746,3}}</v>
      </c>
      <c r="CS136" t="str">
        <f t="shared" si="32"/>
        <v/>
      </c>
      <c r="CT136" t="str">
        <f t="shared" si="32"/>
        <v>{{5,1,1,2164029,0}|</v>
      </c>
      <c r="CU136" t="str">
        <f t="shared" si="32"/>
        <v>{5,1,2,2520000,0}|</v>
      </c>
      <c r="CV136" t="str">
        <f t="shared" si="32"/>
        <v>{5,1,3,54100746,3}}</v>
      </c>
    </row>
    <row r="137" spans="50:100" x14ac:dyDescent="0.15">
      <c r="AX137">
        <v>131</v>
      </c>
      <c r="AZ137">
        <f t="shared" si="33"/>
        <v>3</v>
      </c>
      <c r="BA137">
        <f t="shared" si="33"/>
        <v>0.6</v>
      </c>
      <c r="BB137">
        <f t="shared" si="33"/>
        <v>3</v>
      </c>
      <c r="BC137">
        <f t="shared" si="33"/>
        <v>0.6</v>
      </c>
      <c r="BE137">
        <v>500</v>
      </c>
      <c r="BF137">
        <v>500</v>
      </c>
      <c r="BG137">
        <v>500</v>
      </c>
      <c r="BH137">
        <v>500</v>
      </c>
      <c r="BN137">
        <f>'sheet1 (2)'!Y136</f>
        <v>25247014</v>
      </c>
      <c r="BO137">
        <f>'sheet1 (2)'!Z136</f>
        <v>26880000</v>
      </c>
      <c r="BP137">
        <f>'sheet1 (2)'!AA136</f>
        <v>577074626</v>
      </c>
      <c r="BR137">
        <f t="shared" si="34"/>
        <v>2524701</v>
      </c>
      <c r="BS137">
        <f t="shared" si="34"/>
        <v>2688000</v>
      </c>
      <c r="BT137">
        <f t="shared" si="34"/>
        <v>57707462</v>
      </c>
      <c r="BV137">
        <f t="shared" si="35"/>
        <v>2524701</v>
      </c>
      <c r="BW137">
        <f t="shared" si="35"/>
        <v>2688000</v>
      </c>
      <c r="BX137">
        <f t="shared" si="35"/>
        <v>57707462</v>
      </c>
      <c r="BZ137">
        <f t="shared" si="36"/>
        <v>2524701</v>
      </c>
      <c r="CA137">
        <f t="shared" si="36"/>
        <v>2688000</v>
      </c>
      <c r="CB137">
        <f t="shared" si="36"/>
        <v>57707462</v>
      </c>
      <c r="CD137">
        <f t="shared" si="37"/>
        <v>2524701</v>
      </c>
      <c r="CE137">
        <f t="shared" si="37"/>
        <v>2688000</v>
      </c>
      <c r="CF137">
        <f t="shared" si="37"/>
        <v>57707462</v>
      </c>
      <c r="CH137" t="str">
        <f t="shared" si="32"/>
        <v>{{5,1,1,2524701,0}|</v>
      </c>
      <c r="CI137" t="str">
        <f t="shared" si="32"/>
        <v>{5,1,2,2688000,0}|</v>
      </c>
      <c r="CJ137" t="str">
        <f t="shared" si="32"/>
        <v>{5,1,3,57707462,3}}</v>
      </c>
      <c r="CK137" t="str">
        <f t="shared" si="32"/>
        <v/>
      </c>
      <c r="CL137" t="str">
        <f t="shared" si="32"/>
        <v>{{5,1,1,2524701,0}|</v>
      </c>
      <c r="CM137" t="str">
        <f t="shared" si="32"/>
        <v>{5,1,2,2688000,0}|</v>
      </c>
      <c r="CN137" t="str">
        <f t="shared" si="32"/>
        <v>{5,1,3,57707462,3}}</v>
      </c>
      <c r="CO137" t="str">
        <f t="shared" si="32"/>
        <v/>
      </c>
      <c r="CP137" t="str">
        <f t="shared" si="32"/>
        <v>{{5,1,1,2524701,0}|</v>
      </c>
      <c r="CQ137" t="str">
        <f t="shared" si="32"/>
        <v>{5,1,2,2688000,0}|</v>
      </c>
      <c r="CR137" t="str">
        <f t="shared" si="32"/>
        <v>{5,1,3,57707462,3}}</v>
      </c>
      <c r="CS137" t="str">
        <f t="shared" si="32"/>
        <v/>
      </c>
      <c r="CT137" t="str">
        <f t="shared" si="32"/>
        <v>{{5,1,1,2524701,0}|</v>
      </c>
      <c r="CU137" t="str">
        <f t="shared" si="32"/>
        <v>{5,1,2,2688000,0}|</v>
      </c>
      <c r="CV137" t="str">
        <f t="shared" si="32"/>
        <v>{5,1,3,57707462,3}}</v>
      </c>
    </row>
    <row r="138" spans="50:100" x14ac:dyDescent="0.15">
      <c r="AX138">
        <v>132</v>
      </c>
      <c r="AZ138">
        <f t="shared" si="33"/>
        <v>3</v>
      </c>
      <c r="BA138">
        <f t="shared" si="33"/>
        <v>0.6</v>
      </c>
      <c r="BB138">
        <f t="shared" si="33"/>
        <v>1.5</v>
      </c>
      <c r="BC138">
        <f t="shared" si="33"/>
        <v>0.75</v>
      </c>
      <c r="BE138">
        <v>500</v>
      </c>
      <c r="BF138">
        <v>500</v>
      </c>
      <c r="BG138">
        <v>500</v>
      </c>
      <c r="BH138">
        <v>500</v>
      </c>
      <c r="BN138">
        <f>'sheet1 (2)'!Y137</f>
        <v>1142126</v>
      </c>
      <c r="BO138">
        <f>'sheet1 (2)'!Z137</f>
        <v>266000</v>
      </c>
      <c r="BP138">
        <f>'sheet1 (2)'!AA137</f>
        <v>5710634</v>
      </c>
      <c r="BR138">
        <f t="shared" si="34"/>
        <v>114212</v>
      </c>
      <c r="BS138">
        <f t="shared" si="34"/>
        <v>26600</v>
      </c>
      <c r="BT138">
        <f t="shared" si="34"/>
        <v>571063</v>
      </c>
      <c r="BV138">
        <f t="shared" si="35"/>
        <v>114212</v>
      </c>
      <c r="BW138">
        <f t="shared" si="35"/>
        <v>26600</v>
      </c>
      <c r="BX138">
        <f t="shared" si="35"/>
        <v>571063</v>
      </c>
      <c r="BZ138">
        <f t="shared" si="36"/>
        <v>114212</v>
      </c>
      <c r="CA138">
        <f t="shared" si="36"/>
        <v>26600</v>
      </c>
      <c r="CB138">
        <f t="shared" si="36"/>
        <v>571063</v>
      </c>
      <c r="CD138">
        <f t="shared" si="37"/>
        <v>114212</v>
      </c>
      <c r="CE138">
        <f t="shared" si="37"/>
        <v>26600</v>
      </c>
      <c r="CF138">
        <f t="shared" si="37"/>
        <v>571063</v>
      </c>
      <c r="CH138" t="str">
        <f t="shared" si="32"/>
        <v>{{5,1,1,114212,0}|</v>
      </c>
      <c r="CI138" t="str">
        <f t="shared" si="32"/>
        <v>{5,1,2,26600,0}|</v>
      </c>
      <c r="CJ138" t="str">
        <f t="shared" si="32"/>
        <v>{5,1,3,571063,3}}</v>
      </c>
      <c r="CK138" t="str">
        <f t="shared" si="32"/>
        <v/>
      </c>
      <c r="CL138" t="str">
        <f t="shared" si="32"/>
        <v>{{5,1,1,114212,0}|</v>
      </c>
      <c r="CM138" t="str">
        <f t="shared" si="32"/>
        <v>{5,1,2,26600,0}|</v>
      </c>
      <c r="CN138" t="str">
        <f t="shared" si="32"/>
        <v>{5,1,3,571063,3}}</v>
      </c>
      <c r="CO138" t="str">
        <f t="shared" si="32"/>
        <v/>
      </c>
      <c r="CP138" t="str">
        <f t="shared" si="32"/>
        <v>{{5,1,1,114212,0}|</v>
      </c>
      <c r="CQ138" t="str">
        <f t="shared" si="32"/>
        <v>{5,1,2,26600,0}|</v>
      </c>
      <c r="CR138" t="str">
        <f t="shared" si="32"/>
        <v>{5,1,3,571063,3}}</v>
      </c>
      <c r="CS138" t="str">
        <f t="shared" si="32"/>
        <v/>
      </c>
      <c r="CT138" t="str">
        <f t="shared" si="32"/>
        <v>{{5,1,1,114212,0}|</v>
      </c>
      <c r="CU138" t="str">
        <f t="shared" si="32"/>
        <v>{5,1,2,26600,0}|</v>
      </c>
      <c r="CV138" t="str">
        <f t="shared" si="32"/>
        <v>{5,1,3,571063,3}}</v>
      </c>
    </row>
    <row r="139" spans="50:100" x14ac:dyDescent="0.15">
      <c r="AX139">
        <v>133</v>
      </c>
      <c r="AZ139">
        <f t="shared" si="33"/>
        <v>1.5</v>
      </c>
      <c r="BA139">
        <f t="shared" si="33"/>
        <v>1</v>
      </c>
      <c r="BB139">
        <f t="shared" si="33"/>
        <v>0.75</v>
      </c>
      <c r="BC139">
        <f t="shared" si="33"/>
        <v>1</v>
      </c>
      <c r="BE139">
        <v>500</v>
      </c>
      <c r="BF139">
        <v>500</v>
      </c>
      <c r="BG139">
        <v>500</v>
      </c>
      <c r="BH139">
        <v>500</v>
      </c>
      <c r="BN139">
        <f>'sheet1 (2)'!Y138</f>
        <v>1773302</v>
      </c>
      <c r="BO139">
        <f>'sheet1 (2)'!Z138</f>
        <v>315000</v>
      </c>
      <c r="BP139">
        <f>'sheet1 (2)'!AA138</f>
        <v>6762593</v>
      </c>
      <c r="BR139">
        <f t="shared" si="34"/>
        <v>177330</v>
      </c>
      <c r="BS139">
        <f t="shared" si="34"/>
        <v>31500</v>
      </c>
      <c r="BT139">
        <f t="shared" si="34"/>
        <v>676259</v>
      </c>
      <c r="BV139">
        <f t="shared" si="35"/>
        <v>177330</v>
      </c>
      <c r="BW139">
        <f t="shared" si="35"/>
        <v>31500</v>
      </c>
      <c r="BX139">
        <f t="shared" si="35"/>
        <v>676259</v>
      </c>
      <c r="BZ139">
        <f t="shared" si="36"/>
        <v>177330</v>
      </c>
      <c r="CA139">
        <f t="shared" si="36"/>
        <v>31500</v>
      </c>
      <c r="CB139">
        <f t="shared" si="36"/>
        <v>676259</v>
      </c>
      <c r="CD139">
        <f t="shared" si="37"/>
        <v>177330</v>
      </c>
      <c r="CE139">
        <f t="shared" si="37"/>
        <v>31500</v>
      </c>
      <c r="CF139">
        <f t="shared" si="37"/>
        <v>676259</v>
      </c>
      <c r="CH139" t="str">
        <f t="shared" si="32"/>
        <v>{{5,1,1,177330,0}|</v>
      </c>
      <c r="CI139" t="str">
        <f t="shared" si="32"/>
        <v>{5,1,2,31500,0}|</v>
      </c>
      <c r="CJ139" t="str">
        <f t="shared" si="32"/>
        <v>{5,1,3,676259,3}}</v>
      </c>
      <c r="CK139" t="str">
        <f t="shared" si="32"/>
        <v/>
      </c>
      <c r="CL139" t="str">
        <f t="shared" si="32"/>
        <v>{{5,1,1,177330,0}|</v>
      </c>
      <c r="CM139" t="str">
        <f t="shared" si="32"/>
        <v>{5,1,2,31500,0}|</v>
      </c>
      <c r="CN139" t="str">
        <f t="shared" si="32"/>
        <v>{5,1,3,676259,3}}</v>
      </c>
      <c r="CO139" t="str">
        <f t="shared" si="32"/>
        <v/>
      </c>
      <c r="CP139" t="str">
        <f t="shared" si="32"/>
        <v>{{5,1,1,177330,0}|</v>
      </c>
      <c r="CQ139" t="str">
        <f t="shared" si="32"/>
        <v>{5,1,2,31500,0}|</v>
      </c>
      <c r="CR139" t="str">
        <f t="shared" si="32"/>
        <v>{5,1,3,676259,3}}</v>
      </c>
      <c r="CS139" t="str">
        <f t="shared" si="32"/>
        <v/>
      </c>
      <c r="CT139" t="str">
        <f t="shared" si="32"/>
        <v>{{5,1,1,177330,0}|</v>
      </c>
      <c r="CU139" t="str">
        <f t="shared" si="32"/>
        <v>{5,1,2,31500,0}|</v>
      </c>
      <c r="CV139" t="str">
        <f t="shared" si="32"/>
        <v>{5,1,3,676259,3}}</v>
      </c>
    </row>
    <row r="140" spans="50:100" x14ac:dyDescent="0.15">
      <c r="AX140">
        <v>134</v>
      </c>
      <c r="AZ140">
        <f t="shared" si="33"/>
        <v>3</v>
      </c>
      <c r="BA140">
        <f t="shared" si="33"/>
        <v>0.5</v>
      </c>
      <c r="BB140">
        <f t="shared" si="33"/>
        <v>1.5</v>
      </c>
      <c r="BC140">
        <f t="shared" si="33"/>
        <v>1</v>
      </c>
      <c r="BE140">
        <v>500</v>
      </c>
      <c r="BF140">
        <v>500</v>
      </c>
      <c r="BG140">
        <v>500</v>
      </c>
      <c r="BH140">
        <v>500</v>
      </c>
      <c r="BN140">
        <f>'sheet1 (2)'!Y139</f>
        <v>3546604</v>
      </c>
      <c r="BO140">
        <f>'sheet1 (2)'!Z139</f>
        <v>546000</v>
      </c>
      <c r="BP140">
        <f>'sheet1 (2)'!AA139</f>
        <v>11721828</v>
      </c>
      <c r="BR140">
        <f t="shared" si="34"/>
        <v>354660</v>
      </c>
      <c r="BS140">
        <f t="shared" si="34"/>
        <v>54600</v>
      </c>
      <c r="BT140">
        <f t="shared" si="34"/>
        <v>1172182</v>
      </c>
      <c r="BV140">
        <f t="shared" si="35"/>
        <v>354660</v>
      </c>
      <c r="BW140">
        <f t="shared" si="35"/>
        <v>54600</v>
      </c>
      <c r="BX140">
        <f t="shared" si="35"/>
        <v>1172182</v>
      </c>
      <c r="BZ140">
        <f t="shared" si="36"/>
        <v>354660</v>
      </c>
      <c r="CA140">
        <f t="shared" si="36"/>
        <v>54600</v>
      </c>
      <c r="CB140">
        <f t="shared" si="36"/>
        <v>1172182</v>
      </c>
      <c r="CD140">
        <f t="shared" si="37"/>
        <v>354660</v>
      </c>
      <c r="CE140">
        <f t="shared" si="37"/>
        <v>54600</v>
      </c>
      <c r="CF140">
        <f t="shared" si="37"/>
        <v>1172182</v>
      </c>
      <c r="CH140" t="str">
        <f t="shared" si="32"/>
        <v>{{5,1,1,354660,0}|</v>
      </c>
      <c r="CI140" t="str">
        <f t="shared" si="32"/>
        <v>{5,1,2,54600,0}|</v>
      </c>
      <c r="CJ140" t="str">
        <f t="shared" si="32"/>
        <v>{5,1,3,1172182,3}}</v>
      </c>
      <c r="CK140" t="str">
        <f t="shared" si="32"/>
        <v/>
      </c>
      <c r="CL140" t="str">
        <f t="shared" si="32"/>
        <v>{{5,1,1,354660,0}|</v>
      </c>
      <c r="CM140" t="str">
        <f t="shared" si="32"/>
        <v>{5,1,2,54600,0}|</v>
      </c>
      <c r="CN140" t="str">
        <f t="shared" si="32"/>
        <v>{5,1,3,1172182,3}}</v>
      </c>
      <c r="CO140" t="str">
        <f t="shared" si="32"/>
        <v/>
      </c>
      <c r="CP140" t="str">
        <f t="shared" si="32"/>
        <v>{{5,1,1,354660,0}|</v>
      </c>
      <c r="CQ140" t="str">
        <f t="shared" si="32"/>
        <v>{5,1,2,54600,0}|</v>
      </c>
      <c r="CR140" t="str">
        <f t="shared" si="32"/>
        <v>{5,1,3,1172182,3}}</v>
      </c>
      <c r="CS140" t="str">
        <f t="shared" si="32"/>
        <v/>
      </c>
      <c r="CT140" t="str">
        <f t="shared" si="32"/>
        <v>{{5,1,1,354660,0}|</v>
      </c>
      <c r="CU140" t="str">
        <f t="shared" si="32"/>
        <v>{5,1,2,54600,0}|</v>
      </c>
      <c r="CV140" t="str">
        <f t="shared" si="32"/>
        <v>{5,1,3,1172182,3}}</v>
      </c>
    </row>
    <row r="141" spans="50:100" x14ac:dyDescent="0.15">
      <c r="AX141">
        <v>135</v>
      </c>
      <c r="AZ141">
        <f t="shared" si="33"/>
        <v>1.5</v>
      </c>
      <c r="BA141">
        <f t="shared" si="33"/>
        <v>1</v>
      </c>
      <c r="BB141">
        <f t="shared" si="33"/>
        <v>0.75</v>
      </c>
      <c r="BC141">
        <f t="shared" si="33"/>
        <v>1</v>
      </c>
      <c r="BE141">
        <v>500</v>
      </c>
      <c r="BF141">
        <v>500</v>
      </c>
      <c r="BG141">
        <v>500</v>
      </c>
      <c r="BH141">
        <v>500</v>
      </c>
      <c r="BN141">
        <f>'sheet1 (2)'!Y140</f>
        <v>4183791</v>
      </c>
      <c r="BO141">
        <f>'sheet1 (2)'!Z140</f>
        <v>3326400</v>
      </c>
      <c r="BP141">
        <f>'sheet1 (2)'!AA140</f>
        <v>71412984</v>
      </c>
      <c r="BR141">
        <f t="shared" si="34"/>
        <v>418379</v>
      </c>
      <c r="BS141">
        <f t="shared" si="34"/>
        <v>332640</v>
      </c>
      <c r="BT141">
        <f t="shared" si="34"/>
        <v>7141298</v>
      </c>
      <c r="BV141">
        <f t="shared" si="35"/>
        <v>418379</v>
      </c>
      <c r="BW141">
        <f t="shared" si="35"/>
        <v>332640</v>
      </c>
      <c r="BX141">
        <f t="shared" si="35"/>
        <v>7141298</v>
      </c>
      <c r="BZ141">
        <f t="shared" si="36"/>
        <v>418379</v>
      </c>
      <c r="CA141">
        <f t="shared" si="36"/>
        <v>332640</v>
      </c>
      <c r="CB141">
        <f t="shared" si="36"/>
        <v>7141298</v>
      </c>
      <c r="CD141">
        <f t="shared" si="37"/>
        <v>418379</v>
      </c>
      <c r="CE141">
        <f t="shared" si="37"/>
        <v>332640</v>
      </c>
      <c r="CF141">
        <f t="shared" si="37"/>
        <v>7141298</v>
      </c>
      <c r="CH141" t="str">
        <f t="shared" ref="CH141:CV157" si="38">BR$6&amp;BR141&amp;BR$5</f>
        <v>{{5,1,1,418379,0}|</v>
      </c>
      <c r="CI141" t="str">
        <f t="shared" si="38"/>
        <v>{5,1,2,332640,0}|</v>
      </c>
      <c r="CJ141" t="str">
        <f t="shared" si="38"/>
        <v>{5,1,3,7141298,3}}</v>
      </c>
      <c r="CK141" t="str">
        <f t="shared" si="38"/>
        <v/>
      </c>
      <c r="CL141" t="str">
        <f t="shared" si="38"/>
        <v>{{5,1,1,418379,0}|</v>
      </c>
      <c r="CM141" t="str">
        <f t="shared" si="38"/>
        <v>{5,1,2,332640,0}|</v>
      </c>
      <c r="CN141" t="str">
        <f t="shared" si="38"/>
        <v>{5,1,3,7141298,3}}</v>
      </c>
      <c r="CO141" t="str">
        <f t="shared" si="38"/>
        <v/>
      </c>
      <c r="CP141" t="str">
        <f t="shared" si="38"/>
        <v>{{5,1,1,418379,0}|</v>
      </c>
      <c r="CQ141" t="str">
        <f t="shared" si="38"/>
        <v>{5,1,2,332640,0}|</v>
      </c>
      <c r="CR141" t="str">
        <f t="shared" si="38"/>
        <v>{5,1,3,7141298,3}}</v>
      </c>
      <c r="CS141" t="str">
        <f t="shared" si="38"/>
        <v/>
      </c>
      <c r="CT141" t="str">
        <f t="shared" si="38"/>
        <v>{{5,1,1,418379,0}|</v>
      </c>
      <c r="CU141" t="str">
        <f t="shared" si="38"/>
        <v>{5,1,2,332640,0}|</v>
      </c>
      <c r="CV141" t="str">
        <f t="shared" si="38"/>
        <v>{5,1,3,7141298,3}}</v>
      </c>
    </row>
    <row r="142" spans="50:100" x14ac:dyDescent="0.15">
      <c r="AX142">
        <v>136</v>
      </c>
      <c r="AZ142">
        <f t="shared" si="33"/>
        <v>1.5</v>
      </c>
      <c r="BA142">
        <f t="shared" si="33"/>
        <v>1</v>
      </c>
      <c r="BB142">
        <f t="shared" si="33"/>
        <v>0.75</v>
      </c>
      <c r="BC142">
        <f t="shared" si="33"/>
        <v>1</v>
      </c>
      <c r="BE142">
        <v>500</v>
      </c>
      <c r="BF142">
        <v>500</v>
      </c>
      <c r="BG142">
        <v>500</v>
      </c>
      <c r="BH142">
        <v>500</v>
      </c>
      <c r="BN142">
        <f>'sheet1 (2)'!Y141</f>
        <v>6347820</v>
      </c>
      <c r="BO142">
        <f>'sheet1 (2)'!Z141</f>
        <v>3920000</v>
      </c>
      <c r="BP142">
        <f>'sheet1 (2)'!AA141</f>
        <v>84156716</v>
      </c>
      <c r="BR142">
        <f t="shared" si="34"/>
        <v>634782</v>
      </c>
      <c r="BS142">
        <f t="shared" si="34"/>
        <v>392000</v>
      </c>
      <c r="BT142">
        <f t="shared" si="34"/>
        <v>8415671</v>
      </c>
      <c r="BV142">
        <f t="shared" si="35"/>
        <v>634782</v>
      </c>
      <c r="BW142">
        <f t="shared" si="35"/>
        <v>392000</v>
      </c>
      <c r="BX142">
        <f t="shared" si="35"/>
        <v>8415671</v>
      </c>
      <c r="BZ142">
        <f t="shared" si="36"/>
        <v>634782</v>
      </c>
      <c r="CA142">
        <f t="shared" si="36"/>
        <v>392000</v>
      </c>
      <c r="CB142">
        <f t="shared" si="36"/>
        <v>8415671</v>
      </c>
      <c r="CD142">
        <f t="shared" si="37"/>
        <v>634782</v>
      </c>
      <c r="CE142">
        <f t="shared" si="37"/>
        <v>392000</v>
      </c>
      <c r="CF142">
        <f t="shared" si="37"/>
        <v>8415671</v>
      </c>
      <c r="CH142" t="str">
        <f t="shared" si="38"/>
        <v>{{5,1,1,634782,0}|</v>
      </c>
      <c r="CI142" t="str">
        <f t="shared" si="38"/>
        <v>{5,1,2,392000,0}|</v>
      </c>
      <c r="CJ142" t="str">
        <f t="shared" si="38"/>
        <v>{5,1,3,8415671,3}}</v>
      </c>
      <c r="CK142" t="str">
        <f t="shared" si="38"/>
        <v/>
      </c>
      <c r="CL142" t="str">
        <f t="shared" si="38"/>
        <v>{{5,1,1,634782,0}|</v>
      </c>
      <c r="CM142" t="str">
        <f t="shared" si="38"/>
        <v>{5,1,2,392000,0}|</v>
      </c>
      <c r="CN142" t="str">
        <f t="shared" si="38"/>
        <v>{5,1,3,8415671,3}}</v>
      </c>
      <c r="CO142" t="str">
        <f t="shared" si="38"/>
        <v/>
      </c>
      <c r="CP142" t="str">
        <f t="shared" si="38"/>
        <v>{{5,1,1,634782,0}|</v>
      </c>
      <c r="CQ142" t="str">
        <f t="shared" si="38"/>
        <v>{5,1,2,392000,0}|</v>
      </c>
      <c r="CR142" t="str">
        <f t="shared" si="38"/>
        <v>{5,1,3,8415671,3}}</v>
      </c>
      <c r="CS142" t="str">
        <f t="shared" si="38"/>
        <v/>
      </c>
      <c r="CT142" t="str">
        <f t="shared" si="38"/>
        <v>{{5,1,1,634782,0}|</v>
      </c>
      <c r="CU142" t="str">
        <f t="shared" si="38"/>
        <v>{5,1,2,392000,0}|</v>
      </c>
      <c r="CV142" t="str">
        <f t="shared" si="38"/>
        <v>{5,1,3,8415671,3}}</v>
      </c>
    </row>
    <row r="143" spans="50:100" x14ac:dyDescent="0.15">
      <c r="AX143">
        <v>137</v>
      </c>
      <c r="AZ143">
        <f t="shared" si="33"/>
        <v>1</v>
      </c>
      <c r="BA143">
        <f t="shared" si="33"/>
        <v>0.5</v>
      </c>
      <c r="BB143">
        <f t="shared" si="33"/>
        <v>1.5</v>
      </c>
      <c r="BC143">
        <f t="shared" si="33"/>
        <v>3</v>
      </c>
      <c r="BE143">
        <v>500</v>
      </c>
      <c r="BF143">
        <v>500</v>
      </c>
      <c r="BG143">
        <v>500</v>
      </c>
      <c r="BH143">
        <v>500</v>
      </c>
      <c r="BN143">
        <f>'sheet1 (2)'!Y142</f>
        <v>14931805</v>
      </c>
      <c r="BO143">
        <f>'sheet1 (2)'!Z142</f>
        <v>25984000</v>
      </c>
      <c r="BP143">
        <f>'sheet1 (2)'!AA142</f>
        <v>557838805</v>
      </c>
      <c r="BR143">
        <f t="shared" si="34"/>
        <v>1493180</v>
      </c>
      <c r="BS143">
        <f t="shared" si="34"/>
        <v>2598400</v>
      </c>
      <c r="BT143">
        <f t="shared" si="34"/>
        <v>55783880</v>
      </c>
      <c r="BV143">
        <f t="shared" si="35"/>
        <v>1493180</v>
      </c>
      <c r="BW143">
        <f t="shared" si="35"/>
        <v>2598400</v>
      </c>
      <c r="BX143">
        <f t="shared" si="35"/>
        <v>55783880</v>
      </c>
      <c r="BZ143">
        <f t="shared" si="36"/>
        <v>1493180</v>
      </c>
      <c r="CA143">
        <f t="shared" si="36"/>
        <v>2598400</v>
      </c>
      <c r="CB143">
        <f t="shared" si="36"/>
        <v>55783880</v>
      </c>
      <c r="CD143">
        <f t="shared" si="37"/>
        <v>1493180</v>
      </c>
      <c r="CE143">
        <f t="shared" si="37"/>
        <v>2598400</v>
      </c>
      <c r="CF143">
        <f t="shared" si="37"/>
        <v>55783880</v>
      </c>
      <c r="CH143" t="str">
        <f t="shared" si="38"/>
        <v>{{5,1,1,1493180,0}|</v>
      </c>
      <c r="CI143" t="str">
        <f t="shared" si="38"/>
        <v>{5,1,2,2598400,0}|</v>
      </c>
      <c r="CJ143" t="str">
        <f t="shared" si="38"/>
        <v>{5,1,3,55783880,3}}</v>
      </c>
      <c r="CK143" t="str">
        <f t="shared" si="38"/>
        <v/>
      </c>
      <c r="CL143" t="str">
        <f t="shared" si="38"/>
        <v>{{5,1,1,1493180,0}|</v>
      </c>
      <c r="CM143" t="str">
        <f t="shared" si="38"/>
        <v>{5,1,2,2598400,0}|</v>
      </c>
      <c r="CN143" t="str">
        <f t="shared" si="38"/>
        <v>{5,1,3,55783880,3}}</v>
      </c>
      <c r="CO143" t="str">
        <f t="shared" si="38"/>
        <v/>
      </c>
      <c r="CP143" t="str">
        <f t="shared" si="38"/>
        <v>{{5,1,1,1493180,0}|</v>
      </c>
      <c r="CQ143" t="str">
        <f t="shared" si="38"/>
        <v>{5,1,2,2598400,0}|</v>
      </c>
      <c r="CR143" t="str">
        <f t="shared" si="38"/>
        <v>{5,1,3,55783880,3}}</v>
      </c>
      <c r="CS143" t="str">
        <f t="shared" si="38"/>
        <v/>
      </c>
      <c r="CT143" t="str">
        <f t="shared" si="38"/>
        <v>{{5,1,1,1493180,0}|</v>
      </c>
      <c r="CU143" t="str">
        <f t="shared" si="38"/>
        <v>{5,1,2,2598400,0}|</v>
      </c>
      <c r="CV143" t="str">
        <f t="shared" si="38"/>
        <v>{5,1,3,55783880,3}}</v>
      </c>
    </row>
    <row r="144" spans="50:100" x14ac:dyDescent="0.15">
      <c r="AX144">
        <v>138</v>
      </c>
      <c r="AZ144">
        <f t="shared" si="33"/>
        <v>1.5</v>
      </c>
      <c r="BA144">
        <f t="shared" si="33"/>
        <v>1.5</v>
      </c>
      <c r="BB144">
        <f t="shared" si="33"/>
        <v>0.6</v>
      </c>
      <c r="BC144">
        <f t="shared" si="33"/>
        <v>1</v>
      </c>
      <c r="BE144">
        <v>500</v>
      </c>
      <c r="BF144">
        <v>500</v>
      </c>
      <c r="BG144">
        <v>500</v>
      </c>
      <c r="BH144">
        <v>500</v>
      </c>
      <c r="BN144">
        <f>'sheet1 (2)'!Y143</f>
        <v>17216059</v>
      </c>
      <c r="BO144">
        <f>'sheet1 (2)'!Z143</f>
        <v>33600000</v>
      </c>
      <c r="BP144">
        <f>'sheet1 (2)'!AA143</f>
        <v>721343283</v>
      </c>
      <c r="BR144">
        <f t="shared" si="34"/>
        <v>1721605</v>
      </c>
      <c r="BS144">
        <f t="shared" si="34"/>
        <v>3360000</v>
      </c>
      <c r="BT144">
        <f t="shared" si="34"/>
        <v>72134328</v>
      </c>
      <c r="BV144">
        <f t="shared" si="35"/>
        <v>1721605</v>
      </c>
      <c r="BW144">
        <f t="shared" si="35"/>
        <v>3360000</v>
      </c>
      <c r="BX144">
        <f t="shared" si="35"/>
        <v>72134328</v>
      </c>
      <c r="BZ144">
        <f t="shared" si="36"/>
        <v>1721605</v>
      </c>
      <c r="CA144">
        <f t="shared" si="36"/>
        <v>3360000</v>
      </c>
      <c r="CB144">
        <f t="shared" si="36"/>
        <v>72134328</v>
      </c>
      <c r="CD144">
        <f t="shared" si="37"/>
        <v>1721605</v>
      </c>
      <c r="CE144">
        <f t="shared" si="37"/>
        <v>3360000</v>
      </c>
      <c r="CF144">
        <f t="shared" si="37"/>
        <v>72134328</v>
      </c>
      <c r="CH144" t="str">
        <f t="shared" si="38"/>
        <v>{{5,1,1,1721605,0}|</v>
      </c>
      <c r="CI144" t="str">
        <f t="shared" si="38"/>
        <v>{5,1,2,3360000,0}|</v>
      </c>
      <c r="CJ144" t="str">
        <f t="shared" si="38"/>
        <v>{5,1,3,72134328,3}}</v>
      </c>
      <c r="CK144" t="str">
        <f t="shared" si="38"/>
        <v/>
      </c>
      <c r="CL144" t="str">
        <f t="shared" si="38"/>
        <v>{{5,1,1,1721605,0}|</v>
      </c>
      <c r="CM144" t="str">
        <f t="shared" si="38"/>
        <v>{5,1,2,3360000,0}|</v>
      </c>
      <c r="CN144" t="str">
        <f t="shared" si="38"/>
        <v>{5,1,3,72134328,3}}</v>
      </c>
      <c r="CO144" t="str">
        <f t="shared" si="38"/>
        <v/>
      </c>
      <c r="CP144" t="str">
        <f t="shared" si="38"/>
        <v>{{5,1,1,1721605,0}|</v>
      </c>
      <c r="CQ144" t="str">
        <f t="shared" si="38"/>
        <v>{5,1,2,3360000,0}|</v>
      </c>
      <c r="CR144" t="str">
        <f t="shared" si="38"/>
        <v>{5,1,3,72134328,3}}</v>
      </c>
      <c r="CS144" t="str">
        <f t="shared" si="38"/>
        <v/>
      </c>
      <c r="CT144" t="str">
        <f t="shared" si="38"/>
        <v>{{5,1,1,1721605,0}|</v>
      </c>
      <c r="CU144" t="str">
        <f t="shared" si="38"/>
        <v>{5,1,2,3360000,0}|</v>
      </c>
      <c r="CV144" t="str">
        <f t="shared" si="38"/>
        <v>{5,1,3,72134328,3}}</v>
      </c>
    </row>
    <row r="145" spans="50:100" x14ac:dyDescent="0.15">
      <c r="AX145">
        <v>139</v>
      </c>
      <c r="AZ145">
        <f t="shared" si="33"/>
        <v>3</v>
      </c>
      <c r="BA145">
        <f t="shared" si="33"/>
        <v>0.42857142857142855</v>
      </c>
      <c r="BB145">
        <f t="shared" si="33"/>
        <v>1</v>
      </c>
      <c r="BC145">
        <f t="shared" si="33"/>
        <v>3</v>
      </c>
      <c r="BE145">
        <v>500</v>
      </c>
      <c r="BF145">
        <v>500</v>
      </c>
      <c r="BG145">
        <v>500</v>
      </c>
      <c r="BH145">
        <v>500</v>
      </c>
      <c r="BN145">
        <f>'sheet1 (2)'!Y144</f>
        <v>16641990</v>
      </c>
      <c r="BO145">
        <f>'sheet1 (2)'!Z144</f>
        <v>37975000</v>
      </c>
      <c r="BP145">
        <f>'sheet1 (2)'!AA144</f>
        <v>815268190</v>
      </c>
      <c r="BR145">
        <f t="shared" si="34"/>
        <v>1664199</v>
      </c>
      <c r="BS145">
        <f t="shared" si="34"/>
        <v>3797500</v>
      </c>
      <c r="BT145">
        <f t="shared" si="34"/>
        <v>81526819</v>
      </c>
      <c r="BV145">
        <f t="shared" si="35"/>
        <v>1664199</v>
      </c>
      <c r="BW145">
        <f t="shared" si="35"/>
        <v>3797500</v>
      </c>
      <c r="BX145">
        <f t="shared" si="35"/>
        <v>81526819</v>
      </c>
      <c r="BZ145">
        <f t="shared" si="36"/>
        <v>1664199</v>
      </c>
      <c r="CA145">
        <f t="shared" si="36"/>
        <v>3797500</v>
      </c>
      <c r="CB145">
        <f t="shared" si="36"/>
        <v>81526819</v>
      </c>
      <c r="CD145">
        <f t="shared" si="37"/>
        <v>1664199</v>
      </c>
      <c r="CE145">
        <f t="shared" si="37"/>
        <v>3797500</v>
      </c>
      <c r="CF145">
        <f t="shared" si="37"/>
        <v>81526819</v>
      </c>
      <c r="CH145" t="str">
        <f t="shared" si="38"/>
        <v>{{5,1,1,1664199,0}|</v>
      </c>
      <c r="CI145" t="str">
        <f t="shared" si="38"/>
        <v>{5,1,2,3797500,0}|</v>
      </c>
      <c r="CJ145" t="str">
        <f t="shared" si="38"/>
        <v>{5,1,3,81526819,3}}</v>
      </c>
      <c r="CK145" t="str">
        <f t="shared" si="38"/>
        <v/>
      </c>
      <c r="CL145" t="str">
        <f t="shared" si="38"/>
        <v>{{5,1,1,1664199,0}|</v>
      </c>
      <c r="CM145" t="str">
        <f t="shared" si="38"/>
        <v>{5,1,2,3797500,0}|</v>
      </c>
      <c r="CN145" t="str">
        <f t="shared" si="38"/>
        <v>{5,1,3,81526819,3}}</v>
      </c>
      <c r="CO145" t="str">
        <f t="shared" si="38"/>
        <v/>
      </c>
      <c r="CP145" t="str">
        <f t="shared" si="38"/>
        <v>{{5,1,1,1664199,0}|</v>
      </c>
      <c r="CQ145" t="str">
        <f t="shared" si="38"/>
        <v>{5,1,2,3797500,0}|</v>
      </c>
      <c r="CR145" t="str">
        <f t="shared" si="38"/>
        <v>{5,1,3,81526819,3}}</v>
      </c>
      <c r="CS145" t="str">
        <f t="shared" si="38"/>
        <v/>
      </c>
      <c r="CT145" t="str">
        <f t="shared" si="38"/>
        <v>{{5,1,1,1664199,0}|</v>
      </c>
      <c r="CU145" t="str">
        <f t="shared" si="38"/>
        <v>{5,1,2,3797500,0}|</v>
      </c>
      <c r="CV145" t="str">
        <f t="shared" si="38"/>
        <v>{5,1,3,81526819,3}}</v>
      </c>
    </row>
    <row r="146" spans="50:100" x14ac:dyDescent="0.15">
      <c r="AX146">
        <v>140</v>
      </c>
      <c r="AZ146">
        <f t="shared" si="33"/>
        <v>1.5</v>
      </c>
      <c r="BA146">
        <f t="shared" si="33"/>
        <v>1</v>
      </c>
      <c r="BB146">
        <f t="shared" si="33"/>
        <v>0.75</v>
      </c>
      <c r="BC146">
        <f t="shared" si="33"/>
        <v>1</v>
      </c>
      <c r="BE146">
        <v>500</v>
      </c>
      <c r="BF146">
        <v>500</v>
      </c>
      <c r="BG146">
        <v>500</v>
      </c>
      <c r="BH146">
        <v>500</v>
      </c>
      <c r="BN146">
        <f>'sheet1 (2)'!Y145</f>
        <v>24669940</v>
      </c>
      <c r="BO146">
        <f>'sheet1 (2)'!Z145</f>
        <v>40320000</v>
      </c>
      <c r="BP146">
        <f>'sheet1 (2)'!AA145</f>
        <v>865611940</v>
      </c>
      <c r="BR146">
        <f t="shared" si="34"/>
        <v>2466994</v>
      </c>
      <c r="BS146">
        <f t="shared" si="34"/>
        <v>4032000</v>
      </c>
      <c r="BT146">
        <f t="shared" si="34"/>
        <v>86561194</v>
      </c>
      <c r="BV146">
        <f t="shared" si="35"/>
        <v>2466994</v>
      </c>
      <c r="BW146">
        <f t="shared" si="35"/>
        <v>4032000</v>
      </c>
      <c r="BX146">
        <f t="shared" si="35"/>
        <v>86561194</v>
      </c>
      <c r="BZ146">
        <f t="shared" si="36"/>
        <v>2466994</v>
      </c>
      <c r="CA146">
        <f t="shared" si="36"/>
        <v>4032000</v>
      </c>
      <c r="CB146">
        <f t="shared" si="36"/>
        <v>86561194</v>
      </c>
      <c r="CD146">
        <f t="shared" si="37"/>
        <v>2466994</v>
      </c>
      <c r="CE146">
        <f t="shared" si="37"/>
        <v>4032000</v>
      </c>
      <c r="CF146">
        <f t="shared" si="37"/>
        <v>86561194</v>
      </c>
      <c r="CH146" t="str">
        <f t="shared" si="38"/>
        <v>{{5,1,1,2466994,0}|</v>
      </c>
      <c r="CI146" t="str">
        <f t="shared" si="38"/>
        <v>{5,1,2,4032000,0}|</v>
      </c>
      <c r="CJ146" t="str">
        <f t="shared" si="38"/>
        <v>{5,1,3,86561194,3}}</v>
      </c>
      <c r="CK146" t="str">
        <f t="shared" si="38"/>
        <v/>
      </c>
      <c r="CL146" t="str">
        <f t="shared" si="38"/>
        <v>{{5,1,1,2466994,0}|</v>
      </c>
      <c r="CM146" t="str">
        <f t="shared" si="38"/>
        <v>{5,1,2,4032000,0}|</v>
      </c>
      <c r="CN146" t="str">
        <f t="shared" si="38"/>
        <v>{5,1,3,86561194,3}}</v>
      </c>
      <c r="CO146" t="str">
        <f t="shared" si="38"/>
        <v/>
      </c>
      <c r="CP146" t="str">
        <f t="shared" si="38"/>
        <v>{{5,1,1,2466994,0}|</v>
      </c>
      <c r="CQ146" t="str">
        <f t="shared" si="38"/>
        <v>{5,1,2,4032000,0}|</v>
      </c>
      <c r="CR146" t="str">
        <f t="shared" si="38"/>
        <v>{5,1,3,86561194,3}}</v>
      </c>
      <c r="CS146" t="str">
        <f t="shared" si="38"/>
        <v/>
      </c>
      <c r="CT146" t="str">
        <f t="shared" si="38"/>
        <v>{{5,1,1,2466994,0}|</v>
      </c>
      <c r="CU146" t="str">
        <f t="shared" si="38"/>
        <v>{5,1,2,4032000,0}|</v>
      </c>
      <c r="CV146" t="str">
        <f t="shared" si="38"/>
        <v>{5,1,3,86561194,3}}</v>
      </c>
    </row>
    <row r="147" spans="50:100" x14ac:dyDescent="0.15">
      <c r="AX147">
        <v>141</v>
      </c>
      <c r="AZ147">
        <f t="shared" si="33"/>
        <v>0.75</v>
      </c>
      <c r="BA147">
        <f t="shared" si="33"/>
        <v>1</v>
      </c>
      <c r="BB147">
        <f t="shared" si="33"/>
        <v>1</v>
      </c>
      <c r="BC147">
        <f t="shared" si="33"/>
        <v>1.5</v>
      </c>
      <c r="BE147">
        <v>500</v>
      </c>
      <c r="BF147">
        <v>500</v>
      </c>
      <c r="BG147">
        <v>500</v>
      </c>
      <c r="BH147">
        <v>500</v>
      </c>
      <c r="BN147">
        <f>'sheet1 (2)'!Y146</f>
        <v>29034067</v>
      </c>
      <c r="BO147">
        <f>'sheet1 (2)'!Z146</f>
        <v>44352000</v>
      </c>
      <c r="BP147">
        <f>'sheet1 (2)'!AA146</f>
        <v>952173134</v>
      </c>
      <c r="BR147">
        <f t="shared" si="34"/>
        <v>2903406</v>
      </c>
      <c r="BS147">
        <f t="shared" si="34"/>
        <v>4435200</v>
      </c>
      <c r="BT147">
        <f t="shared" si="34"/>
        <v>95217313</v>
      </c>
      <c r="BV147">
        <f t="shared" si="35"/>
        <v>2903406</v>
      </c>
      <c r="BW147">
        <f t="shared" si="35"/>
        <v>4435200</v>
      </c>
      <c r="BX147">
        <f t="shared" si="35"/>
        <v>95217313</v>
      </c>
      <c r="BZ147">
        <f t="shared" si="36"/>
        <v>2903406</v>
      </c>
      <c r="CA147">
        <f t="shared" si="36"/>
        <v>4435200</v>
      </c>
      <c r="CB147">
        <f t="shared" si="36"/>
        <v>95217313</v>
      </c>
      <c r="CD147">
        <f t="shared" si="37"/>
        <v>2903406</v>
      </c>
      <c r="CE147">
        <f t="shared" si="37"/>
        <v>4435200</v>
      </c>
      <c r="CF147">
        <f t="shared" si="37"/>
        <v>95217313</v>
      </c>
      <c r="CH147" t="str">
        <f t="shared" si="38"/>
        <v>{{5,1,1,2903406,0}|</v>
      </c>
      <c r="CI147" t="str">
        <f t="shared" si="38"/>
        <v>{5,1,2,4435200,0}|</v>
      </c>
      <c r="CJ147" t="str">
        <f t="shared" si="38"/>
        <v>{5,1,3,95217313,3}}</v>
      </c>
      <c r="CK147" t="str">
        <f t="shared" si="38"/>
        <v/>
      </c>
      <c r="CL147" t="str">
        <f t="shared" si="38"/>
        <v>{{5,1,1,2903406,0}|</v>
      </c>
      <c r="CM147" t="str">
        <f t="shared" si="38"/>
        <v>{5,1,2,4435200,0}|</v>
      </c>
      <c r="CN147" t="str">
        <f t="shared" si="38"/>
        <v>{5,1,3,95217313,3}}</v>
      </c>
      <c r="CO147" t="str">
        <f t="shared" si="38"/>
        <v/>
      </c>
      <c r="CP147" t="str">
        <f t="shared" si="38"/>
        <v>{{5,1,1,2903406,0}|</v>
      </c>
      <c r="CQ147" t="str">
        <f t="shared" si="38"/>
        <v>{5,1,2,4435200,0}|</v>
      </c>
      <c r="CR147" t="str">
        <f t="shared" si="38"/>
        <v>{5,1,3,95217313,3}}</v>
      </c>
      <c r="CS147" t="str">
        <f t="shared" si="38"/>
        <v/>
      </c>
      <c r="CT147" t="str">
        <f t="shared" si="38"/>
        <v>{{5,1,1,2903406,0}|</v>
      </c>
      <c r="CU147" t="str">
        <f t="shared" si="38"/>
        <v>{5,1,2,4435200,0}|</v>
      </c>
      <c r="CV147" t="str">
        <f t="shared" si="38"/>
        <v>{5,1,3,95217313,3}}</v>
      </c>
    </row>
    <row r="148" spans="50:100" x14ac:dyDescent="0.15">
      <c r="AX148">
        <v>142</v>
      </c>
      <c r="AZ148">
        <f t="shared" ref="AZ148:BC163" si="39">AZ88</f>
        <v>1.5</v>
      </c>
      <c r="BA148">
        <f t="shared" si="39"/>
        <v>0.6</v>
      </c>
      <c r="BB148">
        <f t="shared" si="39"/>
        <v>1.5</v>
      </c>
      <c r="BC148">
        <f t="shared" si="39"/>
        <v>1</v>
      </c>
      <c r="BE148">
        <v>500</v>
      </c>
      <c r="BF148">
        <v>500</v>
      </c>
      <c r="BG148">
        <v>500</v>
      </c>
      <c r="BH148">
        <v>500</v>
      </c>
      <c r="BN148">
        <f>'sheet1 (2)'!Y147</f>
        <v>1532854</v>
      </c>
      <c r="BO148">
        <f>'sheet1 (2)'!Z147</f>
        <v>196000</v>
      </c>
      <c r="BP148">
        <f>'sheet1 (2)'!AA147</f>
        <v>4207835</v>
      </c>
      <c r="BR148">
        <f t="shared" si="34"/>
        <v>153285</v>
      </c>
      <c r="BS148">
        <f t="shared" si="34"/>
        <v>19600</v>
      </c>
      <c r="BT148">
        <f t="shared" si="34"/>
        <v>420783</v>
      </c>
      <c r="BV148">
        <f t="shared" si="35"/>
        <v>153285</v>
      </c>
      <c r="BW148">
        <f t="shared" si="35"/>
        <v>19600</v>
      </c>
      <c r="BX148">
        <f t="shared" si="35"/>
        <v>420783</v>
      </c>
      <c r="BZ148">
        <f t="shared" si="36"/>
        <v>153285</v>
      </c>
      <c r="CA148">
        <f t="shared" si="36"/>
        <v>19600</v>
      </c>
      <c r="CB148">
        <f t="shared" si="36"/>
        <v>420783</v>
      </c>
      <c r="CD148">
        <f t="shared" si="37"/>
        <v>153285</v>
      </c>
      <c r="CE148">
        <f t="shared" si="37"/>
        <v>19600</v>
      </c>
      <c r="CF148">
        <f t="shared" si="37"/>
        <v>420783</v>
      </c>
      <c r="CH148" t="str">
        <f t="shared" si="38"/>
        <v>{{5,1,1,153285,0}|</v>
      </c>
      <c r="CI148" t="str">
        <f t="shared" si="38"/>
        <v>{5,1,2,19600,0}|</v>
      </c>
      <c r="CJ148" t="str">
        <f t="shared" si="38"/>
        <v>{5,1,3,420783,3}}</v>
      </c>
      <c r="CK148" t="str">
        <f t="shared" si="38"/>
        <v/>
      </c>
      <c r="CL148" t="str">
        <f t="shared" si="38"/>
        <v>{{5,1,1,153285,0}|</v>
      </c>
      <c r="CM148" t="str">
        <f t="shared" si="38"/>
        <v>{5,1,2,19600,0}|</v>
      </c>
      <c r="CN148" t="str">
        <f t="shared" si="38"/>
        <v>{5,1,3,420783,3}}</v>
      </c>
      <c r="CO148" t="str">
        <f t="shared" si="38"/>
        <v/>
      </c>
      <c r="CP148" t="str">
        <f t="shared" si="38"/>
        <v>{{5,1,1,153285,0}|</v>
      </c>
      <c r="CQ148" t="str">
        <f t="shared" si="38"/>
        <v>{5,1,2,19600,0}|</v>
      </c>
      <c r="CR148" t="str">
        <f t="shared" si="38"/>
        <v>{5,1,3,420783,3}}</v>
      </c>
      <c r="CS148" t="str">
        <f t="shared" si="38"/>
        <v/>
      </c>
      <c r="CT148" t="str">
        <f t="shared" si="38"/>
        <v>{{5,1,1,153285,0}|</v>
      </c>
      <c r="CU148" t="str">
        <f t="shared" si="38"/>
        <v>{5,1,2,19600,0}|</v>
      </c>
      <c r="CV148" t="str">
        <f t="shared" si="38"/>
        <v>{5,1,3,420783,3}}</v>
      </c>
    </row>
    <row r="149" spans="50:100" x14ac:dyDescent="0.15">
      <c r="AX149">
        <v>143</v>
      </c>
      <c r="AZ149">
        <f t="shared" si="39"/>
        <v>1.5</v>
      </c>
      <c r="BA149">
        <f t="shared" si="39"/>
        <v>0.6</v>
      </c>
      <c r="BB149">
        <f t="shared" si="39"/>
        <v>3</v>
      </c>
      <c r="BC149">
        <f t="shared" si="39"/>
        <v>0.75</v>
      </c>
      <c r="BE149">
        <v>500</v>
      </c>
      <c r="BF149">
        <v>500</v>
      </c>
      <c r="BG149">
        <v>500</v>
      </c>
      <c r="BH149">
        <v>500</v>
      </c>
      <c r="BN149">
        <f>'sheet1 (2)'!Y148</f>
        <v>2404477</v>
      </c>
      <c r="BO149">
        <f>'sheet1 (2)'!Z148</f>
        <v>231000</v>
      </c>
      <c r="BP149">
        <f>'sheet1 (2)'!AA148</f>
        <v>4959235</v>
      </c>
      <c r="BR149">
        <f t="shared" si="34"/>
        <v>240447</v>
      </c>
      <c r="BS149">
        <f t="shared" si="34"/>
        <v>23100</v>
      </c>
      <c r="BT149">
        <f t="shared" si="34"/>
        <v>495923</v>
      </c>
      <c r="BV149">
        <f t="shared" si="35"/>
        <v>240447</v>
      </c>
      <c r="BW149">
        <f t="shared" si="35"/>
        <v>23100</v>
      </c>
      <c r="BX149">
        <f t="shared" si="35"/>
        <v>495923</v>
      </c>
      <c r="BZ149">
        <f t="shared" si="36"/>
        <v>240447</v>
      </c>
      <c r="CA149">
        <f t="shared" si="36"/>
        <v>23100</v>
      </c>
      <c r="CB149">
        <f t="shared" si="36"/>
        <v>495923</v>
      </c>
      <c r="CD149">
        <f t="shared" si="37"/>
        <v>240447</v>
      </c>
      <c r="CE149">
        <f t="shared" si="37"/>
        <v>23100</v>
      </c>
      <c r="CF149">
        <f t="shared" si="37"/>
        <v>495923</v>
      </c>
      <c r="CH149" t="str">
        <f t="shared" si="38"/>
        <v>{{5,1,1,240447,0}|</v>
      </c>
      <c r="CI149" t="str">
        <f t="shared" si="38"/>
        <v>{5,1,2,23100,0}|</v>
      </c>
      <c r="CJ149" t="str">
        <f t="shared" si="38"/>
        <v>{5,1,3,495923,3}}</v>
      </c>
      <c r="CK149" t="str">
        <f t="shared" si="38"/>
        <v/>
      </c>
      <c r="CL149" t="str">
        <f t="shared" si="38"/>
        <v>{{5,1,1,240447,0}|</v>
      </c>
      <c r="CM149" t="str">
        <f t="shared" si="38"/>
        <v>{5,1,2,23100,0}|</v>
      </c>
      <c r="CN149" t="str">
        <f t="shared" si="38"/>
        <v>{5,1,3,495923,3}}</v>
      </c>
      <c r="CO149" t="str">
        <f t="shared" si="38"/>
        <v/>
      </c>
      <c r="CP149" t="str">
        <f t="shared" si="38"/>
        <v>{{5,1,1,240447,0}|</v>
      </c>
      <c r="CQ149" t="str">
        <f t="shared" si="38"/>
        <v>{5,1,2,23100,0}|</v>
      </c>
      <c r="CR149" t="str">
        <f t="shared" si="38"/>
        <v>{5,1,3,495923,3}}</v>
      </c>
      <c r="CS149" t="str">
        <f t="shared" si="38"/>
        <v/>
      </c>
      <c r="CT149" t="str">
        <f t="shared" si="38"/>
        <v>{{5,1,1,240447,0}|</v>
      </c>
      <c r="CU149" t="str">
        <f t="shared" si="38"/>
        <v>{5,1,2,23100,0}|</v>
      </c>
      <c r="CV149" t="str">
        <f t="shared" si="38"/>
        <v>{5,1,3,495923,3}}</v>
      </c>
    </row>
    <row r="150" spans="50:100" x14ac:dyDescent="0.15">
      <c r="AX150">
        <v>144</v>
      </c>
      <c r="AZ150">
        <f t="shared" si="39"/>
        <v>1</v>
      </c>
      <c r="BA150">
        <f t="shared" si="39"/>
        <v>0.42857142857142855</v>
      </c>
      <c r="BB150">
        <f t="shared" si="39"/>
        <v>0</v>
      </c>
      <c r="BC150">
        <f t="shared" si="39"/>
        <v>1.5</v>
      </c>
      <c r="BE150">
        <v>500</v>
      </c>
      <c r="BF150">
        <v>500</v>
      </c>
      <c r="BG150">
        <v>500</v>
      </c>
      <c r="BH150">
        <v>500</v>
      </c>
      <c r="BN150">
        <f>'sheet1 (2)'!Y149</f>
        <v>4808955</v>
      </c>
      <c r="BO150">
        <f>'sheet1 (2)'!Z149</f>
        <v>406000</v>
      </c>
      <c r="BP150">
        <f>'sheet1 (2)'!AA149</f>
        <v>8716231</v>
      </c>
      <c r="BR150">
        <f t="shared" si="34"/>
        <v>480895</v>
      </c>
      <c r="BS150">
        <f t="shared" si="34"/>
        <v>40600</v>
      </c>
      <c r="BT150">
        <f t="shared" si="34"/>
        <v>871623</v>
      </c>
      <c r="BV150">
        <f t="shared" si="35"/>
        <v>480895</v>
      </c>
      <c r="BW150">
        <f t="shared" si="35"/>
        <v>40600</v>
      </c>
      <c r="BX150">
        <f t="shared" si="35"/>
        <v>871623</v>
      </c>
      <c r="BZ150">
        <f t="shared" si="36"/>
        <v>480895</v>
      </c>
      <c r="CA150">
        <f t="shared" si="36"/>
        <v>40600</v>
      </c>
      <c r="CB150">
        <f t="shared" si="36"/>
        <v>871623</v>
      </c>
      <c r="CD150">
        <f t="shared" si="37"/>
        <v>480895</v>
      </c>
      <c r="CE150">
        <f t="shared" si="37"/>
        <v>40600</v>
      </c>
      <c r="CF150">
        <f t="shared" si="37"/>
        <v>871623</v>
      </c>
      <c r="CH150" t="str">
        <f t="shared" si="38"/>
        <v>{{5,1,1,480895,0}|</v>
      </c>
      <c r="CI150" t="str">
        <f t="shared" si="38"/>
        <v>{5,1,2,40600,0}|</v>
      </c>
      <c r="CJ150" t="str">
        <f t="shared" si="38"/>
        <v>{5,1,3,871623,3}}</v>
      </c>
      <c r="CK150" t="str">
        <f t="shared" si="38"/>
        <v/>
      </c>
      <c r="CL150" t="str">
        <f t="shared" si="38"/>
        <v>{{5,1,1,480895,0}|</v>
      </c>
      <c r="CM150" t="str">
        <f t="shared" si="38"/>
        <v>{5,1,2,40600,0}|</v>
      </c>
      <c r="CN150" t="str">
        <f t="shared" si="38"/>
        <v>{5,1,3,871623,3}}</v>
      </c>
      <c r="CO150" t="str">
        <f t="shared" si="38"/>
        <v/>
      </c>
      <c r="CP150" t="str">
        <f t="shared" si="38"/>
        <v>{{5,1,1,480895,0}|</v>
      </c>
      <c r="CQ150" t="str">
        <f t="shared" si="38"/>
        <v>{5,1,2,40600,0}|</v>
      </c>
      <c r="CR150" t="str">
        <f t="shared" si="38"/>
        <v>{5,1,3,871623,3}}</v>
      </c>
      <c r="CS150" t="str">
        <f t="shared" si="38"/>
        <v/>
      </c>
      <c r="CT150" t="str">
        <f t="shared" si="38"/>
        <v>{{5,1,1,480895,0}|</v>
      </c>
      <c r="CU150" t="str">
        <f t="shared" si="38"/>
        <v>{5,1,2,40600,0}|</v>
      </c>
      <c r="CV150" t="str">
        <f t="shared" si="38"/>
        <v>{5,1,3,871623,3}}</v>
      </c>
    </row>
    <row r="151" spans="50:100" x14ac:dyDescent="0.15">
      <c r="AX151">
        <v>145</v>
      </c>
      <c r="AZ151">
        <f t="shared" si="39"/>
        <v>1.5</v>
      </c>
      <c r="BA151">
        <f t="shared" si="39"/>
        <v>0.6</v>
      </c>
      <c r="BB151">
        <f t="shared" si="39"/>
        <v>0.75</v>
      </c>
      <c r="BC151">
        <f t="shared" si="39"/>
        <v>3</v>
      </c>
      <c r="BE151">
        <v>500</v>
      </c>
      <c r="BF151">
        <v>500</v>
      </c>
      <c r="BG151">
        <v>500</v>
      </c>
      <c r="BH151">
        <v>500</v>
      </c>
      <c r="BN151">
        <f>'sheet1 (2)'!Y150</f>
        <v>5650522</v>
      </c>
      <c r="BO151">
        <f>'sheet1 (2)'!Z150</f>
        <v>2492000</v>
      </c>
      <c r="BP151">
        <f>'sheet1 (2)'!AA150</f>
        <v>53499626</v>
      </c>
      <c r="BR151">
        <f t="shared" si="34"/>
        <v>565052</v>
      </c>
      <c r="BS151">
        <f t="shared" si="34"/>
        <v>249200</v>
      </c>
      <c r="BT151">
        <f t="shared" si="34"/>
        <v>5349962</v>
      </c>
      <c r="BV151">
        <f t="shared" si="35"/>
        <v>565052</v>
      </c>
      <c r="BW151">
        <f t="shared" si="35"/>
        <v>249200</v>
      </c>
      <c r="BX151">
        <f t="shared" si="35"/>
        <v>5349962</v>
      </c>
      <c r="BZ151">
        <f t="shared" si="36"/>
        <v>565052</v>
      </c>
      <c r="CA151">
        <f t="shared" si="36"/>
        <v>249200</v>
      </c>
      <c r="CB151">
        <f t="shared" si="36"/>
        <v>5349962</v>
      </c>
      <c r="CD151">
        <f t="shared" si="37"/>
        <v>565052</v>
      </c>
      <c r="CE151">
        <f t="shared" si="37"/>
        <v>249200</v>
      </c>
      <c r="CF151">
        <f t="shared" si="37"/>
        <v>5349962</v>
      </c>
      <c r="CH151" t="str">
        <f t="shared" si="38"/>
        <v>{{5,1,1,565052,0}|</v>
      </c>
      <c r="CI151" t="str">
        <f t="shared" si="38"/>
        <v>{5,1,2,249200,0}|</v>
      </c>
      <c r="CJ151" t="str">
        <f t="shared" si="38"/>
        <v>{5,1,3,5349962,3}}</v>
      </c>
      <c r="CK151" t="str">
        <f t="shared" si="38"/>
        <v/>
      </c>
      <c r="CL151" t="str">
        <f t="shared" si="38"/>
        <v>{{5,1,1,565052,0}|</v>
      </c>
      <c r="CM151" t="str">
        <f t="shared" si="38"/>
        <v>{5,1,2,249200,0}|</v>
      </c>
      <c r="CN151" t="str">
        <f t="shared" si="38"/>
        <v>{5,1,3,5349962,3}}</v>
      </c>
      <c r="CO151" t="str">
        <f t="shared" si="38"/>
        <v/>
      </c>
      <c r="CP151" t="str">
        <f t="shared" si="38"/>
        <v>{{5,1,1,565052,0}|</v>
      </c>
      <c r="CQ151" t="str">
        <f t="shared" si="38"/>
        <v>{5,1,2,249200,0}|</v>
      </c>
      <c r="CR151" t="str">
        <f t="shared" si="38"/>
        <v>{5,1,3,5349962,3}}</v>
      </c>
      <c r="CS151" t="str">
        <f t="shared" si="38"/>
        <v/>
      </c>
      <c r="CT151" t="str">
        <f t="shared" si="38"/>
        <v>{{5,1,1,565052,0}|</v>
      </c>
      <c r="CU151" t="str">
        <f t="shared" si="38"/>
        <v>{5,1,2,249200,0}|</v>
      </c>
      <c r="CV151" t="str">
        <f t="shared" si="38"/>
        <v>{5,1,3,5349962,3}}</v>
      </c>
    </row>
    <row r="152" spans="50:100" x14ac:dyDescent="0.15">
      <c r="AX152">
        <v>146</v>
      </c>
      <c r="AZ152">
        <f t="shared" si="39"/>
        <v>3</v>
      </c>
      <c r="BA152">
        <f t="shared" si="39"/>
        <v>0.75</v>
      </c>
      <c r="BB152">
        <f t="shared" si="39"/>
        <v>1</v>
      </c>
      <c r="BC152">
        <f t="shared" si="39"/>
        <v>0.75</v>
      </c>
      <c r="BE152">
        <v>500</v>
      </c>
      <c r="BF152">
        <v>500</v>
      </c>
      <c r="BG152">
        <v>500</v>
      </c>
      <c r="BH152">
        <v>500</v>
      </c>
      <c r="BN152">
        <f>'sheet1 (2)'!Y151</f>
        <v>8559940</v>
      </c>
      <c r="BO152">
        <f>'sheet1 (2)'!Z151</f>
        <v>2940000</v>
      </c>
      <c r="BP152">
        <f>'sheet1 (2)'!AA151</f>
        <v>63117537</v>
      </c>
      <c r="BR152">
        <f t="shared" si="34"/>
        <v>855994</v>
      </c>
      <c r="BS152">
        <f t="shared" si="34"/>
        <v>294000</v>
      </c>
      <c r="BT152">
        <f t="shared" si="34"/>
        <v>6311753</v>
      </c>
      <c r="BV152">
        <f t="shared" si="35"/>
        <v>855994</v>
      </c>
      <c r="BW152">
        <f t="shared" si="35"/>
        <v>294000</v>
      </c>
      <c r="BX152">
        <f t="shared" si="35"/>
        <v>6311753</v>
      </c>
      <c r="BZ152">
        <f t="shared" si="36"/>
        <v>855994</v>
      </c>
      <c r="CA152">
        <f t="shared" si="36"/>
        <v>294000</v>
      </c>
      <c r="CB152">
        <f t="shared" si="36"/>
        <v>6311753</v>
      </c>
      <c r="CD152">
        <f t="shared" si="37"/>
        <v>855994</v>
      </c>
      <c r="CE152">
        <f t="shared" si="37"/>
        <v>294000</v>
      </c>
      <c r="CF152">
        <f t="shared" si="37"/>
        <v>6311753</v>
      </c>
      <c r="CH152" t="str">
        <f t="shared" si="38"/>
        <v>{{5,1,1,855994,0}|</v>
      </c>
      <c r="CI152" t="str">
        <f t="shared" si="38"/>
        <v>{5,1,2,294000,0}|</v>
      </c>
      <c r="CJ152" t="str">
        <f t="shared" si="38"/>
        <v>{5,1,3,6311753,3}}</v>
      </c>
      <c r="CK152" t="str">
        <f t="shared" si="38"/>
        <v/>
      </c>
      <c r="CL152" t="str">
        <f t="shared" si="38"/>
        <v>{{5,1,1,855994,0}|</v>
      </c>
      <c r="CM152" t="str">
        <f t="shared" si="38"/>
        <v>{5,1,2,294000,0}|</v>
      </c>
      <c r="CN152" t="str">
        <f t="shared" si="38"/>
        <v>{5,1,3,6311753,3}}</v>
      </c>
      <c r="CO152" t="str">
        <f t="shared" si="38"/>
        <v/>
      </c>
      <c r="CP152" t="str">
        <f t="shared" si="38"/>
        <v>{{5,1,1,855994,0}|</v>
      </c>
      <c r="CQ152" t="str">
        <f t="shared" si="38"/>
        <v>{5,1,2,294000,0}|</v>
      </c>
      <c r="CR152" t="str">
        <f t="shared" si="38"/>
        <v>{5,1,3,6311753,3}}</v>
      </c>
      <c r="CS152" t="str">
        <f t="shared" si="38"/>
        <v/>
      </c>
      <c r="CT152" t="str">
        <f t="shared" si="38"/>
        <v>{{5,1,1,855994,0}|</v>
      </c>
      <c r="CU152" t="str">
        <f t="shared" si="38"/>
        <v>{5,1,2,294000,0}|</v>
      </c>
      <c r="CV152" t="str">
        <f t="shared" si="38"/>
        <v>{5,1,3,6311753,3}}</v>
      </c>
    </row>
    <row r="153" spans="50:100" x14ac:dyDescent="0.15">
      <c r="AX153">
        <v>147</v>
      </c>
      <c r="AZ153">
        <f t="shared" si="39"/>
        <v>1</v>
      </c>
      <c r="BA153">
        <f t="shared" si="39"/>
        <v>1</v>
      </c>
      <c r="BB153">
        <f t="shared" si="39"/>
        <v>0.75</v>
      </c>
      <c r="BC153">
        <f t="shared" si="39"/>
        <v>1.5</v>
      </c>
      <c r="BE153">
        <v>500</v>
      </c>
      <c r="BF153">
        <v>500</v>
      </c>
      <c r="BG153">
        <v>500</v>
      </c>
      <c r="BH153">
        <v>500</v>
      </c>
      <c r="BN153">
        <f>'sheet1 (2)'!Y152</f>
        <v>20173567</v>
      </c>
      <c r="BO153">
        <f>'sheet1 (2)'!Z152</f>
        <v>19488000</v>
      </c>
      <c r="BP153">
        <f>'sheet1 (2)'!AA152</f>
        <v>418379104</v>
      </c>
      <c r="BR153">
        <f t="shared" si="34"/>
        <v>2017356</v>
      </c>
      <c r="BS153">
        <f t="shared" si="34"/>
        <v>1948800</v>
      </c>
      <c r="BT153">
        <f t="shared" si="34"/>
        <v>41837910</v>
      </c>
      <c r="BV153">
        <f t="shared" si="35"/>
        <v>2017356</v>
      </c>
      <c r="BW153">
        <f t="shared" si="35"/>
        <v>1948800</v>
      </c>
      <c r="BX153">
        <f t="shared" si="35"/>
        <v>41837910</v>
      </c>
      <c r="BZ153">
        <f t="shared" si="36"/>
        <v>2017356</v>
      </c>
      <c r="CA153">
        <f t="shared" si="36"/>
        <v>1948800</v>
      </c>
      <c r="CB153">
        <f t="shared" si="36"/>
        <v>41837910</v>
      </c>
      <c r="CD153">
        <f t="shared" si="37"/>
        <v>2017356</v>
      </c>
      <c r="CE153">
        <f t="shared" si="37"/>
        <v>1948800</v>
      </c>
      <c r="CF153">
        <f t="shared" si="37"/>
        <v>41837910</v>
      </c>
      <c r="CH153" t="str">
        <f t="shared" si="38"/>
        <v>{{5,1,1,2017356,0}|</v>
      </c>
      <c r="CI153" t="str">
        <f t="shared" si="38"/>
        <v>{5,1,2,1948800,0}|</v>
      </c>
      <c r="CJ153" t="str">
        <f t="shared" si="38"/>
        <v>{5,1,3,41837910,3}}</v>
      </c>
      <c r="CK153" t="str">
        <f t="shared" si="38"/>
        <v/>
      </c>
      <c r="CL153" t="str">
        <f t="shared" si="38"/>
        <v>{{5,1,1,2017356,0}|</v>
      </c>
      <c r="CM153" t="str">
        <f t="shared" si="38"/>
        <v>{5,1,2,1948800,0}|</v>
      </c>
      <c r="CN153" t="str">
        <f t="shared" si="38"/>
        <v>{5,1,3,41837910,3}}</v>
      </c>
      <c r="CO153" t="str">
        <f t="shared" si="38"/>
        <v/>
      </c>
      <c r="CP153" t="str">
        <f t="shared" si="38"/>
        <v>{{5,1,1,2017356,0}|</v>
      </c>
      <c r="CQ153" t="str">
        <f t="shared" si="38"/>
        <v>{5,1,2,1948800,0}|</v>
      </c>
      <c r="CR153" t="str">
        <f t="shared" si="38"/>
        <v>{5,1,3,41837910,3}}</v>
      </c>
      <c r="CS153" t="str">
        <f t="shared" si="38"/>
        <v/>
      </c>
      <c r="CT153" t="str">
        <f t="shared" si="38"/>
        <v>{{5,1,1,2017356,0}|</v>
      </c>
      <c r="CU153" t="str">
        <f t="shared" si="38"/>
        <v>{5,1,2,1948800,0}|</v>
      </c>
      <c r="CV153" t="str">
        <f t="shared" si="38"/>
        <v>{5,1,3,41837910,3}}</v>
      </c>
    </row>
    <row r="154" spans="50:100" x14ac:dyDescent="0.15">
      <c r="AX154">
        <v>148</v>
      </c>
      <c r="AZ154">
        <f t="shared" si="39"/>
        <v>1</v>
      </c>
      <c r="BA154">
        <f t="shared" si="39"/>
        <v>1</v>
      </c>
      <c r="BB154">
        <f t="shared" si="39"/>
        <v>1</v>
      </c>
      <c r="BC154">
        <f t="shared" si="39"/>
        <v>1</v>
      </c>
      <c r="BE154">
        <v>500</v>
      </c>
      <c r="BF154">
        <v>500</v>
      </c>
      <c r="BG154">
        <v>500</v>
      </c>
      <c r="BH154">
        <v>500</v>
      </c>
      <c r="BN154">
        <f>'sheet1 (2)'!Y153</f>
        <v>23251298</v>
      </c>
      <c r="BO154">
        <f>'sheet1 (2)'!Z153</f>
        <v>25200000</v>
      </c>
      <c r="BP154">
        <f>'sheet1 (2)'!AA153</f>
        <v>541007462</v>
      </c>
      <c r="BR154">
        <f t="shared" si="34"/>
        <v>2325129</v>
      </c>
      <c r="BS154">
        <f t="shared" si="34"/>
        <v>2520000</v>
      </c>
      <c r="BT154">
        <f t="shared" si="34"/>
        <v>54100746</v>
      </c>
      <c r="BV154">
        <f t="shared" si="35"/>
        <v>2325129</v>
      </c>
      <c r="BW154">
        <f t="shared" si="35"/>
        <v>2520000</v>
      </c>
      <c r="BX154">
        <f t="shared" si="35"/>
        <v>54100746</v>
      </c>
      <c r="BZ154">
        <f t="shared" si="36"/>
        <v>2325129</v>
      </c>
      <c r="CA154">
        <f t="shared" si="36"/>
        <v>2520000</v>
      </c>
      <c r="CB154">
        <f t="shared" si="36"/>
        <v>54100746</v>
      </c>
      <c r="CD154">
        <f t="shared" si="37"/>
        <v>2325129</v>
      </c>
      <c r="CE154">
        <f t="shared" si="37"/>
        <v>2520000</v>
      </c>
      <c r="CF154">
        <f t="shared" si="37"/>
        <v>54100746</v>
      </c>
      <c r="CH154" t="str">
        <f t="shared" si="38"/>
        <v>{{5,1,1,2325129,0}|</v>
      </c>
      <c r="CI154" t="str">
        <f t="shared" si="38"/>
        <v>{5,1,2,2520000,0}|</v>
      </c>
      <c r="CJ154" t="str">
        <f t="shared" si="38"/>
        <v>{5,1,3,54100746,3}}</v>
      </c>
      <c r="CK154" t="str">
        <f t="shared" si="38"/>
        <v/>
      </c>
      <c r="CL154" t="str">
        <f t="shared" si="38"/>
        <v>{{5,1,1,2325129,0}|</v>
      </c>
      <c r="CM154" t="str">
        <f t="shared" si="38"/>
        <v>{5,1,2,2520000,0}|</v>
      </c>
      <c r="CN154" t="str">
        <f t="shared" si="38"/>
        <v>{5,1,3,54100746,3}}</v>
      </c>
      <c r="CO154" t="str">
        <f t="shared" si="38"/>
        <v/>
      </c>
      <c r="CP154" t="str">
        <f t="shared" si="38"/>
        <v>{{5,1,1,2325129,0}|</v>
      </c>
      <c r="CQ154" t="str">
        <f t="shared" si="38"/>
        <v>{5,1,2,2520000,0}|</v>
      </c>
      <c r="CR154" t="str">
        <f t="shared" si="38"/>
        <v>{5,1,3,54100746,3}}</v>
      </c>
      <c r="CS154" t="str">
        <f t="shared" si="38"/>
        <v/>
      </c>
      <c r="CT154" t="str">
        <f t="shared" si="38"/>
        <v>{{5,1,1,2325129,0}|</v>
      </c>
      <c r="CU154" t="str">
        <f t="shared" si="38"/>
        <v>{5,1,2,2520000,0}|</v>
      </c>
      <c r="CV154" t="str">
        <f t="shared" si="38"/>
        <v>{5,1,3,54100746,3}}</v>
      </c>
    </row>
    <row r="155" spans="50:100" x14ac:dyDescent="0.15">
      <c r="AX155">
        <v>149</v>
      </c>
      <c r="AZ155">
        <f t="shared" si="39"/>
        <v>1</v>
      </c>
      <c r="BA155">
        <f t="shared" si="39"/>
        <v>1</v>
      </c>
      <c r="BB155">
        <f t="shared" si="39"/>
        <v>0.5</v>
      </c>
      <c r="BC155">
        <f t="shared" si="39"/>
        <v>0</v>
      </c>
      <c r="BE155">
        <v>500</v>
      </c>
      <c r="BF155">
        <v>500</v>
      </c>
      <c r="BG155">
        <v>500</v>
      </c>
      <c r="BH155">
        <v>500</v>
      </c>
      <c r="BN155">
        <f>'sheet1 (2)'!Y154</f>
        <v>22448804</v>
      </c>
      <c r="BO155">
        <f>'sheet1 (2)'!Z154</f>
        <v>28478800</v>
      </c>
      <c r="BP155">
        <f>'sheet1 (2)'!AA154</f>
        <v>611398544</v>
      </c>
      <c r="BR155">
        <f t="shared" si="34"/>
        <v>2244880</v>
      </c>
      <c r="BS155">
        <f t="shared" si="34"/>
        <v>2847880</v>
      </c>
      <c r="BT155">
        <f t="shared" si="34"/>
        <v>61139854</v>
      </c>
      <c r="BV155">
        <f t="shared" si="35"/>
        <v>2244880</v>
      </c>
      <c r="BW155">
        <f t="shared" si="35"/>
        <v>2847880</v>
      </c>
      <c r="BX155">
        <f t="shared" si="35"/>
        <v>61139854</v>
      </c>
      <c r="BZ155">
        <f t="shared" si="36"/>
        <v>2244880</v>
      </c>
      <c r="CA155">
        <f t="shared" si="36"/>
        <v>2847880</v>
      </c>
      <c r="CB155">
        <f t="shared" si="36"/>
        <v>61139854</v>
      </c>
      <c r="CD155">
        <f t="shared" si="37"/>
        <v>2244880</v>
      </c>
      <c r="CE155">
        <f t="shared" si="37"/>
        <v>2847880</v>
      </c>
      <c r="CF155">
        <f t="shared" si="37"/>
        <v>61139854</v>
      </c>
      <c r="CH155" t="str">
        <f t="shared" si="38"/>
        <v>{{5,1,1,2244880,0}|</v>
      </c>
      <c r="CI155" t="str">
        <f t="shared" si="38"/>
        <v>{5,1,2,2847880,0}|</v>
      </c>
      <c r="CJ155" t="str">
        <f t="shared" si="38"/>
        <v>{5,1,3,61139854,3}}</v>
      </c>
      <c r="CK155" t="str">
        <f t="shared" si="38"/>
        <v/>
      </c>
      <c r="CL155" t="str">
        <f t="shared" si="38"/>
        <v>{{5,1,1,2244880,0}|</v>
      </c>
      <c r="CM155" t="str">
        <f t="shared" si="38"/>
        <v>{5,1,2,2847880,0}|</v>
      </c>
      <c r="CN155" t="str">
        <f t="shared" si="38"/>
        <v>{5,1,3,61139854,3}}</v>
      </c>
      <c r="CO155" t="str">
        <f t="shared" si="38"/>
        <v/>
      </c>
      <c r="CP155" t="str">
        <f t="shared" si="38"/>
        <v>{{5,1,1,2244880,0}|</v>
      </c>
      <c r="CQ155" t="str">
        <f t="shared" si="38"/>
        <v>{5,1,2,2847880,0}|</v>
      </c>
      <c r="CR155" t="str">
        <f t="shared" si="38"/>
        <v>{5,1,3,61139854,3}}</v>
      </c>
      <c r="CS155" t="str">
        <f t="shared" si="38"/>
        <v/>
      </c>
      <c r="CT155" t="str">
        <f t="shared" si="38"/>
        <v>{{5,1,1,2244880,0}|</v>
      </c>
      <c r="CU155" t="str">
        <f t="shared" si="38"/>
        <v>{5,1,2,2847880,0}|</v>
      </c>
      <c r="CV155" t="str">
        <f t="shared" si="38"/>
        <v>{5,1,3,61139854,3}}</v>
      </c>
    </row>
    <row r="156" spans="50:100" x14ac:dyDescent="0.15">
      <c r="AX156">
        <v>150</v>
      </c>
      <c r="AZ156">
        <f t="shared" si="39"/>
        <v>1.5</v>
      </c>
      <c r="BA156">
        <f t="shared" si="39"/>
        <v>0.6</v>
      </c>
      <c r="BB156">
        <f t="shared" si="39"/>
        <v>1</v>
      </c>
      <c r="BC156">
        <f t="shared" si="39"/>
        <v>1.5</v>
      </c>
      <c r="BE156">
        <v>500</v>
      </c>
      <c r="BF156">
        <v>500</v>
      </c>
      <c r="BG156">
        <v>500</v>
      </c>
      <c r="BH156">
        <v>500</v>
      </c>
      <c r="BN156">
        <f>'sheet1 (2)'!Y155</f>
        <v>33289992</v>
      </c>
      <c r="BO156">
        <f>'sheet1 (2)'!Z155</f>
        <v>30240000</v>
      </c>
      <c r="BP156">
        <f>'sheet1 (2)'!AA155</f>
        <v>649208955</v>
      </c>
      <c r="BR156">
        <f t="shared" si="34"/>
        <v>3328999</v>
      </c>
      <c r="BS156">
        <f t="shared" si="34"/>
        <v>3024000</v>
      </c>
      <c r="BT156">
        <f t="shared" si="34"/>
        <v>64920895</v>
      </c>
      <c r="BV156">
        <f t="shared" si="35"/>
        <v>3328999</v>
      </c>
      <c r="BW156">
        <f t="shared" si="35"/>
        <v>3024000</v>
      </c>
      <c r="BX156">
        <f t="shared" si="35"/>
        <v>64920895</v>
      </c>
      <c r="BZ156">
        <f t="shared" si="36"/>
        <v>3328999</v>
      </c>
      <c r="CA156">
        <f t="shared" si="36"/>
        <v>3024000</v>
      </c>
      <c r="CB156">
        <f t="shared" si="36"/>
        <v>64920895</v>
      </c>
      <c r="CD156">
        <f t="shared" si="37"/>
        <v>3328999</v>
      </c>
      <c r="CE156">
        <f t="shared" si="37"/>
        <v>3024000</v>
      </c>
      <c r="CF156">
        <f t="shared" si="37"/>
        <v>64920895</v>
      </c>
      <c r="CH156" t="str">
        <f t="shared" si="38"/>
        <v>{{5,1,1,3328999,0}|</v>
      </c>
      <c r="CI156" t="str">
        <f t="shared" si="38"/>
        <v>{5,1,2,3024000,0}|</v>
      </c>
      <c r="CJ156" t="str">
        <f t="shared" si="38"/>
        <v>{5,1,3,64920895,3}}</v>
      </c>
      <c r="CK156" t="str">
        <f t="shared" si="38"/>
        <v/>
      </c>
      <c r="CL156" t="str">
        <f t="shared" si="38"/>
        <v>{{5,1,1,3328999,0}|</v>
      </c>
      <c r="CM156" t="str">
        <f t="shared" si="38"/>
        <v>{5,1,2,3024000,0}|</v>
      </c>
      <c r="CN156" t="str">
        <f t="shared" si="38"/>
        <v>{5,1,3,64920895,3}}</v>
      </c>
      <c r="CO156" t="str">
        <f t="shared" si="38"/>
        <v/>
      </c>
      <c r="CP156" t="str">
        <f t="shared" si="38"/>
        <v>{{5,1,1,3328999,0}|</v>
      </c>
      <c r="CQ156" t="str">
        <f t="shared" si="38"/>
        <v>{5,1,2,3024000,0}|</v>
      </c>
      <c r="CR156" t="str">
        <f t="shared" si="38"/>
        <v>{5,1,3,64920895,3}}</v>
      </c>
      <c r="CS156" t="str">
        <f t="shared" si="38"/>
        <v/>
      </c>
      <c r="CT156" t="str">
        <f t="shared" si="38"/>
        <v>{{5,1,1,3328999,0}|</v>
      </c>
      <c r="CU156" t="str">
        <f t="shared" si="38"/>
        <v>{5,1,2,3024000,0}|</v>
      </c>
      <c r="CV156" t="str">
        <f t="shared" si="38"/>
        <v>{5,1,3,64920895,3}}</v>
      </c>
    </row>
    <row r="157" spans="50:100" x14ac:dyDescent="0.15">
      <c r="AX157">
        <v>151</v>
      </c>
      <c r="AZ157">
        <f t="shared" si="39"/>
        <v>0.75</v>
      </c>
      <c r="BA157">
        <f t="shared" si="39"/>
        <v>1</v>
      </c>
      <c r="BB157">
        <f t="shared" si="39"/>
        <v>3</v>
      </c>
      <c r="BC157">
        <f t="shared" si="39"/>
        <v>0.75</v>
      </c>
      <c r="BE157">
        <v>500</v>
      </c>
      <c r="BF157">
        <v>500</v>
      </c>
      <c r="BG157">
        <v>500</v>
      </c>
      <c r="BH157">
        <v>500</v>
      </c>
      <c r="BN157">
        <f>'sheet1 (2)'!Y156</f>
        <v>39186973</v>
      </c>
      <c r="BO157">
        <f>'sheet1 (2)'!Z156</f>
        <v>33264000</v>
      </c>
      <c r="BP157">
        <f>'sheet1 (2)'!AA156</f>
        <v>714129850</v>
      </c>
      <c r="BR157">
        <f t="shared" si="34"/>
        <v>3918697</v>
      </c>
      <c r="BS157">
        <f t="shared" si="34"/>
        <v>3326400</v>
      </c>
      <c r="BT157">
        <f t="shared" si="34"/>
        <v>71412985</v>
      </c>
      <c r="BV157">
        <f t="shared" si="35"/>
        <v>3918697</v>
      </c>
      <c r="BW157">
        <f t="shared" si="35"/>
        <v>3326400</v>
      </c>
      <c r="BX157">
        <f t="shared" si="35"/>
        <v>71412985</v>
      </c>
      <c r="BZ157">
        <f t="shared" si="36"/>
        <v>3918697</v>
      </c>
      <c r="CA157">
        <f t="shared" si="36"/>
        <v>3326400</v>
      </c>
      <c r="CB157">
        <f t="shared" si="36"/>
        <v>71412985</v>
      </c>
      <c r="CD157">
        <f t="shared" si="37"/>
        <v>3918697</v>
      </c>
      <c r="CE157">
        <f t="shared" si="37"/>
        <v>3326400</v>
      </c>
      <c r="CF157">
        <f t="shared" si="37"/>
        <v>71412985</v>
      </c>
      <c r="CH157" t="str">
        <f t="shared" si="38"/>
        <v>{{5,1,1,3918697,0}|</v>
      </c>
      <c r="CI157" t="str">
        <f t="shared" si="38"/>
        <v>{5,1,2,3326400,0}|</v>
      </c>
      <c r="CJ157" t="str">
        <f t="shared" si="38"/>
        <v>{5,1,3,71412985,3}}</v>
      </c>
      <c r="CK157" t="str">
        <f t="shared" si="38"/>
        <v/>
      </c>
      <c r="CL157" t="str">
        <f t="shared" si="38"/>
        <v>{{5,1,1,3918697,0}|</v>
      </c>
      <c r="CM157" t="str">
        <f t="shared" si="38"/>
        <v>{5,1,2,3326400,0}|</v>
      </c>
      <c r="CN157" t="str">
        <f t="shared" si="38"/>
        <v>{5,1,3,71412985,3}}</v>
      </c>
      <c r="CO157" t="str">
        <f t="shared" si="38"/>
        <v/>
      </c>
      <c r="CP157" t="str">
        <f t="shared" si="38"/>
        <v>{{5,1,1,3918697,0}|</v>
      </c>
      <c r="CQ157" t="str">
        <f t="shared" si="38"/>
        <v>{5,1,2,3326400,0}|</v>
      </c>
      <c r="CR157" t="str">
        <f t="shared" si="38"/>
        <v>{5,1,3,71412985,3}}</v>
      </c>
      <c r="CS157" t="str">
        <f t="shared" si="38"/>
        <v/>
      </c>
      <c r="CT157" t="str">
        <f t="shared" si="38"/>
        <v>{{5,1,1,3918697,0}|</v>
      </c>
      <c r="CU157" t="str">
        <f t="shared" si="38"/>
        <v>{5,1,2,3326400,0}|</v>
      </c>
      <c r="CV157" t="str">
        <f t="shared" si="38"/>
        <v>{5,1,3,71412985,3}}</v>
      </c>
    </row>
    <row r="158" spans="50:100" x14ac:dyDescent="0.15">
      <c r="AX158">
        <v>152</v>
      </c>
      <c r="AZ158">
        <f t="shared" si="39"/>
        <v>1.5</v>
      </c>
      <c r="BA158">
        <f t="shared" si="39"/>
        <v>0.6</v>
      </c>
      <c r="BB158">
        <f t="shared" si="39"/>
        <v>3</v>
      </c>
      <c r="BC158">
        <f t="shared" si="39"/>
        <v>0.75</v>
      </c>
      <c r="BE158">
        <v>500</v>
      </c>
      <c r="BF158">
        <v>500</v>
      </c>
      <c r="BG158">
        <v>500</v>
      </c>
      <c r="BH158">
        <v>500</v>
      </c>
      <c r="BN158">
        <f>'sheet1 (2)'!Y157</f>
        <v>300559</v>
      </c>
      <c r="BO158">
        <f>'sheet1 (2)'!Z157</f>
        <v>35000</v>
      </c>
      <c r="BP158">
        <f>'sheet1 (2)'!AA157</f>
        <v>751399</v>
      </c>
      <c r="BR158">
        <f t="shared" si="34"/>
        <v>30055</v>
      </c>
      <c r="BS158">
        <f t="shared" si="34"/>
        <v>3500</v>
      </c>
      <c r="BT158">
        <f t="shared" si="34"/>
        <v>75139</v>
      </c>
      <c r="BV158">
        <f t="shared" si="35"/>
        <v>30055</v>
      </c>
      <c r="BW158">
        <f t="shared" si="35"/>
        <v>3500</v>
      </c>
      <c r="BX158">
        <f t="shared" si="35"/>
        <v>75139</v>
      </c>
      <c r="BZ158">
        <f t="shared" si="36"/>
        <v>30055</v>
      </c>
      <c r="CA158">
        <f t="shared" si="36"/>
        <v>3500</v>
      </c>
      <c r="CB158">
        <f t="shared" si="36"/>
        <v>75139</v>
      </c>
      <c r="CD158">
        <f t="shared" si="37"/>
        <v>30055</v>
      </c>
      <c r="CE158">
        <f t="shared" si="37"/>
        <v>3500</v>
      </c>
      <c r="CF158">
        <f t="shared" si="37"/>
        <v>75139</v>
      </c>
      <c r="CH158" t="str">
        <f t="shared" ref="CH158:CV174" si="40">BR$6&amp;BR158&amp;BR$5</f>
        <v>{{5,1,1,30055,0}|</v>
      </c>
      <c r="CI158" t="str">
        <f t="shared" si="40"/>
        <v>{5,1,2,3500,0}|</v>
      </c>
      <c r="CJ158" t="str">
        <f t="shared" si="40"/>
        <v>{5,1,3,75139,3}}</v>
      </c>
      <c r="CK158" t="str">
        <f t="shared" si="40"/>
        <v/>
      </c>
      <c r="CL158" t="str">
        <f t="shared" si="40"/>
        <v>{{5,1,1,30055,0}|</v>
      </c>
      <c r="CM158" t="str">
        <f t="shared" si="40"/>
        <v>{5,1,2,3500,0}|</v>
      </c>
      <c r="CN158" t="str">
        <f t="shared" si="40"/>
        <v>{5,1,3,75139,3}}</v>
      </c>
      <c r="CO158" t="str">
        <f t="shared" si="40"/>
        <v/>
      </c>
      <c r="CP158" t="str">
        <f t="shared" si="40"/>
        <v>{{5,1,1,30055,0}|</v>
      </c>
      <c r="CQ158" t="str">
        <f t="shared" si="40"/>
        <v>{5,1,2,3500,0}|</v>
      </c>
      <c r="CR158" t="str">
        <f t="shared" si="40"/>
        <v>{5,1,3,75139,3}}</v>
      </c>
      <c r="CS158" t="str">
        <f t="shared" si="40"/>
        <v/>
      </c>
      <c r="CT158" t="str">
        <f t="shared" si="40"/>
        <v>{{5,1,1,30055,0}|</v>
      </c>
      <c r="CU158" t="str">
        <f t="shared" si="40"/>
        <v>{5,1,2,3500,0}|</v>
      </c>
      <c r="CV158" t="str">
        <f t="shared" si="40"/>
        <v>{5,1,3,75139,3}}</v>
      </c>
    </row>
    <row r="159" spans="50:100" x14ac:dyDescent="0.15">
      <c r="AX159">
        <v>153</v>
      </c>
      <c r="AZ159">
        <f t="shared" si="39"/>
        <v>1.5</v>
      </c>
      <c r="BA159">
        <f t="shared" si="39"/>
        <v>0.75</v>
      </c>
      <c r="BB159">
        <f t="shared" si="39"/>
        <v>1</v>
      </c>
      <c r="BC159">
        <f t="shared" si="39"/>
        <v>1</v>
      </c>
      <c r="BE159">
        <v>500</v>
      </c>
      <c r="BF159">
        <v>500</v>
      </c>
      <c r="BG159">
        <v>500</v>
      </c>
      <c r="BH159">
        <v>500</v>
      </c>
      <c r="BN159">
        <f>'sheet1 (2)'!Y158</f>
        <v>1562910</v>
      </c>
      <c r="BO159">
        <f>'sheet1 (2)'!Z158</f>
        <v>2240000</v>
      </c>
      <c r="BP159">
        <f>'sheet1 (2)'!AA158</f>
        <v>48089552</v>
      </c>
      <c r="BR159">
        <f t="shared" si="34"/>
        <v>156291</v>
      </c>
      <c r="BS159">
        <f t="shared" si="34"/>
        <v>224000</v>
      </c>
      <c r="BT159">
        <f t="shared" si="34"/>
        <v>4808955</v>
      </c>
      <c r="BV159">
        <f t="shared" si="35"/>
        <v>156291</v>
      </c>
      <c r="BW159">
        <f t="shared" si="35"/>
        <v>224000</v>
      </c>
      <c r="BX159">
        <f t="shared" si="35"/>
        <v>4808955</v>
      </c>
      <c r="BZ159">
        <f t="shared" si="36"/>
        <v>156291</v>
      </c>
      <c r="CA159">
        <f t="shared" si="36"/>
        <v>224000</v>
      </c>
      <c r="CB159">
        <f t="shared" si="36"/>
        <v>4808955</v>
      </c>
      <c r="CD159">
        <f t="shared" si="37"/>
        <v>156291</v>
      </c>
      <c r="CE159">
        <f t="shared" si="37"/>
        <v>224000</v>
      </c>
      <c r="CF159">
        <f t="shared" si="37"/>
        <v>4808955</v>
      </c>
      <c r="CH159" t="str">
        <f t="shared" si="40"/>
        <v>{{5,1,1,156291,0}|</v>
      </c>
      <c r="CI159" t="str">
        <f t="shared" si="40"/>
        <v>{5,1,2,224000,0}|</v>
      </c>
      <c r="CJ159" t="str">
        <f t="shared" si="40"/>
        <v>{5,1,3,4808955,3}}</v>
      </c>
      <c r="CK159" t="str">
        <f t="shared" si="40"/>
        <v/>
      </c>
      <c r="CL159" t="str">
        <f t="shared" si="40"/>
        <v>{{5,1,1,156291,0}|</v>
      </c>
      <c r="CM159" t="str">
        <f t="shared" si="40"/>
        <v>{5,1,2,224000,0}|</v>
      </c>
      <c r="CN159" t="str">
        <f t="shared" si="40"/>
        <v>{5,1,3,4808955,3}}</v>
      </c>
      <c r="CO159" t="str">
        <f t="shared" si="40"/>
        <v/>
      </c>
      <c r="CP159" t="str">
        <f t="shared" si="40"/>
        <v>{{5,1,1,156291,0}|</v>
      </c>
      <c r="CQ159" t="str">
        <f t="shared" si="40"/>
        <v>{5,1,2,224000,0}|</v>
      </c>
      <c r="CR159" t="str">
        <f t="shared" si="40"/>
        <v>{5,1,3,4808955,3}}</v>
      </c>
      <c r="CS159" t="str">
        <f t="shared" si="40"/>
        <v/>
      </c>
      <c r="CT159" t="str">
        <f t="shared" si="40"/>
        <v>{{5,1,1,156291,0}|</v>
      </c>
      <c r="CU159" t="str">
        <f t="shared" si="40"/>
        <v>{5,1,2,224000,0}|</v>
      </c>
      <c r="CV159" t="str">
        <f t="shared" si="40"/>
        <v>{5,1,3,4808955,3}}</v>
      </c>
    </row>
    <row r="160" spans="50:100" x14ac:dyDescent="0.15">
      <c r="AX160">
        <v>154</v>
      </c>
      <c r="AZ160">
        <f t="shared" si="39"/>
        <v>1.5</v>
      </c>
      <c r="BA160">
        <f t="shared" si="39"/>
        <v>1</v>
      </c>
      <c r="BB160">
        <f t="shared" si="39"/>
        <v>0.75</v>
      </c>
      <c r="BC160">
        <f t="shared" si="39"/>
        <v>1</v>
      </c>
      <c r="BE160">
        <v>500</v>
      </c>
      <c r="BF160">
        <v>500</v>
      </c>
      <c r="BG160">
        <v>500</v>
      </c>
      <c r="BH160">
        <v>500</v>
      </c>
      <c r="BN160">
        <f>'sheet1 (2)'!Y159</f>
        <v>3366268</v>
      </c>
      <c r="BO160">
        <f>'sheet1 (2)'!Z159</f>
        <v>4200000</v>
      </c>
      <c r="BP160">
        <f>'sheet1 (2)'!AA159</f>
        <v>90167910</v>
      </c>
      <c r="BR160">
        <f t="shared" si="34"/>
        <v>336626</v>
      </c>
      <c r="BS160">
        <f t="shared" si="34"/>
        <v>420000</v>
      </c>
      <c r="BT160">
        <f t="shared" si="34"/>
        <v>9016791</v>
      </c>
      <c r="BV160">
        <f t="shared" si="35"/>
        <v>336626</v>
      </c>
      <c r="BW160">
        <f t="shared" si="35"/>
        <v>420000</v>
      </c>
      <c r="BX160">
        <f t="shared" si="35"/>
        <v>9016791</v>
      </c>
      <c r="BZ160">
        <f t="shared" si="36"/>
        <v>336626</v>
      </c>
      <c r="CA160">
        <f t="shared" si="36"/>
        <v>420000</v>
      </c>
      <c r="CB160">
        <f t="shared" si="36"/>
        <v>9016791</v>
      </c>
      <c r="CD160">
        <f t="shared" si="37"/>
        <v>336626</v>
      </c>
      <c r="CE160">
        <f t="shared" si="37"/>
        <v>420000</v>
      </c>
      <c r="CF160">
        <f t="shared" si="37"/>
        <v>9016791</v>
      </c>
      <c r="CH160" t="str">
        <f t="shared" si="40"/>
        <v>{{5,1,1,336626,0}|</v>
      </c>
      <c r="CI160" t="str">
        <f t="shared" si="40"/>
        <v>{5,1,2,420000,0}|</v>
      </c>
      <c r="CJ160" t="str">
        <f t="shared" si="40"/>
        <v>{5,1,3,9016791,3}}</v>
      </c>
      <c r="CK160" t="str">
        <f t="shared" si="40"/>
        <v/>
      </c>
      <c r="CL160" t="str">
        <f t="shared" si="40"/>
        <v>{{5,1,1,336626,0}|</v>
      </c>
      <c r="CM160" t="str">
        <f t="shared" si="40"/>
        <v>{5,1,2,420000,0}|</v>
      </c>
      <c r="CN160" t="str">
        <f t="shared" si="40"/>
        <v>{5,1,3,9016791,3}}</v>
      </c>
      <c r="CO160" t="str">
        <f t="shared" si="40"/>
        <v/>
      </c>
      <c r="CP160" t="str">
        <f t="shared" si="40"/>
        <v>{{5,1,1,336626,0}|</v>
      </c>
      <c r="CQ160" t="str">
        <f t="shared" si="40"/>
        <v>{5,1,2,420000,0}|</v>
      </c>
      <c r="CR160" t="str">
        <f t="shared" si="40"/>
        <v>{5,1,3,9016791,3}}</v>
      </c>
      <c r="CS160" t="str">
        <f t="shared" si="40"/>
        <v/>
      </c>
      <c r="CT160" t="str">
        <f t="shared" si="40"/>
        <v>{{5,1,1,336626,0}|</v>
      </c>
      <c r="CU160" t="str">
        <f t="shared" si="40"/>
        <v>{5,1,2,420000,0}|</v>
      </c>
      <c r="CV160" t="str">
        <f t="shared" si="40"/>
        <v>{5,1,3,9016791,3}}</v>
      </c>
    </row>
    <row r="161" spans="50:100" x14ac:dyDescent="0.15">
      <c r="AX161">
        <v>155</v>
      </c>
      <c r="AZ161">
        <f t="shared" si="39"/>
        <v>3</v>
      </c>
      <c r="BA161">
        <f t="shared" si="39"/>
        <v>1</v>
      </c>
      <c r="BB161">
        <f t="shared" si="39"/>
        <v>0.75</v>
      </c>
      <c r="BC161">
        <f t="shared" si="39"/>
        <v>0.75</v>
      </c>
      <c r="BE161">
        <v>500</v>
      </c>
      <c r="BF161">
        <v>500</v>
      </c>
      <c r="BG161">
        <v>500</v>
      </c>
      <c r="BH161">
        <v>500</v>
      </c>
      <c r="BN161">
        <f>'sheet1 (2)'!Y160</f>
        <v>4989291</v>
      </c>
      <c r="BO161">
        <f>'sheet1 (2)'!Z160</f>
        <v>5614000</v>
      </c>
      <c r="BP161">
        <f>'sheet1 (2)'!AA160</f>
        <v>120524440</v>
      </c>
      <c r="BR161">
        <f t="shared" si="34"/>
        <v>498929</v>
      </c>
      <c r="BS161">
        <f t="shared" si="34"/>
        <v>561400</v>
      </c>
      <c r="BT161">
        <f t="shared" si="34"/>
        <v>12052444</v>
      </c>
      <c r="BV161">
        <f t="shared" si="35"/>
        <v>498929</v>
      </c>
      <c r="BW161">
        <f t="shared" si="35"/>
        <v>561400</v>
      </c>
      <c r="BX161">
        <f t="shared" si="35"/>
        <v>12052444</v>
      </c>
      <c r="BZ161">
        <f t="shared" si="36"/>
        <v>498929</v>
      </c>
      <c r="CA161">
        <f t="shared" si="36"/>
        <v>561400</v>
      </c>
      <c r="CB161">
        <f t="shared" si="36"/>
        <v>12052444</v>
      </c>
      <c r="CD161">
        <f t="shared" si="37"/>
        <v>498929</v>
      </c>
      <c r="CE161">
        <f t="shared" si="37"/>
        <v>561400</v>
      </c>
      <c r="CF161">
        <f t="shared" si="37"/>
        <v>12052444</v>
      </c>
      <c r="CH161" t="str">
        <f t="shared" si="40"/>
        <v>{{5,1,1,498929,0}|</v>
      </c>
      <c r="CI161" t="str">
        <f t="shared" si="40"/>
        <v>{5,1,2,561400,0}|</v>
      </c>
      <c r="CJ161" t="str">
        <f t="shared" si="40"/>
        <v>{5,1,3,12052444,3}}</v>
      </c>
      <c r="CK161" t="str">
        <f t="shared" si="40"/>
        <v/>
      </c>
      <c r="CL161" t="str">
        <f t="shared" si="40"/>
        <v>{{5,1,1,498929,0}|</v>
      </c>
      <c r="CM161" t="str">
        <f t="shared" si="40"/>
        <v>{5,1,2,561400,0}|</v>
      </c>
      <c r="CN161" t="str">
        <f t="shared" si="40"/>
        <v>{5,1,3,12052444,3}}</v>
      </c>
      <c r="CO161" t="str">
        <f t="shared" si="40"/>
        <v/>
      </c>
      <c r="CP161" t="str">
        <f t="shared" si="40"/>
        <v>{{5,1,1,498929,0}|</v>
      </c>
      <c r="CQ161" t="str">
        <f t="shared" si="40"/>
        <v>{5,1,2,561400,0}|</v>
      </c>
      <c r="CR161" t="str">
        <f t="shared" si="40"/>
        <v>{5,1,3,12052444,3}}</v>
      </c>
      <c r="CS161" t="str">
        <f t="shared" si="40"/>
        <v/>
      </c>
      <c r="CT161" t="str">
        <f t="shared" si="40"/>
        <v>{{5,1,1,498929,0}|</v>
      </c>
      <c r="CU161" t="str">
        <f t="shared" si="40"/>
        <v>{5,1,2,561400,0}|</v>
      </c>
      <c r="CV161" t="str">
        <f t="shared" si="40"/>
        <v>{5,1,3,12052444,3}}</v>
      </c>
    </row>
    <row r="162" spans="50:100" x14ac:dyDescent="0.15">
      <c r="AX162">
        <v>156</v>
      </c>
      <c r="AZ162">
        <f t="shared" si="39"/>
        <v>1.5</v>
      </c>
      <c r="BA162">
        <f t="shared" si="39"/>
        <v>0.75</v>
      </c>
      <c r="BB162">
        <f t="shared" si="39"/>
        <v>0.5</v>
      </c>
      <c r="BC162">
        <f t="shared" si="39"/>
        <v>0</v>
      </c>
      <c r="BE162">
        <v>500</v>
      </c>
      <c r="BF162">
        <v>500</v>
      </c>
      <c r="BG162">
        <v>500</v>
      </c>
      <c r="BH162">
        <v>500</v>
      </c>
      <c r="BN162">
        <f>'sheet1 (2)'!Y161</f>
        <v>901679</v>
      </c>
      <c r="BO162">
        <f>'sheet1 (2)'!Z161</f>
        <v>168000</v>
      </c>
      <c r="BP162">
        <f>'sheet1 (2)'!AA161</f>
        <v>3606716</v>
      </c>
      <c r="BR162">
        <f t="shared" si="34"/>
        <v>90167</v>
      </c>
      <c r="BS162">
        <f t="shared" si="34"/>
        <v>16800</v>
      </c>
      <c r="BT162">
        <f t="shared" si="34"/>
        <v>360671</v>
      </c>
      <c r="BV162">
        <f t="shared" si="35"/>
        <v>90167</v>
      </c>
      <c r="BW162">
        <f t="shared" si="35"/>
        <v>16800</v>
      </c>
      <c r="BX162">
        <f t="shared" si="35"/>
        <v>360671</v>
      </c>
      <c r="BZ162">
        <f t="shared" si="36"/>
        <v>90167</v>
      </c>
      <c r="CA162">
        <f t="shared" si="36"/>
        <v>16800</v>
      </c>
      <c r="CB162">
        <f t="shared" si="36"/>
        <v>360671</v>
      </c>
      <c r="CD162">
        <f t="shared" si="37"/>
        <v>90167</v>
      </c>
      <c r="CE162">
        <f t="shared" si="37"/>
        <v>16800</v>
      </c>
      <c r="CF162">
        <f t="shared" si="37"/>
        <v>360671</v>
      </c>
      <c r="CH162" t="str">
        <f t="shared" si="40"/>
        <v>{{5,1,1,90167,0}|</v>
      </c>
      <c r="CI162" t="str">
        <f t="shared" si="40"/>
        <v>{5,1,2,16800,0}|</v>
      </c>
      <c r="CJ162" t="str">
        <f t="shared" si="40"/>
        <v>{5,1,3,360671,3}}</v>
      </c>
      <c r="CK162" t="str">
        <f t="shared" si="40"/>
        <v/>
      </c>
      <c r="CL162" t="str">
        <f t="shared" si="40"/>
        <v>{{5,1,1,90167,0}|</v>
      </c>
      <c r="CM162" t="str">
        <f t="shared" si="40"/>
        <v>{5,1,2,16800,0}|</v>
      </c>
      <c r="CN162" t="str">
        <f t="shared" si="40"/>
        <v>{5,1,3,360671,3}}</v>
      </c>
      <c r="CO162" t="str">
        <f t="shared" si="40"/>
        <v/>
      </c>
      <c r="CP162" t="str">
        <f t="shared" si="40"/>
        <v>{{5,1,1,90167,0}|</v>
      </c>
      <c r="CQ162" t="str">
        <f t="shared" si="40"/>
        <v>{5,1,2,16800,0}|</v>
      </c>
      <c r="CR162" t="str">
        <f t="shared" si="40"/>
        <v>{5,1,3,360671,3}}</v>
      </c>
      <c r="CS162" t="str">
        <f t="shared" si="40"/>
        <v/>
      </c>
      <c r="CT162" t="str">
        <f t="shared" si="40"/>
        <v>{{5,1,1,90167,0}|</v>
      </c>
      <c r="CU162" t="str">
        <f t="shared" si="40"/>
        <v>{5,1,2,16800,0}|</v>
      </c>
      <c r="CV162" t="str">
        <f t="shared" si="40"/>
        <v>{5,1,3,360671,3}}</v>
      </c>
    </row>
    <row r="163" spans="50:100" x14ac:dyDescent="0.15">
      <c r="AX163">
        <v>157</v>
      </c>
      <c r="AZ163">
        <f t="shared" si="39"/>
        <v>1</v>
      </c>
      <c r="BA163">
        <f t="shared" si="39"/>
        <v>1</v>
      </c>
      <c r="BB163">
        <f t="shared" si="39"/>
        <v>0.75</v>
      </c>
      <c r="BC163">
        <f t="shared" si="39"/>
        <v>1.5</v>
      </c>
      <c r="BE163">
        <v>500</v>
      </c>
      <c r="BF163">
        <v>500</v>
      </c>
      <c r="BG163">
        <v>500</v>
      </c>
      <c r="BH163">
        <v>500</v>
      </c>
      <c r="BN163">
        <f>'sheet1 (2)'!Y162</f>
        <v>811511</v>
      </c>
      <c r="BO163">
        <f>'sheet1 (2)'!Z162</f>
        <v>168000</v>
      </c>
      <c r="BP163">
        <f>'sheet1 (2)'!AA162</f>
        <v>3606716</v>
      </c>
      <c r="BR163">
        <f t="shared" si="34"/>
        <v>81151</v>
      </c>
      <c r="BS163">
        <f t="shared" si="34"/>
        <v>16800</v>
      </c>
      <c r="BT163">
        <f t="shared" si="34"/>
        <v>360671</v>
      </c>
      <c r="BV163">
        <f t="shared" si="35"/>
        <v>81151</v>
      </c>
      <c r="BW163">
        <f t="shared" si="35"/>
        <v>16800</v>
      </c>
      <c r="BX163">
        <f t="shared" si="35"/>
        <v>360671</v>
      </c>
      <c r="BZ163">
        <f t="shared" si="36"/>
        <v>81151</v>
      </c>
      <c r="CA163">
        <f t="shared" si="36"/>
        <v>16800</v>
      </c>
      <c r="CB163">
        <f t="shared" si="36"/>
        <v>360671</v>
      </c>
      <c r="CD163">
        <f t="shared" si="37"/>
        <v>81151</v>
      </c>
      <c r="CE163">
        <f t="shared" si="37"/>
        <v>16800</v>
      </c>
      <c r="CF163">
        <f t="shared" si="37"/>
        <v>360671</v>
      </c>
      <c r="CH163" t="str">
        <f t="shared" si="40"/>
        <v>{{5,1,1,81151,0}|</v>
      </c>
      <c r="CI163" t="str">
        <f t="shared" si="40"/>
        <v>{5,1,2,16800,0}|</v>
      </c>
      <c r="CJ163" t="str">
        <f t="shared" si="40"/>
        <v>{5,1,3,360671,3}}</v>
      </c>
      <c r="CK163" t="str">
        <f t="shared" si="40"/>
        <v/>
      </c>
      <c r="CL163" t="str">
        <f t="shared" si="40"/>
        <v>{{5,1,1,81151,0}|</v>
      </c>
      <c r="CM163" t="str">
        <f t="shared" si="40"/>
        <v>{5,1,2,16800,0}|</v>
      </c>
      <c r="CN163" t="str">
        <f t="shared" si="40"/>
        <v>{5,1,3,360671,3}}</v>
      </c>
      <c r="CO163" t="str">
        <f t="shared" si="40"/>
        <v/>
      </c>
      <c r="CP163" t="str">
        <f t="shared" si="40"/>
        <v>{{5,1,1,81151,0}|</v>
      </c>
      <c r="CQ163" t="str">
        <f t="shared" si="40"/>
        <v>{5,1,2,16800,0}|</v>
      </c>
      <c r="CR163" t="str">
        <f t="shared" si="40"/>
        <v>{5,1,3,360671,3}}</v>
      </c>
      <c r="CS163" t="str">
        <f t="shared" si="40"/>
        <v/>
      </c>
      <c r="CT163" t="str">
        <f t="shared" si="40"/>
        <v>{{5,1,1,81151,0}|</v>
      </c>
      <c r="CU163" t="str">
        <f t="shared" si="40"/>
        <v>{5,1,2,16800,0}|</v>
      </c>
      <c r="CV163" t="str">
        <f t="shared" si="40"/>
        <v>{5,1,3,360671,3}}</v>
      </c>
    </row>
    <row r="164" spans="50:100" x14ac:dyDescent="0.15">
      <c r="AX164">
        <v>158</v>
      </c>
      <c r="AZ164">
        <f t="shared" ref="AZ164:BC179" si="41">AZ104</f>
        <v>0.5</v>
      </c>
      <c r="BA164">
        <f t="shared" si="41"/>
        <v>0.75</v>
      </c>
      <c r="BB164">
        <f t="shared" si="41"/>
        <v>0</v>
      </c>
      <c r="BC164">
        <f t="shared" si="41"/>
        <v>1.5</v>
      </c>
      <c r="BE164">
        <v>500</v>
      </c>
      <c r="BF164">
        <v>500</v>
      </c>
      <c r="BG164">
        <v>500</v>
      </c>
      <c r="BH164">
        <v>500</v>
      </c>
      <c r="BN164">
        <f>'sheet1 (2)'!Y163</f>
        <v>1683134</v>
      </c>
      <c r="BO164">
        <f>'sheet1 (2)'!Z163</f>
        <v>252000</v>
      </c>
      <c r="BP164">
        <f>'sheet1 (2)'!AA163</f>
        <v>5410074</v>
      </c>
      <c r="BR164">
        <f t="shared" si="34"/>
        <v>168313</v>
      </c>
      <c r="BS164">
        <f t="shared" si="34"/>
        <v>25200</v>
      </c>
      <c r="BT164">
        <f t="shared" si="34"/>
        <v>541007</v>
      </c>
      <c r="BV164">
        <f t="shared" si="35"/>
        <v>168313</v>
      </c>
      <c r="BW164">
        <f t="shared" si="35"/>
        <v>25200</v>
      </c>
      <c r="BX164">
        <f t="shared" si="35"/>
        <v>541007</v>
      </c>
      <c r="BZ164">
        <f t="shared" si="36"/>
        <v>168313</v>
      </c>
      <c r="CA164">
        <f t="shared" si="36"/>
        <v>25200</v>
      </c>
      <c r="CB164">
        <f t="shared" si="36"/>
        <v>541007</v>
      </c>
      <c r="CD164">
        <f t="shared" si="37"/>
        <v>168313</v>
      </c>
      <c r="CE164">
        <f t="shared" si="37"/>
        <v>25200</v>
      </c>
      <c r="CF164">
        <f t="shared" si="37"/>
        <v>541007</v>
      </c>
      <c r="CH164" t="str">
        <f t="shared" si="40"/>
        <v>{{5,1,1,168313,0}|</v>
      </c>
      <c r="CI164" t="str">
        <f t="shared" si="40"/>
        <v>{5,1,2,25200,0}|</v>
      </c>
      <c r="CJ164" t="str">
        <f t="shared" si="40"/>
        <v>{5,1,3,541007,3}}</v>
      </c>
      <c r="CK164" t="str">
        <f t="shared" si="40"/>
        <v/>
      </c>
      <c r="CL164" t="str">
        <f t="shared" si="40"/>
        <v>{{5,1,1,168313,0}|</v>
      </c>
      <c r="CM164" t="str">
        <f t="shared" si="40"/>
        <v>{5,1,2,25200,0}|</v>
      </c>
      <c r="CN164" t="str">
        <f t="shared" si="40"/>
        <v>{5,1,3,541007,3}}</v>
      </c>
      <c r="CO164" t="str">
        <f t="shared" si="40"/>
        <v/>
      </c>
      <c r="CP164" t="str">
        <f t="shared" si="40"/>
        <v>{{5,1,1,168313,0}|</v>
      </c>
      <c r="CQ164" t="str">
        <f t="shared" si="40"/>
        <v>{5,1,2,25200,0}|</v>
      </c>
      <c r="CR164" t="str">
        <f t="shared" si="40"/>
        <v>{5,1,3,541007,3}}</v>
      </c>
      <c r="CS164" t="str">
        <f t="shared" si="40"/>
        <v/>
      </c>
      <c r="CT164" t="str">
        <f t="shared" si="40"/>
        <v>{{5,1,1,168313,0}|</v>
      </c>
      <c r="CU164" t="str">
        <f t="shared" si="40"/>
        <v>{5,1,2,25200,0}|</v>
      </c>
      <c r="CV164" t="str">
        <f t="shared" si="40"/>
        <v>{5,1,3,541007,3}}</v>
      </c>
    </row>
    <row r="165" spans="50:100" x14ac:dyDescent="0.15">
      <c r="AX165">
        <v>159</v>
      </c>
      <c r="AZ165">
        <f t="shared" si="41"/>
        <v>0</v>
      </c>
      <c r="BA165">
        <f t="shared" si="41"/>
        <v>0.42857142857142855</v>
      </c>
      <c r="BB165">
        <f t="shared" si="41"/>
        <v>0.75</v>
      </c>
      <c r="BC165">
        <f t="shared" si="41"/>
        <v>3</v>
      </c>
      <c r="BE165">
        <v>500</v>
      </c>
      <c r="BF165">
        <v>500</v>
      </c>
      <c r="BG165">
        <v>500</v>
      </c>
      <c r="BH165">
        <v>500</v>
      </c>
      <c r="BN165">
        <f>'sheet1 (2)'!Y164</f>
        <v>3306156</v>
      </c>
      <c r="BO165">
        <f>'sheet1 (2)'!Z164</f>
        <v>420000</v>
      </c>
      <c r="BP165">
        <f>'sheet1 (2)'!AA164</f>
        <v>9016791</v>
      </c>
      <c r="BR165">
        <f t="shared" si="34"/>
        <v>330615</v>
      </c>
      <c r="BS165">
        <f t="shared" si="34"/>
        <v>42000</v>
      </c>
      <c r="BT165">
        <f t="shared" si="34"/>
        <v>901679</v>
      </c>
      <c r="BV165">
        <f t="shared" si="35"/>
        <v>330615</v>
      </c>
      <c r="BW165">
        <f t="shared" si="35"/>
        <v>42000</v>
      </c>
      <c r="BX165">
        <f t="shared" si="35"/>
        <v>901679</v>
      </c>
      <c r="BZ165">
        <f t="shared" si="36"/>
        <v>330615</v>
      </c>
      <c r="CA165">
        <f t="shared" si="36"/>
        <v>42000</v>
      </c>
      <c r="CB165">
        <f t="shared" si="36"/>
        <v>901679</v>
      </c>
      <c r="CD165">
        <f t="shared" si="37"/>
        <v>330615</v>
      </c>
      <c r="CE165">
        <f t="shared" si="37"/>
        <v>42000</v>
      </c>
      <c r="CF165">
        <f t="shared" si="37"/>
        <v>901679</v>
      </c>
      <c r="CH165" t="str">
        <f t="shared" si="40"/>
        <v>{{5,1,1,330615,0}|</v>
      </c>
      <c r="CI165" t="str">
        <f t="shared" si="40"/>
        <v>{5,1,2,42000,0}|</v>
      </c>
      <c r="CJ165" t="str">
        <f t="shared" si="40"/>
        <v>{5,1,3,901679,3}}</v>
      </c>
      <c r="CK165" t="str">
        <f t="shared" si="40"/>
        <v/>
      </c>
      <c r="CL165" t="str">
        <f t="shared" si="40"/>
        <v>{{5,1,1,330615,0}|</v>
      </c>
      <c r="CM165" t="str">
        <f t="shared" si="40"/>
        <v>{5,1,2,42000,0}|</v>
      </c>
      <c r="CN165" t="str">
        <f t="shared" si="40"/>
        <v>{5,1,3,901679,3}}</v>
      </c>
      <c r="CO165" t="str">
        <f t="shared" si="40"/>
        <v/>
      </c>
      <c r="CP165" t="str">
        <f t="shared" si="40"/>
        <v>{{5,1,1,330615,0}|</v>
      </c>
      <c r="CQ165" t="str">
        <f t="shared" si="40"/>
        <v>{5,1,2,42000,0}|</v>
      </c>
      <c r="CR165" t="str">
        <f t="shared" si="40"/>
        <v>{5,1,3,901679,3}}</v>
      </c>
      <c r="CS165" t="str">
        <f t="shared" si="40"/>
        <v/>
      </c>
      <c r="CT165" t="str">
        <f t="shared" si="40"/>
        <v>{{5,1,1,330615,0}|</v>
      </c>
      <c r="CU165" t="str">
        <f t="shared" si="40"/>
        <v>{5,1,2,42000,0}|</v>
      </c>
      <c r="CV165" t="str">
        <f t="shared" si="40"/>
        <v>{5,1,3,901679,3}}</v>
      </c>
    </row>
    <row r="166" spans="50:100" x14ac:dyDescent="0.15">
      <c r="AX166">
        <v>160</v>
      </c>
      <c r="AZ166">
        <f t="shared" si="41"/>
        <v>3</v>
      </c>
      <c r="BA166">
        <f t="shared" si="41"/>
        <v>0.75</v>
      </c>
      <c r="BB166">
        <f t="shared" si="41"/>
        <v>1.5</v>
      </c>
      <c r="BC166">
        <f t="shared" si="41"/>
        <v>0.6</v>
      </c>
      <c r="BE166">
        <v>500</v>
      </c>
      <c r="BF166">
        <v>500</v>
      </c>
      <c r="BG166">
        <v>500</v>
      </c>
      <c r="BH166">
        <v>500</v>
      </c>
      <c r="BN166">
        <f>'sheet1 (2)'!Y165</f>
        <v>3847164</v>
      </c>
      <c r="BO166">
        <f>'sheet1 (2)'!Z165</f>
        <v>2464000</v>
      </c>
      <c r="BP166">
        <f>'sheet1 (2)'!AA165</f>
        <v>52898507</v>
      </c>
      <c r="BR166">
        <f t="shared" si="34"/>
        <v>384716</v>
      </c>
      <c r="BS166">
        <f t="shared" si="34"/>
        <v>246400</v>
      </c>
      <c r="BT166">
        <f t="shared" si="34"/>
        <v>5289850</v>
      </c>
      <c r="BV166">
        <f t="shared" si="35"/>
        <v>384716</v>
      </c>
      <c r="BW166">
        <f t="shared" si="35"/>
        <v>246400</v>
      </c>
      <c r="BX166">
        <f t="shared" si="35"/>
        <v>5289850</v>
      </c>
      <c r="BZ166">
        <f t="shared" si="36"/>
        <v>384716</v>
      </c>
      <c r="CA166">
        <f t="shared" si="36"/>
        <v>246400</v>
      </c>
      <c r="CB166">
        <f t="shared" si="36"/>
        <v>5289850</v>
      </c>
      <c r="CD166">
        <f t="shared" si="37"/>
        <v>384716</v>
      </c>
      <c r="CE166">
        <f t="shared" si="37"/>
        <v>246400</v>
      </c>
      <c r="CF166">
        <f t="shared" si="37"/>
        <v>5289850</v>
      </c>
      <c r="CH166" t="str">
        <f t="shared" si="40"/>
        <v>{{5,1,1,384716,0}|</v>
      </c>
      <c r="CI166" t="str">
        <f t="shared" si="40"/>
        <v>{5,1,2,246400,0}|</v>
      </c>
      <c r="CJ166" t="str">
        <f t="shared" si="40"/>
        <v>{5,1,3,5289850,3}}</v>
      </c>
      <c r="CK166" t="str">
        <f t="shared" si="40"/>
        <v/>
      </c>
      <c r="CL166" t="str">
        <f t="shared" si="40"/>
        <v>{{5,1,1,384716,0}|</v>
      </c>
      <c r="CM166" t="str">
        <f t="shared" si="40"/>
        <v>{5,1,2,246400,0}|</v>
      </c>
      <c r="CN166" t="str">
        <f t="shared" si="40"/>
        <v>{5,1,3,5289850,3}}</v>
      </c>
      <c r="CO166" t="str">
        <f t="shared" si="40"/>
        <v/>
      </c>
      <c r="CP166" t="str">
        <f t="shared" si="40"/>
        <v>{{5,1,1,384716,0}|</v>
      </c>
      <c r="CQ166" t="str">
        <f t="shared" si="40"/>
        <v>{5,1,2,246400,0}|</v>
      </c>
      <c r="CR166" t="str">
        <f t="shared" si="40"/>
        <v>{5,1,3,5289850,3}}</v>
      </c>
      <c r="CS166" t="str">
        <f t="shared" si="40"/>
        <v/>
      </c>
      <c r="CT166" t="str">
        <f t="shared" si="40"/>
        <v>{{5,1,1,384716,0}|</v>
      </c>
      <c r="CU166" t="str">
        <f t="shared" si="40"/>
        <v>{5,1,2,246400,0}|</v>
      </c>
      <c r="CV166" t="str">
        <f t="shared" si="40"/>
        <v>{5,1,3,5289850,3}}</v>
      </c>
    </row>
    <row r="167" spans="50:100" x14ac:dyDescent="0.15">
      <c r="AX167">
        <v>161</v>
      </c>
      <c r="AZ167">
        <f t="shared" si="41"/>
        <v>1.5</v>
      </c>
      <c r="BA167">
        <f t="shared" si="41"/>
        <v>1</v>
      </c>
      <c r="BB167">
        <f t="shared" si="41"/>
        <v>1.5</v>
      </c>
      <c r="BC167">
        <f t="shared" si="41"/>
        <v>0.6</v>
      </c>
      <c r="BE167">
        <v>500</v>
      </c>
      <c r="BF167">
        <v>500</v>
      </c>
      <c r="BG167">
        <v>500</v>
      </c>
      <c r="BH167">
        <v>500</v>
      </c>
      <c r="BN167">
        <f>'sheet1 (2)'!Y166</f>
        <v>5770746</v>
      </c>
      <c r="BO167">
        <f>'sheet1 (2)'!Z166</f>
        <v>2800000</v>
      </c>
      <c r="BP167">
        <f>'sheet1 (2)'!AA166</f>
        <v>60111940</v>
      </c>
      <c r="BR167">
        <f t="shared" si="34"/>
        <v>577074</v>
      </c>
      <c r="BS167">
        <f t="shared" si="34"/>
        <v>280000</v>
      </c>
      <c r="BT167">
        <f t="shared" si="34"/>
        <v>6011194</v>
      </c>
      <c r="BV167">
        <f t="shared" si="35"/>
        <v>577074</v>
      </c>
      <c r="BW167">
        <f t="shared" si="35"/>
        <v>280000</v>
      </c>
      <c r="BX167">
        <f t="shared" si="35"/>
        <v>6011194</v>
      </c>
      <c r="BZ167">
        <f t="shared" si="36"/>
        <v>577074</v>
      </c>
      <c r="CA167">
        <f t="shared" si="36"/>
        <v>280000</v>
      </c>
      <c r="CB167">
        <f t="shared" si="36"/>
        <v>6011194</v>
      </c>
      <c r="CD167">
        <f t="shared" si="37"/>
        <v>577074</v>
      </c>
      <c r="CE167">
        <f t="shared" si="37"/>
        <v>280000</v>
      </c>
      <c r="CF167">
        <f t="shared" si="37"/>
        <v>6011194</v>
      </c>
      <c r="CH167" t="str">
        <f t="shared" si="40"/>
        <v>{{5,1,1,577074,0}|</v>
      </c>
      <c r="CI167" t="str">
        <f t="shared" si="40"/>
        <v>{5,1,2,280000,0}|</v>
      </c>
      <c r="CJ167" t="str">
        <f t="shared" si="40"/>
        <v>{5,1,3,6011194,3}}</v>
      </c>
      <c r="CK167" t="str">
        <f t="shared" si="40"/>
        <v/>
      </c>
      <c r="CL167" t="str">
        <f t="shared" si="40"/>
        <v>{{5,1,1,577074,0}|</v>
      </c>
      <c r="CM167" t="str">
        <f t="shared" si="40"/>
        <v>{5,1,2,280000,0}|</v>
      </c>
      <c r="CN167" t="str">
        <f t="shared" si="40"/>
        <v>{5,1,3,6011194,3}}</v>
      </c>
      <c r="CO167" t="str">
        <f t="shared" si="40"/>
        <v/>
      </c>
      <c r="CP167" t="str">
        <f t="shared" si="40"/>
        <v>{{5,1,1,577074,0}|</v>
      </c>
      <c r="CQ167" t="str">
        <f t="shared" si="40"/>
        <v>{5,1,2,280000,0}|</v>
      </c>
      <c r="CR167" t="str">
        <f t="shared" si="40"/>
        <v>{5,1,3,6011194,3}}</v>
      </c>
      <c r="CS167" t="str">
        <f t="shared" si="40"/>
        <v/>
      </c>
      <c r="CT167" t="str">
        <f t="shared" si="40"/>
        <v>{{5,1,1,577074,0}|</v>
      </c>
      <c r="CU167" t="str">
        <f t="shared" si="40"/>
        <v>{5,1,2,280000,0}|</v>
      </c>
      <c r="CV167" t="str">
        <f t="shared" si="40"/>
        <v>{5,1,3,6011194,3}}</v>
      </c>
    </row>
    <row r="168" spans="50:100" x14ac:dyDescent="0.15">
      <c r="AX168">
        <v>162</v>
      </c>
      <c r="AZ168">
        <f t="shared" si="41"/>
        <v>0</v>
      </c>
      <c r="BA168">
        <f t="shared" si="41"/>
        <v>0.75</v>
      </c>
      <c r="BB168">
        <f t="shared" si="41"/>
        <v>0.6</v>
      </c>
      <c r="BC168">
        <f t="shared" si="41"/>
        <v>1</v>
      </c>
      <c r="BE168">
        <v>500</v>
      </c>
      <c r="BF168">
        <v>500</v>
      </c>
      <c r="BG168">
        <v>500</v>
      </c>
      <c r="BH168">
        <v>500</v>
      </c>
      <c r="BN168">
        <f>'sheet1 (2)'!Y167</f>
        <v>13465074</v>
      </c>
      <c r="BO168">
        <f>'sheet1 (2)'!Z167</f>
        <v>17920000</v>
      </c>
      <c r="BP168">
        <f>'sheet1 (2)'!AA167</f>
        <v>384716417</v>
      </c>
      <c r="BR168">
        <f t="shared" si="34"/>
        <v>1346507</v>
      </c>
      <c r="BS168">
        <f t="shared" si="34"/>
        <v>1792000</v>
      </c>
      <c r="BT168">
        <f t="shared" si="34"/>
        <v>38471641</v>
      </c>
      <c r="BV168">
        <f t="shared" si="35"/>
        <v>1346507</v>
      </c>
      <c r="BW168">
        <f t="shared" si="35"/>
        <v>1792000</v>
      </c>
      <c r="BX168">
        <f t="shared" si="35"/>
        <v>38471641</v>
      </c>
      <c r="BZ168">
        <f t="shared" si="36"/>
        <v>1346507</v>
      </c>
      <c r="CA168">
        <f t="shared" si="36"/>
        <v>1792000</v>
      </c>
      <c r="CB168">
        <f t="shared" si="36"/>
        <v>38471641</v>
      </c>
      <c r="CD168">
        <f t="shared" si="37"/>
        <v>1346507</v>
      </c>
      <c r="CE168">
        <f t="shared" si="37"/>
        <v>1792000</v>
      </c>
      <c r="CF168">
        <f t="shared" si="37"/>
        <v>38471641</v>
      </c>
      <c r="CH168" t="str">
        <f t="shared" si="40"/>
        <v>{{5,1,1,1346507,0}|</v>
      </c>
      <c r="CI168" t="str">
        <f t="shared" si="40"/>
        <v>{5,1,2,1792000,0}|</v>
      </c>
      <c r="CJ168" t="str">
        <f t="shared" si="40"/>
        <v>{5,1,3,38471641,3}}</v>
      </c>
      <c r="CK168" t="str">
        <f t="shared" si="40"/>
        <v/>
      </c>
      <c r="CL168" t="str">
        <f t="shared" si="40"/>
        <v>{{5,1,1,1346507,0}|</v>
      </c>
      <c r="CM168" t="str">
        <f t="shared" si="40"/>
        <v>{5,1,2,1792000,0}|</v>
      </c>
      <c r="CN168" t="str">
        <f t="shared" si="40"/>
        <v>{5,1,3,38471641,3}}</v>
      </c>
      <c r="CO168" t="str">
        <f t="shared" si="40"/>
        <v/>
      </c>
      <c r="CP168" t="str">
        <f t="shared" si="40"/>
        <v>{{5,1,1,1346507,0}|</v>
      </c>
      <c r="CQ168" t="str">
        <f t="shared" si="40"/>
        <v>{5,1,2,1792000,0}|</v>
      </c>
      <c r="CR168" t="str">
        <f t="shared" si="40"/>
        <v>{5,1,3,38471641,3}}</v>
      </c>
      <c r="CS168" t="str">
        <f t="shared" si="40"/>
        <v/>
      </c>
      <c r="CT168" t="str">
        <f t="shared" si="40"/>
        <v>{{5,1,1,1346507,0}|</v>
      </c>
      <c r="CU168" t="str">
        <f t="shared" si="40"/>
        <v>{5,1,2,1792000,0}|</v>
      </c>
      <c r="CV168" t="str">
        <f t="shared" si="40"/>
        <v>{5,1,3,38471641,3}}</v>
      </c>
    </row>
    <row r="169" spans="50:100" x14ac:dyDescent="0.15">
      <c r="AX169">
        <v>163</v>
      </c>
      <c r="AZ169">
        <f t="shared" si="41"/>
        <v>0.75</v>
      </c>
      <c r="BA169">
        <f t="shared" si="41"/>
        <v>1</v>
      </c>
      <c r="BB169">
        <f t="shared" si="41"/>
        <v>1</v>
      </c>
      <c r="BC169">
        <f t="shared" si="41"/>
        <v>1.5</v>
      </c>
      <c r="BE169">
        <v>500</v>
      </c>
      <c r="BF169">
        <v>500</v>
      </c>
      <c r="BG169">
        <v>500</v>
      </c>
      <c r="BH169">
        <v>500</v>
      </c>
      <c r="BN169">
        <f>'sheet1 (2)'!Y168</f>
        <v>15388656</v>
      </c>
      <c r="BO169">
        <f>'sheet1 (2)'!Z168</f>
        <v>22400000</v>
      </c>
      <c r="BP169">
        <f>'sheet1 (2)'!AA168</f>
        <v>480895522</v>
      </c>
      <c r="BR169">
        <f t="shared" si="34"/>
        <v>1538865</v>
      </c>
      <c r="BS169">
        <f t="shared" si="34"/>
        <v>2240000</v>
      </c>
      <c r="BT169">
        <f t="shared" si="34"/>
        <v>48089552</v>
      </c>
      <c r="BV169">
        <f t="shared" si="35"/>
        <v>1538865</v>
      </c>
      <c r="BW169">
        <f t="shared" si="35"/>
        <v>2240000</v>
      </c>
      <c r="BX169">
        <f t="shared" si="35"/>
        <v>48089552</v>
      </c>
      <c r="BZ169">
        <f t="shared" si="36"/>
        <v>1538865</v>
      </c>
      <c r="CA169">
        <f t="shared" si="36"/>
        <v>2240000</v>
      </c>
      <c r="CB169">
        <f t="shared" si="36"/>
        <v>48089552</v>
      </c>
      <c r="CD169">
        <f t="shared" si="37"/>
        <v>1538865</v>
      </c>
      <c r="CE169">
        <f t="shared" si="37"/>
        <v>2240000</v>
      </c>
      <c r="CF169">
        <f t="shared" si="37"/>
        <v>48089552</v>
      </c>
      <c r="CH169" t="str">
        <f t="shared" si="40"/>
        <v>{{5,1,1,1538865,0}|</v>
      </c>
      <c r="CI169" t="str">
        <f t="shared" si="40"/>
        <v>{5,1,2,2240000,0}|</v>
      </c>
      <c r="CJ169" t="str">
        <f t="shared" si="40"/>
        <v>{5,1,3,48089552,3}}</v>
      </c>
      <c r="CK169" t="str">
        <f t="shared" si="40"/>
        <v/>
      </c>
      <c r="CL169" t="str">
        <f t="shared" si="40"/>
        <v>{{5,1,1,1538865,0}|</v>
      </c>
      <c r="CM169" t="str">
        <f t="shared" si="40"/>
        <v>{5,1,2,2240000,0}|</v>
      </c>
      <c r="CN169" t="str">
        <f t="shared" si="40"/>
        <v>{5,1,3,48089552,3}}</v>
      </c>
      <c r="CO169" t="str">
        <f t="shared" si="40"/>
        <v/>
      </c>
      <c r="CP169" t="str">
        <f t="shared" si="40"/>
        <v>{{5,1,1,1538865,0}|</v>
      </c>
      <c r="CQ169" t="str">
        <f t="shared" si="40"/>
        <v>{5,1,2,2240000,0}|</v>
      </c>
      <c r="CR169" t="str">
        <f t="shared" si="40"/>
        <v>{5,1,3,48089552,3}}</v>
      </c>
      <c r="CS169" t="str">
        <f t="shared" si="40"/>
        <v/>
      </c>
      <c r="CT169" t="str">
        <f t="shared" si="40"/>
        <v>{{5,1,1,1538865,0}|</v>
      </c>
      <c r="CU169" t="str">
        <f t="shared" si="40"/>
        <v>{5,1,2,2240000,0}|</v>
      </c>
      <c r="CV169" t="str">
        <f t="shared" si="40"/>
        <v>{5,1,3,48089552,3}}</v>
      </c>
    </row>
    <row r="170" spans="50:100" x14ac:dyDescent="0.15">
      <c r="AX170">
        <v>164</v>
      </c>
      <c r="AZ170">
        <f t="shared" si="41"/>
        <v>3</v>
      </c>
      <c r="BA170">
        <f t="shared" si="41"/>
        <v>1</v>
      </c>
      <c r="BB170">
        <f t="shared" si="41"/>
        <v>0.6</v>
      </c>
      <c r="BC170">
        <f t="shared" si="41"/>
        <v>1</v>
      </c>
      <c r="BE170">
        <v>500</v>
      </c>
      <c r="BF170">
        <v>500</v>
      </c>
      <c r="BG170">
        <v>500</v>
      </c>
      <c r="BH170">
        <v>500</v>
      </c>
      <c r="BN170">
        <f>'sheet1 (2)'!Y169</f>
        <v>14727425</v>
      </c>
      <c r="BO170">
        <f>'sheet1 (2)'!Z169</f>
        <v>24500000</v>
      </c>
      <c r="BP170">
        <f>'sheet1 (2)'!AA169</f>
        <v>525979477</v>
      </c>
      <c r="BR170">
        <f t="shared" si="34"/>
        <v>1472742</v>
      </c>
      <c r="BS170">
        <f t="shared" si="34"/>
        <v>2450000</v>
      </c>
      <c r="BT170">
        <f t="shared" si="34"/>
        <v>52597947</v>
      </c>
      <c r="BV170">
        <f t="shared" si="35"/>
        <v>1472742</v>
      </c>
      <c r="BW170">
        <f t="shared" si="35"/>
        <v>2450000</v>
      </c>
      <c r="BX170">
        <f t="shared" si="35"/>
        <v>52597947</v>
      </c>
      <c r="BZ170">
        <f t="shared" si="36"/>
        <v>1472742</v>
      </c>
      <c r="CA170">
        <f t="shared" si="36"/>
        <v>2450000</v>
      </c>
      <c r="CB170">
        <f t="shared" si="36"/>
        <v>52597947</v>
      </c>
      <c r="CD170">
        <f t="shared" si="37"/>
        <v>1472742</v>
      </c>
      <c r="CE170">
        <f t="shared" si="37"/>
        <v>2450000</v>
      </c>
      <c r="CF170">
        <f t="shared" si="37"/>
        <v>52597947</v>
      </c>
      <c r="CH170" t="str">
        <f t="shared" si="40"/>
        <v>{{5,1,1,1472742,0}|</v>
      </c>
      <c r="CI170" t="str">
        <f t="shared" si="40"/>
        <v>{5,1,2,2450000,0}|</v>
      </c>
      <c r="CJ170" t="str">
        <f t="shared" si="40"/>
        <v>{5,1,3,52597947,3}}</v>
      </c>
      <c r="CK170" t="str">
        <f t="shared" si="40"/>
        <v/>
      </c>
      <c r="CL170" t="str">
        <f t="shared" si="40"/>
        <v>{{5,1,1,1472742,0}|</v>
      </c>
      <c r="CM170" t="str">
        <f t="shared" si="40"/>
        <v>{5,1,2,2450000,0}|</v>
      </c>
      <c r="CN170" t="str">
        <f t="shared" si="40"/>
        <v>{5,1,3,52597947,3}}</v>
      </c>
      <c r="CO170" t="str">
        <f t="shared" si="40"/>
        <v/>
      </c>
      <c r="CP170" t="str">
        <f t="shared" si="40"/>
        <v>{{5,1,1,1472742,0}|</v>
      </c>
      <c r="CQ170" t="str">
        <f t="shared" si="40"/>
        <v>{5,1,2,2450000,0}|</v>
      </c>
      <c r="CR170" t="str">
        <f t="shared" si="40"/>
        <v>{5,1,3,52597947,3}}</v>
      </c>
      <c r="CS170" t="str">
        <f t="shared" si="40"/>
        <v/>
      </c>
      <c r="CT170" t="str">
        <f t="shared" si="40"/>
        <v>{{5,1,1,1472742,0}|</v>
      </c>
      <c r="CU170" t="str">
        <f t="shared" si="40"/>
        <v>{5,1,2,2450000,0}|</v>
      </c>
      <c r="CV170" t="str">
        <f t="shared" si="40"/>
        <v>{5,1,3,52597947,3}}</v>
      </c>
    </row>
    <row r="171" spans="50:100" x14ac:dyDescent="0.15">
      <c r="AX171">
        <v>165</v>
      </c>
      <c r="AZ171">
        <f t="shared" si="41"/>
        <v>1.5</v>
      </c>
      <c r="BA171">
        <f t="shared" si="41"/>
        <v>1.5</v>
      </c>
      <c r="BB171">
        <f t="shared" si="41"/>
        <v>0.375</v>
      </c>
      <c r="BC171">
        <f t="shared" si="41"/>
        <v>0</v>
      </c>
      <c r="BE171">
        <v>500</v>
      </c>
      <c r="BF171">
        <v>500</v>
      </c>
      <c r="BG171">
        <v>500</v>
      </c>
      <c r="BH171">
        <v>500</v>
      </c>
      <c r="BN171">
        <f>'sheet1 (2)'!Y170</f>
        <v>21640298</v>
      </c>
      <c r="BO171">
        <f>'sheet1 (2)'!Z170</f>
        <v>25200000</v>
      </c>
      <c r="BP171">
        <f>'sheet1 (2)'!AA170</f>
        <v>541007462</v>
      </c>
      <c r="BR171">
        <f t="shared" si="34"/>
        <v>2164029</v>
      </c>
      <c r="BS171">
        <f t="shared" si="34"/>
        <v>2520000</v>
      </c>
      <c r="BT171">
        <f t="shared" si="34"/>
        <v>54100746</v>
      </c>
      <c r="BV171">
        <f t="shared" si="35"/>
        <v>2164029</v>
      </c>
      <c r="BW171">
        <f t="shared" si="35"/>
        <v>2520000</v>
      </c>
      <c r="BX171">
        <f t="shared" si="35"/>
        <v>54100746</v>
      </c>
      <c r="BZ171">
        <f t="shared" si="36"/>
        <v>2164029</v>
      </c>
      <c r="CA171">
        <f t="shared" si="36"/>
        <v>2520000</v>
      </c>
      <c r="CB171">
        <f t="shared" si="36"/>
        <v>54100746</v>
      </c>
      <c r="CD171">
        <f t="shared" si="37"/>
        <v>2164029</v>
      </c>
      <c r="CE171">
        <f t="shared" si="37"/>
        <v>2520000</v>
      </c>
      <c r="CF171">
        <f t="shared" si="37"/>
        <v>54100746</v>
      </c>
      <c r="CH171" t="str">
        <f t="shared" si="40"/>
        <v>{{5,1,1,2164029,0}|</v>
      </c>
      <c r="CI171" t="str">
        <f t="shared" si="40"/>
        <v>{5,1,2,2520000,0}|</v>
      </c>
      <c r="CJ171" t="str">
        <f t="shared" si="40"/>
        <v>{5,1,3,54100746,3}}</v>
      </c>
      <c r="CK171" t="str">
        <f t="shared" si="40"/>
        <v/>
      </c>
      <c r="CL171" t="str">
        <f t="shared" si="40"/>
        <v>{{5,1,1,2164029,0}|</v>
      </c>
      <c r="CM171" t="str">
        <f t="shared" si="40"/>
        <v>{5,1,2,2520000,0}|</v>
      </c>
      <c r="CN171" t="str">
        <f t="shared" si="40"/>
        <v>{5,1,3,54100746,3}}</v>
      </c>
      <c r="CO171" t="str">
        <f t="shared" si="40"/>
        <v/>
      </c>
      <c r="CP171" t="str">
        <f t="shared" si="40"/>
        <v>{{5,1,1,2164029,0}|</v>
      </c>
      <c r="CQ171" t="str">
        <f t="shared" si="40"/>
        <v>{5,1,2,2520000,0}|</v>
      </c>
      <c r="CR171" t="str">
        <f t="shared" si="40"/>
        <v>{5,1,3,54100746,3}}</v>
      </c>
      <c r="CS171" t="str">
        <f t="shared" si="40"/>
        <v/>
      </c>
      <c r="CT171" t="str">
        <f t="shared" si="40"/>
        <v>{{5,1,1,2164029,0}|</v>
      </c>
      <c r="CU171" t="str">
        <f t="shared" si="40"/>
        <v>{5,1,2,2520000,0}|</v>
      </c>
      <c r="CV171" t="str">
        <f t="shared" si="40"/>
        <v>{5,1,3,54100746,3}}</v>
      </c>
    </row>
    <row r="172" spans="50:100" x14ac:dyDescent="0.15">
      <c r="AX172">
        <v>166</v>
      </c>
      <c r="AZ172">
        <f t="shared" si="41"/>
        <v>1.5</v>
      </c>
      <c r="BA172">
        <f t="shared" si="41"/>
        <v>0.375</v>
      </c>
      <c r="BB172">
        <f t="shared" si="41"/>
        <v>1.5</v>
      </c>
      <c r="BC172">
        <f t="shared" si="41"/>
        <v>0</v>
      </c>
      <c r="BE172">
        <v>500</v>
      </c>
      <c r="BF172">
        <v>500</v>
      </c>
      <c r="BG172">
        <v>500</v>
      </c>
      <c r="BH172">
        <v>500</v>
      </c>
      <c r="BN172">
        <f>'sheet1 (2)'!Y171</f>
        <v>25247014</v>
      </c>
      <c r="BO172">
        <f>'sheet1 (2)'!Z171</f>
        <v>26880000</v>
      </c>
      <c r="BP172">
        <f>'sheet1 (2)'!AA171</f>
        <v>577074626</v>
      </c>
      <c r="BR172">
        <f t="shared" si="34"/>
        <v>2524701</v>
      </c>
      <c r="BS172">
        <f t="shared" si="34"/>
        <v>2688000</v>
      </c>
      <c r="BT172">
        <f t="shared" si="34"/>
        <v>57707462</v>
      </c>
      <c r="BV172">
        <f t="shared" si="35"/>
        <v>2524701</v>
      </c>
      <c r="BW172">
        <f t="shared" si="35"/>
        <v>2688000</v>
      </c>
      <c r="BX172">
        <f t="shared" si="35"/>
        <v>57707462</v>
      </c>
      <c r="BZ172">
        <f t="shared" si="36"/>
        <v>2524701</v>
      </c>
      <c r="CA172">
        <f t="shared" si="36"/>
        <v>2688000</v>
      </c>
      <c r="CB172">
        <f t="shared" si="36"/>
        <v>57707462</v>
      </c>
      <c r="CD172">
        <f t="shared" si="37"/>
        <v>2524701</v>
      </c>
      <c r="CE172">
        <f t="shared" si="37"/>
        <v>2688000</v>
      </c>
      <c r="CF172">
        <f t="shared" si="37"/>
        <v>57707462</v>
      </c>
      <c r="CH172" t="str">
        <f t="shared" si="40"/>
        <v>{{5,1,1,2524701,0}|</v>
      </c>
      <c r="CI172" t="str">
        <f t="shared" si="40"/>
        <v>{5,1,2,2688000,0}|</v>
      </c>
      <c r="CJ172" t="str">
        <f t="shared" si="40"/>
        <v>{5,1,3,57707462,3}}</v>
      </c>
      <c r="CK172" t="str">
        <f t="shared" si="40"/>
        <v/>
      </c>
      <c r="CL172" t="str">
        <f t="shared" si="40"/>
        <v>{{5,1,1,2524701,0}|</v>
      </c>
      <c r="CM172" t="str">
        <f t="shared" si="40"/>
        <v>{5,1,2,2688000,0}|</v>
      </c>
      <c r="CN172" t="str">
        <f t="shared" si="40"/>
        <v>{5,1,3,57707462,3}}</v>
      </c>
      <c r="CO172" t="str">
        <f t="shared" si="40"/>
        <v/>
      </c>
      <c r="CP172" t="str">
        <f t="shared" si="40"/>
        <v>{{5,1,1,2524701,0}|</v>
      </c>
      <c r="CQ172" t="str">
        <f t="shared" si="40"/>
        <v>{5,1,2,2688000,0}|</v>
      </c>
      <c r="CR172" t="str">
        <f t="shared" si="40"/>
        <v>{5,1,3,57707462,3}}</v>
      </c>
      <c r="CS172" t="str">
        <f t="shared" si="40"/>
        <v/>
      </c>
      <c r="CT172" t="str">
        <f t="shared" si="40"/>
        <v>{{5,1,1,2524701,0}|</v>
      </c>
      <c r="CU172" t="str">
        <f t="shared" si="40"/>
        <v>{5,1,2,2688000,0}|</v>
      </c>
      <c r="CV172" t="str">
        <f t="shared" si="40"/>
        <v>{5,1,3,57707462,3}}</v>
      </c>
    </row>
    <row r="173" spans="50:100" x14ac:dyDescent="0.15">
      <c r="AX173">
        <v>167</v>
      </c>
      <c r="AZ173">
        <f t="shared" si="41"/>
        <v>0.75</v>
      </c>
      <c r="BA173">
        <f t="shared" si="41"/>
        <v>0.5</v>
      </c>
      <c r="BB173">
        <f t="shared" si="41"/>
        <v>3</v>
      </c>
      <c r="BC173">
        <f t="shared" si="41"/>
        <v>3</v>
      </c>
      <c r="BE173">
        <v>500</v>
      </c>
      <c r="BF173">
        <v>500</v>
      </c>
      <c r="BG173">
        <v>500</v>
      </c>
      <c r="BH173">
        <v>500</v>
      </c>
      <c r="BN173">
        <f>'sheet1 (2)'!Y172</f>
        <v>1142126</v>
      </c>
      <c r="BO173">
        <f>'sheet1 (2)'!Z172</f>
        <v>266000</v>
      </c>
      <c r="BP173">
        <f>'sheet1 (2)'!AA172</f>
        <v>5710634</v>
      </c>
      <c r="BR173">
        <f t="shared" si="34"/>
        <v>114212</v>
      </c>
      <c r="BS173">
        <f t="shared" si="34"/>
        <v>26600</v>
      </c>
      <c r="BT173">
        <f t="shared" si="34"/>
        <v>571063</v>
      </c>
      <c r="BV173">
        <f t="shared" si="35"/>
        <v>114212</v>
      </c>
      <c r="BW173">
        <f t="shared" si="35"/>
        <v>26600</v>
      </c>
      <c r="BX173">
        <f t="shared" si="35"/>
        <v>571063</v>
      </c>
      <c r="BZ173">
        <f t="shared" si="36"/>
        <v>114212</v>
      </c>
      <c r="CA173">
        <f t="shared" si="36"/>
        <v>26600</v>
      </c>
      <c r="CB173">
        <f t="shared" si="36"/>
        <v>571063</v>
      </c>
      <c r="CD173">
        <f t="shared" si="37"/>
        <v>114212</v>
      </c>
      <c r="CE173">
        <f t="shared" si="37"/>
        <v>26600</v>
      </c>
      <c r="CF173">
        <f t="shared" si="37"/>
        <v>571063</v>
      </c>
      <c r="CH173" t="str">
        <f t="shared" si="40"/>
        <v>{{5,1,1,114212,0}|</v>
      </c>
      <c r="CI173" t="str">
        <f t="shared" si="40"/>
        <v>{5,1,2,26600,0}|</v>
      </c>
      <c r="CJ173" t="str">
        <f t="shared" si="40"/>
        <v>{5,1,3,571063,3}}</v>
      </c>
      <c r="CK173" t="str">
        <f t="shared" si="40"/>
        <v/>
      </c>
      <c r="CL173" t="str">
        <f t="shared" si="40"/>
        <v>{{5,1,1,114212,0}|</v>
      </c>
      <c r="CM173" t="str">
        <f t="shared" si="40"/>
        <v>{5,1,2,26600,0}|</v>
      </c>
      <c r="CN173" t="str">
        <f t="shared" si="40"/>
        <v>{5,1,3,571063,3}}</v>
      </c>
      <c r="CO173" t="str">
        <f t="shared" si="40"/>
        <v/>
      </c>
      <c r="CP173" t="str">
        <f t="shared" si="40"/>
        <v>{{5,1,1,114212,0}|</v>
      </c>
      <c r="CQ173" t="str">
        <f t="shared" si="40"/>
        <v>{5,1,2,26600,0}|</v>
      </c>
      <c r="CR173" t="str">
        <f t="shared" si="40"/>
        <v>{5,1,3,571063,3}}</v>
      </c>
      <c r="CS173" t="str">
        <f t="shared" si="40"/>
        <v/>
      </c>
      <c r="CT173" t="str">
        <f t="shared" si="40"/>
        <v>{{5,1,1,114212,0}|</v>
      </c>
      <c r="CU173" t="str">
        <f t="shared" si="40"/>
        <v>{5,1,2,26600,0}|</v>
      </c>
      <c r="CV173" t="str">
        <f t="shared" si="40"/>
        <v>{5,1,3,571063,3}}</v>
      </c>
    </row>
    <row r="174" spans="50:100" x14ac:dyDescent="0.15">
      <c r="AX174">
        <v>168</v>
      </c>
      <c r="AZ174">
        <f t="shared" si="41"/>
        <v>0</v>
      </c>
      <c r="BA174">
        <f t="shared" si="41"/>
        <v>0.6</v>
      </c>
      <c r="BB174">
        <f t="shared" si="41"/>
        <v>0.6</v>
      </c>
      <c r="BC174">
        <f t="shared" si="41"/>
        <v>1.5</v>
      </c>
      <c r="BE174">
        <v>500</v>
      </c>
      <c r="BF174">
        <v>500</v>
      </c>
      <c r="BG174">
        <v>500</v>
      </c>
      <c r="BH174">
        <v>500</v>
      </c>
      <c r="BN174">
        <f>'sheet1 (2)'!Y173</f>
        <v>1773302</v>
      </c>
      <c r="BO174">
        <f>'sheet1 (2)'!Z173</f>
        <v>315000</v>
      </c>
      <c r="BP174">
        <f>'sheet1 (2)'!AA173</f>
        <v>6762593</v>
      </c>
      <c r="BR174">
        <f t="shared" si="34"/>
        <v>177330</v>
      </c>
      <c r="BS174">
        <f t="shared" si="34"/>
        <v>31500</v>
      </c>
      <c r="BT174">
        <f t="shared" si="34"/>
        <v>676259</v>
      </c>
      <c r="BV174">
        <f t="shared" si="35"/>
        <v>177330</v>
      </c>
      <c r="BW174">
        <f t="shared" si="35"/>
        <v>31500</v>
      </c>
      <c r="BX174">
        <f t="shared" si="35"/>
        <v>676259</v>
      </c>
      <c r="BZ174">
        <f t="shared" si="36"/>
        <v>177330</v>
      </c>
      <c r="CA174">
        <f t="shared" si="36"/>
        <v>31500</v>
      </c>
      <c r="CB174">
        <f t="shared" si="36"/>
        <v>676259</v>
      </c>
      <c r="CD174">
        <f t="shared" si="37"/>
        <v>177330</v>
      </c>
      <c r="CE174">
        <f t="shared" si="37"/>
        <v>31500</v>
      </c>
      <c r="CF174">
        <f t="shared" si="37"/>
        <v>676259</v>
      </c>
      <c r="CH174" t="str">
        <f t="shared" si="40"/>
        <v>{{5,1,1,177330,0}|</v>
      </c>
      <c r="CI174" t="str">
        <f t="shared" si="40"/>
        <v>{5,1,2,31500,0}|</v>
      </c>
      <c r="CJ174" t="str">
        <f t="shared" si="40"/>
        <v>{5,1,3,676259,3}}</v>
      </c>
      <c r="CK174" t="str">
        <f t="shared" si="40"/>
        <v/>
      </c>
      <c r="CL174" t="str">
        <f t="shared" si="40"/>
        <v>{{5,1,1,177330,0}|</v>
      </c>
      <c r="CM174" t="str">
        <f t="shared" si="40"/>
        <v>{5,1,2,31500,0}|</v>
      </c>
      <c r="CN174" t="str">
        <f t="shared" si="40"/>
        <v>{5,1,3,676259,3}}</v>
      </c>
      <c r="CO174" t="str">
        <f t="shared" si="40"/>
        <v/>
      </c>
      <c r="CP174" t="str">
        <f t="shared" si="40"/>
        <v>{{5,1,1,177330,0}|</v>
      </c>
      <c r="CQ174" t="str">
        <f t="shared" si="40"/>
        <v>{5,1,2,31500,0}|</v>
      </c>
      <c r="CR174" t="str">
        <f t="shared" si="40"/>
        <v>{5,1,3,676259,3}}</v>
      </c>
      <c r="CS174" t="str">
        <f t="shared" si="40"/>
        <v/>
      </c>
      <c r="CT174" t="str">
        <f t="shared" si="40"/>
        <v>{{5,1,1,177330,0}|</v>
      </c>
      <c r="CU174" t="str">
        <f t="shared" si="40"/>
        <v>{5,1,2,31500,0}|</v>
      </c>
      <c r="CV174" t="str">
        <f t="shared" si="40"/>
        <v>{5,1,3,676259,3}}</v>
      </c>
    </row>
    <row r="175" spans="50:100" x14ac:dyDescent="0.15">
      <c r="AX175">
        <v>169</v>
      </c>
      <c r="AZ175">
        <f t="shared" si="41"/>
        <v>1</v>
      </c>
      <c r="BA175">
        <f t="shared" si="41"/>
        <v>1</v>
      </c>
      <c r="BB175">
        <f t="shared" si="41"/>
        <v>1.5</v>
      </c>
      <c r="BC175">
        <f t="shared" si="41"/>
        <v>0.75</v>
      </c>
      <c r="BE175">
        <v>500</v>
      </c>
      <c r="BF175">
        <v>500</v>
      </c>
      <c r="BG175">
        <v>500</v>
      </c>
      <c r="BH175">
        <v>500</v>
      </c>
      <c r="BN175">
        <f>'sheet1 (2)'!Y174</f>
        <v>3546604</v>
      </c>
      <c r="BO175">
        <f>'sheet1 (2)'!Z174</f>
        <v>546000</v>
      </c>
      <c r="BP175">
        <f>'sheet1 (2)'!AA174</f>
        <v>11721828</v>
      </c>
      <c r="BR175">
        <f t="shared" si="34"/>
        <v>354660</v>
      </c>
      <c r="BS175">
        <f t="shared" si="34"/>
        <v>54600</v>
      </c>
      <c r="BT175">
        <f t="shared" si="34"/>
        <v>1172182</v>
      </c>
      <c r="BV175">
        <f t="shared" si="35"/>
        <v>354660</v>
      </c>
      <c r="BW175">
        <f t="shared" si="35"/>
        <v>54600</v>
      </c>
      <c r="BX175">
        <f t="shared" si="35"/>
        <v>1172182</v>
      </c>
      <c r="BZ175">
        <f t="shared" si="36"/>
        <v>354660</v>
      </c>
      <c r="CA175">
        <f t="shared" si="36"/>
        <v>54600</v>
      </c>
      <c r="CB175">
        <f t="shared" si="36"/>
        <v>1172182</v>
      </c>
      <c r="CD175">
        <f t="shared" si="37"/>
        <v>354660</v>
      </c>
      <c r="CE175">
        <f t="shared" si="37"/>
        <v>54600</v>
      </c>
      <c r="CF175">
        <f t="shared" si="37"/>
        <v>1172182</v>
      </c>
      <c r="CH175" t="str">
        <f t="shared" ref="CH175:CV191" si="42">BR$6&amp;BR175&amp;BR$5</f>
        <v>{{5,1,1,354660,0}|</v>
      </c>
      <c r="CI175" t="str">
        <f t="shared" si="42"/>
        <v>{5,1,2,54600,0}|</v>
      </c>
      <c r="CJ175" t="str">
        <f t="shared" si="42"/>
        <v>{5,1,3,1172182,3}}</v>
      </c>
      <c r="CK175" t="str">
        <f t="shared" si="42"/>
        <v/>
      </c>
      <c r="CL175" t="str">
        <f t="shared" si="42"/>
        <v>{{5,1,1,354660,0}|</v>
      </c>
      <c r="CM175" t="str">
        <f t="shared" si="42"/>
        <v>{5,1,2,54600,0}|</v>
      </c>
      <c r="CN175" t="str">
        <f t="shared" si="42"/>
        <v>{5,1,3,1172182,3}}</v>
      </c>
      <c r="CO175" t="str">
        <f t="shared" si="42"/>
        <v/>
      </c>
      <c r="CP175" t="str">
        <f t="shared" si="42"/>
        <v>{{5,1,1,354660,0}|</v>
      </c>
      <c r="CQ175" t="str">
        <f t="shared" si="42"/>
        <v>{5,1,2,54600,0}|</v>
      </c>
      <c r="CR175" t="str">
        <f t="shared" si="42"/>
        <v>{5,1,3,1172182,3}}</v>
      </c>
      <c r="CS175" t="str">
        <f t="shared" si="42"/>
        <v/>
      </c>
      <c r="CT175" t="str">
        <f t="shared" si="42"/>
        <v>{{5,1,1,354660,0}|</v>
      </c>
      <c r="CU175" t="str">
        <f t="shared" si="42"/>
        <v>{5,1,2,54600,0}|</v>
      </c>
      <c r="CV175" t="str">
        <f t="shared" si="42"/>
        <v>{5,1,3,1172182,3}}</v>
      </c>
    </row>
    <row r="176" spans="50:100" x14ac:dyDescent="0.15">
      <c r="AX176">
        <v>170</v>
      </c>
      <c r="AZ176">
        <f t="shared" si="41"/>
        <v>1.5</v>
      </c>
      <c r="BA176">
        <f t="shared" si="41"/>
        <v>0.5</v>
      </c>
      <c r="BB176">
        <f t="shared" si="41"/>
        <v>1.5</v>
      </c>
      <c r="BC176">
        <f t="shared" si="41"/>
        <v>1.5</v>
      </c>
      <c r="BE176">
        <v>500</v>
      </c>
      <c r="BF176">
        <v>500</v>
      </c>
      <c r="BG176">
        <v>500</v>
      </c>
      <c r="BH176">
        <v>500</v>
      </c>
      <c r="BN176">
        <f>'sheet1 (2)'!Y175</f>
        <v>4183791</v>
      </c>
      <c r="BO176">
        <f>'sheet1 (2)'!Z175</f>
        <v>3326400</v>
      </c>
      <c r="BP176">
        <f>'sheet1 (2)'!AA175</f>
        <v>71412984</v>
      </c>
      <c r="BR176">
        <f t="shared" si="34"/>
        <v>418379</v>
      </c>
      <c r="BS176">
        <f t="shared" si="34"/>
        <v>332640</v>
      </c>
      <c r="BT176">
        <f t="shared" si="34"/>
        <v>7141298</v>
      </c>
      <c r="BV176">
        <f t="shared" si="35"/>
        <v>418379</v>
      </c>
      <c r="BW176">
        <f t="shared" si="35"/>
        <v>332640</v>
      </c>
      <c r="BX176">
        <f t="shared" si="35"/>
        <v>7141298</v>
      </c>
      <c r="BZ176">
        <f t="shared" si="36"/>
        <v>418379</v>
      </c>
      <c r="CA176">
        <f t="shared" si="36"/>
        <v>332640</v>
      </c>
      <c r="CB176">
        <f t="shared" si="36"/>
        <v>7141298</v>
      </c>
      <c r="CD176">
        <f t="shared" si="37"/>
        <v>418379</v>
      </c>
      <c r="CE176">
        <f t="shared" si="37"/>
        <v>332640</v>
      </c>
      <c r="CF176">
        <f t="shared" si="37"/>
        <v>7141298</v>
      </c>
      <c r="CH176" t="str">
        <f t="shared" si="42"/>
        <v>{{5,1,1,418379,0}|</v>
      </c>
      <c r="CI176" t="str">
        <f t="shared" si="42"/>
        <v>{5,1,2,332640,0}|</v>
      </c>
      <c r="CJ176" t="str">
        <f t="shared" si="42"/>
        <v>{5,1,3,7141298,3}}</v>
      </c>
      <c r="CK176" t="str">
        <f t="shared" si="42"/>
        <v/>
      </c>
      <c r="CL176" t="str">
        <f t="shared" si="42"/>
        <v>{{5,1,1,418379,0}|</v>
      </c>
      <c r="CM176" t="str">
        <f t="shared" si="42"/>
        <v>{5,1,2,332640,0}|</v>
      </c>
      <c r="CN176" t="str">
        <f t="shared" si="42"/>
        <v>{5,1,3,7141298,3}}</v>
      </c>
      <c r="CO176" t="str">
        <f t="shared" si="42"/>
        <v/>
      </c>
      <c r="CP176" t="str">
        <f t="shared" si="42"/>
        <v>{{5,1,1,418379,0}|</v>
      </c>
      <c r="CQ176" t="str">
        <f t="shared" si="42"/>
        <v>{5,1,2,332640,0}|</v>
      </c>
      <c r="CR176" t="str">
        <f t="shared" si="42"/>
        <v>{5,1,3,7141298,3}}</v>
      </c>
      <c r="CS176" t="str">
        <f t="shared" si="42"/>
        <v/>
      </c>
      <c r="CT176" t="str">
        <f t="shared" si="42"/>
        <v>{{5,1,1,418379,0}|</v>
      </c>
      <c r="CU176" t="str">
        <f t="shared" si="42"/>
        <v>{5,1,2,332640,0}|</v>
      </c>
      <c r="CV176" t="str">
        <f t="shared" si="42"/>
        <v>{5,1,3,7141298,3}}</v>
      </c>
    </row>
    <row r="177" spans="50:100" x14ac:dyDescent="0.15">
      <c r="AX177">
        <v>171</v>
      </c>
      <c r="AZ177">
        <f t="shared" si="41"/>
        <v>1.5</v>
      </c>
      <c r="BA177">
        <f t="shared" si="41"/>
        <v>0.6</v>
      </c>
      <c r="BB177">
        <f t="shared" si="41"/>
        <v>1.5</v>
      </c>
      <c r="BC177">
        <f t="shared" si="41"/>
        <v>1</v>
      </c>
      <c r="BE177">
        <v>500</v>
      </c>
      <c r="BF177">
        <v>500</v>
      </c>
      <c r="BG177">
        <v>500</v>
      </c>
      <c r="BH177">
        <v>500</v>
      </c>
      <c r="BN177">
        <f>'sheet1 (2)'!Y176</f>
        <v>6347820</v>
      </c>
      <c r="BO177">
        <f>'sheet1 (2)'!Z176</f>
        <v>3920000</v>
      </c>
      <c r="BP177">
        <f>'sheet1 (2)'!AA176</f>
        <v>84156716</v>
      </c>
      <c r="BR177">
        <f t="shared" si="34"/>
        <v>634782</v>
      </c>
      <c r="BS177">
        <f t="shared" si="34"/>
        <v>392000</v>
      </c>
      <c r="BT177">
        <f t="shared" si="34"/>
        <v>8415671</v>
      </c>
      <c r="BV177">
        <f t="shared" si="35"/>
        <v>634782</v>
      </c>
      <c r="BW177">
        <f t="shared" si="35"/>
        <v>392000</v>
      </c>
      <c r="BX177">
        <f t="shared" si="35"/>
        <v>8415671</v>
      </c>
      <c r="BZ177">
        <f t="shared" si="36"/>
        <v>634782</v>
      </c>
      <c r="CA177">
        <f t="shared" si="36"/>
        <v>392000</v>
      </c>
      <c r="CB177">
        <f t="shared" si="36"/>
        <v>8415671</v>
      </c>
      <c r="CD177">
        <f t="shared" si="37"/>
        <v>634782</v>
      </c>
      <c r="CE177">
        <f t="shared" si="37"/>
        <v>392000</v>
      </c>
      <c r="CF177">
        <f t="shared" si="37"/>
        <v>8415671</v>
      </c>
      <c r="CH177" t="str">
        <f t="shared" si="42"/>
        <v>{{5,1,1,634782,0}|</v>
      </c>
      <c r="CI177" t="str">
        <f t="shared" si="42"/>
        <v>{5,1,2,392000,0}|</v>
      </c>
      <c r="CJ177" t="str">
        <f t="shared" si="42"/>
        <v>{5,1,3,8415671,3}}</v>
      </c>
      <c r="CK177" t="str">
        <f t="shared" si="42"/>
        <v/>
      </c>
      <c r="CL177" t="str">
        <f t="shared" si="42"/>
        <v>{{5,1,1,634782,0}|</v>
      </c>
      <c r="CM177" t="str">
        <f t="shared" si="42"/>
        <v>{5,1,2,392000,0}|</v>
      </c>
      <c r="CN177" t="str">
        <f t="shared" si="42"/>
        <v>{5,1,3,8415671,3}}</v>
      </c>
      <c r="CO177" t="str">
        <f t="shared" si="42"/>
        <v/>
      </c>
      <c r="CP177" t="str">
        <f t="shared" si="42"/>
        <v>{{5,1,1,634782,0}|</v>
      </c>
      <c r="CQ177" t="str">
        <f t="shared" si="42"/>
        <v>{5,1,2,392000,0}|</v>
      </c>
      <c r="CR177" t="str">
        <f t="shared" si="42"/>
        <v>{5,1,3,8415671,3}}</v>
      </c>
      <c r="CS177" t="str">
        <f t="shared" si="42"/>
        <v/>
      </c>
      <c r="CT177" t="str">
        <f t="shared" si="42"/>
        <v>{{5,1,1,634782,0}|</v>
      </c>
      <c r="CU177" t="str">
        <f t="shared" si="42"/>
        <v>{5,1,2,392000,0}|</v>
      </c>
      <c r="CV177" t="str">
        <f t="shared" si="42"/>
        <v>{5,1,3,8415671,3}}</v>
      </c>
    </row>
    <row r="178" spans="50:100" x14ac:dyDescent="0.15">
      <c r="AX178">
        <v>172</v>
      </c>
      <c r="AZ178">
        <f t="shared" si="41"/>
        <v>1</v>
      </c>
      <c r="BA178">
        <f t="shared" si="41"/>
        <v>0.75</v>
      </c>
      <c r="BB178">
        <f t="shared" si="41"/>
        <v>1</v>
      </c>
      <c r="BC178">
        <f t="shared" si="41"/>
        <v>1.5</v>
      </c>
      <c r="BE178">
        <v>500</v>
      </c>
      <c r="BF178">
        <v>500</v>
      </c>
      <c r="BG178">
        <v>500</v>
      </c>
      <c r="BH178">
        <v>500</v>
      </c>
      <c r="BN178">
        <f>'sheet1 (2)'!Y177</f>
        <v>14931805</v>
      </c>
      <c r="BO178">
        <f>'sheet1 (2)'!Z177</f>
        <v>25984000</v>
      </c>
      <c r="BP178">
        <f>'sheet1 (2)'!AA177</f>
        <v>557838805</v>
      </c>
      <c r="BR178">
        <f t="shared" si="34"/>
        <v>1493180</v>
      </c>
      <c r="BS178">
        <f t="shared" si="34"/>
        <v>2598400</v>
      </c>
      <c r="BT178">
        <f t="shared" si="34"/>
        <v>55783880</v>
      </c>
      <c r="BV178">
        <f t="shared" si="35"/>
        <v>1493180</v>
      </c>
      <c r="BW178">
        <f t="shared" si="35"/>
        <v>2598400</v>
      </c>
      <c r="BX178">
        <f t="shared" si="35"/>
        <v>55783880</v>
      </c>
      <c r="BZ178">
        <f t="shared" si="36"/>
        <v>1493180</v>
      </c>
      <c r="CA178">
        <f t="shared" si="36"/>
        <v>2598400</v>
      </c>
      <c r="CB178">
        <f t="shared" si="36"/>
        <v>55783880</v>
      </c>
      <c r="CD178">
        <f t="shared" si="37"/>
        <v>1493180</v>
      </c>
      <c r="CE178">
        <f t="shared" si="37"/>
        <v>2598400</v>
      </c>
      <c r="CF178">
        <f t="shared" si="37"/>
        <v>55783880</v>
      </c>
      <c r="CH178" t="str">
        <f t="shared" si="42"/>
        <v>{{5,1,1,1493180,0}|</v>
      </c>
      <c r="CI178" t="str">
        <f t="shared" si="42"/>
        <v>{5,1,2,2598400,0}|</v>
      </c>
      <c r="CJ178" t="str">
        <f t="shared" si="42"/>
        <v>{5,1,3,55783880,3}}</v>
      </c>
      <c r="CK178" t="str">
        <f t="shared" si="42"/>
        <v/>
      </c>
      <c r="CL178" t="str">
        <f t="shared" si="42"/>
        <v>{{5,1,1,1493180,0}|</v>
      </c>
      <c r="CM178" t="str">
        <f t="shared" si="42"/>
        <v>{5,1,2,2598400,0}|</v>
      </c>
      <c r="CN178" t="str">
        <f t="shared" si="42"/>
        <v>{5,1,3,55783880,3}}</v>
      </c>
      <c r="CO178" t="str">
        <f t="shared" si="42"/>
        <v/>
      </c>
      <c r="CP178" t="str">
        <f t="shared" si="42"/>
        <v>{{5,1,1,1493180,0}|</v>
      </c>
      <c r="CQ178" t="str">
        <f t="shared" si="42"/>
        <v>{5,1,2,2598400,0}|</v>
      </c>
      <c r="CR178" t="str">
        <f t="shared" si="42"/>
        <v>{5,1,3,55783880,3}}</v>
      </c>
      <c r="CS178" t="str">
        <f t="shared" si="42"/>
        <v/>
      </c>
      <c r="CT178" t="str">
        <f t="shared" si="42"/>
        <v>{{5,1,1,1493180,0}|</v>
      </c>
      <c r="CU178" t="str">
        <f t="shared" si="42"/>
        <v>{5,1,2,2598400,0}|</v>
      </c>
      <c r="CV178" t="str">
        <f t="shared" si="42"/>
        <v>{5,1,3,55783880,3}}</v>
      </c>
    </row>
    <row r="179" spans="50:100" x14ac:dyDescent="0.15">
      <c r="AX179">
        <v>173</v>
      </c>
      <c r="AZ179">
        <f t="shared" si="41"/>
        <v>1.5</v>
      </c>
      <c r="BA179">
        <f t="shared" si="41"/>
        <v>3</v>
      </c>
      <c r="BB179">
        <f t="shared" si="41"/>
        <v>3</v>
      </c>
      <c r="BC179">
        <f t="shared" si="41"/>
        <v>0.375</v>
      </c>
      <c r="BE179">
        <v>500</v>
      </c>
      <c r="BF179">
        <v>500</v>
      </c>
      <c r="BG179">
        <v>500</v>
      </c>
      <c r="BH179">
        <v>500</v>
      </c>
      <c r="BN179">
        <f>'sheet1 (2)'!Y178</f>
        <v>17216059</v>
      </c>
      <c r="BO179">
        <f>'sheet1 (2)'!Z178</f>
        <v>33600000</v>
      </c>
      <c r="BP179">
        <f>'sheet1 (2)'!AA178</f>
        <v>721343283</v>
      </c>
      <c r="BR179">
        <f t="shared" si="34"/>
        <v>1721605</v>
      </c>
      <c r="BS179">
        <f t="shared" si="34"/>
        <v>3360000</v>
      </c>
      <c r="BT179">
        <f t="shared" si="34"/>
        <v>72134328</v>
      </c>
      <c r="BV179">
        <f t="shared" si="35"/>
        <v>1721605</v>
      </c>
      <c r="BW179">
        <f t="shared" si="35"/>
        <v>3360000</v>
      </c>
      <c r="BX179">
        <f t="shared" si="35"/>
        <v>72134328</v>
      </c>
      <c r="BZ179">
        <f t="shared" si="36"/>
        <v>1721605</v>
      </c>
      <c r="CA179">
        <f t="shared" si="36"/>
        <v>3360000</v>
      </c>
      <c r="CB179">
        <f t="shared" si="36"/>
        <v>72134328</v>
      </c>
      <c r="CD179">
        <f t="shared" si="37"/>
        <v>1721605</v>
      </c>
      <c r="CE179">
        <f t="shared" si="37"/>
        <v>3360000</v>
      </c>
      <c r="CF179">
        <f t="shared" si="37"/>
        <v>72134328</v>
      </c>
      <c r="CH179" t="str">
        <f t="shared" si="42"/>
        <v>{{5,1,1,1721605,0}|</v>
      </c>
      <c r="CI179" t="str">
        <f t="shared" si="42"/>
        <v>{5,1,2,3360000,0}|</v>
      </c>
      <c r="CJ179" t="str">
        <f t="shared" si="42"/>
        <v>{5,1,3,72134328,3}}</v>
      </c>
      <c r="CK179" t="str">
        <f t="shared" si="42"/>
        <v/>
      </c>
      <c r="CL179" t="str">
        <f t="shared" si="42"/>
        <v>{{5,1,1,1721605,0}|</v>
      </c>
      <c r="CM179" t="str">
        <f t="shared" si="42"/>
        <v>{5,1,2,3360000,0}|</v>
      </c>
      <c r="CN179" t="str">
        <f t="shared" si="42"/>
        <v>{5,1,3,72134328,3}}</v>
      </c>
      <c r="CO179" t="str">
        <f t="shared" si="42"/>
        <v/>
      </c>
      <c r="CP179" t="str">
        <f t="shared" si="42"/>
        <v>{{5,1,1,1721605,0}|</v>
      </c>
      <c r="CQ179" t="str">
        <f t="shared" si="42"/>
        <v>{5,1,2,3360000,0}|</v>
      </c>
      <c r="CR179" t="str">
        <f t="shared" si="42"/>
        <v>{5,1,3,72134328,3}}</v>
      </c>
      <c r="CS179" t="str">
        <f t="shared" si="42"/>
        <v/>
      </c>
      <c r="CT179" t="str">
        <f t="shared" si="42"/>
        <v>{{5,1,1,1721605,0}|</v>
      </c>
      <c r="CU179" t="str">
        <f t="shared" si="42"/>
        <v>{5,1,2,3360000,0}|</v>
      </c>
      <c r="CV179" t="str">
        <f t="shared" si="42"/>
        <v>{5,1,3,72134328,3}}</v>
      </c>
    </row>
    <row r="180" spans="50:100" x14ac:dyDescent="0.15">
      <c r="AX180">
        <v>174</v>
      </c>
      <c r="AZ180">
        <f t="shared" ref="AZ180:BC195" si="43">AZ120</f>
        <v>3</v>
      </c>
      <c r="BA180">
        <f t="shared" si="43"/>
        <v>0.75</v>
      </c>
      <c r="BB180">
        <f t="shared" si="43"/>
        <v>0.6</v>
      </c>
      <c r="BC180">
        <f t="shared" si="43"/>
        <v>1.5</v>
      </c>
      <c r="BE180">
        <v>500</v>
      </c>
      <c r="BF180">
        <v>500</v>
      </c>
      <c r="BG180">
        <v>500</v>
      </c>
      <c r="BH180">
        <v>500</v>
      </c>
      <c r="BN180">
        <f>'sheet1 (2)'!Y179</f>
        <v>16641990</v>
      </c>
      <c r="BO180">
        <f>'sheet1 (2)'!Z179</f>
        <v>37975000</v>
      </c>
      <c r="BP180">
        <f>'sheet1 (2)'!AA179</f>
        <v>815268190</v>
      </c>
      <c r="BR180">
        <f t="shared" si="34"/>
        <v>1664199</v>
      </c>
      <c r="BS180">
        <f t="shared" si="34"/>
        <v>3797500</v>
      </c>
      <c r="BT180">
        <f t="shared" si="34"/>
        <v>81526819</v>
      </c>
      <c r="BV180">
        <f t="shared" si="35"/>
        <v>1664199</v>
      </c>
      <c r="BW180">
        <f t="shared" si="35"/>
        <v>3797500</v>
      </c>
      <c r="BX180">
        <f t="shared" si="35"/>
        <v>81526819</v>
      </c>
      <c r="BZ180">
        <f t="shared" si="36"/>
        <v>1664199</v>
      </c>
      <c r="CA180">
        <f t="shared" si="36"/>
        <v>3797500</v>
      </c>
      <c r="CB180">
        <f t="shared" si="36"/>
        <v>81526819</v>
      </c>
      <c r="CD180">
        <f t="shared" si="37"/>
        <v>1664199</v>
      </c>
      <c r="CE180">
        <f t="shared" si="37"/>
        <v>3797500</v>
      </c>
      <c r="CF180">
        <f t="shared" si="37"/>
        <v>81526819</v>
      </c>
      <c r="CH180" t="str">
        <f t="shared" si="42"/>
        <v>{{5,1,1,1664199,0}|</v>
      </c>
      <c r="CI180" t="str">
        <f t="shared" si="42"/>
        <v>{5,1,2,3797500,0}|</v>
      </c>
      <c r="CJ180" t="str">
        <f t="shared" si="42"/>
        <v>{5,1,3,81526819,3}}</v>
      </c>
      <c r="CK180" t="str">
        <f t="shared" si="42"/>
        <v/>
      </c>
      <c r="CL180" t="str">
        <f t="shared" si="42"/>
        <v>{{5,1,1,1664199,0}|</v>
      </c>
      <c r="CM180" t="str">
        <f t="shared" si="42"/>
        <v>{5,1,2,3797500,0}|</v>
      </c>
      <c r="CN180" t="str">
        <f t="shared" si="42"/>
        <v>{5,1,3,81526819,3}}</v>
      </c>
      <c r="CO180" t="str">
        <f t="shared" si="42"/>
        <v/>
      </c>
      <c r="CP180" t="str">
        <f t="shared" si="42"/>
        <v>{{5,1,1,1664199,0}|</v>
      </c>
      <c r="CQ180" t="str">
        <f t="shared" si="42"/>
        <v>{5,1,2,3797500,0}|</v>
      </c>
      <c r="CR180" t="str">
        <f t="shared" si="42"/>
        <v>{5,1,3,81526819,3}}</v>
      </c>
      <c r="CS180" t="str">
        <f t="shared" si="42"/>
        <v/>
      </c>
      <c r="CT180" t="str">
        <f t="shared" si="42"/>
        <v>{{5,1,1,1664199,0}|</v>
      </c>
      <c r="CU180" t="str">
        <f t="shared" si="42"/>
        <v>{5,1,2,3797500,0}|</v>
      </c>
      <c r="CV180" t="str">
        <f t="shared" si="42"/>
        <v>{5,1,3,81526819,3}}</v>
      </c>
    </row>
    <row r="181" spans="50:100" x14ac:dyDescent="0.15">
      <c r="AX181">
        <v>175</v>
      </c>
      <c r="AZ181">
        <f t="shared" si="43"/>
        <v>1</v>
      </c>
      <c r="BA181">
        <f t="shared" si="43"/>
        <v>0.75</v>
      </c>
      <c r="BB181">
        <f t="shared" si="43"/>
        <v>0.75</v>
      </c>
      <c r="BC181">
        <f t="shared" si="43"/>
        <v>3</v>
      </c>
      <c r="BE181">
        <v>500</v>
      </c>
      <c r="BF181">
        <v>500</v>
      </c>
      <c r="BG181">
        <v>500</v>
      </c>
      <c r="BH181">
        <v>500</v>
      </c>
      <c r="BN181">
        <f>'sheet1 (2)'!Y180</f>
        <v>24669940</v>
      </c>
      <c r="BO181">
        <f>'sheet1 (2)'!Z180</f>
        <v>40320000</v>
      </c>
      <c r="BP181">
        <f>'sheet1 (2)'!AA180</f>
        <v>865611940</v>
      </c>
      <c r="BR181">
        <f t="shared" si="34"/>
        <v>2466994</v>
      </c>
      <c r="BS181">
        <f t="shared" si="34"/>
        <v>4032000</v>
      </c>
      <c r="BT181">
        <f t="shared" si="34"/>
        <v>86561194</v>
      </c>
      <c r="BV181">
        <f t="shared" si="35"/>
        <v>2466994</v>
      </c>
      <c r="BW181">
        <f t="shared" si="35"/>
        <v>4032000</v>
      </c>
      <c r="BX181">
        <f t="shared" si="35"/>
        <v>86561194</v>
      </c>
      <c r="BZ181">
        <f t="shared" si="36"/>
        <v>2466994</v>
      </c>
      <c r="CA181">
        <f t="shared" si="36"/>
        <v>4032000</v>
      </c>
      <c r="CB181">
        <f t="shared" si="36"/>
        <v>86561194</v>
      </c>
      <c r="CD181">
        <f t="shared" si="37"/>
        <v>2466994</v>
      </c>
      <c r="CE181">
        <f t="shared" si="37"/>
        <v>4032000</v>
      </c>
      <c r="CF181">
        <f t="shared" si="37"/>
        <v>86561194</v>
      </c>
      <c r="CH181" t="str">
        <f t="shared" si="42"/>
        <v>{{5,1,1,2466994,0}|</v>
      </c>
      <c r="CI181" t="str">
        <f t="shared" si="42"/>
        <v>{5,1,2,4032000,0}|</v>
      </c>
      <c r="CJ181" t="str">
        <f t="shared" si="42"/>
        <v>{5,1,3,86561194,3}}</v>
      </c>
      <c r="CK181" t="str">
        <f t="shared" si="42"/>
        <v/>
      </c>
      <c r="CL181" t="str">
        <f t="shared" si="42"/>
        <v>{{5,1,1,2466994,0}|</v>
      </c>
      <c r="CM181" t="str">
        <f t="shared" si="42"/>
        <v>{5,1,2,4032000,0}|</v>
      </c>
      <c r="CN181" t="str">
        <f t="shared" si="42"/>
        <v>{5,1,3,86561194,3}}</v>
      </c>
      <c r="CO181" t="str">
        <f t="shared" si="42"/>
        <v/>
      </c>
      <c r="CP181" t="str">
        <f t="shared" si="42"/>
        <v>{{5,1,1,2466994,0}|</v>
      </c>
      <c r="CQ181" t="str">
        <f t="shared" si="42"/>
        <v>{5,1,2,4032000,0}|</v>
      </c>
      <c r="CR181" t="str">
        <f t="shared" si="42"/>
        <v>{5,1,3,86561194,3}}</v>
      </c>
      <c r="CS181" t="str">
        <f t="shared" si="42"/>
        <v/>
      </c>
      <c r="CT181" t="str">
        <f t="shared" si="42"/>
        <v>{{5,1,1,2466994,0}|</v>
      </c>
      <c r="CU181" t="str">
        <f t="shared" si="42"/>
        <v>{5,1,2,4032000,0}|</v>
      </c>
      <c r="CV181" t="str">
        <f t="shared" si="42"/>
        <v>{5,1,3,86561194,3}}</v>
      </c>
    </row>
    <row r="182" spans="50:100" x14ac:dyDescent="0.15">
      <c r="AX182">
        <v>176</v>
      </c>
      <c r="AZ182">
        <f t="shared" si="43"/>
        <v>1</v>
      </c>
      <c r="BA182">
        <f t="shared" si="43"/>
        <v>0.75</v>
      </c>
      <c r="BB182">
        <f t="shared" si="43"/>
        <v>0.75</v>
      </c>
      <c r="BC182">
        <f t="shared" si="43"/>
        <v>3</v>
      </c>
      <c r="BE182">
        <v>500</v>
      </c>
      <c r="BF182">
        <v>500</v>
      </c>
      <c r="BG182">
        <v>500</v>
      </c>
      <c r="BH182">
        <v>500</v>
      </c>
      <c r="BN182">
        <f>'sheet1 (2)'!Y181</f>
        <v>192358</v>
      </c>
      <c r="BO182">
        <f>'sheet1 (2)'!Z181</f>
        <v>28000</v>
      </c>
      <c r="BP182">
        <f>'sheet1 (2)'!AA181</f>
        <v>601119</v>
      </c>
      <c r="BR182">
        <f t="shared" si="34"/>
        <v>19235</v>
      </c>
      <c r="BS182">
        <f t="shared" si="34"/>
        <v>2800</v>
      </c>
      <c r="BT182">
        <f t="shared" si="34"/>
        <v>60111</v>
      </c>
      <c r="BV182">
        <f t="shared" si="35"/>
        <v>19235</v>
      </c>
      <c r="BW182">
        <f t="shared" si="35"/>
        <v>2800</v>
      </c>
      <c r="BX182">
        <f t="shared" si="35"/>
        <v>60111</v>
      </c>
      <c r="BZ182">
        <f t="shared" si="36"/>
        <v>19235</v>
      </c>
      <c r="CA182">
        <f t="shared" si="36"/>
        <v>2800</v>
      </c>
      <c r="CB182">
        <f t="shared" si="36"/>
        <v>60111</v>
      </c>
      <c r="CD182">
        <f t="shared" si="37"/>
        <v>19235</v>
      </c>
      <c r="CE182">
        <f t="shared" si="37"/>
        <v>2800</v>
      </c>
      <c r="CF182">
        <f t="shared" si="37"/>
        <v>60111</v>
      </c>
      <c r="CH182" t="str">
        <f t="shared" si="42"/>
        <v>{{5,1,1,19235,0}|</v>
      </c>
      <c r="CI182" t="str">
        <f t="shared" si="42"/>
        <v>{5,1,2,2800,0}|</v>
      </c>
      <c r="CJ182" t="str">
        <f t="shared" si="42"/>
        <v>{5,1,3,60111,3}}</v>
      </c>
      <c r="CK182" t="str">
        <f t="shared" si="42"/>
        <v/>
      </c>
      <c r="CL182" t="str">
        <f t="shared" si="42"/>
        <v>{{5,1,1,19235,0}|</v>
      </c>
      <c r="CM182" t="str">
        <f t="shared" si="42"/>
        <v>{5,1,2,2800,0}|</v>
      </c>
      <c r="CN182" t="str">
        <f t="shared" si="42"/>
        <v>{5,1,3,60111,3}}</v>
      </c>
      <c r="CO182" t="str">
        <f t="shared" si="42"/>
        <v/>
      </c>
      <c r="CP182" t="str">
        <f t="shared" si="42"/>
        <v>{{5,1,1,19235,0}|</v>
      </c>
      <c r="CQ182" t="str">
        <f t="shared" si="42"/>
        <v>{5,1,2,2800,0}|</v>
      </c>
      <c r="CR182" t="str">
        <f t="shared" si="42"/>
        <v>{5,1,3,60111,3}}</v>
      </c>
      <c r="CS182" t="str">
        <f t="shared" si="42"/>
        <v/>
      </c>
      <c r="CT182" t="str">
        <f t="shared" si="42"/>
        <v>{{5,1,1,19235,0}|</v>
      </c>
      <c r="CU182" t="str">
        <f t="shared" si="42"/>
        <v>{5,1,2,2800,0}|</v>
      </c>
      <c r="CV182" t="str">
        <f t="shared" si="42"/>
        <v>{5,1,3,60111,3}}</v>
      </c>
    </row>
    <row r="183" spans="50:100" x14ac:dyDescent="0.15">
      <c r="AX183">
        <v>177</v>
      </c>
      <c r="AZ183">
        <f t="shared" si="43"/>
        <v>1.375</v>
      </c>
      <c r="BA183">
        <f t="shared" si="43"/>
        <v>1.375</v>
      </c>
      <c r="BB183">
        <f t="shared" si="43"/>
        <v>0.45833333333333331</v>
      </c>
      <c r="BC183">
        <f t="shared" si="43"/>
        <v>2.75</v>
      </c>
      <c r="BE183">
        <v>500</v>
      </c>
      <c r="BF183">
        <v>500</v>
      </c>
      <c r="BG183">
        <v>500</v>
      </c>
      <c r="BH183">
        <v>500</v>
      </c>
      <c r="BN183">
        <f>'sheet1 (2)'!Y182</f>
        <v>1562910</v>
      </c>
      <c r="BO183">
        <f>'sheet1 (2)'!Z182</f>
        <v>2240000</v>
      </c>
      <c r="BP183">
        <f>'sheet1 (2)'!AA182</f>
        <v>48089552</v>
      </c>
      <c r="BR183">
        <f t="shared" si="34"/>
        <v>156291</v>
      </c>
      <c r="BS183">
        <f t="shared" si="34"/>
        <v>224000</v>
      </c>
      <c r="BT183">
        <f t="shared" si="34"/>
        <v>4808955</v>
      </c>
      <c r="BV183">
        <f t="shared" si="35"/>
        <v>156291</v>
      </c>
      <c r="BW183">
        <f t="shared" si="35"/>
        <v>224000</v>
      </c>
      <c r="BX183">
        <f t="shared" si="35"/>
        <v>4808955</v>
      </c>
      <c r="BZ183">
        <f t="shared" si="36"/>
        <v>156291</v>
      </c>
      <c r="CA183">
        <f t="shared" si="36"/>
        <v>224000</v>
      </c>
      <c r="CB183">
        <f t="shared" si="36"/>
        <v>4808955</v>
      </c>
      <c r="CD183">
        <f t="shared" si="37"/>
        <v>156291</v>
      </c>
      <c r="CE183">
        <f t="shared" si="37"/>
        <v>224000</v>
      </c>
      <c r="CF183">
        <f t="shared" si="37"/>
        <v>4808955</v>
      </c>
      <c r="CH183" t="str">
        <f t="shared" si="42"/>
        <v>{{5,1,1,156291,0}|</v>
      </c>
      <c r="CI183" t="str">
        <f t="shared" si="42"/>
        <v>{5,1,2,224000,0}|</v>
      </c>
      <c r="CJ183" t="str">
        <f t="shared" si="42"/>
        <v>{5,1,3,4808955,3}}</v>
      </c>
      <c r="CK183" t="str">
        <f t="shared" si="42"/>
        <v/>
      </c>
      <c r="CL183" t="str">
        <f t="shared" si="42"/>
        <v>{{5,1,1,156291,0}|</v>
      </c>
      <c r="CM183" t="str">
        <f t="shared" si="42"/>
        <v>{5,1,2,224000,0}|</v>
      </c>
      <c r="CN183" t="str">
        <f t="shared" si="42"/>
        <v>{5,1,3,4808955,3}}</v>
      </c>
      <c r="CO183" t="str">
        <f t="shared" si="42"/>
        <v/>
      </c>
      <c r="CP183" t="str">
        <f t="shared" si="42"/>
        <v>{{5,1,1,156291,0}|</v>
      </c>
      <c r="CQ183" t="str">
        <f t="shared" si="42"/>
        <v>{5,1,2,224000,0}|</v>
      </c>
      <c r="CR183" t="str">
        <f t="shared" si="42"/>
        <v>{5,1,3,4808955,3}}</v>
      </c>
      <c r="CS183" t="str">
        <f t="shared" si="42"/>
        <v/>
      </c>
      <c r="CT183" t="str">
        <f t="shared" si="42"/>
        <v>{{5,1,1,156291,0}|</v>
      </c>
      <c r="CU183" t="str">
        <f t="shared" si="42"/>
        <v>{5,1,2,224000,0}|</v>
      </c>
      <c r="CV183" t="str">
        <f t="shared" si="42"/>
        <v>{5,1,3,4808955,3}}</v>
      </c>
    </row>
    <row r="184" spans="50:100" x14ac:dyDescent="0.15">
      <c r="AX184">
        <v>178</v>
      </c>
      <c r="AZ184">
        <f t="shared" si="43"/>
        <v>0.91666666666666663</v>
      </c>
      <c r="BA184">
        <f t="shared" si="43"/>
        <v>0.91666666666666663</v>
      </c>
      <c r="BB184">
        <f t="shared" si="43"/>
        <v>0.55000000000000004</v>
      </c>
      <c r="BC184">
        <f t="shared" si="43"/>
        <v>0</v>
      </c>
      <c r="BE184">
        <v>500</v>
      </c>
      <c r="BF184">
        <v>500</v>
      </c>
      <c r="BG184">
        <v>500</v>
      </c>
      <c r="BH184">
        <v>500</v>
      </c>
      <c r="BN184">
        <f>'sheet1 (2)'!Y183</f>
        <v>1863470</v>
      </c>
      <c r="BO184">
        <f>'sheet1 (2)'!Z183</f>
        <v>2534000</v>
      </c>
      <c r="BP184">
        <f>'sheet1 (2)'!AA183</f>
        <v>54401305</v>
      </c>
      <c r="BR184">
        <f t="shared" si="34"/>
        <v>186347</v>
      </c>
      <c r="BS184">
        <f t="shared" si="34"/>
        <v>253400</v>
      </c>
      <c r="BT184">
        <f t="shared" si="34"/>
        <v>5440130</v>
      </c>
      <c r="BV184">
        <f t="shared" si="35"/>
        <v>186347</v>
      </c>
      <c r="BW184">
        <f t="shared" si="35"/>
        <v>253400</v>
      </c>
      <c r="BX184">
        <f t="shared" si="35"/>
        <v>5440130</v>
      </c>
      <c r="BZ184">
        <f t="shared" si="36"/>
        <v>186347</v>
      </c>
      <c r="CA184">
        <f t="shared" si="36"/>
        <v>253400</v>
      </c>
      <c r="CB184">
        <f t="shared" si="36"/>
        <v>5440130</v>
      </c>
      <c r="CD184">
        <f t="shared" si="37"/>
        <v>186347</v>
      </c>
      <c r="CE184">
        <f t="shared" si="37"/>
        <v>253400</v>
      </c>
      <c r="CF184">
        <f t="shared" si="37"/>
        <v>5440130</v>
      </c>
      <c r="CH184" t="str">
        <f t="shared" si="42"/>
        <v>{{5,1,1,186347,0}|</v>
      </c>
      <c r="CI184" t="str">
        <f t="shared" si="42"/>
        <v>{5,1,2,253400,0}|</v>
      </c>
      <c r="CJ184" t="str">
        <f t="shared" si="42"/>
        <v>{5,1,3,5440130,3}}</v>
      </c>
      <c r="CK184" t="str">
        <f t="shared" si="42"/>
        <v/>
      </c>
      <c r="CL184" t="str">
        <f t="shared" si="42"/>
        <v>{{5,1,1,186347,0}|</v>
      </c>
      <c r="CM184" t="str">
        <f t="shared" si="42"/>
        <v>{5,1,2,253400,0}|</v>
      </c>
      <c r="CN184" t="str">
        <f t="shared" si="42"/>
        <v>{5,1,3,5440130,3}}</v>
      </c>
      <c r="CO184" t="str">
        <f t="shared" si="42"/>
        <v/>
      </c>
      <c r="CP184" t="str">
        <f t="shared" si="42"/>
        <v>{{5,1,1,186347,0}|</v>
      </c>
      <c r="CQ184" t="str">
        <f t="shared" si="42"/>
        <v>{5,1,2,253400,0}|</v>
      </c>
      <c r="CR184" t="str">
        <f t="shared" si="42"/>
        <v>{5,1,3,5440130,3}}</v>
      </c>
      <c r="CS184" t="str">
        <f t="shared" si="42"/>
        <v/>
      </c>
      <c r="CT184" t="str">
        <f t="shared" si="42"/>
        <v>{{5,1,1,186347,0}|</v>
      </c>
      <c r="CU184" t="str">
        <f t="shared" si="42"/>
        <v>{5,1,2,253400,0}|</v>
      </c>
      <c r="CV184" t="str">
        <f t="shared" si="42"/>
        <v>{5,1,3,5440130,3}}</v>
      </c>
    </row>
    <row r="185" spans="50:100" x14ac:dyDescent="0.15">
      <c r="AX185">
        <v>179</v>
      </c>
      <c r="AZ185">
        <f t="shared" si="43"/>
        <v>0.75</v>
      </c>
      <c r="BA185">
        <f t="shared" si="43"/>
        <v>0.5</v>
      </c>
      <c r="BB185">
        <f t="shared" si="43"/>
        <v>3</v>
      </c>
      <c r="BC185">
        <f t="shared" si="43"/>
        <v>3</v>
      </c>
      <c r="BE185">
        <v>500</v>
      </c>
      <c r="BF185">
        <v>500</v>
      </c>
      <c r="BG185">
        <v>500</v>
      </c>
      <c r="BH185">
        <v>500</v>
      </c>
      <c r="BN185">
        <f>'sheet1 (2)'!Y184</f>
        <v>3065708</v>
      </c>
      <c r="BO185">
        <f>'sheet1 (2)'!Z184</f>
        <v>3976000</v>
      </c>
      <c r="BP185">
        <f>'sheet1 (2)'!AA184</f>
        <v>85358955</v>
      </c>
      <c r="BR185">
        <f t="shared" si="34"/>
        <v>306570</v>
      </c>
      <c r="BS185">
        <f t="shared" si="34"/>
        <v>397600</v>
      </c>
      <c r="BT185">
        <f t="shared" si="34"/>
        <v>8535895</v>
      </c>
      <c r="BV185">
        <f t="shared" si="35"/>
        <v>306570</v>
      </c>
      <c r="BW185">
        <f t="shared" si="35"/>
        <v>397600</v>
      </c>
      <c r="BX185">
        <f t="shared" si="35"/>
        <v>8535895</v>
      </c>
      <c r="BZ185">
        <f t="shared" si="36"/>
        <v>306570</v>
      </c>
      <c r="CA185">
        <f t="shared" si="36"/>
        <v>397600</v>
      </c>
      <c r="CB185">
        <f t="shared" si="36"/>
        <v>8535895</v>
      </c>
      <c r="CD185">
        <f t="shared" si="37"/>
        <v>306570</v>
      </c>
      <c r="CE185">
        <f t="shared" si="37"/>
        <v>397600</v>
      </c>
      <c r="CF185">
        <f t="shared" si="37"/>
        <v>8535895</v>
      </c>
      <c r="CH185" t="str">
        <f t="shared" si="42"/>
        <v>{{5,1,1,306570,0}|</v>
      </c>
      <c r="CI185" t="str">
        <f t="shared" si="42"/>
        <v>{5,1,2,397600,0}|</v>
      </c>
      <c r="CJ185" t="str">
        <f t="shared" si="42"/>
        <v>{5,1,3,8535895,3}}</v>
      </c>
      <c r="CK185" t="str">
        <f t="shared" si="42"/>
        <v/>
      </c>
      <c r="CL185" t="str">
        <f t="shared" si="42"/>
        <v>{{5,1,1,306570,0}|</v>
      </c>
      <c r="CM185" t="str">
        <f t="shared" si="42"/>
        <v>{5,1,2,397600,0}|</v>
      </c>
      <c r="CN185" t="str">
        <f t="shared" si="42"/>
        <v>{5,1,3,8535895,3}}</v>
      </c>
      <c r="CO185" t="str">
        <f t="shared" si="42"/>
        <v/>
      </c>
      <c r="CP185" t="str">
        <f t="shared" si="42"/>
        <v>{{5,1,1,306570,0}|</v>
      </c>
      <c r="CQ185" t="str">
        <f t="shared" si="42"/>
        <v>{5,1,2,397600,0}|</v>
      </c>
      <c r="CR185" t="str">
        <f t="shared" si="42"/>
        <v>{5,1,3,8535895,3}}</v>
      </c>
      <c r="CS185" t="str">
        <f t="shared" si="42"/>
        <v/>
      </c>
      <c r="CT185" t="str">
        <f t="shared" si="42"/>
        <v>{{5,1,1,306570,0}|</v>
      </c>
      <c r="CU185" t="str">
        <f t="shared" si="42"/>
        <v>{5,1,2,397600,0}|</v>
      </c>
      <c r="CV185" t="str">
        <f t="shared" si="42"/>
        <v>{5,1,3,8535895,3}}</v>
      </c>
    </row>
    <row r="186" spans="50:100" x14ac:dyDescent="0.15">
      <c r="AX186">
        <v>180</v>
      </c>
      <c r="AZ186">
        <f t="shared" si="43"/>
        <v>1</v>
      </c>
      <c r="BA186">
        <f t="shared" si="43"/>
        <v>1.5</v>
      </c>
      <c r="BB186">
        <f t="shared" si="43"/>
        <v>0.75</v>
      </c>
      <c r="BC186">
        <f t="shared" si="43"/>
        <v>1</v>
      </c>
      <c r="BE186">
        <v>500</v>
      </c>
      <c r="BF186">
        <v>500</v>
      </c>
      <c r="BG186">
        <v>500</v>
      </c>
      <c r="BH186">
        <v>500</v>
      </c>
      <c r="BN186">
        <f>'sheet1 (2)'!Y185</f>
        <v>4869067</v>
      </c>
      <c r="BO186">
        <f>'sheet1 (2)'!Z185</f>
        <v>5348000</v>
      </c>
      <c r="BP186">
        <f>'sheet1 (2)'!AA185</f>
        <v>114813805</v>
      </c>
      <c r="BR186">
        <f t="shared" si="34"/>
        <v>486906</v>
      </c>
      <c r="BS186">
        <f t="shared" si="34"/>
        <v>534800</v>
      </c>
      <c r="BT186">
        <f t="shared" si="34"/>
        <v>11481380</v>
      </c>
      <c r="BV186">
        <f t="shared" si="35"/>
        <v>486906</v>
      </c>
      <c r="BW186">
        <f t="shared" si="35"/>
        <v>534800</v>
      </c>
      <c r="BX186">
        <f t="shared" si="35"/>
        <v>11481380</v>
      </c>
      <c r="BZ186">
        <f t="shared" si="36"/>
        <v>486906</v>
      </c>
      <c r="CA186">
        <f t="shared" si="36"/>
        <v>534800</v>
      </c>
      <c r="CB186">
        <f t="shared" si="36"/>
        <v>11481380</v>
      </c>
      <c r="CD186">
        <f t="shared" si="37"/>
        <v>486906</v>
      </c>
      <c r="CE186">
        <f t="shared" si="37"/>
        <v>534800</v>
      </c>
      <c r="CF186">
        <f t="shared" si="37"/>
        <v>11481380</v>
      </c>
      <c r="CH186" t="str">
        <f t="shared" si="42"/>
        <v>{{5,1,1,486906,0}|</v>
      </c>
      <c r="CI186" t="str">
        <f t="shared" si="42"/>
        <v>{5,1,2,534800,0}|</v>
      </c>
      <c r="CJ186" t="str">
        <f t="shared" si="42"/>
        <v>{5,1,3,11481380,3}}</v>
      </c>
      <c r="CK186" t="str">
        <f t="shared" si="42"/>
        <v/>
      </c>
      <c r="CL186" t="str">
        <f t="shared" si="42"/>
        <v>{{5,1,1,486906,0}|</v>
      </c>
      <c r="CM186" t="str">
        <f t="shared" si="42"/>
        <v>{5,1,2,534800,0}|</v>
      </c>
      <c r="CN186" t="str">
        <f t="shared" si="42"/>
        <v>{5,1,3,11481380,3}}</v>
      </c>
      <c r="CO186" t="str">
        <f t="shared" si="42"/>
        <v/>
      </c>
      <c r="CP186" t="str">
        <f t="shared" si="42"/>
        <v>{{5,1,1,486906,0}|</v>
      </c>
      <c r="CQ186" t="str">
        <f t="shared" si="42"/>
        <v>{5,1,2,534800,0}|</v>
      </c>
      <c r="CR186" t="str">
        <f t="shared" si="42"/>
        <v>{5,1,3,11481380,3}}</v>
      </c>
      <c r="CS186" t="str">
        <f t="shared" si="42"/>
        <v/>
      </c>
      <c r="CT186" t="str">
        <f t="shared" si="42"/>
        <v>{{5,1,1,486906,0}|</v>
      </c>
      <c r="CU186" t="str">
        <f t="shared" si="42"/>
        <v>{5,1,2,534800,0}|</v>
      </c>
      <c r="CV186" t="str">
        <f t="shared" si="42"/>
        <v>{5,1,3,11481380,3}}</v>
      </c>
    </row>
    <row r="187" spans="50:100" x14ac:dyDescent="0.15">
      <c r="AX187">
        <v>181</v>
      </c>
      <c r="AZ187">
        <f t="shared" si="43"/>
        <v>1.5</v>
      </c>
      <c r="BA187">
        <f t="shared" si="43"/>
        <v>0.75</v>
      </c>
      <c r="BB187">
        <f t="shared" si="43"/>
        <v>1</v>
      </c>
      <c r="BC187">
        <f t="shared" si="43"/>
        <v>1</v>
      </c>
      <c r="BE187">
        <v>500</v>
      </c>
      <c r="BF187">
        <v>500</v>
      </c>
      <c r="BG187">
        <v>500</v>
      </c>
      <c r="BH187">
        <v>500</v>
      </c>
      <c r="BN187">
        <f>'sheet1 (2)'!Y186</f>
        <v>525979</v>
      </c>
      <c r="BO187">
        <f>'sheet1 (2)'!Z186</f>
        <v>196000</v>
      </c>
      <c r="BP187">
        <f>'sheet1 (2)'!AA186</f>
        <v>4207835</v>
      </c>
      <c r="BR187">
        <f t="shared" si="34"/>
        <v>52597</v>
      </c>
      <c r="BS187">
        <f t="shared" si="34"/>
        <v>19600</v>
      </c>
      <c r="BT187">
        <f t="shared" si="34"/>
        <v>420783</v>
      </c>
      <c r="BV187">
        <f t="shared" si="35"/>
        <v>52597</v>
      </c>
      <c r="BW187">
        <f t="shared" si="35"/>
        <v>19600</v>
      </c>
      <c r="BX187">
        <f t="shared" si="35"/>
        <v>420783</v>
      </c>
      <c r="BZ187">
        <f t="shared" si="36"/>
        <v>52597</v>
      </c>
      <c r="CA187">
        <f t="shared" si="36"/>
        <v>19600</v>
      </c>
      <c r="CB187">
        <f t="shared" si="36"/>
        <v>420783</v>
      </c>
      <c r="CD187">
        <f t="shared" si="37"/>
        <v>52597</v>
      </c>
      <c r="CE187">
        <f t="shared" si="37"/>
        <v>19600</v>
      </c>
      <c r="CF187">
        <f t="shared" si="37"/>
        <v>420783</v>
      </c>
      <c r="CH187" t="str">
        <f t="shared" si="42"/>
        <v>{{5,1,1,52597,0}|</v>
      </c>
      <c r="CI187" t="str">
        <f t="shared" si="42"/>
        <v>{5,1,2,19600,0}|</v>
      </c>
      <c r="CJ187" t="str">
        <f t="shared" si="42"/>
        <v>{5,1,3,420783,3}}</v>
      </c>
      <c r="CK187" t="str">
        <f t="shared" si="42"/>
        <v/>
      </c>
      <c r="CL187" t="str">
        <f t="shared" si="42"/>
        <v>{{5,1,1,52597,0}|</v>
      </c>
      <c r="CM187" t="str">
        <f t="shared" si="42"/>
        <v>{5,1,2,19600,0}|</v>
      </c>
      <c r="CN187" t="str">
        <f t="shared" si="42"/>
        <v>{5,1,3,420783,3}}</v>
      </c>
      <c r="CO187" t="str">
        <f t="shared" si="42"/>
        <v/>
      </c>
      <c r="CP187" t="str">
        <f t="shared" si="42"/>
        <v>{{5,1,1,52597,0}|</v>
      </c>
      <c r="CQ187" t="str">
        <f t="shared" si="42"/>
        <v>{5,1,2,19600,0}|</v>
      </c>
      <c r="CR187" t="str">
        <f t="shared" si="42"/>
        <v>{5,1,3,420783,3}}</v>
      </c>
      <c r="CS187" t="str">
        <f t="shared" si="42"/>
        <v/>
      </c>
      <c r="CT187" t="str">
        <f t="shared" si="42"/>
        <v>{{5,1,1,52597,0}|</v>
      </c>
      <c r="CU187" t="str">
        <f t="shared" si="42"/>
        <v>{5,1,2,19600,0}|</v>
      </c>
      <c r="CV187" t="str">
        <f t="shared" si="42"/>
        <v>{5,1,3,420783,3}}</v>
      </c>
    </row>
    <row r="188" spans="50:100" x14ac:dyDescent="0.15">
      <c r="AX188">
        <v>182</v>
      </c>
      <c r="AZ188">
        <f t="shared" si="43"/>
        <v>1.5</v>
      </c>
      <c r="BA188">
        <f t="shared" si="43"/>
        <v>0.75</v>
      </c>
      <c r="BB188">
        <f t="shared" si="43"/>
        <v>1</v>
      </c>
      <c r="BC188">
        <f t="shared" si="43"/>
        <v>1</v>
      </c>
      <c r="BE188">
        <v>500</v>
      </c>
      <c r="BF188">
        <v>500</v>
      </c>
      <c r="BG188">
        <v>500</v>
      </c>
      <c r="BH188">
        <v>500</v>
      </c>
      <c r="BN188">
        <f>'sheet1 (2)'!Y187</f>
        <v>683773</v>
      </c>
      <c r="BO188">
        <f>'sheet1 (2)'!Z187</f>
        <v>196000</v>
      </c>
      <c r="BP188">
        <f>'sheet1 (2)'!AA187</f>
        <v>4207835</v>
      </c>
      <c r="BR188">
        <f t="shared" si="34"/>
        <v>68377</v>
      </c>
      <c r="BS188">
        <f t="shared" si="34"/>
        <v>19600</v>
      </c>
      <c r="BT188">
        <f t="shared" si="34"/>
        <v>420783</v>
      </c>
      <c r="BV188">
        <f t="shared" si="35"/>
        <v>68377</v>
      </c>
      <c r="BW188">
        <f t="shared" si="35"/>
        <v>19600</v>
      </c>
      <c r="BX188">
        <f t="shared" si="35"/>
        <v>420783</v>
      </c>
      <c r="BZ188">
        <f t="shared" si="36"/>
        <v>68377</v>
      </c>
      <c r="CA188">
        <f t="shared" si="36"/>
        <v>19600</v>
      </c>
      <c r="CB188">
        <f t="shared" si="36"/>
        <v>420783</v>
      </c>
      <c r="CD188">
        <f t="shared" si="37"/>
        <v>68377</v>
      </c>
      <c r="CE188">
        <f t="shared" si="37"/>
        <v>19600</v>
      </c>
      <c r="CF188">
        <f t="shared" si="37"/>
        <v>420783</v>
      </c>
      <c r="CH188" t="str">
        <f t="shared" si="42"/>
        <v>{{5,1,1,68377,0}|</v>
      </c>
      <c r="CI188" t="str">
        <f t="shared" si="42"/>
        <v>{5,1,2,19600,0}|</v>
      </c>
      <c r="CJ188" t="str">
        <f t="shared" si="42"/>
        <v>{5,1,3,420783,3}}</v>
      </c>
      <c r="CK188" t="str">
        <f t="shared" si="42"/>
        <v/>
      </c>
      <c r="CL188" t="str">
        <f t="shared" si="42"/>
        <v>{{5,1,1,68377,0}|</v>
      </c>
      <c r="CM188" t="str">
        <f t="shared" si="42"/>
        <v>{5,1,2,19600,0}|</v>
      </c>
      <c r="CN188" t="str">
        <f t="shared" si="42"/>
        <v>{5,1,3,420783,3}}</v>
      </c>
      <c r="CO188" t="str">
        <f t="shared" si="42"/>
        <v/>
      </c>
      <c r="CP188" t="str">
        <f t="shared" si="42"/>
        <v>{{5,1,1,68377,0}|</v>
      </c>
      <c r="CQ188" t="str">
        <f t="shared" si="42"/>
        <v>{5,1,2,19600,0}|</v>
      </c>
      <c r="CR188" t="str">
        <f t="shared" si="42"/>
        <v>{5,1,3,420783,3}}</v>
      </c>
      <c r="CS188" t="str">
        <f t="shared" si="42"/>
        <v/>
      </c>
      <c r="CT188" t="str">
        <f t="shared" si="42"/>
        <v>{{5,1,1,68377,0}|</v>
      </c>
      <c r="CU188" t="str">
        <f t="shared" si="42"/>
        <v>{5,1,2,19600,0}|</v>
      </c>
      <c r="CV188" t="str">
        <f t="shared" si="42"/>
        <v>{5,1,3,420783,3}}</v>
      </c>
    </row>
    <row r="189" spans="50:100" x14ac:dyDescent="0.15">
      <c r="AX189">
        <v>183</v>
      </c>
      <c r="AZ189">
        <f t="shared" si="43"/>
        <v>3</v>
      </c>
      <c r="BA189">
        <f t="shared" si="43"/>
        <v>0.75</v>
      </c>
      <c r="BB189">
        <f t="shared" si="43"/>
        <v>1.5</v>
      </c>
      <c r="BC189">
        <f t="shared" si="43"/>
        <v>0.6</v>
      </c>
      <c r="BE189">
        <v>500</v>
      </c>
      <c r="BF189">
        <v>500</v>
      </c>
      <c r="BG189">
        <v>500</v>
      </c>
      <c r="BH189">
        <v>500</v>
      </c>
      <c r="BN189">
        <f>'sheet1 (2)'!Y188</f>
        <v>3029641</v>
      </c>
      <c r="BO189">
        <f>'sheet1 (2)'!Z188</f>
        <v>453600</v>
      </c>
      <c r="BP189">
        <f>'sheet1 (2)'!AA188</f>
        <v>9738134</v>
      </c>
      <c r="BR189">
        <f t="shared" si="34"/>
        <v>302964</v>
      </c>
      <c r="BS189">
        <f t="shared" si="34"/>
        <v>45360</v>
      </c>
      <c r="BT189">
        <f t="shared" si="34"/>
        <v>973813</v>
      </c>
      <c r="BV189">
        <f t="shared" si="35"/>
        <v>302964</v>
      </c>
      <c r="BW189">
        <f t="shared" si="35"/>
        <v>45360</v>
      </c>
      <c r="BX189">
        <f t="shared" si="35"/>
        <v>973813</v>
      </c>
      <c r="BZ189">
        <f t="shared" si="36"/>
        <v>302964</v>
      </c>
      <c r="CA189">
        <f t="shared" si="36"/>
        <v>45360</v>
      </c>
      <c r="CB189">
        <f t="shared" si="36"/>
        <v>973813</v>
      </c>
      <c r="CD189">
        <f t="shared" si="37"/>
        <v>302964</v>
      </c>
      <c r="CE189">
        <f t="shared" si="37"/>
        <v>45360</v>
      </c>
      <c r="CF189">
        <f t="shared" si="37"/>
        <v>973813</v>
      </c>
      <c r="CH189" t="str">
        <f t="shared" si="42"/>
        <v>{{5,1,1,302964,0}|</v>
      </c>
      <c r="CI189" t="str">
        <f t="shared" si="42"/>
        <v>{5,1,2,45360,0}|</v>
      </c>
      <c r="CJ189" t="str">
        <f t="shared" si="42"/>
        <v>{5,1,3,973813,3}}</v>
      </c>
      <c r="CK189" t="str">
        <f t="shared" si="42"/>
        <v/>
      </c>
      <c r="CL189" t="str">
        <f t="shared" si="42"/>
        <v>{{5,1,1,302964,0}|</v>
      </c>
      <c r="CM189" t="str">
        <f t="shared" si="42"/>
        <v>{5,1,2,45360,0}|</v>
      </c>
      <c r="CN189" t="str">
        <f t="shared" si="42"/>
        <v>{5,1,3,973813,3}}</v>
      </c>
      <c r="CO189" t="str">
        <f t="shared" si="42"/>
        <v/>
      </c>
      <c r="CP189" t="str">
        <f t="shared" si="42"/>
        <v>{{5,1,1,302964,0}|</v>
      </c>
      <c r="CQ189" t="str">
        <f t="shared" si="42"/>
        <v>{5,1,2,45360,0}|</v>
      </c>
      <c r="CR189" t="str">
        <f t="shared" si="42"/>
        <v>{5,1,3,973813,3}}</v>
      </c>
      <c r="CS189" t="str">
        <f t="shared" si="42"/>
        <v/>
      </c>
      <c r="CT189" t="str">
        <f t="shared" si="42"/>
        <v>{{5,1,1,302964,0}|</v>
      </c>
      <c r="CU189" t="str">
        <f t="shared" si="42"/>
        <v>{5,1,2,45360,0}|</v>
      </c>
      <c r="CV189" t="str">
        <f t="shared" si="42"/>
        <v>{5,1,3,973813,3}}</v>
      </c>
    </row>
    <row r="190" spans="50:100" x14ac:dyDescent="0.15">
      <c r="AX190">
        <v>184</v>
      </c>
      <c r="AZ190">
        <f t="shared" si="43"/>
        <v>0</v>
      </c>
      <c r="BA190">
        <f t="shared" si="43"/>
        <v>0.6</v>
      </c>
      <c r="BB190">
        <f t="shared" si="43"/>
        <v>0.6</v>
      </c>
      <c r="BC190">
        <f t="shared" si="43"/>
        <v>1.5</v>
      </c>
      <c r="BE190">
        <v>500</v>
      </c>
      <c r="BF190">
        <v>500</v>
      </c>
      <c r="BG190">
        <v>500</v>
      </c>
      <c r="BH190">
        <v>500</v>
      </c>
      <c r="BN190">
        <f>'sheet1 (2)'!Y189</f>
        <v>4628619</v>
      </c>
      <c r="BO190">
        <f>'sheet1 (2)'!Z189</f>
        <v>588000</v>
      </c>
      <c r="BP190">
        <f>'sheet1 (2)'!AA189</f>
        <v>12623507</v>
      </c>
      <c r="BR190">
        <f t="shared" si="34"/>
        <v>462861</v>
      </c>
      <c r="BS190">
        <f t="shared" si="34"/>
        <v>58800</v>
      </c>
      <c r="BT190">
        <f t="shared" si="34"/>
        <v>1262350</v>
      </c>
      <c r="BV190">
        <f t="shared" si="35"/>
        <v>462861</v>
      </c>
      <c r="BW190">
        <f t="shared" si="35"/>
        <v>58800</v>
      </c>
      <c r="BX190">
        <f t="shared" si="35"/>
        <v>1262350</v>
      </c>
      <c r="BZ190">
        <f t="shared" si="36"/>
        <v>462861</v>
      </c>
      <c r="CA190">
        <f t="shared" si="36"/>
        <v>58800</v>
      </c>
      <c r="CB190">
        <f t="shared" si="36"/>
        <v>1262350</v>
      </c>
      <c r="CD190">
        <f t="shared" si="37"/>
        <v>462861</v>
      </c>
      <c r="CE190">
        <f t="shared" si="37"/>
        <v>58800</v>
      </c>
      <c r="CF190">
        <f t="shared" si="37"/>
        <v>1262350</v>
      </c>
      <c r="CH190" t="str">
        <f t="shared" si="42"/>
        <v>{{5,1,1,462861,0}|</v>
      </c>
      <c r="CI190" t="str">
        <f t="shared" si="42"/>
        <v>{5,1,2,58800,0}|</v>
      </c>
      <c r="CJ190" t="str">
        <f t="shared" si="42"/>
        <v>{5,1,3,1262350,3}}</v>
      </c>
      <c r="CK190" t="str">
        <f t="shared" si="42"/>
        <v/>
      </c>
      <c r="CL190" t="str">
        <f t="shared" si="42"/>
        <v>{{5,1,1,462861,0}|</v>
      </c>
      <c r="CM190" t="str">
        <f t="shared" si="42"/>
        <v>{5,1,2,58800,0}|</v>
      </c>
      <c r="CN190" t="str">
        <f t="shared" si="42"/>
        <v>{5,1,3,1262350,3}}</v>
      </c>
      <c r="CO190" t="str">
        <f t="shared" si="42"/>
        <v/>
      </c>
      <c r="CP190" t="str">
        <f t="shared" si="42"/>
        <v>{{5,1,1,462861,0}|</v>
      </c>
      <c r="CQ190" t="str">
        <f t="shared" si="42"/>
        <v>{5,1,2,58800,0}|</v>
      </c>
      <c r="CR190" t="str">
        <f t="shared" si="42"/>
        <v>{5,1,3,1262350,3}}</v>
      </c>
      <c r="CS190" t="str">
        <f t="shared" si="42"/>
        <v/>
      </c>
      <c r="CT190" t="str">
        <f t="shared" si="42"/>
        <v>{{5,1,1,462861,0}|</v>
      </c>
      <c r="CU190" t="str">
        <f t="shared" si="42"/>
        <v>{5,1,2,58800,0}|</v>
      </c>
      <c r="CV190" t="str">
        <f t="shared" si="42"/>
        <v>{5,1,3,1262350,3}}</v>
      </c>
    </row>
    <row r="191" spans="50:100" x14ac:dyDescent="0.15">
      <c r="AX191">
        <v>185</v>
      </c>
      <c r="AZ191">
        <f t="shared" si="43"/>
        <v>1.5</v>
      </c>
      <c r="BA191">
        <f t="shared" si="43"/>
        <v>0.75</v>
      </c>
      <c r="BB191">
        <f t="shared" si="43"/>
        <v>0.75</v>
      </c>
      <c r="BC191">
        <f t="shared" si="43"/>
        <v>1.5</v>
      </c>
      <c r="BE191">
        <v>500</v>
      </c>
      <c r="BF191">
        <v>500</v>
      </c>
      <c r="BG191">
        <v>500</v>
      </c>
      <c r="BH191">
        <v>500</v>
      </c>
      <c r="BN191">
        <f>'sheet1 (2)'!Y190</f>
        <v>6732537</v>
      </c>
      <c r="BO191">
        <f>'sheet1 (2)'!Z190</f>
        <v>4312000</v>
      </c>
      <c r="BP191">
        <f>'sheet1 (2)'!AA190</f>
        <v>92572387</v>
      </c>
      <c r="BR191">
        <f t="shared" si="34"/>
        <v>673253</v>
      </c>
      <c r="BS191">
        <f t="shared" si="34"/>
        <v>431200</v>
      </c>
      <c r="BT191">
        <f t="shared" si="34"/>
        <v>9257238</v>
      </c>
      <c r="BV191">
        <f t="shared" si="35"/>
        <v>673253</v>
      </c>
      <c r="BW191">
        <f t="shared" si="35"/>
        <v>431200</v>
      </c>
      <c r="BX191">
        <f t="shared" si="35"/>
        <v>9257238</v>
      </c>
      <c r="BZ191">
        <f t="shared" si="36"/>
        <v>673253</v>
      </c>
      <c r="CA191">
        <f t="shared" si="36"/>
        <v>431200</v>
      </c>
      <c r="CB191">
        <f t="shared" si="36"/>
        <v>9257238</v>
      </c>
      <c r="CD191">
        <f t="shared" si="37"/>
        <v>673253</v>
      </c>
      <c r="CE191">
        <f t="shared" si="37"/>
        <v>431200</v>
      </c>
      <c r="CF191">
        <f t="shared" si="37"/>
        <v>9257238</v>
      </c>
      <c r="CH191" t="str">
        <f t="shared" si="42"/>
        <v>{{5,1,1,673253,0}|</v>
      </c>
      <c r="CI191" t="str">
        <f t="shared" si="42"/>
        <v>{5,1,2,431200,0}|</v>
      </c>
      <c r="CJ191" t="str">
        <f t="shared" si="42"/>
        <v>{5,1,3,9257238,3}}</v>
      </c>
      <c r="CK191" t="str">
        <f t="shared" si="42"/>
        <v/>
      </c>
      <c r="CL191" t="str">
        <f t="shared" si="42"/>
        <v>{{5,1,1,673253,0}|</v>
      </c>
      <c r="CM191" t="str">
        <f t="shared" si="42"/>
        <v>{5,1,2,431200,0}|</v>
      </c>
      <c r="CN191" t="str">
        <f t="shared" si="42"/>
        <v>{5,1,3,9257238,3}}</v>
      </c>
      <c r="CO191" t="str">
        <f t="shared" si="42"/>
        <v/>
      </c>
      <c r="CP191" t="str">
        <f t="shared" si="42"/>
        <v>{{5,1,1,673253,0}|</v>
      </c>
      <c r="CQ191" t="str">
        <f t="shared" si="42"/>
        <v>{5,1,2,431200,0}|</v>
      </c>
      <c r="CR191" t="str">
        <f t="shared" si="42"/>
        <v>{5,1,3,9257238,3}}</v>
      </c>
      <c r="CS191" t="str">
        <f t="shared" si="42"/>
        <v/>
      </c>
      <c r="CT191" t="str">
        <f t="shared" si="42"/>
        <v>{{5,1,1,673253,0}|</v>
      </c>
      <c r="CU191" t="str">
        <f t="shared" si="42"/>
        <v>{5,1,2,431200,0}|</v>
      </c>
      <c r="CV191" t="str">
        <f t="shared" si="42"/>
        <v>{5,1,3,9257238,3}}</v>
      </c>
    </row>
    <row r="192" spans="50:100" x14ac:dyDescent="0.15">
      <c r="AX192">
        <v>186</v>
      </c>
      <c r="AZ192">
        <f t="shared" si="43"/>
        <v>1</v>
      </c>
      <c r="BA192">
        <f t="shared" si="43"/>
        <v>0.6</v>
      </c>
      <c r="BB192">
        <f t="shared" si="43"/>
        <v>1</v>
      </c>
      <c r="BC192">
        <f t="shared" si="43"/>
        <v>3</v>
      </c>
      <c r="BE192">
        <v>500</v>
      </c>
      <c r="BF192">
        <v>500</v>
      </c>
      <c r="BG192">
        <v>500</v>
      </c>
      <c r="BH192">
        <v>500</v>
      </c>
      <c r="BN192">
        <f>'sheet1 (2)'!Y191</f>
        <v>10098805</v>
      </c>
      <c r="BO192">
        <f>'sheet1 (2)'!Z191</f>
        <v>4900000</v>
      </c>
      <c r="BP192">
        <f>'sheet1 (2)'!AA191</f>
        <v>105195895</v>
      </c>
      <c r="BR192">
        <f t="shared" si="34"/>
        <v>1009880</v>
      </c>
      <c r="BS192">
        <f t="shared" si="34"/>
        <v>490000</v>
      </c>
      <c r="BT192">
        <f t="shared" si="34"/>
        <v>10519589</v>
      </c>
      <c r="BV192">
        <f t="shared" si="35"/>
        <v>1009880</v>
      </c>
      <c r="BW192">
        <f t="shared" si="35"/>
        <v>490000</v>
      </c>
      <c r="BX192">
        <f t="shared" si="35"/>
        <v>10519589</v>
      </c>
      <c r="BZ192">
        <f t="shared" si="36"/>
        <v>1009880</v>
      </c>
      <c r="CA192">
        <f t="shared" si="36"/>
        <v>490000</v>
      </c>
      <c r="CB192">
        <f t="shared" si="36"/>
        <v>10519589</v>
      </c>
      <c r="CD192">
        <f t="shared" si="37"/>
        <v>1009880</v>
      </c>
      <c r="CE192">
        <f t="shared" si="37"/>
        <v>490000</v>
      </c>
      <c r="CF192">
        <f t="shared" si="37"/>
        <v>10519589</v>
      </c>
      <c r="CH192" t="str">
        <f t="shared" ref="CH192:CV208" si="44">BR$6&amp;BR192&amp;BR$5</f>
        <v>{{5,1,1,1009880,0}|</v>
      </c>
      <c r="CI192" t="str">
        <f t="shared" si="44"/>
        <v>{5,1,2,490000,0}|</v>
      </c>
      <c r="CJ192" t="str">
        <f t="shared" si="44"/>
        <v>{5,1,3,10519589,3}}</v>
      </c>
      <c r="CK192" t="str">
        <f t="shared" si="44"/>
        <v/>
      </c>
      <c r="CL192" t="str">
        <f t="shared" si="44"/>
        <v>{{5,1,1,1009880,0}|</v>
      </c>
      <c r="CM192" t="str">
        <f t="shared" si="44"/>
        <v>{5,1,2,490000,0}|</v>
      </c>
      <c r="CN192" t="str">
        <f t="shared" si="44"/>
        <v>{5,1,3,10519589,3}}</v>
      </c>
      <c r="CO192" t="str">
        <f t="shared" si="44"/>
        <v/>
      </c>
      <c r="CP192" t="str">
        <f t="shared" si="44"/>
        <v>{{5,1,1,1009880,0}|</v>
      </c>
      <c r="CQ192" t="str">
        <f t="shared" si="44"/>
        <v>{5,1,2,490000,0}|</v>
      </c>
      <c r="CR192" t="str">
        <f t="shared" si="44"/>
        <v>{5,1,3,10519589,3}}</v>
      </c>
      <c r="CS192" t="str">
        <f t="shared" si="44"/>
        <v/>
      </c>
      <c r="CT192" t="str">
        <f t="shared" si="44"/>
        <v>{{5,1,1,1009880,0}|</v>
      </c>
      <c r="CU192" t="str">
        <f t="shared" si="44"/>
        <v>{5,1,2,490000,0}|</v>
      </c>
      <c r="CV192" t="str">
        <f t="shared" si="44"/>
        <v>{5,1,3,10519589,3}}</v>
      </c>
    </row>
    <row r="193" spans="50:100" x14ac:dyDescent="0.15">
      <c r="AX193">
        <v>187</v>
      </c>
      <c r="AZ193">
        <f t="shared" si="43"/>
        <v>1</v>
      </c>
      <c r="BA193">
        <f t="shared" si="43"/>
        <v>0.5</v>
      </c>
      <c r="BB193">
        <f t="shared" si="43"/>
        <v>1.5</v>
      </c>
      <c r="BC193">
        <f t="shared" si="43"/>
        <v>3</v>
      </c>
      <c r="BE193">
        <v>500</v>
      </c>
      <c r="BF193">
        <v>500</v>
      </c>
      <c r="BG193">
        <v>500</v>
      </c>
      <c r="BH193">
        <v>500</v>
      </c>
      <c r="BN193">
        <f>'sheet1 (2)'!Y192</f>
        <v>23563880</v>
      </c>
      <c r="BO193">
        <f>'sheet1 (2)'!Z192</f>
        <v>31360000</v>
      </c>
      <c r="BP193">
        <f>'sheet1 (2)'!AA192</f>
        <v>673253731</v>
      </c>
      <c r="BR193">
        <f t="shared" si="34"/>
        <v>2356388</v>
      </c>
      <c r="BS193">
        <f t="shared" si="34"/>
        <v>3136000</v>
      </c>
      <c r="BT193">
        <f t="shared" si="34"/>
        <v>67325373</v>
      </c>
      <c r="BV193">
        <f t="shared" si="35"/>
        <v>2356388</v>
      </c>
      <c r="BW193">
        <f t="shared" si="35"/>
        <v>3136000</v>
      </c>
      <c r="BX193">
        <f t="shared" si="35"/>
        <v>67325373</v>
      </c>
      <c r="BZ193">
        <f t="shared" si="36"/>
        <v>2356388</v>
      </c>
      <c r="CA193">
        <f t="shared" si="36"/>
        <v>3136000</v>
      </c>
      <c r="CB193">
        <f t="shared" si="36"/>
        <v>67325373</v>
      </c>
      <c r="CD193">
        <f t="shared" si="37"/>
        <v>2356388</v>
      </c>
      <c r="CE193">
        <f t="shared" si="37"/>
        <v>3136000</v>
      </c>
      <c r="CF193">
        <f t="shared" si="37"/>
        <v>67325373</v>
      </c>
      <c r="CH193" t="str">
        <f t="shared" si="44"/>
        <v>{{5,1,1,2356388,0}|</v>
      </c>
      <c r="CI193" t="str">
        <f t="shared" si="44"/>
        <v>{5,1,2,3136000,0}|</v>
      </c>
      <c r="CJ193" t="str">
        <f t="shared" si="44"/>
        <v>{5,1,3,67325373,3}}</v>
      </c>
      <c r="CK193" t="str">
        <f t="shared" si="44"/>
        <v/>
      </c>
      <c r="CL193" t="str">
        <f t="shared" si="44"/>
        <v>{{5,1,1,2356388,0}|</v>
      </c>
      <c r="CM193" t="str">
        <f t="shared" si="44"/>
        <v>{5,1,2,3136000,0}|</v>
      </c>
      <c r="CN193" t="str">
        <f t="shared" si="44"/>
        <v>{5,1,3,67325373,3}}</v>
      </c>
      <c r="CO193" t="str">
        <f t="shared" si="44"/>
        <v/>
      </c>
      <c r="CP193" t="str">
        <f t="shared" si="44"/>
        <v>{{5,1,1,2356388,0}|</v>
      </c>
      <c r="CQ193" t="str">
        <f t="shared" si="44"/>
        <v>{5,1,2,3136000,0}|</v>
      </c>
      <c r="CR193" t="str">
        <f t="shared" si="44"/>
        <v>{5,1,3,67325373,3}}</v>
      </c>
      <c r="CS193" t="str">
        <f t="shared" si="44"/>
        <v/>
      </c>
      <c r="CT193" t="str">
        <f t="shared" si="44"/>
        <v>{{5,1,1,2356388,0}|</v>
      </c>
      <c r="CU193" t="str">
        <f t="shared" si="44"/>
        <v>{5,1,2,3136000,0}|</v>
      </c>
      <c r="CV193" t="str">
        <f t="shared" si="44"/>
        <v>{5,1,3,67325373,3}}</v>
      </c>
    </row>
    <row r="194" spans="50:100" x14ac:dyDescent="0.15">
      <c r="AX194">
        <v>188</v>
      </c>
      <c r="AZ194">
        <f t="shared" si="43"/>
        <v>1</v>
      </c>
      <c r="BA194">
        <f t="shared" si="43"/>
        <v>0.5</v>
      </c>
      <c r="BB194">
        <f t="shared" si="43"/>
        <v>1</v>
      </c>
      <c r="BC194">
        <f t="shared" si="43"/>
        <v>0</v>
      </c>
      <c r="BE194">
        <v>500</v>
      </c>
      <c r="BF194">
        <v>500</v>
      </c>
      <c r="BG194">
        <v>500</v>
      </c>
      <c r="BH194">
        <v>500</v>
      </c>
      <c r="BN194">
        <f>'sheet1 (2)'!Y193</f>
        <v>25006567</v>
      </c>
      <c r="BO194">
        <f>'sheet1 (2)'!Z193</f>
        <v>36400000</v>
      </c>
      <c r="BP194">
        <f>'sheet1 (2)'!AA193</f>
        <v>781455223</v>
      </c>
      <c r="BR194">
        <f t="shared" si="34"/>
        <v>2500656</v>
      </c>
      <c r="BS194">
        <f t="shared" si="34"/>
        <v>3640000</v>
      </c>
      <c r="BT194">
        <f t="shared" si="34"/>
        <v>78145522</v>
      </c>
      <c r="BV194">
        <f t="shared" si="35"/>
        <v>2500656</v>
      </c>
      <c r="BW194">
        <f t="shared" si="35"/>
        <v>3640000</v>
      </c>
      <c r="BX194">
        <f t="shared" si="35"/>
        <v>78145522</v>
      </c>
      <c r="BZ194">
        <f t="shared" si="36"/>
        <v>2500656</v>
      </c>
      <c r="CA194">
        <f t="shared" si="36"/>
        <v>3640000</v>
      </c>
      <c r="CB194">
        <f t="shared" si="36"/>
        <v>78145522</v>
      </c>
      <c r="CD194">
        <f t="shared" si="37"/>
        <v>2500656</v>
      </c>
      <c r="CE194">
        <f t="shared" si="37"/>
        <v>3640000</v>
      </c>
      <c r="CF194">
        <f t="shared" si="37"/>
        <v>78145522</v>
      </c>
      <c r="CH194" t="str">
        <f t="shared" si="44"/>
        <v>{{5,1,1,2500656,0}|</v>
      </c>
      <c r="CI194" t="str">
        <f t="shared" si="44"/>
        <v>{5,1,2,3640000,0}|</v>
      </c>
      <c r="CJ194" t="str">
        <f t="shared" si="44"/>
        <v>{5,1,3,78145522,3}}</v>
      </c>
      <c r="CK194" t="str">
        <f t="shared" si="44"/>
        <v/>
      </c>
      <c r="CL194" t="str">
        <f t="shared" si="44"/>
        <v>{{5,1,1,2500656,0}|</v>
      </c>
      <c r="CM194" t="str">
        <f t="shared" si="44"/>
        <v>{5,1,2,3640000,0}|</v>
      </c>
      <c r="CN194" t="str">
        <f t="shared" si="44"/>
        <v>{5,1,3,78145522,3}}</v>
      </c>
      <c r="CO194" t="str">
        <f t="shared" si="44"/>
        <v/>
      </c>
      <c r="CP194" t="str">
        <f t="shared" si="44"/>
        <v>{{5,1,1,2500656,0}|</v>
      </c>
      <c r="CQ194" t="str">
        <f t="shared" si="44"/>
        <v>{5,1,2,3640000,0}|</v>
      </c>
      <c r="CR194" t="str">
        <f t="shared" si="44"/>
        <v>{5,1,3,78145522,3}}</v>
      </c>
      <c r="CS194" t="str">
        <f t="shared" si="44"/>
        <v/>
      </c>
      <c r="CT194" t="str">
        <f t="shared" si="44"/>
        <v>{{5,1,1,2500656,0}|</v>
      </c>
      <c r="CU194" t="str">
        <f t="shared" si="44"/>
        <v>{5,1,2,3640000,0}|</v>
      </c>
      <c r="CV194" t="str">
        <f t="shared" si="44"/>
        <v>{5,1,3,78145522,3}}</v>
      </c>
    </row>
    <row r="195" spans="50:100" x14ac:dyDescent="0.15">
      <c r="AX195">
        <v>189</v>
      </c>
      <c r="AZ195">
        <f t="shared" si="43"/>
        <v>3</v>
      </c>
      <c r="BA195">
        <f t="shared" si="43"/>
        <v>0.6</v>
      </c>
      <c r="BB195">
        <f t="shared" si="43"/>
        <v>0.6</v>
      </c>
      <c r="BC195">
        <f t="shared" si="43"/>
        <v>3</v>
      </c>
      <c r="BE195">
        <v>500</v>
      </c>
      <c r="BF195">
        <v>500</v>
      </c>
      <c r="BG195">
        <v>500</v>
      </c>
      <c r="BH195">
        <v>500</v>
      </c>
      <c r="BN195">
        <f>'sheet1 (2)'!Y194</f>
        <v>23143096</v>
      </c>
      <c r="BO195">
        <f>'sheet1 (2)'!Z194</f>
        <v>38500000</v>
      </c>
      <c r="BP195">
        <f>'sheet1 (2)'!AA194</f>
        <v>826539178</v>
      </c>
      <c r="BR195">
        <f t="shared" si="34"/>
        <v>2314309</v>
      </c>
      <c r="BS195">
        <f t="shared" si="34"/>
        <v>3850000</v>
      </c>
      <c r="BT195">
        <f t="shared" si="34"/>
        <v>82653917</v>
      </c>
      <c r="BV195">
        <f t="shared" si="35"/>
        <v>2314309</v>
      </c>
      <c r="BW195">
        <f t="shared" si="35"/>
        <v>3850000</v>
      </c>
      <c r="BX195">
        <f t="shared" si="35"/>
        <v>82653917</v>
      </c>
      <c r="BZ195">
        <f t="shared" si="36"/>
        <v>2314309</v>
      </c>
      <c r="CA195">
        <f t="shared" si="36"/>
        <v>3850000</v>
      </c>
      <c r="CB195">
        <f t="shared" si="36"/>
        <v>82653917</v>
      </c>
      <c r="CD195">
        <f t="shared" si="37"/>
        <v>2314309</v>
      </c>
      <c r="CE195">
        <f t="shared" si="37"/>
        <v>3850000</v>
      </c>
      <c r="CF195">
        <f t="shared" si="37"/>
        <v>82653917</v>
      </c>
      <c r="CH195" t="str">
        <f t="shared" si="44"/>
        <v>{{5,1,1,2314309,0}|</v>
      </c>
      <c r="CI195" t="str">
        <f t="shared" si="44"/>
        <v>{5,1,2,3850000,0}|</v>
      </c>
      <c r="CJ195" t="str">
        <f t="shared" si="44"/>
        <v>{5,1,3,82653917,3}}</v>
      </c>
      <c r="CK195" t="str">
        <f t="shared" si="44"/>
        <v/>
      </c>
      <c r="CL195" t="str">
        <f t="shared" si="44"/>
        <v>{{5,1,1,2314309,0}|</v>
      </c>
      <c r="CM195" t="str">
        <f t="shared" si="44"/>
        <v>{5,1,2,3850000,0}|</v>
      </c>
      <c r="CN195" t="str">
        <f t="shared" si="44"/>
        <v>{5,1,3,82653917,3}}</v>
      </c>
      <c r="CO195" t="str">
        <f t="shared" si="44"/>
        <v/>
      </c>
      <c r="CP195" t="str">
        <f t="shared" si="44"/>
        <v>{{5,1,1,2314309,0}|</v>
      </c>
      <c r="CQ195" t="str">
        <f t="shared" si="44"/>
        <v>{5,1,2,3850000,0}|</v>
      </c>
      <c r="CR195" t="str">
        <f t="shared" si="44"/>
        <v>{5,1,3,82653917,3}}</v>
      </c>
      <c r="CS195" t="str">
        <f t="shared" si="44"/>
        <v/>
      </c>
      <c r="CT195" t="str">
        <f t="shared" si="44"/>
        <v>{{5,1,1,2314309,0}|</v>
      </c>
      <c r="CU195" t="str">
        <f t="shared" si="44"/>
        <v>{5,1,2,3850000,0}|</v>
      </c>
      <c r="CV195" t="str">
        <f t="shared" si="44"/>
        <v>{5,1,3,82653917,3}}</v>
      </c>
    </row>
    <row r="196" spans="50:100" x14ac:dyDescent="0.15">
      <c r="AX196">
        <v>190</v>
      </c>
      <c r="AZ196">
        <f t="shared" ref="AZ196:BC211" si="45">AZ136</f>
        <v>3</v>
      </c>
      <c r="BA196">
        <f t="shared" si="45"/>
        <v>0.42857142857142855</v>
      </c>
      <c r="BB196">
        <f t="shared" si="45"/>
        <v>1</v>
      </c>
      <c r="BC196">
        <f t="shared" si="45"/>
        <v>3</v>
      </c>
      <c r="BE196">
        <v>500</v>
      </c>
      <c r="BF196">
        <v>500</v>
      </c>
      <c r="BG196">
        <v>500</v>
      </c>
      <c r="BH196">
        <v>500</v>
      </c>
      <c r="BN196">
        <f>'sheet1 (2)'!Y195</f>
        <v>39673880</v>
      </c>
      <c r="BO196">
        <f>'sheet1 (2)'!Z195</f>
        <v>46200000</v>
      </c>
      <c r="BP196">
        <f>'sheet1 (2)'!AA195</f>
        <v>991847014</v>
      </c>
      <c r="BR196">
        <f t="shared" si="34"/>
        <v>3967388</v>
      </c>
      <c r="BS196">
        <f t="shared" si="34"/>
        <v>4620000</v>
      </c>
      <c r="BT196">
        <f t="shared" si="34"/>
        <v>99184701</v>
      </c>
      <c r="BV196">
        <f t="shared" si="35"/>
        <v>3967388</v>
      </c>
      <c r="BW196">
        <f t="shared" si="35"/>
        <v>4620000</v>
      </c>
      <c r="BX196">
        <f t="shared" si="35"/>
        <v>99184701</v>
      </c>
      <c r="BZ196">
        <f t="shared" si="36"/>
        <v>3967388</v>
      </c>
      <c r="CA196">
        <f t="shared" si="36"/>
        <v>4620000</v>
      </c>
      <c r="CB196">
        <f t="shared" si="36"/>
        <v>99184701</v>
      </c>
      <c r="CD196">
        <f t="shared" si="37"/>
        <v>3967388</v>
      </c>
      <c r="CE196">
        <f t="shared" si="37"/>
        <v>4620000</v>
      </c>
      <c r="CF196">
        <f t="shared" si="37"/>
        <v>99184701</v>
      </c>
      <c r="CH196" t="str">
        <f t="shared" si="44"/>
        <v>{{5,1,1,3967388,0}|</v>
      </c>
      <c r="CI196" t="str">
        <f t="shared" si="44"/>
        <v>{5,1,2,4620000,0}|</v>
      </c>
      <c r="CJ196" t="str">
        <f t="shared" si="44"/>
        <v>{5,1,3,99184701,3}}</v>
      </c>
      <c r="CK196" t="str">
        <f t="shared" si="44"/>
        <v/>
      </c>
      <c r="CL196" t="str">
        <f t="shared" si="44"/>
        <v>{{5,1,1,3967388,0}|</v>
      </c>
      <c r="CM196" t="str">
        <f t="shared" si="44"/>
        <v>{5,1,2,4620000,0}|</v>
      </c>
      <c r="CN196" t="str">
        <f t="shared" si="44"/>
        <v>{5,1,3,99184701,3}}</v>
      </c>
      <c r="CO196" t="str">
        <f t="shared" si="44"/>
        <v/>
      </c>
      <c r="CP196" t="str">
        <f t="shared" si="44"/>
        <v>{{5,1,1,3967388,0}|</v>
      </c>
      <c r="CQ196" t="str">
        <f t="shared" si="44"/>
        <v>{5,1,2,4620000,0}|</v>
      </c>
      <c r="CR196" t="str">
        <f t="shared" si="44"/>
        <v>{5,1,3,99184701,3}}</v>
      </c>
      <c r="CS196" t="str">
        <f t="shared" si="44"/>
        <v/>
      </c>
      <c r="CT196" t="str">
        <f t="shared" si="44"/>
        <v>{{5,1,1,3967388,0}|</v>
      </c>
      <c r="CU196" t="str">
        <f t="shared" si="44"/>
        <v>{5,1,2,4620000,0}|</v>
      </c>
      <c r="CV196" t="str">
        <f t="shared" si="44"/>
        <v>{5,1,3,99184701,3}}</v>
      </c>
    </row>
    <row r="197" spans="50:100" x14ac:dyDescent="0.15">
      <c r="AX197">
        <v>191</v>
      </c>
      <c r="AZ197">
        <f t="shared" si="45"/>
        <v>3</v>
      </c>
      <c r="BA197">
        <f t="shared" si="45"/>
        <v>0.6</v>
      </c>
      <c r="BB197">
        <f t="shared" si="45"/>
        <v>3</v>
      </c>
      <c r="BC197">
        <f t="shared" si="45"/>
        <v>0.6</v>
      </c>
      <c r="BE197">
        <v>500</v>
      </c>
      <c r="BF197">
        <v>500</v>
      </c>
      <c r="BG197">
        <v>500</v>
      </c>
      <c r="BH197">
        <v>500</v>
      </c>
      <c r="BN197">
        <f>'sheet1 (2)'!Y196</f>
        <v>37870522</v>
      </c>
      <c r="BO197">
        <f>'sheet1 (2)'!Z196</f>
        <v>40320000</v>
      </c>
      <c r="BP197">
        <f>'sheet1 (2)'!AA196</f>
        <v>865611940</v>
      </c>
      <c r="BR197">
        <f t="shared" si="34"/>
        <v>3787052</v>
      </c>
      <c r="BS197">
        <f t="shared" si="34"/>
        <v>4032000</v>
      </c>
      <c r="BT197">
        <f t="shared" si="34"/>
        <v>86561194</v>
      </c>
      <c r="BV197">
        <f t="shared" si="35"/>
        <v>3787052</v>
      </c>
      <c r="BW197">
        <f t="shared" si="35"/>
        <v>4032000</v>
      </c>
      <c r="BX197">
        <f t="shared" si="35"/>
        <v>86561194</v>
      </c>
      <c r="BZ197">
        <f t="shared" si="36"/>
        <v>3787052</v>
      </c>
      <c r="CA197">
        <f t="shared" si="36"/>
        <v>4032000</v>
      </c>
      <c r="CB197">
        <f t="shared" si="36"/>
        <v>86561194</v>
      </c>
      <c r="CD197">
        <f t="shared" si="37"/>
        <v>3787052</v>
      </c>
      <c r="CE197">
        <f t="shared" si="37"/>
        <v>4032000</v>
      </c>
      <c r="CF197">
        <f t="shared" si="37"/>
        <v>86561194</v>
      </c>
      <c r="CH197" t="str">
        <f t="shared" si="44"/>
        <v>{{5,1,1,3787052,0}|</v>
      </c>
      <c r="CI197" t="str">
        <f t="shared" si="44"/>
        <v>{5,1,2,4032000,0}|</v>
      </c>
      <c r="CJ197" t="str">
        <f t="shared" si="44"/>
        <v>{5,1,3,86561194,3}}</v>
      </c>
      <c r="CK197" t="str">
        <f t="shared" si="44"/>
        <v/>
      </c>
      <c r="CL197" t="str">
        <f t="shared" si="44"/>
        <v>{{5,1,1,3787052,0}|</v>
      </c>
      <c r="CM197" t="str">
        <f t="shared" si="44"/>
        <v>{5,1,2,4032000,0}|</v>
      </c>
      <c r="CN197" t="str">
        <f t="shared" si="44"/>
        <v>{5,1,3,86561194,3}}</v>
      </c>
      <c r="CO197" t="str">
        <f t="shared" si="44"/>
        <v/>
      </c>
      <c r="CP197" t="str">
        <f t="shared" si="44"/>
        <v>{{5,1,1,3787052,0}|</v>
      </c>
      <c r="CQ197" t="str">
        <f t="shared" si="44"/>
        <v>{5,1,2,4032000,0}|</v>
      </c>
      <c r="CR197" t="str">
        <f t="shared" si="44"/>
        <v>{5,1,3,86561194,3}}</v>
      </c>
      <c r="CS197" t="str">
        <f t="shared" si="44"/>
        <v/>
      </c>
      <c r="CT197" t="str">
        <f t="shared" si="44"/>
        <v>{{5,1,1,3787052,0}|</v>
      </c>
      <c r="CU197" t="str">
        <f t="shared" si="44"/>
        <v>{5,1,2,4032000,0}|</v>
      </c>
      <c r="CV197" t="str">
        <f t="shared" si="44"/>
        <v>{5,1,3,86561194,3}}</v>
      </c>
    </row>
    <row r="198" spans="50:100" x14ac:dyDescent="0.15">
      <c r="AX198">
        <v>192</v>
      </c>
      <c r="AZ198">
        <f t="shared" si="45"/>
        <v>3</v>
      </c>
      <c r="BA198">
        <f t="shared" si="45"/>
        <v>0.6</v>
      </c>
      <c r="BB198">
        <f t="shared" si="45"/>
        <v>1.5</v>
      </c>
      <c r="BC198">
        <f t="shared" si="45"/>
        <v>0.75</v>
      </c>
      <c r="BE198">
        <v>500</v>
      </c>
      <c r="BF198">
        <v>500</v>
      </c>
      <c r="BG198">
        <v>500</v>
      </c>
      <c r="BH198">
        <v>500</v>
      </c>
      <c r="BN198">
        <f>'sheet1 (2)'!Y197</f>
        <v>1998721</v>
      </c>
      <c r="BO198">
        <f>'sheet1 (2)'!Z197</f>
        <v>465500</v>
      </c>
      <c r="BP198">
        <f>'sheet1 (2)'!AA197</f>
        <v>9993609</v>
      </c>
      <c r="BR198">
        <f t="shared" si="34"/>
        <v>199872</v>
      </c>
      <c r="BS198">
        <f t="shared" si="34"/>
        <v>46550</v>
      </c>
      <c r="BT198">
        <f t="shared" si="34"/>
        <v>999360</v>
      </c>
      <c r="BV198">
        <f t="shared" si="35"/>
        <v>199872</v>
      </c>
      <c r="BW198">
        <f t="shared" si="35"/>
        <v>46550</v>
      </c>
      <c r="BX198">
        <f t="shared" si="35"/>
        <v>999360</v>
      </c>
      <c r="BZ198">
        <f t="shared" si="36"/>
        <v>199872</v>
      </c>
      <c r="CA198">
        <f t="shared" si="36"/>
        <v>46550</v>
      </c>
      <c r="CB198">
        <f t="shared" si="36"/>
        <v>999360</v>
      </c>
      <c r="CD198">
        <f t="shared" si="37"/>
        <v>199872</v>
      </c>
      <c r="CE198">
        <f t="shared" si="37"/>
        <v>46550</v>
      </c>
      <c r="CF198">
        <f t="shared" si="37"/>
        <v>999360</v>
      </c>
      <c r="CH198" t="str">
        <f t="shared" si="44"/>
        <v>{{5,1,1,199872,0}|</v>
      </c>
      <c r="CI198" t="str">
        <f t="shared" si="44"/>
        <v>{5,1,2,46550,0}|</v>
      </c>
      <c r="CJ198" t="str">
        <f t="shared" si="44"/>
        <v>{5,1,3,999360,3}}</v>
      </c>
      <c r="CK198" t="str">
        <f t="shared" si="44"/>
        <v/>
      </c>
      <c r="CL198" t="str">
        <f t="shared" si="44"/>
        <v>{{5,1,1,199872,0}|</v>
      </c>
      <c r="CM198" t="str">
        <f t="shared" si="44"/>
        <v>{5,1,2,46550,0}|</v>
      </c>
      <c r="CN198" t="str">
        <f t="shared" si="44"/>
        <v>{5,1,3,999360,3}}</v>
      </c>
      <c r="CO198" t="str">
        <f t="shared" si="44"/>
        <v/>
      </c>
      <c r="CP198" t="str">
        <f t="shared" si="44"/>
        <v>{{5,1,1,199872,0}|</v>
      </c>
      <c r="CQ198" t="str">
        <f t="shared" si="44"/>
        <v>{5,1,2,46550,0}|</v>
      </c>
      <c r="CR198" t="str">
        <f t="shared" si="44"/>
        <v>{5,1,3,999360,3}}</v>
      </c>
      <c r="CS198" t="str">
        <f t="shared" si="44"/>
        <v/>
      </c>
      <c r="CT198" t="str">
        <f t="shared" si="44"/>
        <v>{{5,1,1,199872,0}|</v>
      </c>
      <c r="CU198" t="str">
        <f t="shared" si="44"/>
        <v>{5,1,2,46550,0}|</v>
      </c>
      <c r="CV198" t="str">
        <f t="shared" si="44"/>
        <v>{5,1,3,999360,3}}</v>
      </c>
    </row>
    <row r="199" spans="50:100" x14ac:dyDescent="0.15">
      <c r="AX199">
        <v>193</v>
      </c>
      <c r="AZ199">
        <f t="shared" si="45"/>
        <v>1.5</v>
      </c>
      <c r="BA199">
        <f t="shared" si="45"/>
        <v>1</v>
      </c>
      <c r="BB199">
        <f t="shared" si="45"/>
        <v>0.75</v>
      </c>
      <c r="BC199">
        <f t="shared" si="45"/>
        <v>1</v>
      </c>
      <c r="BE199">
        <v>500</v>
      </c>
      <c r="BF199">
        <v>500</v>
      </c>
      <c r="BG199">
        <v>500</v>
      </c>
      <c r="BH199">
        <v>500</v>
      </c>
      <c r="BN199">
        <f>'sheet1 (2)'!Y198</f>
        <v>3191943</v>
      </c>
      <c r="BO199">
        <f>'sheet1 (2)'!Z198</f>
        <v>567000</v>
      </c>
      <c r="BP199">
        <f>'sheet1 (2)'!AA198</f>
        <v>12172667</v>
      </c>
      <c r="BR199">
        <f t="shared" si="34"/>
        <v>319194</v>
      </c>
      <c r="BS199">
        <f t="shared" si="34"/>
        <v>56700</v>
      </c>
      <c r="BT199">
        <f t="shared" si="34"/>
        <v>1217266</v>
      </c>
      <c r="BV199">
        <f t="shared" si="35"/>
        <v>319194</v>
      </c>
      <c r="BW199">
        <f t="shared" si="35"/>
        <v>56700</v>
      </c>
      <c r="BX199">
        <f t="shared" si="35"/>
        <v>1217266</v>
      </c>
      <c r="BZ199">
        <f t="shared" si="36"/>
        <v>319194</v>
      </c>
      <c r="CA199">
        <f t="shared" si="36"/>
        <v>56700</v>
      </c>
      <c r="CB199">
        <f t="shared" si="36"/>
        <v>1217266</v>
      </c>
      <c r="CD199">
        <f t="shared" si="37"/>
        <v>319194</v>
      </c>
      <c r="CE199">
        <f t="shared" si="37"/>
        <v>56700</v>
      </c>
      <c r="CF199">
        <f t="shared" si="37"/>
        <v>1217266</v>
      </c>
      <c r="CH199" t="str">
        <f t="shared" si="44"/>
        <v>{{5,1,1,319194,0}|</v>
      </c>
      <c r="CI199" t="str">
        <f t="shared" si="44"/>
        <v>{5,1,2,56700,0}|</v>
      </c>
      <c r="CJ199" t="str">
        <f t="shared" si="44"/>
        <v>{5,1,3,1217266,3}}</v>
      </c>
      <c r="CK199" t="str">
        <f t="shared" si="44"/>
        <v/>
      </c>
      <c r="CL199" t="str">
        <f t="shared" si="44"/>
        <v>{{5,1,1,319194,0}|</v>
      </c>
      <c r="CM199" t="str">
        <f t="shared" si="44"/>
        <v>{5,1,2,56700,0}|</v>
      </c>
      <c r="CN199" t="str">
        <f t="shared" si="44"/>
        <v>{5,1,3,1217266,3}}</v>
      </c>
      <c r="CO199" t="str">
        <f t="shared" si="44"/>
        <v/>
      </c>
      <c r="CP199" t="str">
        <f t="shared" si="44"/>
        <v>{{5,1,1,319194,0}|</v>
      </c>
      <c r="CQ199" t="str">
        <f t="shared" si="44"/>
        <v>{5,1,2,56700,0}|</v>
      </c>
      <c r="CR199" t="str">
        <f t="shared" si="44"/>
        <v>{5,1,3,1217266,3}}</v>
      </c>
      <c r="CS199" t="str">
        <f t="shared" si="44"/>
        <v/>
      </c>
      <c r="CT199" t="str">
        <f t="shared" si="44"/>
        <v>{{5,1,1,319194,0}|</v>
      </c>
      <c r="CU199" t="str">
        <f t="shared" si="44"/>
        <v>{5,1,2,56700,0}|</v>
      </c>
      <c r="CV199" t="str">
        <f t="shared" si="44"/>
        <v>{5,1,3,1217266,3}}</v>
      </c>
    </row>
    <row r="200" spans="50:100" x14ac:dyDescent="0.15">
      <c r="AX200">
        <v>194</v>
      </c>
      <c r="AZ200">
        <f t="shared" si="45"/>
        <v>3</v>
      </c>
      <c r="BA200">
        <f t="shared" si="45"/>
        <v>0.5</v>
      </c>
      <c r="BB200">
        <f t="shared" si="45"/>
        <v>1.5</v>
      </c>
      <c r="BC200">
        <f t="shared" si="45"/>
        <v>1</v>
      </c>
      <c r="BE200">
        <v>500</v>
      </c>
      <c r="BF200">
        <v>500</v>
      </c>
      <c r="BG200">
        <v>500</v>
      </c>
      <c r="BH200">
        <v>500</v>
      </c>
      <c r="BN200">
        <f>'sheet1 (2)'!Y199</f>
        <v>4965246</v>
      </c>
      <c r="BO200">
        <f>'sheet1 (2)'!Z199</f>
        <v>764400</v>
      </c>
      <c r="BP200">
        <f>'sheet1 (2)'!AA199</f>
        <v>16410559</v>
      </c>
      <c r="BR200">
        <f t="shared" ref="BR200:BT263" si="46">INT(BN200/5*$BE200/1000)</f>
        <v>496524</v>
      </c>
      <c r="BS200">
        <f t="shared" si="46"/>
        <v>76440</v>
      </c>
      <c r="BT200">
        <f t="shared" si="46"/>
        <v>1641055</v>
      </c>
      <c r="BV200">
        <f t="shared" ref="BV200:BX263" si="47">INT(BN200/5*$BF200/1000)</f>
        <v>496524</v>
      </c>
      <c r="BW200">
        <f t="shared" si="47"/>
        <v>76440</v>
      </c>
      <c r="BX200">
        <f t="shared" si="47"/>
        <v>1641055</v>
      </c>
      <c r="BZ200">
        <f t="shared" ref="BZ200:CB263" si="48">INT(BN200/5*$BG200/1000)</f>
        <v>496524</v>
      </c>
      <c r="CA200">
        <f t="shared" si="48"/>
        <v>76440</v>
      </c>
      <c r="CB200">
        <f t="shared" si="48"/>
        <v>1641055</v>
      </c>
      <c r="CD200">
        <f t="shared" ref="CD200:CF263" si="49">INT(BN200/5*$BH200/1000)</f>
        <v>496524</v>
      </c>
      <c r="CE200">
        <f t="shared" si="49"/>
        <v>76440</v>
      </c>
      <c r="CF200">
        <f t="shared" si="49"/>
        <v>1641055</v>
      </c>
      <c r="CH200" t="str">
        <f t="shared" si="44"/>
        <v>{{5,1,1,496524,0}|</v>
      </c>
      <c r="CI200" t="str">
        <f t="shared" si="44"/>
        <v>{5,1,2,76440,0}|</v>
      </c>
      <c r="CJ200" t="str">
        <f t="shared" si="44"/>
        <v>{5,1,3,1641055,3}}</v>
      </c>
      <c r="CK200" t="str">
        <f t="shared" si="44"/>
        <v/>
      </c>
      <c r="CL200" t="str">
        <f t="shared" si="44"/>
        <v>{{5,1,1,496524,0}|</v>
      </c>
      <c r="CM200" t="str">
        <f t="shared" si="44"/>
        <v>{5,1,2,76440,0}|</v>
      </c>
      <c r="CN200" t="str">
        <f t="shared" si="44"/>
        <v>{5,1,3,1641055,3}}</v>
      </c>
      <c r="CO200" t="str">
        <f t="shared" si="44"/>
        <v/>
      </c>
      <c r="CP200" t="str">
        <f t="shared" si="44"/>
        <v>{{5,1,1,496524,0}|</v>
      </c>
      <c r="CQ200" t="str">
        <f t="shared" si="44"/>
        <v>{5,1,2,76440,0}|</v>
      </c>
      <c r="CR200" t="str">
        <f t="shared" si="44"/>
        <v>{5,1,3,1641055,3}}</v>
      </c>
      <c r="CS200" t="str">
        <f t="shared" si="44"/>
        <v/>
      </c>
      <c r="CT200" t="str">
        <f t="shared" si="44"/>
        <v>{{5,1,1,496524,0}|</v>
      </c>
      <c r="CU200" t="str">
        <f t="shared" si="44"/>
        <v>{5,1,2,76440,0}|</v>
      </c>
      <c r="CV200" t="str">
        <f t="shared" si="44"/>
        <v>{5,1,3,1641055,3}}</v>
      </c>
    </row>
    <row r="201" spans="50:100" x14ac:dyDescent="0.15">
      <c r="AX201">
        <v>195</v>
      </c>
      <c r="AZ201">
        <f t="shared" si="45"/>
        <v>1.5</v>
      </c>
      <c r="BA201">
        <f t="shared" si="45"/>
        <v>1</v>
      </c>
      <c r="BB201">
        <f t="shared" si="45"/>
        <v>0.75</v>
      </c>
      <c r="BC201">
        <f t="shared" si="45"/>
        <v>1</v>
      </c>
      <c r="BE201">
        <v>500</v>
      </c>
      <c r="BF201">
        <v>500</v>
      </c>
      <c r="BG201">
        <v>500</v>
      </c>
      <c r="BH201">
        <v>500</v>
      </c>
      <c r="BN201">
        <f>'sheet1 (2)'!Y200</f>
        <v>7321634</v>
      </c>
      <c r="BO201">
        <f>'sheet1 (2)'!Z200</f>
        <v>5821200</v>
      </c>
      <c r="BP201">
        <f>'sheet1 (2)'!AA200</f>
        <v>124972723</v>
      </c>
      <c r="BR201">
        <f t="shared" si="46"/>
        <v>732163</v>
      </c>
      <c r="BS201">
        <f t="shared" si="46"/>
        <v>582120</v>
      </c>
      <c r="BT201">
        <f t="shared" si="46"/>
        <v>12497272</v>
      </c>
      <c r="BV201">
        <f t="shared" si="47"/>
        <v>732163</v>
      </c>
      <c r="BW201">
        <f t="shared" si="47"/>
        <v>582120</v>
      </c>
      <c r="BX201">
        <f t="shared" si="47"/>
        <v>12497272</v>
      </c>
      <c r="BZ201">
        <f t="shared" si="48"/>
        <v>732163</v>
      </c>
      <c r="CA201">
        <f t="shared" si="48"/>
        <v>582120</v>
      </c>
      <c r="CB201">
        <f t="shared" si="48"/>
        <v>12497272</v>
      </c>
      <c r="CD201">
        <f t="shared" si="49"/>
        <v>732163</v>
      </c>
      <c r="CE201">
        <f t="shared" si="49"/>
        <v>582120</v>
      </c>
      <c r="CF201">
        <f t="shared" si="49"/>
        <v>12497272</v>
      </c>
      <c r="CH201" t="str">
        <f t="shared" si="44"/>
        <v>{{5,1,1,732163,0}|</v>
      </c>
      <c r="CI201" t="str">
        <f t="shared" si="44"/>
        <v>{5,1,2,582120,0}|</v>
      </c>
      <c r="CJ201" t="str">
        <f t="shared" si="44"/>
        <v>{5,1,3,12497272,3}}</v>
      </c>
      <c r="CK201" t="str">
        <f t="shared" si="44"/>
        <v/>
      </c>
      <c r="CL201" t="str">
        <f t="shared" si="44"/>
        <v>{{5,1,1,732163,0}|</v>
      </c>
      <c r="CM201" t="str">
        <f t="shared" si="44"/>
        <v>{5,1,2,582120,0}|</v>
      </c>
      <c r="CN201" t="str">
        <f t="shared" si="44"/>
        <v>{5,1,3,12497272,3}}</v>
      </c>
      <c r="CO201" t="str">
        <f t="shared" si="44"/>
        <v/>
      </c>
      <c r="CP201" t="str">
        <f t="shared" si="44"/>
        <v>{{5,1,1,732163,0}|</v>
      </c>
      <c r="CQ201" t="str">
        <f t="shared" si="44"/>
        <v>{5,1,2,582120,0}|</v>
      </c>
      <c r="CR201" t="str">
        <f t="shared" si="44"/>
        <v>{5,1,3,12497272,3}}</v>
      </c>
      <c r="CS201" t="str">
        <f t="shared" si="44"/>
        <v/>
      </c>
      <c r="CT201" t="str">
        <f t="shared" si="44"/>
        <v>{{5,1,1,732163,0}|</v>
      </c>
      <c r="CU201" t="str">
        <f t="shared" si="44"/>
        <v>{5,1,2,582120,0}|</v>
      </c>
      <c r="CV201" t="str">
        <f t="shared" si="44"/>
        <v>{5,1,3,12497272,3}}</v>
      </c>
    </row>
    <row r="202" spans="50:100" x14ac:dyDescent="0.15">
      <c r="AX202">
        <v>196</v>
      </c>
      <c r="AZ202">
        <f t="shared" si="45"/>
        <v>1.5</v>
      </c>
      <c r="BA202">
        <f t="shared" si="45"/>
        <v>1</v>
      </c>
      <c r="BB202">
        <f t="shared" si="45"/>
        <v>0.75</v>
      </c>
      <c r="BC202">
        <f t="shared" si="45"/>
        <v>1</v>
      </c>
      <c r="BE202">
        <v>500</v>
      </c>
      <c r="BF202">
        <v>500</v>
      </c>
      <c r="BG202">
        <v>500</v>
      </c>
      <c r="BH202">
        <v>500</v>
      </c>
      <c r="BN202">
        <f>'sheet1 (2)'!Y201</f>
        <v>11108686</v>
      </c>
      <c r="BO202">
        <f>'sheet1 (2)'!Z201</f>
        <v>6860000</v>
      </c>
      <c r="BP202">
        <f>'sheet1 (2)'!AA201</f>
        <v>147274253</v>
      </c>
      <c r="BR202">
        <f t="shared" si="46"/>
        <v>1110868</v>
      </c>
      <c r="BS202">
        <f t="shared" si="46"/>
        <v>686000</v>
      </c>
      <c r="BT202">
        <f t="shared" si="46"/>
        <v>14727425</v>
      </c>
      <c r="BV202">
        <f t="shared" si="47"/>
        <v>1110868</v>
      </c>
      <c r="BW202">
        <f t="shared" si="47"/>
        <v>686000</v>
      </c>
      <c r="BX202">
        <f t="shared" si="47"/>
        <v>14727425</v>
      </c>
      <c r="BZ202">
        <f t="shared" si="48"/>
        <v>1110868</v>
      </c>
      <c r="CA202">
        <f t="shared" si="48"/>
        <v>686000</v>
      </c>
      <c r="CB202">
        <f t="shared" si="48"/>
        <v>14727425</v>
      </c>
      <c r="CD202">
        <f t="shared" si="49"/>
        <v>1110868</v>
      </c>
      <c r="CE202">
        <f t="shared" si="49"/>
        <v>686000</v>
      </c>
      <c r="CF202">
        <f t="shared" si="49"/>
        <v>14727425</v>
      </c>
      <c r="CH202" t="str">
        <f t="shared" si="44"/>
        <v>{{5,1,1,1110868,0}|</v>
      </c>
      <c r="CI202" t="str">
        <f t="shared" si="44"/>
        <v>{5,1,2,686000,0}|</v>
      </c>
      <c r="CJ202" t="str">
        <f t="shared" si="44"/>
        <v>{5,1,3,14727425,3}}</v>
      </c>
      <c r="CK202" t="str">
        <f t="shared" si="44"/>
        <v/>
      </c>
      <c r="CL202" t="str">
        <f t="shared" si="44"/>
        <v>{{5,1,1,1110868,0}|</v>
      </c>
      <c r="CM202" t="str">
        <f t="shared" si="44"/>
        <v>{5,1,2,686000,0}|</v>
      </c>
      <c r="CN202" t="str">
        <f t="shared" si="44"/>
        <v>{5,1,3,14727425,3}}</v>
      </c>
      <c r="CO202" t="str">
        <f t="shared" si="44"/>
        <v/>
      </c>
      <c r="CP202" t="str">
        <f t="shared" si="44"/>
        <v>{{5,1,1,1110868,0}|</v>
      </c>
      <c r="CQ202" t="str">
        <f t="shared" si="44"/>
        <v>{5,1,2,686000,0}|</v>
      </c>
      <c r="CR202" t="str">
        <f t="shared" si="44"/>
        <v>{5,1,3,14727425,3}}</v>
      </c>
      <c r="CS202" t="str">
        <f t="shared" si="44"/>
        <v/>
      </c>
      <c r="CT202" t="str">
        <f t="shared" si="44"/>
        <v>{{5,1,1,1110868,0}|</v>
      </c>
      <c r="CU202" t="str">
        <f t="shared" si="44"/>
        <v>{5,1,2,686000,0}|</v>
      </c>
      <c r="CV202" t="str">
        <f t="shared" si="44"/>
        <v>{5,1,3,14727425,3}}</v>
      </c>
    </row>
    <row r="203" spans="50:100" x14ac:dyDescent="0.15">
      <c r="AX203">
        <v>197</v>
      </c>
      <c r="AZ203">
        <f t="shared" si="45"/>
        <v>1</v>
      </c>
      <c r="BA203">
        <f t="shared" si="45"/>
        <v>0.5</v>
      </c>
      <c r="BB203">
        <f t="shared" si="45"/>
        <v>1.5</v>
      </c>
      <c r="BC203">
        <f t="shared" si="45"/>
        <v>3</v>
      </c>
      <c r="BE203">
        <v>500</v>
      </c>
      <c r="BF203">
        <v>500</v>
      </c>
      <c r="BG203">
        <v>500</v>
      </c>
      <c r="BH203">
        <v>500</v>
      </c>
      <c r="BN203">
        <f>'sheet1 (2)'!Y202</f>
        <v>26130660</v>
      </c>
      <c r="BO203">
        <f>'sheet1 (2)'!Z202</f>
        <v>45472000</v>
      </c>
      <c r="BP203">
        <f>'sheet1 (2)'!AA202</f>
        <v>976217910</v>
      </c>
      <c r="BR203">
        <f t="shared" si="46"/>
        <v>2613066</v>
      </c>
      <c r="BS203">
        <f t="shared" si="46"/>
        <v>4547200</v>
      </c>
      <c r="BT203">
        <f t="shared" si="46"/>
        <v>97621791</v>
      </c>
      <c r="BV203">
        <f t="shared" si="47"/>
        <v>2613066</v>
      </c>
      <c r="BW203">
        <f t="shared" si="47"/>
        <v>4547200</v>
      </c>
      <c r="BX203">
        <f t="shared" si="47"/>
        <v>97621791</v>
      </c>
      <c r="BZ203">
        <f t="shared" si="48"/>
        <v>2613066</v>
      </c>
      <c r="CA203">
        <f t="shared" si="48"/>
        <v>4547200</v>
      </c>
      <c r="CB203">
        <f t="shared" si="48"/>
        <v>97621791</v>
      </c>
      <c r="CD203">
        <f t="shared" si="49"/>
        <v>2613066</v>
      </c>
      <c r="CE203">
        <f t="shared" si="49"/>
        <v>4547200</v>
      </c>
      <c r="CF203">
        <f t="shared" si="49"/>
        <v>97621791</v>
      </c>
      <c r="CH203" t="str">
        <f t="shared" si="44"/>
        <v>{{5,1,1,2613066,0}|</v>
      </c>
      <c r="CI203" t="str">
        <f t="shared" si="44"/>
        <v>{5,1,2,4547200,0}|</v>
      </c>
      <c r="CJ203" t="str">
        <f t="shared" si="44"/>
        <v>{5,1,3,97621791,3}}</v>
      </c>
      <c r="CK203" t="str">
        <f t="shared" si="44"/>
        <v/>
      </c>
      <c r="CL203" t="str">
        <f t="shared" si="44"/>
        <v>{{5,1,1,2613066,0}|</v>
      </c>
      <c r="CM203" t="str">
        <f t="shared" si="44"/>
        <v>{5,1,2,4547200,0}|</v>
      </c>
      <c r="CN203" t="str">
        <f t="shared" si="44"/>
        <v>{5,1,3,97621791,3}}</v>
      </c>
      <c r="CO203" t="str">
        <f t="shared" si="44"/>
        <v/>
      </c>
      <c r="CP203" t="str">
        <f t="shared" si="44"/>
        <v>{{5,1,1,2613066,0}|</v>
      </c>
      <c r="CQ203" t="str">
        <f t="shared" si="44"/>
        <v>{5,1,2,4547200,0}|</v>
      </c>
      <c r="CR203" t="str">
        <f t="shared" si="44"/>
        <v>{5,1,3,97621791,3}}</v>
      </c>
      <c r="CS203" t="str">
        <f t="shared" si="44"/>
        <v/>
      </c>
      <c r="CT203" t="str">
        <f t="shared" si="44"/>
        <v>{{5,1,1,2613066,0}|</v>
      </c>
      <c r="CU203" t="str">
        <f t="shared" si="44"/>
        <v>{5,1,2,4547200,0}|</v>
      </c>
      <c r="CV203" t="str">
        <f t="shared" si="44"/>
        <v>{5,1,3,97621791,3}}</v>
      </c>
    </row>
    <row r="204" spans="50:100" x14ac:dyDescent="0.15">
      <c r="AX204">
        <v>198</v>
      </c>
      <c r="AZ204">
        <f t="shared" si="45"/>
        <v>1.5</v>
      </c>
      <c r="BA204">
        <f t="shared" si="45"/>
        <v>1.5</v>
      </c>
      <c r="BB204">
        <f t="shared" si="45"/>
        <v>0.6</v>
      </c>
      <c r="BC204">
        <f t="shared" si="45"/>
        <v>1</v>
      </c>
      <c r="BE204">
        <v>500</v>
      </c>
      <c r="BF204">
        <v>500</v>
      </c>
      <c r="BG204">
        <v>500</v>
      </c>
      <c r="BH204">
        <v>500</v>
      </c>
      <c r="BN204">
        <f>'sheet1 (2)'!Y203</f>
        <v>27976096</v>
      </c>
      <c r="BO204">
        <f>'sheet1 (2)'!Z203</f>
        <v>54600000</v>
      </c>
      <c r="BP204">
        <f>'sheet1 (2)'!AA203</f>
        <v>1172182835</v>
      </c>
      <c r="BR204">
        <f t="shared" si="46"/>
        <v>2797609</v>
      </c>
      <c r="BS204">
        <f t="shared" si="46"/>
        <v>5460000</v>
      </c>
      <c r="BT204">
        <f t="shared" si="46"/>
        <v>117218283</v>
      </c>
      <c r="BV204">
        <f t="shared" si="47"/>
        <v>2797609</v>
      </c>
      <c r="BW204">
        <f t="shared" si="47"/>
        <v>5460000</v>
      </c>
      <c r="BX204">
        <f t="shared" si="47"/>
        <v>117218283</v>
      </c>
      <c r="BZ204">
        <f t="shared" si="48"/>
        <v>2797609</v>
      </c>
      <c r="CA204">
        <f t="shared" si="48"/>
        <v>5460000</v>
      </c>
      <c r="CB204">
        <f t="shared" si="48"/>
        <v>117218283</v>
      </c>
      <c r="CD204">
        <f t="shared" si="49"/>
        <v>2797609</v>
      </c>
      <c r="CE204">
        <f t="shared" si="49"/>
        <v>5460000</v>
      </c>
      <c r="CF204">
        <f t="shared" si="49"/>
        <v>117218283</v>
      </c>
      <c r="CH204" t="str">
        <f t="shared" si="44"/>
        <v>{{5,1,1,2797609,0}|</v>
      </c>
      <c r="CI204" t="str">
        <f t="shared" si="44"/>
        <v>{5,1,2,5460000,0}|</v>
      </c>
      <c r="CJ204" t="str">
        <f t="shared" si="44"/>
        <v>{5,1,3,117218283,3}}</v>
      </c>
      <c r="CK204" t="str">
        <f t="shared" si="44"/>
        <v/>
      </c>
      <c r="CL204" t="str">
        <f t="shared" si="44"/>
        <v>{{5,1,1,2797609,0}|</v>
      </c>
      <c r="CM204" t="str">
        <f t="shared" si="44"/>
        <v>{5,1,2,5460000,0}|</v>
      </c>
      <c r="CN204" t="str">
        <f t="shared" si="44"/>
        <v>{5,1,3,117218283,3}}</v>
      </c>
      <c r="CO204" t="str">
        <f t="shared" si="44"/>
        <v/>
      </c>
      <c r="CP204" t="str">
        <f t="shared" si="44"/>
        <v>{{5,1,1,2797609,0}|</v>
      </c>
      <c r="CQ204" t="str">
        <f t="shared" si="44"/>
        <v>{5,1,2,5460000,0}|</v>
      </c>
      <c r="CR204" t="str">
        <f t="shared" si="44"/>
        <v>{5,1,3,117218283,3}}</v>
      </c>
      <c r="CS204" t="str">
        <f t="shared" si="44"/>
        <v/>
      </c>
      <c r="CT204" t="str">
        <f t="shared" si="44"/>
        <v>{{5,1,1,2797609,0}|</v>
      </c>
      <c r="CU204" t="str">
        <f t="shared" si="44"/>
        <v>{5,1,2,5460000,0}|</v>
      </c>
      <c r="CV204" t="str">
        <f t="shared" si="44"/>
        <v>{5,1,3,117218283,3}}</v>
      </c>
    </row>
    <row r="205" spans="50:100" x14ac:dyDescent="0.15">
      <c r="AX205">
        <v>199</v>
      </c>
      <c r="AZ205">
        <f t="shared" si="45"/>
        <v>3</v>
      </c>
      <c r="BA205">
        <f t="shared" si="45"/>
        <v>0.42857142857142855</v>
      </c>
      <c r="BB205">
        <f t="shared" si="45"/>
        <v>1</v>
      </c>
      <c r="BC205">
        <f t="shared" si="45"/>
        <v>3</v>
      </c>
      <c r="BE205">
        <v>500</v>
      </c>
      <c r="BF205">
        <v>500</v>
      </c>
      <c r="BG205">
        <v>500</v>
      </c>
      <c r="BH205">
        <v>500</v>
      </c>
      <c r="BN205">
        <f>'sheet1 (2)'!Y204</f>
        <v>26151699</v>
      </c>
      <c r="BO205">
        <f>'sheet1 (2)'!Z204</f>
        <v>59675000</v>
      </c>
      <c r="BP205">
        <f>'sheet1 (2)'!AA204</f>
        <v>1281135727</v>
      </c>
      <c r="BR205">
        <f t="shared" si="46"/>
        <v>2615169</v>
      </c>
      <c r="BS205">
        <f t="shared" si="46"/>
        <v>5967500</v>
      </c>
      <c r="BT205">
        <f t="shared" si="46"/>
        <v>128113572</v>
      </c>
      <c r="BV205">
        <f t="shared" si="47"/>
        <v>2615169</v>
      </c>
      <c r="BW205">
        <f t="shared" si="47"/>
        <v>5967500</v>
      </c>
      <c r="BX205">
        <f t="shared" si="47"/>
        <v>128113572</v>
      </c>
      <c r="BZ205">
        <f t="shared" si="48"/>
        <v>2615169</v>
      </c>
      <c r="CA205">
        <f t="shared" si="48"/>
        <v>5967500</v>
      </c>
      <c r="CB205">
        <f t="shared" si="48"/>
        <v>128113572</v>
      </c>
      <c r="CD205">
        <f t="shared" si="49"/>
        <v>2615169</v>
      </c>
      <c r="CE205">
        <f t="shared" si="49"/>
        <v>5967500</v>
      </c>
      <c r="CF205">
        <f t="shared" si="49"/>
        <v>128113572</v>
      </c>
      <c r="CH205" t="str">
        <f t="shared" si="44"/>
        <v>{{5,1,1,2615169,0}|</v>
      </c>
      <c r="CI205" t="str">
        <f t="shared" si="44"/>
        <v>{5,1,2,5967500,0}|</v>
      </c>
      <c r="CJ205" t="str">
        <f t="shared" si="44"/>
        <v>{5,1,3,128113572,3}}</v>
      </c>
      <c r="CK205" t="str">
        <f t="shared" si="44"/>
        <v/>
      </c>
      <c r="CL205" t="str">
        <f t="shared" si="44"/>
        <v>{{5,1,1,2615169,0}|</v>
      </c>
      <c r="CM205" t="str">
        <f t="shared" si="44"/>
        <v>{5,1,2,5967500,0}|</v>
      </c>
      <c r="CN205" t="str">
        <f t="shared" si="44"/>
        <v>{5,1,3,128113572,3}}</v>
      </c>
      <c r="CO205" t="str">
        <f t="shared" si="44"/>
        <v/>
      </c>
      <c r="CP205" t="str">
        <f t="shared" si="44"/>
        <v>{{5,1,1,2615169,0}|</v>
      </c>
      <c r="CQ205" t="str">
        <f t="shared" si="44"/>
        <v>{5,1,2,5967500,0}|</v>
      </c>
      <c r="CR205" t="str">
        <f t="shared" si="44"/>
        <v>{5,1,3,128113572,3}}</v>
      </c>
      <c r="CS205" t="str">
        <f t="shared" si="44"/>
        <v/>
      </c>
      <c r="CT205" t="str">
        <f t="shared" si="44"/>
        <v>{{5,1,1,2615169,0}|</v>
      </c>
      <c r="CU205" t="str">
        <f t="shared" si="44"/>
        <v>{5,1,2,5967500,0}|</v>
      </c>
      <c r="CV205" t="str">
        <f t="shared" si="44"/>
        <v>{5,1,3,128113572,3}}</v>
      </c>
    </row>
    <row r="206" spans="50:100" x14ac:dyDescent="0.15">
      <c r="AX206">
        <v>200</v>
      </c>
      <c r="AZ206">
        <f t="shared" si="45"/>
        <v>1.5</v>
      </c>
      <c r="BA206">
        <f t="shared" si="45"/>
        <v>1</v>
      </c>
      <c r="BB206">
        <f t="shared" si="45"/>
        <v>0.75</v>
      </c>
      <c r="BC206">
        <f t="shared" si="45"/>
        <v>1</v>
      </c>
      <c r="BE206">
        <v>500</v>
      </c>
      <c r="BF206">
        <v>500</v>
      </c>
      <c r="BG206">
        <v>500</v>
      </c>
      <c r="BH206">
        <v>500</v>
      </c>
      <c r="BN206">
        <f>'sheet1 (2)'!Y205</f>
        <v>45228223</v>
      </c>
      <c r="BO206">
        <f>'sheet1 (2)'!Z205</f>
        <v>73920000</v>
      </c>
      <c r="BP206">
        <f>'sheet1 (2)'!AA205</f>
        <v>1586955223</v>
      </c>
      <c r="BR206">
        <f t="shared" si="46"/>
        <v>4522822</v>
      </c>
      <c r="BS206">
        <f t="shared" si="46"/>
        <v>7392000</v>
      </c>
      <c r="BT206">
        <f t="shared" si="46"/>
        <v>158695522</v>
      </c>
      <c r="BV206">
        <f t="shared" si="47"/>
        <v>4522822</v>
      </c>
      <c r="BW206">
        <f t="shared" si="47"/>
        <v>7392000</v>
      </c>
      <c r="BX206">
        <f t="shared" si="47"/>
        <v>158695522</v>
      </c>
      <c r="BZ206">
        <f t="shared" si="48"/>
        <v>4522822</v>
      </c>
      <c r="CA206">
        <f t="shared" si="48"/>
        <v>7392000</v>
      </c>
      <c r="CB206">
        <f t="shared" si="48"/>
        <v>158695522</v>
      </c>
      <c r="CD206">
        <f t="shared" si="49"/>
        <v>4522822</v>
      </c>
      <c r="CE206">
        <f t="shared" si="49"/>
        <v>7392000</v>
      </c>
      <c r="CF206">
        <f t="shared" si="49"/>
        <v>158695522</v>
      </c>
      <c r="CH206" t="str">
        <f t="shared" si="44"/>
        <v>{{5,1,1,4522822,0}|</v>
      </c>
      <c r="CI206" t="str">
        <f t="shared" si="44"/>
        <v>{5,1,2,7392000,0}|</v>
      </c>
      <c r="CJ206" t="str">
        <f t="shared" si="44"/>
        <v>{5,1,3,158695522,3}}</v>
      </c>
      <c r="CK206" t="str">
        <f t="shared" si="44"/>
        <v/>
      </c>
      <c r="CL206" t="str">
        <f t="shared" si="44"/>
        <v>{{5,1,1,4522822,0}|</v>
      </c>
      <c r="CM206" t="str">
        <f t="shared" si="44"/>
        <v>{5,1,2,7392000,0}|</v>
      </c>
      <c r="CN206" t="str">
        <f t="shared" si="44"/>
        <v>{5,1,3,158695522,3}}</v>
      </c>
      <c r="CO206" t="str">
        <f t="shared" si="44"/>
        <v/>
      </c>
      <c r="CP206" t="str">
        <f t="shared" si="44"/>
        <v>{{5,1,1,4522822,0}|</v>
      </c>
      <c r="CQ206" t="str">
        <f t="shared" si="44"/>
        <v>{5,1,2,7392000,0}|</v>
      </c>
      <c r="CR206" t="str">
        <f t="shared" si="44"/>
        <v>{5,1,3,158695522,3}}</v>
      </c>
      <c r="CS206" t="str">
        <f t="shared" si="44"/>
        <v/>
      </c>
      <c r="CT206" t="str">
        <f t="shared" si="44"/>
        <v>{{5,1,1,4522822,0}|</v>
      </c>
      <c r="CU206" t="str">
        <f t="shared" si="44"/>
        <v>{5,1,2,7392000,0}|</v>
      </c>
      <c r="CV206" t="str">
        <f t="shared" si="44"/>
        <v>{5,1,3,158695522,3}}</v>
      </c>
    </row>
    <row r="207" spans="50:100" x14ac:dyDescent="0.15">
      <c r="AX207">
        <v>201</v>
      </c>
      <c r="AZ207">
        <f t="shared" si="45"/>
        <v>0.75</v>
      </c>
      <c r="BA207">
        <f t="shared" si="45"/>
        <v>1</v>
      </c>
      <c r="BB207">
        <f t="shared" si="45"/>
        <v>1</v>
      </c>
      <c r="BC207">
        <f t="shared" si="45"/>
        <v>1.5</v>
      </c>
      <c r="BE207">
        <v>500</v>
      </c>
      <c r="BF207">
        <v>500</v>
      </c>
      <c r="BG207">
        <v>500</v>
      </c>
      <c r="BH207">
        <v>500</v>
      </c>
      <c r="BN207">
        <f>'sheet1 (2)'!Y206</f>
        <v>43551100</v>
      </c>
      <c r="BO207">
        <f>'sheet1 (2)'!Z206</f>
        <v>66528000</v>
      </c>
      <c r="BP207">
        <f>'sheet1 (2)'!AA206</f>
        <v>1428259701</v>
      </c>
      <c r="BR207">
        <f t="shared" si="46"/>
        <v>4355110</v>
      </c>
      <c r="BS207">
        <f t="shared" si="46"/>
        <v>6652800</v>
      </c>
      <c r="BT207">
        <f t="shared" si="46"/>
        <v>142825970</v>
      </c>
      <c r="BV207">
        <f t="shared" si="47"/>
        <v>4355110</v>
      </c>
      <c r="BW207">
        <f t="shared" si="47"/>
        <v>6652800</v>
      </c>
      <c r="BX207">
        <f t="shared" si="47"/>
        <v>142825970</v>
      </c>
      <c r="BZ207">
        <f t="shared" si="48"/>
        <v>4355110</v>
      </c>
      <c r="CA207">
        <f t="shared" si="48"/>
        <v>6652800</v>
      </c>
      <c r="CB207">
        <f t="shared" si="48"/>
        <v>142825970</v>
      </c>
      <c r="CD207">
        <f t="shared" si="49"/>
        <v>4355110</v>
      </c>
      <c r="CE207">
        <f t="shared" si="49"/>
        <v>6652800</v>
      </c>
      <c r="CF207">
        <f t="shared" si="49"/>
        <v>142825970</v>
      </c>
      <c r="CH207" t="str">
        <f t="shared" si="44"/>
        <v>{{5,1,1,4355110,0}|</v>
      </c>
      <c r="CI207" t="str">
        <f t="shared" si="44"/>
        <v>{5,1,2,6652800,0}|</v>
      </c>
      <c r="CJ207" t="str">
        <f t="shared" si="44"/>
        <v>{5,1,3,142825970,3}}</v>
      </c>
      <c r="CK207" t="str">
        <f t="shared" si="44"/>
        <v/>
      </c>
      <c r="CL207" t="str">
        <f t="shared" si="44"/>
        <v>{{5,1,1,4355110,0}|</v>
      </c>
      <c r="CM207" t="str">
        <f t="shared" si="44"/>
        <v>{5,1,2,6652800,0}|</v>
      </c>
      <c r="CN207" t="str">
        <f t="shared" si="44"/>
        <v>{5,1,3,142825970,3}}</v>
      </c>
      <c r="CO207" t="str">
        <f t="shared" si="44"/>
        <v/>
      </c>
      <c r="CP207" t="str">
        <f t="shared" si="44"/>
        <v>{{5,1,1,4355110,0}|</v>
      </c>
      <c r="CQ207" t="str">
        <f t="shared" si="44"/>
        <v>{5,1,2,6652800,0}|</v>
      </c>
      <c r="CR207" t="str">
        <f t="shared" si="44"/>
        <v>{5,1,3,142825970,3}}</v>
      </c>
      <c r="CS207" t="str">
        <f t="shared" si="44"/>
        <v/>
      </c>
      <c r="CT207" t="str">
        <f t="shared" si="44"/>
        <v>{{5,1,1,4355110,0}|</v>
      </c>
      <c r="CU207" t="str">
        <f t="shared" si="44"/>
        <v>{5,1,2,6652800,0}|</v>
      </c>
      <c r="CV207" t="str">
        <f t="shared" si="44"/>
        <v>{5,1,3,142825970,3}}</v>
      </c>
    </row>
    <row r="208" spans="50:100" x14ac:dyDescent="0.15">
      <c r="AX208">
        <v>202</v>
      </c>
      <c r="AZ208">
        <f t="shared" si="45"/>
        <v>1.5</v>
      </c>
      <c r="BA208">
        <f t="shared" si="45"/>
        <v>0.6</v>
      </c>
      <c r="BB208">
        <f t="shared" si="45"/>
        <v>1.5</v>
      </c>
      <c r="BC208">
        <f t="shared" si="45"/>
        <v>1</v>
      </c>
      <c r="BE208">
        <v>500</v>
      </c>
      <c r="BF208">
        <v>500</v>
      </c>
      <c r="BG208">
        <v>500</v>
      </c>
      <c r="BH208">
        <v>500</v>
      </c>
      <c r="BN208">
        <f>'sheet1 (2)'!Y207</f>
        <v>2682495</v>
      </c>
      <c r="BO208">
        <f>'sheet1 (2)'!Z207</f>
        <v>343000</v>
      </c>
      <c r="BP208">
        <f>'sheet1 (2)'!AA207</f>
        <v>7363712</v>
      </c>
      <c r="BR208">
        <f t="shared" si="46"/>
        <v>268249</v>
      </c>
      <c r="BS208">
        <f t="shared" si="46"/>
        <v>34300</v>
      </c>
      <c r="BT208">
        <f t="shared" si="46"/>
        <v>736371</v>
      </c>
      <c r="BV208">
        <f t="shared" si="47"/>
        <v>268249</v>
      </c>
      <c r="BW208">
        <f t="shared" si="47"/>
        <v>34300</v>
      </c>
      <c r="BX208">
        <f t="shared" si="47"/>
        <v>736371</v>
      </c>
      <c r="BZ208">
        <f t="shared" si="48"/>
        <v>268249</v>
      </c>
      <c r="CA208">
        <f t="shared" si="48"/>
        <v>34300</v>
      </c>
      <c r="CB208">
        <f t="shared" si="48"/>
        <v>736371</v>
      </c>
      <c r="CD208">
        <f t="shared" si="49"/>
        <v>268249</v>
      </c>
      <c r="CE208">
        <f t="shared" si="49"/>
        <v>34300</v>
      </c>
      <c r="CF208">
        <f t="shared" si="49"/>
        <v>736371</v>
      </c>
      <c r="CH208" t="str">
        <f t="shared" si="44"/>
        <v>{{5,1,1,268249,0}|</v>
      </c>
      <c r="CI208" t="str">
        <f t="shared" si="44"/>
        <v>{5,1,2,34300,0}|</v>
      </c>
      <c r="CJ208" t="str">
        <f t="shared" si="44"/>
        <v>{5,1,3,736371,3}}</v>
      </c>
      <c r="CK208" t="str">
        <f t="shared" si="44"/>
        <v/>
      </c>
      <c r="CL208" t="str">
        <f t="shared" si="44"/>
        <v>{{5,1,1,268249,0}|</v>
      </c>
      <c r="CM208" t="str">
        <f t="shared" si="44"/>
        <v>{5,1,2,34300,0}|</v>
      </c>
      <c r="CN208" t="str">
        <f t="shared" si="44"/>
        <v>{5,1,3,736371,3}}</v>
      </c>
      <c r="CO208" t="str">
        <f t="shared" si="44"/>
        <v/>
      </c>
      <c r="CP208" t="str">
        <f t="shared" si="44"/>
        <v>{{5,1,1,268249,0}|</v>
      </c>
      <c r="CQ208" t="str">
        <f t="shared" si="44"/>
        <v>{5,1,2,34300,0}|</v>
      </c>
      <c r="CR208" t="str">
        <f t="shared" si="44"/>
        <v>{5,1,3,736371,3}}</v>
      </c>
      <c r="CS208" t="str">
        <f t="shared" si="44"/>
        <v/>
      </c>
      <c r="CT208" t="str">
        <f t="shared" si="44"/>
        <v>{{5,1,1,268249,0}|</v>
      </c>
      <c r="CU208" t="str">
        <f t="shared" si="44"/>
        <v>{5,1,2,34300,0}|</v>
      </c>
      <c r="CV208" t="str">
        <f t="shared" si="44"/>
        <v>{5,1,3,736371,3}}</v>
      </c>
    </row>
    <row r="209" spans="50:100" x14ac:dyDescent="0.15">
      <c r="AX209">
        <v>203</v>
      </c>
      <c r="AZ209">
        <f t="shared" si="45"/>
        <v>1.5</v>
      </c>
      <c r="BA209">
        <f t="shared" si="45"/>
        <v>0.6</v>
      </c>
      <c r="BB209">
        <f t="shared" si="45"/>
        <v>3</v>
      </c>
      <c r="BC209">
        <f t="shared" si="45"/>
        <v>0.75</v>
      </c>
      <c r="BE209">
        <v>500</v>
      </c>
      <c r="BF209">
        <v>500</v>
      </c>
      <c r="BG209">
        <v>500</v>
      </c>
      <c r="BH209">
        <v>500</v>
      </c>
      <c r="BN209">
        <f>'sheet1 (2)'!Y208</f>
        <v>4328059</v>
      </c>
      <c r="BO209">
        <f>'sheet1 (2)'!Z208</f>
        <v>415800</v>
      </c>
      <c r="BP209">
        <f>'sheet1 (2)'!AA208</f>
        <v>8926623</v>
      </c>
      <c r="BR209">
        <f t="shared" si="46"/>
        <v>432805</v>
      </c>
      <c r="BS209">
        <f t="shared" si="46"/>
        <v>41580</v>
      </c>
      <c r="BT209">
        <f t="shared" si="46"/>
        <v>892662</v>
      </c>
      <c r="BV209">
        <f t="shared" si="47"/>
        <v>432805</v>
      </c>
      <c r="BW209">
        <f t="shared" si="47"/>
        <v>41580</v>
      </c>
      <c r="BX209">
        <f t="shared" si="47"/>
        <v>892662</v>
      </c>
      <c r="BZ209">
        <f t="shared" si="48"/>
        <v>432805</v>
      </c>
      <c r="CA209">
        <f t="shared" si="48"/>
        <v>41580</v>
      </c>
      <c r="CB209">
        <f t="shared" si="48"/>
        <v>892662</v>
      </c>
      <c r="CD209">
        <f t="shared" si="49"/>
        <v>432805</v>
      </c>
      <c r="CE209">
        <f t="shared" si="49"/>
        <v>41580</v>
      </c>
      <c r="CF209">
        <f t="shared" si="49"/>
        <v>892662</v>
      </c>
      <c r="CH209" t="str">
        <f t="shared" ref="CH209:CV225" si="50">BR$6&amp;BR209&amp;BR$5</f>
        <v>{{5,1,1,432805,0}|</v>
      </c>
      <c r="CI209" t="str">
        <f t="shared" si="50"/>
        <v>{5,1,2,41580,0}|</v>
      </c>
      <c r="CJ209" t="str">
        <f t="shared" si="50"/>
        <v>{5,1,3,892662,3}}</v>
      </c>
      <c r="CK209" t="str">
        <f t="shared" si="50"/>
        <v/>
      </c>
      <c r="CL209" t="str">
        <f t="shared" si="50"/>
        <v>{{5,1,1,432805,0}|</v>
      </c>
      <c r="CM209" t="str">
        <f t="shared" si="50"/>
        <v>{5,1,2,41580,0}|</v>
      </c>
      <c r="CN209" t="str">
        <f t="shared" si="50"/>
        <v>{5,1,3,892662,3}}</v>
      </c>
      <c r="CO209" t="str">
        <f t="shared" si="50"/>
        <v/>
      </c>
      <c r="CP209" t="str">
        <f t="shared" si="50"/>
        <v>{{5,1,1,432805,0}|</v>
      </c>
      <c r="CQ209" t="str">
        <f t="shared" si="50"/>
        <v>{5,1,2,41580,0}|</v>
      </c>
      <c r="CR209" t="str">
        <f t="shared" si="50"/>
        <v>{5,1,3,892662,3}}</v>
      </c>
      <c r="CS209" t="str">
        <f t="shared" si="50"/>
        <v/>
      </c>
      <c r="CT209" t="str">
        <f t="shared" si="50"/>
        <v>{{5,1,1,432805,0}|</v>
      </c>
      <c r="CU209" t="str">
        <f t="shared" si="50"/>
        <v>{5,1,2,41580,0}|</v>
      </c>
      <c r="CV209" t="str">
        <f t="shared" si="50"/>
        <v>{5,1,3,892662,3}}</v>
      </c>
    </row>
    <row r="210" spans="50:100" x14ac:dyDescent="0.15">
      <c r="AX210">
        <v>204</v>
      </c>
      <c r="AZ210">
        <f t="shared" si="45"/>
        <v>1</v>
      </c>
      <c r="BA210">
        <f t="shared" si="45"/>
        <v>0.42857142857142855</v>
      </c>
      <c r="BB210">
        <f t="shared" si="45"/>
        <v>0</v>
      </c>
      <c r="BC210">
        <f t="shared" si="45"/>
        <v>1.5</v>
      </c>
      <c r="BE210">
        <v>500</v>
      </c>
      <c r="BF210">
        <v>500</v>
      </c>
      <c r="BG210">
        <v>500</v>
      </c>
      <c r="BH210">
        <v>500</v>
      </c>
      <c r="BN210">
        <f>'sheet1 (2)'!Y209</f>
        <v>6732537</v>
      </c>
      <c r="BO210">
        <f>'sheet1 (2)'!Z209</f>
        <v>568400</v>
      </c>
      <c r="BP210">
        <f>'sheet1 (2)'!AA209</f>
        <v>12202723</v>
      </c>
      <c r="BR210">
        <f t="shared" si="46"/>
        <v>673253</v>
      </c>
      <c r="BS210">
        <f t="shared" si="46"/>
        <v>56840</v>
      </c>
      <c r="BT210">
        <f t="shared" si="46"/>
        <v>1220272</v>
      </c>
      <c r="BV210">
        <f t="shared" si="47"/>
        <v>673253</v>
      </c>
      <c r="BW210">
        <f t="shared" si="47"/>
        <v>56840</v>
      </c>
      <c r="BX210">
        <f t="shared" si="47"/>
        <v>1220272</v>
      </c>
      <c r="BZ210">
        <f t="shared" si="48"/>
        <v>673253</v>
      </c>
      <c r="CA210">
        <f t="shared" si="48"/>
        <v>56840</v>
      </c>
      <c r="CB210">
        <f t="shared" si="48"/>
        <v>1220272</v>
      </c>
      <c r="CD210">
        <f t="shared" si="49"/>
        <v>673253</v>
      </c>
      <c r="CE210">
        <f t="shared" si="49"/>
        <v>56840</v>
      </c>
      <c r="CF210">
        <f t="shared" si="49"/>
        <v>1220272</v>
      </c>
      <c r="CH210" t="str">
        <f t="shared" si="50"/>
        <v>{{5,1,1,673253,0}|</v>
      </c>
      <c r="CI210" t="str">
        <f t="shared" si="50"/>
        <v>{5,1,2,56840,0}|</v>
      </c>
      <c r="CJ210" t="str">
        <f t="shared" si="50"/>
        <v>{5,1,3,1220272,3}}</v>
      </c>
      <c r="CK210" t="str">
        <f t="shared" si="50"/>
        <v/>
      </c>
      <c r="CL210" t="str">
        <f t="shared" si="50"/>
        <v>{{5,1,1,673253,0}|</v>
      </c>
      <c r="CM210" t="str">
        <f t="shared" si="50"/>
        <v>{5,1,2,56840,0}|</v>
      </c>
      <c r="CN210" t="str">
        <f t="shared" si="50"/>
        <v>{5,1,3,1220272,3}}</v>
      </c>
      <c r="CO210" t="str">
        <f t="shared" si="50"/>
        <v/>
      </c>
      <c r="CP210" t="str">
        <f t="shared" si="50"/>
        <v>{{5,1,1,673253,0}|</v>
      </c>
      <c r="CQ210" t="str">
        <f t="shared" si="50"/>
        <v>{5,1,2,56840,0}|</v>
      </c>
      <c r="CR210" t="str">
        <f t="shared" si="50"/>
        <v>{5,1,3,1220272,3}}</v>
      </c>
      <c r="CS210" t="str">
        <f t="shared" si="50"/>
        <v/>
      </c>
      <c r="CT210" t="str">
        <f t="shared" si="50"/>
        <v>{{5,1,1,673253,0}|</v>
      </c>
      <c r="CU210" t="str">
        <f t="shared" si="50"/>
        <v>{5,1,2,56840,0}|</v>
      </c>
      <c r="CV210" t="str">
        <f t="shared" si="50"/>
        <v>{5,1,3,1220272,3}}</v>
      </c>
    </row>
    <row r="211" spans="50:100" x14ac:dyDescent="0.15">
      <c r="AX211">
        <v>205</v>
      </c>
      <c r="AZ211">
        <f t="shared" si="45"/>
        <v>1.5</v>
      </c>
      <c r="BA211">
        <f t="shared" si="45"/>
        <v>0.6</v>
      </c>
      <c r="BB211">
        <f t="shared" si="45"/>
        <v>0.75</v>
      </c>
      <c r="BC211">
        <f t="shared" si="45"/>
        <v>3</v>
      </c>
      <c r="BE211">
        <v>500</v>
      </c>
      <c r="BF211">
        <v>500</v>
      </c>
      <c r="BG211">
        <v>500</v>
      </c>
      <c r="BH211">
        <v>500</v>
      </c>
      <c r="BN211">
        <f>'sheet1 (2)'!Y210</f>
        <v>9888413</v>
      </c>
      <c r="BO211">
        <f>'sheet1 (2)'!Z210</f>
        <v>4361000</v>
      </c>
      <c r="BP211">
        <f>'sheet1 (2)'!AA210</f>
        <v>93624346</v>
      </c>
      <c r="BR211">
        <f t="shared" si="46"/>
        <v>988841</v>
      </c>
      <c r="BS211">
        <f t="shared" si="46"/>
        <v>436100</v>
      </c>
      <c r="BT211">
        <f t="shared" si="46"/>
        <v>9362434</v>
      </c>
      <c r="BV211">
        <f t="shared" si="47"/>
        <v>988841</v>
      </c>
      <c r="BW211">
        <f t="shared" si="47"/>
        <v>436100</v>
      </c>
      <c r="BX211">
        <f t="shared" si="47"/>
        <v>9362434</v>
      </c>
      <c r="BZ211">
        <f t="shared" si="48"/>
        <v>988841</v>
      </c>
      <c r="CA211">
        <f t="shared" si="48"/>
        <v>436100</v>
      </c>
      <c r="CB211">
        <f t="shared" si="48"/>
        <v>9362434</v>
      </c>
      <c r="CD211">
        <f t="shared" si="49"/>
        <v>988841</v>
      </c>
      <c r="CE211">
        <f t="shared" si="49"/>
        <v>436100</v>
      </c>
      <c r="CF211">
        <f t="shared" si="49"/>
        <v>9362434</v>
      </c>
      <c r="CH211" t="str">
        <f t="shared" si="50"/>
        <v>{{5,1,1,988841,0}|</v>
      </c>
      <c r="CI211" t="str">
        <f t="shared" si="50"/>
        <v>{5,1,2,436100,0}|</v>
      </c>
      <c r="CJ211" t="str">
        <f t="shared" si="50"/>
        <v>{5,1,3,9362434,3}}</v>
      </c>
      <c r="CK211" t="str">
        <f t="shared" si="50"/>
        <v/>
      </c>
      <c r="CL211" t="str">
        <f t="shared" si="50"/>
        <v>{{5,1,1,988841,0}|</v>
      </c>
      <c r="CM211" t="str">
        <f t="shared" si="50"/>
        <v>{5,1,2,436100,0}|</v>
      </c>
      <c r="CN211" t="str">
        <f t="shared" si="50"/>
        <v>{5,1,3,9362434,3}}</v>
      </c>
      <c r="CO211" t="str">
        <f t="shared" si="50"/>
        <v/>
      </c>
      <c r="CP211" t="str">
        <f t="shared" si="50"/>
        <v>{{5,1,1,988841,0}|</v>
      </c>
      <c r="CQ211" t="str">
        <f t="shared" si="50"/>
        <v>{5,1,2,436100,0}|</v>
      </c>
      <c r="CR211" t="str">
        <f t="shared" si="50"/>
        <v>{5,1,3,9362434,3}}</v>
      </c>
      <c r="CS211" t="str">
        <f t="shared" si="50"/>
        <v/>
      </c>
      <c r="CT211" t="str">
        <f t="shared" si="50"/>
        <v>{{5,1,1,988841,0}|</v>
      </c>
      <c r="CU211" t="str">
        <f t="shared" si="50"/>
        <v>{5,1,2,436100,0}|</v>
      </c>
      <c r="CV211" t="str">
        <f t="shared" si="50"/>
        <v>{5,1,3,9362434,3}}</v>
      </c>
    </row>
    <row r="212" spans="50:100" x14ac:dyDescent="0.15">
      <c r="AX212">
        <v>206</v>
      </c>
      <c r="AZ212">
        <f t="shared" ref="AZ212:BC227" si="51">AZ152</f>
        <v>3</v>
      </c>
      <c r="BA212">
        <f t="shared" si="51"/>
        <v>0.75</v>
      </c>
      <c r="BB212">
        <f t="shared" si="51"/>
        <v>1</v>
      </c>
      <c r="BC212">
        <f t="shared" si="51"/>
        <v>0.75</v>
      </c>
      <c r="BE212">
        <v>500</v>
      </c>
      <c r="BF212">
        <v>500</v>
      </c>
      <c r="BG212">
        <v>500</v>
      </c>
      <c r="BH212">
        <v>500</v>
      </c>
      <c r="BN212">
        <f>'sheet1 (2)'!Y211</f>
        <v>14979895</v>
      </c>
      <c r="BO212">
        <f>'sheet1 (2)'!Z211</f>
        <v>5145000</v>
      </c>
      <c r="BP212">
        <f>'sheet1 (2)'!AA211</f>
        <v>110455690</v>
      </c>
      <c r="BR212">
        <f t="shared" si="46"/>
        <v>1497989</v>
      </c>
      <c r="BS212">
        <f t="shared" si="46"/>
        <v>514500</v>
      </c>
      <c r="BT212">
        <f t="shared" si="46"/>
        <v>11045569</v>
      </c>
      <c r="BV212">
        <f t="shared" si="47"/>
        <v>1497989</v>
      </c>
      <c r="BW212">
        <f t="shared" si="47"/>
        <v>514500</v>
      </c>
      <c r="BX212">
        <f t="shared" si="47"/>
        <v>11045569</v>
      </c>
      <c r="BZ212">
        <f t="shared" si="48"/>
        <v>1497989</v>
      </c>
      <c r="CA212">
        <f t="shared" si="48"/>
        <v>514500</v>
      </c>
      <c r="CB212">
        <f t="shared" si="48"/>
        <v>11045569</v>
      </c>
      <c r="CD212">
        <f t="shared" si="49"/>
        <v>1497989</v>
      </c>
      <c r="CE212">
        <f t="shared" si="49"/>
        <v>514500</v>
      </c>
      <c r="CF212">
        <f t="shared" si="49"/>
        <v>11045569</v>
      </c>
      <c r="CH212" t="str">
        <f t="shared" si="50"/>
        <v>{{5,1,1,1497989,0}|</v>
      </c>
      <c r="CI212" t="str">
        <f t="shared" si="50"/>
        <v>{5,1,2,514500,0}|</v>
      </c>
      <c r="CJ212" t="str">
        <f t="shared" si="50"/>
        <v>{5,1,3,11045569,3}}</v>
      </c>
      <c r="CK212" t="str">
        <f t="shared" si="50"/>
        <v/>
      </c>
      <c r="CL212" t="str">
        <f t="shared" si="50"/>
        <v>{{5,1,1,1497989,0}|</v>
      </c>
      <c r="CM212" t="str">
        <f t="shared" si="50"/>
        <v>{5,1,2,514500,0}|</v>
      </c>
      <c r="CN212" t="str">
        <f t="shared" si="50"/>
        <v>{5,1,3,11045569,3}}</v>
      </c>
      <c r="CO212" t="str">
        <f t="shared" si="50"/>
        <v/>
      </c>
      <c r="CP212" t="str">
        <f t="shared" si="50"/>
        <v>{{5,1,1,1497989,0}|</v>
      </c>
      <c r="CQ212" t="str">
        <f t="shared" si="50"/>
        <v>{5,1,2,514500,0}|</v>
      </c>
      <c r="CR212" t="str">
        <f t="shared" si="50"/>
        <v>{5,1,3,11045569,3}}</v>
      </c>
      <c r="CS212" t="str">
        <f t="shared" si="50"/>
        <v/>
      </c>
      <c r="CT212" t="str">
        <f t="shared" si="50"/>
        <v>{{5,1,1,1497989,0}|</v>
      </c>
      <c r="CU212" t="str">
        <f t="shared" si="50"/>
        <v>{5,1,2,514500,0}|</v>
      </c>
      <c r="CV212" t="str">
        <f t="shared" si="50"/>
        <v>{5,1,3,11045569,3}}</v>
      </c>
    </row>
    <row r="213" spans="50:100" x14ac:dyDescent="0.15">
      <c r="AX213">
        <v>207</v>
      </c>
      <c r="AZ213">
        <f t="shared" si="51"/>
        <v>1</v>
      </c>
      <c r="BA213">
        <f t="shared" si="51"/>
        <v>1</v>
      </c>
      <c r="BB213">
        <f t="shared" si="51"/>
        <v>0.75</v>
      </c>
      <c r="BC213">
        <f t="shared" si="51"/>
        <v>1.5</v>
      </c>
      <c r="BE213">
        <v>500</v>
      </c>
      <c r="BF213">
        <v>500</v>
      </c>
      <c r="BG213">
        <v>500</v>
      </c>
      <c r="BH213">
        <v>500</v>
      </c>
      <c r="BN213">
        <f>'sheet1 (2)'!Y212</f>
        <v>35303742</v>
      </c>
      <c r="BO213">
        <f>'sheet1 (2)'!Z212</f>
        <v>34104000</v>
      </c>
      <c r="BP213">
        <f>'sheet1 (2)'!AA212</f>
        <v>732163432</v>
      </c>
      <c r="BR213">
        <f t="shared" si="46"/>
        <v>3530374</v>
      </c>
      <c r="BS213">
        <f t="shared" si="46"/>
        <v>3410400</v>
      </c>
      <c r="BT213">
        <f t="shared" si="46"/>
        <v>73216343</v>
      </c>
      <c r="BV213">
        <f t="shared" si="47"/>
        <v>3530374</v>
      </c>
      <c r="BW213">
        <f t="shared" si="47"/>
        <v>3410400</v>
      </c>
      <c r="BX213">
        <f t="shared" si="47"/>
        <v>73216343</v>
      </c>
      <c r="BZ213">
        <f t="shared" si="48"/>
        <v>3530374</v>
      </c>
      <c r="CA213">
        <f t="shared" si="48"/>
        <v>3410400</v>
      </c>
      <c r="CB213">
        <f t="shared" si="48"/>
        <v>73216343</v>
      </c>
      <c r="CD213">
        <f t="shared" si="49"/>
        <v>3530374</v>
      </c>
      <c r="CE213">
        <f t="shared" si="49"/>
        <v>3410400</v>
      </c>
      <c r="CF213">
        <f t="shared" si="49"/>
        <v>73216343</v>
      </c>
      <c r="CH213" t="str">
        <f t="shared" si="50"/>
        <v>{{5,1,1,3530374,0}|</v>
      </c>
      <c r="CI213" t="str">
        <f t="shared" si="50"/>
        <v>{5,1,2,3410400,0}|</v>
      </c>
      <c r="CJ213" t="str">
        <f t="shared" si="50"/>
        <v>{5,1,3,73216343,3}}</v>
      </c>
      <c r="CK213" t="str">
        <f t="shared" si="50"/>
        <v/>
      </c>
      <c r="CL213" t="str">
        <f t="shared" si="50"/>
        <v>{{5,1,1,3530374,0}|</v>
      </c>
      <c r="CM213" t="str">
        <f t="shared" si="50"/>
        <v>{5,1,2,3410400,0}|</v>
      </c>
      <c r="CN213" t="str">
        <f t="shared" si="50"/>
        <v>{5,1,3,73216343,3}}</v>
      </c>
      <c r="CO213" t="str">
        <f t="shared" si="50"/>
        <v/>
      </c>
      <c r="CP213" t="str">
        <f t="shared" si="50"/>
        <v>{{5,1,1,3530374,0}|</v>
      </c>
      <c r="CQ213" t="str">
        <f t="shared" si="50"/>
        <v>{5,1,2,3410400,0}|</v>
      </c>
      <c r="CR213" t="str">
        <f t="shared" si="50"/>
        <v>{5,1,3,73216343,3}}</v>
      </c>
      <c r="CS213" t="str">
        <f t="shared" si="50"/>
        <v/>
      </c>
      <c r="CT213" t="str">
        <f t="shared" si="50"/>
        <v>{{5,1,1,3530374,0}|</v>
      </c>
      <c r="CU213" t="str">
        <f t="shared" si="50"/>
        <v>{5,1,2,3410400,0}|</v>
      </c>
      <c r="CV213" t="str">
        <f t="shared" si="50"/>
        <v>{5,1,3,73216343,3}}</v>
      </c>
    </row>
    <row r="214" spans="50:100" x14ac:dyDescent="0.15">
      <c r="AX214">
        <v>208</v>
      </c>
      <c r="AZ214">
        <f t="shared" si="51"/>
        <v>1</v>
      </c>
      <c r="BA214">
        <f t="shared" si="51"/>
        <v>1</v>
      </c>
      <c r="BB214">
        <f t="shared" si="51"/>
        <v>1</v>
      </c>
      <c r="BC214">
        <f t="shared" si="51"/>
        <v>1</v>
      </c>
      <c r="BE214">
        <v>500</v>
      </c>
      <c r="BF214">
        <v>500</v>
      </c>
      <c r="BG214">
        <v>500</v>
      </c>
      <c r="BH214">
        <v>500</v>
      </c>
      <c r="BN214">
        <f>'sheet1 (2)'!Y213</f>
        <v>37783359</v>
      </c>
      <c r="BO214">
        <f>'sheet1 (2)'!Z213</f>
        <v>40950000</v>
      </c>
      <c r="BP214">
        <f>'sheet1 (2)'!AA213</f>
        <v>879137126</v>
      </c>
      <c r="BR214">
        <f t="shared" si="46"/>
        <v>3778335</v>
      </c>
      <c r="BS214">
        <f t="shared" si="46"/>
        <v>4095000</v>
      </c>
      <c r="BT214">
        <f t="shared" si="46"/>
        <v>87913712</v>
      </c>
      <c r="BV214">
        <f t="shared" si="47"/>
        <v>3778335</v>
      </c>
      <c r="BW214">
        <f t="shared" si="47"/>
        <v>4095000</v>
      </c>
      <c r="BX214">
        <f t="shared" si="47"/>
        <v>87913712</v>
      </c>
      <c r="BZ214">
        <f t="shared" si="48"/>
        <v>3778335</v>
      </c>
      <c r="CA214">
        <f t="shared" si="48"/>
        <v>4095000</v>
      </c>
      <c r="CB214">
        <f t="shared" si="48"/>
        <v>87913712</v>
      </c>
      <c r="CD214">
        <f t="shared" si="49"/>
        <v>3778335</v>
      </c>
      <c r="CE214">
        <f t="shared" si="49"/>
        <v>4095000</v>
      </c>
      <c r="CF214">
        <f t="shared" si="49"/>
        <v>87913712</v>
      </c>
      <c r="CH214" t="str">
        <f t="shared" si="50"/>
        <v>{{5,1,1,3778335,0}|</v>
      </c>
      <c r="CI214" t="str">
        <f t="shared" si="50"/>
        <v>{5,1,2,4095000,0}|</v>
      </c>
      <c r="CJ214" t="str">
        <f t="shared" si="50"/>
        <v>{5,1,3,87913712,3}}</v>
      </c>
      <c r="CK214" t="str">
        <f t="shared" si="50"/>
        <v/>
      </c>
      <c r="CL214" t="str">
        <f t="shared" si="50"/>
        <v>{{5,1,1,3778335,0}|</v>
      </c>
      <c r="CM214" t="str">
        <f t="shared" si="50"/>
        <v>{5,1,2,4095000,0}|</v>
      </c>
      <c r="CN214" t="str">
        <f t="shared" si="50"/>
        <v>{5,1,3,87913712,3}}</v>
      </c>
      <c r="CO214" t="str">
        <f t="shared" si="50"/>
        <v/>
      </c>
      <c r="CP214" t="str">
        <f t="shared" si="50"/>
        <v>{{5,1,1,3778335,0}|</v>
      </c>
      <c r="CQ214" t="str">
        <f t="shared" si="50"/>
        <v>{5,1,2,4095000,0}|</v>
      </c>
      <c r="CR214" t="str">
        <f t="shared" si="50"/>
        <v>{5,1,3,87913712,3}}</v>
      </c>
      <c r="CS214" t="str">
        <f t="shared" si="50"/>
        <v/>
      </c>
      <c r="CT214" t="str">
        <f t="shared" si="50"/>
        <v>{{5,1,1,3778335,0}|</v>
      </c>
      <c r="CU214" t="str">
        <f t="shared" si="50"/>
        <v>{5,1,2,4095000,0}|</v>
      </c>
      <c r="CV214" t="str">
        <f t="shared" si="50"/>
        <v>{5,1,3,87913712,3}}</v>
      </c>
    </row>
    <row r="215" spans="50:100" x14ac:dyDescent="0.15">
      <c r="AX215">
        <v>209</v>
      </c>
      <c r="AZ215">
        <f t="shared" si="51"/>
        <v>1</v>
      </c>
      <c r="BA215">
        <f t="shared" si="51"/>
        <v>1</v>
      </c>
      <c r="BB215">
        <f t="shared" si="51"/>
        <v>0.5</v>
      </c>
      <c r="BC215">
        <f t="shared" si="51"/>
        <v>0</v>
      </c>
      <c r="BE215">
        <v>500</v>
      </c>
      <c r="BF215">
        <v>500</v>
      </c>
      <c r="BG215">
        <v>500</v>
      </c>
      <c r="BH215">
        <v>500</v>
      </c>
      <c r="BN215">
        <f>'sheet1 (2)'!Y214</f>
        <v>35276692</v>
      </c>
      <c r="BO215">
        <f>'sheet1 (2)'!Z214</f>
        <v>44752400</v>
      </c>
      <c r="BP215">
        <f>'sheet1 (2)'!AA214</f>
        <v>960769141</v>
      </c>
      <c r="BR215">
        <f t="shared" si="46"/>
        <v>3527669</v>
      </c>
      <c r="BS215">
        <f t="shared" si="46"/>
        <v>4475240</v>
      </c>
      <c r="BT215">
        <f t="shared" si="46"/>
        <v>96076914</v>
      </c>
      <c r="BV215">
        <f t="shared" si="47"/>
        <v>3527669</v>
      </c>
      <c r="BW215">
        <f t="shared" si="47"/>
        <v>4475240</v>
      </c>
      <c r="BX215">
        <f t="shared" si="47"/>
        <v>96076914</v>
      </c>
      <c r="BZ215">
        <f t="shared" si="48"/>
        <v>3527669</v>
      </c>
      <c r="CA215">
        <f t="shared" si="48"/>
        <v>4475240</v>
      </c>
      <c r="CB215">
        <f t="shared" si="48"/>
        <v>96076914</v>
      </c>
      <c r="CD215">
        <f t="shared" si="49"/>
        <v>3527669</v>
      </c>
      <c r="CE215">
        <f t="shared" si="49"/>
        <v>4475240</v>
      </c>
      <c r="CF215">
        <f t="shared" si="49"/>
        <v>96076914</v>
      </c>
      <c r="CH215" t="str">
        <f t="shared" si="50"/>
        <v>{{5,1,1,3527669,0}|</v>
      </c>
      <c r="CI215" t="str">
        <f t="shared" si="50"/>
        <v>{5,1,2,4475240,0}|</v>
      </c>
      <c r="CJ215" t="str">
        <f t="shared" si="50"/>
        <v>{5,1,3,96076914,3}}</v>
      </c>
      <c r="CK215" t="str">
        <f t="shared" si="50"/>
        <v/>
      </c>
      <c r="CL215" t="str">
        <f t="shared" si="50"/>
        <v>{{5,1,1,3527669,0}|</v>
      </c>
      <c r="CM215" t="str">
        <f t="shared" si="50"/>
        <v>{5,1,2,4475240,0}|</v>
      </c>
      <c r="CN215" t="str">
        <f t="shared" si="50"/>
        <v>{5,1,3,96076914,3}}</v>
      </c>
      <c r="CO215" t="str">
        <f t="shared" si="50"/>
        <v/>
      </c>
      <c r="CP215" t="str">
        <f t="shared" si="50"/>
        <v>{{5,1,1,3527669,0}|</v>
      </c>
      <c r="CQ215" t="str">
        <f t="shared" si="50"/>
        <v>{5,1,2,4475240,0}|</v>
      </c>
      <c r="CR215" t="str">
        <f t="shared" si="50"/>
        <v>{5,1,3,96076914,3}}</v>
      </c>
      <c r="CS215" t="str">
        <f t="shared" si="50"/>
        <v/>
      </c>
      <c r="CT215" t="str">
        <f t="shared" si="50"/>
        <v>{{5,1,1,3527669,0}|</v>
      </c>
      <c r="CU215" t="str">
        <f t="shared" si="50"/>
        <v>{5,1,2,4475240,0}|</v>
      </c>
      <c r="CV215" t="str">
        <f t="shared" si="50"/>
        <v>{5,1,3,96076914,3}}</v>
      </c>
    </row>
    <row r="216" spans="50:100" x14ac:dyDescent="0.15">
      <c r="AX216">
        <v>210</v>
      </c>
      <c r="AZ216">
        <f t="shared" si="51"/>
        <v>1.5</v>
      </c>
      <c r="BA216">
        <f t="shared" si="51"/>
        <v>0.6</v>
      </c>
      <c r="BB216">
        <f t="shared" si="51"/>
        <v>1</v>
      </c>
      <c r="BC216">
        <f t="shared" si="51"/>
        <v>1.5</v>
      </c>
      <c r="BE216">
        <v>500</v>
      </c>
      <c r="BF216">
        <v>500</v>
      </c>
      <c r="BG216">
        <v>500</v>
      </c>
      <c r="BH216">
        <v>500</v>
      </c>
      <c r="BN216">
        <f>'sheet1 (2)'!Y215</f>
        <v>61031652</v>
      </c>
      <c r="BO216">
        <f>'sheet1 (2)'!Z215</f>
        <v>55440000</v>
      </c>
      <c r="BP216">
        <f>'sheet1 (2)'!AA215</f>
        <v>1190216417</v>
      </c>
      <c r="BR216">
        <f t="shared" si="46"/>
        <v>6103165</v>
      </c>
      <c r="BS216">
        <f t="shared" si="46"/>
        <v>5544000</v>
      </c>
      <c r="BT216">
        <f t="shared" si="46"/>
        <v>119021641</v>
      </c>
      <c r="BV216">
        <f t="shared" si="47"/>
        <v>6103165</v>
      </c>
      <c r="BW216">
        <f t="shared" si="47"/>
        <v>5544000</v>
      </c>
      <c r="BX216">
        <f t="shared" si="47"/>
        <v>119021641</v>
      </c>
      <c r="BZ216">
        <f t="shared" si="48"/>
        <v>6103165</v>
      </c>
      <c r="CA216">
        <f t="shared" si="48"/>
        <v>5544000</v>
      </c>
      <c r="CB216">
        <f t="shared" si="48"/>
        <v>119021641</v>
      </c>
      <c r="CD216">
        <f t="shared" si="49"/>
        <v>6103165</v>
      </c>
      <c r="CE216">
        <f t="shared" si="49"/>
        <v>5544000</v>
      </c>
      <c r="CF216">
        <f t="shared" si="49"/>
        <v>119021641</v>
      </c>
      <c r="CH216" t="str">
        <f t="shared" si="50"/>
        <v>{{5,1,1,6103165,0}|</v>
      </c>
      <c r="CI216" t="str">
        <f t="shared" si="50"/>
        <v>{5,1,2,5544000,0}|</v>
      </c>
      <c r="CJ216" t="str">
        <f t="shared" si="50"/>
        <v>{5,1,3,119021641,3}}</v>
      </c>
      <c r="CK216" t="str">
        <f t="shared" si="50"/>
        <v/>
      </c>
      <c r="CL216" t="str">
        <f t="shared" si="50"/>
        <v>{{5,1,1,6103165,0}|</v>
      </c>
      <c r="CM216" t="str">
        <f t="shared" si="50"/>
        <v>{5,1,2,5544000,0}|</v>
      </c>
      <c r="CN216" t="str">
        <f t="shared" si="50"/>
        <v>{5,1,3,119021641,3}}</v>
      </c>
      <c r="CO216" t="str">
        <f t="shared" si="50"/>
        <v/>
      </c>
      <c r="CP216" t="str">
        <f t="shared" si="50"/>
        <v>{{5,1,1,6103165,0}|</v>
      </c>
      <c r="CQ216" t="str">
        <f t="shared" si="50"/>
        <v>{5,1,2,5544000,0}|</v>
      </c>
      <c r="CR216" t="str">
        <f t="shared" si="50"/>
        <v>{5,1,3,119021641,3}}</v>
      </c>
      <c r="CS216" t="str">
        <f t="shared" si="50"/>
        <v/>
      </c>
      <c r="CT216" t="str">
        <f t="shared" si="50"/>
        <v>{{5,1,1,6103165,0}|</v>
      </c>
      <c r="CU216" t="str">
        <f t="shared" si="50"/>
        <v>{5,1,2,5544000,0}|</v>
      </c>
      <c r="CV216" t="str">
        <f t="shared" si="50"/>
        <v>{5,1,3,119021641,3}}</v>
      </c>
    </row>
    <row r="217" spans="50:100" x14ac:dyDescent="0.15">
      <c r="AX217">
        <v>211</v>
      </c>
      <c r="AZ217">
        <f t="shared" si="51"/>
        <v>0.75</v>
      </c>
      <c r="BA217">
        <f t="shared" si="51"/>
        <v>1</v>
      </c>
      <c r="BB217">
        <f t="shared" si="51"/>
        <v>3</v>
      </c>
      <c r="BC217">
        <f t="shared" si="51"/>
        <v>0.75</v>
      </c>
      <c r="BE217">
        <v>500</v>
      </c>
      <c r="BF217">
        <v>500</v>
      </c>
      <c r="BG217">
        <v>500</v>
      </c>
      <c r="BH217">
        <v>500</v>
      </c>
      <c r="BN217">
        <f>'sheet1 (2)'!Y216</f>
        <v>58780460</v>
      </c>
      <c r="BO217">
        <f>'sheet1 (2)'!Z216</f>
        <v>49896000</v>
      </c>
      <c r="BP217">
        <f>'sheet1 (2)'!AA216</f>
        <v>1071194776</v>
      </c>
      <c r="BR217">
        <f t="shared" si="46"/>
        <v>5878046</v>
      </c>
      <c r="BS217">
        <f t="shared" si="46"/>
        <v>4989600</v>
      </c>
      <c r="BT217">
        <f t="shared" si="46"/>
        <v>107119477</v>
      </c>
      <c r="BV217">
        <f t="shared" si="47"/>
        <v>5878046</v>
      </c>
      <c r="BW217">
        <f t="shared" si="47"/>
        <v>4989600</v>
      </c>
      <c r="BX217">
        <f t="shared" si="47"/>
        <v>107119477</v>
      </c>
      <c r="BZ217">
        <f t="shared" si="48"/>
        <v>5878046</v>
      </c>
      <c r="CA217">
        <f t="shared" si="48"/>
        <v>4989600</v>
      </c>
      <c r="CB217">
        <f t="shared" si="48"/>
        <v>107119477</v>
      </c>
      <c r="CD217">
        <f t="shared" si="49"/>
        <v>5878046</v>
      </c>
      <c r="CE217">
        <f t="shared" si="49"/>
        <v>4989600</v>
      </c>
      <c r="CF217">
        <f t="shared" si="49"/>
        <v>107119477</v>
      </c>
      <c r="CH217" t="str">
        <f t="shared" si="50"/>
        <v>{{5,1,1,5878046,0}|</v>
      </c>
      <c r="CI217" t="str">
        <f t="shared" si="50"/>
        <v>{5,1,2,4989600,0}|</v>
      </c>
      <c r="CJ217" t="str">
        <f t="shared" si="50"/>
        <v>{5,1,3,107119477,3}}</v>
      </c>
      <c r="CK217" t="str">
        <f t="shared" si="50"/>
        <v/>
      </c>
      <c r="CL217" t="str">
        <f t="shared" si="50"/>
        <v>{{5,1,1,5878046,0}|</v>
      </c>
      <c r="CM217" t="str">
        <f t="shared" si="50"/>
        <v>{5,1,2,4989600,0}|</v>
      </c>
      <c r="CN217" t="str">
        <f t="shared" si="50"/>
        <v>{5,1,3,107119477,3}}</v>
      </c>
      <c r="CO217" t="str">
        <f t="shared" si="50"/>
        <v/>
      </c>
      <c r="CP217" t="str">
        <f t="shared" si="50"/>
        <v>{{5,1,1,5878046,0}|</v>
      </c>
      <c r="CQ217" t="str">
        <f t="shared" si="50"/>
        <v>{5,1,2,4989600,0}|</v>
      </c>
      <c r="CR217" t="str">
        <f t="shared" si="50"/>
        <v>{5,1,3,107119477,3}}</v>
      </c>
      <c r="CS217" t="str">
        <f t="shared" si="50"/>
        <v/>
      </c>
      <c r="CT217" t="str">
        <f t="shared" si="50"/>
        <v>{{5,1,1,5878046,0}|</v>
      </c>
      <c r="CU217" t="str">
        <f t="shared" si="50"/>
        <v>{5,1,2,4989600,0}|</v>
      </c>
      <c r="CV217" t="str">
        <f t="shared" si="50"/>
        <v>{5,1,3,107119477,3}}</v>
      </c>
    </row>
    <row r="218" spans="50:100" x14ac:dyDescent="0.15">
      <c r="AX218">
        <v>212</v>
      </c>
      <c r="AZ218">
        <f t="shared" si="51"/>
        <v>1.5</v>
      </c>
      <c r="BA218">
        <f t="shared" si="51"/>
        <v>0.6</v>
      </c>
      <c r="BB218">
        <f t="shared" si="51"/>
        <v>3</v>
      </c>
      <c r="BC218">
        <f t="shared" si="51"/>
        <v>0.75</v>
      </c>
      <c r="BE218">
        <v>500</v>
      </c>
      <c r="BF218">
        <v>500</v>
      </c>
      <c r="BG218">
        <v>500</v>
      </c>
      <c r="BH218">
        <v>500</v>
      </c>
      <c r="BN218">
        <f>'sheet1 (2)'!Y217</f>
        <v>360671</v>
      </c>
      <c r="BO218">
        <f>'sheet1 (2)'!Z217</f>
        <v>42000</v>
      </c>
      <c r="BP218">
        <f>'sheet1 (2)'!AA217</f>
        <v>901679</v>
      </c>
      <c r="BR218">
        <f t="shared" si="46"/>
        <v>36067</v>
      </c>
      <c r="BS218">
        <f t="shared" si="46"/>
        <v>4200</v>
      </c>
      <c r="BT218">
        <f t="shared" si="46"/>
        <v>90167</v>
      </c>
      <c r="BV218">
        <f t="shared" si="47"/>
        <v>36067</v>
      </c>
      <c r="BW218">
        <f t="shared" si="47"/>
        <v>4200</v>
      </c>
      <c r="BX218">
        <f t="shared" si="47"/>
        <v>90167</v>
      </c>
      <c r="BZ218">
        <f t="shared" si="48"/>
        <v>36067</v>
      </c>
      <c r="CA218">
        <f t="shared" si="48"/>
        <v>4200</v>
      </c>
      <c r="CB218">
        <f t="shared" si="48"/>
        <v>90167</v>
      </c>
      <c r="CD218">
        <f t="shared" si="49"/>
        <v>36067</v>
      </c>
      <c r="CE218">
        <f t="shared" si="49"/>
        <v>4200</v>
      </c>
      <c r="CF218">
        <f t="shared" si="49"/>
        <v>90167</v>
      </c>
      <c r="CH218" t="str">
        <f t="shared" si="50"/>
        <v>{{5,1,1,36067,0}|</v>
      </c>
      <c r="CI218" t="str">
        <f t="shared" si="50"/>
        <v>{5,1,2,4200,0}|</v>
      </c>
      <c r="CJ218" t="str">
        <f t="shared" si="50"/>
        <v>{5,1,3,90167,3}}</v>
      </c>
      <c r="CK218" t="str">
        <f t="shared" si="50"/>
        <v/>
      </c>
      <c r="CL218" t="str">
        <f t="shared" si="50"/>
        <v>{{5,1,1,36067,0}|</v>
      </c>
      <c r="CM218" t="str">
        <f t="shared" si="50"/>
        <v>{5,1,2,4200,0}|</v>
      </c>
      <c r="CN218" t="str">
        <f t="shared" si="50"/>
        <v>{5,1,3,90167,3}}</v>
      </c>
      <c r="CO218" t="str">
        <f t="shared" si="50"/>
        <v/>
      </c>
      <c r="CP218" t="str">
        <f t="shared" si="50"/>
        <v>{{5,1,1,36067,0}|</v>
      </c>
      <c r="CQ218" t="str">
        <f t="shared" si="50"/>
        <v>{5,1,2,4200,0}|</v>
      </c>
      <c r="CR218" t="str">
        <f t="shared" si="50"/>
        <v>{5,1,3,90167,3}}</v>
      </c>
      <c r="CS218" t="str">
        <f t="shared" si="50"/>
        <v/>
      </c>
      <c r="CT218" t="str">
        <f t="shared" si="50"/>
        <v>{{5,1,1,36067,0}|</v>
      </c>
      <c r="CU218" t="str">
        <f t="shared" si="50"/>
        <v>{5,1,2,4200,0}|</v>
      </c>
      <c r="CV218" t="str">
        <f t="shared" si="50"/>
        <v>{5,1,3,90167,3}}</v>
      </c>
    </row>
    <row r="219" spans="50:100" x14ac:dyDescent="0.15">
      <c r="AX219">
        <v>213</v>
      </c>
      <c r="AZ219">
        <f t="shared" si="51"/>
        <v>1.5</v>
      </c>
      <c r="BA219">
        <f t="shared" si="51"/>
        <v>0.75</v>
      </c>
      <c r="BB219">
        <f t="shared" si="51"/>
        <v>1</v>
      </c>
      <c r="BC219">
        <f t="shared" si="51"/>
        <v>1</v>
      </c>
      <c r="BE219">
        <v>500</v>
      </c>
      <c r="BF219">
        <v>500</v>
      </c>
      <c r="BG219">
        <v>500</v>
      </c>
      <c r="BH219">
        <v>500</v>
      </c>
      <c r="BN219">
        <f>'sheet1 (2)'!Y218</f>
        <v>1875492</v>
      </c>
      <c r="BO219">
        <f>'sheet1 (2)'!Z218</f>
        <v>2688000</v>
      </c>
      <c r="BP219">
        <f>'sheet1 (2)'!AA218</f>
        <v>57707462</v>
      </c>
      <c r="BR219">
        <f t="shared" si="46"/>
        <v>187549</v>
      </c>
      <c r="BS219">
        <f t="shared" si="46"/>
        <v>268800</v>
      </c>
      <c r="BT219">
        <f t="shared" si="46"/>
        <v>5770746</v>
      </c>
      <c r="BV219">
        <f t="shared" si="47"/>
        <v>187549</v>
      </c>
      <c r="BW219">
        <f t="shared" si="47"/>
        <v>268800</v>
      </c>
      <c r="BX219">
        <f t="shared" si="47"/>
        <v>5770746</v>
      </c>
      <c r="BZ219">
        <f t="shared" si="48"/>
        <v>187549</v>
      </c>
      <c r="CA219">
        <f t="shared" si="48"/>
        <v>268800</v>
      </c>
      <c r="CB219">
        <f t="shared" si="48"/>
        <v>5770746</v>
      </c>
      <c r="CD219">
        <f t="shared" si="49"/>
        <v>187549</v>
      </c>
      <c r="CE219">
        <f t="shared" si="49"/>
        <v>268800</v>
      </c>
      <c r="CF219">
        <f t="shared" si="49"/>
        <v>5770746</v>
      </c>
      <c r="CH219" t="str">
        <f t="shared" si="50"/>
        <v>{{5,1,1,187549,0}|</v>
      </c>
      <c r="CI219" t="str">
        <f t="shared" si="50"/>
        <v>{5,1,2,268800,0}|</v>
      </c>
      <c r="CJ219" t="str">
        <f t="shared" si="50"/>
        <v>{5,1,3,5770746,3}}</v>
      </c>
      <c r="CK219" t="str">
        <f t="shared" si="50"/>
        <v/>
      </c>
      <c r="CL219" t="str">
        <f t="shared" si="50"/>
        <v>{{5,1,1,187549,0}|</v>
      </c>
      <c r="CM219" t="str">
        <f t="shared" si="50"/>
        <v>{5,1,2,268800,0}|</v>
      </c>
      <c r="CN219" t="str">
        <f t="shared" si="50"/>
        <v>{5,1,3,5770746,3}}</v>
      </c>
      <c r="CO219" t="str">
        <f t="shared" si="50"/>
        <v/>
      </c>
      <c r="CP219" t="str">
        <f t="shared" si="50"/>
        <v>{{5,1,1,187549,0}|</v>
      </c>
      <c r="CQ219" t="str">
        <f t="shared" si="50"/>
        <v>{5,1,2,268800,0}|</v>
      </c>
      <c r="CR219" t="str">
        <f t="shared" si="50"/>
        <v>{5,1,3,5770746,3}}</v>
      </c>
      <c r="CS219" t="str">
        <f t="shared" si="50"/>
        <v/>
      </c>
      <c r="CT219" t="str">
        <f t="shared" si="50"/>
        <v>{{5,1,1,187549,0}|</v>
      </c>
      <c r="CU219" t="str">
        <f t="shared" si="50"/>
        <v>{5,1,2,268800,0}|</v>
      </c>
      <c r="CV219" t="str">
        <f t="shared" si="50"/>
        <v>{5,1,3,5770746,3}}</v>
      </c>
    </row>
    <row r="220" spans="50:100" x14ac:dyDescent="0.15">
      <c r="AX220">
        <v>214</v>
      </c>
      <c r="AZ220">
        <f t="shared" si="51"/>
        <v>1.5</v>
      </c>
      <c r="BA220">
        <f t="shared" si="51"/>
        <v>1</v>
      </c>
      <c r="BB220">
        <f t="shared" si="51"/>
        <v>0.75</v>
      </c>
      <c r="BC220">
        <f t="shared" si="51"/>
        <v>1</v>
      </c>
      <c r="BE220">
        <v>500</v>
      </c>
      <c r="BF220">
        <v>500</v>
      </c>
      <c r="BG220">
        <v>500</v>
      </c>
      <c r="BH220">
        <v>500</v>
      </c>
      <c r="BN220">
        <f>'sheet1 (2)'!Y219</f>
        <v>4039522</v>
      </c>
      <c r="BO220">
        <f>'sheet1 (2)'!Z219</f>
        <v>5040000</v>
      </c>
      <c r="BP220">
        <f>'sheet1 (2)'!AA219</f>
        <v>108201492</v>
      </c>
      <c r="BR220">
        <f t="shared" si="46"/>
        <v>403952</v>
      </c>
      <c r="BS220">
        <f t="shared" si="46"/>
        <v>504000</v>
      </c>
      <c r="BT220">
        <f t="shared" si="46"/>
        <v>10820149</v>
      </c>
      <c r="BV220">
        <f t="shared" si="47"/>
        <v>403952</v>
      </c>
      <c r="BW220">
        <f t="shared" si="47"/>
        <v>504000</v>
      </c>
      <c r="BX220">
        <f t="shared" si="47"/>
        <v>10820149</v>
      </c>
      <c r="BZ220">
        <f t="shared" si="48"/>
        <v>403952</v>
      </c>
      <c r="CA220">
        <f t="shared" si="48"/>
        <v>504000</v>
      </c>
      <c r="CB220">
        <f t="shared" si="48"/>
        <v>10820149</v>
      </c>
      <c r="CD220">
        <f t="shared" si="49"/>
        <v>403952</v>
      </c>
      <c r="CE220">
        <f t="shared" si="49"/>
        <v>504000</v>
      </c>
      <c r="CF220">
        <f t="shared" si="49"/>
        <v>10820149</v>
      </c>
      <c r="CH220" t="str">
        <f t="shared" si="50"/>
        <v>{{5,1,1,403952,0}|</v>
      </c>
      <c r="CI220" t="str">
        <f t="shared" si="50"/>
        <v>{5,1,2,504000,0}|</v>
      </c>
      <c r="CJ220" t="str">
        <f t="shared" si="50"/>
        <v>{5,1,3,10820149,3}}</v>
      </c>
      <c r="CK220" t="str">
        <f t="shared" si="50"/>
        <v/>
      </c>
      <c r="CL220" t="str">
        <f t="shared" si="50"/>
        <v>{{5,1,1,403952,0}|</v>
      </c>
      <c r="CM220" t="str">
        <f t="shared" si="50"/>
        <v>{5,1,2,504000,0}|</v>
      </c>
      <c r="CN220" t="str">
        <f t="shared" si="50"/>
        <v>{5,1,3,10820149,3}}</v>
      </c>
      <c r="CO220" t="str">
        <f t="shared" si="50"/>
        <v/>
      </c>
      <c r="CP220" t="str">
        <f t="shared" si="50"/>
        <v>{{5,1,1,403952,0}|</v>
      </c>
      <c r="CQ220" t="str">
        <f t="shared" si="50"/>
        <v>{5,1,2,504000,0}|</v>
      </c>
      <c r="CR220" t="str">
        <f t="shared" si="50"/>
        <v>{5,1,3,10820149,3}}</v>
      </c>
      <c r="CS220" t="str">
        <f t="shared" si="50"/>
        <v/>
      </c>
      <c r="CT220" t="str">
        <f t="shared" si="50"/>
        <v>{{5,1,1,403952,0}|</v>
      </c>
      <c r="CU220" t="str">
        <f t="shared" si="50"/>
        <v>{5,1,2,504000,0}|</v>
      </c>
      <c r="CV220" t="str">
        <f t="shared" si="50"/>
        <v>{5,1,3,10820149,3}}</v>
      </c>
    </row>
    <row r="221" spans="50:100" x14ac:dyDescent="0.15">
      <c r="AX221">
        <v>215</v>
      </c>
      <c r="AZ221">
        <f t="shared" si="51"/>
        <v>3</v>
      </c>
      <c r="BA221">
        <f t="shared" si="51"/>
        <v>1</v>
      </c>
      <c r="BB221">
        <f t="shared" si="51"/>
        <v>0.75</v>
      </c>
      <c r="BC221">
        <f t="shared" si="51"/>
        <v>0.75</v>
      </c>
      <c r="BE221">
        <v>500</v>
      </c>
      <c r="BF221">
        <v>500</v>
      </c>
      <c r="BG221">
        <v>500</v>
      </c>
      <c r="BH221">
        <v>500</v>
      </c>
      <c r="BN221">
        <f>'sheet1 (2)'!Y220</f>
        <v>5987149</v>
      </c>
      <c r="BO221">
        <f>'sheet1 (2)'!Z220</f>
        <v>6736800</v>
      </c>
      <c r="BP221">
        <f>'sheet1 (2)'!AA220</f>
        <v>144629328</v>
      </c>
      <c r="BR221">
        <f t="shared" si="46"/>
        <v>598714</v>
      </c>
      <c r="BS221">
        <f t="shared" si="46"/>
        <v>673680</v>
      </c>
      <c r="BT221">
        <f t="shared" si="46"/>
        <v>14462932</v>
      </c>
      <c r="BV221">
        <f t="shared" si="47"/>
        <v>598714</v>
      </c>
      <c r="BW221">
        <f t="shared" si="47"/>
        <v>673680</v>
      </c>
      <c r="BX221">
        <f t="shared" si="47"/>
        <v>14462932</v>
      </c>
      <c r="BZ221">
        <f t="shared" si="48"/>
        <v>598714</v>
      </c>
      <c r="CA221">
        <f t="shared" si="48"/>
        <v>673680</v>
      </c>
      <c r="CB221">
        <f t="shared" si="48"/>
        <v>14462932</v>
      </c>
      <c r="CD221">
        <f t="shared" si="49"/>
        <v>598714</v>
      </c>
      <c r="CE221">
        <f t="shared" si="49"/>
        <v>673680</v>
      </c>
      <c r="CF221">
        <f t="shared" si="49"/>
        <v>14462932</v>
      </c>
      <c r="CH221" t="str">
        <f t="shared" si="50"/>
        <v>{{5,1,1,598714,0}|</v>
      </c>
      <c r="CI221" t="str">
        <f t="shared" si="50"/>
        <v>{5,1,2,673680,0}|</v>
      </c>
      <c r="CJ221" t="str">
        <f t="shared" si="50"/>
        <v>{5,1,3,14462932,3}}</v>
      </c>
      <c r="CK221" t="str">
        <f t="shared" si="50"/>
        <v/>
      </c>
      <c r="CL221" t="str">
        <f t="shared" si="50"/>
        <v>{{5,1,1,598714,0}|</v>
      </c>
      <c r="CM221" t="str">
        <f t="shared" si="50"/>
        <v>{5,1,2,673680,0}|</v>
      </c>
      <c r="CN221" t="str">
        <f t="shared" si="50"/>
        <v>{5,1,3,14462932,3}}</v>
      </c>
      <c r="CO221" t="str">
        <f t="shared" si="50"/>
        <v/>
      </c>
      <c r="CP221" t="str">
        <f t="shared" si="50"/>
        <v>{{5,1,1,598714,0}|</v>
      </c>
      <c r="CQ221" t="str">
        <f t="shared" si="50"/>
        <v>{5,1,2,673680,0}|</v>
      </c>
      <c r="CR221" t="str">
        <f t="shared" si="50"/>
        <v>{5,1,3,14462932,3}}</v>
      </c>
      <c r="CS221" t="str">
        <f t="shared" si="50"/>
        <v/>
      </c>
      <c r="CT221" t="str">
        <f t="shared" si="50"/>
        <v>{{5,1,1,598714,0}|</v>
      </c>
      <c r="CU221" t="str">
        <f t="shared" si="50"/>
        <v>{5,1,2,673680,0}|</v>
      </c>
      <c r="CV221" t="str">
        <f t="shared" si="50"/>
        <v>{5,1,3,14462932,3}}</v>
      </c>
    </row>
    <row r="222" spans="50:100" x14ac:dyDescent="0.15">
      <c r="AX222">
        <v>216</v>
      </c>
      <c r="AZ222">
        <f t="shared" si="51"/>
        <v>1.5</v>
      </c>
      <c r="BA222">
        <f t="shared" si="51"/>
        <v>0.75</v>
      </c>
      <c r="BB222">
        <f t="shared" si="51"/>
        <v>0.5</v>
      </c>
      <c r="BC222">
        <f t="shared" si="51"/>
        <v>0</v>
      </c>
      <c r="BE222">
        <v>500</v>
      </c>
      <c r="BF222">
        <v>500</v>
      </c>
      <c r="BG222">
        <v>500</v>
      </c>
      <c r="BH222">
        <v>500</v>
      </c>
      <c r="BN222">
        <f>'sheet1 (2)'!Y221</f>
        <v>1577938</v>
      </c>
      <c r="BO222">
        <f>'sheet1 (2)'!Z221</f>
        <v>294000</v>
      </c>
      <c r="BP222">
        <f>'sheet1 (2)'!AA221</f>
        <v>6311753</v>
      </c>
      <c r="BR222">
        <f t="shared" si="46"/>
        <v>157793</v>
      </c>
      <c r="BS222">
        <f t="shared" si="46"/>
        <v>29400</v>
      </c>
      <c r="BT222">
        <f t="shared" si="46"/>
        <v>631175</v>
      </c>
      <c r="BV222">
        <f t="shared" si="47"/>
        <v>157793</v>
      </c>
      <c r="BW222">
        <f t="shared" si="47"/>
        <v>29400</v>
      </c>
      <c r="BX222">
        <f t="shared" si="47"/>
        <v>631175</v>
      </c>
      <c r="BZ222">
        <f t="shared" si="48"/>
        <v>157793</v>
      </c>
      <c r="CA222">
        <f t="shared" si="48"/>
        <v>29400</v>
      </c>
      <c r="CB222">
        <f t="shared" si="48"/>
        <v>631175</v>
      </c>
      <c r="CD222">
        <f t="shared" si="49"/>
        <v>157793</v>
      </c>
      <c r="CE222">
        <f t="shared" si="49"/>
        <v>29400</v>
      </c>
      <c r="CF222">
        <f t="shared" si="49"/>
        <v>631175</v>
      </c>
      <c r="CH222" t="str">
        <f t="shared" si="50"/>
        <v>{{5,1,1,157793,0}|</v>
      </c>
      <c r="CI222" t="str">
        <f t="shared" si="50"/>
        <v>{5,1,2,29400,0}|</v>
      </c>
      <c r="CJ222" t="str">
        <f t="shared" si="50"/>
        <v>{5,1,3,631175,3}}</v>
      </c>
      <c r="CK222" t="str">
        <f t="shared" si="50"/>
        <v/>
      </c>
      <c r="CL222" t="str">
        <f t="shared" si="50"/>
        <v>{{5,1,1,157793,0}|</v>
      </c>
      <c r="CM222" t="str">
        <f t="shared" si="50"/>
        <v>{5,1,2,29400,0}|</v>
      </c>
      <c r="CN222" t="str">
        <f t="shared" si="50"/>
        <v>{5,1,3,631175,3}}</v>
      </c>
      <c r="CO222" t="str">
        <f t="shared" si="50"/>
        <v/>
      </c>
      <c r="CP222" t="str">
        <f t="shared" si="50"/>
        <v>{{5,1,1,157793,0}|</v>
      </c>
      <c r="CQ222" t="str">
        <f t="shared" si="50"/>
        <v>{5,1,2,29400,0}|</v>
      </c>
      <c r="CR222" t="str">
        <f t="shared" si="50"/>
        <v>{5,1,3,631175,3}}</v>
      </c>
      <c r="CS222" t="str">
        <f t="shared" si="50"/>
        <v/>
      </c>
      <c r="CT222" t="str">
        <f t="shared" si="50"/>
        <v>{{5,1,1,157793,0}|</v>
      </c>
      <c r="CU222" t="str">
        <f t="shared" si="50"/>
        <v>{5,1,2,29400,0}|</v>
      </c>
      <c r="CV222" t="str">
        <f t="shared" si="50"/>
        <v>{5,1,3,631175,3}}</v>
      </c>
    </row>
    <row r="223" spans="50:100" x14ac:dyDescent="0.15">
      <c r="AX223">
        <v>217</v>
      </c>
      <c r="AZ223">
        <f t="shared" si="51"/>
        <v>1</v>
      </c>
      <c r="BA223">
        <f t="shared" si="51"/>
        <v>1</v>
      </c>
      <c r="BB223">
        <f t="shared" si="51"/>
        <v>0.75</v>
      </c>
      <c r="BC223">
        <f t="shared" si="51"/>
        <v>1.5</v>
      </c>
      <c r="BE223">
        <v>500</v>
      </c>
      <c r="BF223">
        <v>500</v>
      </c>
      <c r="BG223">
        <v>500</v>
      </c>
      <c r="BH223">
        <v>500</v>
      </c>
      <c r="BN223">
        <f>'sheet1 (2)'!Y222</f>
        <v>1420144</v>
      </c>
      <c r="BO223">
        <f>'sheet1 (2)'!Z222</f>
        <v>294000</v>
      </c>
      <c r="BP223">
        <f>'sheet1 (2)'!AA222</f>
        <v>6311753</v>
      </c>
      <c r="BR223">
        <f t="shared" si="46"/>
        <v>142014</v>
      </c>
      <c r="BS223">
        <f t="shared" si="46"/>
        <v>29400</v>
      </c>
      <c r="BT223">
        <f t="shared" si="46"/>
        <v>631175</v>
      </c>
      <c r="BV223">
        <f t="shared" si="47"/>
        <v>142014</v>
      </c>
      <c r="BW223">
        <f t="shared" si="47"/>
        <v>29400</v>
      </c>
      <c r="BX223">
        <f t="shared" si="47"/>
        <v>631175</v>
      </c>
      <c r="BZ223">
        <f t="shared" si="48"/>
        <v>142014</v>
      </c>
      <c r="CA223">
        <f t="shared" si="48"/>
        <v>29400</v>
      </c>
      <c r="CB223">
        <f t="shared" si="48"/>
        <v>631175</v>
      </c>
      <c r="CD223">
        <f t="shared" si="49"/>
        <v>142014</v>
      </c>
      <c r="CE223">
        <f t="shared" si="49"/>
        <v>29400</v>
      </c>
      <c r="CF223">
        <f t="shared" si="49"/>
        <v>631175</v>
      </c>
      <c r="CH223" t="str">
        <f t="shared" si="50"/>
        <v>{{5,1,1,142014,0}|</v>
      </c>
      <c r="CI223" t="str">
        <f t="shared" si="50"/>
        <v>{5,1,2,29400,0}|</v>
      </c>
      <c r="CJ223" t="str">
        <f t="shared" si="50"/>
        <v>{5,1,3,631175,3}}</v>
      </c>
      <c r="CK223" t="str">
        <f t="shared" si="50"/>
        <v/>
      </c>
      <c r="CL223" t="str">
        <f t="shared" si="50"/>
        <v>{{5,1,1,142014,0}|</v>
      </c>
      <c r="CM223" t="str">
        <f t="shared" si="50"/>
        <v>{5,1,2,29400,0}|</v>
      </c>
      <c r="CN223" t="str">
        <f t="shared" si="50"/>
        <v>{5,1,3,631175,3}}</v>
      </c>
      <c r="CO223" t="str">
        <f t="shared" si="50"/>
        <v/>
      </c>
      <c r="CP223" t="str">
        <f t="shared" si="50"/>
        <v>{{5,1,1,142014,0}|</v>
      </c>
      <c r="CQ223" t="str">
        <f t="shared" si="50"/>
        <v>{5,1,2,29400,0}|</v>
      </c>
      <c r="CR223" t="str">
        <f t="shared" si="50"/>
        <v>{5,1,3,631175,3}}</v>
      </c>
      <c r="CS223" t="str">
        <f t="shared" si="50"/>
        <v/>
      </c>
      <c r="CT223" t="str">
        <f t="shared" si="50"/>
        <v>{{5,1,1,142014,0}|</v>
      </c>
      <c r="CU223" t="str">
        <f t="shared" si="50"/>
        <v>{5,1,2,29400,0}|</v>
      </c>
      <c r="CV223" t="str">
        <f t="shared" si="50"/>
        <v>{5,1,3,631175,3}}</v>
      </c>
    </row>
    <row r="224" spans="50:100" x14ac:dyDescent="0.15">
      <c r="AX224">
        <v>218</v>
      </c>
      <c r="AZ224">
        <f t="shared" si="51"/>
        <v>0.5</v>
      </c>
      <c r="BA224">
        <f t="shared" si="51"/>
        <v>0.75</v>
      </c>
      <c r="BB224">
        <f t="shared" si="51"/>
        <v>0</v>
      </c>
      <c r="BC224">
        <f t="shared" si="51"/>
        <v>1.5</v>
      </c>
      <c r="BE224">
        <v>500</v>
      </c>
      <c r="BF224">
        <v>500</v>
      </c>
      <c r="BG224">
        <v>500</v>
      </c>
      <c r="BH224">
        <v>500</v>
      </c>
      <c r="BN224">
        <f>'sheet1 (2)'!Y223</f>
        <v>3029641</v>
      </c>
      <c r="BO224">
        <f>'sheet1 (2)'!Z223</f>
        <v>453600</v>
      </c>
      <c r="BP224">
        <f>'sheet1 (2)'!AA223</f>
        <v>9738134</v>
      </c>
      <c r="BR224">
        <f t="shared" si="46"/>
        <v>302964</v>
      </c>
      <c r="BS224">
        <f t="shared" si="46"/>
        <v>45360</v>
      </c>
      <c r="BT224">
        <f t="shared" si="46"/>
        <v>973813</v>
      </c>
      <c r="BV224">
        <f t="shared" si="47"/>
        <v>302964</v>
      </c>
      <c r="BW224">
        <f t="shared" si="47"/>
        <v>45360</v>
      </c>
      <c r="BX224">
        <f t="shared" si="47"/>
        <v>973813</v>
      </c>
      <c r="BZ224">
        <f t="shared" si="48"/>
        <v>302964</v>
      </c>
      <c r="CA224">
        <f t="shared" si="48"/>
        <v>45360</v>
      </c>
      <c r="CB224">
        <f t="shared" si="48"/>
        <v>973813</v>
      </c>
      <c r="CD224">
        <f t="shared" si="49"/>
        <v>302964</v>
      </c>
      <c r="CE224">
        <f t="shared" si="49"/>
        <v>45360</v>
      </c>
      <c r="CF224">
        <f t="shared" si="49"/>
        <v>973813</v>
      </c>
      <c r="CH224" t="str">
        <f t="shared" si="50"/>
        <v>{{5,1,1,302964,0}|</v>
      </c>
      <c r="CI224" t="str">
        <f t="shared" si="50"/>
        <v>{5,1,2,45360,0}|</v>
      </c>
      <c r="CJ224" t="str">
        <f t="shared" si="50"/>
        <v>{5,1,3,973813,3}}</v>
      </c>
      <c r="CK224" t="str">
        <f t="shared" si="50"/>
        <v/>
      </c>
      <c r="CL224" t="str">
        <f t="shared" si="50"/>
        <v>{{5,1,1,302964,0}|</v>
      </c>
      <c r="CM224" t="str">
        <f t="shared" si="50"/>
        <v>{5,1,2,45360,0}|</v>
      </c>
      <c r="CN224" t="str">
        <f t="shared" si="50"/>
        <v>{5,1,3,973813,3}}</v>
      </c>
      <c r="CO224" t="str">
        <f t="shared" si="50"/>
        <v/>
      </c>
      <c r="CP224" t="str">
        <f t="shared" si="50"/>
        <v>{{5,1,1,302964,0}|</v>
      </c>
      <c r="CQ224" t="str">
        <f t="shared" si="50"/>
        <v>{5,1,2,45360,0}|</v>
      </c>
      <c r="CR224" t="str">
        <f t="shared" si="50"/>
        <v>{5,1,3,973813,3}}</v>
      </c>
      <c r="CS224" t="str">
        <f t="shared" si="50"/>
        <v/>
      </c>
      <c r="CT224" t="str">
        <f t="shared" si="50"/>
        <v>{{5,1,1,302964,0}|</v>
      </c>
      <c r="CU224" t="str">
        <f t="shared" si="50"/>
        <v>{5,1,2,45360,0}|</v>
      </c>
      <c r="CV224" t="str">
        <f t="shared" si="50"/>
        <v>{5,1,3,973813,3}}</v>
      </c>
    </row>
    <row r="225" spans="50:100" x14ac:dyDescent="0.15">
      <c r="AX225">
        <v>219</v>
      </c>
      <c r="AZ225">
        <f t="shared" si="51"/>
        <v>0</v>
      </c>
      <c r="BA225">
        <f t="shared" si="51"/>
        <v>0.42857142857142855</v>
      </c>
      <c r="BB225">
        <f t="shared" si="51"/>
        <v>0.75</v>
      </c>
      <c r="BC225">
        <f t="shared" si="51"/>
        <v>3</v>
      </c>
      <c r="BE225">
        <v>500</v>
      </c>
      <c r="BF225">
        <v>500</v>
      </c>
      <c r="BG225">
        <v>500</v>
      </c>
      <c r="BH225">
        <v>500</v>
      </c>
      <c r="BN225">
        <f>'sheet1 (2)'!Y224</f>
        <v>4628619</v>
      </c>
      <c r="BO225">
        <f>'sheet1 (2)'!Z224</f>
        <v>588000</v>
      </c>
      <c r="BP225">
        <f>'sheet1 (2)'!AA224</f>
        <v>12623507</v>
      </c>
      <c r="BR225">
        <f t="shared" si="46"/>
        <v>462861</v>
      </c>
      <c r="BS225">
        <f t="shared" si="46"/>
        <v>58800</v>
      </c>
      <c r="BT225">
        <f t="shared" si="46"/>
        <v>1262350</v>
      </c>
      <c r="BV225">
        <f t="shared" si="47"/>
        <v>462861</v>
      </c>
      <c r="BW225">
        <f t="shared" si="47"/>
        <v>58800</v>
      </c>
      <c r="BX225">
        <f t="shared" si="47"/>
        <v>1262350</v>
      </c>
      <c r="BZ225">
        <f t="shared" si="48"/>
        <v>462861</v>
      </c>
      <c r="CA225">
        <f t="shared" si="48"/>
        <v>58800</v>
      </c>
      <c r="CB225">
        <f t="shared" si="48"/>
        <v>1262350</v>
      </c>
      <c r="CD225">
        <f t="shared" si="49"/>
        <v>462861</v>
      </c>
      <c r="CE225">
        <f t="shared" si="49"/>
        <v>58800</v>
      </c>
      <c r="CF225">
        <f t="shared" si="49"/>
        <v>1262350</v>
      </c>
      <c r="CH225" t="str">
        <f t="shared" si="50"/>
        <v>{{5,1,1,462861,0}|</v>
      </c>
      <c r="CI225" t="str">
        <f t="shared" si="50"/>
        <v>{5,1,2,58800,0}|</v>
      </c>
      <c r="CJ225" t="str">
        <f t="shared" si="50"/>
        <v>{5,1,3,1262350,3}}</v>
      </c>
      <c r="CK225" t="str">
        <f t="shared" si="50"/>
        <v/>
      </c>
      <c r="CL225" t="str">
        <f t="shared" si="50"/>
        <v>{{5,1,1,462861,0}|</v>
      </c>
      <c r="CM225" t="str">
        <f t="shared" si="50"/>
        <v>{5,1,2,58800,0}|</v>
      </c>
      <c r="CN225" t="str">
        <f t="shared" si="50"/>
        <v>{5,1,3,1262350,3}}</v>
      </c>
      <c r="CO225" t="str">
        <f t="shared" si="50"/>
        <v/>
      </c>
      <c r="CP225" t="str">
        <f t="shared" si="50"/>
        <v>{{5,1,1,462861,0}|</v>
      </c>
      <c r="CQ225" t="str">
        <f t="shared" si="50"/>
        <v>{5,1,2,58800,0}|</v>
      </c>
      <c r="CR225" t="str">
        <f t="shared" si="50"/>
        <v>{5,1,3,1262350,3}}</v>
      </c>
      <c r="CS225" t="str">
        <f t="shared" si="50"/>
        <v/>
      </c>
      <c r="CT225" t="str">
        <f t="shared" si="50"/>
        <v>{{5,1,1,462861,0}|</v>
      </c>
      <c r="CU225" t="str">
        <f t="shared" si="50"/>
        <v>{5,1,2,58800,0}|</v>
      </c>
      <c r="CV225" t="str">
        <f t="shared" si="50"/>
        <v>{5,1,3,1262350,3}}</v>
      </c>
    </row>
    <row r="226" spans="50:100" x14ac:dyDescent="0.15">
      <c r="AX226">
        <v>220</v>
      </c>
      <c r="AZ226">
        <f t="shared" si="51"/>
        <v>3</v>
      </c>
      <c r="BA226">
        <f t="shared" si="51"/>
        <v>0.75</v>
      </c>
      <c r="BB226">
        <f t="shared" si="51"/>
        <v>1.5</v>
      </c>
      <c r="BC226">
        <f t="shared" si="51"/>
        <v>0.6</v>
      </c>
      <c r="BE226">
        <v>500</v>
      </c>
      <c r="BF226">
        <v>500</v>
      </c>
      <c r="BG226">
        <v>500</v>
      </c>
      <c r="BH226">
        <v>500</v>
      </c>
      <c r="BN226">
        <f>'sheet1 (2)'!Y225</f>
        <v>6732537</v>
      </c>
      <c r="BO226">
        <f>'sheet1 (2)'!Z225</f>
        <v>4312000</v>
      </c>
      <c r="BP226">
        <f>'sheet1 (2)'!AA225</f>
        <v>92572387</v>
      </c>
      <c r="BR226">
        <f t="shared" si="46"/>
        <v>673253</v>
      </c>
      <c r="BS226">
        <f t="shared" si="46"/>
        <v>431200</v>
      </c>
      <c r="BT226">
        <f t="shared" si="46"/>
        <v>9257238</v>
      </c>
      <c r="BV226">
        <f t="shared" si="47"/>
        <v>673253</v>
      </c>
      <c r="BW226">
        <f t="shared" si="47"/>
        <v>431200</v>
      </c>
      <c r="BX226">
        <f t="shared" si="47"/>
        <v>9257238</v>
      </c>
      <c r="BZ226">
        <f t="shared" si="48"/>
        <v>673253</v>
      </c>
      <c r="CA226">
        <f t="shared" si="48"/>
        <v>431200</v>
      </c>
      <c r="CB226">
        <f t="shared" si="48"/>
        <v>9257238</v>
      </c>
      <c r="CD226">
        <f t="shared" si="49"/>
        <v>673253</v>
      </c>
      <c r="CE226">
        <f t="shared" si="49"/>
        <v>431200</v>
      </c>
      <c r="CF226">
        <f t="shared" si="49"/>
        <v>9257238</v>
      </c>
      <c r="CH226" t="str">
        <f t="shared" ref="CH226:CV242" si="52">BR$6&amp;BR226&amp;BR$5</f>
        <v>{{5,1,1,673253,0}|</v>
      </c>
      <c r="CI226" t="str">
        <f t="shared" si="52"/>
        <v>{5,1,2,431200,0}|</v>
      </c>
      <c r="CJ226" t="str">
        <f t="shared" si="52"/>
        <v>{5,1,3,9257238,3}}</v>
      </c>
      <c r="CK226" t="str">
        <f t="shared" si="52"/>
        <v/>
      </c>
      <c r="CL226" t="str">
        <f t="shared" si="52"/>
        <v>{{5,1,1,673253,0}|</v>
      </c>
      <c r="CM226" t="str">
        <f t="shared" si="52"/>
        <v>{5,1,2,431200,0}|</v>
      </c>
      <c r="CN226" t="str">
        <f t="shared" si="52"/>
        <v>{5,1,3,9257238,3}}</v>
      </c>
      <c r="CO226" t="str">
        <f t="shared" si="52"/>
        <v/>
      </c>
      <c r="CP226" t="str">
        <f t="shared" si="52"/>
        <v>{{5,1,1,673253,0}|</v>
      </c>
      <c r="CQ226" t="str">
        <f t="shared" si="52"/>
        <v>{5,1,2,431200,0}|</v>
      </c>
      <c r="CR226" t="str">
        <f t="shared" si="52"/>
        <v>{5,1,3,9257238,3}}</v>
      </c>
      <c r="CS226" t="str">
        <f t="shared" si="52"/>
        <v/>
      </c>
      <c r="CT226" t="str">
        <f t="shared" si="52"/>
        <v>{{5,1,1,673253,0}|</v>
      </c>
      <c r="CU226" t="str">
        <f t="shared" si="52"/>
        <v>{5,1,2,431200,0}|</v>
      </c>
      <c r="CV226" t="str">
        <f t="shared" si="52"/>
        <v>{5,1,3,9257238,3}}</v>
      </c>
    </row>
    <row r="227" spans="50:100" x14ac:dyDescent="0.15">
      <c r="AX227">
        <v>221</v>
      </c>
      <c r="AZ227">
        <f t="shared" si="51"/>
        <v>1.5</v>
      </c>
      <c r="BA227">
        <f t="shared" si="51"/>
        <v>1</v>
      </c>
      <c r="BB227">
        <f t="shared" si="51"/>
        <v>1.5</v>
      </c>
      <c r="BC227">
        <f t="shared" si="51"/>
        <v>0.6</v>
      </c>
      <c r="BE227">
        <v>500</v>
      </c>
      <c r="BF227">
        <v>500</v>
      </c>
      <c r="BG227">
        <v>500</v>
      </c>
      <c r="BH227">
        <v>500</v>
      </c>
      <c r="BN227">
        <f>'sheet1 (2)'!Y226</f>
        <v>10098805</v>
      </c>
      <c r="BO227">
        <f>'sheet1 (2)'!Z226</f>
        <v>4900000</v>
      </c>
      <c r="BP227">
        <f>'sheet1 (2)'!AA226</f>
        <v>105195895</v>
      </c>
      <c r="BR227">
        <f t="shared" si="46"/>
        <v>1009880</v>
      </c>
      <c r="BS227">
        <f t="shared" si="46"/>
        <v>490000</v>
      </c>
      <c r="BT227">
        <f t="shared" si="46"/>
        <v>10519589</v>
      </c>
      <c r="BV227">
        <f t="shared" si="47"/>
        <v>1009880</v>
      </c>
      <c r="BW227">
        <f t="shared" si="47"/>
        <v>490000</v>
      </c>
      <c r="BX227">
        <f t="shared" si="47"/>
        <v>10519589</v>
      </c>
      <c r="BZ227">
        <f t="shared" si="48"/>
        <v>1009880</v>
      </c>
      <c r="CA227">
        <f t="shared" si="48"/>
        <v>490000</v>
      </c>
      <c r="CB227">
        <f t="shared" si="48"/>
        <v>10519589</v>
      </c>
      <c r="CD227">
        <f t="shared" si="49"/>
        <v>1009880</v>
      </c>
      <c r="CE227">
        <f t="shared" si="49"/>
        <v>490000</v>
      </c>
      <c r="CF227">
        <f t="shared" si="49"/>
        <v>10519589</v>
      </c>
      <c r="CH227" t="str">
        <f t="shared" si="52"/>
        <v>{{5,1,1,1009880,0}|</v>
      </c>
      <c r="CI227" t="str">
        <f t="shared" si="52"/>
        <v>{5,1,2,490000,0}|</v>
      </c>
      <c r="CJ227" t="str">
        <f t="shared" si="52"/>
        <v>{5,1,3,10519589,3}}</v>
      </c>
      <c r="CK227" t="str">
        <f t="shared" si="52"/>
        <v/>
      </c>
      <c r="CL227" t="str">
        <f t="shared" si="52"/>
        <v>{{5,1,1,1009880,0}|</v>
      </c>
      <c r="CM227" t="str">
        <f t="shared" si="52"/>
        <v>{5,1,2,490000,0}|</v>
      </c>
      <c r="CN227" t="str">
        <f t="shared" si="52"/>
        <v>{5,1,3,10519589,3}}</v>
      </c>
      <c r="CO227" t="str">
        <f t="shared" si="52"/>
        <v/>
      </c>
      <c r="CP227" t="str">
        <f t="shared" si="52"/>
        <v>{{5,1,1,1009880,0}|</v>
      </c>
      <c r="CQ227" t="str">
        <f t="shared" si="52"/>
        <v>{5,1,2,490000,0}|</v>
      </c>
      <c r="CR227" t="str">
        <f t="shared" si="52"/>
        <v>{5,1,3,10519589,3}}</v>
      </c>
      <c r="CS227" t="str">
        <f t="shared" si="52"/>
        <v/>
      </c>
      <c r="CT227" t="str">
        <f t="shared" si="52"/>
        <v>{{5,1,1,1009880,0}|</v>
      </c>
      <c r="CU227" t="str">
        <f t="shared" si="52"/>
        <v>{5,1,2,490000,0}|</v>
      </c>
      <c r="CV227" t="str">
        <f t="shared" si="52"/>
        <v>{5,1,3,10519589,3}}</v>
      </c>
    </row>
    <row r="228" spans="50:100" x14ac:dyDescent="0.15">
      <c r="AX228">
        <v>222</v>
      </c>
      <c r="AZ228">
        <f t="shared" ref="AZ228:BC243" si="53">AZ168</f>
        <v>0</v>
      </c>
      <c r="BA228">
        <f t="shared" si="53"/>
        <v>0.75</v>
      </c>
      <c r="BB228">
        <f t="shared" si="53"/>
        <v>0.6</v>
      </c>
      <c r="BC228">
        <f t="shared" si="53"/>
        <v>1</v>
      </c>
      <c r="BE228">
        <v>500</v>
      </c>
      <c r="BF228">
        <v>500</v>
      </c>
      <c r="BG228">
        <v>500</v>
      </c>
      <c r="BH228">
        <v>500</v>
      </c>
      <c r="BN228">
        <f>'sheet1 (2)'!Y227</f>
        <v>23563880</v>
      </c>
      <c r="BO228">
        <f>'sheet1 (2)'!Z227</f>
        <v>31360000</v>
      </c>
      <c r="BP228">
        <f>'sheet1 (2)'!AA227</f>
        <v>673253731</v>
      </c>
      <c r="BR228">
        <f t="shared" si="46"/>
        <v>2356388</v>
      </c>
      <c r="BS228">
        <f t="shared" si="46"/>
        <v>3136000</v>
      </c>
      <c r="BT228">
        <f t="shared" si="46"/>
        <v>67325373</v>
      </c>
      <c r="BV228">
        <f t="shared" si="47"/>
        <v>2356388</v>
      </c>
      <c r="BW228">
        <f t="shared" si="47"/>
        <v>3136000</v>
      </c>
      <c r="BX228">
        <f t="shared" si="47"/>
        <v>67325373</v>
      </c>
      <c r="BZ228">
        <f t="shared" si="48"/>
        <v>2356388</v>
      </c>
      <c r="CA228">
        <f t="shared" si="48"/>
        <v>3136000</v>
      </c>
      <c r="CB228">
        <f t="shared" si="48"/>
        <v>67325373</v>
      </c>
      <c r="CD228">
        <f t="shared" si="49"/>
        <v>2356388</v>
      </c>
      <c r="CE228">
        <f t="shared" si="49"/>
        <v>3136000</v>
      </c>
      <c r="CF228">
        <f t="shared" si="49"/>
        <v>67325373</v>
      </c>
      <c r="CH228" t="str">
        <f t="shared" si="52"/>
        <v>{{5,1,1,2356388,0}|</v>
      </c>
      <c r="CI228" t="str">
        <f t="shared" si="52"/>
        <v>{5,1,2,3136000,0}|</v>
      </c>
      <c r="CJ228" t="str">
        <f t="shared" si="52"/>
        <v>{5,1,3,67325373,3}}</v>
      </c>
      <c r="CK228" t="str">
        <f t="shared" si="52"/>
        <v/>
      </c>
      <c r="CL228" t="str">
        <f t="shared" si="52"/>
        <v>{{5,1,1,2356388,0}|</v>
      </c>
      <c r="CM228" t="str">
        <f t="shared" si="52"/>
        <v>{5,1,2,3136000,0}|</v>
      </c>
      <c r="CN228" t="str">
        <f t="shared" si="52"/>
        <v>{5,1,3,67325373,3}}</v>
      </c>
      <c r="CO228" t="str">
        <f t="shared" si="52"/>
        <v/>
      </c>
      <c r="CP228" t="str">
        <f t="shared" si="52"/>
        <v>{{5,1,1,2356388,0}|</v>
      </c>
      <c r="CQ228" t="str">
        <f t="shared" si="52"/>
        <v>{5,1,2,3136000,0}|</v>
      </c>
      <c r="CR228" t="str">
        <f t="shared" si="52"/>
        <v>{5,1,3,67325373,3}}</v>
      </c>
      <c r="CS228" t="str">
        <f t="shared" si="52"/>
        <v/>
      </c>
      <c r="CT228" t="str">
        <f t="shared" si="52"/>
        <v>{{5,1,1,2356388,0}|</v>
      </c>
      <c r="CU228" t="str">
        <f t="shared" si="52"/>
        <v>{5,1,2,3136000,0}|</v>
      </c>
      <c r="CV228" t="str">
        <f t="shared" si="52"/>
        <v>{5,1,3,67325373,3}}</v>
      </c>
    </row>
    <row r="229" spans="50:100" x14ac:dyDescent="0.15">
      <c r="AX229">
        <v>223</v>
      </c>
      <c r="AZ229">
        <f t="shared" si="53"/>
        <v>0.75</v>
      </c>
      <c r="BA229">
        <f t="shared" si="53"/>
        <v>1</v>
      </c>
      <c r="BB229">
        <f t="shared" si="53"/>
        <v>1</v>
      </c>
      <c r="BC229">
        <f t="shared" si="53"/>
        <v>1.5</v>
      </c>
      <c r="BE229">
        <v>500</v>
      </c>
      <c r="BF229">
        <v>500</v>
      </c>
      <c r="BG229">
        <v>500</v>
      </c>
      <c r="BH229">
        <v>500</v>
      </c>
      <c r="BN229">
        <f>'sheet1 (2)'!Y228</f>
        <v>25006567</v>
      </c>
      <c r="BO229">
        <f>'sheet1 (2)'!Z228</f>
        <v>36400000</v>
      </c>
      <c r="BP229">
        <f>'sheet1 (2)'!AA228</f>
        <v>781455223</v>
      </c>
      <c r="BR229">
        <f t="shared" si="46"/>
        <v>2500656</v>
      </c>
      <c r="BS229">
        <f t="shared" si="46"/>
        <v>3640000</v>
      </c>
      <c r="BT229">
        <f t="shared" si="46"/>
        <v>78145522</v>
      </c>
      <c r="BV229">
        <f t="shared" si="47"/>
        <v>2500656</v>
      </c>
      <c r="BW229">
        <f t="shared" si="47"/>
        <v>3640000</v>
      </c>
      <c r="BX229">
        <f t="shared" si="47"/>
        <v>78145522</v>
      </c>
      <c r="BZ229">
        <f t="shared" si="48"/>
        <v>2500656</v>
      </c>
      <c r="CA229">
        <f t="shared" si="48"/>
        <v>3640000</v>
      </c>
      <c r="CB229">
        <f t="shared" si="48"/>
        <v>78145522</v>
      </c>
      <c r="CD229">
        <f t="shared" si="49"/>
        <v>2500656</v>
      </c>
      <c r="CE229">
        <f t="shared" si="49"/>
        <v>3640000</v>
      </c>
      <c r="CF229">
        <f t="shared" si="49"/>
        <v>78145522</v>
      </c>
      <c r="CH229" t="str">
        <f t="shared" si="52"/>
        <v>{{5,1,1,2500656,0}|</v>
      </c>
      <c r="CI229" t="str">
        <f t="shared" si="52"/>
        <v>{5,1,2,3640000,0}|</v>
      </c>
      <c r="CJ229" t="str">
        <f t="shared" si="52"/>
        <v>{5,1,3,78145522,3}}</v>
      </c>
      <c r="CK229" t="str">
        <f t="shared" si="52"/>
        <v/>
      </c>
      <c r="CL229" t="str">
        <f t="shared" si="52"/>
        <v>{{5,1,1,2500656,0}|</v>
      </c>
      <c r="CM229" t="str">
        <f t="shared" si="52"/>
        <v>{5,1,2,3640000,0}|</v>
      </c>
      <c r="CN229" t="str">
        <f t="shared" si="52"/>
        <v>{5,1,3,78145522,3}}</v>
      </c>
      <c r="CO229" t="str">
        <f t="shared" si="52"/>
        <v/>
      </c>
      <c r="CP229" t="str">
        <f t="shared" si="52"/>
        <v>{{5,1,1,2500656,0}|</v>
      </c>
      <c r="CQ229" t="str">
        <f t="shared" si="52"/>
        <v>{5,1,2,3640000,0}|</v>
      </c>
      <c r="CR229" t="str">
        <f t="shared" si="52"/>
        <v>{5,1,3,78145522,3}}</v>
      </c>
      <c r="CS229" t="str">
        <f t="shared" si="52"/>
        <v/>
      </c>
      <c r="CT229" t="str">
        <f t="shared" si="52"/>
        <v>{{5,1,1,2500656,0}|</v>
      </c>
      <c r="CU229" t="str">
        <f t="shared" si="52"/>
        <v>{5,1,2,3640000,0}|</v>
      </c>
      <c r="CV229" t="str">
        <f t="shared" si="52"/>
        <v>{5,1,3,78145522,3}}</v>
      </c>
    </row>
    <row r="230" spans="50:100" x14ac:dyDescent="0.15">
      <c r="AX230">
        <v>224</v>
      </c>
      <c r="AZ230">
        <f t="shared" si="53"/>
        <v>3</v>
      </c>
      <c r="BA230">
        <f t="shared" si="53"/>
        <v>1</v>
      </c>
      <c r="BB230">
        <f t="shared" si="53"/>
        <v>0.6</v>
      </c>
      <c r="BC230">
        <f t="shared" si="53"/>
        <v>1</v>
      </c>
      <c r="BE230">
        <v>500</v>
      </c>
      <c r="BF230">
        <v>500</v>
      </c>
      <c r="BG230">
        <v>500</v>
      </c>
      <c r="BH230">
        <v>500</v>
      </c>
      <c r="BN230">
        <f>'sheet1 (2)'!Y229</f>
        <v>23143096</v>
      </c>
      <c r="BO230">
        <f>'sheet1 (2)'!Z229</f>
        <v>38500000</v>
      </c>
      <c r="BP230">
        <f>'sheet1 (2)'!AA229</f>
        <v>826539178</v>
      </c>
      <c r="BR230">
        <f t="shared" si="46"/>
        <v>2314309</v>
      </c>
      <c r="BS230">
        <f t="shared" si="46"/>
        <v>3850000</v>
      </c>
      <c r="BT230">
        <f t="shared" si="46"/>
        <v>82653917</v>
      </c>
      <c r="BV230">
        <f t="shared" si="47"/>
        <v>2314309</v>
      </c>
      <c r="BW230">
        <f t="shared" si="47"/>
        <v>3850000</v>
      </c>
      <c r="BX230">
        <f t="shared" si="47"/>
        <v>82653917</v>
      </c>
      <c r="BZ230">
        <f t="shared" si="48"/>
        <v>2314309</v>
      </c>
      <c r="CA230">
        <f t="shared" si="48"/>
        <v>3850000</v>
      </c>
      <c r="CB230">
        <f t="shared" si="48"/>
        <v>82653917</v>
      </c>
      <c r="CD230">
        <f t="shared" si="49"/>
        <v>2314309</v>
      </c>
      <c r="CE230">
        <f t="shared" si="49"/>
        <v>3850000</v>
      </c>
      <c r="CF230">
        <f t="shared" si="49"/>
        <v>82653917</v>
      </c>
      <c r="CH230" t="str">
        <f t="shared" si="52"/>
        <v>{{5,1,1,2314309,0}|</v>
      </c>
      <c r="CI230" t="str">
        <f t="shared" si="52"/>
        <v>{5,1,2,3850000,0}|</v>
      </c>
      <c r="CJ230" t="str">
        <f t="shared" si="52"/>
        <v>{5,1,3,82653917,3}}</v>
      </c>
      <c r="CK230" t="str">
        <f t="shared" si="52"/>
        <v/>
      </c>
      <c r="CL230" t="str">
        <f t="shared" si="52"/>
        <v>{{5,1,1,2314309,0}|</v>
      </c>
      <c r="CM230" t="str">
        <f t="shared" si="52"/>
        <v>{5,1,2,3850000,0}|</v>
      </c>
      <c r="CN230" t="str">
        <f t="shared" si="52"/>
        <v>{5,1,3,82653917,3}}</v>
      </c>
      <c r="CO230" t="str">
        <f t="shared" si="52"/>
        <v/>
      </c>
      <c r="CP230" t="str">
        <f t="shared" si="52"/>
        <v>{{5,1,1,2314309,0}|</v>
      </c>
      <c r="CQ230" t="str">
        <f t="shared" si="52"/>
        <v>{5,1,2,3850000,0}|</v>
      </c>
      <c r="CR230" t="str">
        <f t="shared" si="52"/>
        <v>{5,1,3,82653917,3}}</v>
      </c>
      <c r="CS230" t="str">
        <f t="shared" si="52"/>
        <v/>
      </c>
      <c r="CT230" t="str">
        <f t="shared" si="52"/>
        <v>{{5,1,1,2314309,0}|</v>
      </c>
      <c r="CU230" t="str">
        <f t="shared" si="52"/>
        <v>{5,1,2,3850000,0}|</v>
      </c>
      <c r="CV230" t="str">
        <f t="shared" si="52"/>
        <v>{5,1,3,82653917,3}}</v>
      </c>
    </row>
    <row r="231" spans="50:100" x14ac:dyDescent="0.15">
      <c r="AX231">
        <v>225</v>
      </c>
      <c r="AZ231">
        <f t="shared" si="53"/>
        <v>1.5</v>
      </c>
      <c r="BA231">
        <f t="shared" si="53"/>
        <v>1.5</v>
      </c>
      <c r="BB231">
        <f t="shared" si="53"/>
        <v>0.375</v>
      </c>
      <c r="BC231">
        <f t="shared" si="53"/>
        <v>0</v>
      </c>
      <c r="BE231">
        <v>500</v>
      </c>
      <c r="BF231">
        <v>500</v>
      </c>
      <c r="BG231">
        <v>500</v>
      </c>
      <c r="BH231">
        <v>500</v>
      </c>
      <c r="BN231">
        <f>'sheet1 (2)'!Y230</f>
        <v>39673880</v>
      </c>
      <c r="BO231">
        <f>'sheet1 (2)'!Z230</f>
        <v>46200000</v>
      </c>
      <c r="BP231">
        <f>'sheet1 (2)'!AA230</f>
        <v>991847014</v>
      </c>
      <c r="BR231">
        <f t="shared" si="46"/>
        <v>3967388</v>
      </c>
      <c r="BS231">
        <f t="shared" si="46"/>
        <v>4620000</v>
      </c>
      <c r="BT231">
        <f t="shared" si="46"/>
        <v>99184701</v>
      </c>
      <c r="BV231">
        <f t="shared" si="47"/>
        <v>3967388</v>
      </c>
      <c r="BW231">
        <f t="shared" si="47"/>
        <v>4620000</v>
      </c>
      <c r="BX231">
        <f t="shared" si="47"/>
        <v>99184701</v>
      </c>
      <c r="BZ231">
        <f t="shared" si="48"/>
        <v>3967388</v>
      </c>
      <c r="CA231">
        <f t="shared" si="48"/>
        <v>4620000</v>
      </c>
      <c r="CB231">
        <f t="shared" si="48"/>
        <v>99184701</v>
      </c>
      <c r="CD231">
        <f t="shared" si="49"/>
        <v>3967388</v>
      </c>
      <c r="CE231">
        <f t="shared" si="49"/>
        <v>4620000</v>
      </c>
      <c r="CF231">
        <f t="shared" si="49"/>
        <v>99184701</v>
      </c>
      <c r="CH231" t="str">
        <f t="shared" si="52"/>
        <v>{{5,1,1,3967388,0}|</v>
      </c>
      <c r="CI231" t="str">
        <f t="shared" si="52"/>
        <v>{5,1,2,4620000,0}|</v>
      </c>
      <c r="CJ231" t="str">
        <f t="shared" si="52"/>
        <v>{5,1,3,99184701,3}}</v>
      </c>
      <c r="CK231" t="str">
        <f t="shared" si="52"/>
        <v/>
      </c>
      <c r="CL231" t="str">
        <f t="shared" si="52"/>
        <v>{{5,1,1,3967388,0}|</v>
      </c>
      <c r="CM231" t="str">
        <f t="shared" si="52"/>
        <v>{5,1,2,4620000,0}|</v>
      </c>
      <c r="CN231" t="str">
        <f t="shared" si="52"/>
        <v>{5,1,3,99184701,3}}</v>
      </c>
      <c r="CO231" t="str">
        <f t="shared" si="52"/>
        <v/>
      </c>
      <c r="CP231" t="str">
        <f t="shared" si="52"/>
        <v>{{5,1,1,3967388,0}|</v>
      </c>
      <c r="CQ231" t="str">
        <f t="shared" si="52"/>
        <v>{5,1,2,4620000,0}|</v>
      </c>
      <c r="CR231" t="str">
        <f t="shared" si="52"/>
        <v>{5,1,3,99184701,3}}</v>
      </c>
      <c r="CS231" t="str">
        <f t="shared" si="52"/>
        <v/>
      </c>
      <c r="CT231" t="str">
        <f t="shared" si="52"/>
        <v>{{5,1,1,3967388,0}|</v>
      </c>
      <c r="CU231" t="str">
        <f t="shared" si="52"/>
        <v>{5,1,2,4620000,0}|</v>
      </c>
      <c r="CV231" t="str">
        <f t="shared" si="52"/>
        <v>{5,1,3,99184701,3}}</v>
      </c>
    </row>
    <row r="232" spans="50:100" x14ac:dyDescent="0.15">
      <c r="AX232">
        <v>226</v>
      </c>
      <c r="AZ232">
        <f t="shared" si="53"/>
        <v>1.5</v>
      </c>
      <c r="BA232">
        <f t="shared" si="53"/>
        <v>0.375</v>
      </c>
      <c r="BB232">
        <f t="shared" si="53"/>
        <v>1.5</v>
      </c>
      <c r="BC232">
        <f t="shared" si="53"/>
        <v>0</v>
      </c>
      <c r="BE232">
        <v>500</v>
      </c>
      <c r="BF232">
        <v>500</v>
      </c>
      <c r="BG232">
        <v>500</v>
      </c>
      <c r="BH232">
        <v>500</v>
      </c>
      <c r="BN232">
        <f>'sheet1 (2)'!Y231</f>
        <v>37870522</v>
      </c>
      <c r="BO232">
        <f>'sheet1 (2)'!Z231</f>
        <v>40320000</v>
      </c>
      <c r="BP232">
        <f>'sheet1 (2)'!AA231</f>
        <v>865611940</v>
      </c>
      <c r="BR232">
        <f t="shared" si="46"/>
        <v>3787052</v>
      </c>
      <c r="BS232">
        <f t="shared" si="46"/>
        <v>4032000</v>
      </c>
      <c r="BT232">
        <f t="shared" si="46"/>
        <v>86561194</v>
      </c>
      <c r="BV232">
        <f t="shared" si="47"/>
        <v>3787052</v>
      </c>
      <c r="BW232">
        <f t="shared" si="47"/>
        <v>4032000</v>
      </c>
      <c r="BX232">
        <f t="shared" si="47"/>
        <v>86561194</v>
      </c>
      <c r="BZ232">
        <f t="shared" si="48"/>
        <v>3787052</v>
      </c>
      <c r="CA232">
        <f t="shared" si="48"/>
        <v>4032000</v>
      </c>
      <c r="CB232">
        <f t="shared" si="48"/>
        <v>86561194</v>
      </c>
      <c r="CD232">
        <f t="shared" si="49"/>
        <v>3787052</v>
      </c>
      <c r="CE232">
        <f t="shared" si="49"/>
        <v>4032000</v>
      </c>
      <c r="CF232">
        <f t="shared" si="49"/>
        <v>86561194</v>
      </c>
      <c r="CH232" t="str">
        <f t="shared" si="52"/>
        <v>{{5,1,1,3787052,0}|</v>
      </c>
      <c r="CI232" t="str">
        <f t="shared" si="52"/>
        <v>{5,1,2,4032000,0}|</v>
      </c>
      <c r="CJ232" t="str">
        <f t="shared" si="52"/>
        <v>{5,1,3,86561194,3}}</v>
      </c>
      <c r="CK232" t="str">
        <f t="shared" si="52"/>
        <v/>
      </c>
      <c r="CL232" t="str">
        <f t="shared" si="52"/>
        <v>{{5,1,1,3787052,0}|</v>
      </c>
      <c r="CM232" t="str">
        <f t="shared" si="52"/>
        <v>{5,1,2,4032000,0}|</v>
      </c>
      <c r="CN232" t="str">
        <f t="shared" si="52"/>
        <v>{5,1,3,86561194,3}}</v>
      </c>
      <c r="CO232" t="str">
        <f t="shared" si="52"/>
        <v/>
      </c>
      <c r="CP232" t="str">
        <f t="shared" si="52"/>
        <v>{{5,1,1,3787052,0}|</v>
      </c>
      <c r="CQ232" t="str">
        <f t="shared" si="52"/>
        <v>{5,1,2,4032000,0}|</v>
      </c>
      <c r="CR232" t="str">
        <f t="shared" si="52"/>
        <v>{5,1,3,86561194,3}}</v>
      </c>
      <c r="CS232" t="str">
        <f t="shared" si="52"/>
        <v/>
      </c>
      <c r="CT232" t="str">
        <f t="shared" si="52"/>
        <v>{{5,1,1,3787052,0}|</v>
      </c>
      <c r="CU232" t="str">
        <f t="shared" si="52"/>
        <v>{5,1,2,4032000,0}|</v>
      </c>
      <c r="CV232" t="str">
        <f t="shared" si="52"/>
        <v>{5,1,3,86561194,3}}</v>
      </c>
    </row>
    <row r="233" spans="50:100" x14ac:dyDescent="0.15">
      <c r="AX233">
        <v>227</v>
      </c>
      <c r="AZ233">
        <f t="shared" si="53"/>
        <v>0.75</v>
      </c>
      <c r="BA233">
        <f t="shared" si="53"/>
        <v>0.5</v>
      </c>
      <c r="BB233">
        <f t="shared" si="53"/>
        <v>3</v>
      </c>
      <c r="BC233">
        <f t="shared" si="53"/>
        <v>3</v>
      </c>
      <c r="BE233">
        <v>500</v>
      </c>
      <c r="BF233">
        <v>500</v>
      </c>
      <c r="BG233">
        <v>500</v>
      </c>
      <c r="BH233">
        <v>500</v>
      </c>
      <c r="BN233">
        <f>'sheet1 (2)'!Y232</f>
        <v>1998721</v>
      </c>
      <c r="BO233">
        <f>'sheet1 (2)'!Z232</f>
        <v>465500</v>
      </c>
      <c r="BP233">
        <f>'sheet1 (2)'!AA232</f>
        <v>9993609</v>
      </c>
      <c r="BR233">
        <f t="shared" si="46"/>
        <v>199872</v>
      </c>
      <c r="BS233">
        <f t="shared" si="46"/>
        <v>46550</v>
      </c>
      <c r="BT233">
        <f t="shared" si="46"/>
        <v>999360</v>
      </c>
      <c r="BV233">
        <f t="shared" si="47"/>
        <v>199872</v>
      </c>
      <c r="BW233">
        <f t="shared" si="47"/>
        <v>46550</v>
      </c>
      <c r="BX233">
        <f t="shared" si="47"/>
        <v>999360</v>
      </c>
      <c r="BZ233">
        <f t="shared" si="48"/>
        <v>199872</v>
      </c>
      <c r="CA233">
        <f t="shared" si="48"/>
        <v>46550</v>
      </c>
      <c r="CB233">
        <f t="shared" si="48"/>
        <v>999360</v>
      </c>
      <c r="CD233">
        <f t="shared" si="49"/>
        <v>199872</v>
      </c>
      <c r="CE233">
        <f t="shared" si="49"/>
        <v>46550</v>
      </c>
      <c r="CF233">
        <f t="shared" si="49"/>
        <v>999360</v>
      </c>
      <c r="CH233" t="str">
        <f t="shared" si="52"/>
        <v>{{5,1,1,199872,0}|</v>
      </c>
      <c r="CI233" t="str">
        <f t="shared" si="52"/>
        <v>{5,1,2,46550,0}|</v>
      </c>
      <c r="CJ233" t="str">
        <f t="shared" si="52"/>
        <v>{5,1,3,999360,3}}</v>
      </c>
      <c r="CK233" t="str">
        <f t="shared" si="52"/>
        <v/>
      </c>
      <c r="CL233" t="str">
        <f t="shared" si="52"/>
        <v>{{5,1,1,199872,0}|</v>
      </c>
      <c r="CM233" t="str">
        <f t="shared" si="52"/>
        <v>{5,1,2,46550,0}|</v>
      </c>
      <c r="CN233" t="str">
        <f t="shared" si="52"/>
        <v>{5,1,3,999360,3}}</v>
      </c>
      <c r="CO233" t="str">
        <f t="shared" si="52"/>
        <v/>
      </c>
      <c r="CP233" t="str">
        <f t="shared" si="52"/>
        <v>{{5,1,1,199872,0}|</v>
      </c>
      <c r="CQ233" t="str">
        <f t="shared" si="52"/>
        <v>{5,1,2,46550,0}|</v>
      </c>
      <c r="CR233" t="str">
        <f t="shared" si="52"/>
        <v>{5,1,3,999360,3}}</v>
      </c>
      <c r="CS233" t="str">
        <f t="shared" si="52"/>
        <v/>
      </c>
      <c r="CT233" t="str">
        <f t="shared" si="52"/>
        <v>{{5,1,1,199872,0}|</v>
      </c>
      <c r="CU233" t="str">
        <f t="shared" si="52"/>
        <v>{5,1,2,46550,0}|</v>
      </c>
      <c r="CV233" t="str">
        <f t="shared" si="52"/>
        <v>{5,1,3,999360,3}}</v>
      </c>
    </row>
    <row r="234" spans="50:100" x14ac:dyDescent="0.15">
      <c r="AX234">
        <v>228</v>
      </c>
      <c r="AZ234">
        <f t="shared" si="53"/>
        <v>0</v>
      </c>
      <c r="BA234">
        <f t="shared" si="53"/>
        <v>0.6</v>
      </c>
      <c r="BB234">
        <f t="shared" si="53"/>
        <v>0.6</v>
      </c>
      <c r="BC234">
        <f t="shared" si="53"/>
        <v>1.5</v>
      </c>
      <c r="BE234">
        <v>500</v>
      </c>
      <c r="BF234">
        <v>500</v>
      </c>
      <c r="BG234">
        <v>500</v>
      </c>
      <c r="BH234">
        <v>500</v>
      </c>
      <c r="BN234">
        <f>'sheet1 (2)'!Y233</f>
        <v>3191943</v>
      </c>
      <c r="BO234">
        <f>'sheet1 (2)'!Z233</f>
        <v>567000</v>
      </c>
      <c r="BP234">
        <f>'sheet1 (2)'!AA233</f>
        <v>12172667</v>
      </c>
      <c r="BR234">
        <f t="shared" si="46"/>
        <v>319194</v>
      </c>
      <c r="BS234">
        <f t="shared" si="46"/>
        <v>56700</v>
      </c>
      <c r="BT234">
        <f t="shared" si="46"/>
        <v>1217266</v>
      </c>
      <c r="BV234">
        <f t="shared" si="47"/>
        <v>319194</v>
      </c>
      <c r="BW234">
        <f t="shared" si="47"/>
        <v>56700</v>
      </c>
      <c r="BX234">
        <f t="shared" si="47"/>
        <v>1217266</v>
      </c>
      <c r="BZ234">
        <f t="shared" si="48"/>
        <v>319194</v>
      </c>
      <c r="CA234">
        <f t="shared" si="48"/>
        <v>56700</v>
      </c>
      <c r="CB234">
        <f t="shared" si="48"/>
        <v>1217266</v>
      </c>
      <c r="CD234">
        <f t="shared" si="49"/>
        <v>319194</v>
      </c>
      <c r="CE234">
        <f t="shared" si="49"/>
        <v>56700</v>
      </c>
      <c r="CF234">
        <f t="shared" si="49"/>
        <v>1217266</v>
      </c>
      <c r="CH234" t="str">
        <f t="shared" si="52"/>
        <v>{{5,1,1,319194,0}|</v>
      </c>
      <c r="CI234" t="str">
        <f t="shared" si="52"/>
        <v>{5,1,2,56700,0}|</v>
      </c>
      <c r="CJ234" t="str">
        <f t="shared" si="52"/>
        <v>{5,1,3,1217266,3}}</v>
      </c>
      <c r="CK234" t="str">
        <f t="shared" si="52"/>
        <v/>
      </c>
      <c r="CL234" t="str">
        <f t="shared" si="52"/>
        <v>{{5,1,1,319194,0}|</v>
      </c>
      <c r="CM234" t="str">
        <f t="shared" si="52"/>
        <v>{5,1,2,56700,0}|</v>
      </c>
      <c r="CN234" t="str">
        <f t="shared" si="52"/>
        <v>{5,1,3,1217266,3}}</v>
      </c>
      <c r="CO234" t="str">
        <f t="shared" si="52"/>
        <v/>
      </c>
      <c r="CP234" t="str">
        <f t="shared" si="52"/>
        <v>{{5,1,1,319194,0}|</v>
      </c>
      <c r="CQ234" t="str">
        <f t="shared" si="52"/>
        <v>{5,1,2,56700,0}|</v>
      </c>
      <c r="CR234" t="str">
        <f t="shared" si="52"/>
        <v>{5,1,3,1217266,3}}</v>
      </c>
      <c r="CS234" t="str">
        <f t="shared" si="52"/>
        <v/>
      </c>
      <c r="CT234" t="str">
        <f t="shared" si="52"/>
        <v>{{5,1,1,319194,0}|</v>
      </c>
      <c r="CU234" t="str">
        <f t="shared" si="52"/>
        <v>{5,1,2,56700,0}|</v>
      </c>
      <c r="CV234" t="str">
        <f t="shared" si="52"/>
        <v>{5,1,3,1217266,3}}</v>
      </c>
    </row>
    <row r="235" spans="50:100" x14ac:dyDescent="0.15">
      <c r="AX235">
        <v>229</v>
      </c>
      <c r="AZ235">
        <f t="shared" si="53"/>
        <v>1</v>
      </c>
      <c r="BA235">
        <f t="shared" si="53"/>
        <v>1</v>
      </c>
      <c r="BB235">
        <f t="shared" si="53"/>
        <v>1.5</v>
      </c>
      <c r="BC235">
        <f t="shared" si="53"/>
        <v>0.75</v>
      </c>
      <c r="BE235">
        <v>500</v>
      </c>
      <c r="BF235">
        <v>500</v>
      </c>
      <c r="BG235">
        <v>500</v>
      </c>
      <c r="BH235">
        <v>500</v>
      </c>
      <c r="BN235">
        <f>'sheet1 (2)'!Y234</f>
        <v>4965246</v>
      </c>
      <c r="BO235">
        <f>'sheet1 (2)'!Z234</f>
        <v>764400</v>
      </c>
      <c r="BP235">
        <f>'sheet1 (2)'!AA234</f>
        <v>16410559</v>
      </c>
      <c r="BR235">
        <f t="shared" si="46"/>
        <v>496524</v>
      </c>
      <c r="BS235">
        <f t="shared" si="46"/>
        <v>76440</v>
      </c>
      <c r="BT235">
        <f t="shared" si="46"/>
        <v>1641055</v>
      </c>
      <c r="BV235">
        <f t="shared" si="47"/>
        <v>496524</v>
      </c>
      <c r="BW235">
        <f t="shared" si="47"/>
        <v>76440</v>
      </c>
      <c r="BX235">
        <f t="shared" si="47"/>
        <v>1641055</v>
      </c>
      <c r="BZ235">
        <f t="shared" si="48"/>
        <v>496524</v>
      </c>
      <c r="CA235">
        <f t="shared" si="48"/>
        <v>76440</v>
      </c>
      <c r="CB235">
        <f t="shared" si="48"/>
        <v>1641055</v>
      </c>
      <c r="CD235">
        <f t="shared" si="49"/>
        <v>496524</v>
      </c>
      <c r="CE235">
        <f t="shared" si="49"/>
        <v>76440</v>
      </c>
      <c r="CF235">
        <f t="shared" si="49"/>
        <v>1641055</v>
      </c>
      <c r="CH235" t="str">
        <f t="shared" si="52"/>
        <v>{{5,1,1,496524,0}|</v>
      </c>
      <c r="CI235" t="str">
        <f t="shared" si="52"/>
        <v>{5,1,2,76440,0}|</v>
      </c>
      <c r="CJ235" t="str">
        <f t="shared" si="52"/>
        <v>{5,1,3,1641055,3}}</v>
      </c>
      <c r="CK235" t="str">
        <f t="shared" si="52"/>
        <v/>
      </c>
      <c r="CL235" t="str">
        <f t="shared" si="52"/>
        <v>{{5,1,1,496524,0}|</v>
      </c>
      <c r="CM235" t="str">
        <f t="shared" si="52"/>
        <v>{5,1,2,76440,0}|</v>
      </c>
      <c r="CN235" t="str">
        <f t="shared" si="52"/>
        <v>{5,1,3,1641055,3}}</v>
      </c>
      <c r="CO235" t="str">
        <f t="shared" si="52"/>
        <v/>
      </c>
      <c r="CP235" t="str">
        <f t="shared" si="52"/>
        <v>{{5,1,1,496524,0}|</v>
      </c>
      <c r="CQ235" t="str">
        <f t="shared" si="52"/>
        <v>{5,1,2,76440,0}|</v>
      </c>
      <c r="CR235" t="str">
        <f t="shared" si="52"/>
        <v>{5,1,3,1641055,3}}</v>
      </c>
      <c r="CS235" t="str">
        <f t="shared" si="52"/>
        <v/>
      </c>
      <c r="CT235" t="str">
        <f t="shared" si="52"/>
        <v>{{5,1,1,496524,0}|</v>
      </c>
      <c r="CU235" t="str">
        <f t="shared" si="52"/>
        <v>{5,1,2,76440,0}|</v>
      </c>
      <c r="CV235" t="str">
        <f t="shared" si="52"/>
        <v>{5,1,3,1641055,3}}</v>
      </c>
    </row>
    <row r="236" spans="50:100" x14ac:dyDescent="0.15">
      <c r="AX236">
        <v>230</v>
      </c>
      <c r="AZ236">
        <f t="shared" si="53"/>
        <v>1.5</v>
      </c>
      <c r="BA236">
        <f t="shared" si="53"/>
        <v>0.5</v>
      </c>
      <c r="BB236">
        <f t="shared" si="53"/>
        <v>1.5</v>
      </c>
      <c r="BC236">
        <f t="shared" si="53"/>
        <v>1.5</v>
      </c>
      <c r="BE236">
        <v>500</v>
      </c>
      <c r="BF236">
        <v>500</v>
      </c>
      <c r="BG236">
        <v>500</v>
      </c>
      <c r="BH236">
        <v>500</v>
      </c>
      <c r="BN236">
        <f>'sheet1 (2)'!Y235</f>
        <v>7321634</v>
      </c>
      <c r="BO236">
        <f>'sheet1 (2)'!Z235</f>
        <v>5821200</v>
      </c>
      <c r="BP236">
        <f>'sheet1 (2)'!AA235</f>
        <v>124972723</v>
      </c>
      <c r="BR236">
        <f t="shared" si="46"/>
        <v>732163</v>
      </c>
      <c r="BS236">
        <f t="shared" si="46"/>
        <v>582120</v>
      </c>
      <c r="BT236">
        <f t="shared" si="46"/>
        <v>12497272</v>
      </c>
      <c r="BV236">
        <f t="shared" si="47"/>
        <v>732163</v>
      </c>
      <c r="BW236">
        <f t="shared" si="47"/>
        <v>582120</v>
      </c>
      <c r="BX236">
        <f t="shared" si="47"/>
        <v>12497272</v>
      </c>
      <c r="BZ236">
        <f t="shared" si="48"/>
        <v>732163</v>
      </c>
      <c r="CA236">
        <f t="shared" si="48"/>
        <v>582120</v>
      </c>
      <c r="CB236">
        <f t="shared" si="48"/>
        <v>12497272</v>
      </c>
      <c r="CD236">
        <f t="shared" si="49"/>
        <v>732163</v>
      </c>
      <c r="CE236">
        <f t="shared" si="49"/>
        <v>582120</v>
      </c>
      <c r="CF236">
        <f t="shared" si="49"/>
        <v>12497272</v>
      </c>
      <c r="CH236" t="str">
        <f t="shared" si="52"/>
        <v>{{5,1,1,732163,0}|</v>
      </c>
      <c r="CI236" t="str">
        <f t="shared" si="52"/>
        <v>{5,1,2,582120,0}|</v>
      </c>
      <c r="CJ236" t="str">
        <f t="shared" si="52"/>
        <v>{5,1,3,12497272,3}}</v>
      </c>
      <c r="CK236" t="str">
        <f t="shared" si="52"/>
        <v/>
      </c>
      <c r="CL236" t="str">
        <f t="shared" si="52"/>
        <v>{{5,1,1,732163,0}|</v>
      </c>
      <c r="CM236" t="str">
        <f t="shared" si="52"/>
        <v>{5,1,2,582120,0}|</v>
      </c>
      <c r="CN236" t="str">
        <f t="shared" si="52"/>
        <v>{5,1,3,12497272,3}}</v>
      </c>
      <c r="CO236" t="str">
        <f t="shared" si="52"/>
        <v/>
      </c>
      <c r="CP236" t="str">
        <f t="shared" si="52"/>
        <v>{{5,1,1,732163,0}|</v>
      </c>
      <c r="CQ236" t="str">
        <f t="shared" si="52"/>
        <v>{5,1,2,582120,0}|</v>
      </c>
      <c r="CR236" t="str">
        <f t="shared" si="52"/>
        <v>{5,1,3,12497272,3}}</v>
      </c>
      <c r="CS236" t="str">
        <f t="shared" si="52"/>
        <v/>
      </c>
      <c r="CT236" t="str">
        <f t="shared" si="52"/>
        <v>{{5,1,1,732163,0}|</v>
      </c>
      <c r="CU236" t="str">
        <f t="shared" si="52"/>
        <v>{5,1,2,582120,0}|</v>
      </c>
      <c r="CV236" t="str">
        <f t="shared" si="52"/>
        <v>{5,1,3,12497272,3}}</v>
      </c>
    </row>
    <row r="237" spans="50:100" x14ac:dyDescent="0.15">
      <c r="AX237">
        <v>231</v>
      </c>
      <c r="AZ237">
        <f t="shared" si="53"/>
        <v>1.5</v>
      </c>
      <c r="BA237">
        <f t="shared" si="53"/>
        <v>0.6</v>
      </c>
      <c r="BB237">
        <f t="shared" si="53"/>
        <v>1.5</v>
      </c>
      <c r="BC237">
        <f t="shared" si="53"/>
        <v>1</v>
      </c>
      <c r="BE237">
        <v>500</v>
      </c>
      <c r="BF237">
        <v>500</v>
      </c>
      <c r="BG237">
        <v>500</v>
      </c>
      <c r="BH237">
        <v>500</v>
      </c>
      <c r="BN237">
        <f>'sheet1 (2)'!Y236</f>
        <v>11108686</v>
      </c>
      <c r="BO237">
        <f>'sheet1 (2)'!Z236</f>
        <v>6860000</v>
      </c>
      <c r="BP237">
        <f>'sheet1 (2)'!AA236</f>
        <v>147274253</v>
      </c>
      <c r="BR237">
        <f t="shared" si="46"/>
        <v>1110868</v>
      </c>
      <c r="BS237">
        <f t="shared" si="46"/>
        <v>686000</v>
      </c>
      <c r="BT237">
        <f t="shared" si="46"/>
        <v>14727425</v>
      </c>
      <c r="BV237">
        <f t="shared" si="47"/>
        <v>1110868</v>
      </c>
      <c r="BW237">
        <f t="shared" si="47"/>
        <v>686000</v>
      </c>
      <c r="BX237">
        <f t="shared" si="47"/>
        <v>14727425</v>
      </c>
      <c r="BZ237">
        <f t="shared" si="48"/>
        <v>1110868</v>
      </c>
      <c r="CA237">
        <f t="shared" si="48"/>
        <v>686000</v>
      </c>
      <c r="CB237">
        <f t="shared" si="48"/>
        <v>14727425</v>
      </c>
      <c r="CD237">
        <f t="shared" si="49"/>
        <v>1110868</v>
      </c>
      <c r="CE237">
        <f t="shared" si="49"/>
        <v>686000</v>
      </c>
      <c r="CF237">
        <f t="shared" si="49"/>
        <v>14727425</v>
      </c>
      <c r="CH237" t="str">
        <f t="shared" si="52"/>
        <v>{{5,1,1,1110868,0}|</v>
      </c>
      <c r="CI237" t="str">
        <f t="shared" si="52"/>
        <v>{5,1,2,686000,0}|</v>
      </c>
      <c r="CJ237" t="str">
        <f t="shared" si="52"/>
        <v>{5,1,3,14727425,3}}</v>
      </c>
      <c r="CK237" t="str">
        <f t="shared" si="52"/>
        <v/>
      </c>
      <c r="CL237" t="str">
        <f t="shared" si="52"/>
        <v>{{5,1,1,1110868,0}|</v>
      </c>
      <c r="CM237" t="str">
        <f t="shared" si="52"/>
        <v>{5,1,2,686000,0}|</v>
      </c>
      <c r="CN237" t="str">
        <f t="shared" si="52"/>
        <v>{5,1,3,14727425,3}}</v>
      </c>
      <c r="CO237" t="str">
        <f t="shared" si="52"/>
        <v/>
      </c>
      <c r="CP237" t="str">
        <f t="shared" si="52"/>
        <v>{{5,1,1,1110868,0}|</v>
      </c>
      <c r="CQ237" t="str">
        <f t="shared" si="52"/>
        <v>{5,1,2,686000,0}|</v>
      </c>
      <c r="CR237" t="str">
        <f t="shared" si="52"/>
        <v>{5,1,3,14727425,3}}</v>
      </c>
      <c r="CS237" t="str">
        <f t="shared" si="52"/>
        <v/>
      </c>
      <c r="CT237" t="str">
        <f t="shared" si="52"/>
        <v>{{5,1,1,1110868,0}|</v>
      </c>
      <c r="CU237" t="str">
        <f t="shared" si="52"/>
        <v>{5,1,2,686000,0}|</v>
      </c>
      <c r="CV237" t="str">
        <f t="shared" si="52"/>
        <v>{5,1,3,14727425,3}}</v>
      </c>
    </row>
    <row r="238" spans="50:100" x14ac:dyDescent="0.15">
      <c r="AX238">
        <v>232</v>
      </c>
      <c r="AZ238">
        <f t="shared" si="53"/>
        <v>1</v>
      </c>
      <c r="BA238">
        <f t="shared" si="53"/>
        <v>0.75</v>
      </c>
      <c r="BB238">
        <f t="shared" si="53"/>
        <v>1</v>
      </c>
      <c r="BC238">
        <f t="shared" si="53"/>
        <v>1.5</v>
      </c>
      <c r="BE238">
        <v>500</v>
      </c>
      <c r="BF238">
        <v>500</v>
      </c>
      <c r="BG238">
        <v>500</v>
      </c>
      <c r="BH238">
        <v>500</v>
      </c>
      <c r="BN238">
        <f>'sheet1 (2)'!Y237</f>
        <v>26130660</v>
      </c>
      <c r="BO238">
        <f>'sheet1 (2)'!Z237</f>
        <v>45472000</v>
      </c>
      <c r="BP238">
        <f>'sheet1 (2)'!AA237</f>
        <v>976217910</v>
      </c>
      <c r="BR238">
        <f t="shared" si="46"/>
        <v>2613066</v>
      </c>
      <c r="BS238">
        <f t="shared" si="46"/>
        <v>4547200</v>
      </c>
      <c r="BT238">
        <f t="shared" si="46"/>
        <v>97621791</v>
      </c>
      <c r="BV238">
        <f t="shared" si="47"/>
        <v>2613066</v>
      </c>
      <c r="BW238">
        <f t="shared" si="47"/>
        <v>4547200</v>
      </c>
      <c r="BX238">
        <f t="shared" si="47"/>
        <v>97621791</v>
      </c>
      <c r="BZ238">
        <f t="shared" si="48"/>
        <v>2613066</v>
      </c>
      <c r="CA238">
        <f t="shared" si="48"/>
        <v>4547200</v>
      </c>
      <c r="CB238">
        <f t="shared" si="48"/>
        <v>97621791</v>
      </c>
      <c r="CD238">
        <f t="shared" si="49"/>
        <v>2613066</v>
      </c>
      <c r="CE238">
        <f t="shared" si="49"/>
        <v>4547200</v>
      </c>
      <c r="CF238">
        <f t="shared" si="49"/>
        <v>97621791</v>
      </c>
      <c r="CH238" t="str">
        <f t="shared" si="52"/>
        <v>{{5,1,1,2613066,0}|</v>
      </c>
      <c r="CI238" t="str">
        <f t="shared" si="52"/>
        <v>{5,1,2,4547200,0}|</v>
      </c>
      <c r="CJ238" t="str">
        <f t="shared" si="52"/>
        <v>{5,1,3,97621791,3}}</v>
      </c>
      <c r="CK238" t="str">
        <f t="shared" si="52"/>
        <v/>
      </c>
      <c r="CL238" t="str">
        <f t="shared" si="52"/>
        <v>{{5,1,1,2613066,0}|</v>
      </c>
      <c r="CM238" t="str">
        <f t="shared" si="52"/>
        <v>{5,1,2,4547200,0}|</v>
      </c>
      <c r="CN238" t="str">
        <f t="shared" si="52"/>
        <v>{5,1,3,97621791,3}}</v>
      </c>
      <c r="CO238" t="str">
        <f t="shared" si="52"/>
        <v/>
      </c>
      <c r="CP238" t="str">
        <f t="shared" si="52"/>
        <v>{{5,1,1,2613066,0}|</v>
      </c>
      <c r="CQ238" t="str">
        <f t="shared" si="52"/>
        <v>{5,1,2,4547200,0}|</v>
      </c>
      <c r="CR238" t="str">
        <f t="shared" si="52"/>
        <v>{5,1,3,97621791,3}}</v>
      </c>
      <c r="CS238" t="str">
        <f t="shared" si="52"/>
        <v/>
      </c>
      <c r="CT238" t="str">
        <f t="shared" si="52"/>
        <v>{{5,1,1,2613066,0}|</v>
      </c>
      <c r="CU238" t="str">
        <f t="shared" si="52"/>
        <v>{5,1,2,4547200,0}|</v>
      </c>
      <c r="CV238" t="str">
        <f t="shared" si="52"/>
        <v>{5,1,3,97621791,3}}</v>
      </c>
    </row>
    <row r="239" spans="50:100" x14ac:dyDescent="0.15">
      <c r="AX239">
        <v>233</v>
      </c>
      <c r="AZ239">
        <f t="shared" si="53"/>
        <v>1.5</v>
      </c>
      <c r="BA239">
        <f t="shared" si="53"/>
        <v>3</v>
      </c>
      <c r="BB239">
        <f t="shared" si="53"/>
        <v>3</v>
      </c>
      <c r="BC239">
        <f t="shared" si="53"/>
        <v>0.375</v>
      </c>
      <c r="BE239">
        <v>500</v>
      </c>
      <c r="BF239">
        <v>500</v>
      </c>
      <c r="BG239">
        <v>500</v>
      </c>
      <c r="BH239">
        <v>500</v>
      </c>
      <c r="BN239">
        <f>'sheet1 (2)'!Y238</f>
        <v>27976096</v>
      </c>
      <c r="BO239">
        <f>'sheet1 (2)'!Z238</f>
        <v>54600000</v>
      </c>
      <c r="BP239">
        <f>'sheet1 (2)'!AA238</f>
        <v>1172182835</v>
      </c>
      <c r="BR239">
        <f t="shared" si="46"/>
        <v>2797609</v>
      </c>
      <c r="BS239">
        <f t="shared" si="46"/>
        <v>5460000</v>
      </c>
      <c r="BT239">
        <f t="shared" si="46"/>
        <v>117218283</v>
      </c>
      <c r="BV239">
        <f t="shared" si="47"/>
        <v>2797609</v>
      </c>
      <c r="BW239">
        <f t="shared" si="47"/>
        <v>5460000</v>
      </c>
      <c r="BX239">
        <f t="shared" si="47"/>
        <v>117218283</v>
      </c>
      <c r="BZ239">
        <f t="shared" si="48"/>
        <v>2797609</v>
      </c>
      <c r="CA239">
        <f t="shared" si="48"/>
        <v>5460000</v>
      </c>
      <c r="CB239">
        <f t="shared" si="48"/>
        <v>117218283</v>
      </c>
      <c r="CD239">
        <f t="shared" si="49"/>
        <v>2797609</v>
      </c>
      <c r="CE239">
        <f t="shared" si="49"/>
        <v>5460000</v>
      </c>
      <c r="CF239">
        <f t="shared" si="49"/>
        <v>117218283</v>
      </c>
      <c r="CH239" t="str">
        <f t="shared" si="52"/>
        <v>{{5,1,1,2797609,0}|</v>
      </c>
      <c r="CI239" t="str">
        <f t="shared" si="52"/>
        <v>{5,1,2,5460000,0}|</v>
      </c>
      <c r="CJ239" t="str">
        <f t="shared" si="52"/>
        <v>{5,1,3,117218283,3}}</v>
      </c>
      <c r="CK239" t="str">
        <f t="shared" si="52"/>
        <v/>
      </c>
      <c r="CL239" t="str">
        <f t="shared" si="52"/>
        <v>{{5,1,1,2797609,0}|</v>
      </c>
      <c r="CM239" t="str">
        <f t="shared" si="52"/>
        <v>{5,1,2,5460000,0}|</v>
      </c>
      <c r="CN239" t="str">
        <f t="shared" si="52"/>
        <v>{5,1,3,117218283,3}}</v>
      </c>
      <c r="CO239" t="str">
        <f t="shared" si="52"/>
        <v/>
      </c>
      <c r="CP239" t="str">
        <f t="shared" si="52"/>
        <v>{{5,1,1,2797609,0}|</v>
      </c>
      <c r="CQ239" t="str">
        <f t="shared" si="52"/>
        <v>{5,1,2,5460000,0}|</v>
      </c>
      <c r="CR239" t="str">
        <f t="shared" si="52"/>
        <v>{5,1,3,117218283,3}}</v>
      </c>
      <c r="CS239" t="str">
        <f t="shared" si="52"/>
        <v/>
      </c>
      <c r="CT239" t="str">
        <f t="shared" si="52"/>
        <v>{{5,1,1,2797609,0}|</v>
      </c>
      <c r="CU239" t="str">
        <f t="shared" si="52"/>
        <v>{5,1,2,5460000,0}|</v>
      </c>
      <c r="CV239" t="str">
        <f t="shared" si="52"/>
        <v>{5,1,3,117218283,3}}</v>
      </c>
    </row>
    <row r="240" spans="50:100" x14ac:dyDescent="0.15">
      <c r="AX240">
        <v>234</v>
      </c>
      <c r="AZ240">
        <f t="shared" si="53"/>
        <v>3</v>
      </c>
      <c r="BA240">
        <f t="shared" si="53"/>
        <v>0.75</v>
      </c>
      <c r="BB240">
        <f t="shared" si="53"/>
        <v>0.6</v>
      </c>
      <c r="BC240">
        <f t="shared" si="53"/>
        <v>1.5</v>
      </c>
      <c r="BE240">
        <v>500</v>
      </c>
      <c r="BF240">
        <v>500</v>
      </c>
      <c r="BG240">
        <v>500</v>
      </c>
      <c r="BH240">
        <v>500</v>
      </c>
      <c r="BN240">
        <f>'sheet1 (2)'!Y239</f>
        <v>26151699</v>
      </c>
      <c r="BO240">
        <f>'sheet1 (2)'!Z239</f>
        <v>59675000</v>
      </c>
      <c r="BP240">
        <f>'sheet1 (2)'!AA239</f>
        <v>1281135727</v>
      </c>
      <c r="BR240">
        <f t="shared" si="46"/>
        <v>2615169</v>
      </c>
      <c r="BS240">
        <f t="shared" si="46"/>
        <v>5967500</v>
      </c>
      <c r="BT240">
        <f t="shared" si="46"/>
        <v>128113572</v>
      </c>
      <c r="BV240">
        <f t="shared" si="47"/>
        <v>2615169</v>
      </c>
      <c r="BW240">
        <f t="shared" si="47"/>
        <v>5967500</v>
      </c>
      <c r="BX240">
        <f t="shared" si="47"/>
        <v>128113572</v>
      </c>
      <c r="BZ240">
        <f t="shared" si="48"/>
        <v>2615169</v>
      </c>
      <c r="CA240">
        <f t="shared" si="48"/>
        <v>5967500</v>
      </c>
      <c r="CB240">
        <f t="shared" si="48"/>
        <v>128113572</v>
      </c>
      <c r="CD240">
        <f t="shared" si="49"/>
        <v>2615169</v>
      </c>
      <c r="CE240">
        <f t="shared" si="49"/>
        <v>5967500</v>
      </c>
      <c r="CF240">
        <f t="shared" si="49"/>
        <v>128113572</v>
      </c>
      <c r="CH240" t="str">
        <f t="shared" si="52"/>
        <v>{{5,1,1,2615169,0}|</v>
      </c>
      <c r="CI240" t="str">
        <f t="shared" si="52"/>
        <v>{5,1,2,5967500,0}|</v>
      </c>
      <c r="CJ240" t="str">
        <f t="shared" si="52"/>
        <v>{5,1,3,128113572,3}}</v>
      </c>
      <c r="CK240" t="str">
        <f t="shared" si="52"/>
        <v/>
      </c>
      <c r="CL240" t="str">
        <f t="shared" si="52"/>
        <v>{{5,1,1,2615169,0}|</v>
      </c>
      <c r="CM240" t="str">
        <f t="shared" si="52"/>
        <v>{5,1,2,5967500,0}|</v>
      </c>
      <c r="CN240" t="str">
        <f t="shared" si="52"/>
        <v>{5,1,3,128113572,3}}</v>
      </c>
      <c r="CO240" t="str">
        <f t="shared" si="52"/>
        <v/>
      </c>
      <c r="CP240" t="str">
        <f t="shared" si="52"/>
        <v>{{5,1,1,2615169,0}|</v>
      </c>
      <c r="CQ240" t="str">
        <f t="shared" si="52"/>
        <v>{5,1,2,5967500,0}|</v>
      </c>
      <c r="CR240" t="str">
        <f t="shared" si="52"/>
        <v>{5,1,3,128113572,3}}</v>
      </c>
      <c r="CS240" t="str">
        <f t="shared" si="52"/>
        <v/>
      </c>
      <c r="CT240" t="str">
        <f t="shared" si="52"/>
        <v>{{5,1,1,2615169,0}|</v>
      </c>
      <c r="CU240" t="str">
        <f t="shared" si="52"/>
        <v>{5,1,2,5967500,0}|</v>
      </c>
      <c r="CV240" t="str">
        <f t="shared" si="52"/>
        <v>{5,1,3,128113572,3}}</v>
      </c>
    </row>
    <row r="241" spans="50:100" x14ac:dyDescent="0.15">
      <c r="AX241">
        <v>235</v>
      </c>
      <c r="AZ241">
        <f t="shared" si="53"/>
        <v>1</v>
      </c>
      <c r="BA241">
        <f t="shared" si="53"/>
        <v>0.75</v>
      </c>
      <c r="BB241">
        <f t="shared" si="53"/>
        <v>0.75</v>
      </c>
      <c r="BC241">
        <f t="shared" si="53"/>
        <v>3</v>
      </c>
      <c r="BE241">
        <v>500</v>
      </c>
      <c r="BF241">
        <v>500</v>
      </c>
      <c r="BG241">
        <v>500</v>
      </c>
      <c r="BH241">
        <v>500</v>
      </c>
      <c r="BN241">
        <f>'sheet1 (2)'!Y240</f>
        <v>45228223</v>
      </c>
      <c r="BO241">
        <f>'sheet1 (2)'!Z240</f>
        <v>73920000</v>
      </c>
      <c r="BP241">
        <f>'sheet1 (2)'!AA240</f>
        <v>1586955223</v>
      </c>
      <c r="BR241">
        <f t="shared" si="46"/>
        <v>4522822</v>
      </c>
      <c r="BS241">
        <f t="shared" si="46"/>
        <v>7392000</v>
      </c>
      <c r="BT241">
        <f t="shared" si="46"/>
        <v>158695522</v>
      </c>
      <c r="BV241">
        <f t="shared" si="47"/>
        <v>4522822</v>
      </c>
      <c r="BW241">
        <f t="shared" si="47"/>
        <v>7392000</v>
      </c>
      <c r="BX241">
        <f t="shared" si="47"/>
        <v>158695522</v>
      </c>
      <c r="BZ241">
        <f t="shared" si="48"/>
        <v>4522822</v>
      </c>
      <c r="CA241">
        <f t="shared" si="48"/>
        <v>7392000</v>
      </c>
      <c r="CB241">
        <f t="shared" si="48"/>
        <v>158695522</v>
      </c>
      <c r="CD241">
        <f t="shared" si="49"/>
        <v>4522822</v>
      </c>
      <c r="CE241">
        <f t="shared" si="49"/>
        <v>7392000</v>
      </c>
      <c r="CF241">
        <f t="shared" si="49"/>
        <v>158695522</v>
      </c>
      <c r="CH241" t="str">
        <f t="shared" si="52"/>
        <v>{{5,1,1,4522822,0}|</v>
      </c>
      <c r="CI241" t="str">
        <f t="shared" si="52"/>
        <v>{5,1,2,7392000,0}|</v>
      </c>
      <c r="CJ241" t="str">
        <f t="shared" si="52"/>
        <v>{5,1,3,158695522,3}}</v>
      </c>
      <c r="CK241" t="str">
        <f t="shared" si="52"/>
        <v/>
      </c>
      <c r="CL241" t="str">
        <f t="shared" si="52"/>
        <v>{{5,1,1,4522822,0}|</v>
      </c>
      <c r="CM241" t="str">
        <f t="shared" si="52"/>
        <v>{5,1,2,7392000,0}|</v>
      </c>
      <c r="CN241" t="str">
        <f t="shared" si="52"/>
        <v>{5,1,3,158695522,3}}</v>
      </c>
      <c r="CO241" t="str">
        <f t="shared" si="52"/>
        <v/>
      </c>
      <c r="CP241" t="str">
        <f t="shared" si="52"/>
        <v>{{5,1,1,4522822,0}|</v>
      </c>
      <c r="CQ241" t="str">
        <f t="shared" si="52"/>
        <v>{5,1,2,7392000,0}|</v>
      </c>
      <c r="CR241" t="str">
        <f t="shared" si="52"/>
        <v>{5,1,3,158695522,3}}</v>
      </c>
      <c r="CS241" t="str">
        <f t="shared" si="52"/>
        <v/>
      </c>
      <c r="CT241" t="str">
        <f t="shared" si="52"/>
        <v>{{5,1,1,4522822,0}|</v>
      </c>
      <c r="CU241" t="str">
        <f t="shared" si="52"/>
        <v>{5,1,2,7392000,0}|</v>
      </c>
      <c r="CV241" t="str">
        <f t="shared" si="52"/>
        <v>{5,1,3,158695522,3}}</v>
      </c>
    </row>
    <row r="242" spans="50:100" x14ac:dyDescent="0.15">
      <c r="AX242">
        <v>236</v>
      </c>
      <c r="AZ242">
        <f t="shared" si="53"/>
        <v>1</v>
      </c>
      <c r="BA242">
        <f t="shared" si="53"/>
        <v>0.75</v>
      </c>
      <c r="BB242">
        <f t="shared" si="53"/>
        <v>0.75</v>
      </c>
      <c r="BC242">
        <f t="shared" si="53"/>
        <v>3</v>
      </c>
      <c r="BE242">
        <v>500</v>
      </c>
      <c r="BF242">
        <v>500</v>
      </c>
      <c r="BG242">
        <v>500</v>
      </c>
      <c r="BH242">
        <v>500</v>
      </c>
      <c r="BN242">
        <f>'sheet1 (2)'!Y241</f>
        <v>230829</v>
      </c>
      <c r="BO242">
        <f>'sheet1 (2)'!Z241</f>
        <v>33600</v>
      </c>
      <c r="BP242">
        <f>'sheet1 (2)'!AA241</f>
        <v>721343</v>
      </c>
      <c r="BR242">
        <f t="shared" si="46"/>
        <v>23082</v>
      </c>
      <c r="BS242">
        <f t="shared" si="46"/>
        <v>3360</v>
      </c>
      <c r="BT242">
        <f t="shared" si="46"/>
        <v>72134</v>
      </c>
      <c r="BV242">
        <f t="shared" si="47"/>
        <v>23082</v>
      </c>
      <c r="BW242">
        <f t="shared" si="47"/>
        <v>3360</v>
      </c>
      <c r="BX242">
        <f t="shared" si="47"/>
        <v>72134</v>
      </c>
      <c r="BZ242">
        <f t="shared" si="48"/>
        <v>23082</v>
      </c>
      <c r="CA242">
        <f t="shared" si="48"/>
        <v>3360</v>
      </c>
      <c r="CB242">
        <f t="shared" si="48"/>
        <v>72134</v>
      </c>
      <c r="CD242">
        <f t="shared" si="49"/>
        <v>23082</v>
      </c>
      <c r="CE242">
        <f t="shared" si="49"/>
        <v>3360</v>
      </c>
      <c r="CF242">
        <f t="shared" si="49"/>
        <v>72134</v>
      </c>
      <c r="CH242" t="str">
        <f t="shared" si="52"/>
        <v>{{5,1,1,23082,0}|</v>
      </c>
      <c r="CI242" t="str">
        <f t="shared" si="52"/>
        <v>{5,1,2,3360,0}|</v>
      </c>
      <c r="CJ242" t="str">
        <f t="shared" si="52"/>
        <v>{5,1,3,72134,3}}</v>
      </c>
      <c r="CK242" t="str">
        <f t="shared" si="52"/>
        <v/>
      </c>
      <c r="CL242" t="str">
        <f t="shared" si="52"/>
        <v>{{5,1,1,23082,0}|</v>
      </c>
      <c r="CM242" t="str">
        <f t="shared" si="52"/>
        <v>{5,1,2,3360,0}|</v>
      </c>
      <c r="CN242" t="str">
        <f t="shared" si="52"/>
        <v>{5,1,3,72134,3}}</v>
      </c>
      <c r="CO242" t="str">
        <f t="shared" si="52"/>
        <v/>
      </c>
      <c r="CP242" t="str">
        <f t="shared" si="52"/>
        <v>{{5,1,1,23082,0}|</v>
      </c>
      <c r="CQ242" t="str">
        <f t="shared" si="52"/>
        <v>{5,1,2,3360,0}|</v>
      </c>
      <c r="CR242" t="str">
        <f t="shared" si="52"/>
        <v>{5,1,3,72134,3}}</v>
      </c>
      <c r="CS242" t="str">
        <f t="shared" si="52"/>
        <v/>
      </c>
      <c r="CT242" t="str">
        <f t="shared" si="52"/>
        <v>{{5,1,1,23082,0}|</v>
      </c>
      <c r="CU242" t="str">
        <f t="shared" si="52"/>
        <v>{5,1,2,3360,0}|</v>
      </c>
      <c r="CV242" t="str">
        <f t="shared" si="52"/>
        <v>{5,1,3,72134,3}}</v>
      </c>
    </row>
    <row r="243" spans="50:100" x14ac:dyDescent="0.15">
      <c r="AX243">
        <v>237</v>
      </c>
      <c r="AZ243">
        <f t="shared" si="53"/>
        <v>1.375</v>
      </c>
      <c r="BA243">
        <f t="shared" si="53"/>
        <v>1.375</v>
      </c>
      <c r="BB243">
        <f t="shared" si="53"/>
        <v>0.45833333333333331</v>
      </c>
      <c r="BC243">
        <f t="shared" si="53"/>
        <v>2.75</v>
      </c>
      <c r="BE243">
        <v>500</v>
      </c>
      <c r="BF243">
        <v>500</v>
      </c>
      <c r="BG243">
        <v>500</v>
      </c>
      <c r="BH243">
        <v>500</v>
      </c>
      <c r="BN243">
        <f>'sheet1 (2)'!Y242</f>
        <v>1875492</v>
      </c>
      <c r="BO243">
        <f>'sheet1 (2)'!Z242</f>
        <v>2688000</v>
      </c>
      <c r="BP243">
        <f>'sheet1 (2)'!AA242</f>
        <v>57707462</v>
      </c>
      <c r="BR243">
        <f t="shared" si="46"/>
        <v>187549</v>
      </c>
      <c r="BS243">
        <f t="shared" si="46"/>
        <v>268800</v>
      </c>
      <c r="BT243">
        <f t="shared" si="46"/>
        <v>5770746</v>
      </c>
      <c r="BV243">
        <f t="shared" si="47"/>
        <v>187549</v>
      </c>
      <c r="BW243">
        <f t="shared" si="47"/>
        <v>268800</v>
      </c>
      <c r="BX243">
        <f t="shared" si="47"/>
        <v>5770746</v>
      </c>
      <c r="BZ243">
        <f t="shared" si="48"/>
        <v>187549</v>
      </c>
      <c r="CA243">
        <f t="shared" si="48"/>
        <v>268800</v>
      </c>
      <c r="CB243">
        <f t="shared" si="48"/>
        <v>5770746</v>
      </c>
      <c r="CD243">
        <f t="shared" si="49"/>
        <v>187549</v>
      </c>
      <c r="CE243">
        <f t="shared" si="49"/>
        <v>268800</v>
      </c>
      <c r="CF243">
        <f t="shared" si="49"/>
        <v>5770746</v>
      </c>
      <c r="CH243" t="str">
        <f t="shared" ref="CH243:CV259" si="54">BR$6&amp;BR243&amp;BR$5</f>
        <v>{{5,1,1,187549,0}|</v>
      </c>
      <c r="CI243" t="str">
        <f t="shared" si="54"/>
        <v>{5,1,2,268800,0}|</v>
      </c>
      <c r="CJ243" t="str">
        <f t="shared" si="54"/>
        <v>{5,1,3,5770746,3}}</v>
      </c>
      <c r="CK243" t="str">
        <f t="shared" si="54"/>
        <v/>
      </c>
      <c r="CL243" t="str">
        <f t="shared" si="54"/>
        <v>{{5,1,1,187549,0}|</v>
      </c>
      <c r="CM243" t="str">
        <f t="shared" si="54"/>
        <v>{5,1,2,268800,0}|</v>
      </c>
      <c r="CN243" t="str">
        <f t="shared" si="54"/>
        <v>{5,1,3,5770746,3}}</v>
      </c>
      <c r="CO243" t="str">
        <f t="shared" si="54"/>
        <v/>
      </c>
      <c r="CP243" t="str">
        <f t="shared" si="54"/>
        <v>{{5,1,1,187549,0}|</v>
      </c>
      <c r="CQ243" t="str">
        <f t="shared" si="54"/>
        <v>{5,1,2,268800,0}|</v>
      </c>
      <c r="CR243" t="str">
        <f t="shared" si="54"/>
        <v>{5,1,3,5770746,3}}</v>
      </c>
      <c r="CS243" t="str">
        <f t="shared" si="54"/>
        <v/>
      </c>
      <c r="CT243" t="str">
        <f t="shared" si="54"/>
        <v>{{5,1,1,187549,0}|</v>
      </c>
      <c r="CU243" t="str">
        <f t="shared" si="54"/>
        <v>{5,1,2,268800,0}|</v>
      </c>
      <c r="CV243" t="str">
        <f t="shared" si="54"/>
        <v>{5,1,3,5770746,3}}</v>
      </c>
    </row>
    <row r="244" spans="50:100" x14ac:dyDescent="0.15">
      <c r="AX244">
        <v>238</v>
      </c>
      <c r="AZ244">
        <f t="shared" ref="AZ244:BC259" si="55">AZ184</f>
        <v>0.91666666666666663</v>
      </c>
      <c r="BA244">
        <f t="shared" si="55"/>
        <v>0.91666666666666663</v>
      </c>
      <c r="BB244">
        <f t="shared" si="55"/>
        <v>0.55000000000000004</v>
      </c>
      <c r="BC244">
        <f t="shared" si="55"/>
        <v>0</v>
      </c>
      <c r="BE244">
        <v>500</v>
      </c>
      <c r="BF244">
        <v>500</v>
      </c>
      <c r="BG244">
        <v>500</v>
      </c>
      <c r="BH244">
        <v>500</v>
      </c>
      <c r="BN244">
        <f>'sheet1 (2)'!Y243</f>
        <v>2236164</v>
      </c>
      <c r="BO244">
        <f>'sheet1 (2)'!Z243</f>
        <v>3040800</v>
      </c>
      <c r="BP244">
        <f>'sheet1 (2)'!AA243</f>
        <v>65281567</v>
      </c>
      <c r="BR244">
        <f t="shared" si="46"/>
        <v>223616</v>
      </c>
      <c r="BS244">
        <f t="shared" si="46"/>
        <v>304080</v>
      </c>
      <c r="BT244">
        <f t="shared" si="46"/>
        <v>6528156</v>
      </c>
      <c r="BV244">
        <f t="shared" si="47"/>
        <v>223616</v>
      </c>
      <c r="BW244">
        <f t="shared" si="47"/>
        <v>304080</v>
      </c>
      <c r="BX244">
        <f t="shared" si="47"/>
        <v>6528156</v>
      </c>
      <c r="BZ244">
        <f t="shared" si="48"/>
        <v>223616</v>
      </c>
      <c r="CA244">
        <f t="shared" si="48"/>
        <v>304080</v>
      </c>
      <c r="CB244">
        <f t="shared" si="48"/>
        <v>6528156</v>
      </c>
      <c r="CD244">
        <f t="shared" si="49"/>
        <v>223616</v>
      </c>
      <c r="CE244">
        <f t="shared" si="49"/>
        <v>304080</v>
      </c>
      <c r="CF244">
        <f t="shared" si="49"/>
        <v>6528156</v>
      </c>
      <c r="CH244" t="str">
        <f t="shared" si="54"/>
        <v>{{5,1,1,223616,0}|</v>
      </c>
      <c r="CI244" t="str">
        <f t="shared" si="54"/>
        <v>{5,1,2,304080,0}|</v>
      </c>
      <c r="CJ244" t="str">
        <f t="shared" si="54"/>
        <v>{5,1,3,6528156,3}}</v>
      </c>
      <c r="CK244" t="str">
        <f t="shared" si="54"/>
        <v/>
      </c>
      <c r="CL244" t="str">
        <f t="shared" si="54"/>
        <v>{{5,1,1,223616,0}|</v>
      </c>
      <c r="CM244" t="str">
        <f t="shared" si="54"/>
        <v>{5,1,2,304080,0}|</v>
      </c>
      <c r="CN244" t="str">
        <f t="shared" si="54"/>
        <v>{5,1,3,6528156,3}}</v>
      </c>
      <c r="CO244" t="str">
        <f t="shared" si="54"/>
        <v/>
      </c>
      <c r="CP244" t="str">
        <f t="shared" si="54"/>
        <v>{{5,1,1,223616,0}|</v>
      </c>
      <c r="CQ244" t="str">
        <f t="shared" si="54"/>
        <v>{5,1,2,304080,0}|</v>
      </c>
      <c r="CR244" t="str">
        <f t="shared" si="54"/>
        <v>{5,1,3,6528156,3}}</v>
      </c>
      <c r="CS244" t="str">
        <f t="shared" si="54"/>
        <v/>
      </c>
      <c r="CT244" t="str">
        <f t="shared" si="54"/>
        <v>{{5,1,1,223616,0}|</v>
      </c>
      <c r="CU244" t="str">
        <f t="shared" si="54"/>
        <v>{5,1,2,304080,0}|</v>
      </c>
      <c r="CV244" t="str">
        <f t="shared" si="54"/>
        <v>{5,1,3,6528156,3}}</v>
      </c>
    </row>
    <row r="245" spans="50:100" x14ac:dyDescent="0.15">
      <c r="AX245">
        <v>239</v>
      </c>
      <c r="AZ245">
        <f t="shared" si="55"/>
        <v>0.75</v>
      </c>
      <c r="BA245">
        <f t="shared" si="55"/>
        <v>0.5</v>
      </c>
      <c r="BB245">
        <f t="shared" si="55"/>
        <v>3</v>
      </c>
      <c r="BC245">
        <f t="shared" si="55"/>
        <v>3</v>
      </c>
      <c r="BE245">
        <v>500</v>
      </c>
      <c r="BF245">
        <v>500</v>
      </c>
      <c r="BG245">
        <v>500</v>
      </c>
      <c r="BH245">
        <v>500</v>
      </c>
      <c r="BN245">
        <f>'sheet1 (2)'!Y244</f>
        <v>3678850</v>
      </c>
      <c r="BO245">
        <f>'sheet1 (2)'!Z244</f>
        <v>4771200</v>
      </c>
      <c r="BP245">
        <f>'sheet1 (2)'!AA244</f>
        <v>102430746</v>
      </c>
      <c r="BR245">
        <f t="shared" si="46"/>
        <v>367885</v>
      </c>
      <c r="BS245">
        <f t="shared" si="46"/>
        <v>477120</v>
      </c>
      <c r="BT245">
        <f t="shared" si="46"/>
        <v>10243074</v>
      </c>
      <c r="BV245">
        <f t="shared" si="47"/>
        <v>367885</v>
      </c>
      <c r="BW245">
        <f t="shared" si="47"/>
        <v>477120</v>
      </c>
      <c r="BX245">
        <f t="shared" si="47"/>
        <v>10243074</v>
      </c>
      <c r="BZ245">
        <f t="shared" si="48"/>
        <v>367885</v>
      </c>
      <c r="CA245">
        <f t="shared" si="48"/>
        <v>477120</v>
      </c>
      <c r="CB245">
        <f t="shared" si="48"/>
        <v>10243074</v>
      </c>
      <c r="CD245">
        <f t="shared" si="49"/>
        <v>367885</v>
      </c>
      <c r="CE245">
        <f t="shared" si="49"/>
        <v>477120</v>
      </c>
      <c r="CF245">
        <f t="shared" si="49"/>
        <v>10243074</v>
      </c>
      <c r="CH245" t="str">
        <f t="shared" si="54"/>
        <v>{{5,1,1,367885,0}|</v>
      </c>
      <c r="CI245" t="str">
        <f t="shared" si="54"/>
        <v>{5,1,2,477120,0}|</v>
      </c>
      <c r="CJ245" t="str">
        <f t="shared" si="54"/>
        <v>{5,1,3,10243074,3}}</v>
      </c>
      <c r="CK245" t="str">
        <f t="shared" si="54"/>
        <v/>
      </c>
      <c r="CL245" t="str">
        <f t="shared" si="54"/>
        <v>{{5,1,1,367885,0}|</v>
      </c>
      <c r="CM245" t="str">
        <f t="shared" si="54"/>
        <v>{5,1,2,477120,0}|</v>
      </c>
      <c r="CN245" t="str">
        <f t="shared" si="54"/>
        <v>{5,1,3,10243074,3}}</v>
      </c>
      <c r="CO245" t="str">
        <f t="shared" si="54"/>
        <v/>
      </c>
      <c r="CP245" t="str">
        <f t="shared" si="54"/>
        <v>{{5,1,1,367885,0}|</v>
      </c>
      <c r="CQ245" t="str">
        <f t="shared" si="54"/>
        <v>{5,1,2,477120,0}|</v>
      </c>
      <c r="CR245" t="str">
        <f t="shared" si="54"/>
        <v>{5,1,3,10243074,3}}</v>
      </c>
      <c r="CS245" t="str">
        <f t="shared" si="54"/>
        <v/>
      </c>
      <c r="CT245" t="str">
        <f t="shared" si="54"/>
        <v>{{5,1,1,367885,0}|</v>
      </c>
      <c r="CU245" t="str">
        <f t="shared" si="54"/>
        <v>{5,1,2,477120,0}|</v>
      </c>
      <c r="CV245" t="str">
        <f t="shared" si="54"/>
        <v>{5,1,3,10243074,3}}</v>
      </c>
    </row>
    <row r="246" spans="50:100" x14ac:dyDescent="0.15">
      <c r="AX246">
        <v>240</v>
      </c>
      <c r="AZ246">
        <f t="shared" si="55"/>
        <v>1</v>
      </c>
      <c r="BA246">
        <f t="shared" si="55"/>
        <v>1.5</v>
      </c>
      <c r="BB246">
        <f t="shared" si="55"/>
        <v>0.75</v>
      </c>
      <c r="BC246">
        <f t="shared" si="55"/>
        <v>1</v>
      </c>
      <c r="BE246">
        <v>500</v>
      </c>
      <c r="BF246">
        <v>500</v>
      </c>
      <c r="BG246">
        <v>500</v>
      </c>
      <c r="BH246">
        <v>500</v>
      </c>
      <c r="BN246">
        <f>'sheet1 (2)'!Y245</f>
        <v>5842880</v>
      </c>
      <c r="BO246">
        <f>'sheet1 (2)'!Z245</f>
        <v>6417600</v>
      </c>
      <c r="BP246">
        <f>'sheet1 (2)'!AA245</f>
        <v>137776567</v>
      </c>
      <c r="BR246">
        <f t="shared" si="46"/>
        <v>584288</v>
      </c>
      <c r="BS246">
        <f t="shared" si="46"/>
        <v>641760</v>
      </c>
      <c r="BT246">
        <f t="shared" si="46"/>
        <v>13777656</v>
      </c>
      <c r="BV246">
        <f t="shared" si="47"/>
        <v>584288</v>
      </c>
      <c r="BW246">
        <f t="shared" si="47"/>
        <v>641760</v>
      </c>
      <c r="BX246">
        <f t="shared" si="47"/>
        <v>13777656</v>
      </c>
      <c r="BZ246">
        <f t="shared" si="48"/>
        <v>584288</v>
      </c>
      <c r="CA246">
        <f t="shared" si="48"/>
        <v>641760</v>
      </c>
      <c r="CB246">
        <f t="shared" si="48"/>
        <v>13777656</v>
      </c>
      <c r="CD246">
        <f t="shared" si="49"/>
        <v>584288</v>
      </c>
      <c r="CE246">
        <f t="shared" si="49"/>
        <v>641760</v>
      </c>
      <c r="CF246">
        <f t="shared" si="49"/>
        <v>13777656</v>
      </c>
      <c r="CH246" t="str">
        <f t="shared" si="54"/>
        <v>{{5,1,1,584288,0}|</v>
      </c>
      <c r="CI246" t="str">
        <f t="shared" si="54"/>
        <v>{5,1,2,641760,0}|</v>
      </c>
      <c r="CJ246" t="str">
        <f t="shared" si="54"/>
        <v>{5,1,3,13777656,3}}</v>
      </c>
      <c r="CK246" t="str">
        <f t="shared" si="54"/>
        <v/>
      </c>
      <c r="CL246" t="str">
        <f t="shared" si="54"/>
        <v>{{5,1,1,584288,0}|</v>
      </c>
      <c r="CM246" t="str">
        <f t="shared" si="54"/>
        <v>{5,1,2,641760,0}|</v>
      </c>
      <c r="CN246" t="str">
        <f t="shared" si="54"/>
        <v>{5,1,3,13777656,3}}</v>
      </c>
      <c r="CO246" t="str">
        <f t="shared" si="54"/>
        <v/>
      </c>
      <c r="CP246" t="str">
        <f t="shared" si="54"/>
        <v>{{5,1,1,584288,0}|</v>
      </c>
      <c r="CQ246" t="str">
        <f t="shared" si="54"/>
        <v>{5,1,2,641760,0}|</v>
      </c>
      <c r="CR246" t="str">
        <f t="shared" si="54"/>
        <v>{5,1,3,13777656,3}}</v>
      </c>
      <c r="CS246" t="str">
        <f t="shared" si="54"/>
        <v/>
      </c>
      <c r="CT246" t="str">
        <f t="shared" si="54"/>
        <v>{{5,1,1,584288,0}|</v>
      </c>
      <c r="CU246" t="str">
        <f t="shared" si="54"/>
        <v>{5,1,2,641760,0}|</v>
      </c>
      <c r="CV246" t="str">
        <f t="shared" si="54"/>
        <v>{5,1,3,13777656,3}}</v>
      </c>
    </row>
    <row r="247" spans="50:100" x14ac:dyDescent="0.15">
      <c r="AX247">
        <v>241</v>
      </c>
      <c r="AZ247">
        <f t="shared" si="55"/>
        <v>1.5</v>
      </c>
      <c r="BA247">
        <f t="shared" si="55"/>
        <v>0.75</v>
      </c>
      <c r="BB247">
        <f t="shared" si="55"/>
        <v>1</v>
      </c>
      <c r="BC247">
        <f t="shared" si="55"/>
        <v>1</v>
      </c>
      <c r="BE247">
        <v>500</v>
      </c>
      <c r="BF247">
        <v>500</v>
      </c>
      <c r="BG247">
        <v>500</v>
      </c>
      <c r="BH247">
        <v>500</v>
      </c>
      <c r="BN247">
        <f>'sheet1 (2)'!Y246</f>
        <v>751399</v>
      </c>
      <c r="BO247">
        <f>'sheet1 (2)'!Z246</f>
        <v>280000</v>
      </c>
      <c r="BP247">
        <f>'sheet1 (2)'!AA246</f>
        <v>6011194</v>
      </c>
      <c r="BR247">
        <f t="shared" si="46"/>
        <v>75139</v>
      </c>
      <c r="BS247">
        <f t="shared" si="46"/>
        <v>28000</v>
      </c>
      <c r="BT247">
        <f t="shared" si="46"/>
        <v>601119</v>
      </c>
      <c r="BV247">
        <f t="shared" si="47"/>
        <v>75139</v>
      </c>
      <c r="BW247">
        <f t="shared" si="47"/>
        <v>28000</v>
      </c>
      <c r="BX247">
        <f t="shared" si="47"/>
        <v>601119</v>
      </c>
      <c r="BZ247">
        <f t="shared" si="48"/>
        <v>75139</v>
      </c>
      <c r="CA247">
        <f t="shared" si="48"/>
        <v>28000</v>
      </c>
      <c r="CB247">
        <f t="shared" si="48"/>
        <v>601119</v>
      </c>
      <c r="CD247">
        <f t="shared" si="49"/>
        <v>75139</v>
      </c>
      <c r="CE247">
        <f t="shared" si="49"/>
        <v>28000</v>
      </c>
      <c r="CF247">
        <f t="shared" si="49"/>
        <v>601119</v>
      </c>
      <c r="CH247" t="str">
        <f t="shared" si="54"/>
        <v>{{5,1,1,75139,0}|</v>
      </c>
      <c r="CI247" t="str">
        <f t="shared" si="54"/>
        <v>{5,1,2,28000,0}|</v>
      </c>
      <c r="CJ247" t="str">
        <f t="shared" si="54"/>
        <v>{5,1,3,601119,3}}</v>
      </c>
      <c r="CK247" t="str">
        <f t="shared" si="54"/>
        <v/>
      </c>
      <c r="CL247" t="str">
        <f t="shared" si="54"/>
        <v>{{5,1,1,75139,0}|</v>
      </c>
      <c r="CM247" t="str">
        <f t="shared" si="54"/>
        <v>{5,1,2,28000,0}|</v>
      </c>
      <c r="CN247" t="str">
        <f t="shared" si="54"/>
        <v>{5,1,3,601119,3}}</v>
      </c>
      <c r="CO247" t="str">
        <f t="shared" si="54"/>
        <v/>
      </c>
      <c r="CP247" t="str">
        <f t="shared" si="54"/>
        <v>{{5,1,1,75139,0}|</v>
      </c>
      <c r="CQ247" t="str">
        <f t="shared" si="54"/>
        <v>{5,1,2,28000,0}|</v>
      </c>
      <c r="CR247" t="str">
        <f t="shared" si="54"/>
        <v>{5,1,3,601119,3}}</v>
      </c>
      <c r="CS247" t="str">
        <f t="shared" si="54"/>
        <v/>
      </c>
      <c r="CT247" t="str">
        <f t="shared" si="54"/>
        <v>{{5,1,1,75139,0}|</v>
      </c>
      <c r="CU247" t="str">
        <f t="shared" si="54"/>
        <v>{5,1,2,28000,0}|</v>
      </c>
      <c r="CV247" t="str">
        <f t="shared" si="54"/>
        <v>{5,1,3,601119,3}}</v>
      </c>
    </row>
    <row r="248" spans="50:100" x14ac:dyDescent="0.15">
      <c r="AX248">
        <v>242</v>
      </c>
      <c r="AZ248">
        <f t="shared" si="55"/>
        <v>1.5</v>
      </c>
      <c r="BA248">
        <f t="shared" si="55"/>
        <v>0.75</v>
      </c>
      <c r="BB248">
        <f t="shared" si="55"/>
        <v>1</v>
      </c>
      <c r="BC248">
        <f t="shared" si="55"/>
        <v>1</v>
      </c>
      <c r="BE248">
        <v>500</v>
      </c>
      <c r="BF248">
        <v>500</v>
      </c>
      <c r="BG248">
        <v>500</v>
      </c>
      <c r="BH248">
        <v>500</v>
      </c>
      <c r="BN248">
        <f>'sheet1 (2)'!Y247</f>
        <v>976819</v>
      </c>
      <c r="BO248">
        <f>'sheet1 (2)'!Z247</f>
        <v>280000</v>
      </c>
      <c r="BP248">
        <f>'sheet1 (2)'!AA247</f>
        <v>6011194</v>
      </c>
      <c r="BR248">
        <f t="shared" si="46"/>
        <v>97681</v>
      </c>
      <c r="BS248">
        <f t="shared" si="46"/>
        <v>28000</v>
      </c>
      <c r="BT248">
        <f t="shared" si="46"/>
        <v>601119</v>
      </c>
      <c r="BV248">
        <f t="shared" si="47"/>
        <v>97681</v>
      </c>
      <c r="BW248">
        <f t="shared" si="47"/>
        <v>28000</v>
      </c>
      <c r="BX248">
        <f t="shared" si="47"/>
        <v>601119</v>
      </c>
      <c r="BZ248">
        <f t="shared" si="48"/>
        <v>97681</v>
      </c>
      <c r="CA248">
        <f t="shared" si="48"/>
        <v>28000</v>
      </c>
      <c r="CB248">
        <f t="shared" si="48"/>
        <v>601119</v>
      </c>
      <c r="CD248">
        <f t="shared" si="49"/>
        <v>97681</v>
      </c>
      <c r="CE248">
        <f t="shared" si="49"/>
        <v>28000</v>
      </c>
      <c r="CF248">
        <f t="shared" si="49"/>
        <v>601119</v>
      </c>
      <c r="CH248" t="str">
        <f t="shared" si="54"/>
        <v>{{5,1,1,97681,0}|</v>
      </c>
      <c r="CI248" t="str">
        <f t="shared" si="54"/>
        <v>{5,1,2,28000,0}|</v>
      </c>
      <c r="CJ248" t="str">
        <f t="shared" si="54"/>
        <v>{5,1,3,601119,3}}</v>
      </c>
      <c r="CK248" t="str">
        <f t="shared" si="54"/>
        <v/>
      </c>
      <c r="CL248" t="str">
        <f t="shared" si="54"/>
        <v>{{5,1,1,97681,0}|</v>
      </c>
      <c r="CM248" t="str">
        <f t="shared" si="54"/>
        <v>{5,1,2,28000,0}|</v>
      </c>
      <c r="CN248" t="str">
        <f t="shared" si="54"/>
        <v>{5,1,3,601119,3}}</v>
      </c>
      <c r="CO248" t="str">
        <f t="shared" si="54"/>
        <v/>
      </c>
      <c r="CP248" t="str">
        <f t="shared" si="54"/>
        <v>{{5,1,1,97681,0}|</v>
      </c>
      <c r="CQ248" t="str">
        <f t="shared" si="54"/>
        <v>{5,1,2,28000,0}|</v>
      </c>
      <c r="CR248" t="str">
        <f t="shared" si="54"/>
        <v>{5,1,3,601119,3}}</v>
      </c>
      <c r="CS248" t="str">
        <f t="shared" si="54"/>
        <v/>
      </c>
      <c r="CT248" t="str">
        <f t="shared" si="54"/>
        <v>{{5,1,1,97681,0}|</v>
      </c>
      <c r="CU248" t="str">
        <f t="shared" si="54"/>
        <v>{5,1,2,28000,0}|</v>
      </c>
      <c r="CV248" t="str">
        <f t="shared" si="54"/>
        <v>{5,1,3,601119,3}}</v>
      </c>
    </row>
    <row r="249" spans="50:100" x14ac:dyDescent="0.15">
      <c r="AX249">
        <v>243</v>
      </c>
      <c r="AZ249">
        <f t="shared" si="55"/>
        <v>3</v>
      </c>
      <c r="BA249">
        <f t="shared" si="55"/>
        <v>0.75</v>
      </c>
      <c r="BB249">
        <f t="shared" si="55"/>
        <v>1.5</v>
      </c>
      <c r="BC249">
        <f t="shared" si="55"/>
        <v>0.6</v>
      </c>
      <c r="BE249">
        <v>500</v>
      </c>
      <c r="BF249">
        <v>500</v>
      </c>
      <c r="BG249">
        <v>500</v>
      </c>
      <c r="BH249">
        <v>500</v>
      </c>
      <c r="BN249">
        <f>'sheet1 (2)'!Y248</f>
        <v>3702895</v>
      </c>
      <c r="BO249">
        <f>'sheet1 (2)'!Z248</f>
        <v>554400</v>
      </c>
      <c r="BP249">
        <f>'sheet1 (2)'!AA248</f>
        <v>11902164</v>
      </c>
      <c r="BR249">
        <f t="shared" si="46"/>
        <v>370289</v>
      </c>
      <c r="BS249">
        <f t="shared" si="46"/>
        <v>55440</v>
      </c>
      <c r="BT249">
        <f t="shared" si="46"/>
        <v>1190216</v>
      </c>
      <c r="BV249">
        <f t="shared" si="47"/>
        <v>370289</v>
      </c>
      <c r="BW249">
        <f t="shared" si="47"/>
        <v>55440</v>
      </c>
      <c r="BX249">
        <f t="shared" si="47"/>
        <v>1190216</v>
      </c>
      <c r="BZ249">
        <f t="shared" si="48"/>
        <v>370289</v>
      </c>
      <c r="CA249">
        <f t="shared" si="48"/>
        <v>55440</v>
      </c>
      <c r="CB249">
        <f t="shared" si="48"/>
        <v>1190216</v>
      </c>
      <c r="CD249">
        <f t="shared" si="49"/>
        <v>370289</v>
      </c>
      <c r="CE249">
        <f t="shared" si="49"/>
        <v>55440</v>
      </c>
      <c r="CF249">
        <f t="shared" si="49"/>
        <v>1190216</v>
      </c>
      <c r="CH249" t="str">
        <f t="shared" si="54"/>
        <v>{{5,1,1,370289,0}|</v>
      </c>
      <c r="CI249" t="str">
        <f t="shared" si="54"/>
        <v>{5,1,2,55440,0}|</v>
      </c>
      <c r="CJ249" t="str">
        <f t="shared" si="54"/>
        <v>{5,1,3,1190216,3}}</v>
      </c>
      <c r="CK249" t="str">
        <f t="shared" si="54"/>
        <v/>
      </c>
      <c r="CL249" t="str">
        <f t="shared" si="54"/>
        <v>{{5,1,1,370289,0}|</v>
      </c>
      <c r="CM249" t="str">
        <f t="shared" si="54"/>
        <v>{5,1,2,55440,0}|</v>
      </c>
      <c r="CN249" t="str">
        <f t="shared" si="54"/>
        <v>{5,1,3,1190216,3}}</v>
      </c>
      <c r="CO249" t="str">
        <f t="shared" si="54"/>
        <v/>
      </c>
      <c r="CP249" t="str">
        <f t="shared" si="54"/>
        <v>{{5,1,1,370289,0}|</v>
      </c>
      <c r="CQ249" t="str">
        <f t="shared" si="54"/>
        <v>{5,1,2,55440,0}|</v>
      </c>
      <c r="CR249" t="str">
        <f t="shared" si="54"/>
        <v>{5,1,3,1190216,3}}</v>
      </c>
      <c r="CS249" t="str">
        <f t="shared" si="54"/>
        <v/>
      </c>
      <c r="CT249" t="str">
        <f t="shared" si="54"/>
        <v>{{5,1,1,370289,0}|</v>
      </c>
      <c r="CU249" t="str">
        <f t="shared" si="54"/>
        <v>{5,1,2,55440,0}|</v>
      </c>
      <c r="CV249" t="str">
        <f t="shared" si="54"/>
        <v>{5,1,3,1190216,3}}</v>
      </c>
    </row>
    <row r="250" spans="50:100" x14ac:dyDescent="0.15">
      <c r="AX250">
        <v>244</v>
      </c>
      <c r="AZ250">
        <f t="shared" si="55"/>
        <v>0</v>
      </c>
      <c r="BA250">
        <f t="shared" si="55"/>
        <v>0.6</v>
      </c>
      <c r="BB250">
        <f t="shared" si="55"/>
        <v>0.6</v>
      </c>
      <c r="BC250">
        <f t="shared" si="55"/>
        <v>1.5</v>
      </c>
      <c r="BE250">
        <v>500</v>
      </c>
      <c r="BF250">
        <v>500</v>
      </c>
      <c r="BG250">
        <v>500</v>
      </c>
      <c r="BH250">
        <v>500</v>
      </c>
      <c r="BN250">
        <f>'sheet1 (2)'!Y249</f>
        <v>6281697</v>
      </c>
      <c r="BO250">
        <f>'sheet1 (2)'!Z249</f>
        <v>798000</v>
      </c>
      <c r="BP250">
        <f>'sheet1 (2)'!AA249</f>
        <v>17131902</v>
      </c>
      <c r="BR250">
        <f t="shared" si="46"/>
        <v>628169</v>
      </c>
      <c r="BS250">
        <f t="shared" si="46"/>
        <v>79800</v>
      </c>
      <c r="BT250">
        <f t="shared" si="46"/>
        <v>1713190</v>
      </c>
      <c r="BV250">
        <f t="shared" si="47"/>
        <v>628169</v>
      </c>
      <c r="BW250">
        <f t="shared" si="47"/>
        <v>79800</v>
      </c>
      <c r="BX250">
        <f t="shared" si="47"/>
        <v>1713190</v>
      </c>
      <c r="BZ250">
        <f t="shared" si="48"/>
        <v>628169</v>
      </c>
      <c r="CA250">
        <f t="shared" si="48"/>
        <v>79800</v>
      </c>
      <c r="CB250">
        <f t="shared" si="48"/>
        <v>1713190</v>
      </c>
      <c r="CD250">
        <f t="shared" si="49"/>
        <v>628169</v>
      </c>
      <c r="CE250">
        <f t="shared" si="49"/>
        <v>79800</v>
      </c>
      <c r="CF250">
        <f t="shared" si="49"/>
        <v>1713190</v>
      </c>
      <c r="CH250" t="str">
        <f t="shared" si="54"/>
        <v>{{5,1,1,628169,0}|</v>
      </c>
      <c r="CI250" t="str">
        <f t="shared" si="54"/>
        <v>{5,1,2,79800,0}|</v>
      </c>
      <c r="CJ250" t="str">
        <f t="shared" si="54"/>
        <v>{5,1,3,1713190,3}}</v>
      </c>
      <c r="CK250" t="str">
        <f t="shared" si="54"/>
        <v/>
      </c>
      <c r="CL250" t="str">
        <f t="shared" si="54"/>
        <v>{{5,1,1,628169,0}|</v>
      </c>
      <c r="CM250" t="str">
        <f t="shared" si="54"/>
        <v>{5,1,2,79800,0}|</v>
      </c>
      <c r="CN250" t="str">
        <f t="shared" si="54"/>
        <v>{5,1,3,1713190,3}}</v>
      </c>
      <c r="CO250" t="str">
        <f t="shared" si="54"/>
        <v/>
      </c>
      <c r="CP250" t="str">
        <f t="shared" si="54"/>
        <v>{{5,1,1,628169,0}|</v>
      </c>
      <c r="CQ250" t="str">
        <f t="shared" si="54"/>
        <v>{5,1,2,79800,0}|</v>
      </c>
      <c r="CR250" t="str">
        <f t="shared" si="54"/>
        <v>{5,1,3,1713190,3}}</v>
      </c>
      <c r="CS250" t="str">
        <f t="shared" si="54"/>
        <v/>
      </c>
      <c r="CT250" t="str">
        <f t="shared" si="54"/>
        <v>{{5,1,1,628169,0}|</v>
      </c>
      <c r="CU250" t="str">
        <f t="shared" si="54"/>
        <v>{5,1,2,79800,0}|</v>
      </c>
      <c r="CV250" t="str">
        <f t="shared" si="54"/>
        <v>{5,1,3,1713190,3}}</v>
      </c>
    </row>
    <row r="251" spans="50:100" x14ac:dyDescent="0.15">
      <c r="AX251">
        <v>245</v>
      </c>
      <c r="AZ251">
        <f t="shared" si="55"/>
        <v>1.5</v>
      </c>
      <c r="BA251">
        <f t="shared" si="55"/>
        <v>0.75</v>
      </c>
      <c r="BB251">
        <f t="shared" si="55"/>
        <v>0.75</v>
      </c>
      <c r="BC251">
        <f t="shared" si="55"/>
        <v>1.5</v>
      </c>
      <c r="BE251">
        <v>500</v>
      </c>
      <c r="BF251">
        <v>500</v>
      </c>
      <c r="BG251">
        <v>500</v>
      </c>
      <c r="BH251">
        <v>500</v>
      </c>
      <c r="BN251">
        <f>'sheet1 (2)'!Y250</f>
        <v>9137014</v>
      </c>
      <c r="BO251">
        <f>'sheet1 (2)'!Z250</f>
        <v>5852000</v>
      </c>
      <c r="BP251">
        <f>'sheet1 (2)'!AA250</f>
        <v>125633954</v>
      </c>
      <c r="BR251">
        <f t="shared" si="46"/>
        <v>913701</v>
      </c>
      <c r="BS251">
        <f t="shared" si="46"/>
        <v>585200</v>
      </c>
      <c r="BT251">
        <f t="shared" si="46"/>
        <v>12563395</v>
      </c>
      <c r="BV251">
        <f t="shared" si="47"/>
        <v>913701</v>
      </c>
      <c r="BW251">
        <f t="shared" si="47"/>
        <v>585200</v>
      </c>
      <c r="BX251">
        <f t="shared" si="47"/>
        <v>12563395</v>
      </c>
      <c r="BZ251">
        <f t="shared" si="48"/>
        <v>913701</v>
      </c>
      <c r="CA251">
        <f t="shared" si="48"/>
        <v>585200</v>
      </c>
      <c r="CB251">
        <f t="shared" si="48"/>
        <v>12563395</v>
      </c>
      <c r="CD251">
        <f t="shared" si="49"/>
        <v>913701</v>
      </c>
      <c r="CE251">
        <f t="shared" si="49"/>
        <v>585200</v>
      </c>
      <c r="CF251">
        <f t="shared" si="49"/>
        <v>12563395</v>
      </c>
      <c r="CH251" t="str">
        <f t="shared" si="54"/>
        <v>{{5,1,1,913701,0}|</v>
      </c>
      <c r="CI251" t="str">
        <f t="shared" si="54"/>
        <v>{5,1,2,585200,0}|</v>
      </c>
      <c r="CJ251" t="str">
        <f t="shared" si="54"/>
        <v>{5,1,3,12563395,3}}</v>
      </c>
      <c r="CK251" t="str">
        <f t="shared" si="54"/>
        <v/>
      </c>
      <c r="CL251" t="str">
        <f t="shared" si="54"/>
        <v>{{5,1,1,913701,0}|</v>
      </c>
      <c r="CM251" t="str">
        <f t="shared" si="54"/>
        <v>{5,1,2,585200,0}|</v>
      </c>
      <c r="CN251" t="str">
        <f t="shared" si="54"/>
        <v>{5,1,3,12563395,3}}</v>
      </c>
      <c r="CO251" t="str">
        <f t="shared" si="54"/>
        <v/>
      </c>
      <c r="CP251" t="str">
        <f t="shared" si="54"/>
        <v>{{5,1,1,913701,0}|</v>
      </c>
      <c r="CQ251" t="str">
        <f t="shared" si="54"/>
        <v>{5,1,2,585200,0}|</v>
      </c>
      <c r="CR251" t="str">
        <f t="shared" si="54"/>
        <v>{5,1,3,12563395,3}}</v>
      </c>
      <c r="CS251" t="str">
        <f t="shared" si="54"/>
        <v/>
      </c>
      <c r="CT251" t="str">
        <f t="shared" si="54"/>
        <v>{{5,1,1,913701,0}|</v>
      </c>
      <c r="CU251" t="str">
        <f t="shared" si="54"/>
        <v>{5,1,2,585200,0}|</v>
      </c>
      <c r="CV251" t="str">
        <f t="shared" si="54"/>
        <v>{5,1,3,12563395,3}}</v>
      </c>
    </row>
    <row r="252" spans="50:100" x14ac:dyDescent="0.15">
      <c r="AX252">
        <v>246</v>
      </c>
      <c r="AZ252">
        <f t="shared" si="55"/>
        <v>1</v>
      </c>
      <c r="BA252">
        <f t="shared" si="55"/>
        <v>0.6</v>
      </c>
      <c r="BB252">
        <f t="shared" si="55"/>
        <v>1</v>
      </c>
      <c r="BC252">
        <f t="shared" si="55"/>
        <v>3</v>
      </c>
      <c r="BE252">
        <v>500</v>
      </c>
      <c r="BF252">
        <v>500</v>
      </c>
      <c r="BG252">
        <v>500</v>
      </c>
      <c r="BH252">
        <v>500</v>
      </c>
      <c r="BN252">
        <f>'sheet1 (2)'!Y251</f>
        <v>14426865</v>
      </c>
      <c r="BO252">
        <f>'sheet1 (2)'!Z251</f>
        <v>7000000</v>
      </c>
      <c r="BP252">
        <f>'sheet1 (2)'!AA251</f>
        <v>150279850</v>
      </c>
      <c r="BR252">
        <f t="shared" si="46"/>
        <v>1442686</v>
      </c>
      <c r="BS252">
        <f t="shared" si="46"/>
        <v>700000</v>
      </c>
      <c r="BT252">
        <f t="shared" si="46"/>
        <v>15027985</v>
      </c>
      <c r="BV252">
        <f t="shared" si="47"/>
        <v>1442686</v>
      </c>
      <c r="BW252">
        <f t="shared" si="47"/>
        <v>700000</v>
      </c>
      <c r="BX252">
        <f t="shared" si="47"/>
        <v>15027985</v>
      </c>
      <c r="BZ252">
        <f t="shared" si="48"/>
        <v>1442686</v>
      </c>
      <c r="CA252">
        <f t="shared" si="48"/>
        <v>700000</v>
      </c>
      <c r="CB252">
        <f t="shared" si="48"/>
        <v>15027985</v>
      </c>
      <c r="CD252">
        <f t="shared" si="49"/>
        <v>1442686</v>
      </c>
      <c r="CE252">
        <f t="shared" si="49"/>
        <v>700000</v>
      </c>
      <c r="CF252">
        <f t="shared" si="49"/>
        <v>15027985</v>
      </c>
      <c r="CH252" t="str">
        <f t="shared" si="54"/>
        <v>{{5,1,1,1442686,0}|</v>
      </c>
      <c r="CI252" t="str">
        <f t="shared" si="54"/>
        <v>{5,1,2,700000,0}|</v>
      </c>
      <c r="CJ252" t="str">
        <f t="shared" si="54"/>
        <v>{5,1,3,15027985,3}}</v>
      </c>
      <c r="CK252" t="str">
        <f t="shared" si="54"/>
        <v/>
      </c>
      <c r="CL252" t="str">
        <f t="shared" si="54"/>
        <v>{{5,1,1,1442686,0}|</v>
      </c>
      <c r="CM252" t="str">
        <f t="shared" si="54"/>
        <v>{5,1,2,700000,0}|</v>
      </c>
      <c r="CN252" t="str">
        <f t="shared" si="54"/>
        <v>{5,1,3,15027985,3}}</v>
      </c>
      <c r="CO252" t="str">
        <f t="shared" si="54"/>
        <v/>
      </c>
      <c r="CP252" t="str">
        <f t="shared" si="54"/>
        <v>{{5,1,1,1442686,0}|</v>
      </c>
      <c r="CQ252" t="str">
        <f t="shared" si="54"/>
        <v>{5,1,2,700000,0}|</v>
      </c>
      <c r="CR252" t="str">
        <f t="shared" si="54"/>
        <v>{5,1,3,15027985,3}}</v>
      </c>
      <c r="CS252" t="str">
        <f t="shared" si="54"/>
        <v/>
      </c>
      <c r="CT252" t="str">
        <f t="shared" si="54"/>
        <v>{{5,1,1,1442686,0}|</v>
      </c>
      <c r="CU252" t="str">
        <f t="shared" si="54"/>
        <v>{5,1,2,700000,0}|</v>
      </c>
      <c r="CV252" t="str">
        <f t="shared" si="54"/>
        <v>{5,1,3,15027985,3}}</v>
      </c>
    </row>
    <row r="253" spans="50:100" x14ac:dyDescent="0.15">
      <c r="AX253">
        <v>247</v>
      </c>
      <c r="AZ253">
        <f t="shared" si="55"/>
        <v>1</v>
      </c>
      <c r="BA253">
        <f t="shared" si="55"/>
        <v>0.5</v>
      </c>
      <c r="BB253">
        <f t="shared" si="55"/>
        <v>1.5</v>
      </c>
      <c r="BC253">
        <f t="shared" si="55"/>
        <v>3</v>
      </c>
      <c r="BE253">
        <v>500</v>
      </c>
      <c r="BF253">
        <v>500</v>
      </c>
      <c r="BG253">
        <v>500</v>
      </c>
      <c r="BH253">
        <v>500</v>
      </c>
      <c r="BN253">
        <f>'sheet1 (2)'!Y252</f>
        <v>31979552</v>
      </c>
      <c r="BO253">
        <f>'sheet1 (2)'!Z252</f>
        <v>42560000</v>
      </c>
      <c r="BP253">
        <f>'sheet1 (2)'!AA252</f>
        <v>913701492</v>
      </c>
      <c r="BR253">
        <f t="shared" si="46"/>
        <v>3197955</v>
      </c>
      <c r="BS253">
        <f t="shared" si="46"/>
        <v>4256000</v>
      </c>
      <c r="BT253">
        <f t="shared" si="46"/>
        <v>91370149</v>
      </c>
      <c r="BV253">
        <f t="shared" si="47"/>
        <v>3197955</v>
      </c>
      <c r="BW253">
        <f t="shared" si="47"/>
        <v>4256000</v>
      </c>
      <c r="BX253">
        <f t="shared" si="47"/>
        <v>91370149</v>
      </c>
      <c r="BZ253">
        <f t="shared" si="48"/>
        <v>3197955</v>
      </c>
      <c r="CA253">
        <f t="shared" si="48"/>
        <v>4256000</v>
      </c>
      <c r="CB253">
        <f t="shared" si="48"/>
        <v>91370149</v>
      </c>
      <c r="CD253">
        <f t="shared" si="49"/>
        <v>3197955</v>
      </c>
      <c r="CE253">
        <f t="shared" si="49"/>
        <v>4256000</v>
      </c>
      <c r="CF253">
        <f t="shared" si="49"/>
        <v>91370149</v>
      </c>
      <c r="CH253" t="str">
        <f t="shared" si="54"/>
        <v>{{5,1,1,3197955,0}|</v>
      </c>
      <c r="CI253" t="str">
        <f t="shared" si="54"/>
        <v>{5,1,2,4256000,0}|</v>
      </c>
      <c r="CJ253" t="str">
        <f t="shared" si="54"/>
        <v>{5,1,3,91370149,3}}</v>
      </c>
      <c r="CK253" t="str">
        <f t="shared" si="54"/>
        <v/>
      </c>
      <c r="CL253" t="str">
        <f t="shared" si="54"/>
        <v>{{5,1,1,3197955,0}|</v>
      </c>
      <c r="CM253" t="str">
        <f t="shared" si="54"/>
        <v>{5,1,2,4256000,0}|</v>
      </c>
      <c r="CN253" t="str">
        <f t="shared" si="54"/>
        <v>{5,1,3,91370149,3}}</v>
      </c>
      <c r="CO253" t="str">
        <f t="shared" si="54"/>
        <v/>
      </c>
      <c r="CP253" t="str">
        <f t="shared" si="54"/>
        <v>{{5,1,1,3197955,0}|</v>
      </c>
      <c r="CQ253" t="str">
        <f t="shared" si="54"/>
        <v>{5,1,2,4256000,0}|</v>
      </c>
      <c r="CR253" t="str">
        <f t="shared" si="54"/>
        <v>{5,1,3,91370149,3}}</v>
      </c>
      <c r="CS253" t="str">
        <f t="shared" si="54"/>
        <v/>
      </c>
      <c r="CT253" t="str">
        <f t="shared" si="54"/>
        <v>{{5,1,1,3197955,0}|</v>
      </c>
      <c r="CU253" t="str">
        <f t="shared" si="54"/>
        <v>{5,1,2,4256000,0}|</v>
      </c>
      <c r="CV253" t="str">
        <f t="shared" si="54"/>
        <v>{5,1,3,91370149,3}}</v>
      </c>
    </row>
    <row r="254" spans="50:100" x14ac:dyDescent="0.15">
      <c r="AX254">
        <v>248</v>
      </c>
      <c r="AZ254">
        <f t="shared" si="55"/>
        <v>1</v>
      </c>
      <c r="BA254">
        <f t="shared" si="55"/>
        <v>0.5</v>
      </c>
      <c r="BB254">
        <f t="shared" si="55"/>
        <v>1</v>
      </c>
      <c r="BC254">
        <f t="shared" si="55"/>
        <v>0</v>
      </c>
      <c r="BE254">
        <v>500</v>
      </c>
      <c r="BF254">
        <v>500</v>
      </c>
      <c r="BG254">
        <v>500</v>
      </c>
      <c r="BH254">
        <v>500</v>
      </c>
      <c r="BN254">
        <f>'sheet1 (2)'!Y253</f>
        <v>34624477</v>
      </c>
      <c r="BO254">
        <f>'sheet1 (2)'!Z253</f>
        <v>50400000</v>
      </c>
      <c r="BP254">
        <f>'sheet1 (2)'!AA253</f>
        <v>1082014925</v>
      </c>
      <c r="BR254">
        <f t="shared" si="46"/>
        <v>3462447</v>
      </c>
      <c r="BS254">
        <f t="shared" si="46"/>
        <v>5040000</v>
      </c>
      <c r="BT254">
        <f t="shared" si="46"/>
        <v>108201492</v>
      </c>
      <c r="BV254">
        <f t="shared" si="47"/>
        <v>3462447</v>
      </c>
      <c r="BW254">
        <f t="shared" si="47"/>
        <v>5040000</v>
      </c>
      <c r="BX254">
        <f t="shared" si="47"/>
        <v>108201492</v>
      </c>
      <c r="BZ254">
        <f t="shared" si="48"/>
        <v>3462447</v>
      </c>
      <c r="CA254">
        <f t="shared" si="48"/>
        <v>5040000</v>
      </c>
      <c r="CB254">
        <f t="shared" si="48"/>
        <v>108201492</v>
      </c>
      <c r="CD254">
        <f t="shared" si="49"/>
        <v>3462447</v>
      </c>
      <c r="CE254">
        <f t="shared" si="49"/>
        <v>5040000</v>
      </c>
      <c r="CF254">
        <f t="shared" si="49"/>
        <v>108201492</v>
      </c>
      <c r="CH254" t="str">
        <f t="shared" si="54"/>
        <v>{{5,1,1,3462447,0}|</v>
      </c>
      <c r="CI254" t="str">
        <f t="shared" si="54"/>
        <v>{5,1,2,5040000,0}|</v>
      </c>
      <c r="CJ254" t="str">
        <f t="shared" si="54"/>
        <v>{5,1,3,108201492,3}}</v>
      </c>
      <c r="CK254" t="str">
        <f t="shared" si="54"/>
        <v/>
      </c>
      <c r="CL254" t="str">
        <f t="shared" si="54"/>
        <v>{{5,1,1,3462447,0}|</v>
      </c>
      <c r="CM254" t="str">
        <f t="shared" si="54"/>
        <v>{5,1,2,5040000,0}|</v>
      </c>
      <c r="CN254" t="str">
        <f t="shared" si="54"/>
        <v>{5,1,3,108201492,3}}</v>
      </c>
      <c r="CO254" t="str">
        <f t="shared" si="54"/>
        <v/>
      </c>
      <c r="CP254" t="str">
        <f t="shared" si="54"/>
        <v>{{5,1,1,3462447,0}|</v>
      </c>
      <c r="CQ254" t="str">
        <f t="shared" si="54"/>
        <v>{5,1,2,5040000,0}|</v>
      </c>
      <c r="CR254" t="str">
        <f t="shared" si="54"/>
        <v>{5,1,3,108201492,3}}</v>
      </c>
      <c r="CS254" t="str">
        <f t="shared" si="54"/>
        <v/>
      </c>
      <c r="CT254" t="str">
        <f t="shared" si="54"/>
        <v>{{5,1,1,3462447,0}|</v>
      </c>
      <c r="CU254" t="str">
        <f t="shared" si="54"/>
        <v>{5,1,2,5040000,0}|</v>
      </c>
      <c r="CV254" t="str">
        <f t="shared" si="54"/>
        <v>{5,1,3,108201492,3}}</v>
      </c>
    </row>
    <row r="255" spans="50:100" x14ac:dyDescent="0.15">
      <c r="AX255">
        <v>249</v>
      </c>
      <c r="AZ255">
        <f t="shared" si="55"/>
        <v>3</v>
      </c>
      <c r="BA255">
        <f t="shared" si="55"/>
        <v>0.6</v>
      </c>
      <c r="BB255">
        <f t="shared" si="55"/>
        <v>0.6</v>
      </c>
      <c r="BC255">
        <f t="shared" si="55"/>
        <v>3</v>
      </c>
      <c r="BE255">
        <v>500</v>
      </c>
      <c r="BF255">
        <v>500</v>
      </c>
      <c r="BG255">
        <v>500</v>
      </c>
      <c r="BH255">
        <v>500</v>
      </c>
      <c r="BN255">
        <f>'sheet1 (2)'!Y254</f>
        <v>33662686</v>
      </c>
      <c r="BO255">
        <f>'sheet1 (2)'!Z254</f>
        <v>56000000</v>
      </c>
      <c r="BP255">
        <f>'sheet1 (2)'!AA254</f>
        <v>1202238805</v>
      </c>
      <c r="BR255">
        <f t="shared" si="46"/>
        <v>3366268</v>
      </c>
      <c r="BS255">
        <f t="shared" si="46"/>
        <v>5600000</v>
      </c>
      <c r="BT255">
        <f t="shared" si="46"/>
        <v>120223880</v>
      </c>
      <c r="BV255">
        <f t="shared" si="47"/>
        <v>3366268</v>
      </c>
      <c r="BW255">
        <f t="shared" si="47"/>
        <v>5600000</v>
      </c>
      <c r="BX255">
        <f t="shared" si="47"/>
        <v>120223880</v>
      </c>
      <c r="BZ255">
        <f t="shared" si="48"/>
        <v>3366268</v>
      </c>
      <c r="CA255">
        <f t="shared" si="48"/>
        <v>5600000</v>
      </c>
      <c r="CB255">
        <f t="shared" si="48"/>
        <v>120223880</v>
      </c>
      <c r="CD255">
        <f t="shared" si="49"/>
        <v>3366268</v>
      </c>
      <c r="CE255">
        <f t="shared" si="49"/>
        <v>5600000</v>
      </c>
      <c r="CF255">
        <f t="shared" si="49"/>
        <v>120223880</v>
      </c>
      <c r="CH255" t="str">
        <f t="shared" si="54"/>
        <v>{{5,1,1,3366268,0}|</v>
      </c>
      <c r="CI255" t="str">
        <f t="shared" si="54"/>
        <v>{5,1,2,5600000,0}|</v>
      </c>
      <c r="CJ255" t="str">
        <f t="shared" si="54"/>
        <v>{5,1,3,120223880,3}}</v>
      </c>
      <c r="CK255" t="str">
        <f t="shared" si="54"/>
        <v/>
      </c>
      <c r="CL255" t="str">
        <f t="shared" si="54"/>
        <v>{{5,1,1,3366268,0}|</v>
      </c>
      <c r="CM255" t="str">
        <f t="shared" si="54"/>
        <v>{5,1,2,5600000,0}|</v>
      </c>
      <c r="CN255" t="str">
        <f t="shared" si="54"/>
        <v>{5,1,3,120223880,3}}</v>
      </c>
      <c r="CO255" t="str">
        <f t="shared" si="54"/>
        <v/>
      </c>
      <c r="CP255" t="str">
        <f t="shared" si="54"/>
        <v>{{5,1,1,3366268,0}|</v>
      </c>
      <c r="CQ255" t="str">
        <f t="shared" si="54"/>
        <v>{5,1,2,5600000,0}|</v>
      </c>
      <c r="CR255" t="str">
        <f t="shared" si="54"/>
        <v>{5,1,3,120223880,3}}</v>
      </c>
      <c r="CS255" t="str">
        <f t="shared" si="54"/>
        <v/>
      </c>
      <c r="CT255" t="str">
        <f t="shared" si="54"/>
        <v>{{5,1,1,3366268,0}|</v>
      </c>
      <c r="CU255" t="str">
        <f t="shared" si="54"/>
        <v>{5,1,2,5600000,0}|</v>
      </c>
      <c r="CV255" t="str">
        <f t="shared" si="54"/>
        <v>{5,1,3,120223880,3}}</v>
      </c>
    </row>
    <row r="256" spans="50:100" x14ac:dyDescent="0.15">
      <c r="AX256">
        <v>250</v>
      </c>
      <c r="AZ256">
        <f t="shared" si="55"/>
        <v>3</v>
      </c>
      <c r="BA256">
        <f t="shared" si="55"/>
        <v>0.42857142857142855</v>
      </c>
      <c r="BB256">
        <f t="shared" si="55"/>
        <v>1</v>
      </c>
      <c r="BC256">
        <f t="shared" si="55"/>
        <v>3</v>
      </c>
      <c r="BE256">
        <v>500</v>
      </c>
      <c r="BF256">
        <v>500</v>
      </c>
      <c r="BG256">
        <v>500</v>
      </c>
      <c r="BH256">
        <v>500</v>
      </c>
      <c r="BN256">
        <f>'sheet1 (2)'!Y255</f>
        <v>50494029</v>
      </c>
      <c r="BO256">
        <f>'sheet1 (2)'!Z255</f>
        <v>58800000</v>
      </c>
      <c r="BP256">
        <f>'sheet1 (2)'!AA255</f>
        <v>1262350746</v>
      </c>
      <c r="BR256">
        <f t="shared" si="46"/>
        <v>5049402</v>
      </c>
      <c r="BS256">
        <f t="shared" si="46"/>
        <v>5880000</v>
      </c>
      <c r="BT256">
        <f t="shared" si="46"/>
        <v>126235074</v>
      </c>
      <c r="BV256">
        <f t="shared" si="47"/>
        <v>5049402</v>
      </c>
      <c r="BW256">
        <f t="shared" si="47"/>
        <v>5880000</v>
      </c>
      <c r="BX256">
        <f t="shared" si="47"/>
        <v>126235074</v>
      </c>
      <c r="BZ256">
        <f t="shared" si="48"/>
        <v>5049402</v>
      </c>
      <c r="CA256">
        <f t="shared" si="48"/>
        <v>5880000</v>
      </c>
      <c r="CB256">
        <f t="shared" si="48"/>
        <v>126235074</v>
      </c>
      <c r="CD256">
        <f t="shared" si="49"/>
        <v>5049402</v>
      </c>
      <c r="CE256">
        <f t="shared" si="49"/>
        <v>5880000</v>
      </c>
      <c r="CF256">
        <f t="shared" si="49"/>
        <v>126235074</v>
      </c>
      <c r="CH256" t="str">
        <f t="shared" si="54"/>
        <v>{{5,1,1,5049402,0}|</v>
      </c>
      <c r="CI256" t="str">
        <f t="shared" si="54"/>
        <v>{5,1,2,5880000,0}|</v>
      </c>
      <c r="CJ256" t="str">
        <f t="shared" si="54"/>
        <v>{5,1,3,126235074,3}}</v>
      </c>
      <c r="CK256" t="str">
        <f t="shared" si="54"/>
        <v/>
      </c>
      <c r="CL256" t="str">
        <f t="shared" si="54"/>
        <v>{{5,1,1,5049402,0}|</v>
      </c>
      <c r="CM256" t="str">
        <f t="shared" si="54"/>
        <v>{5,1,2,5880000,0}|</v>
      </c>
      <c r="CN256" t="str">
        <f t="shared" si="54"/>
        <v>{5,1,3,126235074,3}}</v>
      </c>
      <c r="CO256" t="str">
        <f t="shared" si="54"/>
        <v/>
      </c>
      <c r="CP256" t="str">
        <f t="shared" si="54"/>
        <v>{{5,1,1,5049402,0}|</v>
      </c>
      <c r="CQ256" t="str">
        <f t="shared" si="54"/>
        <v>{5,1,2,5880000,0}|</v>
      </c>
      <c r="CR256" t="str">
        <f t="shared" si="54"/>
        <v>{5,1,3,126235074,3}}</v>
      </c>
      <c r="CS256" t="str">
        <f t="shared" si="54"/>
        <v/>
      </c>
      <c r="CT256" t="str">
        <f t="shared" si="54"/>
        <v>{{5,1,1,5049402,0}|</v>
      </c>
      <c r="CU256" t="str">
        <f t="shared" si="54"/>
        <v>{5,1,2,5880000,0}|</v>
      </c>
      <c r="CV256" t="str">
        <f t="shared" si="54"/>
        <v>{5,1,3,126235074,3}}</v>
      </c>
    </row>
    <row r="257" spans="50:100" x14ac:dyDescent="0.15">
      <c r="AX257">
        <v>251</v>
      </c>
      <c r="AZ257">
        <f t="shared" si="55"/>
        <v>3</v>
      </c>
      <c r="BA257">
        <f t="shared" si="55"/>
        <v>0.6</v>
      </c>
      <c r="BB257">
        <f t="shared" si="55"/>
        <v>3</v>
      </c>
      <c r="BC257">
        <f t="shared" si="55"/>
        <v>0.6</v>
      </c>
      <c r="BE257">
        <v>500</v>
      </c>
      <c r="BF257">
        <v>500</v>
      </c>
      <c r="BG257">
        <v>500</v>
      </c>
      <c r="BH257">
        <v>500</v>
      </c>
      <c r="BN257">
        <f>'sheet1 (2)'!Y256</f>
        <v>33662686</v>
      </c>
      <c r="BO257">
        <f>'sheet1 (2)'!Z256</f>
        <v>35840000</v>
      </c>
      <c r="BP257">
        <f>'sheet1 (2)'!AA256</f>
        <v>769432835</v>
      </c>
      <c r="BR257">
        <f t="shared" si="46"/>
        <v>3366268</v>
      </c>
      <c r="BS257">
        <f t="shared" si="46"/>
        <v>3584000</v>
      </c>
      <c r="BT257">
        <f t="shared" si="46"/>
        <v>76943283</v>
      </c>
      <c r="BV257">
        <f t="shared" si="47"/>
        <v>3366268</v>
      </c>
      <c r="BW257">
        <f t="shared" si="47"/>
        <v>3584000</v>
      </c>
      <c r="BX257">
        <f t="shared" si="47"/>
        <v>76943283</v>
      </c>
      <c r="BZ257">
        <f t="shared" si="48"/>
        <v>3366268</v>
      </c>
      <c r="CA257">
        <f t="shared" si="48"/>
        <v>3584000</v>
      </c>
      <c r="CB257">
        <f t="shared" si="48"/>
        <v>76943283</v>
      </c>
      <c r="CD257">
        <f t="shared" si="49"/>
        <v>3366268</v>
      </c>
      <c r="CE257">
        <f t="shared" si="49"/>
        <v>3584000</v>
      </c>
      <c r="CF257">
        <f t="shared" si="49"/>
        <v>76943283</v>
      </c>
      <c r="CH257" t="str">
        <f t="shared" si="54"/>
        <v>{{5,1,1,3366268,0}|</v>
      </c>
      <c r="CI257" t="str">
        <f t="shared" si="54"/>
        <v>{5,1,2,3584000,0}|</v>
      </c>
      <c r="CJ257" t="str">
        <f t="shared" si="54"/>
        <v>{5,1,3,76943283,3}}</v>
      </c>
      <c r="CK257" t="str">
        <f t="shared" si="54"/>
        <v/>
      </c>
      <c r="CL257" t="str">
        <f t="shared" si="54"/>
        <v>{{5,1,1,3366268,0}|</v>
      </c>
      <c r="CM257" t="str">
        <f t="shared" si="54"/>
        <v>{5,1,2,3584000,0}|</v>
      </c>
      <c r="CN257" t="str">
        <f t="shared" si="54"/>
        <v>{5,1,3,76943283,3}}</v>
      </c>
      <c r="CO257" t="str">
        <f t="shared" si="54"/>
        <v/>
      </c>
      <c r="CP257" t="str">
        <f t="shared" si="54"/>
        <v>{{5,1,1,3366268,0}|</v>
      </c>
      <c r="CQ257" t="str">
        <f t="shared" si="54"/>
        <v>{5,1,2,3584000,0}|</v>
      </c>
      <c r="CR257" t="str">
        <f t="shared" si="54"/>
        <v>{5,1,3,76943283,3}}</v>
      </c>
      <c r="CS257" t="str">
        <f t="shared" si="54"/>
        <v/>
      </c>
      <c r="CT257" t="str">
        <f t="shared" si="54"/>
        <v>{{5,1,1,3366268,0}|</v>
      </c>
      <c r="CU257" t="str">
        <f t="shared" si="54"/>
        <v>{5,1,2,3584000,0}|</v>
      </c>
      <c r="CV257" t="str">
        <f t="shared" si="54"/>
        <v>{5,1,3,76943283,3}}</v>
      </c>
    </row>
    <row r="258" spans="50:100" x14ac:dyDescent="0.15">
      <c r="AX258">
        <v>252</v>
      </c>
      <c r="AZ258">
        <f t="shared" si="55"/>
        <v>3</v>
      </c>
      <c r="BA258">
        <f t="shared" si="55"/>
        <v>0.6</v>
      </c>
      <c r="BB258">
        <f t="shared" si="55"/>
        <v>1.5</v>
      </c>
      <c r="BC258">
        <f t="shared" si="55"/>
        <v>0.75</v>
      </c>
      <c r="BE258">
        <v>500</v>
      </c>
      <c r="BF258">
        <v>500</v>
      </c>
      <c r="BG258">
        <v>500</v>
      </c>
      <c r="BH258">
        <v>500</v>
      </c>
      <c r="BN258">
        <f>'sheet1 (2)'!Y257</f>
        <v>2855317</v>
      </c>
      <c r="BO258">
        <f>'sheet1 (2)'!Z257</f>
        <v>665000</v>
      </c>
      <c r="BP258">
        <f>'sheet1 (2)'!AA257</f>
        <v>14276585</v>
      </c>
      <c r="BR258">
        <f t="shared" si="46"/>
        <v>285531</v>
      </c>
      <c r="BS258">
        <f t="shared" si="46"/>
        <v>66500</v>
      </c>
      <c r="BT258">
        <f t="shared" si="46"/>
        <v>1427658</v>
      </c>
      <c r="BV258">
        <f t="shared" si="47"/>
        <v>285531</v>
      </c>
      <c r="BW258">
        <f t="shared" si="47"/>
        <v>66500</v>
      </c>
      <c r="BX258">
        <f t="shared" si="47"/>
        <v>1427658</v>
      </c>
      <c r="BZ258">
        <f t="shared" si="48"/>
        <v>285531</v>
      </c>
      <c r="CA258">
        <f t="shared" si="48"/>
        <v>66500</v>
      </c>
      <c r="CB258">
        <f t="shared" si="48"/>
        <v>1427658</v>
      </c>
      <c r="CD258">
        <f t="shared" si="49"/>
        <v>285531</v>
      </c>
      <c r="CE258">
        <f t="shared" si="49"/>
        <v>66500</v>
      </c>
      <c r="CF258">
        <f t="shared" si="49"/>
        <v>1427658</v>
      </c>
      <c r="CH258" t="str">
        <f t="shared" si="54"/>
        <v>{{5,1,1,285531,0}|</v>
      </c>
      <c r="CI258" t="str">
        <f t="shared" si="54"/>
        <v>{5,1,2,66500,0}|</v>
      </c>
      <c r="CJ258" t="str">
        <f t="shared" si="54"/>
        <v>{5,1,3,1427658,3}}</v>
      </c>
      <c r="CK258" t="str">
        <f t="shared" si="54"/>
        <v/>
      </c>
      <c r="CL258" t="str">
        <f t="shared" si="54"/>
        <v>{{5,1,1,285531,0}|</v>
      </c>
      <c r="CM258" t="str">
        <f t="shared" si="54"/>
        <v>{5,1,2,66500,0}|</v>
      </c>
      <c r="CN258" t="str">
        <f t="shared" si="54"/>
        <v>{5,1,3,1427658,3}}</v>
      </c>
      <c r="CO258" t="str">
        <f t="shared" si="54"/>
        <v/>
      </c>
      <c r="CP258" t="str">
        <f t="shared" si="54"/>
        <v>{{5,1,1,285531,0}|</v>
      </c>
      <c r="CQ258" t="str">
        <f t="shared" si="54"/>
        <v>{5,1,2,66500,0}|</v>
      </c>
      <c r="CR258" t="str">
        <f t="shared" si="54"/>
        <v>{5,1,3,1427658,3}}</v>
      </c>
      <c r="CS258" t="str">
        <f t="shared" si="54"/>
        <v/>
      </c>
      <c r="CT258" t="str">
        <f t="shared" si="54"/>
        <v>{{5,1,1,285531,0}|</v>
      </c>
      <c r="CU258" t="str">
        <f t="shared" si="54"/>
        <v>{5,1,2,66500,0}|</v>
      </c>
      <c r="CV258" t="str">
        <f t="shared" si="54"/>
        <v>{5,1,3,1427658,3}}</v>
      </c>
    </row>
    <row r="259" spans="50:100" x14ac:dyDescent="0.15">
      <c r="AX259">
        <v>253</v>
      </c>
      <c r="AZ259">
        <f t="shared" si="55"/>
        <v>1.5</v>
      </c>
      <c r="BA259">
        <f t="shared" si="55"/>
        <v>1</v>
      </c>
      <c r="BB259">
        <f t="shared" si="55"/>
        <v>0.75</v>
      </c>
      <c r="BC259">
        <f t="shared" si="55"/>
        <v>1</v>
      </c>
      <c r="BE259">
        <v>500</v>
      </c>
      <c r="BF259">
        <v>500</v>
      </c>
      <c r="BG259">
        <v>500</v>
      </c>
      <c r="BH259">
        <v>500</v>
      </c>
      <c r="BN259">
        <f>'sheet1 (2)'!Y258</f>
        <v>3901264</v>
      </c>
      <c r="BO259">
        <f>'sheet1 (2)'!Z258</f>
        <v>693000</v>
      </c>
      <c r="BP259">
        <f>'sheet1 (2)'!AA258</f>
        <v>14877705</v>
      </c>
      <c r="BR259">
        <f t="shared" si="46"/>
        <v>390126</v>
      </c>
      <c r="BS259">
        <f t="shared" si="46"/>
        <v>69300</v>
      </c>
      <c r="BT259">
        <f t="shared" si="46"/>
        <v>1487770</v>
      </c>
      <c r="BV259">
        <f t="shared" si="47"/>
        <v>390126</v>
      </c>
      <c r="BW259">
        <f t="shared" si="47"/>
        <v>69300</v>
      </c>
      <c r="BX259">
        <f t="shared" si="47"/>
        <v>1487770</v>
      </c>
      <c r="BZ259">
        <f t="shared" si="48"/>
        <v>390126</v>
      </c>
      <c r="CA259">
        <f t="shared" si="48"/>
        <v>69300</v>
      </c>
      <c r="CB259">
        <f t="shared" si="48"/>
        <v>1487770</v>
      </c>
      <c r="CD259">
        <f t="shared" si="49"/>
        <v>390126</v>
      </c>
      <c r="CE259">
        <f t="shared" si="49"/>
        <v>69300</v>
      </c>
      <c r="CF259">
        <f t="shared" si="49"/>
        <v>1487770</v>
      </c>
      <c r="CH259" t="str">
        <f t="shared" si="54"/>
        <v>{{5,1,1,390126,0}|</v>
      </c>
      <c r="CI259" t="str">
        <f t="shared" si="54"/>
        <v>{5,1,2,69300,0}|</v>
      </c>
      <c r="CJ259" t="str">
        <f t="shared" si="54"/>
        <v>{5,1,3,1487770,3}}</v>
      </c>
      <c r="CK259" t="str">
        <f t="shared" si="54"/>
        <v/>
      </c>
      <c r="CL259" t="str">
        <f t="shared" si="54"/>
        <v>{{5,1,1,390126,0}|</v>
      </c>
      <c r="CM259" t="str">
        <f t="shared" si="54"/>
        <v>{5,1,2,69300,0}|</v>
      </c>
      <c r="CN259" t="str">
        <f t="shared" si="54"/>
        <v>{5,1,3,1487770,3}}</v>
      </c>
      <c r="CO259" t="str">
        <f t="shared" si="54"/>
        <v/>
      </c>
      <c r="CP259" t="str">
        <f t="shared" si="54"/>
        <v>{{5,1,1,390126,0}|</v>
      </c>
      <c r="CQ259" t="str">
        <f t="shared" si="54"/>
        <v>{5,1,2,69300,0}|</v>
      </c>
      <c r="CR259" t="str">
        <f t="shared" si="54"/>
        <v>{5,1,3,1487770,3}}</v>
      </c>
      <c r="CS259" t="str">
        <f t="shared" si="54"/>
        <v/>
      </c>
      <c r="CT259" t="str">
        <f t="shared" si="54"/>
        <v>{{5,1,1,390126,0}|</v>
      </c>
      <c r="CU259" t="str">
        <f t="shared" si="54"/>
        <v>{5,1,2,69300,0}|</v>
      </c>
      <c r="CV259" t="str">
        <f t="shared" si="54"/>
        <v>{5,1,3,1487770,3}}</v>
      </c>
    </row>
    <row r="260" spans="50:100" x14ac:dyDescent="0.15">
      <c r="AX260">
        <v>254</v>
      </c>
      <c r="AZ260">
        <f t="shared" ref="AZ260:BC275" si="56">AZ200</f>
        <v>3</v>
      </c>
      <c r="BA260">
        <f t="shared" si="56"/>
        <v>0.5</v>
      </c>
      <c r="BB260">
        <f t="shared" si="56"/>
        <v>1.5</v>
      </c>
      <c r="BC260">
        <f t="shared" si="56"/>
        <v>1</v>
      </c>
      <c r="BE260">
        <v>500</v>
      </c>
      <c r="BF260">
        <v>500</v>
      </c>
      <c r="BG260">
        <v>500</v>
      </c>
      <c r="BH260">
        <v>500</v>
      </c>
      <c r="BN260">
        <f>'sheet1 (2)'!Y259</f>
        <v>6738548</v>
      </c>
      <c r="BO260">
        <f>'sheet1 (2)'!Z259</f>
        <v>1037400</v>
      </c>
      <c r="BP260">
        <f>'sheet1 (2)'!AA259</f>
        <v>22271473</v>
      </c>
      <c r="BR260">
        <f t="shared" si="46"/>
        <v>673854</v>
      </c>
      <c r="BS260">
        <f t="shared" si="46"/>
        <v>103740</v>
      </c>
      <c r="BT260">
        <f t="shared" si="46"/>
        <v>2227147</v>
      </c>
      <c r="BV260">
        <f t="shared" si="47"/>
        <v>673854</v>
      </c>
      <c r="BW260">
        <f t="shared" si="47"/>
        <v>103740</v>
      </c>
      <c r="BX260">
        <f t="shared" si="47"/>
        <v>2227147</v>
      </c>
      <c r="BZ260">
        <f t="shared" si="48"/>
        <v>673854</v>
      </c>
      <c r="CA260">
        <f t="shared" si="48"/>
        <v>103740</v>
      </c>
      <c r="CB260">
        <f t="shared" si="48"/>
        <v>2227147</v>
      </c>
      <c r="CD260">
        <f t="shared" si="49"/>
        <v>673854</v>
      </c>
      <c r="CE260">
        <f t="shared" si="49"/>
        <v>103740</v>
      </c>
      <c r="CF260">
        <f t="shared" si="49"/>
        <v>2227147</v>
      </c>
      <c r="CH260" t="str">
        <f t="shared" ref="CH260:CV276" si="57">BR$6&amp;BR260&amp;BR$5</f>
        <v>{{5,1,1,673854,0}|</v>
      </c>
      <c r="CI260" t="str">
        <f t="shared" si="57"/>
        <v>{5,1,2,103740,0}|</v>
      </c>
      <c r="CJ260" t="str">
        <f t="shared" si="57"/>
        <v>{5,1,3,2227147,3}}</v>
      </c>
      <c r="CK260" t="str">
        <f t="shared" si="57"/>
        <v/>
      </c>
      <c r="CL260" t="str">
        <f t="shared" si="57"/>
        <v>{{5,1,1,673854,0}|</v>
      </c>
      <c r="CM260" t="str">
        <f t="shared" si="57"/>
        <v>{5,1,2,103740,0}|</v>
      </c>
      <c r="CN260" t="str">
        <f t="shared" si="57"/>
        <v>{5,1,3,2227147,3}}</v>
      </c>
      <c r="CO260" t="str">
        <f t="shared" si="57"/>
        <v/>
      </c>
      <c r="CP260" t="str">
        <f t="shared" si="57"/>
        <v>{{5,1,1,673854,0}|</v>
      </c>
      <c r="CQ260" t="str">
        <f t="shared" si="57"/>
        <v>{5,1,2,103740,0}|</v>
      </c>
      <c r="CR260" t="str">
        <f t="shared" si="57"/>
        <v>{5,1,3,2227147,3}}</v>
      </c>
      <c r="CS260" t="str">
        <f t="shared" si="57"/>
        <v/>
      </c>
      <c r="CT260" t="str">
        <f t="shared" si="57"/>
        <v>{{5,1,1,673854,0}|</v>
      </c>
      <c r="CU260" t="str">
        <f t="shared" si="57"/>
        <v>{5,1,2,103740,0}|</v>
      </c>
      <c r="CV260" t="str">
        <f t="shared" si="57"/>
        <v>{5,1,3,2227147,3}}</v>
      </c>
    </row>
    <row r="261" spans="50:100" x14ac:dyDescent="0.15">
      <c r="AX261">
        <v>255</v>
      </c>
      <c r="AZ261">
        <f t="shared" si="56"/>
        <v>1.5</v>
      </c>
      <c r="BA261">
        <f t="shared" si="56"/>
        <v>1</v>
      </c>
      <c r="BB261">
        <f t="shared" si="56"/>
        <v>0.75</v>
      </c>
      <c r="BC261">
        <f t="shared" si="56"/>
        <v>1</v>
      </c>
      <c r="BE261">
        <v>500</v>
      </c>
      <c r="BF261">
        <v>500</v>
      </c>
      <c r="BG261">
        <v>500</v>
      </c>
      <c r="BH261">
        <v>500</v>
      </c>
      <c r="BN261">
        <f>'sheet1 (2)'!Y260</f>
        <v>9936503</v>
      </c>
      <c r="BO261">
        <f>'sheet1 (2)'!Z260</f>
        <v>7900200</v>
      </c>
      <c r="BP261">
        <f>'sheet1 (2)'!AA260</f>
        <v>169605839</v>
      </c>
      <c r="BR261">
        <f t="shared" si="46"/>
        <v>993650</v>
      </c>
      <c r="BS261">
        <f t="shared" si="46"/>
        <v>790020</v>
      </c>
      <c r="BT261">
        <f t="shared" si="46"/>
        <v>16960583</v>
      </c>
      <c r="BV261">
        <f t="shared" si="47"/>
        <v>993650</v>
      </c>
      <c r="BW261">
        <f t="shared" si="47"/>
        <v>790020</v>
      </c>
      <c r="BX261">
        <f t="shared" si="47"/>
        <v>16960583</v>
      </c>
      <c r="BZ261">
        <f t="shared" si="48"/>
        <v>993650</v>
      </c>
      <c r="CA261">
        <f t="shared" si="48"/>
        <v>790020</v>
      </c>
      <c r="CB261">
        <f t="shared" si="48"/>
        <v>16960583</v>
      </c>
      <c r="CD261">
        <f t="shared" si="49"/>
        <v>993650</v>
      </c>
      <c r="CE261">
        <f t="shared" si="49"/>
        <v>790020</v>
      </c>
      <c r="CF261">
        <f t="shared" si="49"/>
        <v>16960583</v>
      </c>
      <c r="CH261" t="str">
        <f t="shared" si="57"/>
        <v>{{5,1,1,993650,0}|</v>
      </c>
      <c r="CI261" t="str">
        <f t="shared" si="57"/>
        <v>{5,1,2,790020,0}|</v>
      </c>
      <c r="CJ261" t="str">
        <f t="shared" si="57"/>
        <v>{5,1,3,16960583,3}}</v>
      </c>
      <c r="CK261" t="str">
        <f t="shared" si="57"/>
        <v/>
      </c>
      <c r="CL261" t="str">
        <f t="shared" si="57"/>
        <v>{{5,1,1,993650,0}|</v>
      </c>
      <c r="CM261" t="str">
        <f t="shared" si="57"/>
        <v>{5,1,2,790020,0}|</v>
      </c>
      <c r="CN261" t="str">
        <f t="shared" si="57"/>
        <v>{5,1,3,16960583,3}}</v>
      </c>
      <c r="CO261" t="str">
        <f t="shared" si="57"/>
        <v/>
      </c>
      <c r="CP261" t="str">
        <f t="shared" si="57"/>
        <v>{{5,1,1,993650,0}|</v>
      </c>
      <c r="CQ261" t="str">
        <f t="shared" si="57"/>
        <v>{5,1,2,790020,0}|</v>
      </c>
      <c r="CR261" t="str">
        <f t="shared" si="57"/>
        <v>{5,1,3,16960583,3}}</v>
      </c>
      <c r="CS261" t="str">
        <f t="shared" si="57"/>
        <v/>
      </c>
      <c r="CT261" t="str">
        <f t="shared" si="57"/>
        <v>{{5,1,1,993650,0}|</v>
      </c>
      <c r="CU261" t="str">
        <f t="shared" si="57"/>
        <v>{5,1,2,790020,0}|</v>
      </c>
      <c r="CV261" t="str">
        <f t="shared" si="57"/>
        <v>{5,1,3,16960583,3}}</v>
      </c>
    </row>
    <row r="262" spans="50:100" x14ac:dyDescent="0.15">
      <c r="AX262">
        <v>256</v>
      </c>
      <c r="AZ262">
        <f t="shared" si="56"/>
        <v>1.5</v>
      </c>
      <c r="BA262">
        <f t="shared" si="56"/>
        <v>1</v>
      </c>
      <c r="BB262">
        <f t="shared" si="56"/>
        <v>0.75</v>
      </c>
      <c r="BC262">
        <f t="shared" si="56"/>
        <v>1</v>
      </c>
      <c r="BE262">
        <v>500</v>
      </c>
      <c r="BF262">
        <v>500</v>
      </c>
      <c r="BG262">
        <v>500</v>
      </c>
      <c r="BH262">
        <v>500</v>
      </c>
      <c r="BN262">
        <f>'sheet1 (2)'!Y261</f>
        <v>15869552</v>
      </c>
      <c r="BO262">
        <f>'sheet1 (2)'!Z261</f>
        <v>9800000</v>
      </c>
      <c r="BP262">
        <f>'sheet1 (2)'!AA261</f>
        <v>210391790</v>
      </c>
      <c r="BR262">
        <f t="shared" si="46"/>
        <v>1586955</v>
      </c>
      <c r="BS262">
        <f t="shared" si="46"/>
        <v>980000</v>
      </c>
      <c r="BT262">
        <f t="shared" si="46"/>
        <v>21039179</v>
      </c>
      <c r="BV262">
        <f t="shared" si="47"/>
        <v>1586955</v>
      </c>
      <c r="BW262">
        <f t="shared" si="47"/>
        <v>980000</v>
      </c>
      <c r="BX262">
        <f t="shared" si="47"/>
        <v>21039179</v>
      </c>
      <c r="BZ262">
        <f t="shared" si="48"/>
        <v>1586955</v>
      </c>
      <c r="CA262">
        <f t="shared" si="48"/>
        <v>980000</v>
      </c>
      <c r="CB262">
        <f t="shared" si="48"/>
        <v>21039179</v>
      </c>
      <c r="CD262">
        <f t="shared" si="49"/>
        <v>1586955</v>
      </c>
      <c r="CE262">
        <f t="shared" si="49"/>
        <v>980000</v>
      </c>
      <c r="CF262">
        <f t="shared" si="49"/>
        <v>21039179</v>
      </c>
      <c r="CH262" t="str">
        <f t="shared" si="57"/>
        <v>{{5,1,1,1586955,0}|</v>
      </c>
      <c r="CI262" t="str">
        <f t="shared" si="57"/>
        <v>{5,1,2,980000,0}|</v>
      </c>
      <c r="CJ262" t="str">
        <f t="shared" si="57"/>
        <v>{5,1,3,21039179,3}}</v>
      </c>
      <c r="CK262" t="str">
        <f t="shared" si="57"/>
        <v/>
      </c>
      <c r="CL262" t="str">
        <f t="shared" si="57"/>
        <v>{{5,1,1,1586955,0}|</v>
      </c>
      <c r="CM262" t="str">
        <f t="shared" si="57"/>
        <v>{5,1,2,980000,0}|</v>
      </c>
      <c r="CN262" t="str">
        <f t="shared" si="57"/>
        <v>{5,1,3,21039179,3}}</v>
      </c>
      <c r="CO262" t="str">
        <f t="shared" si="57"/>
        <v/>
      </c>
      <c r="CP262" t="str">
        <f t="shared" si="57"/>
        <v>{{5,1,1,1586955,0}|</v>
      </c>
      <c r="CQ262" t="str">
        <f t="shared" si="57"/>
        <v>{5,1,2,980000,0}|</v>
      </c>
      <c r="CR262" t="str">
        <f t="shared" si="57"/>
        <v>{5,1,3,21039179,3}}</v>
      </c>
      <c r="CS262" t="str">
        <f t="shared" si="57"/>
        <v/>
      </c>
      <c r="CT262" t="str">
        <f t="shared" si="57"/>
        <v>{{5,1,1,1586955,0}|</v>
      </c>
      <c r="CU262" t="str">
        <f t="shared" si="57"/>
        <v>{5,1,2,980000,0}|</v>
      </c>
      <c r="CV262" t="str">
        <f t="shared" si="57"/>
        <v>{5,1,3,21039179,3}}</v>
      </c>
    </row>
    <row r="263" spans="50:100" x14ac:dyDescent="0.15">
      <c r="AX263">
        <v>257</v>
      </c>
      <c r="AZ263">
        <f t="shared" si="56"/>
        <v>1</v>
      </c>
      <c r="BA263">
        <f t="shared" si="56"/>
        <v>0.5</v>
      </c>
      <c r="BB263">
        <f t="shared" si="56"/>
        <v>1.5</v>
      </c>
      <c r="BC263">
        <f t="shared" si="56"/>
        <v>3</v>
      </c>
      <c r="BE263">
        <v>500</v>
      </c>
      <c r="BF263">
        <v>500</v>
      </c>
      <c r="BG263">
        <v>500</v>
      </c>
      <c r="BH263">
        <v>500</v>
      </c>
      <c r="BN263">
        <f>'sheet1 (2)'!Y262</f>
        <v>35463039</v>
      </c>
      <c r="BO263">
        <f>'sheet1 (2)'!Z262</f>
        <v>61712000</v>
      </c>
      <c r="BP263">
        <f>'sheet1 (2)'!AA262</f>
        <v>1324867164</v>
      </c>
      <c r="BR263">
        <f t="shared" si="46"/>
        <v>3546303</v>
      </c>
      <c r="BS263">
        <f t="shared" si="46"/>
        <v>6171200</v>
      </c>
      <c r="BT263">
        <f t="shared" si="46"/>
        <v>132486716</v>
      </c>
      <c r="BV263">
        <f t="shared" si="47"/>
        <v>3546303</v>
      </c>
      <c r="BW263">
        <f t="shared" si="47"/>
        <v>6171200</v>
      </c>
      <c r="BX263">
        <f t="shared" si="47"/>
        <v>132486716</v>
      </c>
      <c r="BZ263">
        <f t="shared" si="48"/>
        <v>3546303</v>
      </c>
      <c r="CA263">
        <f t="shared" si="48"/>
        <v>6171200</v>
      </c>
      <c r="CB263">
        <f t="shared" si="48"/>
        <v>132486716</v>
      </c>
      <c r="CD263">
        <f t="shared" si="49"/>
        <v>3546303</v>
      </c>
      <c r="CE263">
        <f t="shared" si="49"/>
        <v>6171200</v>
      </c>
      <c r="CF263">
        <f t="shared" si="49"/>
        <v>132486716</v>
      </c>
      <c r="CH263" t="str">
        <f t="shared" si="57"/>
        <v>{{5,1,1,3546303,0}|</v>
      </c>
      <c r="CI263" t="str">
        <f t="shared" si="57"/>
        <v>{5,1,2,6171200,0}|</v>
      </c>
      <c r="CJ263" t="str">
        <f t="shared" si="57"/>
        <v>{5,1,3,132486716,3}}</v>
      </c>
      <c r="CK263" t="str">
        <f t="shared" si="57"/>
        <v/>
      </c>
      <c r="CL263" t="str">
        <f t="shared" si="57"/>
        <v>{{5,1,1,3546303,0}|</v>
      </c>
      <c r="CM263" t="str">
        <f t="shared" si="57"/>
        <v>{5,1,2,6171200,0}|</v>
      </c>
      <c r="CN263" t="str">
        <f t="shared" si="57"/>
        <v>{5,1,3,132486716,3}}</v>
      </c>
      <c r="CO263" t="str">
        <f t="shared" si="57"/>
        <v/>
      </c>
      <c r="CP263" t="str">
        <f t="shared" si="57"/>
        <v>{{5,1,1,3546303,0}|</v>
      </c>
      <c r="CQ263" t="str">
        <f t="shared" si="57"/>
        <v>{5,1,2,6171200,0}|</v>
      </c>
      <c r="CR263" t="str">
        <f t="shared" si="57"/>
        <v>{5,1,3,132486716,3}}</v>
      </c>
      <c r="CS263" t="str">
        <f t="shared" si="57"/>
        <v/>
      </c>
      <c r="CT263" t="str">
        <f t="shared" si="57"/>
        <v>{{5,1,1,3546303,0}|</v>
      </c>
      <c r="CU263" t="str">
        <f t="shared" si="57"/>
        <v>{5,1,2,6171200,0}|</v>
      </c>
      <c r="CV263" t="str">
        <f t="shared" si="57"/>
        <v>{5,1,3,132486716,3}}</v>
      </c>
    </row>
    <row r="264" spans="50:100" x14ac:dyDescent="0.15">
      <c r="AX264">
        <v>258</v>
      </c>
      <c r="AZ264">
        <f t="shared" si="56"/>
        <v>1.5</v>
      </c>
      <c r="BA264">
        <f t="shared" si="56"/>
        <v>1.5</v>
      </c>
      <c r="BB264">
        <f t="shared" si="56"/>
        <v>0.6</v>
      </c>
      <c r="BC264">
        <f t="shared" si="56"/>
        <v>1</v>
      </c>
      <c r="BE264">
        <v>500</v>
      </c>
      <c r="BF264">
        <v>500</v>
      </c>
      <c r="BG264">
        <v>500</v>
      </c>
      <c r="BH264">
        <v>500</v>
      </c>
      <c r="BN264">
        <f>'sheet1 (2)'!Y263</f>
        <v>38736134</v>
      </c>
      <c r="BO264">
        <f>'sheet1 (2)'!Z263</f>
        <v>75600000</v>
      </c>
      <c r="BP264">
        <f>'sheet1 (2)'!AA263</f>
        <v>1623022387</v>
      </c>
      <c r="BR264">
        <f t="shared" ref="BR264:BT327" si="58">INT(BN264/5*$BE264/1000)</f>
        <v>3873613</v>
      </c>
      <c r="BS264">
        <f t="shared" si="58"/>
        <v>7560000</v>
      </c>
      <c r="BT264">
        <f t="shared" si="58"/>
        <v>162302238</v>
      </c>
      <c r="BV264">
        <f t="shared" ref="BV264:BX327" si="59">INT(BN264/5*$BF264/1000)</f>
        <v>3873613</v>
      </c>
      <c r="BW264">
        <f t="shared" si="59"/>
        <v>7560000</v>
      </c>
      <c r="BX264">
        <f t="shared" si="59"/>
        <v>162302238</v>
      </c>
      <c r="BZ264">
        <f t="shared" ref="BZ264:CB327" si="60">INT(BN264/5*$BG264/1000)</f>
        <v>3873613</v>
      </c>
      <c r="CA264">
        <f t="shared" si="60"/>
        <v>7560000</v>
      </c>
      <c r="CB264">
        <f t="shared" si="60"/>
        <v>162302238</v>
      </c>
      <c r="CD264">
        <f t="shared" ref="CD264:CF327" si="61">INT(BN264/5*$BH264/1000)</f>
        <v>3873613</v>
      </c>
      <c r="CE264">
        <f t="shared" si="61"/>
        <v>7560000</v>
      </c>
      <c r="CF264">
        <f t="shared" si="61"/>
        <v>162302238</v>
      </c>
      <c r="CH264" t="str">
        <f t="shared" si="57"/>
        <v>{{5,1,1,3873613,0}|</v>
      </c>
      <c r="CI264" t="str">
        <f t="shared" si="57"/>
        <v>{5,1,2,7560000,0}|</v>
      </c>
      <c r="CJ264" t="str">
        <f t="shared" si="57"/>
        <v>{5,1,3,162302238,3}}</v>
      </c>
      <c r="CK264" t="str">
        <f t="shared" si="57"/>
        <v/>
      </c>
      <c r="CL264" t="str">
        <f t="shared" si="57"/>
        <v>{{5,1,1,3873613,0}|</v>
      </c>
      <c r="CM264" t="str">
        <f t="shared" si="57"/>
        <v>{5,1,2,7560000,0}|</v>
      </c>
      <c r="CN264" t="str">
        <f t="shared" si="57"/>
        <v>{5,1,3,162302238,3}}</v>
      </c>
      <c r="CO264" t="str">
        <f t="shared" si="57"/>
        <v/>
      </c>
      <c r="CP264" t="str">
        <f t="shared" si="57"/>
        <v>{{5,1,1,3873613,0}|</v>
      </c>
      <c r="CQ264" t="str">
        <f t="shared" si="57"/>
        <v>{5,1,2,7560000,0}|</v>
      </c>
      <c r="CR264" t="str">
        <f t="shared" si="57"/>
        <v>{5,1,3,162302238,3}}</v>
      </c>
      <c r="CS264" t="str">
        <f t="shared" si="57"/>
        <v/>
      </c>
      <c r="CT264" t="str">
        <f t="shared" si="57"/>
        <v>{{5,1,1,3873613,0}|</v>
      </c>
      <c r="CU264" t="str">
        <f t="shared" si="57"/>
        <v>{5,1,2,7560000,0}|</v>
      </c>
      <c r="CV264" t="str">
        <f t="shared" si="57"/>
        <v>{5,1,3,162302238,3}}</v>
      </c>
    </row>
    <row r="265" spans="50:100" x14ac:dyDescent="0.15">
      <c r="AX265">
        <v>259</v>
      </c>
      <c r="AZ265">
        <f t="shared" si="56"/>
        <v>3</v>
      </c>
      <c r="BA265">
        <f t="shared" si="56"/>
        <v>0.42857142857142855</v>
      </c>
      <c r="BB265">
        <f t="shared" si="56"/>
        <v>1</v>
      </c>
      <c r="BC265">
        <f t="shared" si="56"/>
        <v>3</v>
      </c>
      <c r="BE265">
        <v>500</v>
      </c>
      <c r="BF265">
        <v>500</v>
      </c>
      <c r="BG265">
        <v>500</v>
      </c>
      <c r="BH265">
        <v>500</v>
      </c>
      <c r="BN265">
        <f>'sheet1 (2)'!Y264</f>
        <v>38038835</v>
      </c>
      <c r="BO265">
        <f>'sheet1 (2)'!Z264</f>
        <v>86800000</v>
      </c>
      <c r="BP265">
        <f>'sheet1 (2)'!AA264</f>
        <v>1863470149</v>
      </c>
      <c r="BR265">
        <f t="shared" si="58"/>
        <v>3803883</v>
      </c>
      <c r="BS265">
        <f t="shared" si="58"/>
        <v>8680000</v>
      </c>
      <c r="BT265">
        <f t="shared" si="58"/>
        <v>186347014</v>
      </c>
      <c r="BV265">
        <f t="shared" si="59"/>
        <v>3803883</v>
      </c>
      <c r="BW265">
        <f t="shared" si="59"/>
        <v>8680000</v>
      </c>
      <c r="BX265">
        <f t="shared" si="59"/>
        <v>186347014</v>
      </c>
      <c r="BZ265">
        <f t="shared" si="60"/>
        <v>3803883</v>
      </c>
      <c r="CA265">
        <f t="shared" si="60"/>
        <v>8680000</v>
      </c>
      <c r="CB265">
        <f t="shared" si="60"/>
        <v>186347014</v>
      </c>
      <c r="CD265">
        <f t="shared" si="61"/>
        <v>3803883</v>
      </c>
      <c r="CE265">
        <f t="shared" si="61"/>
        <v>8680000</v>
      </c>
      <c r="CF265">
        <f t="shared" si="61"/>
        <v>186347014</v>
      </c>
      <c r="CH265" t="str">
        <f t="shared" si="57"/>
        <v>{{5,1,1,3803883,0}|</v>
      </c>
      <c r="CI265" t="str">
        <f t="shared" si="57"/>
        <v>{5,1,2,8680000,0}|</v>
      </c>
      <c r="CJ265" t="str">
        <f t="shared" si="57"/>
        <v>{5,1,3,186347014,3}}</v>
      </c>
      <c r="CK265" t="str">
        <f t="shared" si="57"/>
        <v/>
      </c>
      <c r="CL265" t="str">
        <f t="shared" si="57"/>
        <v>{{5,1,1,3803883,0}|</v>
      </c>
      <c r="CM265" t="str">
        <f t="shared" si="57"/>
        <v>{5,1,2,8680000,0}|</v>
      </c>
      <c r="CN265" t="str">
        <f t="shared" si="57"/>
        <v>{5,1,3,186347014,3}}</v>
      </c>
      <c r="CO265" t="str">
        <f t="shared" si="57"/>
        <v/>
      </c>
      <c r="CP265" t="str">
        <f t="shared" si="57"/>
        <v>{{5,1,1,3803883,0}|</v>
      </c>
      <c r="CQ265" t="str">
        <f t="shared" si="57"/>
        <v>{5,1,2,8680000,0}|</v>
      </c>
      <c r="CR265" t="str">
        <f t="shared" si="57"/>
        <v>{5,1,3,186347014,3}}</v>
      </c>
      <c r="CS265" t="str">
        <f t="shared" si="57"/>
        <v/>
      </c>
      <c r="CT265" t="str">
        <f t="shared" si="57"/>
        <v>{{5,1,1,3803883,0}|</v>
      </c>
      <c r="CU265" t="str">
        <f t="shared" si="57"/>
        <v>{5,1,2,8680000,0}|</v>
      </c>
      <c r="CV265" t="str">
        <f t="shared" si="57"/>
        <v>{5,1,3,186347014,3}}</v>
      </c>
    </row>
    <row r="266" spans="50:100" x14ac:dyDescent="0.15">
      <c r="AX266">
        <v>260</v>
      </c>
      <c r="AZ266">
        <f t="shared" si="56"/>
        <v>1.5</v>
      </c>
      <c r="BA266">
        <f t="shared" si="56"/>
        <v>1</v>
      </c>
      <c r="BB266">
        <f t="shared" si="56"/>
        <v>0.75</v>
      </c>
      <c r="BC266">
        <f t="shared" si="56"/>
        <v>1</v>
      </c>
      <c r="BE266">
        <v>500</v>
      </c>
      <c r="BF266">
        <v>500</v>
      </c>
      <c r="BG266">
        <v>500</v>
      </c>
      <c r="BH266">
        <v>500</v>
      </c>
      <c r="BN266">
        <f>'sheet1 (2)'!Y265</f>
        <v>57563193</v>
      </c>
      <c r="BO266">
        <f>'sheet1 (2)'!Z265</f>
        <v>94080000</v>
      </c>
      <c r="BP266">
        <f>'sheet1 (2)'!AA265</f>
        <v>2019761193</v>
      </c>
      <c r="BR266">
        <f t="shared" si="58"/>
        <v>5756319</v>
      </c>
      <c r="BS266">
        <f t="shared" si="58"/>
        <v>9408000</v>
      </c>
      <c r="BT266">
        <f t="shared" si="58"/>
        <v>201976119</v>
      </c>
      <c r="BV266">
        <f t="shared" si="59"/>
        <v>5756319</v>
      </c>
      <c r="BW266">
        <f t="shared" si="59"/>
        <v>9408000</v>
      </c>
      <c r="BX266">
        <f t="shared" si="59"/>
        <v>201976119</v>
      </c>
      <c r="BZ266">
        <f t="shared" si="60"/>
        <v>5756319</v>
      </c>
      <c r="CA266">
        <f t="shared" si="60"/>
        <v>9408000</v>
      </c>
      <c r="CB266">
        <f t="shared" si="60"/>
        <v>201976119</v>
      </c>
      <c r="CD266">
        <f t="shared" si="61"/>
        <v>5756319</v>
      </c>
      <c r="CE266">
        <f t="shared" si="61"/>
        <v>9408000</v>
      </c>
      <c r="CF266">
        <f t="shared" si="61"/>
        <v>201976119</v>
      </c>
      <c r="CH266" t="str">
        <f t="shared" si="57"/>
        <v>{{5,1,1,5756319,0}|</v>
      </c>
      <c r="CI266" t="str">
        <f t="shared" si="57"/>
        <v>{5,1,2,9408000,0}|</v>
      </c>
      <c r="CJ266" t="str">
        <f t="shared" si="57"/>
        <v>{5,1,3,201976119,3}}</v>
      </c>
      <c r="CK266" t="str">
        <f t="shared" si="57"/>
        <v/>
      </c>
      <c r="CL266" t="str">
        <f t="shared" si="57"/>
        <v>{{5,1,1,5756319,0}|</v>
      </c>
      <c r="CM266" t="str">
        <f t="shared" si="57"/>
        <v>{5,1,2,9408000,0}|</v>
      </c>
      <c r="CN266" t="str">
        <f t="shared" si="57"/>
        <v>{5,1,3,201976119,3}}</v>
      </c>
      <c r="CO266" t="str">
        <f t="shared" si="57"/>
        <v/>
      </c>
      <c r="CP266" t="str">
        <f t="shared" si="57"/>
        <v>{{5,1,1,5756319,0}|</v>
      </c>
      <c r="CQ266" t="str">
        <f t="shared" si="57"/>
        <v>{5,1,2,9408000,0}|</v>
      </c>
      <c r="CR266" t="str">
        <f t="shared" si="57"/>
        <v>{5,1,3,201976119,3}}</v>
      </c>
      <c r="CS266" t="str">
        <f t="shared" si="57"/>
        <v/>
      </c>
      <c r="CT266" t="str">
        <f t="shared" si="57"/>
        <v>{{5,1,1,5756319,0}|</v>
      </c>
      <c r="CU266" t="str">
        <f t="shared" si="57"/>
        <v>{5,1,2,9408000,0}|</v>
      </c>
      <c r="CV266" t="str">
        <f t="shared" si="57"/>
        <v>{5,1,3,201976119,3}}</v>
      </c>
    </row>
    <row r="267" spans="50:100" x14ac:dyDescent="0.15">
      <c r="AX267">
        <v>261</v>
      </c>
      <c r="AZ267">
        <f t="shared" si="56"/>
        <v>0.75</v>
      </c>
      <c r="BA267">
        <f t="shared" si="56"/>
        <v>1</v>
      </c>
      <c r="BB267">
        <f t="shared" si="56"/>
        <v>1</v>
      </c>
      <c r="BC267">
        <f t="shared" si="56"/>
        <v>1.5</v>
      </c>
      <c r="BE267">
        <v>500</v>
      </c>
      <c r="BF267">
        <v>500</v>
      </c>
      <c r="BG267">
        <v>500</v>
      </c>
      <c r="BH267">
        <v>500</v>
      </c>
      <c r="BN267">
        <f>'sheet1 (2)'!Y266</f>
        <v>38712089</v>
      </c>
      <c r="BO267">
        <f>'sheet1 (2)'!Z266</f>
        <v>59136000</v>
      </c>
      <c r="BP267">
        <f>'sheet1 (2)'!AA266</f>
        <v>1269564179</v>
      </c>
      <c r="BR267">
        <f t="shared" si="58"/>
        <v>3871208</v>
      </c>
      <c r="BS267">
        <f t="shared" si="58"/>
        <v>5913600</v>
      </c>
      <c r="BT267">
        <f t="shared" si="58"/>
        <v>126956417</v>
      </c>
      <c r="BV267">
        <f t="shared" si="59"/>
        <v>3871208</v>
      </c>
      <c r="BW267">
        <f t="shared" si="59"/>
        <v>5913600</v>
      </c>
      <c r="BX267">
        <f t="shared" si="59"/>
        <v>126956417</v>
      </c>
      <c r="BZ267">
        <f t="shared" si="60"/>
        <v>3871208</v>
      </c>
      <c r="CA267">
        <f t="shared" si="60"/>
        <v>5913600</v>
      </c>
      <c r="CB267">
        <f t="shared" si="60"/>
        <v>126956417</v>
      </c>
      <c r="CD267">
        <f t="shared" si="61"/>
        <v>3871208</v>
      </c>
      <c r="CE267">
        <f t="shared" si="61"/>
        <v>5913600</v>
      </c>
      <c r="CF267">
        <f t="shared" si="61"/>
        <v>126956417</v>
      </c>
      <c r="CH267" t="str">
        <f t="shared" si="57"/>
        <v>{{5,1,1,3871208,0}|</v>
      </c>
      <c r="CI267" t="str">
        <f t="shared" si="57"/>
        <v>{5,1,2,5913600,0}|</v>
      </c>
      <c r="CJ267" t="str">
        <f t="shared" si="57"/>
        <v>{5,1,3,126956417,3}}</v>
      </c>
      <c r="CK267" t="str">
        <f t="shared" si="57"/>
        <v/>
      </c>
      <c r="CL267" t="str">
        <f t="shared" si="57"/>
        <v>{{5,1,1,3871208,0}|</v>
      </c>
      <c r="CM267" t="str">
        <f t="shared" si="57"/>
        <v>{5,1,2,5913600,0}|</v>
      </c>
      <c r="CN267" t="str">
        <f t="shared" si="57"/>
        <v>{5,1,3,126956417,3}}</v>
      </c>
      <c r="CO267" t="str">
        <f t="shared" si="57"/>
        <v/>
      </c>
      <c r="CP267" t="str">
        <f t="shared" si="57"/>
        <v>{{5,1,1,3871208,0}|</v>
      </c>
      <c r="CQ267" t="str">
        <f t="shared" si="57"/>
        <v>{5,1,2,5913600,0}|</v>
      </c>
      <c r="CR267" t="str">
        <f t="shared" si="57"/>
        <v>{5,1,3,126956417,3}}</v>
      </c>
      <c r="CS267" t="str">
        <f t="shared" si="57"/>
        <v/>
      </c>
      <c r="CT267" t="str">
        <f t="shared" si="57"/>
        <v>{{5,1,1,3871208,0}|</v>
      </c>
      <c r="CU267" t="str">
        <f t="shared" si="57"/>
        <v>{5,1,2,5913600,0}|</v>
      </c>
      <c r="CV267" t="str">
        <f t="shared" si="57"/>
        <v>{5,1,3,126956417,3}}</v>
      </c>
    </row>
    <row r="268" spans="50:100" x14ac:dyDescent="0.15">
      <c r="AX268">
        <v>262</v>
      </c>
      <c r="AZ268">
        <f t="shared" si="56"/>
        <v>1.5</v>
      </c>
      <c r="BA268">
        <f t="shared" si="56"/>
        <v>0.6</v>
      </c>
      <c r="BB268">
        <f t="shared" si="56"/>
        <v>1.5</v>
      </c>
      <c r="BC268">
        <f t="shared" si="56"/>
        <v>1</v>
      </c>
      <c r="BE268">
        <v>500</v>
      </c>
      <c r="BF268">
        <v>500</v>
      </c>
      <c r="BG268">
        <v>500</v>
      </c>
      <c r="BH268">
        <v>500</v>
      </c>
      <c r="BN268">
        <f>'sheet1 (2)'!Y267</f>
        <v>3832136</v>
      </c>
      <c r="BO268">
        <f>'sheet1 (2)'!Z267</f>
        <v>490000</v>
      </c>
      <c r="BP268">
        <f>'sheet1 (2)'!AA267</f>
        <v>10519589</v>
      </c>
      <c r="BR268">
        <f t="shared" si="58"/>
        <v>383213</v>
      </c>
      <c r="BS268">
        <f t="shared" si="58"/>
        <v>49000</v>
      </c>
      <c r="BT268">
        <f t="shared" si="58"/>
        <v>1051958</v>
      </c>
      <c r="BV268">
        <f t="shared" si="59"/>
        <v>383213</v>
      </c>
      <c r="BW268">
        <f t="shared" si="59"/>
        <v>49000</v>
      </c>
      <c r="BX268">
        <f t="shared" si="59"/>
        <v>1051958</v>
      </c>
      <c r="BZ268">
        <f t="shared" si="60"/>
        <v>383213</v>
      </c>
      <c r="CA268">
        <f t="shared" si="60"/>
        <v>49000</v>
      </c>
      <c r="CB268">
        <f t="shared" si="60"/>
        <v>1051958</v>
      </c>
      <c r="CD268">
        <f t="shared" si="61"/>
        <v>383213</v>
      </c>
      <c r="CE268">
        <f t="shared" si="61"/>
        <v>49000</v>
      </c>
      <c r="CF268">
        <f t="shared" si="61"/>
        <v>1051958</v>
      </c>
      <c r="CH268" t="str">
        <f t="shared" si="57"/>
        <v>{{5,1,1,383213,0}|</v>
      </c>
      <c r="CI268" t="str">
        <f t="shared" si="57"/>
        <v>{5,1,2,49000,0}|</v>
      </c>
      <c r="CJ268" t="str">
        <f t="shared" si="57"/>
        <v>{5,1,3,1051958,3}}</v>
      </c>
      <c r="CK268" t="str">
        <f t="shared" si="57"/>
        <v/>
      </c>
      <c r="CL268" t="str">
        <f t="shared" si="57"/>
        <v>{{5,1,1,383213,0}|</v>
      </c>
      <c r="CM268" t="str">
        <f t="shared" si="57"/>
        <v>{5,1,2,49000,0}|</v>
      </c>
      <c r="CN268" t="str">
        <f t="shared" si="57"/>
        <v>{5,1,3,1051958,3}}</v>
      </c>
      <c r="CO268" t="str">
        <f t="shared" si="57"/>
        <v/>
      </c>
      <c r="CP268" t="str">
        <f t="shared" si="57"/>
        <v>{{5,1,1,383213,0}|</v>
      </c>
      <c r="CQ268" t="str">
        <f t="shared" si="57"/>
        <v>{5,1,2,49000,0}|</v>
      </c>
      <c r="CR268" t="str">
        <f t="shared" si="57"/>
        <v>{5,1,3,1051958,3}}</v>
      </c>
      <c r="CS268" t="str">
        <f t="shared" si="57"/>
        <v/>
      </c>
      <c r="CT268" t="str">
        <f t="shared" si="57"/>
        <v>{{5,1,1,383213,0}|</v>
      </c>
      <c r="CU268" t="str">
        <f t="shared" si="57"/>
        <v>{5,1,2,49000,0}|</v>
      </c>
      <c r="CV268" t="str">
        <f t="shared" si="57"/>
        <v>{5,1,3,1051958,3}}</v>
      </c>
    </row>
    <row r="269" spans="50:100" x14ac:dyDescent="0.15">
      <c r="AX269">
        <v>263</v>
      </c>
      <c r="AZ269">
        <f t="shared" si="56"/>
        <v>1.5</v>
      </c>
      <c r="BA269">
        <f t="shared" si="56"/>
        <v>0.6</v>
      </c>
      <c r="BB269">
        <f t="shared" si="56"/>
        <v>3</v>
      </c>
      <c r="BC269">
        <f t="shared" si="56"/>
        <v>0.75</v>
      </c>
      <c r="BE269">
        <v>500</v>
      </c>
      <c r="BF269">
        <v>500</v>
      </c>
      <c r="BG269">
        <v>500</v>
      </c>
      <c r="BH269">
        <v>500</v>
      </c>
      <c r="BN269">
        <f>'sheet1 (2)'!Y268</f>
        <v>5289850</v>
      </c>
      <c r="BO269">
        <f>'sheet1 (2)'!Z268</f>
        <v>508200</v>
      </c>
      <c r="BP269">
        <f>'sheet1 (2)'!AA268</f>
        <v>10910317</v>
      </c>
      <c r="BR269">
        <f t="shared" si="58"/>
        <v>528985</v>
      </c>
      <c r="BS269">
        <f t="shared" si="58"/>
        <v>50820</v>
      </c>
      <c r="BT269">
        <f t="shared" si="58"/>
        <v>1091031</v>
      </c>
      <c r="BV269">
        <f t="shared" si="59"/>
        <v>528985</v>
      </c>
      <c r="BW269">
        <f t="shared" si="59"/>
        <v>50820</v>
      </c>
      <c r="BX269">
        <f t="shared" si="59"/>
        <v>1091031</v>
      </c>
      <c r="BZ269">
        <f t="shared" si="60"/>
        <v>528985</v>
      </c>
      <c r="CA269">
        <f t="shared" si="60"/>
        <v>50820</v>
      </c>
      <c r="CB269">
        <f t="shared" si="60"/>
        <v>1091031</v>
      </c>
      <c r="CD269">
        <f t="shared" si="61"/>
        <v>528985</v>
      </c>
      <c r="CE269">
        <f t="shared" si="61"/>
        <v>50820</v>
      </c>
      <c r="CF269">
        <f t="shared" si="61"/>
        <v>1091031</v>
      </c>
      <c r="CH269" t="str">
        <f t="shared" si="57"/>
        <v>{{5,1,1,528985,0}|</v>
      </c>
      <c r="CI269" t="str">
        <f t="shared" si="57"/>
        <v>{5,1,2,50820,0}|</v>
      </c>
      <c r="CJ269" t="str">
        <f t="shared" si="57"/>
        <v>{5,1,3,1091031,3}}</v>
      </c>
      <c r="CK269" t="str">
        <f t="shared" si="57"/>
        <v/>
      </c>
      <c r="CL269" t="str">
        <f t="shared" si="57"/>
        <v>{{5,1,1,528985,0}|</v>
      </c>
      <c r="CM269" t="str">
        <f t="shared" si="57"/>
        <v>{5,1,2,50820,0}|</v>
      </c>
      <c r="CN269" t="str">
        <f t="shared" si="57"/>
        <v>{5,1,3,1091031,3}}</v>
      </c>
      <c r="CO269" t="str">
        <f t="shared" si="57"/>
        <v/>
      </c>
      <c r="CP269" t="str">
        <f t="shared" si="57"/>
        <v>{{5,1,1,528985,0}|</v>
      </c>
      <c r="CQ269" t="str">
        <f t="shared" si="57"/>
        <v>{5,1,2,50820,0}|</v>
      </c>
      <c r="CR269" t="str">
        <f t="shared" si="57"/>
        <v>{5,1,3,1091031,3}}</v>
      </c>
      <c r="CS269" t="str">
        <f t="shared" si="57"/>
        <v/>
      </c>
      <c r="CT269" t="str">
        <f t="shared" si="57"/>
        <v>{{5,1,1,528985,0}|</v>
      </c>
      <c r="CU269" t="str">
        <f t="shared" si="57"/>
        <v>{5,1,2,50820,0}|</v>
      </c>
      <c r="CV269" t="str">
        <f t="shared" si="57"/>
        <v>{5,1,3,1091031,3}}</v>
      </c>
    </row>
    <row r="270" spans="50:100" x14ac:dyDescent="0.15">
      <c r="AX270">
        <v>264</v>
      </c>
      <c r="AZ270">
        <f t="shared" si="56"/>
        <v>1</v>
      </c>
      <c r="BA270">
        <f t="shared" si="56"/>
        <v>0.42857142857142855</v>
      </c>
      <c r="BB270">
        <f t="shared" si="56"/>
        <v>0</v>
      </c>
      <c r="BC270">
        <f t="shared" si="56"/>
        <v>1.5</v>
      </c>
      <c r="BE270">
        <v>500</v>
      </c>
      <c r="BF270">
        <v>500</v>
      </c>
      <c r="BG270">
        <v>500</v>
      </c>
      <c r="BH270">
        <v>500</v>
      </c>
      <c r="BN270">
        <f>'sheet1 (2)'!Y269</f>
        <v>9137014</v>
      </c>
      <c r="BO270">
        <f>'sheet1 (2)'!Z269</f>
        <v>771400</v>
      </c>
      <c r="BP270">
        <f>'sheet1 (2)'!AA269</f>
        <v>16560839</v>
      </c>
      <c r="BR270">
        <f t="shared" si="58"/>
        <v>913701</v>
      </c>
      <c r="BS270">
        <f t="shared" si="58"/>
        <v>77140</v>
      </c>
      <c r="BT270">
        <f t="shared" si="58"/>
        <v>1656083</v>
      </c>
      <c r="BV270">
        <f t="shared" si="59"/>
        <v>913701</v>
      </c>
      <c r="BW270">
        <f t="shared" si="59"/>
        <v>77140</v>
      </c>
      <c r="BX270">
        <f t="shared" si="59"/>
        <v>1656083</v>
      </c>
      <c r="BZ270">
        <f t="shared" si="60"/>
        <v>913701</v>
      </c>
      <c r="CA270">
        <f t="shared" si="60"/>
        <v>77140</v>
      </c>
      <c r="CB270">
        <f t="shared" si="60"/>
        <v>1656083</v>
      </c>
      <c r="CD270">
        <f t="shared" si="61"/>
        <v>913701</v>
      </c>
      <c r="CE270">
        <f t="shared" si="61"/>
        <v>77140</v>
      </c>
      <c r="CF270">
        <f t="shared" si="61"/>
        <v>1656083</v>
      </c>
      <c r="CH270" t="str">
        <f t="shared" si="57"/>
        <v>{{5,1,1,913701,0}|</v>
      </c>
      <c r="CI270" t="str">
        <f t="shared" si="57"/>
        <v>{5,1,2,77140,0}|</v>
      </c>
      <c r="CJ270" t="str">
        <f t="shared" si="57"/>
        <v>{5,1,3,1656083,3}}</v>
      </c>
      <c r="CK270" t="str">
        <f t="shared" si="57"/>
        <v/>
      </c>
      <c r="CL270" t="str">
        <f t="shared" si="57"/>
        <v>{{5,1,1,913701,0}|</v>
      </c>
      <c r="CM270" t="str">
        <f t="shared" si="57"/>
        <v>{5,1,2,77140,0}|</v>
      </c>
      <c r="CN270" t="str">
        <f t="shared" si="57"/>
        <v>{5,1,3,1656083,3}}</v>
      </c>
      <c r="CO270" t="str">
        <f t="shared" si="57"/>
        <v/>
      </c>
      <c r="CP270" t="str">
        <f t="shared" si="57"/>
        <v>{{5,1,1,913701,0}|</v>
      </c>
      <c r="CQ270" t="str">
        <f t="shared" si="57"/>
        <v>{5,1,2,77140,0}|</v>
      </c>
      <c r="CR270" t="str">
        <f t="shared" si="57"/>
        <v>{5,1,3,1656083,3}}</v>
      </c>
      <c r="CS270" t="str">
        <f t="shared" si="57"/>
        <v/>
      </c>
      <c r="CT270" t="str">
        <f t="shared" si="57"/>
        <v>{{5,1,1,913701,0}|</v>
      </c>
      <c r="CU270" t="str">
        <f t="shared" si="57"/>
        <v>{5,1,2,77140,0}|</v>
      </c>
      <c r="CV270" t="str">
        <f t="shared" si="57"/>
        <v>{5,1,3,1656083,3}}</v>
      </c>
    </row>
    <row r="271" spans="50:100" x14ac:dyDescent="0.15">
      <c r="AX271">
        <v>265</v>
      </c>
      <c r="AZ271">
        <f t="shared" si="56"/>
        <v>1.5</v>
      </c>
      <c r="BA271">
        <f t="shared" si="56"/>
        <v>0.6</v>
      </c>
      <c r="BB271">
        <f t="shared" si="56"/>
        <v>0.75</v>
      </c>
      <c r="BC271">
        <f t="shared" si="56"/>
        <v>3</v>
      </c>
      <c r="BE271">
        <v>500</v>
      </c>
      <c r="BF271">
        <v>500</v>
      </c>
      <c r="BG271">
        <v>500</v>
      </c>
      <c r="BH271">
        <v>500</v>
      </c>
      <c r="BN271">
        <f>'sheet1 (2)'!Y270</f>
        <v>13419990</v>
      </c>
      <c r="BO271">
        <f>'sheet1 (2)'!Z270</f>
        <v>5918500</v>
      </c>
      <c r="BP271">
        <f>'sheet1 (2)'!AA270</f>
        <v>127061613</v>
      </c>
      <c r="BR271">
        <f t="shared" si="58"/>
        <v>1341999</v>
      </c>
      <c r="BS271">
        <f t="shared" si="58"/>
        <v>591850</v>
      </c>
      <c r="BT271">
        <f t="shared" si="58"/>
        <v>12706161</v>
      </c>
      <c r="BV271">
        <f t="shared" si="59"/>
        <v>1341999</v>
      </c>
      <c r="BW271">
        <f t="shared" si="59"/>
        <v>591850</v>
      </c>
      <c r="BX271">
        <f t="shared" si="59"/>
        <v>12706161</v>
      </c>
      <c r="BZ271">
        <f t="shared" si="60"/>
        <v>1341999</v>
      </c>
      <c r="CA271">
        <f t="shared" si="60"/>
        <v>591850</v>
      </c>
      <c r="CB271">
        <f t="shared" si="60"/>
        <v>12706161</v>
      </c>
      <c r="CD271">
        <f t="shared" si="61"/>
        <v>1341999</v>
      </c>
      <c r="CE271">
        <f t="shared" si="61"/>
        <v>591850</v>
      </c>
      <c r="CF271">
        <f t="shared" si="61"/>
        <v>12706161</v>
      </c>
      <c r="CH271" t="str">
        <f t="shared" si="57"/>
        <v>{{5,1,1,1341999,0}|</v>
      </c>
      <c r="CI271" t="str">
        <f t="shared" si="57"/>
        <v>{5,1,2,591850,0}|</v>
      </c>
      <c r="CJ271" t="str">
        <f t="shared" si="57"/>
        <v>{5,1,3,12706161,3}}</v>
      </c>
      <c r="CK271" t="str">
        <f t="shared" si="57"/>
        <v/>
      </c>
      <c r="CL271" t="str">
        <f t="shared" si="57"/>
        <v>{{5,1,1,1341999,0}|</v>
      </c>
      <c r="CM271" t="str">
        <f t="shared" si="57"/>
        <v>{5,1,2,591850,0}|</v>
      </c>
      <c r="CN271" t="str">
        <f t="shared" si="57"/>
        <v>{5,1,3,12706161,3}}</v>
      </c>
      <c r="CO271" t="str">
        <f t="shared" si="57"/>
        <v/>
      </c>
      <c r="CP271" t="str">
        <f t="shared" si="57"/>
        <v>{{5,1,1,1341999,0}|</v>
      </c>
      <c r="CQ271" t="str">
        <f t="shared" si="57"/>
        <v>{5,1,2,591850,0}|</v>
      </c>
      <c r="CR271" t="str">
        <f t="shared" si="57"/>
        <v>{5,1,3,12706161,3}}</v>
      </c>
      <c r="CS271" t="str">
        <f t="shared" si="57"/>
        <v/>
      </c>
      <c r="CT271" t="str">
        <f t="shared" si="57"/>
        <v>{{5,1,1,1341999,0}|</v>
      </c>
      <c r="CU271" t="str">
        <f t="shared" si="57"/>
        <v>{5,1,2,591850,0}|</v>
      </c>
      <c r="CV271" t="str">
        <f t="shared" si="57"/>
        <v>{5,1,3,12706161,3}}</v>
      </c>
    </row>
    <row r="272" spans="50:100" x14ac:dyDescent="0.15">
      <c r="AX272">
        <v>266</v>
      </c>
      <c r="AZ272">
        <f t="shared" si="56"/>
        <v>3</v>
      </c>
      <c r="BA272">
        <f t="shared" si="56"/>
        <v>0.75</v>
      </c>
      <c r="BB272">
        <f t="shared" si="56"/>
        <v>1</v>
      </c>
      <c r="BC272">
        <f t="shared" si="56"/>
        <v>0.75</v>
      </c>
      <c r="BE272">
        <v>500</v>
      </c>
      <c r="BF272">
        <v>500</v>
      </c>
      <c r="BG272">
        <v>500</v>
      </c>
      <c r="BH272">
        <v>500</v>
      </c>
      <c r="BN272">
        <f>'sheet1 (2)'!Y271</f>
        <v>21399850</v>
      </c>
      <c r="BO272">
        <f>'sheet1 (2)'!Z271</f>
        <v>7350000</v>
      </c>
      <c r="BP272">
        <f>'sheet1 (2)'!AA271</f>
        <v>157793843</v>
      </c>
      <c r="BR272">
        <f t="shared" si="58"/>
        <v>2139985</v>
      </c>
      <c r="BS272">
        <f t="shared" si="58"/>
        <v>735000</v>
      </c>
      <c r="BT272">
        <f t="shared" si="58"/>
        <v>15779384</v>
      </c>
      <c r="BV272">
        <f t="shared" si="59"/>
        <v>2139985</v>
      </c>
      <c r="BW272">
        <f t="shared" si="59"/>
        <v>735000</v>
      </c>
      <c r="BX272">
        <f t="shared" si="59"/>
        <v>15779384</v>
      </c>
      <c r="BZ272">
        <f t="shared" si="60"/>
        <v>2139985</v>
      </c>
      <c r="CA272">
        <f t="shared" si="60"/>
        <v>735000</v>
      </c>
      <c r="CB272">
        <f t="shared" si="60"/>
        <v>15779384</v>
      </c>
      <c r="CD272">
        <f t="shared" si="61"/>
        <v>2139985</v>
      </c>
      <c r="CE272">
        <f t="shared" si="61"/>
        <v>735000</v>
      </c>
      <c r="CF272">
        <f t="shared" si="61"/>
        <v>15779384</v>
      </c>
      <c r="CH272" t="str">
        <f t="shared" si="57"/>
        <v>{{5,1,1,2139985,0}|</v>
      </c>
      <c r="CI272" t="str">
        <f t="shared" si="57"/>
        <v>{5,1,2,735000,0}|</v>
      </c>
      <c r="CJ272" t="str">
        <f t="shared" si="57"/>
        <v>{5,1,3,15779384,3}}</v>
      </c>
      <c r="CK272" t="str">
        <f t="shared" si="57"/>
        <v/>
      </c>
      <c r="CL272" t="str">
        <f t="shared" si="57"/>
        <v>{{5,1,1,2139985,0}|</v>
      </c>
      <c r="CM272" t="str">
        <f t="shared" si="57"/>
        <v>{5,1,2,735000,0}|</v>
      </c>
      <c r="CN272" t="str">
        <f t="shared" si="57"/>
        <v>{5,1,3,15779384,3}}</v>
      </c>
      <c r="CO272" t="str">
        <f t="shared" si="57"/>
        <v/>
      </c>
      <c r="CP272" t="str">
        <f t="shared" si="57"/>
        <v>{{5,1,1,2139985,0}|</v>
      </c>
      <c r="CQ272" t="str">
        <f t="shared" si="57"/>
        <v>{5,1,2,735000,0}|</v>
      </c>
      <c r="CR272" t="str">
        <f t="shared" si="57"/>
        <v>{5,1,3,15779384,3}}</v>
      </c>
      <c r="CS272" t="str">
        <f t="shared" si="57"/>
        <v/>
      </c>
      <c r="CT272" t="str">
        <f t="shared" si="57"/>
        <v>{{5,1,1,2139985,0}|</v>
      </c>
      <c r="CU272" t="str">
        <f t="shared" si="57"/>
        <v>{5,1,2,735000,0}|</v>
      </c>
      <c r="CV272" t="str">
        <f t="shared" si="57"/>
        <v>{5,1,3,15779384,3}}</v>
      </c>
    </row>
    <row r="273" spans="50:100" x14ac:dyDescent="0.15">
      <c r="AX273">
        <v>267</v>
      </c>
      <c r="AZ273">
        <f t="shared" si="56"/>
        <v>1</v>
      </c>
      <c r="BA273">
        <f t="shared" si="56"/>
        <v>1</v>
      </c>
      <c r="BB273">
        <f t="shared" si="56"/>
        <v>0.75</v>
      </c>
      <c r="BC273">
        <f t="shared" si="56"/>
        <v>1.5</v>
      </c>
      <c r="BE273">
        <v>500</v>
      </c>
      <c r="BF273">
        <v>500</v>
      </c>
      <c r="BG273">
        <v>500</v>
      </c>
      <c r="BH273">
        <v>500</v>
      </c>
      <c r="BN273">
        <f>'sheet1 (2)'!Y272</f>
        <v>47912221</v>
      </c>
      <c r="BO273">
        <f>'sheet1 (2)'!Z272</f>
        <v>46284000</v>
      </c>
      <c r="BP273">
        <f>'sheet1 (2)'!AA272</f>
        <v>993650372</v>
      </c>
      <c r="BR273">
        <f t="shared" si="58"/>
        <v>4791222</v>
      </c>
      <c r="BS273">
        <f t="shared" si="58"/>
        <v>4628400</v>
      </c>
      <c r="BT273">
        <f t="shared" si="58"/>
        <v>99365037</v>
      </c>
      <c r="BV273">
        <f t="shared" si="59"/>
        <v>4791222</v>
      </c>
      <c r="BW273">
        <f t="shared" si="59"/>
        <v>4628400</v>
      </c>
      <c r="BX273">
        <f t="shared" si="59"/>
        <v>99365037</v>
      </c>
      <c r="BZ273">
        <f t="shared" si="60"/>
        <v>4791222</v>
      </c>
      <c r="CA273">
        <f t="shared" si="60"/>
        <v>4628400</v>
      </c>
      <c r="CB273">
        <f t="shared" si="60"/>
        <v>99365037</v>
      </c>
      <c r="CD273">
        <f t="shared" si="61"/>
        <v>4791222</v>
      </c>
      <c r="CE273">
        <f t="shared" si="61"/>
        <v>4628400</v>
      </c>
      <c r="CF273">
        <f t="shared" si="61"/>
        <v>99365037</v>
      </c>
      <c r="CH273" t="str">
        <f t="shared" si="57"/>
        <v>{{5,1,1,4791222,0}|</v>
      </c>
      <c r="CI273" t="str">
        <f t="shared" si="57"/>
        <v>{5,1,2,4628400,0}|</v>
      </c>
      <c r="CJ273" t="str">
        <f t="shared" si="57"/>
        <v>{5,1,3,99365037,3}}</v>
      </c>
      <c r="CK273" t="str">
        <f t="shared" si="57"/>
        <v/>
      </c>
      <c r="CL273" t="str">
        <f t="shared" si="57"/>
        <v>{{5,1,1,4791222,0}|</v>
      </c>
      <c r="CM273" t="str">
        <f t="shared" si="57"/>
        <v>{5,1,2,4628400,0}|</v>
      </c>
      <c r="CN273" t="str">
        <f t="shared" si="57"/>
        <v>{5,1,3,99365037,3}}</v>
      </c>
      <c r="CO273" t="str">
        <f t="shared" si="57"/>
        <v/>
      </c>
      <c r="CP273" t="str">
        <f t="shared" si="57"/>
        <v>{{5,1,1,4791222,0}|</v>
      </c>
      <c r="CQ273" t="str">
        <f t="shared" si="57"/>
        <v>{5,1,2,4628400,0}|</v>
      </c>
      <c r="CR273" t="str">
        <f t="shared" si="57"/>
        <v>{5,1,3,99365037,3}}</v>
      </c>
      <c r="CS273" t="str">
        <f t="shared" si="57"/>
        <v/>
      </c>
      <c r="CT273" t="str">
        <f t="shared" si="57"/>
        <v>{{5,1,1,4791222,0}|</v>
      </c>
      <c r="CU273" t="str">
        <f t="shared" si="57"/>
        <v>{5,1,2,4628400,0}|</v>
      </c>
      <c r="CV273" t="str">
        <f t="shared" si="57"/>
        <v>{5,1,3,99365037,3}}</v>
      </c>
    </row>
    <row r="274" spans="50:100" x14ac:dyDescent="0.15">
      <c r="AX274">
        <v>268</v>
      </c>
      <c r="AZ274">
        <f t="shared" si="56"/>
        <v>1</v>
      </c>
      <c r="BA274">
        <f t="shared" si="56"/>
        <v>1</v>
      </c>
      <c r="BB274">
        <f t="shared" si="56"/>
        <v>1</v>
      </c>
      <c r="BC274">
        <f t="shared" si="56"/>
        <v>1</v>
      </c>
      <c r="BE274">
        <v>500</v>
      </c>
      <c r="BF274">
        <v>500</v>
      </c>
      <c r="BG274">
        <v>500</v>
      </c>
      <c r="BH274">
        <v>500</v>
      </c>
      <c r="BN274">
        <f>'sheet1 (2)'!Y273</f>
        <v>52315421</v>
      </c>
      <c r="BO274">
        <f>'sheet1 (2)'!Z273</f>
        <v>56700000</v>
      </c>
      <c r="BP274">
        <f>'sheet1 (2)'!AA273</f>
        <v>1217266790</v>
      </c>
      <c r="BR274">
        <f t="shared" si="58"/>
        <v>5231542</v>
      </c>
      <c r="BS274">
        <f t="shared" si="58"/>
        <v>5670000</v>
      </c>
      <c r="BT274">
        <f t="shared" si="58"/>
        <v>121726679</v>
      </c>
      <c r="BV274">
        <f t="shared" si="59"/>
        <v>5231542</v>
      </c>
      <c r="BW274">
        <f t="shared" si="59"/>
        <v>5670000</v>
      </c>
      <c r="BX274">
        <f t="shared" si="59"/>
        <v>121726679</v>
      </c>
      <c r="BZ274">
        <f t="shared" si="60"/>
        <v>5231542</v>
      </c>
      <c r="CA274">
        <f t="shared" si="60"/>
        <v>5670000</v>
      </c>
      <c r="CB274">
        <f t="shared" si="60"/>
        <v>121726679</v>
      </c>
      <c r="CD274">
        <f t="shared" si="61"/>
        <v>5231542</v>
      </c>
      <c r="CE274">
        <f t="shared" si="61"/>
        <v>5670000</v>
      </c>
      <c r="CF274">
        <f t="shared" si="61"/>
        <v>121726679</v>
      </c>
      <c r="CH274" t="str">
        <f t="shared" si="57"/>
        <v>{{5,1,1,5231542,0}|</v>
      </c>
      <c r="CI274" t="str">
        <f t="shared" si="57"/>
        <v>{5,1,2,5670000,0}|</v>
      </c>
      <c r="CJ274" t="str">
        <f t="shared" si="57"/>
        <v>{5,1,3,121726679,3}}</v>
      </c>
      <c r="CK274" t="str">
        <f t="shared" si="57"/>
        <v/>
      </c>
      <c r="CL274" t="str">
        <f t="shared" si="57"/>
        <v>{{5,1,1,5231542,0}|</v>
      </c>
      <c r="CM274" t="str">
        <f t="shared" si="57"/>
        <v>{5,1,2,5670000,0}|</v>
      </c>
      <c r="CN274" t="str">
        <f t="shared" si="57"/>
        <v>{5,1,3,121726679,3}}</v>
      </c>
      <c r="CO274" t="str">
        <f t="shared" si="57"/>
        <v/>
      </c>
      <c r="CP274" t="str">
        <f t="shared" si="57"/>
        <v>{{5,1,1,5231542,0}|</v>
      </c>
      <c r="CQ274" t="str">
        <f t="shared" si="57"/>
        <v>{5,1,2,5670000,0}|</v>
      </c>
      <c r="CR274" t="str">
        <f t="shared" si="57"/>
        <v>{5,1,3,121726679,3}}</v>
      </c>
      <c r="CS274" t="str">
        <f t="shared" si="57"/>
        <v/>
      </c>
      <c r="CT274" t="str">
        <f t="shared" si="57"/>
        <v>{{5,1,1,5231542,0}|</v>
      </c>
      <c r="CU274" t="str">
        <f t="shared" si="57"/>
        <v>{5,1,2,5670000,0}|</v>
      </c>
      <c r="CV274" t="str">
        <f t="shared" si="57"/>
        <v>{5,1,3,121726679,3}}</v>
      </c>
    </row>
    <row r="275" spans="50:100" x14ac:dyDescent="0.15">
      <c r="AX275">
        <v>269</v>
      </c>
      <c r="AZ275">
        <f t="shared" si="56"/>
        <v>1</v>
      </c>
      <c r="BA275">
        <f t="shared" si="56"/>
        <v>1</v>
      </c>
      <c r="BB275">
        <f t="shared" si="56"/>
        <v>0.5</v>
      </c>
      <c r="BC275">
        <f t="shared" si="56"/>
        <v>0</v>
      </c>
      <c r="BE275">
        <v>500</v>
      </c>
      <c r="BF275">
        <v>500</v>
      </c>
      <c r="BG275">
        <v>500</v>
      </c>
      <c r="BH275">
        <v>500</v>
      </c>
      <c r="BN275">
        <f>'sheet1 (2)'!Y274</f>
        <v>51311552</v>
      </c>
      <c r="BO275">
        <f>'sheet1 (2)'!Z274</f>
        <v>65094400</v>
      </c>
      <c r="BP275">
        <f>'sheet1 (2)'!AA274</f>
        <v>1397482387</v>
      </c>
      <c r="BR275">
        <f t="shared" si="58"/>
        <v>5131155</v>
      </c>
      <c r="BS275">
        <f t="shared" si="58"/>
        <v>6509440</v>
      </c>
      <c r="BT275">
        <f t="shared" si="58"/>
        <v>139748238</v>
      </c>
      <c r="BV275">
        <f t="shared" si="59"/>
        <v>5131155</v>
      </c>
      <c r="BW275">
        <f t="shared" si="59"/>
        <v>6509440</v>
      </c>
      <c r="BX275">
        <f t="shared" si="59"/>
        <v>139748238</v>
      </c>
      <c r="BZ275">
        <f t="shared" si="60"/>
        <v>5131155</v>
      </c>
      <c r="CA275">
        <f t="shared" si="60"/>
        <v>6509440</v>
      </c>
      <c r="CB275">
        <f t="shared" si="60"/>
        <v>139748238</v>
      </c>
      <c r="CD275">
        <f t="shared" si="61"/>
        <v>5131155</v>
      </c>
      <c r="CE275">
        <f t="shared" si="61"/>
        <v>6509440</v>
      </c>
      <c r="CF275">
        <f t="shared" si="61"/>
        <v>139748238</v>
      </c>
      <c r="CH275" t="str">
        <f t="shared" si="57"/>
        <v>{{5,1,1,5131155,0}|</v>
      </c>
      <c r="CI275" t="str">
        <f t="shared" si="57"/>
        <v>{5,1,2,6509440,0}|</v>
      </c>
      <c r="CJ275" t="str">
        <f t="shared" si="57"/>
        <v>{5,1,3,139748238,3}}</v>
      </c>
      <c r="CK275" t="str">
        <f t="shared" si="57"/>
        <v/>
      </c>
      <c r="CL275" t="str">
        <f t="shared" si="57"/>
        <v>{{5,1,1,5131155,0}|</v>
      </c>
      <c r="CM275" t="str">
        <f t="shared" si="57"/>
        <v>{5,1,2,6509440,0}|</v>
      </c>
      <c r="CN275" t="str">
        <f t="shared" si="57"/>
        <v>{5,1,3,139748238,3}}</v>
      </c>
      <c r="CO275" t="str">
        <f t="shared" si="57"/>
        <v/>
      </c>
      <c r="CP275" t="str">
        <f t="shared" si="57"/>
        <v>{{5,1,1,5131155,0}|</v>
      </c>
      <c r="CQ275" t="str">
        <f t="shared" si="57"/>
        <v>{5,1,2,6509440,0}|</v>
      </c>
      <c r="CR275" t="str">
        <f t="shared" si="57"/>
        <v>{5,1,3,139748238,3}}</v>
      </c>
      <c r="CS275" t="str">
        <f t="shared" si="57"/>
        <v/>
      </c>
      <c r="CT275" t="str">
        <f t="shared" si="57"/>
        <v>{{5,1,1,5131155,0}|</v>
      </c>
      <c r="CU275" t="str">
        <f t="shared" si="57"/>
        <v>{5,1,2,6509440,0}|</v>
      </c>
      <c r="CV275" t="str">
        <f t="shared" si="57"/>
        <v>{5,1,3,139748238,3}}</v>
      </c>
    </row>
    <row r="276" spans="50:100" x14ac:dyDescent="0.15">
      <c r="AX276">
        <v>270</v>
      </c>
      <c r="AZ276">
        <f t="shared" ref="AZ276:BC291" si="62">AZ216</f>
        <v>1.5</v>
      </c>
      <c r="BA276">
        <f t="shared" si="62"/>
        <v>0.6</v>
      </c>
      <c r="BB276">
        <f t="shared" si="62"/>
        <v>1</v>
      </c>
      <c r="BC276">
        <f t="shared" si="62"/>
        <v>1.5</v>
      </c>
      <c r="BE276">
        <v>500</v>
      </c>
      <c r="BF276">
        <v>500</v>
      </c>
      <c r="BG276">
        <v>500</v>
      </c>
      <c r="BH276">
        <v>500</v>
      </c>
      <c r="BN276">
        <f>'sheet1 (2)'!Y275</f>
        <v>77676649</v>
      </c>
      <c r="BO276">
        <f>'sheet1 (2)'!Z275</f>
        <v>70560000</v>
      </c>
      <c r="BP276">
        <f>'sheet1 (2)'!AA275</f>
        <v>1514820895</v>
      </c>
      <c r="BR276">
        <f t="shared" si="58"/>
        <v>7767664</v>
      </c>
      <c r="BS276">
        <f t="shared" si="58"/>
        <v>7056000</v>
      </c>
      <c r="BT276">
        <f t="shared" si="58"/>
        <v>151482089</v>
      </c>
      <c r="BV276">
        <f t="shared" si="59"/>
        <v>7767664</v>
      </c>
      <c r="BW276">
        <f t="shared" si="59"/>
        <v>7056000</v>
      </c>
      <c r="BX276">
        <f t="shared" si="59"/>
        <v>151482089</v>
      </c>
      <c r="BZ276">
        <f t="shared" si="60"/>
        <v>7767664</v>
      </c>
      <c r="CA276">
        <f t="shared" si="60"/>
        <v>7056000</v>
      </c>
      <c r="CB276">
        <f t="shared" si="60"/>
        <v>151482089</v>
      </c>
      <c r="CD276">
        <f t="shared" si="61"/>
        <v>7767664</v>
      </c>
      <c r="CE276">
        <f t="shared" si="61"/>
        <v>7056000</v>
      </c>
      <c r="CF276">
        <f t="shared" si="61"/>
        <v>151482089</v>
      </c>
      <c r="CH276" t="str">
        <f t="shared" si="57"/>
        <v>{{5,1,1,7767664,0}|</v>
      </c>
      <c r="CI276" t="str">
        <f t="shared" si="57"/>
        <v>{5,1,2,7056000,0}|</v>
      </c>
      <c r="CJ276" t="str">
        <f t="shared" si="57"/>
        <v>{5,1,3,151482089,3}}</v>
      </c>
      <c r="CK276" t="str">
        <f t="shared" si="57"/>
        <v/>
      </c>
      <c r="CL276" t="str">
        <f t="shared" si="57"/>
        <v>{{5,1,1,7767664,0}|</v>
      </c>
      <c r="CM276" t="str">
        <f t="shared" si="57"/>
        <v>{5,1,2,7056000,0}|</v>
      </c>
      <c r="CN276" t="str">
        <f t="shared" si="57"/>
        <v>{5,1,3,151482089,3}}</v>
      </c>
      <c r="CO276" t="str">
        <f t="shared" si="57"/>
        <v/>
      </c>
      <c r="CP276" t="str">
        <f t="shared" si="57"/>
        <v>{{5,1,1,7767664,0}|</v>
      </c>
      <c r="CQ276" t="str">
        <f t="shared" si="57"/>
        <v>{5,1,2,7056000,0}|</v>
      </c>
      <c r="CR276" t="str">
        <f t="shared" si="57"/>
        <v>{5,1,3,151482089,3}}</v>
      </c>
      <c r="CS276" t="str">
        <f t="shared" si="57"/>
        <v/>
      </c>
      <c r="CT276" t="str">
        <f t="shared" si="57"/>
        <v>{{5,1,1,7767664,0}|</v>
      </c>
      <c r="CU276" t="str">
        <f t="shared" si="57"/>
        <v>{5,1,2,7056000,0}|</v>
      </c>
      <c r="CV276" t="str">
        <f t="shared" si="57"/>
        <v>{5,1,3,151482089,3}}</v>
      </c>
    </row>
    <row r="277" spans="50:100" x14ac:dyDescent="0.15">
      <c r="AX277">
        <v>271</v>
      </c>
      <c r="AZ277">
        <f t="shared" si="62"/>
        <v>0.75</v>
      </c>
      <c r="BA277">
        <f t="shared" si="62"/>
        <v>1</v>
      </c>
      <c r="BB277">
        <f t="shared" si="62"/>
        <v>3</v>
      </c>
      <c r="BC277">
        <f t="shared" si="62"/>
        <v>0.75</v>
      </c>
      <c r="BE277">
        <v>500</v>
      </c>
      <c r="BF277">
        <v>500</v>
      </c>
      <c r="BG277">
        <v>500</v>
      </c>
      <c r="BH277">
        <v>500</v>
      </c>
      <c r="BN277">
        <f>'sheet1 (2)'!Y276</f>
        <v>52249298</v>
      </c>
      <c r="BO277">
        <f>'sheet1 (2)'!Z276</f>
        <v>44352000</v>
      </c>
      <c r="BP277">
        <f>'sheet1 (2)'!AA276</f>
        <v>952173134</v>
      </c>
      <c r="BR277">
        <f t="shared" si="58"/>
        <v>5224929</v>
      </c>
      <c r="BS277">
        <f t="shared" si="58"/>
        <v>4435200</v>
      </c>
      <c r="BT277">
        <f t="shared" si="58"/>
        <v>95217313</v>
      </c>
      <c r="BV277">
        <f t="shared" si="59"/>
        <v>5224929</v>
      </c>
      <c r="BW277">
        <f t="shared" si="59"/>
        <v>4435200</v>
      </c>
      <c r="BX277">
        <f t="shared" si="59"/>
        <v>95217313</v>
      </c>
      <c r="BZ277">
        <f t="shared" si="60"/>
        <v>5224929</v>
      </c>
      <c r="CA277">
        <f t="shared" si="60"/>
        <v>4435200</v>
      </c>
      <c r="CB277">
        <f t="shared" si="60"/>
        <v>95217313</v>
      </c>
      <c r="CD277">
        <f t="shared" si="61"/>
        <v>5224929</v>
      </c>
      <c r="CE277">
        <f t="shared" si="61"/>
        <v>4435200</v>
      </c>
      <c r="CF277">
        <f t="shared" si="61"/>
        <v>95217313</v>
      </c>
      <c r="CH277" t="str">
        <f t="shared" ref="CH277:CV293" si="63">BR$6&amp;BR277&amp;BR$5</f>
        <v>{{5,1,1,5224929,0}|</v>
      </c>
      <c r="CI277" t="str">
        <f t="shared" si="63"/>
        <v>{5,1,2,4435200,0}|</v>
      </c>
      <c r="CJ277" t="str">
        <f t="shared" si="63"/>
        <v>{5,1,3,95217313,3}}</v>
      </c>
      <c r="CK277" t="str">
        <f t="shared" si="63"/>
        <v/>
      </c>
      <c r="CL277" t="str">
        <f t="shared" si="63"/>
        <v>{{5,1,1,5224929,0}|</v>
      </c>
      <c r="CM277" t="str">
        <f t="shared" si="63"/>
        <v>{5,1,2,4435200,0}|</v>
      </c>
      <c r="CN277" t="str">
        <f t="shared" si="63"/>
        <v>{5,1,3,95217313,3}}</v>
      </c>
      <c r="CO277" t="str">
        <f t="shared" si="63"/>
        <v/>
      </c>
      <c r="CP277" t="str">
        <f t="shared" si="63"/>
        <v>{{5,1,1,5224929,0}|</v>
      </c>
      <c r="CQ277" t="str">
        <f t="shared" si="63"/>
        <v>{5,1,2,4435200,0}|</v>
      </c>
      <c r="CR277" t="str">
        <f t="shared" si="63"/>
        <v>{5,1,3,95217313,3}}</v>
      </c>
      <c r="CS277" t="str">
        <f t="shared" si="63"/>
        <v/>
      </c>
      <c r="CT277" t="str">
        <f t="shared" si="63"/>
        <v>{{5,1,1,5224929,0}|</v>
      </c>
      <c r="CU277" t="str">
        <f t="shared" si="63"/>
        <v>{5,1,2,4435200,0}|</v>
      </c>
      <c r="CV277" t="str">
        <f t="shared" si="63"/>
        <v>{5,1,3,95217313,3}}</v>
      </c>
    </row>
    <row r="278" spans="50:100" x14ac:dyDescent="0.15">
      <c r="AX278">
        <v>272</v>
      </c>
      <c r="AZ278">
        <f t="shared" si="62"/>
        <v>1.5</v>
      </c>
      <c r="BA278">
        <f t="shared" si="62"/>
        <v>0.6</v>
      </c>
      <c r="BB278">
        <f t="shared" si="62"/>
        <v>3</v>
      </c>
      <c r="BC278">
        <f t="shared" si="62"/>
        <v>0.75</v>
      </c>
      <c r="BE278">
        <v>500</v>
      </c>
      <c r="BF278">
        <v>500</v>
      </c>
      <c r="BG278">
        <v>500</v>
      </c>
      <c r="BH278">
        <v>500</v>
      </c>
      <c r="BN278">
        <f>'sheet1 (2)'!Y277</f>
        <v>420783</v>
      </c>
      <c r="BO278">
        <f>'sheet1 (2)'!Z277</f>
        <v>49000</v>
      </c>
      <c r="BP278">
        <f>'sheet1 (2)'!AA277</f>
        <v>1051958</v>
      </c>
      <c r="BR278">
        <f t="shared" si="58"/>
        <v>42078</v>
      </c>
      <c r="BS278">
        <f t="shared" si="58"/>
        <v>4900</v>
      </c>
      <c r="BT278">
        <f t="shared" si="58"/>
        <v>105195</v>
      </c>
      <c r="BV278">
        <f t="shared" si="59"/>
        <v>42078</v>
      </c>
      <c r="BW278">
        <f t="shared" si="59"/>
        <v>4900</v>
      </c>
      <c r="BX278">
        <f t="shared" si="59"/>
        <v>105195</v>
      </c>
      <c r="BZ278">
        <f t="shared" si="60"/>
        <v>42078</v>
      </c>
      <c r="CA278">
        <f t="shared" si="60"/>
        <v>4900</v>
      </c>
      <c r="CB278">
        <f t="shared" si="60"/>
        <v>105195</v>
      </c>
      <c r="CD278">
        <f t="shared" si="61"/>
        <v>42078</v>
      </c>
      <c r="CE278">
        <f t="shared" si="61"/>
        <v>4900</v>
      </c>
      <c r="CF278">
        <f t="shared" si="61"/>
        <v>105195</v>
      </c>
      <c r="CH278" t="str">
        <f t="shared" si="63"/>
        <v>{{5,1,1,42078,0}|</v>
      </c>
      <c r="CI278" t="str">
        <f t="shared" si="63"/>
        <v>{5,1,2,4900,0}|</v>
      </c>
      <c r="CJ278" t="str">
        <f t="shared" si="63"/>
        <v>{5,1,3,105195,3}}</v>
      </c>
      <c r="CK278" t="str">
        <f t="shared" si="63"/>
        <v/>
      </c>
      <c r="CL278" t="str">
        <f t="shared" si="63"/>
        <v>{{5,1,1,42078,0}|</v>
      </c>
      <c r="CM278" t="str">
        <f t="shared" si="63"/>
        <v>{5,1,2,4900,0}|</v>
      </c>
      <c r="CN278" t="str">
        <f t="shared" si="63"/>
        <v>{5,1,3,105195,3}}</v>
      </c>
      <c r="CO278" t="str">
        <f t="shared" si="63"/>
        <v/>
      </c>
      <c r="CP278" t="str">
        <f t="shared" si="63"/>
        <v>{{5,1,1,42078,0}|</v>
      </c>
      <c r="CQ278" t="str">
        <f t="shared" si="63"/>
        <v>{5,1,2,4900,0}|</v>
      </c>
      <c r="CR278" t="str">
        <f t="shared" si="63"/>
        <v>{5,1,3,105195,3}}</v>
      </c>
      <c r="CS278" t="str">
        <f t="shared" si="63"/>
        <v/>
      </c>
      <c r="CT278" t="str">
        <f t="shared" si="63"/>
        <v>{{5,1,1,42078,0}|</v>
      </c>
      <c r="CU278" t="str">
        <f t="shared" si="63"/>
        <v>{5,1,2,4900,0}|</v>
      </c>
      <c r="CV278" t="str">
        <f t="shared" si="63"/>
        <v>{5,1,3,105195,3}}</v>
      </c>
    </row>
    <row r="279" spans="50:100" x14ac:dyDescent="0.15">
      <c r="AX279">
        <v>273</v>
      </c>
      <c r="AZ279">
        <f t="shared" si="62"/>
        <v>1.5</v>
      </c>
      <c r="BA279">
        <f t="shared" si="62"/>
        <v>0.75</v>
      </c>
      <c r="BB279">
        <f t="shared" si="62"/>
        <v>1</v>
      </c>
      <c r="BC279">
        <f t="shared" si="62"/>
        <v>1</v>
      </c>
      <c r="BE279">
        <v>500</v>
      </c>
      <c r="BF279">
        <v>500</v>
      </c>
      <c r="BG279">
        <v>500</v>
      </c>
      <c r="BH279">
        <v>500</v>
      </c>
      <c r="BN279">
        <f>'sheet1 (2)'!Y278</f>
        <v>2188074</v>
      </c>
      <c r="BO279">
        <f>'sheet1 (2)'!Z278</f>
        <v>3136000</v>
      </c>
      <c r="BP279">
        <f>'sheet1 (2)'!AA278</f>
        <v>67325373</v>
      </c>
      <c r="BR279">
        <f t="shared" si="58"/>
        <v>218807</v>
      </c>
      <c r="BS279">
        <f t="shared" si="58"/>
        <v>313600</v>
      </c>
      <c r="BT279">
        <f t="shared" si="58"/>
        <v>6732537</v>
      </c>
      <c r="BV279">
        <f t="shared" si="59"/>
        <v>218807</v>
      </c>
      <c r="BW279">
        <f t="shared" si="59"/>
        <v>313600</v>
      </c>
      <c r="BX279">
        <f t="shared" si="59"/>
        <v>6732537</v>
      </c>
      <c r="BZ279">
        <f t="shared" si="60"/>
        <v>218807</v>
      </c>
      <c r="CA279">
        <f t="shared" si="60"/>
        <v>313600</v>
      </c>
      <c r="CB279">
        <f t="shared" si="60"/>
        <v>6732537</v>
      </c>
      <c r="CD279">
        <f t="shared" si="61"/>
        <v>218807</v>
      </c>
      <c r="CE279">
        <f t="shared" si="61"/>
        <v>313600</v>
      </c>
      <c r="CF279">
        <f t="shared" si="61"/>
        <v>6732537</v>
      </c>
      <c r="CH279" t="str">
        <f t="shared" si="63"/>
        <v>{{5,1,1,218807,0}|</v>
      </c>
      <c r="CI279" t="str">
        <f t="shared" si="63"/>
        <v>{5,1,2,313600,0}|</v>
      </c>
      <c r="CJ279" t="str">
        <f t="shared" si="63"/>
        <v>{5,1,3,6732537,3}}</v>
      </c>
      <c r="CK279" t="str">
        <f t="shared" si="63"/>
        <v/>
      </c>
      <c r="CL279" t="str">
        <f t="shared" si="63"/>
        <v>{{5,1,1,218807,0}|</v>
      </c>
      <c r="CM279" t="str">
        <f t="shared" si="63"/>
        <v>{5,1,2,313600,0}|</v>
      </c>
      <c r="CN279" t="str">
        <f t="shared" si="63"/>
        <v>{5,1,3,6732537,3}}</v>
      </c>
      <c r="CO279" t="str">
        <f t="shared" si="63"/>
        <v/>
      </c>
      <c r="CP279" t="str">
        <f t="shared" si="63"/>
        <v>{{5,1,1,218807,0}|</v>
      </c>
      <c r="CQ279" t="str">
        <f t="shared" si="63"/>
        <v>{5,1,2,313600,0}|</v>
      </c>
      <c r="CR279" t="str">
        <f t="shared" si="63"/>
        <v>{5,1,3,6732537,3}}</v>
      </c>
      <c r="CS279" t="str">
        <f t="shared" si="63"/>
        <v/>
      </c>
      <c r="CT279" t="str">
        <f t="shared" si="63"/>
        <v>{{5,1,1,218807,0}|</v>
      </c>
      <c r="CU279" t="str">
        <f t="shared" si="63"/>
        <v>{5,1,2,313600,0}|</v>
      </c>
      <c r="CV279" t="str">
        <f t="shared" si="63"/>
        <v>{5,1,3,6732537,3}}</v>
      </c>
    </row>
    <row r="280" spans="50:100" x14ac:dyDescent="0.15">
      <c r="AX280">
        <v>274</v>
      </c>
      <c r="AZ280">
        <f t="shared" si="62"/>
        <v>1.5</v>
      </c>
      <c r="BA280">
        <f t="shared" si="62"/>
        <v>1</v>
      </c>
      <c r="BB280">
        <f t="shared" si="62"/>
        <v>0.75</v>
      </c>
      <c r="BC280">
        <f t="shared" si="62"/>
        <v>1</v>
      </c>
      <c r="BE280">
        <v>500</v>
      </c>
      <c r="BF280">
        <v>500</v>
      </c>
      <c r="BG280">
        <v>500</v>
      </c>
      <c r="BH280">
        <v>500</v>
      </c>
      <c r="BN280">
        <f>'sheet1 (2)'!Y279</f>
        <v>4712776</v>
      </c>
      <c r="BO280">
        <f>'sheet1 (2)'!Z279</f>
        <v>5880000</v>
      </c>
      <c r="BP280">
        <f>'sheet1 (2)'!AA279</f>
        <v>126235074</v>
      </c>
      <c r="BR280">
        <f t="shared" si="58"/>
        <v>471277</v>
      </c>
      <c r="BS280">
        <f t="shared" si="58"/>
        <v>588000</v>
      </c>
      <c r="BT280">
        <f t="shared" si="58"/>
        <v>12623507</v>
      </c>
      <c r="BV280">
        <f t="shared" si="59"/>
        <v>471277</v>
      </c>
      <c r="BW280">
        <f t="shared" si="59"/>
        <v>588000</v>
      </c>
      <c r="BX280">
        <f t="shared" si="59"/>
        <v>12623507</v>
      </c>
      <c r="BZ280">
        <f t="shared" si="60"/>
        <v>471277</v>
      </c>
      <c r="CA280">
        <f t="shared" si="60"/>
        <v>588000</v>
      </c>
      <c r="CB280">
        <f t="shared" si="60"/>
        <v>12623507</v>
      </c>
      <c r="CD280">
        <f t="shared" si="61"/>
        <v>471277</v>
      </c>
      <c r="CE280">
        <f t="shared" si="61"/>
        <v>588000</v>
      </c>
      <c r="CF280">
        <f t="shared" si="61"/>
        <v>12623507</v>
      </c>
      <c r="CH280" t="str">
        <f t="shared" si="63"/>
        <v>{{5,1,1,471277,0}|</v>
      </c>
      <c r="CI280" t="str">
        <f t="shared" si="63"/>
        <v>{5,1,2,588000,0}|</v>
      </c>
      <c r="CJ280" t="str">
        <f t="shared" si="63"/>
        <v>{5,1,3,12623507,3}}</v>
      </c>
      <c r="CK280" t="str">
        <f t="shared" si="63"/>
        <v/>
      </c>
      <c r="CL280" t="str">
        <f t="shared" si="63"/>
        <v>{{5,1,1,471277,0}|</v>
      </c>
      <c r="CM280" t="str">
        <f t="shared" si="63"/>
        <v>{5,1,2,588000,0}|</v>
      </c>
      <c r="CN280" t="str">
        <f t="shared" si="63"/>
        <v>{5,1,3,12623507,3}}</v>
      </c>
      <c r="CO280" t="str">
        <f t="shared" si="63"/>
        <v/>
      </c>
      <c r="CP280" t="str">
        <f t="shared" si="63"/>
        <v>{{5,1,1,471277,0}|</v>
      </c>
      <c r="CQ280" t="str">
        <f t="shared" si="63"/>
        <v>{5,1,2,588000,0}|</v>
      </c>
      <c r="CR280" t="str">
        <f t="shared" si="63"/>
        <v>{5,1,3,12623507,3}}</v>
      </c>
      <c r="CS280" t="str">
        <f t="shared" si="63"/>
        <v/>
      </c>
      <c r="CT280" t="str">
        <f t="shared" si="63"/>
        <v>{{5,1,1,471277,0}|</v>
      </c>
      <c r="CU280" t="str">
        <f t="shared" si="63"/>
        <v>{5,1,2,588000,0}|</v>
      </c>
      <c r="CV280" t="str">
        <f t="shared" si="63"/>
        <v>{5,1,3,12623507,3}}</v>
      </c>
    </row>
    <row r="281" spans="50:100" x14ac:dyDescent="0.15">
      <c r="AX281">
        <v>275</v>
      </c>
      <c r="AZ281">
        <f t="shared" si="62"/>
        <v>3</v>
      </c>
      <c r="BA281">
        <f t="shared" si="62"/>
        <v>1</v>
      </c>
      <c r="BB281">
        <f t="shared" si="62"/>
        <v>0.75</v>
      </c>
      <c r="BC281">
        <f t="shared" si="62"/>
        <v>0.75</v>
      </c>
      <c r="BE281">
        <v>500</v>
      </c>
      <c r="BF281">
        <v>500</v>
      </c>
      <c r="BG281">
        <v>500</v>
      </c>
      <c r="BH281">
        <v>500</v>
      </c>
      <c r="BN281">
        <f>'sheet1 (2)'!Y280</f>
        <v>6985007</v>
      </c>
      <c r="BO281">
        <f>'sheet1 (2)'!Z280</f>
        <v>7859600</v>
      </c>
      <c r="BP281">
        <f>'sheet1 (2)'!AA280</f>
        <v>168734216</v>
      </c>
      <c r="BR281">
        <f t="shared" si="58"/>
        <v>698500</v>
      </c>
      <c r="BS281">
        <f t="shared" si="58"/>
        <v>785960</v>
      </c>
      <c r="BT281">
        <f t="shared" si="58"/>
        <v>16873421</v>
      </c>
      <c r="BV281">
        <f t="shared" si="59"/>
        <v>698500</v>
      </c>
      <c r="BW281">
        <f t="shared" si="59"/>
        <v>785960</v>
      </c>
      <c r="BX281">
        <f t="shared" si="59"/>
        <v>16873421</v>
      </c>
      <c r="BZ281">
        <f t="shared" si="60"/>
        <v>698500</v>
      </c>
      <c r="CA281">
        <f t="shared" si="60"/>
        <v>785960</v>
      </c>
      <c r="CB281">
        <f t="shared" si="60"/>
        <v>16873421</v>
      </c>
      <c r="CD281">
        <f t="shared" si="61"/>
        <v>698500</v>
      </c>
      <c r="CE281">
        <f t="shared" si="61"/>
        <v>785960</v>
      </c>
      <c r="CF281">
        <f t="shared" si="61"/>
        <v>16873421</v>
      </c>
      <c r="CH281" t="str">
        <f t="shared" si="63"/>
        <v>{{5,1,1,698500,0}|</v>
      </c>
      <c r="CI281" t="str">
        <f t="shared" si="63"/>
        <v>{5,1,2,785960,0}|</v>
      </c>
      <c r="CJ281" t="str">
        <f t="shared" si="63"/>
        <v>{5,1,3,16873421,3}}</v>
      </c>
      <c r="CK281" t="str">
        <f t="shared" si="63"/>
        <v/>
      </c>
      <c r="CL281" t="str">
        <f t="shared" si="63"/>
        <v>{{5,1,1,698500,0}|</v>
      </c>
      <c r="CM281" t="str">
        <f t="shared" si="63"/>
        <v>{5,1,2,785960,0}|</v>
      </c>
      <c r="CN281" t="str">
        <f t="shared" si="63"/>
        <v>{5,1,3,16873421,3}}</v>
      </c>
      <c r="CO281" t="str">
        <f t="shared" si="63"/>
        <v/>
      </c>
      <c r="CP281" t="str">
        <f t="shared" si="63"/>
        <v>{{5,1,1,698500,0}|</v>
      </c>
      <c r="CQ281" t="str">
        <f t="shared" si="63"/>
        <v>{5,1,2,785960,0}|</v>
      </c>
      <c r="CR281" t="str">
        <f t="shared" si="63"/>
        <v>{5,1,3,16873421,3}}</v>
      </c>
      <c r="CS281" t="str">
        <f t="shared" si="63"/>
        <v/>
      </c>
      <c r="CT281" t="str">
        <f t="shared" si="63"/>
        <v>{{5,1,1,698500,0}|</v>
      </c>
      <c r="CU281" t="str">
        <f t="shared" si="63"/>
        <v>{5,1,2,785960,0}|</v>
      </c>
      <c r="CV281" t="str">
        <f t="shared" si="63"/>
        <v>{5,1,3,16873421,3}}</v>
      </c>
    </row>
    <row r="282" spans="50:100" x14ac:dyDescent="0.15">
      <c r="AX282">
        <v>276</v>
      </c>
      <c r="AZ282">
        <f t="shared" si="62"/>
        <v>1.5</v>
      </c>
      <c r="BA282">
        <f t="shared" si="62"/>
        <v>0.75</v>
      </c>
      <c r="BB282">
        <f t="shared" si="62"/>
        <v>0.5</v>
      </c>
      <c r="BC282">
        <f t="shared" si="62"/>
        <v>0</v>
      </c>
      <c r="BE282">
        <v>500</v>
      </c>
      <c r="BF282">
        <v>500</v>
      </c>
      <c r="BG282">
        <v>500</v>
      </c>
      <c r="BH282">
        <v>500</v>
      </c>
      <c r="BN282">
        <f>'sheet1 (2)'!Y281</f>
        <v>2254197</v>
      </c>
      <c r="BO282">
        <f>'sheet1 (2)'!Z281</f>
        <v>420000</v>
      </c>
      <c r="BP282">
        <f>'sheet1 (2)'!AA281</f>
        <v>9016791</v>
      </c>
      <c r="BR282">
        <f t="shared" si="58"/>
        <v>225419</v>
      </c>
      <c r="BS282">
        <f t="shared" si="58"/>
        <v>42000</v>
      </c>
      <c r="BT282">
        <f t="shared" si="58"/>
        <v>901679</v>
      </c>
      <c r="BV282">
        <f t="shared" si="59"/>
        <v>225419</v>
      </c>
      <c r="BW282">
        <f t="shared" si="59"/>
        <v>42000</v>
      </c>
      <c r="BX282">
        <f t="shared" si="59"/>
        <v>901679</v>
      </c>
      <c r="BZ282">
        <f t="shared" si="60"/>
        <v>225419</v>
      </c>
      <c r="CA282">
        <f t="shared" si="60"/>
        <v>42000</v>
      </c>
      <c r="CB282">
        <f t="shared" si="60"/>
        <v>901679</v>
      </c>
      <c r="CD282">
        <f t="shared" si="61"/>
        <v>225419</v>
      </c>
      <c r="CE282">
        <f t="shared" si="61"/>
        <v>42000</v>
      </c>
      <c r="CF282">
        <f t="shared" si="61"/>
        <v>901679</v>
      </c>
      <c r="CH282" t="str">
        <f t="shared" si="63"/>
        <v>{{5,1,1,225419,0}|</v>
      </c>
      <c r="CI282" t="str">
        <f t="shared" si="63"/>
        <v>{5,1,2,42000,0}|</v>
      </c>
      <c r="CJ282" t="str">
        <f t="shared" si="63"/>
        <v>{5,1,3,901679,3}}</v>
      </c>
      <c r="CK282" t="str">
        <f t="shared" si="63"/>
        <v/>
      </c>
      <c r="CL282" t="str">
        <f t="shared" si="63"/>
        <v>{{5,1,1,225419,0}|</v>
      </c>
      <c r="CM282" t="str">
        <f t="shared" si="63"/>
        <v>{5,1,2,42000,0}|</v>
      </c>
      <c r="CN282" t="str">
        <f t="shared" si="63"/>
        <v>{5,1,3,901679,3}}</v>
      </c>
      <c r="CO282" t="str">
        <f t="shared" si="63"/>
        <v/>
      </c>
      <c r="CP282" t="str">
        <f t="shared" si="63"/>
        <v>{{5,1,1,225419,0}|</v>
      </c>
      <c r="CQ282" t="str">
        <f t="shared" si="63"/>
        <v>{5,1,2,42000,0}|</v>
      </c>
      <c r="CR282" t="str">
        <f t="shared" si="63"/>
        <v>{5,1,3,901679,3}}</v>
      </c>
      <c r="CS282" t="str">
        <f t="shared" si="63"/>
        <v/>
      </c>
      <c r="CT282" t="str">
        <f t="shared" si="63"/>
        <v>{{5,1,1,225419,0}|</v>
      </c>
      <c r="CU282" t="str">
        <f t="shared" si="63"/>
        <v>{5,1,2,42000,0}|</v>
      </c>
      <c r="CV282" t="str">
        <f t="shared" si="63"/>
        <v>{5,1,3,901679,3}}</v>
      </c>
    </row>
    <row r="283" spans="50:100" x14ac:dyDescent="0.15">
      <c r="AX283">
        <v>277</v>
      </c>
      <c r="AZ283">
        <f t="shared" si="62"/>
        <v>1</v>
      </c>
      <c r="BA283">
        <f t="shared" si="62"/>
        <v>1</v>
      </c>
      <c r="BB283">
        <f t="shared" si="62"/>
        <v>0.75</v>
      </c>
      <c r="BC283">
        <f t="shared" si="62"/>
        <v>1.5</v>
      </c>
      <c r="BE283">
        <v>500</v>
      </c>
      <c r="BF283">
        <v>500</v>
      </c>
      <c r="BG283">
        <v>500</v>
      </c>
      <c r="BH283">
        <v>500</v>
      </c>
      <c r="BN283">
        <f>'sheet1 (2)'!Y282</f>
        <v>2028777</v>
      </c>
      <c r="BO283">
        <f>'sheet1 (2)'!Z282</f>
        <v>420000</v>
      </c>
      <c r="BP283">
        <f>'sheet1 (2)'!AA282</f>
        <v>9016791</v>
      </c>
      <c r="BR283">
        <f t="shared" si="58"/>
        <v>202877</v>
      </c>
      <c r="BS283">
        <f t="shared" si="58"/>
        <v>42000</v>
      </c>
      <c r="BT283">
        <f t="shared" si="58"/>
        <v>901679</v>
      </c>
      <c r="BV283">
        <f t="shared" si="59"/>
        <v>202877</v>
      </c>
      <c r="BW283">
        <f t="shared" si="59"/>
        <v>42000</v>
      </c>
      <c r="BX283">
        <f t="shared" si="59"/>
        <v>901679</v>
      </c>
      <c r="BZ283">
        <f t="shared" si="60"/>
        <v>202877</v>
      </c>
      <c r="CA283">
        <f t="shared" si="60"/>
        <v>42000</v>
      </c>
      <c r="CB283">
        <f t="shared" si="60"/>
        <v>901679</v>
      </c>
      <c r="CD283">
        <f t="shared" si="61"/>
        <v>202877</v>
      </c>
      <c r="CE283">
        <f t="shared" si="61"/>
        <v>42000</v>
      </c>
      <c r="CF283">
        <f t="shared" si="61"/>
        <v>901679</v>
      </c>
      <c r="CH283" t="str">
        <f t="shared" si="63"/>
        <v>{{5,1,1,202877,0}|</v>
      </c>
      <c r="CI283" t="str">
        <f t="shared" si="63"/>
        <v>{5,1,2,42000,0}|</v>
      </c>
      <c r="CJ283" t="str">
        <f t="shared" si="63"/>
        <v>{5,1,3,901679,3}}</v>
      </c>
      <c r="CK283" t="str">
        <f t="shared" si="63"/>
        <v/>
      </c>
      <c r="CL283" t="str">
        <f t="shared" si="63"/>
        <v>{{5,1,1,202877,0}|</v>
      </c>
      <c r="CM283" t="str">
        <f t="shared" si="63"/>
        <v>{5,1,2,42000,0}|</v>
      </c>
      <c r="CN283" t="str">
        <f t="shared" si="63"/>
        <v>{5,1,3,901679,3}}</v>
      </c>
      <c r="CO283" t="str">
        <f t="shared" si="63"/>
        <v/>
      </c>
      <c r="CP283" t="str">
        <f t="shared" si="63"/>
        <v>{{5,1,1,202877,0}|</v>
      </c>
      <c r="CQ283" t="str">
        <f t="shared" si="63"/>
        <v>{5,1,2,42000,0}|</v>
      </c>
      <c r="CR283" t="str">
        <f t="shared" si="63"/>
        <v>{5,1,3,901679,3}}</v>
      </c>
      <c r="CS283" t="str">
        <f t="shared" si="63"/>
        <v/>
      </c>
      <c r="CT283" t="str">
        <f t="shared" si="63"/>
        <v>{{5,1,1,202877,0}|</v>
      </c>
      <c r="CU283" t="str">
        <f t="shared" si="63"/>
        <v>{5,1,2,42000,0}|</v>
      </c>
      <c r="CV283" t="str">
        <f t="shared" si="63"/>
        <v>{5,1,3,901679,3}}</v>
      </c>
    </row>
    <row r="284" spans="50:100" x14ac:dyDescent="0.15">
      <c r="AX284">
        <v>278</v>
      </c>
      <c r="AZ284">
        <f t="shared" si="62"/>
        <v>0.5</v>
      </c>
      <c r="BA284">
        <f t="shared" si="62"/>
        <v>0.75</v>
      </c>
      <c r="BB284">
        <f t="shared" si="62"/>
        <v>0</v>
      </c>
      <c r="BC284">
        <f t="shared" si="62"/>
        <v>1.5</v>
      </c>
      <c r="BE284">
        <v>500</v>
      </c>
      <c r="BF284">
        <v>500</v>
      </c>
      <c r="BG284">
        <v>500</v>
      </c>
      <c r="BH284">
        <v>500</v>
      </c>
      <c r="BN284">
        <f>'sheet1 (2)'!Y283</f>
        <v>3702895</v>
      </c>
      <c r="BO284">
        <f>'sheet1 (2)'!Z283</f>
        <v>554400</v>
      </c>
      <c r="BP284">
        <f>'sheet1 (2)'!AA283</f>
        <v>11902164</v>
      </c>
      <c r="BR284">
        <f t="shared" si="58"/>
        <v>370289</v>
      </c>
      <c r="BS284">
        <f t="shared" si="58"/>
        <v>55440</v>
      </c>
      <c r="BT284">
        <f t="shared" si="58"/>
        <v>1190216</v>
      </c>
      <c r="BV284">
        <f t="shared" si="59"/>
        <v>370289</v>
      </c>
      <c r="BW284">
        <f t="shared" si="59"/>
        <v>55440</v>
      </c>
      <c r="BX284">
        <f t="shared" si="59"/>
        <v>1190216</v>
      </c>
      <c r="BZ284">
        <f t="shared" si="60"/>
        <v>370289</v>
      </c>
      <c r="CA284">
        <f t="shared" si="60"/>
        <v>55440</v>
      </c>
      <c r="CB284">
        <f t="shared" si="60"/>
        <v>1190216</v>
      </c>
      <c r="CD284">
        <f t="shared" si="61"/>
        <v>370289</v>
      </c>
      <c r="CE284">
        <f t="shared" si="61"/>
        <v>55440</v>
      </c>
      <c r="CF284">
        <f t="shared" si="61"/>
        <v>1190216</v>
      </c>
      <c r="CH284" t="str">
        <f t="shared" si="63"/>
        <v>{{5,1,1,370289,0}|</v>
      </c>
      <c r="CI284" t="str">
        <f t="shared" si="63"/>
        <v>{5,1,2,55440,0}|</v>
      </c>
      <c r="CJ284" t="str">
        <f t="shared" si="63"/>
        <v>{5,1,3,1190216,3}}</v>
      </c>
      <c r="CK284" t="str">
        <f t="shared" si="63"/>
        <v/>
      </c>
      <c r="CL284" t="str">
        <f t="shared" si="63"/>
        <v>{{5,1,1,370289,0}|</v>
      </c>
      <c r="CM284" t="str">
        <f t="shared" si="63"/>
        <v>{5,1,2,55440,0}|</v>
      </c>
      <c r="CN284" t="str">
        <f t="shared" si="63"/>
        <v>{5,1,3,1190216,3}}</v>
      </c>
      <c r="CO284" t="str">
        <f t="shared" si="63"/>
        <v/>
      </c>
      <c r="CP284" t="str">
        <f t="shared" si="63"/>
        <v>{{5,1,1,370289,0}|</v>
      </c>
      <c r="CQ284" t="str">
        <f t="shared" si="63"/>
        <v>{5,1,2,55440,0}|</v>
      </c>
      <c r="CR284" t="str">
        <f t="shared" si="63"/>
        <v>{5,1,3,1190216,3}}</v>
      </c>
      <c r="CS284" t="str">
        <f t="shared" si="63"/>
        <v/>
      </c>
      <c r="CT284" t="str">
        <f t="shared" si="63"/>
        <v>{{5,1,1,370289,0}|</v>
      </c>
      <c r="CU284" t="str">
        <f t="shared" si="63"/>
        <v>{5,1,2,55440,0}|</v>
      </c>
      <c r="CV284" t="str">
        <f t="shared" si="63"/>
        <v>{5,1,3,1190216,3}}</v>
      </c>
    </row>
    <row r="285" spans="50:100" x14ac:dyDescent="0.15">
      <c r="AX285">
        <v>279</v>
      </c>
      <c r="AZ285">
        <f t="shared" si="62"/>
        <v>0</v>
      </c>
      <c r="BA285">
        <f t="shared" si="62"/>
        <v>0.42857142857142855</v>
      </c>
      <c r="BB285">
        <f t="shared" si="62"/>
        <v>0.75</v>
      </c>
      <c r="BC285">
        <f t="shared" si="62"/>
        <v>3</v>
      </c>
      <c r="BE285">
        <v>500</v>
      </c>
      <c r="BF285">
        <v>500</v>
      </c>
      <c r="BG285">
        <v>500</v>
      </c>
      <c r="BH285">
        <v>500</v>
      </c>
      <c r="BN285">
        <f>'sheet1 (2)'!Y284</f>
        <v>6281697</v>
      </c>
      <c r="BO285">
        <f>'sheet1 (2)'!Z284</f>
        <v>798000</v>
      </c>
      <c r="BP285">
        <f>'sheet1 (2)'!AA284</f>
        <v>17131902</v>
      </c>
      <c r="BR285">
        <f t="shared" si="58"/>
        <v>628169</v>
      </c>
      <c r="BS285">
        <f t="shared" si="58"/>
        <v>79800</v>
      </c>
      <c r="BT285">
        <f t="shared" si="58"/>
        <v>1713190</v>
      </c>
      <c r="BV285">
        <f t="shared" si="59"/>
        <v>628169</v>
      </c>
      <c r="BW285">
        <f t="shared" si="59"/>
        <v>79800</v>
      </c>
      <c r="BX285">
        <f t="shared" si="59"/>
        <v>1713190</v>
      </c>
      <c r="BZ285">
        <f t="shared" si="60"/>
        <v>628169</v>
      </c>
      <c r="CA285">
        <f t="shared" si="60"/>
        <v>79800</v>
      </c>
      <c r="CB285">
        <f t="shared" si="60"/>
        <v>1713190</v>
      </c>
      <c r="CD285">
        <f t="shared" si="61"/>
        <v>628169</v>
      </c>
      <c r="CE285">
        <f t="shared" si="61"/>
        <v>79800</v>
      </c>
      <c r="CF285">
        <f t="shared" si="61"/>
        <v>1713190</v>
      </c>
      <c r="CH285" t="str">
        <f t="shared" si="63"/>
        <v>{{5,1,1,628169,0}|</v>
      </c>
      <c r="CI285" t="str">
        <f t="shared" si="63"/>
        <v>{5,1,2,79800,0}|</v>
      </c>
      <c r="CJ285" t="str">
        <f t="shared" si="63"/>
        <v>{5,1,3,1713190,3}}</v>
      </c>
      <c r="CK285" t="str">
        <f t="shared" si="63"/>
        <v/>
      </c>
      <c r="CL285" t="str">
        <f t="shared" si="63"/>
        <v>{{5,1,1,628169,0}|</v>
      </c>
      <c r="CM285" t="str">
        <f t="shared" si="63"/>
        <v>{5,1,2,79800,0}|</v>
      </c>
      <c r="CN285" t="str">
        <f t="shared" si="63"/>
        <v>{5,1,3,1713190,3}}</v>
      </c>
      <c r="CO285" t="str">
        <f t="shared" si="63"/>
        <v/>
      </c>
      <c r="CP285" t="str">
        <f t="shared" si="63"/>
        <v>{{5,1,1,628169,0}|</v>
      </c>
      <c r="CQ285" t="str">
        <f t="shared" si="63"/>
        <v>{5,1,2,79800,0}|</v>
      </c>
      <c r="CR285" t="str">
        <f t="shared" si="63"/>
        <v>{5,1,3,1713190,3}}</v>
      </c>
      <c r="CS285" t="str">
        <f t="shared" si="63"/>
        <v/>
      </c>
      <c r="CT285" t="str">
        <f t="shared" si="63"/>
        <v>{{5,1,1,628169,0}|</v>
      </c>
      <c r="CU285" t="str">
        <f t="shared" si="63"/>
        <v>{5,1,2,79800,0}|</v>
      </c>
      <c r="CV285" t="str">
        <f t="shared" si="63"/>
        <v>{5,1,3,1713190,3}}</v>
      </c>
    </row>
    <row r="286" spans="50:100" x14ac:dyDescent="0.15">
      <c r="AX286">
        <v>280</v>
      </c>
      <c r="AZ286">
        <f t="shared" si="62"/>
        <v>3</v>
      </c>
      <c r="BA286">
        <f t="shared" si="62"/>
        <v>0.75</v>
      </c>
      <c r="BB286">
        <f t="shared" si="62"/>
        <v>1.5</v>
      </c>
      <c r="BC286">
        <f t="shared" si="62"/>
        <v>0.6</v>
      </c>
      <c r="BE286">
        <v>500</v>
      </c>
      <c r="BF286">
        <v>500</v>
      </c>
      <c r="BG286">
        <v>500</v>
      </c>
      <c r="BH286">
        <v>500</v>
      </c>
      <c r="BN286">
        <f>'sheet1 (2)'!Y285</f>
        <v>9137014</v>
      </c>
      <c r="BO286">
        <f>'sheet1 (2)'!Z285</f>
        <v>5852000</v>
      </c>
      <c r="BP286">
        <f>'sheet1 (2)'!AA285</f>
        <v>125633954</v>
      </c>
      <c r="BR286">
        <f t="shared" si="58"/>
        <v>913701</v>
      </c>
      <c r="BS286">
        <f t="shared" si="58"/>
        <v>585200</v>
      </c>
      <c r="BT286">
        <f t="shared" si="58"/>
        <v>12563395</v>
      </c>
      <c r="BV286">
        <f t="shared" si="59"/>
        <v>913701</v>
      </c>
      <c r="BW286">
        <f t="shared" si="59"/>
        <v>585200</v>
      </c>
      <c r="BX286">
        <f t="shared" si="59"/>
        <v>12563395</v>
      </c>
      <c r="BZ286">
        <f t="shared" si="60"/>
        <v>913701</v>
      </c>
      <c r="CA286">
        <f t="shared" si="60"/>
        <v>585200</v>
      </c>
      <c r="CB286">
        <f t="shared" si="60"/>
        <v>12563395</v>
      </c>
      <c r="CD286">
        <f t="shared" si="61"/>
        <v>913701</v>
      </c>
      <c r="CE286">
        <f t="shared" si="61"/>
        <v>585200</v>
      </c>
      <c r="CF286">
        <f t="shared" si="61"/>
        <v>12563395</v>
      </c>
      <c r="CH286" t="str">
        <f t="shared" si="63"/>
        <v>{{5,1,1,913701,0}|</v>
      </c>
      <c r="CI286" t="str">
        <f t="shared" si="63"/>
        <v>{5,1,2,585200,0}|</v>
      </c>
      <c r="CJ286" t="str">
        <f t="shared" si="63"/>
        <v>{5,1,3,12563395,3}}</v>
      </c>
      <c r="CK286" t="str">
        <f t="shared" si="63"/>
        <v/>
      </c>
      <c r="CL286" t="str">
        <f t="shared" si="63"/>
        <v>{{5,1,1,913701,0}|</v>
      </c>
      <c r="CM286" t="str">
        <f t="shared" si="63"/>
        <v>{5,1,2,585200,0}|</v>
      </c>
      <c r="CN286" t="str">
        <f t="shared" si="63"/>
        <v>{5,1,3,12563395,3}}</v>
      </c>
      <c r="CO286" t="str">
        <f t="shared" si="63"/>
        <v/>
      </c>
      <c r="CP286" t="str">
        <f t="shared" si="63"/>
        <v>{{5,1,1,913701,0}|</v>
      </c>
      <c r="CQ286" t="str">
        <f t="shared" si="63"/>
        <v>{5,1,2,585200,0}|</v>
      </c>
      <c r="CR286" t="str">
        <f t="shared" si="63"/>
        <v>{5,1,3,12563395,3}}</v>
      </c>
      <c r="CS286" t="str">
        <f t="shared" si="63"/>
        <v/>
      </c>
      <c r="CT286" t="str">
        <f t="shared" si="63"/>
        <v>{{5,1,1,913701,0}|</v>
      </c>
      <c r="CU286" t="str">
        <f t="shared" si="63"/>
        <v>{5,1,2,585200,0}|</v>
      </c>
      <c r="CV286" t="str">
        <f t="shared" si="63"/>
        <v>{5,1,3,12563395,3}}</v>
      </c>
    </row>
    <row r="287" spans="50:100" x14ac:dyDescent="0.15">
      <c r="AX287">
        <v>281</v>
      </c>
      <c r="AZ287">
        <f t="shared" si="62"/>
        <v>1.5</v>
      </c>
      <c r="BA287">
        <f t="shared" si="62"/>
        <v>1</v>
      </c>
      <c r="BB287">
        <f t="shared" si="62"/>
        <v>1.5</v>
      </c>
      <c r="BC287">
        <f t="shared" si="62"/>
        <v>0.6</v>
      </c>
      <c r="BE287">
        <v>500</v>
      </c>
      <c r="BF287">
        <v>500</v>
      </c>
      <c r="BG287">
        <v>500</v>
      </c>
      <c r="BH287">
        <v>500</v>
      </c>
      <c r="BN287">
        <f>'sheet1 (2)'!Y286</f>
        <v>14426865</v>
      </c>
      <c r="BO287">
        <f>'sheet1 (2)'!Z286</f>
        <v>7000000</v>
      </c>
      <c r="BP287">
        <f>'sheet1 (2)'!AA286</f>
        <v>150279850</v>
      </c>
      <c r="BR287">
        <f t="shared" si="58"/>
        <v>1442686</v>
      </c>
      <c r="BS287">
        <f t="shared" si="58"/>
        <v>700000</v>
      </c>
      <c r="BT287">
        <f t="shared" si="58"/>
        <v>15027985</v>
      </c>
      <c r="BV287">
        <f t="shared" si="59"/>
        <v>1442686</v>
      </c>
      <c r="BW287">
        <f t="shared" si="59"/>
        <v>700000</v>
      </c>
      <c r="BX287">
        <f t="shared" si="59"/>
        <v>15027985</v>
      </c>
      <c r="BZ287">
        <f t="shared" si="60"/>
        <v>1442686</v>
      </c>
      <c r="CA287">
        <f t="shared" si="60"/>
        <v>700000</v>
      </c>
      <c r="CB287">
        <f t="shared" si="60"/>
        <v>15027985</v>
      </c>
      <c r="CD287">
        <f t="shared" si="61"/>
        <v>1442686</v>
      </c>
      <c r="CE287">
        <f t="shared" si="61"/>
        <v>700000</v>
      </c>
      <c r="CF287">
        <f t="shared" si="61"/>
        <v>15027985</v>
      </c>
      <c r="CH287" t="str">
        <f t="shared" si="63"/>
        <v>{{5,1,1,1442686,0}|</v>
      </c>
      <c r="CI287" t="str">
        <f t="shared" si="63"/>
        <v>{5,1,2,700000,0}|</v>
      </c>
      <c r="CJ287" t="str">
        <f t="shared" si="63"/>
        <v>{5,1,3,15027985,3}}</v>
      </c>
      <c r="CK287" t="str">
        <f t="shared" si="63"/>
        <v/>
      </c>
      <c r="CL287" t="str">
        <f t="shared" si="63"/>
        <v>{{5,1,1,1442686,0}|</v>
      </c>
      <c r="CM287" t="str">
        <f t="shared" si="63"/>
        <v>{5,1,2,700000,0}|</v>
      </c>
      <c r="CN287" t="str">
        <f t="shared" si="63"/>
        <v>{5,1,3,15027985,3}}</v>
      </c>
      <c r="CO287" t="str">
        <f t="shared" si="63"/>
        <v/>
      </c>
      <c r="CP287" t="str">
        <f t="shared" si="63"/>
        <v>{{5,1,1,1442686,0}|</v>
      </c>
      <c r="CQ287" t="str">
        <f t="shared" si="63"/>
        <v>{5,1,2,700000,0}|</v>
      </c>
      <c r="CR287" t="str">
        <f t="shared" si="63"/>
        <v>{5,1,3,15027985,3}}</v>
      </c>
      <c r="CS287" t="str">
        <f t="shared" si="63"/>
        <v/>
      </c>
      <c r="CT287" t="str">
        <f t="shared" si="63"/>
        <v>{{5,1,1,1442686,0}|</v>
      </c>
      <c r="CU287" t="str">
        <f t="shared" si="63"/>
        <v>{5,1,2,700000,0}|</v>
      </c>
      <c r="CV287" t="str">
        <f t="shared" si="63"/>
        <v>{5,1,3,15027985,3}}</v>
      </c>
    </row>
    <row r="288" spans="50:100" x14ac:dyDescent="0.15">
      <c r="AX288">
        <v>282</v>
      </c>
      <c r="AZ288">
        <f t="shared" si="62"/>
        <v>0</v>
      </c>
      <c r="BA288">
        <f t="shared" si="62"/>
        <v>0.75</v>
      </c>
      <c r="BB288">
        <f t="shared" si="62"/>
        <v>0.6</v>
      </c>
      <c r="BC288">
        <f t="shared" si="62"/>
        <v>1</v>
      </c>
      <c r="BE288">
        <v>500</v>
      </c>
      <c r="BF288">
        <v>500</v>
      </c>
      <c r="BG288">
        <v>500</v>
      </c>
      <c r="BH288">
        <v>500</v>
      </c>
      <c r="BN288">
        <f>'sheet1 (2)'!Y287</f>
        <v>31979552</v>
      </c>
      <c r="BO288">
        <f>'sheet1 (2)'!Z287</f>
        <v>42560000</v>
      </c>
      <c r="BP288">
        <f>'sheet1 (2)'!AA287</f>
        <v>913701492</v>
      </c>
      <c r="BR288">
        <f t="shared" si="58"/>
        <v>3197955</v>
      </c>
      <c r="BS288">
        <f t="shared" si="58"/>
        <v>4256000</v>
      </c>
      <c r="BT288">
        <f t="shared" si="58"/>
        <v>91370149</v>
      </c>
      <c r="BV288">
        <f t="shared" si="59"/>
        <v>3197955</v>
      </c>
      <c r="BW288">
        <f t="shared" si="59"/>
        <v>4256000</v>
      </c>
      <c r="BX288">
        <f t="shared" si="59"/>
        <v>91370149</v>
      </c>
      <c r="BZ288">
        <f t="shared" si="60"/>
        <v>3197955</v>
      </c>
      <c r="CA288">
        <f t="shared" si="60"/>
        <v>4256000</v>
      </c>
      <c r="CB288">
        <f t="shared" si="60"/>
        <v>91370149</v>
      </c>
      <c r="CD288">
        <f t="shared" si="61"/>
        <v>3197955</v>
      </c>
      <c r="CE288">
        <f t="shared" si="61"/>
        <v>4256000</v>
      </c>
      <c r="CF288">
        <f t="shared" si="61"/>
        <v>91370149</v>
      </c>
      <c r="CH288" t="str">
        <f t="shared" si="63"/>
        <v>{{5,1,1,3197955,0}|</v>
      </c>
      <c r="CI288" t="str">
        <f t="shared" si="63"/>
        <v>{5,1,2,4256000,0}|</v>
      </c>
      <c r="CJ288" t="str">
        <f t="shared" si="63"/>
        <v>{5,1,3,91370149,3}}</v>
      </c>
      <c r="CK288" t="str">
        <f t="shared" si="63"/>
        <v/>
      </c>
      <c r="CL288" t="str">
        <f t="shared" si="63"/>
        <v>{{5,1,1,3197955,0}|</v>
      </c>
      <c r="CM288" t="str">
        <f t="shared" si="63"/>
        <v>{5,1,2,4256000,0}|</v>
      </c>
      <c r="CN288" t="str">
        <f t="shared" si="63"/>
        <v>{5,1,3,91370149,3}}</v>
      </c>
      <c r="CO288" t="str">
        <f t="shared" si="63"/>
        <v/>
      </c>
      <c r="CP288" t="str">
        <f t="shared" si="63"/>
        <v>{{5,1,1,3197955,0}|</v>
      </c>
      <c r="CQ288" t="str">
        <f t="shared" si="63"/>
        <v>{5,1,2,4256000,0}|</v>
      </c>
      <c r="CR288" t="str">
        <f t="shared" si="63"/>
        <v>{5,1,3,91370149,3}}</v>
      </c>
      <c r="CS288" t="str">
        <f t="shared" si="63"/>
        <v/>
      </c>
      <c r="CT288" t="str">
        <f t="shared" si="63"/>
        <v>{{5,1,1,3197955,0}|</v>
      </c>
      <c r="CU288" t="str">
        <f t="shared" si="63"/>
        <v>{5,1,2,4256000,0}|</v>
      </c>
      <c r="CV288" t="str">
        <f t="shared" si="63"/>
        <v>{5,1,3,91370149,3}}</v>
      </c>
    </row>
    <row r="289" spans="50:100" x14ac:dyDescent="0.15">
      <c r="AX289">
        <v>283</v>
      </c>
      <c r="AZ289">
        <f t="shared" si="62"/>
        <v>0.75</v>
      </c>
      <c r="BA289">
        <f t="shared" si="62"/>
        <v>1</v>
      </c>
      <c r="BB289">
        <f t="shared" si="62"/>
        <v>1</v>
      </c>
      <c r="BC289">
        <f t="shared" si="62"/>
        <v>1.5</v>
      </c>
      <c r="BE289">
        <v>500</v>
      </c>
      <c r="BF289">
        <v>500</v>
      </c>
      <c r="BG289">
        <v>500</v>
      </c>
      <c r="BH289">
        <v>500</v>
      </c>
      <c r="BN289">
        <f>'sheet1 (2)'!Y288</f>
        <v>34624477</v>
      </c>
      <c r="BO289">
        <f>'sheet1 (2)'!Z288</f>
        <v>50400000</v>
      </c>
      <c r="BP289">
        <f>'sheet1 (2)'!AA288</f>
        <v>1082014925</v>
      </c>
      <c r="BR289">
        <f t="shared" si="58"/>
        <v>3462447</v>
      </c>
      <c r="BS289">
        <f t="shared" si="58"/>
        <v>5040000</v>
      </c>
      <c r="BT289">
        <f t="shared" si="58"/>
        <v>108201492</v>
      </c>
      <c r="BV289">
        <f t="shared" si="59"/>
        <v>3462447</v>
      </c>
      <c r="BW289">
        <f t="shared" si="59"/>
        <v>5040000</v>
      </c>
      <c r="BX289">
        <f t="shared" si="59"/>
        <v>108201492</v>
      </c>
      <c r="BZ289">
        <f t="shared" si="60"/>
        <v>3462447</v>
      </c>
      <c r="CA289">
        <f t="shared" si="60"/>
        <v>5040000</v>
      </c>
      <c r="CB289">
        <f t="shared" si="60"/>
        <v>108201492</v>
      </c>
      <c r="CD289">
        <f t="shared" si="61"/>
        <v>3462447</v>
      </c>
      <c r="CE289">
        <f t="shared" si="61"/>
        <v>5040000</v>
      </c>
      <c r="CF289">
        <f t="shared" si="61"/>
        <v>108201492</v>
      </c>
      <c r="CH289" t="str">
        <f t="shared" si="63"/>
        <v>{{5,1,1,3462447,0}|</v>
      </c>
      <c r="CI289" t="str">
        <f t="shared" si="63"/>
        <v>{5,1,2,5040000,0}|</v>
      </c>
      <c r="CJ289" t="str">
        <f t="shared" si="63"/>
        <v>{5,1,3,108201492,3}}</v>
      </c>
      <c r="CK289" t="str">
        <f t="shared" si="63"/>
        <v/>
      </c>
      <c r="CL289" t="str">
        <f t="shared" si="63"/>
        <v>{{5,1,1,3462447,0}|</v>
      </c>
      <c r="CM289" t="str">
        <f t="shared" si="63"/>
        <v>{5,1,2,5040000,0}|</v>
      </c>
      <c r="CN289" t="str">
        <f t="shared" si="63"/>
        <v>{5,1,3,108201492,3}}</v>
      </c>
      <c r="CO289" t="str">
        <f t="shared" si="63"/>
        <v/>
      </c>
      <c r="CP289" t="str">
        <f t="shared" si="63"/>
        <v>{{5,1,1,3462447,0}|</v>
      </c>
      <c r="CQ289" t="str">
        <f t="shared" si="63"/>
        <v>{5,1,2,5040000,0}|</v>
      </c>
      <c r="CR289" t="str">
        <f t="shared" si="63"/>
        <v>{5,1,3,108201492,3}}</v>
      </c>
      <c r="CS289" t="str">
        <f t="shared" si="63"/>
        <v/>
      </c>
      <c r="CT289" t="str">
        <f t="shared" si="63"/>
        <v>{{5,1,1,3462447,0}|</v>
      </c>
      <c r="CU289" t="str">
        <f t="shared" si="63"/>
        <v>{5,1,2,5040000,0}|</v>
      </c>
      <c r="CV289" t="str">
        <f t="shared" si="63"/>
        <v>{5,1,3,108201492,3}}</v>
      </c>
    </row>
    <row r="290" spans="50:100" x14ac:dyDescent="0.15">
      <c r="AX290">
        <v>284</v>
      </c>
      <c r="AZ290">
        <f t="shared" si="62"/>
        <v>3</v>
      </c>
      <c r="BA290">
        <f t="shared" si="62"/>
        <v>1</v>
      </c>
      <c r="BB290">
        <f t="shared" si="62"/>
        <v>0.6</v>
      </c>
      <c r="BC290">
        <f t="shared" si="62"/>
        <v>1</v>
      </c>
      <c r="BE290">
        <v>500</v>
      </c>
      <c r="BF290">
        <v>500</v>
      </c>
      <c r="BG290">
        <v>500</v>
      </c>
      <c r="BH290">
        <v>500</v>
      </c>
      <c r="BN290">
        <f>'sheet1 (2)'!Y289</f>
        <v>33662686</v>
      </c>
      <c r="BO290">
        <f>'sheet1 (2)'!Z289</f>
        <v>56000000</v>
      </c>
      <c r="BP290">
        <f>'sheet1 (2)'!AA289</f>
        <v>1202238805</v>
      </c>
      <c r="BR290">
        <f t="shared" si="58"/>
        <v>3366268</v>
      </c>
      <c r="BS290">
        <f t="shared" si="58"/>
        <v>5600000</v>
      </c>
      <c r="BT290">
        <f t="shared" si="58"/>
        <v>120223880</v>
      </c>
      <c r="BV290">
        <f t="shared" si="59"/>
        <v>3366268</v>
      </c>
      <c r="BW290">
        <f t="shared" si="59"/>
        <v>5600000</v>
      </c>
      <c r="BX290">
        <f t="shared" si="59"/>
        <v>120223880</v>
      </c>
      <c r="BZ290">
        <f t="shared" si="60"/>
        <v>3366268</v>
      </c>
      <c r="CA290">
        <f t="shared" si="60"/>
        <v>5600000</v>
      </c>
      <c r="CB290">
        <f t="shared" si="60"/>
        <v>120223880</v>
      </c>
      <c r="CD290">
        <f t="shared" si="61"/>
        <v>3366268</v>
      </c>
      <c r="CE290">
        <f t="shared" si="61"/>
        <v>5600000</v>
      </c>
      <c r="CF290">
        <f t="shared" si="61"/>
        <v>120223880</v>
      </c>
      <c r="CH290" t="str">
        <f t="shared" si="63"/>
        <v>{{5,1,1,3366268,0}|</v>
      </c>
      <c r="CI290" t="str">
        <f t="shared" si="63"/>
        <v>{5,1,2,5600000,0}|</v>
      </c>
      <c r="CJ290" t="str">
        <f t="shared" si="63"/>
        <v>{5,1,3,120223880,3}}</v>
      </c>
      <c r="CK290" t="str">
        <f t="shared" si="63"/>
        <v/>
      </c>
      <c r="CL290" t="str">
        <f t="shared" si="63"/>
        <v>{{5,1,1,3366268,0}|</v>
      </c>
      <c r="CM290" t="str">
        <f t="shared" si="63"/>
        <v>{5,1,2,5600000,0}|</v>
      </c>
      <c r="CN290" t="str">
        <f t="shared" si="63"/>
        <v>{5,1,3,120223880,3}}</v>
      </c>
      <c r="CO290" t="str">
        <f t="shared" si="63"/>
        <v/>
      </c>
      <c r="CP290" t="str">
        <f t="shared" si="63"/>
        <v>{{5,1,1,3366268,0}|</v>
      </c>
      <c r="CQ290" t="str">
        <f t="shared" si="63"/>
        <v>{5,1,2,5600000,0}|</v>
      </c>
      <c r="CR290" t="str">
        <f t="shared" si="63"/>
        <v>{5,1,3,120223880,3}}</v>
      </c>
      <c r="CS290" t="str">
        <f t="shared" si="63"/>
        <v/>
      </c>
      <c r="CT290" t="str">
        <f t="shared" si="63"/>
        <v>{{5,1,1,3366268,0}|</v>
      </c>
      <c r="CU290" t="str">
        <f t="shared" si="63"/>
        <v>{5,1,2,5600000,0}|</v>
      </c>
      <c r="CV290" t="str">
        <f t="shared" si="63"/>
        <v>{5,1,3,120223880,3}}</v>
      </c>
    </row>
    <row r="291" spans="50:100" x14ac:dyDescent="0.15">
      <c r="AX291">
        <v>285</v>
      </c>
      <c r="AZ291">
        <f t="shared" si="62"/>
        <v>1.5</v>
      </c>
      <c r="BA291">
        <f t="shared" si="62"/>
        <v>1.5</v>
      </c>
      <c r="BB291">
        <f t="shared" si="62"/>
        <v>0.375</v>
      </c>
      <c r="BC291">
        <f t="shared" si="62"/>
        <v>0</v>
      </c>
      <c r="BE291">
        <v>500</v>
      </c>
      <c r="BF291">
        <v>500</v>
      </c>
      <c r="BG291">
        <v>500</v>
      </c>
      <c r="BH291">
        <v>500</v>
      </c>
      <c r="BN291">
        <f>'sheet1 (2)'!Y290</f>
        <v>50494029</v>
      </c>
      <c r="BO291">
        <f>'sheet1 (2)'!Z290</f>
        <v>58800000</v>
      </c>
      <c r="BP291">
        <f>'sheet1 (2)'!AA290</f>
        <v>1262350746</v>
      </c>
      <c r="BR291">
        <f t="shared" si="58"/>
        <v>5049402</v>
      </c>
      <c r="BS291">
        <f t="shared" si="58"/>
        <v>5880000</v>
      </c>
      <c r="BT291">
        <f t="shared" si="58"/>
        <v>126235074</v>
      </c>
      <c r="BV291">
        <f t="shared" si="59"/>
        <v>5049402</v>
      </c>
      <c r="BW291">
        <f t="shared" si="59"/>
        <v>5880000</v>
      </c>
      <c r="BX291">
        <f t="shared" si="59"/>
        <v>126235074</v>
      </c>
      <c r="BZ291">
        <f t="shared" si="60"/>
        <v>5049402</v>
      </c>
      <c r="CA291">
        <f t="shared" si="60"/>
        <v>5880000</v>
      </c>
      <c r="CB291">
        <f t="shared" si="60"/>
        <v>126235074</v>
      </c>
      <c r="CD291">
        <f t="shared" si="61"/>
        <v>5049402</v>
      </c>
      <c r="CE291">
        <f t="shared" si="61"/>
        <v>5880000</v>
      </c>
      <c r="CF291">
        <f t="shared" si="61"/>
        <v>126235074</v>
      </c>
      <c r="CH291" t="str">
        <f t="shared" si="63"/>
        <v>{{5,1,1,5049402,0}|</v>
      </c>
      <c r="CI291" t="str">
        <f t="shared" si="63"/>
        <v>{5,1,2,5880000,0}|</v>
      </c>
      <c r="CJ291" t="str">
        <f t="shared" si="63"/>
        <v>{5,1,3,126235074,3}}</v>
      </c>
      <c r="CK291" t="str">
        <f t="shared" si="63"/>
        <v/>
      </c>
      <c r="CL291" t="str">
        <f t="shared" si="63"/>
        <v>{{5,1,1,5049402,0}|</v>
      </c>
      <c r="CM291" t="str">
        <f t="shared" si="63"/>
        <v>{5,1,2,5880000,0}|</v>
      </c>
      <c r="CN291" t="str">
        <f t="shared" si="63"/>
        <v>{5,1,3,126235074,3}}</v>
      </c>
      <c r="CO291" t="str">
        <f t="shared" si="63"/>
        <v/>
      </c>
      <c r="CP291" t="str">
        <f t="shared" si="63"/>
        <v>{{5,1,1,5049402,0}|</v>
      </c>
      <c r="CQ291" t="str">
        <f t="shared" si="63"/>
        <v>{5,1,2,5880000,0}|</v>
      </c>
      <c r="CR291" t="str">
        <f t="shared" si="63"/>
        <v>{5,1,3,126235074,3}}</v>
      </c>
      <c r="CS291" t="str">
        <f t="shared" si="63"/>
        <v/>
      </c>
      <c r="CT291" t="str">
        <f t="shared" si="63"/>
        <v>{{5,1,1,5049402,0}|</v>
      </c>
      <c r="CU291" t="str">
        <f t="shared" si="63"/>
        <v>{5,1,2,5880000,0}|</v>
      </c>
      <c r="CV291" t="str">
        <f t="shared" si="63"/>
        <v>{5,1,3,126235074,3}}</v>
      </c>
    </row>
    <row r="292" spans="50:100" x14ac:dyDescent="0.15">
      <c r="AX292">
        <v>286</v>
      </c>
      <c r="AZ292">
        <f t="shared" ref="AZ292:BC307" si="64">AZ232</f>
        <v>1.5</v>
      </c>
      <c r="BA292">
        <f t="shared" si="64"/>
        <v>0.375</v>
      </c>
      <c r="BB292">
        <f t="shared" si="64"/>
        <v>1.5</v>
      </c>
      <c r="BC292">
        <f t="shared" si="64"/>
        <v>0</v>
      </c>
      <c r="BE292">
        <v>500</v>
      </c>
      <c r="BF292">
        <v>500</v>
      </c>
      <c r="BG292">
        <v>500</v>
      </c>
      <c r="BH292">
        <v>500</v>
      </c>
      <c r="BN292">
        <f>'sheet1 (2)'!Y291</f>
        <v>33662686</v>
      </c>
      <c r="BO292">
        <f>'sheet1 (2)'!Z291</f>
        <v>35840000</v>
      </c>
      <c r="BP292">
        <f>'sheet1 (2)'!AA291</f>
        <v>769432835</v>
      </c>
      <c r="BR292">
        <f t="shared" si="58"/>
        <v>3366268</v>
      </c>
      <c r="BS292">
        <f t="shared" si="58"/>
        <v>3584000</v>
      </c>
      <c r="BT292">
        <f t="shared" si="58"/>
        <v>76943283</v>
      </c>
      <c r="BV292">
        <f t="shared" si="59"/>
        <v>3366268</v>
      </c>
      <c r="BW292">
        <f t="shared" si="59"/>
        <v>3584000</v>
      </c>
      <c r="BX292">
        <f t="shared" si="59"/>
        <v>76943283</v>
      </c>
      <c r="BZ292">
        <f t="shared" si="60"/>
        <v>3366268</v>
      </c>
      <c r="CA292">
        <f t="shared" si="60"/>
        <v>3584000</v>
      </c>
      <c r="CB292">
        <f t="shared" si="60"/>
        <v>76943283</v>
      </c>
      <c r="CD292">
        <f t="shared" si="61"/>
        <v>3366268</v>
      </c>
      <c r="CE292">
        <f t="shared" si="61"/>
        <v>3584000</v>
      </c>
      <c r="CF292">
        <f t="shared" si="61"/>
        <v>76943283</v>
      </c>
      <c r="CH292" t="str">
        <f t="shared" si="63"/>
        <v>{{5,1,1,3366268,0}|</v>
      </c>
      <c r="CI292" t="str">
        <f t="shared" si="63"/>
        <v>{5,1,2,3584000,0}|</v>
      </c>
      <c r="CJ292" t="str">
        <f t="shared" si="63"/>
        <v>{5,1,3,76943283,3}}</v>
      </c>
      <c r="CK292" t="str">
        <f t="shared" si="63"/>
        <v/>
      </c>
      <c r="CL292" t="str">
        <f t="shared" si="63"/>
        <v>{{5,1,1,3366268,0}|</v>
      </c>
      <c r="CM292" t="str">
        <f t="shared" si="63"/>
        <v>{5,1,2,3584000,0}|</v>
      </c>
      <c r="CN292" t="str">
        <f t="shared" si="63"/>
        <v>{5,1,3,76943283,3}}</v>
      </c>
      <c r="CO292" t="str">
        <f t="shared" si="63"/>
        <v/>
      </c>
      <c r="CP292" t="str">
        <f t="shared" si="63"/>
        <v>{{5,1,1,3366268,0}|</v>
      </c>
      <c r="CQ292" t="str">
        <f t="shared" si="63"/>
        <v>{5,1,2,3584000,0}|</v>
      </c>
      <c r="CR292" t="str">
        <f t="shared" si="63"/>
        <v>{5,1,3,76943283,3}}</v>
      </c>
      <c r="CS292" t="str">
        <f t="shared" si="63"/>
        <v/>
      </c>
      <c r="CT292" t="str">
        <f t="shared" si="63"/>
        <v>{{5,1,1,3366268,0}|</v>
      </c>
      <c r="CU292" t="str">
        <f t="shared" si="63"/>
        <v>{5,1,2,3584000,0}|</v>
      </c>
      <c r="CV292" t="str">
        <f t="shared" si="63"/>
        <v>{5,1,3,76943283,3}}</v>
      </c>
    </row>
    <row r="293" spans="50:100" x14ac:dyDescent="0.15">
      <c r="AX293">
        <v>287</v>
      </c>
      <c r="AZ293">
        <f t="shared" si="64"/>
        <v>0.75</v>
      </c>
      <c r="BA293">
        <f t="shared" si="64"/>
        <v>0.5</v>
      </c>
      <c r="BB293">
        <f t="shared" si="64"/>
        <v>3</v>
      </c>
      <c r="BC293">
        <f t="shared" si="64"/>
        <v>3</v>
      </c>
      <c r="BE293">
        <v>500</v>
      </c>
      <c r="BF293">
        <v>500</v>
      </c>
      <c r="BG293">
        <v>500</v>
      </c>
      <c r="BH293">
        <v>500</v>
      </c>
      <c r="BN293">
        <f>'sheet1 (2)'!Y292</f>
        <v>2855317</v>
      </c>
      <c r="BO293">
        <f>'sheet1 (2)'!Z292</f>
        <v>665000</v>
      </c>
      <c r="BP293">
        <f>'sheet1 (2)'!AA292</f>
        <v>14276585</v>
      </c>
      <c r="BR293">
        <f t="shared" si="58"/>
        <v>285531</v>
      </c>
      <c r="BS293">
        <f t="shared" si="58"/>
        <v>66500</v>
      </c>
      <c r="BT293">
        <f t="shared" si="58"/>
        <v>1427658</v>
      </c>
      <c r="BV293">
        <f t="shared" si="59"/>
        <v>285531</v>
      </c>
      <c r="BW293">
        <f t="shared" si="59"/>
        <v>66500</v>
      </c>
      <c r="BX293">
        <f t="shared" si="59"/>
        <v>1427658</v>
      </c>
      <c r="BZ293">
        <f t="shared" si="60"/>
        <v>285531</v>
      </c>
      <c r="CA293">
        <f t="shared" si="60"/>
        <v>66500</v>
      </c>
      <c r="CB293">
        <f t="shared" si="60"/>
        <v>1427658</v>
      </c>
      <c r="CD293">
        <f t="shared" si="61"/>
        <v>285531</v>
      </c>
      <c r="CE293">
        <f t="shared" si="61"/>
        <v>66500</v>
      </c>
      <c r="CF293">
        <f t="shared" si="61"/>
        <v>1427658</v>
      </c>
      <c r="CH293" t="str">
        <f t="shared" si="63"/>
        <v>{{5,1,1,285531,0}|</v>
      </c>
      <c r="CI293" t="str">
        <f t="shared" si="63"/>
        <v>{5,1,2,66500,0}|</v>
      </c>
      <c r="CJ293" t="str">
        <f t="shared" si="63"/>
        <v>{5,1,3,1427658,3}}</v>
      </c>
      <c r="CK293" t="str">
        <f t="shared" si="63"/>
        <v/>
      </c>
      <c r="CL293" t="str">
        <f t="shared" si="63"/>
        <v>{{5,1,1,285531,0}|</v>
      </c>
      <c r="CM293" t="str">
        <f t="shared" si="63"/>
        <v>{5,1,2,66500,0}|</v>
      </c>
      <c r="CN293" t="str">
        <f t="shared" si="63"/>
        <v>{5,1,3,1427658,3}}</v>
      </c>
      <c r="CO293" t="str">
        <f t="shared" si="63"/>
        <v/>
      </c>
      <c r="CP293" t="str">
        <f t="shared" si="63"/>
        <v>{{5,1,1,285531,0}|</v>
      </c>
      <c r="CQ293" t="str">
        <f t="shared" si="63"/>
        <v>{5,1,2,66500,0}|</v>
      </c>
      <c r="CR293" t="str">
        <f t="shared" si="63"/>
        <v>{5,1,3,1427658,3}}</v>
      </c>
      <c r="CS293" t="str">
        <f t="shared" si="63"/>
        <v/>
      </c>
      <c r="CT293" t="str">
        <f t="shared" si="63"/>
        <v>{{5,1,1,285531,0}|</v>
      </c>
      <c r="CU293" t="str">
        <f t="shared" si="63"/>
        <v>{5,1,2,66500,0}|</v>
      </c>
      <c r="CV293" t="str">
        <f t="shared" si="63"/>
        <v>{5,1,3,1427658,3}}</v>
      </c>
    </row>
    <row r="294" spans="50:100" x14ac:dyDescent="0.15">
      <c r="AX294">
        <v>288</v>
      </c>
      <c r="AZ294">
        <f t="shared" si="64"/>
        <v>0</v>
      </c>
      <c r="BA294">
        <f t="shared" si="64"/>
        <v>0.6</v>
      </c>
      <c r="BB294">
        <f t="shared" si="64"/>
        <v>0.6</v>
      </c>
      <c r="BC294">
        <f t="shared" si="64"/>
        <v>1.5</v>
      </c>
      <c r="BE294">
        <v>500</v>
      </c>
      <c r="BF294">
        <v>500</v>
      </c>
      <c r="BG294">
        <v>500</v>
      </c>
      <c r="BH294">
        <v>500</v>
      </c>
      <c r="BN294">
        <f>'sheet1 (2)'!Y293</f>
        <v>3901264</v>
      </c>
      <c r="BO294">
        <f>'sheet1 (2)'!Z293</f>
        <v>693000</v>
      </c>
      <c r="BP294">
        <f>'sheet1 (2)'!AA293</f>
        <v>14877705</v>
      </c>
      <c r="BR294">
        <f t="shared" si="58"/>
        <v>390126</v>
      </c>
      <c r="BS294">
        <f t="shared" si="58"/>
        <v>69300</v>
      </c>
      <c r="BT294">
        <f t="shared" si="58"/>
        <v>1487770</v>
      </c>
      <c r="BV294">
        <f t="shared" si="59"/>
        <v>390126</v>
      </c>
      <c r="BW294">
        <f t="shared" si="59"/>
        <v>69300</v>
      </c>
      <c r="BX294">
        <f t="shared" si="59"/>
        <v>1487770</v>
      </c>
      <c r="BZ294">
        <f t="shared" si="60"/>
        <v>390126</v>
      </c>
      <c r="CA294">
        <f t="shared" si="60"/>
        <v>69300</v>
      </c>
      <c r="CB294">
        <f t="shared" si="60"/>
        <v>1487770</v>
      </c>
      <c r="CD294">
        <f t="shared" si="61"/>
        <v>390126</v>
      </c>
      <c r="CE294">
        <f t="shared" si="61"/>
        <v>69300</v>
      </c>
      <c r="CF294">
        <f t="shared" si="61"/>
        <v>1487770</v>
      </c>
      <c r="CH294" t="str">
        <f t="shared" ref="CH294:CV310" si="65">BR$6&amp;BR294&amp;BR$5</f>
        <v>{{5,1,1,390126,0}|</v>
      </c>
      <c r="CI294" t="str">
        <f t="shared" si="65"/>
        <v>{5,1,2,69300,0}|</v>
      </c>
      <c r="CJ294" t="str">
        <f t="shared" si="65"/>
        <v>{5,1,3,1487770,3}}</v>
      </c>
      <c r="CK294" t="str">
        <f t="shared" si="65"/>
        <v/>
      </c>
      <c r="CL294" t="str">
        <f t="shared" si="65"/>
        <v>{{5,1,1,390126,0}|</v>
      </c>
      <c r="CM294" t="str">
        <f t="shared" si="65"/>
        <v>{5,1,2,69300,0}|</v>
      </c>
      <c r="CN294" t="str">
        <f t="shared" si="65"/>
        <v>{5,1,3,1487770,3}}</v>
      </c>
      <c r="CO294" t="str">
        <f t="shared" si="65"/>
        <v/>
      </c>
      <c r="CP294" t="str">
        <f t="shared" si="65"/>
        <v>{{5,1,1,390126,0}|</v>
      </c>
      <c r="CQ294" t="str">
        <f t="shared" si="65"/>
        <v>{5,1,2,69300,0}|</v>
      </c>
      <c r="CR294" t="str">
        <f t="shared" si="65"/>
        <v>{5,1,3,1487770,3}}</v>
      </c>
      <c r="CS294" t="str">
        <f t="shared" si="65"/>
        <v/>
      </c>
      <c r="CT294" t="str">
        <f t="shared" si="65"/>
        <v>{{5,1,1,390126,0}|</v>
      </c>
      <c r="CU294" t="str">
        <f t="shared" si="65"/>
        <v>{5,1,2,69300,0}|</v>
      </c>
      <c r="CV294" t="str">
        <f t="shared" si="65"/>
        <v>{5,1,3,1487770,3}}</v>
      </c>
    </row>
    <row r="295" spans="50:100" x14ac:dyDescent="0.15">
      <c r="AX295">
        <v>289</v>
      </c>
      <c r="AZ295">
        <f t="shared" si="64"/>
        <v>1</v>
      </c>
      <c r="BA295">
        <f t="shared" si="64"/>
        <v>1</v>
      </c>
      <c r="BB295">
        <f t="shared" si="64"/>
        <v>1.5</v>
      </c>
      <c r="BC295">
        <f t="shared" si="64"/>
        <v>0.75</v>
      </c>
      <c r="BE295">
        <v>500</v>
      </c>
      <c r="BF295">
        <v>500</v>
      </c>
      <c r="BG295">
        <v>500</v>
      </c>
      <c r="BH295">
        <v>500</v>
      </c>
      <c r="BN295">
        <f>'sheet1 (2)'!Y294</f>
        <v>6738548</v>
      </c>
      <c r="BO295">
        <f>'sheet1 (2)'!Z294</f>
        <v>1037400</v>
      </c>
      <c r="BP295">
        <f>'sheet1 (2)'!AA294</f>
        <v>22271473</v>
      </c>
      <c r="BR295">
        <f t="shared" si="58"/>
        <v>673854</v>
      </c>
      <c r="BS295">
        <f t="shared" si="58"/>
        <v>103740</v>
      </c>
      <c r="BT295">
        <f t="shared" si="58"/>
        <v>2227147</v>
      </c>
      <c r="BV295">
        <f t="shared" si="59"/>
        <v>673854</v>
      </c>
      <c r="BW295">
        <f t="shared" si="59"/>
        <v>103740</v>
      </c>
      <c r="BX295">
        <f t="shared" si="59"/>
        <v>2227147</v>
      </c>
      <c r="BZ295">
        <f t="shared" si="60"/>
        <v>673854</v>
      </c>
      <c r="CA295">
        <f t="shared" si="60"/>
        <v>103740</v>
      </c>
      <c r="CB295">
        <f t="shared" si="60"/>
        <v>2227147</v>
      </c>
      <c r="CD295">
        <f t="shared" si="61"/>
        <v>673854</v>
      </c>
      <c r="CE295">
        <f t="shared" si="61"/>
        <v>103740</v>
      </c>
      <c r="CF295">
        <f t="shared" si="61"/>
        <v>2227147</v>
      </c>
      <c r="CH295" t="str">
        <f t="shared" si="65"/>
        <v>{{5,1,1,673854,0}|</v>
      </c>
      <c r="CI295" t="str">
        <f t="shared" si="65"/>
        <v>{5,1,2,103740,0}|</v>
      </c>
      <c r="CJ295" t="str">
        <f t="shared" si="65"/>
        <v>{5,1,3,2227147,3}}</v>
      </c>
      <c r="CK295" t="str">
        <f t="shared" si="65"/>
        <v/>
      </c>
      <c r="CL295" t="str">
        <f t="shared" si="65"/>
        <v>{{5,1,1,673854,0}|</v>
      </c>
      <c r="CM295" t="str">
        <f t="shared" si="65"/>
        <v>{5,1,2,103740,0}|</v>
      </c>
      <c r="CN295" t="str">
        <f t="shared" si="65"/>
        <v>{5,1,3,2227147,3}}</v>
      </c>
      <c r="CO295" t="str">
        <f t="shared" si="65"/>
        <v/>
      </c>
      <c r="CP295" t="str">
        <f t="shared" si="65"/>
        <v>{{5,1,1,673854,0}|</v>
      </c>
      <c r="CQ295" t="str">
        <f t="shared" si="65"/>
        <v>{5,1,2,103740,0}|</v>
      </c>
      <c r="CR295" t="str">
        <f t="shared" si="65"/>
        <v>{5,1,3,2227147,3}}</v>
      </c>
      <c r="CS295" t="str">
        <f t="shared" si="65"/>
        <v/>
      </c>
      <c r="CT295" t="str">
        <f t="shared" si="65"/>
        <v>{{5,1,1,673854,0}|</v>
      </c>
      <c r="CU295" t="str">
        <f t="shared" si="65"/>
        <v>{5,1,2,103740,0}|</v>
      </c>
      <c r="CV295" t="str">
        <f t="shared" si="65"/>
        <v>{5,1,3,2227147,3}}</v>
      </c>
    </row>
    <row r="296" spans="50:100" x14ac:dyDescent="0.15">
      <c r="AX296">
        <v>290</v>
      </c>
      <c r="AZ296">
        <f t="shared" si="64"/>
        <v>1.5</v>
      </c>
      <c r="BA296">
        <f t="shared" si="64"/>
        <v>0.5</v>
      </c>
      <c r="BB296">
        <f t="shared" si="64"/>
        <v>1.5</v>
      </c>
      <c r="BC296">
        <f t="shared" si="64"/>
        <v>1.5</v>
      </c>
      <c r="BE296">
        <v>500</v>
      </c>
      <c r="BF296">
        <v>500</v>
      </c>
      <c r="BG296">
        <v>500</v>
      </c>
      <c r="BH296">
        <v>500</v>
      </c>
      <c r="BN296">
        <f>'sheet1 (2)'!Y295</f>
        <v>9936503</v>
      </c>
      <c r="BO296">
        <f>'sheet1 (2)'!Z295</f>
        <v>7900200</v>
      </c>
      <c r="BP296">
        <f>'sheet1 (2)'!AA295</f>
        <v>169605839</v>
      </c>
      <c r="BR296">
        <f t="shared" si="58"/>
        <v>993650</v>
      </c>
      <c r="BS296">
        <f t="shared" si="58"/>
        <v>790020</v>
      </c>
      <c r="BT296">
        <f t="shared" si="58"/>
        <v>16960583</v>
      </c>
      <c r="BV296">
        <f t="shared" si="59"/>
        <v>993650</v>
      </c>
      <c r="BW296">
        <f t="shared" si="59"/>
        <v>790020</v>
      </c>
      <c r="BX296">
        <f t="shared" si="59"/>
        <v>16960583</v>
      </c>
      <c r="BZ296">
        <f t="shared" si="60"/>
        <v>993650</v>
      </c>
      <c r="CA296">
        <f t="shared" si="60"/>
        <v>790020</v>
      </c>
      <c r="CB296">
        <f t="shared" si="60"/>
        <v>16960583</v>
      </c>
      <c r="CD296">
        <f t="shared" si="61"/>
        <v>993650</v>
      </c>
      <c r="CE296">
        <f t="shared" si="61"/>
        <v>790020</v>
      </c>
      <c r="CF296">
        <f t="shared" si="61"/>
        <v>16960583</v>
      </c>
      <c r="CH296" t="str">
        <f t="shared" si="65"/>
        <v>{{5,1,1,993650,0}|</v>
      </c>
      <c r="CI296" t="str">
        <f t="shared" si="65"/>
        <v>{5,1,2,790020,0}|</v>
      </c>
      <c r="CJ296" t="str">
        <f t="shared" si="65"/>
        <v>{5,1,3,16960583,3}}</v>
      </c>
      <c r="CK296" t="str">
        <f t="shared" si="65"/>
        <v/>
      </c>
      <c r="CL296" t="str">
        <f t="shared" si="65"/>
        <v>{{5,1,1,993650,0}|</v>
      </c>
      <c r="CM296" t="str">
        <f t="shared" si="65"/>
        <v>{5,1,2,790020,0}|</v>
      </c>
      <c r="CN296" t="str">
        <f t="shared" si="65"/>
        <v>{5,1,3,16960583,3}}</v>
      </c>
      <c r="CO296" t="str">
        <f t="shared" si="65"/>
        <v/>
      </c>
      <c r="CP296" t="str">
        <f t="shared" si="65"/>
        <v>{{5,1,1,993650,0}|</v>
      </c>
      <c r="CQ296" t="str">
        <f t="shared" si="65"/>
        <v>{5,1,2,790020,0}|</v>
      </c>
      <c r="CR296" t="str">
        <f t="shared" si="65"/>
        <v>{5,1,3,16960583,3}}</v>
      </c>
      <c r="CS296" t="str">
        <f t="shared" si="65"/>
        <v/>
      </c>
      <c r="CT296" t="str">
        <f t="shared" si="65"/>
        <v>{{5,1,1,993650,0}|</v>
      </c>
      <c r="CU296" t="str">
        <f t="shared" si="65"/>
        <v>{5,1,2,790020,0}|</v>
      </c>
      <c r="CV296" t="str">
        <f t="shared" si="65"/>
        <v>{5,1,3,16960583,3}}</v>
      </c>
    </row>
    <row r="297" spans="50:100" x14ac:dyDescent="0.15">
      <c r="AX297">
        <v>291</v>
      </c>
      <c r="AZ297">
        <f t="shared" si="64"/>
        <v>1.5</v>
      </c>
      <c r="BA297">
        <f t="shared" si="64"/>
        <v>0.6</v>
      </c>
      <c r="BB297">
        <f t="shared" si="64"/>
        <v>1.5</v>
      </c>
      <c r="BC297">
        <f t="shared" si="64"/>
        <v>1</v>
      </c>
      <c r="BE297">
        <v>500</v>
      </c>
      <c r="BF297">
        <v>500</v>
      </c>
      <c r="BG297">
        <v>500</v>
      </c>
      <c r="BH297">
        <v>500</v>
      </c>
      <c r="BN297">
        <f>'sheet1 (2)'!Y296</f>
        <v>15869552</v>
      </c>
      <c r="BO297">
        <f>'sheet1 (2)'!Z296</f>
        <v>9800000</v>
      </c>
      <c r="BP297">
        <f>'sheet1 (2)'!AA296</f>
        <v>210391790</v>
      </c>
      <c r="BR297">
        <f t="shared" si="58"/>
        <v>1586955</v>
      </c>
      <c r="BS297">
        <f t="shared" si="58"/>
        <v>980000</v>
      </c>
      <c r="BT297">
        <f t="shared" si="58"/>
        <v>21039179</v>
      </c>
      <c r="BV297">
        <f t="shared" si="59"/>
        <v>1586955</v>
      </c>
      <c r="BW297">
        <f t="shared" si="59"/>
        <v>980000</v>
      </c>
      <c r="BX297">
        <f t="shared" si="59"/>
        <v>21039179</v>
      </c>
      <c r="BZ297">
        <f t="shared" si="60"/>
        <v>1586955</v>
      </c>
      <c r="CA297">
        <f t="shared" si="60"/>
        <v>980000</v>
      </c>
      <c r="CB297">
        <f t="shared" si="60"/>
        <v>21039179</v>
      </c>
      <c r="CD297">
        <f t="shared" si="61"/>
        <v>1586955</v>
      </c>
      <c r="CE297">
        <f t="shared" si="61"/>
        <v>980000</v>
      </c>
      <c r="CF297">
        <f t="shared" si="61"/>
        <v>21039179</v>
      </c>
      <c r="CH297" t="str">
        <f t="shared" si="65"/>
        <v>{{5,1,1,1586955,0}|</v>
      </c>
      <c r="CI297" t="str">
        <f t="shared" si="65"/>
        <v>{5,1,2,980000,0}|</v>
      </c>
      <c r="CJ297" t="str">
        <f t="shared" si="65"/>
        <v>{5,1,3,21039179,3}}</v>
      </c>
      <c r="CK297" t="str">
        <f t="shared" si="65"/>
        <v/>
      </c>
      <c r="CL297" t="str">
        <f t="shared" si="65"/>
        <v>{{5,1,1,1586955,0}|</v>
      </c>
      <c r="CM297" t="str">
        <f t="shared" si="65"/>
        <v>{5,1,2,980000,0}|</v>
      </c>
      <c r="CN297" t="str">
        <f t="shared" si="65"/>
        <v>{5,1,3,21039179,3}}</v>
      </c>
      <c r="CO297" t="str">
        <f t="shared" si="65"/>
        <v/>
      </c>
      <c r="CP297" t="str">
        <f t="shared" si="65"/>
        <v>{{5,1,1,1586955,0}|</v>
      </c>
      <c r="CQ297" t="str">
        <f t="shared" si="65"/>
        <v>{5,1,2,980000,0}|</v>
      </c>
      <c r="CR297" t="str">
        <f t="shared" si="65"/>
        <v>{5,1,3,21039179,3}}</v>
      </c>
      <c r="CS297" t="str">
        <f t="shared" si="65"/>
        <v/>
      </c>
      <c r="CT297" t="str">
        <f t="shared" si="65"/>
        <v>{{5,1,1,1586955,0}|</v>
      </c>
      <c r="CU297" t="str">
        <f t="shared" si="65"/>
        <v>{5,1,2,980000,0}|</v>
      </c>
      <c r="CV297" t="str">
        <f t="shared" si="65"/>
        <v>{5,1,3,21039179,3}}</v>
      </c>
    </row>
    <row r="298" spans="50:100" x14ac:dyDescent="0.15">
      <c r="AX298">
        <v>292</v>
      </c>
      <c r="AZ298">
        <f t="shared" si="64"/>
        <v>1</v>
      </c>
      <c r="BA298">
        <f t="shared" si="64"/>
        <v>0.75</v>
      </c>
      <c r="BB298">
        <f t="shared" si="64"/>
        <v>1</v>
      </c>
      <c r="BC298">
        <f t="shared" si="64"/>
        <v>1.5</v>
      </c>
      <c r="BE298">
        <v>500</v>
      </c>
      <c r="BF298">
        <v>500</v>
      </c>
      <c r="BG298">
        <v>500</v>
      </c>
      <c r="BH298">
        <v>500</v>
      </c>
      <c r="BN298">
        <f>'sheet1 (2)'!Y297</f>
        <v>35463039</v>
      </c>
      <c r="BO298">
        <f>'sheet1 (2)'!Z297</f>
        <v>61712000</v>
      </c>
      <c r="BP298">
        <f>'sheet1 (2)'!AA297</f>
        <v>1324867164</v>
      </c>
      <c r="BR298">
        <f t="shared" si="58"/>
        <v>3546303</v>
      </c>
      <c r="BS298">
        <f t="shared" si="58"/>
        <v>6171200</v>
      </c>
      <c r="BT298">
        <f t="shared" si="58"/>
        <v>132486716</v>
      </c>
      <c r="BV298">
        <f t="shared" si="59"/>
        <v>3546303</v>
      </c>
      <c r="BW298">
        <f t="shared" si="59"/>
        <v>6171200</v>
      </c>
      <c r="BX298">
        <f t="shared" si="59"/>
        <v>132486716</v>
      </c>
      <c r="BZ298">
        <f t="shared" si="60"/>
        <v>3546303</v>
      </c>
      <c r="CA298">
        <f t="shared" si="60"/>
        <v>6171200</v>
      </c>
      <c r="CB298">
        <f t="shared" si="60"/>
        <v>132486716</v>
      </c>
      <c r="CD298">
        <f t="shared" si="61"/>
        <v>3546303</v>
      </c>
      <c r="CE298">
        <f t="shared" si="61"/>
        <v>6171200</v>
      </c>
      <c r="CF298">
        <f t="shared" si="61"/>
        <v>132486716</v>
      </c>
      <c r="CH298" t="str">
        <f t="shared" si="65"/>
        <v>{{5,1,1,3546303,0}|</v>
      </c>
      <c r="CI298" t="str">
        <f t="shared" si="65"/>
        <v>{5,1,2,6171200,0}|</v>
      </c>
      <c r="CJ298" t="str">
        <f t="shared" si="65"/>
        <v>{5,1,3,132486716,3}}</v>
      </c>
      <c r="CK298" t="str">
        <f t="shared" si="65"/>
        <v/>
      </c>
      <c r="CL298" t="str">
        <f t="shared" si="65"/>
        <v>{{5,1,1,3546303,0}|</v>
      </c>
      <c r="CM298" t="str">
        <f t="shared" si="65"/>
        <v>{5,1,2,6171200,0}|</v>
      </c>
      <c r="CN298" t="str">
        <f t="shared" si="65"/>
        <v>{5,1,3,132486716,3}}</v>
      </c>
      <c r="CO298" t="str">
        <f t="shared" si="65"/>
        <v/>
      </c>
      <c r="CP298" t="str">
        <f t="shared" si="65"/>
        <v>{{5,1,1,3546303,0}|</v>
      </c>
      <c r="CQ298" t="str">
        <f t="shared" si="65"/>
        <v>{5,1,2,6171200,0}|</v>
      </c>
      <c r="CR298" t="str">
        <f t="shared" si="65"/>
        <v>{5,1,3,132486716,3}}</v>
      </c>
      <c r="CS298" t="str">
        <f t="shared" si="65"/>
        <v/>
      </c>
      <c r="CT298" t="str">
        <f t="shared" si="65"/>
        <v>{{5,1,1,3546303,0}|</v>
      </c>
      <c r="CU298" t="str">
        <f t="shared" si="65"/>
        <v>{5,1,2,6171200,0}|</v>
      </c>
      <c r="CV298" t="str">
        <f t="shared" si="65"/>
        <v>{5,1,3,132486716,3}}</v>
      </c>
    </row>
    <row r="299" spans="50:100" x14ac:dyDescent="0.15">
      <c r="AX299">
        <v>293</v>
      </c>
      <c r="AZ299">
        <f t="shared" si="64"/>
        <v>1.5</v>
      </c>
      <c r="BA299">
        <f t="shared" si="64"/>
        <v>3</v>
      </c>
      <c r="BB299">
        <f t="shared" si="64"/>
        <v>3</v>
      </c>
      <c r="BC299">
        <f t="shared" si="64"/>
        <v>0.375</v>
      </c>
      <c r="BE299">
        <v>500</v>
      </c>
      <c r="BF299">
        <v>500</v>
      </c>
      <c r="BG299">
        <v>500</v>
      </c>
      <c r="BH299">
        <v>500</v>
      </c>
      <c r="BN299">
        <f>'sheet1 (2)'!Y298</f>
        <v>38736134</v>
      </c>
      <c r="BO299">
        <f>'sheet1 (2)'!Z298</f>
        <v>75600000</v>
      </c>
      <c r="BP299">
        <f>'sheet1 (2)'!AA298</f>
        <v>1623022387</v>
      </c>
      <c r="BR299">
        <f t="shared" si="58"/>
        <v>3873613</v>
      </c>
      <c r="BS299">
        <f t="shared" si="58"/>
        <v>7560000</v>
      </c>
      <c r="BT299">
        <f t="shared" si="58"/>
        <v>162302238</v>
      </c>
      <c r="BV299">
        <f t="shared" si="59"/>
        <v>3873613</v>
      </c>
      <c r="BW299">
        <f t="shared" si="59"/>
        <v>7560000</v>
      </c>
      <c r="BX299">
        <f t="shared" si="59"/>
        <v>162302238</v>
      </c>
      <c r="BZ299">
        <f t="shared" si="60"/>
        <v>3873613</v>
      </c>
      <c r="CA299">
        <f t="shared" si="60"/>
        <v>7560000</v>
      </c>
      <c r="CB299">
        <f t="shared" si="60"/>
        <v>162302238</v>
      </c>
      <c r="CD299">
        <f t="shared" si="61"/>
        <v>3873613</v>
      </c>
      <c r="CE299">
        <f t="shared" si="61"/>
        <v>7560000</v>
      </c>
      <c r="CF299">
        <f t="shared" si="61"/>
        <v>162302238</v>
      </c>
      <c r="CH299" t="str">
        <f t="shared" si="65"/>
        <v>{{5,1,1,3873613,0}|</v>
      </c>
      <c r="CI299" t="str">
        <f t="shared" si="65"/>
        <v>{5,1,2,7560000,0}|</v>
      </c>
      <c r="CJ299" t="str">
        <f t="shared" si="65"/>
        <v>{5,1,3,162302238,3}}</v>
      </c>
      <c r="CK299" t="str">
        <f t="shared" si="65"/>
        <v/>
      </c>
      <c r="CL299" t="str">
        <f t="shared" si="65"/>
        <v>{{5,1,1,3873613,0}|</v>
      </c>
      <c r="CM299" t="str">
        <f t="shared" si="65"/>
        <v>{5,1,2,7560000,0}|</v>
      </c>
      <c r="CN299" t="str">
        <f t="shared" si="65"/>
        <v>{5,1,3,162302238,3}}</v>
      </c>
      <c r="CO299" t="str">
        <f t="shared" si="65"/>
        <v/>
      </c>
      <c r="CP299" t="str">
        <f t="shared" si="65"/>
        <v>{{5,1,1,3873613,0}|</v>
      </c>
      <c r="CQ299" t="str">
        <f t="shared" si="65"/>
        <v>{5,1,2,7560000,0}|</v>
      </c>
      <c r="CR299" t="str">
        <f t="shared" si="65"/>
        <v>{5,1,3,162302238,3}}</v>
      </c>
      <c r="CS299" t="str">
        <f t="shared" si="65"/>
        <v/>
      </c>
      <c r="CT299" t="str">
        <f t="shared" si="65"/>
        <v>{{5,1,1,3873613,0}|</v>
      </c>
      <c r="CU299" t="str">
        <f t="shared" si="65"/>
        <v>{5,1,2,7560000,0}|</v>
      </c>
      <c r="CV299" t="str">
        <f t="shared" si="65"/>
        <v>{5,1,3,162302238,3}}</v>
      </c>
    </row>
    <row r="300" spans="50:100" x14ac:dyDescent="0.15">
      <c r="AX300">
        <v>294</v>
      </c>
      <c r="AZ300">
        <f t="shared" si="64"/>
        <v>3</v>
      </c>
      <c r="BA300">
        <f t="shared" si="64"/>
        <v>0.75</v>
      </c>
      <c r="BB300">
        <f t="shared" si="64"/>
        <v>0.6</v>
      </c>
      <c r="BC300">
        <f t="shared" si="64"/>
        <v>1.5</v>
      </c>
      <c r="BE300">
        <v>500</v>
      </c>
      <c r="BF300">
        <v>500</v>
      </c>
      <c r="BG300">
        <v>500</v>
      </c>
      <c r="BH300">
        <v>500</v>
      </c>
      <c r="BN300">
        <f>'sheet1 (2)'!Y299</f>
        <v>38038835</v>
      </c>
      <c r="BO300">
        <f>'sheet1 (2)'!Z299</f>
        <v>86800000</v>
      </c>
      <c r="BP300">
        <f>'sheet1 (2)'!AA299</f>
        <v>1863470149</v>
      </c>
      <c r="BR300">
        <f t="shared" si="58"/>
        <v>3803883</v>
      </c>
      <c r="BS300">
        <f t="shared" si="58"/>
        <v>8680000</v>
      </c>
      <c r="BT300">
        <f t="shared" si="58"/>
        <v>186347014</v>
      </c>
      <c r="BV300">
        <f t="shared" si="59"/>
        <v>3803883</v>
      </c>
      <c r="BW300">
        <f t="shared" si="59"/>
        <v>8680000</v>
      </c>
      <c r="BX300">
        <f t="shared" si="59"/>
        <v>186347014</v>
      </c>
      <c r="BZ300">
        <f t="shared" si="60"/>
        <v>3803883</v>
      </c>
      <c r="CA300">
        <f t="shared" si="60"/>
        <v>8680000</v>
      </c>
      <c r="CB300">
        <f t="shared" si="60"/>
        <v>186347014</v>
      </c>
      <c r="CD300">
        <f t="shared" si="61"/>
        <v>3803883</v>
      </c>
      <c r="CE300">
        <f t="shared" si="61"/>
        <v>8680000</v>
      </c>
      <c r="CF300">
        <f t="shared" si="61"/>
        <v>186347014</v>
      </c>
      <c r="CH300" t="str">
        <f t="shared" si="65"/>
        <v>{{5,1,1,3803883,0}|</v>
      </c>
      <c r="CI300" t="str">
        <f t="shared" si="65"/>
        <v>{5,1,2,8680000,0}|</v>
      </c>
      <c r="CJ300" t="str">
        <f t="shared" si="65"/>
        <v>{5,1,3,186347014,3}}</v>
      </c>
      <c r="CK300" t="str">
        <f t="shared" si="65"/>
        <v/>
      </c>
      <c r="CL300" t="str">
        <f t="shared" si="65"/>
        <v>{{5,1,1,3803883,0}|</v>
      </c>
      <c r="CM300" t="str">
        <f t="shared" si="65"/>
        <v>{5,1,2,8680000,0}|</v>
      </c>
      <c r="CN300" t="str">
        <f t="shared" si="65"/>
        <v>{5,1,3,186347014,3}}</v>
      </c>
      <c r="CO300" t="str">
        <f t="shared" si="65"/>
        <v/>
      </c>
      <c r="CP300" t="str">
        <f t="shared" si="65"/>
        <v>{{5,1,1,3803883,0}|</v>
      </c>
      <c r="CQ300" t="str">
        <f t="shared" si="65"/>
        <v>{5,1,2,8680000,0}|</v>
      </c>
      <c r="CR300" t="str">
        <f t="shared" si="65"/>
        <v>{5,1,3,186347014,3}}</v>
      </c>
      <c r="CS300" t="str">
        <f t="shared" si="65"/>
        <v/>
      </c>
      <c r="CT300" t="str">
        <f t="shared" si="65"/>
        <v>{{5,1,1,3803883,0}|</v>
      </c>
      <c r="CU300" t="str">
        <f t="shared" si="65"/>
        <v>{5,1,2,8680000,0}|</v>
      </c>
      <c r="CV300" t="str">
        <f t="shared" si="65"/>
        <v>{5,1,3,186347014,3}}</v>
      </c>
    </row>
    <row r="301" spans="50:100" x14ac:dyDescent="0.15">
      <c r="AX301">
        <v>295</v>
      </c>
      <c r="AZ301">
        <f t="shared" si="64"/>
        <v>1</v>
      </c>
      <c r="BA301">
        <f t="shared" si="64"/>
        <v>0.75</v>
      </c>
      <c r="BB301">
        <f t="shared" si="64"/>
        <v>0.75</v>
      </c>
      <c r="BC301">
        <f t="shared" si="64"/>
        <v>3</v>
      </c>
      <c r="BE301">
        <v>500</v>
      </c>
      <c r="BF301">
        <v>500</v>
      </c>
      <c r="BG301">
        <v>500</v>
      </c>
      <c r="BH301">
        <v>500</v>
      </c>
      <c r="BN301">
        <f>'sheet1 (2)'!Y300</f>
        <v>57563193</v>
      </c>
      <c r="BO301">
        <f>'sheet1 (2)'!Z300</f>
        <v>94080000</v>
      </c>
      <c r="BP301">
        <f>'sheet1 (2)'!AA300</f>
        <v>2019761193</v>
      </c>
      <c r="BR301">
        <f t="shared" si="58"/>
        <v>5756319</v>
      </c>
      <c r="BS301">
        <f t="shared" si="58"/>
        <v>9408000</v>
      </c>
      <c r="BT301">
        <f t="shared" si="58"/>
        <v>201976119</v>
      </c>
      <c r="BV301">
        <f t="shared" si="59"/>
        <v>5756319</v>
      </c>
      <c r="BW301">
        <f t="shared" si="59"/>
        <v>9408000</v>
      </c>
      <c r="BX301">
        <f t="shared" si="59"/>
        <v>201976119</v>
      </c>
      <c r="BZ301">
        <f t="shared" si="60"/>
        <v>5756319</v>
      </c>
      <c r="CA301">
        <f t="shared" si="60"/>
        <v>9408000</v>
      </c>
      <c r="CB301">
        <f t="shared" si="60"/>
        <v>201976119</v>
      </c>
      <c r="CD301">
        <f t="shared" si="61"/>
        <v>5756319</v>
      </c>
      <c r="CE301">
        <f t="shared" si="61"/>
        <v>9408000</v>
      </c>
      <c r="CF301">
        <f t="shared" si="61"/>
        <v>201976119</v>
      </c>
      <c r="CH301" t="str">
        <f t="shared" si="65"/>
        <v>{{5,1,1,5756319,0}|</v>
      </c>
      <c r="CI301" t="str">
        <f t="shared" si="65"/>
        <v>{5,1,2,9408000,0}|</v>
      </c>
      <c r="CJ301" t="str">
        <f t="shared" si="65"/>
        <v>{5,1,3,201976119,3}}</v>
      </c>
      <c r="CK301" t="str">
        <f t="shared" si="65"/>
        <v/>
      </c>
      <c r="CL301" t="str">
        <f t="shared" si="65"/>
        <v>{{5,1,1,5756319,0}|</v>
      </c>
      <c r="CM301" t="str">
        <f t="shared" si="65"/>
        <v>{5,1,2,9408000,0}|</v>
      </c>
      <c r="CN301" t="str">
        <f t="shared" si="65"/>
        <v>{5,1,3,201976119,3}}</v>
      </c>
      <c r="CO301" t="str">
        <f t="shared" si="65"/>
        <v/>
      </c>
      <c r="CP301" t="str">
        <f t="shared" si="65"/>
        <v>{{5,1,1,5756319,0}|</v>
      </c>
      <c r="CQ301" t="str">
        <f t="shared" si="65"/>
        <v>{5,1,2,9408000,0}|</v>
      </c>
      <c r="CR301" t="str">
        <f t="shared" si="65"/>
        <v>{5,1,3,201976119,3}}</v>
      </c>
      <c r="CS301" t="str">
        <f t="shared" si="65"/>
        <v/>
      </c>
      <c r="CT301" t="str">
        <f t="shared" si="65"/>
        <v>{{5,1,1,5756319,0}|</v>
      </c>
      <c r="CU301" t="str">
        <f t="shared" si="65"/>
        <v>{5,1,2,9408000,0}|</v>
      </c>
      <c r="CV301" t="str">
        <f t="shared" si="65"/>
        <v>{5,1,3,201976119,3}}</v>
      </c>
    </row>
    <row r="302" spans="50:100" x14ac:dyDescent="0.15">
      <c r="AX302">
        <v>296</v>
      </c>
      <c r="AZ302">
        <f t="shared" si="64"/>
        <v>1</v>
      </c>
      <c r="BA302">
        <f t="shared" si="64"/>
        <v>0.75</v>
      </c>
      <c r="BB302">
        <f t="shared" si="64"/>
        <v>0.75</v>
      </c>
      <c r="BC302">
        <f t="shared" si="64"/>
        <v>3</v>
      </c>
      <c r="BE302">
        <v>500</v>
      </c>
      <c r="BF302">
        <v>500</v>
      </c>
      <c r="BG302">
        <v>500</v>
      </c>
      <c r="BH302">
        <v>500</v>
      </c>
      <c r="BN302">
        <f>'sheet1 (2)'!Y301</f>
        <v>269301</v>
      </c>
      <c r="BO302">
        <f>'sheet1 (2)'!Z301</f>
        <v>39200</v>
      </c>
      <c r="BP302">
        <f>'sheet1 (2)'!AA301</f>
        <v>841567</v>
      </c>
      <c r="BR302">
        <f t="shared" si="58"/>
        <v>26930</v>
      </c>
      <c r="BS302">
        <f t="shared" si="58"/>
        <v>3920</v>
      </c>
      <c r="BT302">
        <f t="shared" si="58"/>
        <v>84156</v>
      </c>
      <c r="BV302">
        <f t="shared" si="59"/>
        <v>26930</v>
      </c>
      <c r="BW302">
        <f t="shared" si="59"/>
        <v>3920</v>
      </c>
      <c r="BX302">
        <f t="shared" si="59"/>
        <v>84156</v>
      </c>
      <c r="BZ302">
        <f t="shared" si="60"/>
        <v>26930</v>
      </c>
      <c r="CA302">
        <f t="shared" si="60"/>
        <v>3920</v>
      </c>
      <c r="CB302">
        <f t="shared" si="60"/>
        <v>84156</v>
      </c>
      <c r="CD302">
        <f t="shared" si="61"/>
        <v>26930</v>
      </c>
      <c r="CE302">
        <f t="shared" si="61"/>
        <v>3920</v>
      </c>
      <c r="CF302">
        <f t="shared" si="61"/>
        <v>84156</v>
      </c>
      <c r="CH302" t="str">
        <f t="shared" si="65"/>
        <v>{{5,1,1,26930,0}|</v>
      </c>
      <c r="CI302" t="str">
        <f t="shared" si="65"/>
        <v>{5,1,2,3920,0}|</v>
      </c>
      <c r="CJ302" t="str">
        <f t="shared" si="65"/>
        <v>{5,1,3,84156,3}}</v>
      </c>
      <c r="CK302" t="str">
        <f t="shared" si="65"/>
        <v/>
      </c>
      <c r="CL302" t="str">
        <f t="shared" si="65"/>
        <v>{{5,1,1,26930,0}|</v>
      </c>
      <c r="CM302" t="str">
        <f t="shared" si="65"/>
        <v>{5,1,2,3920,0}|</v>
      </c>
      <c r="CN302" t="str">
        <f t="shared" si="65"/>
        <v>{5,1,3,84156,3}}</v>
      </c>
      <c r="CO302" t="str">
        <f t="shared" si="65"/>
        <v/>
      </c>
      <c r="CP302" t="str">
        <f t="shared" si="65"/>
        <v>{{5,1,1,26930,0}|</v>
      </c>
      <c r="CQ302" t="str">
        <f t="shared" si="65"/>
        <v>{5,1,2,3920,0}|</v>
      </c>
      <c r="CR302" t="str">
        <f t="shared" si="65"/>
        <v>{5,1,3,84156,3}}</v>
      </c>
      <c r="CS302" t="str">
        <f t="shared" si="65"/>
        <v/>
      </c>
      <c r="CT302" t="str">
        <f t="shared" si="65"/>
        <v>{{5,1,1,26930,0}|</v>
      </c>
      <c r="CU302" t="str">
        <f t="shared" si="65"/>
        <v>{5,1,2,3920,0}|</v>
      </c>
      <c r="CV302" t="str">
        <f t="shared" si="65"/>
        <v>{5,1,3,84156,3}}</v>
      </c>
    </row>
    <row r="303" spans="50:100" x14ac:dyDescent="0.15">
      <c r="AX303">
        <v>297</v>
      </c>
      <c r="AZ303">
        <f t="shared" si="64"/>
        <v>1.375</v>
      </c>
      <c r="BA303">
        <f t="shared" si="64"/>
        <v>1.375</v>
      </c>
      <c r="BB303">
        <f t="shared" si="64"/>
        <v>0.45833333333333331</v>
      </c>
      <c r="BC303">
        <f t="shared" si="64"/>
        <v>2.75</v>
      </c>
      <c r="BE303">
        <v>500</v>
      </c>
      <c r="BF303">
        <v>500</v>
      </c>
      <c r="BG303">
        <v>500</v>
      </c>
      <c r="BH303">
        <v>500</v>
      </c>
      <c r="BN303">
        <f>'sheet1 (2)'!Y302</f>
        <v>2188074</v>
      </c>
      <c r="BO303">
        <f>'sheet1 (2)'!Z302</f>
        <v>3136000</v>
      </c>
      <c r="BP303">
        <f>'sheet1 (2)'!AA302</f>
        <v>67325373</v>
      </c>
      <c r="BR303">
        <f t="shared" si="58"/>
        <v>218807</v>
      </c>
      <c r="BS303">
        <f t="shared" si="58"/>
        <v>313600</v>
      </c>
      <c r="BT303">
        <f t="shared" si="58"/>
        <v>6732537</v>
      </c>
      <c r="BV303">
        <f t="shared" si="59"/>
        <v>218807</v>
      </c>
      <c r="BW303">
        <f t="shared" si="59"/>
        <v>313600</v>
      </c>
      <c r="BX303">
        <f t="shared" si="59"/>
        <v>6732537</v>
      </c>
      <c r="BZ303">
        <f t="shared" si="60"/>
        <v>218807</v>
      </c>
      <c r="CA303">
        <f t="shared" si="60"/>
        <v>313600</v>
      </c>
      <c r="CB303">
        <f t="shared" si="60"/>
        <v>6732537</v>
      </c>
      <c r="CD303">
        <f t="shared" si="61"/>
        <v>218807</v>
      </c>
      <c r="CE303">
        <f t="shared" si="61"/>
        <v>313600</v>
      </c>
      <c r="CF303">
        <f t="shared" si="61"/>
        <v>6732537</v>
      </c>
      <c r="CH303" t="str">
        <f t="shared" si="65"/>
        <v>{{5,1,1,218807,0}|</v>
      </c>
      <c r="CI303" t="str">
        <f t="shared" si="65"/>
        <v>{5,1,2,313600,0}|</v>
      </c>
      <c r="CJ303" t="str">
        <f t="shared" si="65"/>
        <v>{5,1,3,6732537,3}}</v>
      </c>
      <c r="CK303" t="str">
        <f t="shared" si="65"/>
        <v/>
      </c>
      <c r="CL303" t="str">
        <f t="shared" si="65"/>
        <v>{{5,1,1,218807,0}|</v>
      </c>
      <c r="CM303" t="str">
        <f t="shared" si="65"/>
        <v>{5,1,2,313600,0}|</v>
      </c>
      <c r="CN303" t="str">
        <f t="shared" si="65"/>
        <v>{5,1,3,6732537,3}}</v>
      </c>
      <c r="CO303" t="str">
        <f t="shared" si="65"/>
        <v/>
      </c>
      <c r="CP303" t="str">
        <f t="shared" si="65"/>
        <v>{{5,1,1,218807,0}|</v>
      </c>
      <c r="CQ303" t="str">
        <f t="shared" si="65"/>
        <v>{5,1,2,313600,0}|</v>
      </c>
      <c r="CR303" t="str">
        <f t="shared" si="65"/>
        <v>{5,1,3,6732537,3}}</v>
      </c>
      <c r="CS303" t="str">
        <f t="shared" si="65"/>
        <v/>
      </c>
      <c r="CT303" t="str">
        <f t="shared" si="65"/>
        <v>{{5,1,1,218807,0}|</v>
      </c>
      <c r="CU303" t="str">
        <f t="shared" si="65"/>
        <v>{5,1,2,313600,0}|</v>
      </c>
      <c r="CV303" t="str">
        <f t="shared" si="65"/>
        <v>{5,1,3,6732537,3}}</v>
      </c>
    </row>
    <row r="304" spans="50:100" x14ac:dyDescent="0.15">
      <c r="AX304">
        <v>298</v>
      </c>
      <c r="AZ304">
        <f t="shared" si="64"/>
        <v>0.91666666666666663</v>
      </c>
      <c r="BA304">
        <f t="shared" si="64"/>
        <v>0.91666666666666663</v>
      </c>
      <c r="BB304">
        <f t="shared" si="64"/>
        <v>0.55000000000000004</v>
      </c>
      <c r="BC304">
        <f t="shared" si="64"/>
        <v>0</v>
      </c>
      <c r="BE304">
        <v>500</v>
      </c>
      <c r="BF304">
        <v>500</v>
      </c>
      <c r="BG304">
        <v>500</v>
      </c>
      <c r="BH304">
        <v>500</v>
      </c>
      <c r="BN304">
        <f>'sheet1 (2)'!Y303</f>
        <v>2608858</v>
      </c>
      <c r="BO304">
        <f>'sheet1 (2)'!Z303</f>
        <v>3547600</v>
      </c>
      <c r="BP304">
        <f>'sheet1 (2)'!AA303</f>
        <v>76161828</v>
      </c>
      <c r="BR304">
        <f t="shared" si="58"/>
        <v>260885</v>
      </c>
      <c r="BS304">
        <f t="shared" si="58"/>
        <v>354760</v>
      </c>
      <c r="BT304">
        <f t="shared" si="58"/>
        <v>7616182</v>
      </c>
      <c r="BV304">
        <f t="shared" si="59"/>
        <v>260885</v>
      </c>
      <c r="BW304">
        <f t="shared" si="59"/>
        <v>354760</v>
      </c>
      <c r="BX304">
        <f t="shared" si="59"/>
        <v>7616182</v>
      </c>
      <c r="BZ304">
        <f t="shared" si="60"/>
        <v>260885</v>
      </c>
      <c r="CA304">
        <f t="shared" si="60"/>
        <v>354760</v>
      </c>
      <c r="CB304">
        <f t="shared" si="60"/>
        <v>7616182</v>
      </c>
      <c r="CD304">
        <f t="shared" si="61"/>
        <v>260885</v>
      </c>
      <c r="CE304">
        <f t="shared" si="61"/>
        <v>354760</v>
      </c>
      <c r="CF304">
        <f t="shared" si="61"/>
        <v>7616182</v>
      </c>
      <c r="CH304" t="str">
        <f t="shared" si="65"/>
        <v>{{5,1,1,260885,0}|</v>
      </c>
      <c r="CI304" t="str">
        <f t="shared" si="65"/>
        <v>{5,1,2,354760,0}|</v>
      </c>
      <c r="CJ304" t="str">
        <f t="shared" si="65"/>
        <v>{5,1,3,7616182,3}}</v>
      </c>
      <c r="CK304" t="str">
        <f t="shared" si="65"/>
        <v/>
      </c>
      <c r="CL304" t="str">
        <f t="shared" si="65"/>
        <v>{{5,1,1,260885,0}|</v>
      </c>
      <c r="CM304" t="str">
        <f t="shared" si="65"/>
        <v>{5,1,2,354760,0}|</v>
      </c>
      <c r="CN304" t="str">
        <f t="shared" si="65"/>
        <v>{5,1,3,7616182,3}}</v>
      </c>
      <c r="CO304" t="str">
        <f t="shared" si="65"/>
        <v/>
      </c>
      <c r="CP304" t="str">
        <f t="shared" si="65"/>
        <v>{{5,1,1,260885,0}|</v>
      </c>
      <c r="CQ304" t="str">
        <f t="shared" si="65"/>
        <v>{5,1,2,354760,0}|</v>
      </c>
      <c r="CR304" t="str">
        <f t="shared" si="65"/>
        <v>{5,1,3,7616182,3}}</v>
      </c>
      <c r="CS304" t="str">
        <f t="shared" si="65"/>
        <v/>
      </c>
      <c r="CT304" t="str">
        <f t="shared" si="65"/>
        <v>{{5,1,1,260885,0}|</v>
      </c>
      <c r="CU304" t="str">
        <f t="shared" si="65"/>
        <v>{5,1,2,354760,0}|</v>
      </c>
      <c r="CV304" t="str">
        <f t="shared" si="65"/>
        <v>{5,1,3,7616182,3}}</v>
      </c>
    </row>
    <row r="305" spans="50:100" x14ac:dyDescent="0.15">
      <c r="AX305">
        <v>299</v>
      </c>
      <c r="AZ305">
        <f t="shared" si="64"/>
        <v>0.75</v>
      </c>
      <c r="BA305">
        <f t="shared" si="64"/>
        <v>0.5</v>
      </c>
      <c r="BB305">
        <f t="shared" si="64"/>
        <v>3</v>
      </c>
      <c r="BC305">
        <f t="shared" si="64"/>
        <v>3</v>
      </c>
      <c r="BE305">
        <v>500</v>
      </c>
      <c r="BF305">
        <v>500</v>
      </c>
      <c r="BG305">
        <v>500</v>
      </c>
      <c r="BH305">
        <v>500</v>
      </c>
      <c r="BN305">
        <f>'sheet1 (2)'!Y304</f>
        <v>4291992</v>
      </c>
      <c r="BO305">
        <f>'sheet1 (2)'!Z304</f>
        <v>5566400</v>
      </c>
      <c r="BP305">
        <f>'sheet1 (2)'!AA304</f>
        <v>119502537</v>
      </c>
      <c r="BR305">
        <f t="shared" si="58"/>
        <v>429199</v>
      </c>
      <c r="BS305">
        <f t="shared" si="58"/>
        <v>556640</v>
      </c>
      <c r="BT305">
        <f t="shared" si="58"/>
        <v>11950253</v>
      </c>
      <c r="BV305">
        <f t="shared" si="59"/>
        <v>429199</v>
      </c>
      <c r="BW305">
        <f t="shared" si="59"/>
        <v>556640</v>
      </c>
      <c r="BX305">
        <f t="shared" si="59"/>
        <v>11950253</v>
      </c>
      <c r="BZ305">
        <f t="shared" si="60"/>
        <v>429199</v>
      </c>
      <c r="CA305">
        <f t="shared" si="60"/>
        <v>556640</v>
      </c>
      <c r="CB305">
        <f t="shared" si="60"/>
        <v>11950253</v>
      </c>
      <c r="CD305">
        <f t="shared" si="61"/>
        <v>429199</v>
      </c>
      <c r="CE305">
        <f t="shared" si="61"/>
        <v>556640</v>
      </c>
      <c r="CF305">
        <f t="shared" si="61"/>
        <v>11950253</v>
      </c>
      <c r="CH305" t="str">
        <f t="shared" si="65"/>
        <v>{{5,1,1,429199,0}|</v>
      </c>
      <c r="CI305" t="str">
        <f t="shared" si="65"/>
        <v>{5,1,2,556640,0}|</v>
      </c>
      <c r="CJ305" t="str">
        <f t="shared" si="65"/>
        <v>{5,1,3,11950253,3}}</v>
      </c>
      <c r="CK305" t="str">
        <f t="shared" si="65"/>
        <v/>
      </c>
      <c r="CL305" t="str">
        <f t="shared" si="65"/>
        <v>{{5,1,1,429199,0}|</v>
      </c>
      <c r="CM305" t="str">
        <f t="shared" si="65"/>
        <v>{5,1,2,556640,0}|</v>
      </c>
      <c r="CN305" t="str">
        <f t="shared" si="65"/>
        <v>{5,1,3,11950253,3}}</v>
      </c>
      <c r="CO305" t="str">
        <f t="shared" si="65"/>
        <v/>
      </c>
      <c r="CP305" t="str">
        <f t="shared" si="65"/>
        <v>{{5,1,1,429199,0}|</v>
      </c>
      <c r="CQ305" t="str">
        <f t="shared" si="65"/>
        <v>{5,1,2,556640,0}|</v>
      </c>
      <c r="CR305" t="str">
        <f t="shared" si="65"/>
        <v>{5,1,3,11950253,3}}</v>
      </c>
      <c r="CS305" t="str">
        <f t="shared" si="65"/>
        <v/>
      </c>
      <c r="CT305" t="str">
        <f t="shared" si="65"/>
        <v>{{5,1,1,429199,0}|</v>
      </c>
      <c r="CU305" t="str">
        <f t="shared" si="65"/>
        <v>{5,1,2,556640,0}|</v>
      </c>
      <c r="CV305" t="str">
        <f t="shared" si="65"/>
        <v>{5,1,3,11950253,3}}</v>
      </c>
    </row>
    <row r="306" spans="50:100" x14ac:dyDescent="0.15">
      <c r="AX306">
        <v>300</v>
      </c>
      <c r="AZ306">
        <f t="shared" si="64"/>
        <v>1</v>
      </c>
      <c r="BA306">
        <f t="shared" si="64"/>
        <v>1.5</v>
      </c>
      <c r="BB306">
        <f t="shared" si="64"/>
        <v>0.75</v>
      </c>
      <c r="BC306">
        <f t="shared" si="64"/>
        <v>1</v>
      </c>
      <c r="BE306">
        <v>500</v>
      </c>
      <c r="BF306">
        <v>500</v>
      </c>
      <c r="BG306">
        <v>500</v>
      </c>
      <c r="BH306">
        <v>500</v>
      </c>
      <c r="BN306">
        <f>'sheet1 (2)'!Y305</f>
        <v>6816694</v>
      </c>
      <c r="BO306">
        <f>'sheet1 (2)'!Z305</f>
        <v>7487200</v>
      </c>
      <c r="BP306">
        <f>'sheet1 (2)'!AA305</f>
        <v>160739328</v>
      </c>
      <c r="BR306">
        <f t="shared" si="58"/>
        <v>681669</v>
      </c>
      <c r="BS306">
        <f t="shared" si="58"/>
        <v>748720</v>
      </c>
      <c r="BT306">
        <f t="shared" si="58"/>
        <v>16073932</v>
      </c>
      <c r="BV306">
        <f t="shared" si="59"/>
        <v>681669</v>
      </c>
      <c r="BW306">
        <f t="shared" si="59"/>
        <v>748720</v>
      </c>
      <c r="BX306">
        <f t="shared" si="59"/>
        <v>16073932</v>
      </c>
      <c r="BZ306">
        <f t="shared" si="60"/>
        <v>681669</v>
      </c>
      <c r="CA306">
        <f t="shared" si="60"/>
        <v>748720</v>
      </c>
      <c r="CB306">
        <f t="shared" si="60"/>
        <v>16073932</v>
      </c>
      <c r="CD306">
        <f t="shared" si="61"/>
        <v>681669</v>
      </c>
      <c r="CE306">
        <f t="shared" si="61"/>
        <v>748720</v>
      </c>
      <c r="CF306">
        <f t="shared" si="61"/>
        <v>16073932</v>
      </c>
      <c r="CH306" t="str">
        <f t="shared" si="65"/>
        <v>{{5,1,1,681669,0}|</v>
      </c>
      <c r="CI306" t="str">
        <f t="shared" si="65"/>
        <v>{5,1,2,748720,0}|</v>
      </c>
      <c r="CJ306" t="str">
        <f t="shared" si="65"/>
        <v>{5,1,3,16073932,3}}</v>
      </c>
      <c r="CK306" t="str">
        <f t="shared" si="65"/>
        <v/>
      </c>
      <c r="CL306" t="str">
        <f t="shared" si="65"/>
        <v>{{5,1,1,681669,0}|</v>
      </c>
      <c r="CM306" t="str">
        <f t="shared" si="65"/>
        <v>{5,1,2,748720,0}|</v>
      </c>
      <c r="CN306" t="str">
        <f t="shared" si="65"/>
        <v>{5,1,3,16073932,3}}</v>
      </c>
      <c r="CO306" t="str">
        <f t="shared" si="65"/>
        <v/>
      </c>
      <c r="CP306" t="str">
        <f t="shared" si="65"/>
        <v>{{5,1,1,681669,0}|</v>
      </c>
      <c r="CQ306" t="str">
        <f t="shared" si="65"/>
        <v>{5,1,2,748720,0}|</v>
      </c>
      <c r="CR306" t="str">
        <f t="shared" si="65"/>
        <v>{5,1,3,16073932,3}}</v>
      </c>
      <c r="CS306" t="str">
        <f t="shared" si="65"/>
        <v/>
      </c>
      <c r="CT306" t="str">
        <f t="shared" si="65"/>
        <v>{{5,1,1,681669,0}|</v>
      </c>
      <c r="CU306" t="str">
        <f t="shared" si="65"/>
        <v>{5,1,2,748720,0}|</v>
      </c>
      <c r="CV306" t="str">
        <f t="shared" si="65"/>
        <v>{5,1,3,16073932,3}}</v>
      </c>
    </row>
    <row r="307" spans="50:100" x14ac:dyDescent="0.15">
      <c r="AX307">
        <v>301</v>
      </c>
      <c r="AZ307">
        <f t="shared" si="64"/>
        <v>1.5</v>
      </c>
      <c r="BA307">
        <f t="shared" si="64"/>
        <v>0.75</v>
      </c>
      <c r="BB307">
        <f t="shared" si="64"/>
        <v>1</v>
      </c>
      <c r="BC307">
        <f t="shared" si="64"/>
        <v>1</v>
      </c>
      <c r="BE307">
        <v>500</v>
      </c>
      <c r="BF307">
        <v>500</v>
      </c>
      <c r="BG307">
        <v>500</v>
      </c>
      <c r="BH307">
        <v>500</v>
      </c>
      <c r="BN307">
        <f>'sheet1 (2)'!Y306</f>
        <v>1202238</v>
      </c>
      <c r="BO307">
        <f>'sheet1 (2)'!Z306</f>
        <v>448000</v>
      </c>
      <c r="BP307">
        <f>'sheet1 (2)'!AA306</f>
        <v>9617910</v>
      </c>
      <c r="BR307">
        <f t="shared" si="58"/>
        <v>120223</v>
      </c>
      <c r="BS307">
        <f t="shared" si="58"/>
        <v>44800</v>
      </c>
      <c r="BT307">
        <f t="shared" si="58"/>
        <v>961791</v>
      </c>
      <c r="BV307">
        <f t="shared" si="59"/>
        <v>120223</v>
      </c>
      <c r="BW307">
        <f t="shared" si="59"/>
        <v>44800</v>
      </c>
      <c r="BX307">
        <f t="shared" si="59"/>
        <v>961791</v>
      </c>
      <c r="BZ307">
        <f t="shared" si="60"/>
        <v>120223</v>
      </c>
      <c r="CA307">
        <f t="shared" si="60"/>
        <v>44800</v>
      </c>
      <c r="CB307">
        <f t="shared" si="60"/>
        <v>961791</v>
      </c>
      <c r="CD307">
        <f t="shared" si="61"/>
        <v>120223</v>
      </c>
      <c r="CE307">
        <f t="shared" si="61"/>
        <v>44800</v>
      </c>
      <c r="CF307">
        <f t="shared" si="61"/>
        <v>961791</v>
      </c>
      <c r="CH307" t="str">
        <f t="shared" si="65"/>
        <v>{{5,1,1,120223,0}|</v>
      </c>
      <c r="CI307" t="str">
        <f t="shared" si="65"/>
        <v>{5,1,2,44800,0}|</v>
      </c>
      <c r="CJ307" t="str">
        <f t="shared" si="65"/>
        <v>{5,1,3,961791,3}}</v>
      </c>
      <c r="CK307" t="str">
        <f t="shared" si="65"/>
        <v/>
      </c>
      <c r="CL307" t="str">
        <f t="shared" si="65"/>
        <v>{{5,1,1,120223,0}|</v>
      </c>
      <c r="CM307" t="str">
        <f t="shared" si="65"/>
        <v>{5,1,2,44800,0}|</v>
      </c>
      <c r="CN307" t="str">
        <f t="shared" si="65"/>
        <v>{5,1,3,961791,3}}</v>
      </c>
      <c r="CO307" t="str">
        <f t="shared" si="65"/>
        <v/>
      </c>
      <c r="CP307" t="str">
        <f t="shared" si="65"/>
        <v>{{5,1,1,120223,0}|</v>
      </c>
      <c r="CQ307" t="str">
        <f t="shared" si="65"/>
        <v>{5,1,2,44800,0}|</v>
      </c>
      <c r="CR307" t="str">
        <f t="shared" si="65"/>
        <v>{5,1,3,961791,3}}</v>
      </c>
      <c r="CS307" t="str">
        <f t="shared" si="65"/>
        <v/>
      </c>
      <c r="CT307" t="str">
        <f t="shared" si="65"/>
        <v>{{5,1,1,120223,0}|</v>
      </c>
      <c r="CU307" t="str">
        <f t="shared" si="65"/>
        <v>{5,1,2,44800,0}|</v>
      </c>
      <c r="CV307" t="str">
        <f t="shared" si="65"/>
        <v>{5,1,3,961791,3}}</v>
      </c>
    </row>
    <row r="308" spans="50:100" x14ac:dyDescent="0.15">
      <c r="AX308">
        <v>302</v>
      </c>
      <c r="AZ308">
        <f t="shared" ref="AZ308:BC323" si="66">AZ248</f>
        <v>1.5</v>
      </c>
      <c r="BA308">
        <f t="shared" si="66"/>
        <v>0.75</v>
      </c>
      <c r="BB308">
        <f t="shared" si="66"/>
        <v>1</v>
      </c>
      <c r="BC308">
        <f t="shared" si="66"/>
        <v>1</v>
      </c>
      <c r="BE308">
        <v>500</v>
      </c>
      <c r="BF308">
        <v>500</v>
      </c>
      <c r="BG308">
        <v>500</v>
      </c>
      <c r="BH308">
        <v>500</v>
      </c>
      <c r="BN308">
        <f>'sheet1 (2)'!Y307</f>
        <v>1562910</v>
      </c>
      <c r="BO308">
        <f>'sheet1 (2)'!Z307</f>
        <v>448000</v>
      </c>
      <c r="BP308">
        <f>'sheet1 (2)'!AA307</f>
        <v>9617910</v>
      </c>
      <c r="BR308">
        <f t="shared" si="58"/>
        <v>156291</v>
      </c>
      <c r="BS308">
        <f t="shared" si="58"/>
        <v>44800</v>
      </c>
      <c r="BT308">
        <f t="shared" si="58"/>
        <v>961791</v>
      </c>
      <c r="BV308">
        <f t="shared" si="59"/>
        <v>156291</v>
      </c>
      <c r="BW308">
        <f t="shared" si="59"/>
        <v>44800</v>
      </c>
      <c r="BX308">
        <f t="shared" si="59"/>
        <v>961791</v>
      </c>
      <c r="BZ308">
        <f t="shared" si="60"/>
        <v>156291</v>
      </c>
      <c r="CA308">
        <f t="shared" si="60"/>
        <v>44800</v>
      </c>
      <c r="CB308">
        <f t="shared" si="60"/>
        <v>961791</v>
      </c>
      <c r="CD308">
        <f t="shared" si="61"/>
        <v>156291</v>
      </c>
      <c r="CE308">
        <f t="shared" si="61"/>
        <v>44800</v>
      </c>
      <c r="CF308">
        <f t="shared" si="61"/>
        <v>961791</v>
      </c>
      <c r="CH308" t="str">
        <f t="shared" si="65"/>
        <v>{{5,1,1,156291,0}|</v>
      </c>
      <c r="CI308" t="str">
        <f t="shared" si="65"/>
        <v>{5,1,2,44800,0}|</v>
      </c>
      <c r="CJ308" t="str">
        <f t="shared" si="65"/>
        <v>{5,1,3,961791,3}}</v>
      </c>
      <c r="CK308" t="str">
        <f t="shared" si="65"/>
        <v/>
      </c>
      <c r="CL308" t="str">
        <f t="shared" si="65"/>
        <v>{{5,1,1,156291,0}|</v>
      </c>
      <c r="CM308" t="str">
        <f t="shared" si="65"/>
        <v>{5,1,2,44800,0}|</v>
      </c>
      <c r="CN308" t="str">
        <f t="shared" si="65"/>
        <v>{5,1,3,961791,3}}</v>
      </c>
      <c r="CO308" t="str">
        <f t="shared" si="65"/>
        <v/>
      </c>
      <c r="CP308" t="str">
        <f t="shared" si="65"/>
        <v>{{5,1,1,156291,0}|</v>
      </c>
      <c r="CQ308" t="str">
        <f t="shared" si="65"/>
        <v>{5,1,2,44800,0}|</v>
      </c>
      <c r="CR308" t="str">
        <f t="shared" si="65"/>
        <v>{5,1,3,961791,3}}</v>
      </c>
      <c r="CS308" t="str">
        <f t="shared" si="65"/>
        <v/>
      </c>
      <c r="CT308" t="str">
        <f t="shared" si="65"/>
        <v>{{5,1,1,156291,0}|</v>
      </c>
      <c r="CU308" t="str">
        <f t="shared" si="65"/>
        <v>{5,1,2,44800,0}|</v>
      </c>
      <c r="CV308" t="str">
        <f t="shared" si="65"/>
        <v>{5,1,3,961791,3}}</v>
      </c>
    </row>
    <row r="309" spans="50:100" x14ac:dyDescent="0.15">
      <c r="AX309">
        <v>303</v>
      </c>
      <c r="AZ309">
        <f t="shared" si="66"/>
        <v>3</v>
      </c>
      <c r="BA309">
        <f t="shared" si="66"/>
        <v>0.75</v>
      </c>
      <c r="BB309">
        <f t="shared" si="66"/>
        <v>1.5</v>
      </c>
      <c r="BC309">
        <f t="shared" si="66"/>
        <v>0.6</v>
      </c>
      <c r="BE309">
        <v>500</v>
      </c>
      <c r="BF309">
        <v>500</v>
      </c>
      <c r="BG309">
        <v>500</v>
      </c>
      <c r="BH309">
        <v>500</v>
      </c>
      <c r="BN309">
        <f>'sheet1 (2)'!Y308</f>
        <v>5217716</v>
      </c>
      <c r="BO309">
        <f>'sheet1 (2)'!Z308</f>
        <v>781200</v>
      </c>
      <c r="BP309">
        <f>'sheet1 (2)'!AA308</f>
        <v>16771231</v>
      </c>
      <c r="BR309">
        <f t="shared" si="58"/>
        <v>521771</v>
      </c>
      <c r="BS309">
        <f t="shared" si="58"/>
        <v>78120</v>
      </c>
      <c r="BT309">
        <f t="shared" si="58"/>
        <v>1677123</v>
      </c>
      <c r="BV309">
        <f t="shared" si="59"/>
        <v>521771</v>
      </c>
      <c r="BW309">
        <f t="shared" si="59"/>
        <v>78120</v>
      </c>
      <c r="BX309">
        <f t="shared" si="59"/>
        <v>1677123</v>
      </c>
      <c r="BZ309">
        <f t="shared" si="60"/>
        <v>521771</v>
      </c>
      <c r="CA309">
        <f t="shared" si="60"/>
        <v>78120</v>
      </c>
      <c r="CB309">
        <f t="shared" si="60"/>
        <v>1677123</v>
      </c>
      <c r="CD309">
        <f t="shared" si="61"/>
        <v>521771</v>
      </c>
      <c r="CE309">
        <f t="shared" si="61"/>
        <v>78120</v>
      </c>
      <c r="CF309">
        <f t="shared" si="61"/>
        <v>1677123</v>
      </c>
      <c r="CH309" t="str">
        <f t="shared" si="65"/>
        <v>{{5,1,1,521771,0}|</v>
      </c>
      <c r="CI309" t="str">
        <f t="shared" si="65"/>
        <v>{5,1,2,78120,0}|</v>
      </c>
      <c r="CJ309" t="str">
        <f t="shared" si="65"/>
        <v>{5,1,3,1677123,3}}</v>
      </c>
      <c r="CK309" t="str">
        <f t="shared" si="65"/>
        <v/>
      </c>
      <c r="CL309" t="str">
        <f t="shared" si="65"/>
        <v>{{5,1,1,521771,0}|</v>
      </c>
      <c r="CM309" t="str">
        <f t="shared" si="65"/>
        <v>{5,1,2,78120,0}|</v>
      </c>
      <c r="CN309" t="str">
        <f t="shared" si="65"/>
        <v>{5,1,3,1677123,3}}</v>
      </c>
      <c r="CO309" t="str">
        <f t="shared" si="65"/>
        <v/>
      </c>
      <c r="CP309" t="str">
        <f t="shared" si="65"/>
        <v>{{5,1,1,521771,0}|</v>
      </c>
      <c r="CQ309" t="str">
        <f t="shared" si="65"/>
        <v>{5,1,2,78120,0}|</v>
      </c>
      <c r="CR309" t="str">
        <f t="shared" si="65"/>
        <v>{5,1,3,1677123,3}}</v>
      </c>
      <c r="CS309" t="str">
        <f t="shared" si="65"/>
        <v/>
      </c>
      <c r="CT309" t="str">
        <f t="shared" si="65"/>
        <v>{{5,1,1,521771,0}|</v>
      </c>
      <c r="CU309" t="str">
        <f t="shared" si="65"/>
        <v>{5,1,2,78120,0}|</v>
      </c>
      <c r="CV309" t="str">
        <f t="shared" si="65"/>
        <v>{5,1,3,1677123,3}}</v>
      </c>
    </row>
    <row r="310" spans="50:100" x14ac:dyDescent="0.15">
      <c r="AX310">
        <v>304</v>
      </c>
      <c r="AZ310">
        <f t="shared" si="66"/>
        <v>0</v>
      </c>
      <c r="BA310">
        <f t="shared" si="66"/>
        <v>0.6</v>
      </c>
      <c r="BB310">
        <f t="shared" si="66"/>
        <v>0.6</v>
      </c>
      <c r="BC310">
        <f t="shared" si="66"/>
        <v>1.5</v>
      </c>
      <c r="BE310">
        <v>500</v>
      </c>
      <c r="BF310">
        <v>500</v>
      </c>
      <c r="BG310">
        <v>500</v>
      </c>
      <c r="BH310">
        <v>500</v>
      </c>
      <c r="BN310">
        <f>'sheet1 (2)'!Y309</f>
        <v>9257238</v>
      </c>
      <c r="BO310">
        <f>'sheet1 (2)'!Z309</f>
        <v>1176000</v>
      </c>
      <c r="BP310">
        <f>'sheet1 (2)'!AA309</f>
        <v>25247014</v>
      </c>
      <c r="BR310">
        <f t="shared" si="58"/>
        <v>925723</v>
      </c>
      <c r="BS310">
        <f t="shared" si="58"/>
        <v>117600</v>
      </c>
      <c r="BT310">
        <f t="shared" si="58"/>
        <v>2524701</v>
      </c>
      <c r="BV310">
        <f t="shared" si="59"/>
        <v>925723</v>
      </c>
      <c r="BW310">
        <f t="shared" si="59"/>
        <v>117600</v>
      </c>
      <c r="BX310">
        <f t="shared" si="59"/>
        <v>2524701</v>
      </c>
      <c r="BZ310">
        <f t="shared" si="60"/>
        <v>925723</v>
      </c>
      <c r="CA310">
        <f t="shared" si="60"/>
        <v>117600</v>
      </c>
      <c r="CB310">
        <f t="shared" si="60"/>
        <v>2524701</v>
      </c>
      <c r="CD310">
        <f t="shared" si="61"/>
        <v>925723</v>
      </c>
      <c r="CE310">
        <f t="shared" si="61"/>
        <v>117600</v>
      </c>
      <c r="CF310">
        <f t="shared" si="61"/>
        <v>2524701</v>
      </c>
      <c r="CH310" t="str">
        <f t="shared" si="65"/>
        <v>{{5,1,1,925723,0}|</v>
      </c>
      <c r="CI310" t="str">
        <f t="shared" si="65"/>
        <v>{5,1,2,117600,0}|</v>
      </c>
      <c r="CJ310" t="str">
        <f t="shared" si="65"/>
        <v>{5,1,3,2524701,3}}</v>
      </c>
      <c r="CK310" t="str">
        <f t="shared" si="65"/>
        <v/>
      </c>
      <c r="CL310" t="str">
        <f t="shared" si="65"/>
        <v>{{5,1,1,925723,0}|</v>
      </c>
      <c r="CM310" t="str">
        <f t="shared" si="65"/>
        <v>{5,1,2,117600,0}|</v>
      </c>
      <c r="CN310" t="str">
        <f t="shared" si="65"/>
        <v>{5,1,3,2524701,3}}</v>
      </c>
      <c r="CO310" t="str">
        <f t="shared" si="65"/>
        <v/>
      </c>
      <c r="CP310" t="str">
        <f t="shared" si="65"/>
        <v>{{5,1,1,925723,0}|</v>
      </c>
      <c r="CQ310" t="str">
        <f t="shared" si="65"/>
        <v>{5,1,2,117600,0}|</v>
      </c>
      <c r="CR310" t="str">
        <f t="shared" si="65"/>
        <v>{5,1,3,2524701,3}}</v>
      </c>
      <c r="CS310" t="str">
        <f t="shared" si="65"/>
        <v/>
      </c>
      <c r="CT310" t="str">
        <f t="shared" si="65"/>
        <v>{{5,1,1,925723,0}|</v>
      </c>
      <c r="CU310" t="str">
        <f t="shared" si="65"/>
        <v>{5,1,2,117600,0}|</v>
      </c>
      <c r="CV310" t="str">
        <f t="shared" si="65"/>
        <v>{5,1,3,2524701,3}}</v>
      </c>
    </row>
    <row r="311" spans="50:100" x14ac:dyDescent="0.15">
      <c r="AX311">
        <v>305</v>
      </c>
      <c r="AZ311">
        <f t="shared" si="66"/>
        <v>1.5</v>
      </c>
      <c r="BA311">
        <f t="shared" si="66"/>
        <v>0.75</v>
      </c>
      <c r="BB311">
        <f t="shared" si="66"/>
        <v>0.75</v>
      </c>
      <c r="BC311">
        <f t="shared" si="66"/>
        <v>1.5</v>
      </c>
      <c r="BE311">
        <v>500</v>
      </c>
      <c r="BF311">
        <v>500</v>
      </c>
      <c r="BG311">
        <v>500</v>
      </c>
      <c r="BH311">
        <v>500</v>
      </c>
      <c r="BN311">
        <f>'sheet1 (2)'!Y310</f>
        <v>14907761</v>
      </c>
      <c r="BO311">
        <f>'sheet1 (2)'!Z310</f>
        <v>9548000</v>
      </c>
      <c r="BP311">
        <f>'sheet1 (2)'!AA310</f>
        <v>204981716</v>
      </c>
      <c r="BR311">
        <f t="shared" si="58"/>
        <v>1490776</v>
      </c>
      <c r="BS311">
        <f t="shared" si="58"/>
        <v>954800</v>
      </c>
      <c r="BT311">
        <f t="shared" si="58"/>
        <v>20498171</v>
      </c>
      <c r="BV311">
        <f t="shared" si="59"/>
        <v>1490776</v>
      </c>
      <c r="BW311">
        <f t="shared" si="59"/>
        <v>954800</v>
      </c>
      <c r="BX311">
        <f t="shared" si="59"/>
        <v>20498171</v>
      </c>
      <c r="BZ311">
        <f t="shared" si="60"/>
        <v>1490776</v>
      </c>
      <c r="CA311">
        <f t="shared" si="60"/>
        <v>954800</v>
      </c>
      <c r="CB311">
        <f t="shared" si="60"/>
        <v>20498171</v>
      </c>
      <c r="CD311">
        <f t="shared" si="61"/>
        <v>1490776</v>
      </c>
      <c r="CE311">
        <f t="shared" si="61"/>
        <v>954800</v>
      </c>
      <c r="CF311">
        <f t="shared" si="61"/>
        <v>20498171</v>
      </c>
      <c r="CH311" t="str">
        <f t="shared" ref="CH311:CV327" si="67">BR$6&amp;BR311&amp;BR$5</f>
        <v>{{5,1,1,1490776,0}|</v>
      </c>
      <c r="CI311" t="str">
        <f t="shared" si="67"/>
        <v>{5,1,2,954800,0}|</v>
      </c>
      <c r="CJ311" t="str">
        <f t="shared" si="67"/>
        <v>{5,1,3,20498171,3}}</v>
      </c>
      <c r="CK311" t="str">
        <f t="shared" si="67"/>
        <v/>
      </c>
      <c r="CL311" t="str">
        <f t="shared" si="67"/>
        <v>{{5,1,1,1490776,0}|</v>
      </c>
      <c r="CM311" t="str">
        <f t="shared" si="67"/>
        <v>{5,1,2,954800,0}|</v>
      </c>
      <c r="CN311" t="str">
        <f t="shared" si="67"/>
        <v>{5,1,3,20498171,3}}</v>
      </c>
      <c r="CO311" t="str">
        <f t="shared" si="67"/>
        <v/>
      </c>
      <c r="CP311" t="str">
        <f t="shared" si="67"/>
        <v>{{5,1,1,1490776,0}|</v>
      </c>
      <c r="CQ311" t="str">
        <f t="shared" si="67"/>
        <v>{5,1,2,954800,0}|</v>
      </c>
      <c r="CR311" t="str">
        <f t="shared" si="67"/>
        <v>{5,1,3,20498171,3}}</v>
      </c>
      <c r="CS311" t="str">
        <f t="shared" si="67"/>
        <v/>
      </c>
      <c r="CT311" t="str">
        <f t="shared" si="67"/>
        <v>{{5,1,1,1490776,0}|</v>
      </c>
      <c r="CU311" t="str">
        <f t="shared" si="67"/>
        <v>{5,1,2,954800,0}|</v>
      </c>
      <c r="CV311" t="str">
        <f t="shared" si="67"/>
        <v>{5,1,3,20498171,3}}</v>
      </c>
    </row>
    <row r="312" spans="50:100" x14ac:dyDescent="0.15">
      <c r="AX312">
        <v>306</v>
      </c>
      <c r="AZ312">
        <f t="shared" si="66"/>
        <v>1</v>
      </c>
      <c r="BA312">
        <f t="shared" si="66"/>
        <v>0.6</v>
      </c>
      <c r="BB312">
        <f t="shared" si="66"/>
        <v>1</v>
      </c>
      <c r="BC312">
        <f t="shared" si="66"/>
        <v>3</v>
      </c>
      <c r="BE312">
        <v>500</v>
      </c>
      <c r="BF312">
        <v>500</v>
      </c>
      <c r="BG312">
        <v>500</v>
      </c>
      <c r="BH312">
        <v>500</v>
      </c>
      <c r="BN312">
        <f>'sheet1 (2)'!Y311</f>
        <v>23082984</v>
      </c>
      <c r="BO312">
        <f>'sheet1 (2)'!Z311</f>
        <v>11200000</v>
      </c>
      <c r="BP312">
        <f>'sheet1 (2)'!AA311</f>
        <v>240447760</v>
      </c>
      <c r="BR312">
        <f t="shared" si="58"/>
        <v>2308298</v>
      </c>
      <c r="BS312">
        <f t="shared" si="58"/>
        <v>1120000</v>
      </c>
      <c r="BT312">
        <f t="shared" si="58"/>
        <v>24044776</v>
      </c>
      <c r="BV312">
        <f t="shared" si="59"/>
        <v>2308298</v>
      </c>
      <c r="BW312">
        <f t="shared" si="59"/>
        <v>1120000</v>
      </c>
      <c r="BX312">
        <f t="shared" si="59"/>
        <v>24044776</v>
      </c>
      <c r="BZ312">
        <f t="shared" si="60"/>
        <v>2308298</v>
      </c>
      <c r="CA312">
        <f t="shared" si="60"/>
        <v>1120000</v>
      </c>
      <c r="CB312">
        <f t="shared" si="60"/>
        <v>24044776</v>
      </c>
      <c r="CD312">
        <f t="shared" si="61"/>
        <v>2308298</v>
      </c>
      <c r="CE312">
        <f t="shared" si="61"/>
        <v>1120000</v>
      </c>
      <c r="CF312">
        <f t="shared" si="61"/>
        <v>24044776</v>
      </c>
      <c r="CH312" t="str">
        <f t="shared" si="67"/>
        <v>{{5,1,1,2308298,0}|</v>
      </c>
      <c r="CI312" t="str">
        <f t="shared" si="67"/>
        <v>{5,1,2,1120000,0}|</v>
      </c>
      <c r="CJ312" t="str">
        <f t="shared" si="67"/>
        <v>{5,1,3,24044776,3}}</v>
      </c>
      <c r="CK312" t="str">
        <f t="shared" si="67"/>
        <v/>
      </c>
      <c r="CL312" t="str">
        <f t="shared" si="67"/>
        <v>{{5,1,1,2308298,0}|</v>
      </c>
      <c r="CM312" t="str">
        <f t="shared" si="67"/>
        <v>{5,1,2,1120000,0}|</v>
      </c>
      <c r="CN312" t="str">
        <f t="shared" si="67"/>
        <v>{5,1,3,24044776,3}}</v>
      </c>
      <c r="CO312" t="str">
        <f t="shared" si="67"/>
        <v/>
      </c>
      <c r="CP312" t="str">
        <f t="shared" si="67"/>
        <v>{{5,1,1,2308298,0}|</v>
      </c>
      <c r="CQ312" t="str">
        <f t="shared" si="67"/>
        <v>{5,1,2,1120000,0}|</v>
      </c>
      <c r="CR312" t="str">
        <f t="shared" si="67"/>
        <v>{5,1,3,24044776,3}}</v>
      </c>
      <c r="CS312" t="str">
        <f t="shared" si="67"/>
        <v/>
      </c>
      <c r="CT312" t="str">
        <f t="shared" si="67"/>
        <v>{{5,1,1,2308298,0}|</v>
      </c>
      <c r="CU312" t="str">
        <f t="shared" si="67"/>
        <v>{5,1,2,1120000,0}|</v>
      </c>
      <c r="CV312" t="str">
        <f t="shared" si="67"/>
        <v>{5,1,3,24044776,3}}</v>
      </c>
    </row>
    <row r="313" spans="50:100" x14ac:dyDescent="0.15">
      <c r="AX313">
        <v>307</v>
      </c>
      <c r="AZ313">
        <f t="shared" si="66"/>
        <v>1</v>
      </c>
      <c r="BA313">
        <f t="shared" si="66"/>
        <v>0.5</v>
      </c>
      <c r="BB313">
        <f t="shared" si="66"/>
        <v>1.5</v>
      </c>
      <c r="BC313">
        <f t="shared" si="66"/>
        <v>3</v>
      </c>
      <c r="BE313">
        <v>500</v>
      </c>
      <c r="BF313">
        <v>500</v>
      </c>
      <c r="BG313">
        <v>500</v>
      </c>
      <c r="BH313">
        <v>500</v>
      </c>
      <c r="BN313">
        <f>'sheet1 (2)'!Y312</f>
        <v>52177163</v>
      </c>
      <c r="BO313">
        <f>'sheet1 (2)'!Z312</f>
        <v>69440000</v>
      </c>
      <c r="BP313">
        <f>'sheet1 (2)'!AA312</f>
        <v>1490776118</v>
      </c>
      <c r="BR313">
        <f t="shared" si="58"/>
        <v>5217716</v>
      </c>
      <c r="BS313">
        <f t="shared" si="58"/>
        <v>6944000</v>
      </c>
      <c r="BT313">
        <f t="shared" si="58"/>
        <v>149077611</v>
      </c>
      <c r="BV313">
        <f t="shared" si="59"/>
        <v>5217716</v>
      </c>
      <c r="BW313">
        <f t="shared" si="59"/>
        <v>6944000</v>
      </c>
      <c r="BX313">
        <f t="shared" si="59"/>
        <v>149077611</v>
      </c>
      <c r="BZ313">
        <f t="shared" si="60"/>
        <v>5217716</v>
      </c>
      <c r="CA313">
        <f t="shared" si="60"/>
        <v>6944000</v>
      </c>
      <c r="CB313">
        <f t="shared" si="60"/>
        <v>149077611</v>
      </c>
      <c r="CD313">
        <f t="shared" si="61"/>
        <v>5217716</v>
      </c>
      <c r="CE313">
        <f t="shared" si="61"/>
        <v>6944000</v>
      </c>
      <c r="CF313">
        <f t="shared" si="61"/>
        <v>149077611</v>
      </c>
      <c r="CH313" t="str">
        <f t="shared" si="67"/>
        <v>{{5,1,1,5217716,0}|</v>
      </c>
      <c r="CI313" t="str">
        <f t="shared" si="67"/>
        <v>{5,1,2,6944000,0}|</v>
      </c>
      <c r="CJ313" t="str">
        <f t="shared" si="67"/>
        <v>{5,1,3,149077611,3}}</v>
      </c>
      <c r="CK313" t="str">
        <f t="shared" si="67"/>
        <v/>
      </c>
      <c r="CL313" t="str">
        <f t="shared" si="67"/>
        <v>{{5,1,1,5217716,0}|</v>
      </c>
      <c r="CM313" t="str">
        <f t="shared" si="67"/>
        <v>{5,1,2,6944000,0}|</v>
      </c>
      <c r="CN313" t="str">
        <f t="shared" si="67"/>
        <v>{5,1,3,149077611,3}}</v>
      </c>
      <c r="CO313" t="str">
        <f t="shared" si="67"/>
        <v/>
      </c>
      <c r="CP313" t="str">
        <f t="shared" si="67"/>
        <v>{{5,1,1,5217716,0}|</v>
      </c>
      <c r="CQ313" t="str">
        <f t="shared" si="67"/>
        <v>{5,1,2,6944000,0}|</v>
      </c>
      <c r="CR313" t="str">
        <f t="shared" si="67"/>
        <v>{5,1,3,149077611,3}}</v>
      </c>
      <c r="CS313" t="str">
        <f t="shared" si="67"/>
        <v/>
      </c>
      <c r="CT313" t="str">
        <f t="shared" si="67"/>
        <v>{{5,1,1,5217716,0}|</v>
      </c>
      <c r="CU313" t="str">
        <f t="shared" si="67"/>
        <v>{5,1,2,6944000,0}|</v>
      </c>
      <c r="CV313" t="str">
        <f t="shared" si="67"/>
        <v>{5,1,3,149077611,3}}</v>
      </c>
    </row>
    <row r="314" spans="50:100" x14ac:dyDescent="0.15">
      <c r="AX314">
        <v>308</v>
      </c>
      <c r="AZ314">
        <f t="shared" si="66"/>
        <v>1</v>
      </c>
      <c r="BA314">
        <f t="shared" si="66"/>
        <v>0.5</v>
      </c>
      <c r="BB314">
        <f t="shared" si="66"/>
        <v>1</v>
      </c>
      <c r="BC314">
        <f t="shared" si="66"/>
        <v>0</v>
      </c>
      <c r="BE314">
        <v>500</v>
      </c>
      <c r="BF314">
        <v>500</v>
      </c>
      <c r="BG314">
        <v>500</v>
      </c>
      <c r="BH314">
        <v>500</v>
      </c>
      <c r="BN314">
        <f>'sheet1 (2)'!Y313</f>
        <v>53860298</v>
      </c>
      <c r="BO314">
        <f>'sheet1 (2)'!Z313</f>
        <v>78400000</v>
      </c>
      <c r="BP314">
        <f>'sheet1 (2)'!AA313</f>
        <v>1683134327</v>
      </c>
      <c r="BR314">
        <f t="shared" si="58"/>
        <v>5386029</v>
      </c>
      <c r="BS314">
        <f t="shared" si="58"/>
        <v>7840000</v>
      </c>
      <c r="BT314">
        <f t="shared" si="58"/>
        <v>168313432</v>
      </c>
      <c r="BV314">
        <f t="shared" si="59"/>
        <v>5386029</v>
      </c>
      <c r="BW314">
        <f t="shared" si="59"/>
        <v>7840000</v>
      </c>
      <c r="BX314">
        <f t="shared" si="59"/>
        <v>168313432</v>
      </c>
      <c r="BZ314">
        <f t="shared" si="60"/>
        <v>5386029</v>
      </c>
      <c r="CA314">
        <f t="shared" si="60"/>
        <v>7840000</v>
      </c>
      <c r="CB314">
        <f t="shared" si="60"/>
        <v>168313432</v>
      </c>
      <c r="CD314">
        <f t="shared" si="61"/>
        <v>5386029</v>
      </c>
      <c r="CE314">
        <f t="shared" si="61"/>
        <v>7840000</v>
      </c>
      <c r="CF314">
        <f t="shared" si="61"/>
        <v>168313432</v>
      </c>
      <c r="CH314" t="str">
        <f t="shared" si="67"/>
        <v>{{5,1,1,5386029,0}|</v>
      </c>
      <c r="CI314" t="str">
        <f t="shared" si="67"/>
        <v>{5,1,2,7840000,0}|</v>
      </c>
      <c r="CJ314" t="str">
        <f t="shared" si="67"/>
        <v>{5,1,3,168313432,3}}</v>
      </c>
      <c r="CK314" t="str">
        <f t="shared" si="67"/>
        <v/>
      </c>
      <c r="CL314" t="str">
        <f t="shared" si="67"/>
        <v>{{5,1,1,5386029,0}|</v>
      </c>
      <c r="CM314" t="str">
        <f t="shared" si="67"/>
        <v>{5,1,2,7840000,0}|</v>
      </c>
      <c r="CN314" t="str">
        <f t="shared" si="67"/>
        <v>{5,1,3,168313432,3}}</v>
      </c>
      <c r="CO314" t="str">
        <f t="shared" si="67"/>
        <v/>
      </c>
      <c r="CP314" t="str">
        <f t="shared" si="67"/>
        <v>{{5,1,1,5386029,0}|</v>
      </c>
      <c r="CQ314" t="str">
        <f t="shared" si="67"/>
        <v>{5,1,2,7840000,0}|</v>
      </c>
      <c r="CR314" t="str">
        <f t="shared" si="67"/>
        <v>{5,1,3,168313432,3}}</v>
      </c>
      <c r="CS314" t="str">
        <f t="shared" si="67"/>
        <v/>
      </c>
      <c r="CT314" t="str">
        <f t="shared" si="67"/>
        <v>{{5,1,1,5386029,0}|</v>
      </c>
      <c r="CU314" t="str">
        <f t="shared" si="67"/>
        <v>{5,1,2,7840000,0}|</v>
      </c>
      <c r="CV314" t="str">
        <f t="shared" si="67"/>
        <v>{5,1,3,168313432,3}}</v>
      </c>
    </row>
    <row r="315" spans="50:100" x14ac:dyDescent="0.15">
      <c r="AX315">
        <v>309</v>
      </c>
      <c r="AZ315">
        <f t="shared" si="66"/>
        <v>3</v>
      </c>
      <c r="BA315">
        <f t="shared" si="66"/>
        <v>0.6</v>
      </c>
      <c r="BB315">
        <f t="shared" si="66"/>
        <v>0.6</v>
      </c>
      <c r="BC315">
        <f t="shared" si="66"/>
        <v>3</v>
      </c>
      <c r="BE315">
        <v>500</v>
      </c>
      <c r="BF315">
        <v>500</v>
      </c>
      <c r="BG315">
        <v>500</v>
      </c>
      <c r="BH315">
        <v>500</v>
      </c>
      <c r="BN315">
        <f>'sheet1 (2)'!Y314</f>
        <v>52597947</v>
      </c>
      <c r="BO315">
        <f>'sheet1 (2)'!Z314</f>
        <v>87500000</v>
      </c>
      <c r="BP315">
        <f>'sheet1 (2)'!AA314</f>
        <v>1878498134</v>
      </c>
      <c r="BR315">
        <f t="shared" si="58"/>
        <v>5259794</v>
      </c>
      <c r="BS315">
        <f t="shared" si="58"/>
        <v>8750000</v>
      </c>
      <c r="BT315">
        <f t="shared" si="58"/>
        <v>187849813</v>
      </c>
      <c r="BV315">
        <f t="shared" si="59"/>
        <v>5259794</v>
      </c>
      <c r="BW315">
        <f t="shared" si="59"/>
        <v>8750000</v>
      </c>
      <c r="BX315">
        <f t="shared" si="59"/>
        <v>187849813</v>
      </c>
      <c r="BZ315">
        <f t="shared" si="60"/>
        <v>5259794</v>
      </c>
      <c r="CA315">
        <f t="shared" si="60"/>
        <v>8750000</v>
      </c>
      <c r="CB315">
        <f t="shared" si="60"/>
        <v>187849813</v>
      </c>
      <c r="CD315">
        <f t="shared" si="61"/>
        <v>5259794</v>
      </c>
      <c r="CE315">
        <f t="shared" si="61"/>
        <v>8750000</v>
      </c>
      <c r="CF315">
        <f t="shared" si="61"/>
        <v>187849813</v>
      </c>
      <c r="CH315" t="str">
        <f t="shared" si="67"/>
        <v>{{5,1,1,5259794,0}|</v>
      </c>
      <c r="CI315" t="str">
        <f t="shared" si="67"/>
        <v>{5,1,2,8750000,0}|</v>
      </c>
      <c r="CJ315" t="str">
        <f t="shared" si="67"/>
        <v>{5,1,3,187849813,3}}</v>
      </c>
      <c r="CK315" t="str">
        <f t="shared" si="67"/>
        <v/>
      </c>
      <c r="CL315" t="str">
        <f t="shared" si="67"/>
        <v>{{5,1,1,5259794,0}|</v>
      </c>
      <c r="CM315" t="str">
        <f t="shared" si="67"/>
        <v>{5,1,2,8750000,0}|</v>
      </c>
      <c r="CN315" t="str">
        <f t="shared" si="67"/>
        <v>{5,1,3,187849813,3}}</v>
      </c>
      <c r="CO315" t="str">
        <f t="shared" si="67"/>
        <v/>
      </c>
      <c r="CP315" t="str">
        <f t="shared" si="67"/>
        <v>{{5,1,1,5259794,0}|</v>
      </c>
      <c r="CQ315" t="str">
        <f t="shared" si="67"/>
        <v>{5,1,2,8750000,0}|</v>
      </c>
      <c r="CR315" t="str">
        <f t="shared" si="67"/>
        <v>{5,1,3,187849813,3}}</v>
      </c>
      <c r="CS315" t="str">
        <f t="shared" si="67"/>
        <v/>
      </c>
      <c r="CT315" t="str">
        <f t="shared" si="67"/>
        <v>{{5,1,1,5259794,0}|</v>
      </c>
      <c r="CU315" t="str">
        <f t="shared" si="67"/>
        <v>{5,1,2,8750000,0}|</v>
      </c>
      <c r="CV315" t="str">
        <f t="shared" si="67"/>
        <v>{5,1,3,187849813,3}}</v>
      </c>
    </row>
    <row r="316" spans="50:100" x14ac:dyDescent="0.15">
      <c r="AX316">
        <v>310</v>
      </c>
      <c r="AZ316">
        <f t="shared" si="66"/>
        <v>3</v>
      </c>
      <c r="BA316">
        <f t="shared" si="66"/>
        <v>0.42857142857142855</v>
      </c>
      <c r="BB316">
        <f t="shared" si="66"/>
        <v>1</v>
      </c>
      <c r="BC316">
        <f t="shared" si="66"/>
        <v>3</v>
      </c>
      <c r="BE316">
        <v>500</v>
      </c>
      <c r="BF316">
        <v>500</v>
      </c>
      <c r="BG316">
        <v>500</v>
      </c>
      <c r="BH316">
        <v>500</v>
      </c>
      <c r="BN316">
        <f>'sheet1 (2)'!Y315</f>
        <v>82954477</v>
      </c>
      <c r="BO316">
        <f>'sheet1 (2)'!Z315</f>
        <v>96600000</v>
      </c>
      <c r="BP316">
        <f>'sheet1 (2)'!AA315</f>
        <v>2073861940</v>
      </c>
      <c r="BR316">
        <f t="shared" si="58"/>
        <v>8295447</v>
      </c>
      <c r="BS316">
        <f t="shared" si="58"/>
        <v>9660000</v>
      </c>
      <c r="BT316">
        <f t="shared" si="58"/>
        <v>207386194</v>
      </c>
      <c r="BV316">
        <f t="shared" si="59"/>
        <v>8295447</v>
      </c>
      <c r="BW316">
        <f t="shared" si="59"/>
        <v>9660000</v>
      </c>
      <c r="BX316">
        <f t="shared" si="59"/>
        <v>207386194</v>
      </c>
      <c r="BZ316">
        <f t="shared" si="60"/>
        <v>8295447</v>
      </c>
      <c r="CA316">
        <f t="shared" si="60"/>
        <v>9660000</v>
      </c>
      <c r="CB316">
        <f t="shared" si="60"/>
        <v>207386194</v>
      </c>
      <c r="CD316">
        <f t="shared" si="61"/>
        <v>8295447</v>
      </c>
      <c r="CE316">
        <f t="shared" si="61"/>
        <v>9660000</v>
      </c>
      <c r="CF316">
        <f t="shared" si="61"/>
        <v>207386194</v>
      </c>
      <c r="CH316" t="str">
        <f t="shared" si="67"/>
        <v>{{5,1,1,8295447,0}|</v>
      </c>
      <c r="CI316" t="str">
        <f t="shared" si="67"/>
        <v>{5,1,2,9660000,0}|</v>
      </c>
      <c r="CJ316" t="str">
        <f t="shared" si="67"/>
        <v>{5,1,3,207386194,3}}</v>
      </c>
      <c r="CK316" t="str">
        <f t="shared" si="67"/>
        <v/>
      </c>
      <c r="CL316" t="str">
        <f t="shared" si="67"/>
        <v>{{5,1,1,8295447,0}|</v>
      </c>
      <c r="CM316" t="str">
        <f t="shared" si="67"/>
        <v>{5,1,2,9660000,0}|</v>
      </c>
      <c r="CN316" t="str">
        <f t="shared" si="67"/>
        <v>{5,1,3,207386194,3}}</v>
      </c>
      <c r="CO316" t="str">
        <f t="shared" si="67"/>
        <v/>
      </c>
      <c r="CP316" t="str">
        <f t="shared" si="67"/>
        <v>{{5,1,1,8295447,0}|</v>
      </c>
      <c r="CQ316" t="str">
        <f t="shared" si="67"/>
        <v>{5,1,2,9660000,0}|</v>
      </c>
      <c r="CR316" t="str">
        <f t="shared" si="67"/>
        <v>{5,1,3,207386194,3}}</v>
      </c>
      <c r="CS316" t="str">
        <f t="shared" si="67"/>
        <v/>
      </c>
      <c r="CT316" t="str">
        <f t="shared" si="67"/>
        <v>{{5,1,1,8295447,0}|</v>
      </c>
      <c r="CU316" t="str">
        <f t="shared" si="67"/>
        <v>{5,1,2,9660000,0}|</v>
      </c>
      <c r="CV316" t="str">
        <f t="shared" si="67"/>
        <v>{5,1,3,207386194,3}}</v>
      </c>
    </row>
    <row r="317" spans="50:100" x14ac:dyDescent="0.15">
      <c r="AX317">
        <v>311</v>
      </c>
      <c r="AZ317">
        <f t="shared" si="66"/>
        <v>3</v>
      </c>
      <c r="BA317">
        <f t="shared" si="66"/>
        <v>0.6</v>
      </c>
      <c r="BB317">
        <f t="shared" si="66"/>
        <v>3</v>
      </c>
      <c r="BC317">
        <f t="shared" si="66"/>
        <v>0.6</v>
      </c>
      <c r="BE317">
        <v>500</v>
      </c>
      <c r="BF317">
        <v>500</v>
      </c>
      <c r="BG317">
        <v>500</v>
      </c>
      <c r="BH317">
        <v>500</v>
      </c>
      <c r="BN317">
        <f>'sheet1 (2)'!Y316</f>
        <v>92572388</v>
      </c>
      <c r="BO317">
        <f>'sheet1 (2)'!Z316</f>
        <v>98560000</v>
      </c>
      <c r="BP317">
        <f>'sheet1 (2)'!AA316</f>
        <v>2115940298</v>
      </c>
      <c r="BR317">
        <f t="shared" si="58"/>
        <v>9257238</v>
      </c>
      <c r="BS317">
        <f t="shared" si="58"/>
        <v>9856000</v>
      </c>
      <c r="BT317">
        <f t="shared" si="58"/>
        <v>211594029</v>
      </c>
      <c r="BV317">
        <f t="shared" si="59"/>
        <v>9257238</v>
      </c>
      <c r="BW317">
        <f t="shared" si="59"/>
        <v>9856000</v>
      </c>
      <c r="BX317">
        <f t="shared" si="59"/>
        <v>211594029</v>
      </c>
      <c r="BZ317">
        <f t="shared" si="60"/>
        <v>9257238</v>
      </c>
      <c r="CA317">
        <f t="shared" si="60"/>
        <v>9856000</v>
      </c>
      <c r="CB317">
        <f t="shared" si="60"/>
        <v>211594029</v>
      </c>
      <c r="CD317">
        <f t="shared" si="61"/>
        <v>9257238</v>
      </c>
      <c r="CE317">
        <f t="shared" si="61"/>
        <v>9856000</v>
      </c>
      <c r="CF317">
        <f t="shared" si="61"/>
        <v>211594029</v>
      </c>
      <c r="CH317" t="str">
        <f t="shared" si="67"/>
        <v>{{5,1,1,9257238,0}|</v>
      </c>
      <c r="CI317" t="str">
        <f t="shared" si="67"/>
        <v>{5,1,2,9856000,0}|</v>
      </c>
      <c r="CJ317" t="str">
        <f t="shared" si="67"/>
        <v>{5,1,3,211594029,3}}</v>
      </c>
      <c r="CK317" t="str">
        <f t="shared" si="67"/>
        <v/>
      </c>
      <c r="CL317" t="str">
        <f t="shared" si="67"/>
        <v>{{5,1,1,9257238,0}|</v>
      </c>
      <c r="CM317" t="str">
        <f t="shared" si="67"/>
        <v>{5,1,2,9856000,0}|</v>
      </c>
      <c r="CN317" t="str">
        <f t="shared" si="67"/>
        <v>{5,1,3,211594029,3}}</v>
      </c>
      <c r="CO317" t="str">
        <f t="shared" si="67"/>
        <v/>
      </c>
      <c r="CP317" t="str">
        <f t="shared" si="67"/>
        <v>{{5,1,1,9257238,0}|</v>
      </c>
      <c r="CQ317" t="str">
        <f t="shared" si="67"/>
        <v>{5,1,2,9856000,0}|</v>
      </c>
      <c r="CR317" t="str">
        <f t="shared" si="67"/>
        <v>{5,1,3,211594029,3}}</v>
      </c>
      <c r="CS317" t="str">
        <f t="shared" si="67"/>
        <v/>
      </c>
      <c r="CT317" t="str">
        <f t="shared" si="67"/>
        <v>{{5,1,1,9257238,0}|</v>
      </c>
      <c r="CU317" t="str">
        <f t="shared" si="67"/>
        <v>{5,1,2,9856000,0}|</v>
      </c>
      <c r="CV317" t="str">
        <f t="shared" si="67"/>
        <v>{5,1,3,211594029,3}}</v>
      </c>
    </row>
    <row r="318" spans="50:100" x14ac:dyDescent="0.15">
      <c r="AX318">
        <v>312</v>
      </c>
      <c r="AZ318">
        <f t="shared" si="66"/>
        <v>3</v>
      </c>
      <c r="BA318">
        <f t="shared" si="66"/>
        <v>0.6</v>
      </c>
      <c r="BB318">
        <f t="shared" si="66"/>
        <v>1.5</v>
      </c>
      <c r="BC318">
        <f t="shared" si="66"/>
        <v>0.75</v>
      </c>
      <c r="BE318">
        <v>500</v>
      </c>
      <c r="BF318">
        <v>500</v>
      </c>
      <c r="BG318">
        <v>500</v>
      </c>
      <c r="BH318">
        <v>500</v>
      </c>
      <c r="BN318">
        <f>'sheet1 (2)'!Y317</f>
        <v>4568507</v>
      </c>
      <c r="BO318">
        <f>'sheet1 (2)'!Z317</f>
        <v>1064000</v>
      </c>
      <c r="BP318">
        <f>'sheet1 (2)'!AA317</f>
        <v>22842536</v>
      </c>
      <c r="BR318">
        <f t="shared" si="58"/>
        <v>456850</v>
      </c>
      <c r="BS318">
        <f t="shared" si="58"/>
        <v>106400</v>
      </c>
      <c r="BT318">
        <f t="shared" si="58"/>
        <v>2284253</v>
      </c>
      <c r="BV318">
        <f t="shared" si="59"/>
        <v>456850</v>
      </c>
      <c r="BW318">
        <f t="shared" si="59"/>
        <v>106400</v>
      </c>
      <c r="BX318">
        <f t="shared" si="59"/>
        <v>2284253</v>
      </c>
      <c r="BZ318">
        <f t="shared" si="60"/>
        <v>456850</v>
      </c>
      <c r="CA318">
        <f t="shared" si="60"/>
        <v>106400</v>
      </c>
      <c r="CB318">
        <f t="shared" si="60"/>
        <v>2284253</v>
      </c>
      <c r="CD318">
        <f t="shared" si="61"/>
        <v>456850</v>
      </c>
      <c r="CE318">
        <f t="shared" si="61"/>
        <v>106400</v>
      </c>
      <c r="CF318">
        <f t="shared" si="61"/>
        <v>2284253</v>
      </c>
      <c r="CH318" t="str">
        <f t="shared" si="67"/>
        <v>{{5,1,1,456850,0}|</v>
      </c>
      <c r="CI318" t="str">
        <f t="shared" si="67"/>
        <v>{5,1,2,106400,0}|</v>
      </c>
      <c r="CJ318" t="str">
        <f t="shared" si="67"/>
        <v>{5,1,3,2284253,3}}</v>
      </c>
      <c r="CK318" t="str">
        <f t="shared" si="67"/>
        <v/>
      </c>
      <c r="CL318" t="str">
        <f t="shared" si="67"/>
        <v>{{5,1,1,456850,0}|</v>
      </c>
      <c r="CM318" t="str">
        <f t="shared" si="67"/>
        <v>{5,1,2,106400,0}|</v>
      </c>
      <c r="CN318" t="str">
        <f t="shared" si="67"/>
        <v>{5,1,3,2284253,3}}</v>
      </c>
      <c r="CO318" t="str">
        <f t="shared" si="67"/>
        <v/>
      </c>
      <c r="CP318" t="str">
        <f t="shared" si="67"/>
        <v>{{5,1,1,456850,0}|</v>
      </c>
      <c r="CQ318" t="str">
        <f t="shared" si="67"/>
        <v>{5,1,2,106400,0}|</v>
      </c>
      <c r="CR318" t="str">
        <f t="shared" si="67"/>
        <v>{5,1,3,2284253,3}}</v>
      </c>
      <c r="CS318" t="str">
        <f t="shared" si="67"/>
        <v/>
      </c>
      <c r="CT318" t="str">
        <f t="shared" si="67"/>
        <v>{{5,1,1,456850,0}|</v>
      </c>
      <c r="CU318" t="str">
        <f t="shared" si="67"/>
        <v>{5,1,2,106400,0}|</v>
      </c>
      <c r="CV318" t="str">
        <f t="shared" si="67"/>
        <v>{5,1,3,2284253,3}}</v>
      </c>
    </row>
    <row r="319" spans="50:100" x14ac:dyDescent="0.15">
      <c r="AX319">
        <v>313</v>
      </c>
      <c r="AZ319">
        <f t="shared" si="66"/>
        <v>1.5</v>
      </c>
      <c r="BA319">
        <f t="shared" si="66"/>
        <v>1</v>
      </c>
      <c r="BB319">
        <f t="shared" si="66"/>
        <v>0.75</v>
      </c>
      <c r="BC319">
        <f t="shared" si="66"/>
        <v>1</v>
      </c>
      <c r="BE319">
        <v>500</v>
      </c>
      <c r="BF319">
        <v>500</v>
      </c>
      <c r="BG319">
        <v>500</v>
      </c>
      <c r="BH319">
        <v>500</v>
      </c>
      <c r="BN319">
        <f>'sheet1 (2)'!Y318</f>
        <v>5497236</v>
      </c>
      <c r="BO319">
        <f>'sheet1 (2)'!Z318</f>
        <v>976500</v>
      </c>
      <c r="BP319">
        <f>'sheet1 (2)'!AA318</f>
        <v>20964038</v>
      </c>
      <c r="BR319">
        <f t="shared" si="58"/>
        <v>549723</v>
      </c>
      <c r="BS319">
        <f t="shared" si="58"/>
        <v>97650</v>
      </c>
      <c r="BT319">
        <f t="shared" si="58"/>
        <v>2096403</v>
      </c>
      <c r="BV319">
        <f t="shared" si="59"/>
        <v>549723</v>
      </c>
      <c r="BW319">
        <f t="shared" si="59"/>
        <v>97650</v>
      </c>
      <c r="BX319">
        <f t="shared" si="59"/>
        <v>2096403</v>
      </c>
      <c r="BZ319">
        <f t="shared" si="60"/>
        <v>549723</v>
      </c>
      <c r="CA319">
        <f t="shared" si="60"/>
        <v>97650</v>
      </c>
      <c r="CB319">
        <f t="shared" si="60"/>
        <v>2096403</v>
      </c>
      <c r="CD319">
        <f t="shared" si="61"/>
        <v>549723</v>
      </c>
      <c r="CE319">
        <f t="shared" si="61"/>
        <v>97650</v>
      </c>
      <c r="CF319">
        <f t="shared" si="61"/>
        <v>2096403</v>
      </c>
      <c r="CH319" t="str">
        <f t="shared" si="67"/>
        <v>{{5,1,1,549723,0}|</v>
      </c>
      <c r="CI319" t="str">
        <f t="shared" si="67"/>
        <v>{5,1,2,97650,0}|</v>
      </c>
      <c r="CJ319" t="str">
        <f t="shared" si="67"/>
        <v>{5,1,3,2096403,3}}</v>
      </c>
      <c r="CK319" t="str">
        <f t="shared" si="67"/>
        <v/>
      </c>
      <c r="CL319" t="str">
        <f t="shared" si="67"/>
        <v>{{5,1,1,549723,0}|</v>
      </c>
      <c r="CM319" t="str">
        <f t="shared" si="67"/>
        <v>{5,1,2,97650,0}|</v>
      </c>
      <c r="CN319" t="str">
        <f t="shared" si="67"/>
        <v>{5,1,3,2096403,3}}</v>
      </c>
      <c r="CO319" t="str">
        <f t="shared" si="67"/>
        <v/>
      </c>
      <c r="CP319" t="str">
        <f t="shared" si="67"/>
        <v>{{5,1,1,549723,0}|</v>
      </c>
      <c r="CQ319" t="str">
        <f t="shared" si="67"/>
        <v>{5,1,2,97650,0}|</v>
      </c>
      <c r="CR319" t="str">
        <f t="shared" si="67"/>
        <v>{5,1,3,2096403,3}}</v>
      </c>
      <c r="CS319" t="str">
        <f t="shared" si="67"/>
        <v/>
      </c>
      <c r="CT319" t="str">
        <f t="shared" si="67"/>
        <v>{{5,1,1,549723,0}|</v>
      </c>
      <c r="CU319" t="str">
        <f t="shared" si="67"/>
        <v>{5,1,2,97650,0}|</v>
      </c>
      <c r="CV319" t="str">
        <f t="shared" si="67"/>
        <v>{5,1,3,2096403,3}}</v>
      </c>
    </row>
    <row r="320" spans="50:100" x14ac:dyDescent="0.15">
      <c r="AX320">
        <v>314</v>
      </c>
      <c r="AZ320">
        <f t="shared" si="66"/>
        <v>3</v>
      </c>
      <c r="BA320">
        <f t="shared" si="66"/>
        <v>0.5</v>
      </c>
      <c r="BB320">
        <f t="shared" si="66"/>
        <v>1.5</v>
      </c>
      <c r="BC320">
        <f t="shared" si="66"/>
        <v>1</v>
      </c>
      <c r="BE320">
        <v>500</v>
      </c>
      <c r="BF320">
        <v>500</v>
      </c>
      <c r="BG320">
        <v>500</v>
      </c>
      <c r="BH320">
        <v>500</v>
      </c>
      <c r="BN320">
        <f>'sheet1 (2)'!Y319</f>
        <v>9930492</v>
      </c>
      <c r="BO320">
        <f>'sheet1 (2)'!Z319</f>
        <v>1528800</v>
      </c>
      <c r="BP320">
        <f>'sheet1 (2)'!AA319</f>
        <v>32821118</v>
      </c>
      <c r="BR320">
        <f t="shared" si="58"/>
        <v>993049</v>
      </c>
      <c r="BS320">
        <f t="shared" si="58"/>
        <v>152880</v>
      </c>
      <c r="BT320">
        <f t="shared" si="58"/>
        <v>3282111</v>
      </c>
      <c r="BV320">
        <f t="shared" si="59"/>
        <v>993049</v>
      </c>
      <c r="BW320">
        <f t="shared" si="59"/>
        <v>152880</v>
      </c>
      <c r="BX320">
        <f t="shared" si="59"/>
        <v>3282111</v>
      </c>
      <c r="BZ320">
        <f t="shared" si="60"/>
        <v>993049</v>
      </c>
      <c r="CA320">
        <f t="shared" si="60"/>
        <v>152880</v>
      </c>
      <c r="CB320">
        <f t="shared" si="60"/>
        <v>3282111</v>
      </c>
      <c r="CD320">
        <f t="shared" si="61"/>
        <v>993049</v>
      </c>
      <c r="CE320">
        <f t="shared" si="61"/>
        <v>152880</v>
      </c>
      <c r="CF320">
        <f t="shared" si="61"/>
        <v>3282111</v>
      </c>
      <c r="CH320" t="str">
        <f t="shared" si="67"/>
        <v>{{5,1,1,993049,0}|</v>
      </c>
      <c r="CI320" t="str">
        <f t="shared" si="67"/>
        <v>{5,1,2,152880,0}|</v>
      </c>
      <c r="CJ320" t="str">
        <f t="shared" si="67"/>
        <v>{5,1,3,3282111,3}}</v>
      </c>
      <c r="CK320" t="str">
        <f t="shared" si="67"/>
        <v/>
      </c>
      <c r="CL320" t="str">
        <f t="shared" si="67"/>
        <v>{{5,1,1,993049,0}|</v>
      </c>
      <c r="CM320" t="str">
        <f t="shared" si="67"/>
        <v>{5,1,2,152880,0}|</v>
      </c>
      <c r="CN320" t="str">
        <f t="shared" si="67"/>
        <v>{5,1,3,3282111,3}}</v>
      </c>
      <c r="CO320" t="str">
        <f t="shared" si="67"/>
        <v/>
      </c>
      <c r="CP320" t="str">
        <f t="shared" si="67"/>
        <v>{{5,1,1,993049,0}|</v>
      </c>
      <c r="CQ320" t="str">
        <f t="shared" si="67"/>
        <v>{5,1,2,152880,0}|</v>
      </c>
      <c r="CR320" t="str">
        <f t="shared" si="67"/>
        <v>{5,1,3,3282111,3}}</v>
      </c>
      <c r="CS320" t="str">
        <f t="shared" si="67"/>
        <v/>
      </c>
      <c r="CT320" t="str">
        <f t="shared" si="67"/>
        <v>{{5,1,1,993049,0}|</v>
      </c>
      <c r="CU320" t="str">
        <f t="shared" si="67"/>
        <v>{5,1,2,152880,0}|</v>
      </c>
      <c r="CV320" t="str">
        <f t="shared" si="67"/>
        <v>{5,1,3,3282111,3}}</v>
      </c>
    </row>
    <row r="321" spans="50:100" x14ac:dyDescent="0.15">
      <c r="AX321">
        <v>315</v>
      </c>
      <c r="AZ321">
        <f t="shared" si="66"/>
        <v>1.5</v>
      </c>
      <c r="BA321">
        <f t="shared" si="66"/>
        <v>1</v>
      </c>
      <c r="BB321">
        <f t="shared" si="66"/>
        <v>0.75</v>
      </c>
      <c r="BC321">
        <f t="shared" si="66"/>
        <v>1</v>
      </c>
      <c r="BE321">
        <v>500</v>
      </c>
      <c r="BF321">
        <v>500</v>
      </c>
      <c r="BG321">
        <v>500</v>
      </c>
      <c r="BH321">
        <v>500</v>
      </c>
      <c r="BN321">
        <f>'sheet1 (2)'!Y320</f>
        <v>16212190</v>
      </c>
      <c r="BO321">
        <f>'sheet1 (2)'!Z320</f>
        <v>12889800</v>
      </c>
      <c r="BP321">
        <f>'sheet1 (2)'!AA320</f>
        <v>276725316</v>
      </c>
      <c r="BR321">
        <f t="shared" si="58"/>
        <v>1621219</v>
      </c>
      <c r="BS321">
        <f t="shared" si="58"/>
        <v>1288980</v>
      </c>
      <c r="BT321">
        <f t="shared" si="58"/>
        <v>27672531</v>
      </c>
      <c r="BV321">
        <f t="shared" si="59"/>
        <v>1621219</v>
      </c>
      <c r="BW321">
        <f t="shared" si="59"/>
        <v>1288980</v>
      </c>
      <c r="BX321">
        <f t="shared" si="59"/>
        <v>27672531</v>
      </c>
      <c r="BZ321">
        <f t="shared" si="60"/>
        <v>1621219</v>
      </c>
      <c r="CA321">
        <f t="shared" si="60"/>
        <v>1288980</v>
      </c>
      <c r="CB321">
        <f t="shared" si="60"/>
        <v>27672531</v>
      </c>
      <c r="CD321">
        <f t="shared" si="61"/>
        <v>1621219</v>
      </c>
      <c r="CE321">
        <f t="shared" si="61"/>
        <v>1288980</v>
      </c>
      <c r="CF321">
        <f t="shared" si="61"/>
        <v>27672531</v>
      </c>
      <c r="CH321" t="str">
        <f t="shared" si="67"/>
        <v>{{5,1,1,1621219,0}|</v>
      </c>
      <c r="CI321" t="str">
        <f t="shared" si="67"/>
        <v>{5,1,2,1288980,0}|</v>
      </c>
      <c r="CJ321" t="str">
        <f t="shared" si="67"/>
        <v>{5,1,3,27672531,3}}</v>
      </c>
      <c r="CK321" t="str">
        <f t="shared" si="67"/>
        <v/>
      </c>
      <c r="CL321" t="str">
        <f t="shared" si="67"/>
        <v>{{5,1,1,1621219,0}|</v>
      </c>
      <c r="CM321" t="str">
        <f t="shared" si="67"/>
        <v>{5,1,2,1288980,0}|</v>
      </c>
      <c r="CN321" t="str">
        <f t="shared" si="67"/>
        <v>{5,1,3,27672531,3}}</v>
      </c>
      <c r="CO321" t="str">
        <f t="shared" si="67"/>
        <v/>
      </c>
      <c r="CP321" t="str">
        <f t="shared" si="67"/>
        <v>{{5,1,1,1621219,0}|</v>
      </c>
      <c r="CQ321" t="str">
        <f t="shared" si="67"/>
        <v>{5,1,2,1288980,0}|</v>
      </c>
      <c r="CR321" t="str">
        <f t="shared" si="67"/>
        <v>{5,1,3,27672531,3}}</v>
      </c>
      <c r="CS321" t="str">
        <f t="shared" si="67"/>
        <v/>
      </c>
      <c r="CT321" t="str">
        <f t="shared" si="67"/>
        <v>{{5,1,1,1621219,0}|</v>
      </c>
      <c r="CU321" t="str">
        <f t="shared" si="67"/>
        <v>{5,1,2,1288980,0}|</v>
      </c>
      <c r="CV321" t="str">
        <f t="shared" si="67"/>
        <v>{5,1,3,27672531,3}}</v>
      </c>
    </row>
    <row r="322" spans="50:100" x14ac:dyDescent="0.15">
      <c r="AX322">
        <v>316</v>
      </c>
      <c r="AZ322">
        <f t="shared" si="66"/>
        <v>1.5</v>
      </c>
      <c r="BA322">
        <f t="shared" si="66"/>
        <v>1</v>
      </c>
      <c r="BB322">
        <f t="shared" si="66"/>
        <v>0.75</v>
      </c>
      <c r="BC322">
        <f t="shared" si="66"/>
        <v>1</v>
      </c>
      <c r="BE322">
        <v>500</v>
      </c>
      <c r="BF322">
        <v>500</v>
      </c>
      <c r="BG322">
        <v>500</v>
      </c>
      <c r="BH322">
        <v>500</v>
      </c>
      <c r="BN322">
        <f>'sheet1 (2)'!Y321</f>
        <v>25391283</v>
      </c>
      <c r="BO322">
        <f>'sheet1 (2)'!Z321</f>
        <v>15680000</v>
      </c>
      <c r="BP322">
        <f>'sheet1 (2)'!AA321</f>
        <v>336626865</v>
      </c>
      <c r="BR322">
        <f t="shared" si="58"/>
        <v>2539128</v>
      </c>
      <c r="BS322">
        <f t="shared" si="58"/>
        <v>1568000</v>
      </c>
      <c r="BT322">
        <f t="shared" si="58"/>
        <v>33662686</v>
      </c>
      <c r="BV322">
        <f t="shared" si="59"/>
        <v>2539128</v>
      </c>
      <c r="BW322">
        <f t="shared" si="59"/>
        <v>1568000</v>
      </c>
      <c r="BX322">
        <f t="shared" si="59"/>
        <v>33662686</v>
      </c>
      <c r="BZ322">
        <f t="shared" si="60"/>
        <v>2539128</v>
      </c>
      <c r="CA322">
        <f t="shared" si="60"/>
        <v>1568000</v>
      </c>
      <c r="CB322">
        <f t="shared" si="60"/>
        <v>33662686</v>
      </c>
      <c r="CD322">
        <f t="shared" si="61"/>
        <v>2539128</v>
      </c>
      <c r="CE322">
        <f t="shared" si="61"/>
        <v>1568000</v>
      </c>
      <c r="CF322">
        <f t="shared" si="61"/>
        <v>33662686</v>
      </c>
      <c r="CH322" t="str">
        <f t="shared" si="67"/>
        <v>{{5,1,1,2539128,0}|</v>
      </c>
      <c r="CI322" t="str">
        <f t="shared" si="67"/>
        <v>{5,1,2,1568000,0}|</v>
      </c>
      <c r="CJ322" t="str">
        <f t="shared" si="67"/>
        <v>{5,1,3,33662686,3}}</v>
      </c>
      <c r="CK322" t="str">
        <f t="shared" si="67"/>
        <v/>
      </c>
      <c r="CL322" t="str">
        <f t="shared" si="67"/>
        <v>{{5,1,1,2539128,0}|</v>
      </c>
      <c r="CM322" t="str">
        <f t="shared" si="67"/>
        <v>{5,1,2,1568000,0}|</v>
      </c>
      <c r="CN322" t="str">
        <f t="shared" si="67"/>
        <v>{5,1,3,33662686,3}}</v>
      </c>
      <c r="CO322" t="str">
        <f t="shared" si="67"/>
        <v/>
      </c>
      <c r="CP322" t="str">
        <f t="shared" si="67"/>
        <v>{{5,1,1,2539128,0}|</v>
      </c>
      <c r="CQ322" t="str">
        <f t="shared" si="67"/>
        <v>{5,1,2,1568000,0}|</v>
      </c>
      <c r="CR322" t="str">
        <f t="shared" si="67"/>
        <v>{5,1,3,33662686,3}}</v>
      </c>
      <c r="CS322" t="str">
        <f t="shared" si="67"/>
        <v/>
      </c>
      <c r="CT322" t="str">
        <f t="shared" si="67"/>
        <v>{{5,1,1,2539128,0}|</v>
      </c>
      <c r="CU322" t="str">
        <f t="shared" si="67"/>
        <v>{5,1,2,1568000,0}|</v>
      </c>
      <c r="CV322" t="str">
        <f t="shared" si="67"/>
        <v>{5,1,3,33662686,3}}</v>
      </c>
    </row>
    <row r="323" spans="50:100" x14ac:dyDescent="0.15">
      <c r="AX323">
        <v>317</v>
      </c>
      <c r="AZ323">
        <f t="shared" si="66"/>
        <v>1</v>
      </c>
      <c r="BA323">
        <f t="shared" si="66"/>
        <v>0.5</v>
      </c>
      <c r="BB323">
        <f t="shared" si="66"/>
        <v>1.5</v>
      </c>
      <c r="BC323">
        <f t="shared" si="66"/>
        <v>3</v>
      </c>
      <c r="BE323">
        <v>500</v>
      </c>
      <c r="BF323">
        <v>500</v>
      </c>
      <c r="BG323">
        <v>500</v>
      </c>
      <c r="BH323">
        <v>500</v>
      </c>
      <c r="BN323">
        <f>'sheet1 (2)'!Y322</f>
        <v>57860747</v>
      </c>
      <c r="BO323">
        <f>'sheet1 (2)'!Z322</f>
        <v>100688000</v>
      </c>
      <c r="BP323">
        <f>'sheet1 (2)'!AA322</f>
        <v>2161625372</v>
      </c>
      <c r="BR323">
        <f t="shared" si="58"/>
        <v>5786074</v>
      </c>
      <c r="BS323">
        <f t="shared" si="58"/>
        <v>10068800</v>
      </c>
      <c r="BT323">
        <f t="shared" si="58"/>
        <v>216162537</v>
      </c>
      <c r="BV323">
        <f t="shared" si="59"/>
        <v>5786074</v>
      </c>
      <c r="BW323">
        <f t="shared" si="59"/>
        <v>10068800</v>
      </c>
      <c r="BX323">
        <f t="shared" si="59"/>
        <v>216162537</v>
      </c>
      <c r="BZ323">
        <f t="shared" si="60"/>
        <v>5786074</v>
      </c>
      <c r="CA323">
        <f t="shared" si="60"/>
        <v>10068800</v>
      </c>
      <c r="CB323">
        <f t="shared" si="60"/>
        <v>216162537</v>
      </c>
      <c r="CD323">
        <f t="shared" si="61"/>
        <v>5786074</v>
      </c>
      <c r="CE323">
        <f t="shared" si="61"/>
        <v>10068800</v>
      </c>
      <c r="CF323">
        <f t="shared" si="61"/>
        <v>216162537</v>
      </c>
      <c r="CH323" t="str">
        <f t="shared" si="67"/>
        <v>{{5,1,1,5786074,0}|</v>
      </c>
      <c r="CI323" t="str">
        <f t="shared" si="67"/>
        <v>{5,1,2,10068800,0}|</v>
      </c>
      <c r="CJ323" t="str">
        <f t="shared" si="67"/>
        <v>{5,1,3,216162537,3}}</v>
      </c>
      <c r="CK323" t="str">
        <f t="shared" si="67"/>
        <v/>
      </c>
      <c r="CL323" t="str">
        <f t="shared" si="67"/>
        <v>{{5,1,1,5786074,0}|</v>
      </c>
      <c r="CM323" t="str">
        <f t="shared" si="67"/>
        <v>{5,1,2,10068800,0}|</v>
      </c>
      <c r="CN323" t="str">
        <f t="shared" si="67"/>
        <v>{5,1,3,216162537,3}}</v>
      </c>
      <c r="CO323" t="str">
        <f t="shared" si="67"/>
        <v/>
      </c>
      <c r="CP323" t="str">
        <f t="shared" si="67"/>
        <v>{{5,1,1,5786074,0}|</v>
      </c>
      <c r="CQ323" t="str">
        <f t="shared" si="67"/>
        <v>{5,1,2,10068800,0}|</v>
      </c>
      <c r="CR323" t="str">
        <f t="shared" si="67"/>
        <v>{5,1,3,216162537,3}}</v>
      </c>
      <c r="CS323" t="str">
        <f t="shared" si="67"/>
        <v/>
      </c>
      <c r="CT323" t="str">
        <f t="shared" si="67"/>
        <v>{{5,1,1,5786074,0}|</v>
      </c>
      <c r="CU323" t="str">
        <f t="shared" si="67"/>
        <v>{5,1,2,10068800,0}|</v>
      </c>
      <c r="CV323" t="str">
        <f t="shared" si="67"/>
        <v>{5,1,3,216162537,3}}</v>
      </c>
    </row>
    <row r="324" spans="50:100" x14ac:dyDescent="0.15">
      <c r="AX324">
        <v>318</v>
      </c>
      <c r="AZ324">
        <f t="shared" ref="AZ324:BC339" si="68">AZ264</f>
        <v>1.5</v>
      </c>
      <c r="BA324">
        <f t="shared" si="68"/>
        <v>1.5</v>
      </c>
      <c r="BB324">
        <f t="shared" si="68"/>
        <v>0.6</v>
      </c>
      <c r="BC324">
        <f t="shared" si="68"/>
        <v>1</v>
      </c>
      <c r="BE324">
        <v>500</v>
      </c>
      <c r="BF324">
        <v>500</v>
      </c>
      <c r="BG324">
        <v>500</v>
      </c>
      <c r="BH324">
        <v>500</v>
      </c>
      <c r="BN324">
        <f>'sheet1 (2)'!Y323</f>
        <v>60256208</v>
      </c>
      <c r="BO324">
        <f>'sheet1 (2)'!Z323</f>
        <v>117600000</v>
      </c>
      <c r="BP324">
        <f>'sheet1 (2)'!AA323</f>
        <v>2524701492</v>
      </c>
      <c r="BR324">
        <f t="shared" si="58"/>
        <v>6025620</v>
      </c>
      <c r="BS324">
        <f t="shared" si="58"/>
        <v>11760000</v>
      </c>
      <c r="BT324">
        <f t="shared" si="58"/>
        <v>252470149</v>
      </c>
      <c r="BV324">
        <f t="shared" si="59"/>
        <v>6025620</v>
      </c>
      <c r="BW324">
        <f t="shared" si="59"/>
        <v>11760000</v>
      </c>
      <c r="BX324">
        <f t="shared" si="59"/>
        <v>252470149</v>
      </c>
      <c r="BZ324">
        <f t="shared" si="60"/>
        <v>6025620</v>
      </c>
      <c r="CA324">
        <f t="shared" si="60"/>
        <v>11760000</v>
      </c>
      <c r="CB324">
        <f t="shared" si="60"/>
        <v>252470149</v>
      </c>
      <c r="CD324">
        <f t="shared" si="61"/>
        <v>6025620</v>
      </c>
      <c r="CE324">
        <f t="shared" si="61"/>
        <v>11760000</v>
      </c>
      <c r="CF324">
        <f t="shared" si="61"/>
        <v>252470149</v>
      </c>
      <c r="CH324" t="str">
        <f t="shared" si="67"/>
        <v>{{5,1,1,6025620,0}|</v>
      </c>
      <c r="CI324" t="str">
        <f t="shared" si="67"/>
        <v>{5,1,2,11760000,0}|</v>
      </c>
      <c r="CJ324" t="str">
        <f t="shared" si="67"/>
        <v>{5,1,3,252470149,3}}</v>
      </c>
      <c r="CK324" t="str">
        <f t="shared" si="67"/>
        <v/>
      </c>
      <c r="CL324" t="str">
        <f t="shared" si="67"/>
        <v>{{5,1,1,6025620,0}|</v>
      </c>
      <c r="CM324" t="str">
        <f t="shared" si="67"/>
        <v>{5,1,2,11760000,0}|</v>
      </c>
      <c r="CN324" t="str">
        <f t="shared" si="67"/>
        <v>{5,1,3,252470149,3}}</v>
      </c>
      <c r="CO324" t="str">
        <f t="shared" si="67"/>
        <v/>
      </c>
      <c r="CP324" t="str">
        <f t="shared" si="67"/>
        <v>{{5,1,1,6025620,0}|</v>
      </c>
      <c r="CQ324" t="str">
        <f t="shared" si="67"/>
        <v>{5,1,2,11760000,0}|</v>
      </c>
      <c r="CR324" t="str">
        <f t="shared" si="67"/>
        <v>{5,1,3,252470149,3}}</v>
      </c>
      <c r="CS324" t="str">
        <f t="shared" si="67"/>
        <v/>
      </c>
      <c r="CT324" t="str">
        <f t="shared" si="67"/>
        <v>{{5,1,1,6025620,0}|</v>
      </c>
      <c r="CU324" t="str">
        <f t="shared" si="67"/>
        <v>{5,1,2,11760000,0}|</v>
      </c>
      <c r="CV324" t="str">
        <f t="shared" si="67"/>
        <v>{5,1,3,252470149,3}}</v>
      </c>
    </row>
    <row r="325" spans="50:100" x14ac:dyDescent="0.15">
      <c r="AX325">
        <v>319</v>
      </c>
      <c r="AZ325">
        <f t="shared" si="68"/>
        <v>3</v>
      </c>
      <c r="BA325">
        <f t="shared" si="68"/>
        <v>0.42857142857142855</v>
      </c>
      <c r="BB325">
        <f t="shared" si="68"/>
        <v>1</v>
      </c>
      <c r="BC325">
        <f t="shared" si="68"/>
        <v>3</v>
      </c>
      <c r="BE325">
        <v>500</v>
      </c>
      <c r="BF325">
        <v>500</v>
      </c>
      <c r="BG325">
        <v>500</v>
      </c>
      <c r="BH325">
        <v>500</v>
      </c>
      <c r="BN325">
        <f>'sheet1 (2)'!Y324</f>
        <v>59435680</v>
      </c>
      <c r="BO325">
        <f>'sheet1 (2)'!Z324</f>
        <v>135625000</v>
      </c>
      <c r="BP325">
        <f>'sheet1 (2)'!AA324</f>
        <v>2911672108</v>
      </c>
      <c r="BR325">
        <f t="shared" si="58"/>
        <v>5943568</v>
      </c>
      <c r="BS325">
        <f t="shared" si="58"/>
        <v>13562500</v>
      </c>
      <c r="BT325">
        <f t="shared" si="58"/>
        <v>291167210</v>
      </c>
      <c r="BV325">
        <f t="shared" si="59"/>
        <v>5943568</v>
      </c>
      <c r="BW325">
        <f t="shared" si="59"/>
        <v>13562500</v>
      </c>
      <c r="BX325">
        <f t="shared" si="59"/>
        <v>291167210</v>
      </c>
      <c r="BZ325">
        <f t="shared" si="60"/>
        <v>5943568</v>
      </c>
      <c r="CA325">
        <f t="shared" si="60"/>
        <v>13562500</v>
      </c>
      <c r="CB325">
        <f t="shared" si="60"/>
        <v>291167210</v>
      </c>
      <c r="CD325">
        <f t="shared" si="61"/>
        <v>5943568</v>
      </c>
      <c r="CE325">
        <f t="shared" si="61"/>
        <v>13562500</v>
      </c>
      <c r="CF325">
        <f t="shared" si="61"/>
        <v>291167210</v>
      </c>
      <c r="CH325" t="str">
        <f t="shared" si="67"/>
        <v>{{5,1,1,5943568,0}|</v>
      </c>
      <c r="CI325" t="str">
        <f t="shared" si="67"/>
        <v>{5,1,2,13562500,0}|</v>
      </c>
      <c r="CJ325" t="str">
        <f t="shared" si="67"/>
        <v>{5,1,3,291167210,3}}</v>
      </c>
      <c r="CK325" t="str">
        <f t="shared" si="67"/>
        <v/>
      </c>
      <c r="CL325" t="str">
        <f t="shared" si="67"/>
        <v>{{5,1,1,5943568,0}|</v>
      </c>
      <c r="CM325" t="str">
        <f t="shared" si="67"/>
        <v>{5,1,2,13562500,0}|</v>
      </c>
      <c r="CN325" t="str">
        <f t="shared" si="67"/>
        <v>{5,1,3,291167210,3}}</v>
      </c>
      <c r="CO325" t="str">
        <f t="shared" si="67"/>
        <v/>
      </c>
      <c r="CP325" t="str">
        <f t="shared" si="67"/>
        <v>{{5,1,1,5943568,0}|</v>
      </c>
      <c r="CQ325" t="str">
        <f t="shared" si="67"/>
        <v>{5,1,2,13562500,0}|</v>
      </c>
      <c r="CR325" t="str">
        <f t="shared" si="67"/>
        <v>{5,1,3,291167210,3}}</v>
      </c>
      <c r="CS325" t="str">
        <f t="shared" si="67"/>
        <v/>
      </c>
      <c r="CT325" t="str">
        <f t="shared" si="67"/>
        <v>{{5,1,1,5943568,0}|</v>
      </c>
      <c r="CU325" t="str">
        <f t="shared" si="67"/>
        <v>{5,1,2,13562500,0}|</v>
      </c>
      <c r="CV325" t="str">
        <f t="shared" si="67"/>
        <v>{5,1,3,291167210,3}}</v>
      </c>
    </row>
    <row r="326" spans="50:100" x14ac:dyDescent="0.15">
      <c r="AX326">
        <v>320</v>
      </c>
      <c r="AZ326">
        <f t="shared" si="68"/>
        <v>1.5</v>
      </c>
      <c r="BA326">
        <f t="shared" si="68"/>
        <v>1</v>
      </c>
      <c r="BB326">
        <f t="shared" si="68"/>
        <v>0.75</v>
      </c>
      <c r="BC326">
        <f t="shared" si="68"/>
        <v>1</v>
      </c>
      <c r="BE326">
        <v>500</v>
      </c>
      <c r="BF326">
        <v>500</v>
      </c>
      <c r="BG326">
        <v>500</v>
      </c>
      <c r="BH326">
        <v>500</v>
      </c>
      <c r="BN326">
        <f>'sheet1 (2)'!Y325</f>
        <v>94568104</v>
      </c>
      <c r="BO326">
        <f>'sheet1 (2)'!Z325</f>
        <v>154560000</v>
      </c>
      <c r="BP326">
        <f>'sheet1 (2)'!AA325</f>
        <v>3318179104</v>
      </c>
      <c r="BR326">
        <f t="shared" si="58"/>
        <v>9456810</v>
      </c>
      <c r="BS326">
        <f t="shared" si="58"/>
        <v>15456000</v>
      </c>
      <c r="BT326">
        <f t="shared" si="58"/>
        <v>331817910</v>
      </c>
      <c r="BV326">
        <f t="shared" si="59"/>
        <v>9456810</v>
      </c>
      <c r="BW326">
        <f t="shared" si="59"/>
        <v>15456000</v>
      </c>
      <c r="BX326">
        <f t="shared" si="59"/>
        <v>331817910</v>
      </c>
      <c r="BZ326">
        <f t="shared" si="60"/>
        <v>9456810</v>
      </c>
      <c r="CA326">
        <f t="shared" si="60"/>
        <v>15456000</v>
      </c>
      <c r="CB326">
        <f t="shared" si="60"/>
        <v>331817910</v>
      </c>
      <c r="CD326">
        <f t="shared" si="61"/>
        <v>9456810</v>
      </c>
      <c r="CE326">
        <f t="shared" si="61"/>
        <v>15456000</v>
      </c>
      <c r="CF326">
        <f t="shared" si="61"/>
        <v>331817910</v>
      </c>
      <c r="CH326" t="str">
        <f t="shared" si="67"/>
        <v>{{5,1,1,9456810,0}|</v>
      </c>
      <c r="CI326" t="str">
        <f t="shared" si="67"/>
        <v>{5,1,2,15456000,0}|</v>
      </c>
      <c r="CJ326" t="str">
        <f t="shared" si="67"/>
        <v>{5,1,3,331817910,3}}</v>
      </c>
      <c r="CK326" t="str">
        <f t="shared" si="67"/>
        <v/>
      </c>
      <c r="CL326" t="str">
        <f t="shared" si="67"/>
        <v>{{5,1,1,9456810,0}|</v>
      </c>
      <c r="CM326" t="str">
        <f t="shared" si="67"/>
        <v>{5,1,2,15456000,0}|</v>
      </c>
      <c r="CN326" t="str">
        <f t="shared" si="67"/>
        <v>{5,1,3,331817910,3}}</v>
      </c>
      <c r="CO326" t="str">
        <f t="shared" si="67"/>
        <v/>
      </c>
      <c r="CP326" t="str">
        <f t="shared" si="67"/>
        <v>{{5,1,1,9456810,0}|</v>
      </c>
      <c r="CQ326" t="str">
        <f t="shared" si="67"/>
        <v>{5,1,2,15456000,0}|</v>
      </c>
      <c r="CR326" t="str">
        <f t="shared" si="67"/>
        <v>{5,1,3,331817910,3}}</v>
      </c>
      <c r="CS326" t="str">
        <f t="shared" si="67"/>
        <v/>
      </c>
      <c r="CT326" t="str">
        <f t="shared" si="67"/>
        <v>{{5,1,1,9456810,0}|</v>
      </c>
      <c r="CU326" t="str">
        <f t="shared" si="67"/>
        <v>{5,1,2,15456000,0}|</v>
      </c>
      <c r="CV326" t="str">
        <f t="shared" si="67"/>
        <v>{5,1,3,331817910,3}}</v>
      </c>
    </row>
    <row r="327" spans="50:100" x14ac:dyDescent="0.15">
      <c r="AX327">
        <v>321</v>
      </c>
      <c r="AZ327">
        <f t="shared" si="68"/>
        <v>0.75</v>
      </c>
      <c r="BA327">
        <f t="shared" si="68"/>
        <v>1</v>
      </c>
      <c r="BB327">
        <f t="shared" si="68"/>
        <v>1</v>
      </c>
      <c r="BC327">
        <f t="shared" si="68"/>
        <v>1.5</v>
      </c>
      <c r="BE327">
        <v>500</v>
      </c>
      <c r="BF327">
        <v>500</v>
      </c>
      <c r="BG327">
        <v>500</v>
      </c>
      <c r="BH327">
        <v>500</v>
      </c>
      <c r="BN327">
        <f>'sheet1 (2)'!Y326</f>
        <v>106458245</v>
      </c>
      <c r="BO327">
        <f>'sheet1 (2)'!Z326</f>
        <v>162624000</v>
      </c>
      <c r="BP327">
        <f>'sheet1 (2)'!AA326</f>
        <v>3491301492</v>
      </c>
      <c r="BR327">
        <f t="shared" si="58"/>
        <v>10645824</v>
      </c>
      <c r="BS327">
        <f t="shared" si="58"/>
        <v>16262400</v>
      </c>
      <c r="BT327">
        <f t="shared" si="58"/>
        <v>349130149</v>
      </c>
      <c r="BV327">
        <f t="shared" si="59"/>
        <v>10645824</v>
      </c>
      <c r="BW327">
        <f t="shared" si="59"/>
        <v>16262400</v>
      </c>
      <c r="BX327">
        <f t="shared" si="59"/>
        <v>349130149</v>
      </c>
      <c r="BZ327">
        <f t="shared" si="60"/>
        <v>10645824</v>
      </c>
      <c r="CA327">
        <f t="shared" si="60"/>
        <v>16262400</v>
      </c>
      <c r="CB327">
        <f t="shared" si="60"/>
        <v>349130149</v>
      </c>
      <c r="CD327">
        <f t="shared" si="61"/>
        <v>10645824</v>
      </c>
      <c r="CE327">
        <f t="shared" si="61"/>
        <v>16262400</v>
      </c>
      <c r="CF327">
        <f t="shared" si="61"/>
        <v>349130149</v>
      </c>
      <c r="CH327" t="str">
        <f t="shared" si="67"/>
        <v>{{5,1,1,10645824,0}|</v>
      </c>
      <c r="CI327" t="str">
        <f t="shared" si="67"/>
        <v>{5,1,2,16262400,0}|</v>
      </c>
      <c r="CJ327" t="str">
        <f t="shared" si="67"/>
        <v>{5,1,3,349130149,3}}</v>
      </c>
      <c r="CK327" t="str">
        <f t="shared" si="67"/>
        <v/>
      </c>
      <c r="CL327" t="str">
        <f t="shared" si="67"/>
        <v>{{5,1,1,10645824,0}|</v>
      </c>
      <c r="CM327" t="str">
        <f t="shared" si="67"/>
        <v>{5,1,2,16262400,0}|</v>
      </c>
      <c r="CN327" t="str">
        <f t="shared" si="67"/>
        <v>{5,1,3,349130149,3}}</v>
      </c>
      <c r="CO327" t="str">
        <f t="shared" si="67"/>
        <v/>
      </c>
      <c r="CP327" t="str">
        <f t="shared" si="67"/>
        <v>{{5,1,1,10645824,0}|</v>
      </c>
      <c r="CQ327" t="str">
        <f t="shared" si="67"/>
        <v>{5,1,2,16262400,0}|</v>
      </c>
      <c r="CR327" t="str">
        <f t="shared" si="67"/>
        <v>{5,1,3,349130149,3}}</v>
      </c>
      <c r="CS327" t="str">
        <f t="shared" si="67"/>
        <v/>
      </c>
      <c r="CT327" t="str">
        <f t="shared" si="67"/>
        <v>{{5,1,1,10645824,0}|</v>
      </c>
      <c r="CU327" t="str">
        <f t="shared" si="67"/>
        <v>{5,1,2,16262400,0}|</v>
      </c>
      <c r="CV327" t="str">
        <f t="shared" si="67"/>
        <v>{5,1,3,349130149,3}}</v>
      </c>
    </row>
    <row r="328" spans="50:100" x14ac:dyDescent="0.15">
      <c r="AX328">
        <v>322</v>
      </c>
      <c r="AZ328">
        <f t="shared" si="68"/>
        <v>1.5</v>
      </c>
      <c r="BA328">
        <f t="shared" si="68"/>
        <v>0.6</v>
      </c>
      <c r="BB328">
        <f t="shared" si="68"/>
        <v>1.5</v>
      </c>
      <c r="BC328">
        <f t="shared" si="68"/>
        <v>1</v>
      </c>
      <c r="BE328">
        <v>500</v>
      </c>
      <c r="BF328">
        <v>500</v>
      </c>
      <c r="BG328">
        <v>500</v>
      </c>
      <c r="BH328">
        <v>500</v>
      </c>
      <c r="BN328">
        <f>'sheet1 (2)'!Y327</f>
        <v>6131417</v>
      </c>
      <c r="BO328">
        <f>'sheet1 (2)'!Z327</f>
        <v>784000</v>
      </c>
      <c r="BP328">
        <f>'sheet1 (2)'!AA327</f>
        <v>16831343</v>
      </c>
      <c r="BR328">
        <f t="shared" ref="BR328:BT391" si="69">INT(BN328/5*$BE328/1000)</f>
        <v>613141</v>
      </c>
      <c r="BS328">
        <f t="shared" si="69"/>
        <v>78400</v>
      </c>
      <c r="BT328">
        <f t="shared" si="69"/>
        <v>1683134</v>
      </c>
      <c r="BV328">
        <f t="shared" ref="BV328:BX391" si="70">INT(BN328/5*$BF328/1000)</f>
        <v>613141</v>
      </c>
      <c r="BW328">
        <f t="shared" si="70"/>
        <v>78400</v>
      </c>
      <c r="BX328">
        <f t="shared" si="70"/>
        <v>1683134</v>
      </c>
      <c r="BZ328">
        <f t="shared" ref="BZ328:CB391" si="71">INT(BN328/5*$BG328/1000)</f>
        <v>613141</v>
      </c>
      <c r="CA328">
        <f t="shared" si="71"/>
        <v>78400</v>
      </c>
      <c r="CB328">
        <f t="shared" si="71"/>
        <v>1683134</v>
      </c>
      <c r="CD328">
        <f t="shared" ref="CD328:CF391" si="72">INT(BN328/5*$BH328/1000)</f>
        <v>613141</v>
      </c>
      <c r="CE328">
        <f t="shared" si="72"/>
        <v>78400</v>
      </c>
      <c r="CF328">
        <f t="shared" si="72"/>
        <v>1683134</v>
      </c>
      <c r="CH328" t="str">
        <f t="shared" ref="CH328:CV344" si="73">BR$6&amp;BR328&amp;BR$5</f>
        <v>{{5,1,1,613141,0}|</v>
      </c>
      <c r="CI328" t="str">
        <f t="shared" si="73"/>
        <v>{5,1,2,78400,0}|</v>
      </c>
      <c r="CJ328" t="str">
        <f t="shared" si="73"/>
        <v>{5,1,3,1683134,3}}</v>
      </c>
      <c r="CK328" t="str">
        <f t="shared" si="73"/>
        <v/>
      </c>
      <c r="CL328" t="str">
        <f t="shared" si="73"/>
        <v>{{5,1,1,613141,0}|</v>
      </c>
      <c r="CM328" t="str">
        <f t="shared" si="73"/>
        <v>{5,1,2,78400,0}|</v>
      </c>
      <c r="CN328" t="str">
        <f t="shared" si="73"/>
        <v>{5,1,3,1683134,3}}</v>
      </c>
      <c r="CO328" t="str">
        <f t="shared" si="73"/>
        <v/>
      </c>
      <c r="CP328" t="str">
        <f t="shared" si="73"/>
        <v>{{5,1,1,613141,0}|</v>
      </c>
      <c r="CQ328" t="str">
        <f t="shared" si="73"/>
        <v>{5,1,2,78400,0}|</v>
      </c>
      <c r="CR328" t="str">
        <f t="shared" si="73"/>
        <v>{5,1,3,1683134,3}}</v>
      </c>
      <c r="CS328" t="str">
        <f t="shared" si="73"/>
        <v/>
      </c>
      <c r="CT328" t="str">
        <f t="shared" si="73"/>
        <v>{{5,1,1,613141,0}|</v>
      </c>
      <c r="CU328" t="str">
        <f t="shared" si="73"/>
        <v>{5,1,2,78400,0}|</v>
      </c>
      <c r="CV328" t="str">
        <f t="shared" si="73"/>
        <v>{5,1,3,1683134,3}}</v>
      </c>
    </row>
    <row r="329" spans="50:100" x14ac:dyDescent="0.15">
      <c r="AX329">
        <v>323</v>
      </c>
      <c r="AZ329">
        <f t="shared" si="68"/>
        <v>1.5</v>
      </c>
      <c r="BA329">
        <f t="shared" si="68"/>
        <v>0.6</v>
      </c>
      <c r="BB329">
        <f t="shared" si="68"/>
        <v>3</v>
      </c>
      <c r="BC329">
        <f t="shared" si="68"/>
        <v>0.75</v>
      </c>
      <c r="BE329">
        <v>500</v>
      </c>
      <c r="BF329">
        <v>500</v>
      </c>
      <c r="BG329">
        <v>500</v>
      </c>
      <c r="BH329">
        <v>500</v>
      </c>
      <c r="BN329">
        <f>'sheet1 (2)'!Y328</f>
        <v>7453880</v>
      </c>
      <c r="BO329">
        <f>'sheet1 (2)'!Z328</f>
        <v>716100</v>
      </c>
      <c r="BP329">
        <f>'sheet1 (2)'!AA328</f>
        <v>15373628</v>
      </c>
      <c r="BR329">
        <f t="shared" si="69"/>
        <v>745388</v>
      </c>
      <c r="BS329">
        <f t="shared" si="69"/>
        <v>71610</v>
      </c>
      <c r="BT329">
        <f t="shared" si="69"/>
        <v>1537362</v>
      </c>
      <c r="BV329">
        <f t="shared" si="70"/>
        <v>745388</v>
      </c>
      <c r="BW329">
        <f t="shared" si="70"/>
        <v>71610</v>
      </c>
      <c r="BX329">
        <f t="shared" si="70"/>
        <v>1537362</v>
      </c>
      <c r="BZ329">
        <f t="shared" si="71"/>
        <v>745388</v>
      </c>
      <c r="CA329">
        <f t="shared" si="71"/>
        <v>71610</v>
      </c>
      <c r="CB329">
        <f t="shared" si="71"/>
        <v>1537362</v>
      </c>
      <c r="CD329">
        <f t="shared" si="72"/>
        <v>745388</v>
      </c>
      <c r="CE329">
        <f t="shared" si="72"/>
        <v>71610</v>
      </c>
      <c r="CF329">
        <f t="shared" si="72"/>
        <v>1537362</v>
      </c>
      <c r="CH329" t="str">
        <f t="shared" si="73"/>
        <v>{{5,1,1,745388,0}|</v>
      </c>
      <c r="CI329" t="str">
        <f t="shared" si="73"/>
        <v>{5,1,2,71610,0}|</v>
      </c>
      <c r="CJ329" t="str">
        <f t="shared" si="73"/>
        <v>{5,1,3,1537362,3}}</v>
      </c>
      <c r="CK329" t="str">
        <f t="shared" si="73"/>
        <v/>
      </c>
      <c r="CL329" t="str">
        <f t="shared" si="73"/>
        <v>{{5,1,1,745388,0}|</v>
      </c>
      <c r="CM329" t="str">
        <f t="shared" si="73"/>
        <v>{5,1,2,71610,0}|</v>
      </c>
      <c r="CN329" t="str">
        <f t="shared" si="73"/>
        <v>{5,1,3,1537362,3}}</v>
      </c>
      <c r="CO329" t="str">
        <f t="shared" si="73"/>
        <v/>
      </c>
      <c r="CP329" t="str">
        <f t="shared" si="73"/>
        <v>{{5,1,1,745388,0}|</v>
      </c>
      <c r="CQ329" t="str">
        <f t="shared" si="73"/>
        <v>{5,1,2,71610,0}|</v>
      </c>
      <c r="CR329" t="str">
        <f t="shared" si="73"/>
        <v>{5,1,3,1537362,3}}</v>
      </c>
      <c r="CS329" t="str">
        <f t="shared" si="73"/>
        <v/>
      </c>
      <c r="CT329" t="str">
        <f t="shared" si="73"/>
        <v>{{5,1,1,745388,0}|</v>
      </c>
      <c r="CU329" t="str">
        <f t="shared" si="73"/>
        <v>{5,1,2,71610,0}|</v>
      </c>
      <c r="CV329" t="str">
        <f t="shared" si="73"/>
        <v>{5,1,3,1537362,3}}</v>
      </c>
    </row>
    <row r="330" spans="50:100" x14ac:dyDescent="0.15">
      <c r="AX330">
        <v>324</v>
      </c>
      <c r="AZ330">
        <f t="shared" si="68"/>
        <v>1</v>
      </c>
      <c r="BA330">
        <f t="shared" si="68"/>
        <v>0.42857142857142855</v>
      </c>
      <c r="BB330">
        <f t="shared" si="68"/>
        <v>0</v>
      </c>
      <c r="BC330">
        <f t="shared" si="68"/>
        <v>1.5</v>
      </c>
      <c r="BE330">
        <v>500</v>
      </c>
      <c r="BF330">
        <v>500</v>
      </c>
      <c r="BG330">
        <v>500</v>
      </c>
      <c r="BH330">
        <v>500</v>
      </c>
      <c r="BN330">
        <f>'sheet1 (2)'!Y329</f>
        <v>13465074</v>
      </c>
      <c r="BO330">
        <f>'sheet1 (2)'!Z329</f>
        <v>1136800</v>
      </c>
      <c r="BP330">
        <f>'sheet1 (2)'!AA329</f>
        <v>24405447</v>
      </c>
      <c r="BR330">
        <f t="shared" si="69"/>
        <v>1346507</v>
      </c>
      <c r="BS330">
        <f t="shared" si="69"/>
        <v>113680</v>
      </c>
      <c r="BT330">
        <f t="shared" si="69"/>
        <v>2440544</v>
      </c>
      <c r="BV330">
        <f t="shared" si="70"/>
        <v>1346507</v>
      </c>
      <c r="BW330">
        <f t="shared" si="70"/>
        <v>113680</v>
      </c>
      <c r="BX330">
        <f t="shared" si="70"/>
        <v>2440544</v>
      </c>
      <c r="BZ330">
        <f t="shared" si="71"/>
        <v>1346507</v>
      </c>
      <c r="CA330">
        <f t="shared" si="71"/>
        <v>113680</v>
      </c>
      <c r="CB330">
        <f t="shared" si="71"/>
        <v>2440544</v>
      </c>
      <c r="CD330">
        <f t="shared" si="72"/>
        <v>1346507</v>
      </c>
      <c r="CE330">
        <f t="shared" si="72"/>
        <v>113680</v>
      </c>
      <c r="CF330">
        <f t="shared" si="72"/>
        <v>2440544</v>
      </c>
      <c r="CH330" t="str">
        <f t="shared" si="73"/>
        <v>{{5,1,1,1346507,0}|</v>
      </c>
      <c r="CI330" t="str">
        <f t="shared" si="73"/>
        <v>{5,1,2,113680,0}|</v>
      </c>
      <c r="CJ330" t="str">
        <f t="shared" si="73"/>
        <v>{5,1,3,2440544,3}}</v>
      </c>
      <c r="CK330" t="str">
        <f t="shared" si="73"/>
        <v/>
      </c>
      <c r="CL330" t="str">
        <f t="shared" si="73"/>
        <v>{{5,1,1,1346507,0}|</v>
      </c>
      <c r="CM330" t="str">
        <f t="shared" si="73"/>
        <v>{5,1,2,113680,0}|</v>
      </c>
      <c r="CN330" t="str">
        <f t="shared" si="73"/>
        <v>{5,1,3,2440544,3}}</v>
      </c>
      <c r="CO330" t="str">
        <f t="shared" si="73"/>
        <v/>
      </c>
      <c r="CP330" t="str">
        <f t="shared" si="73"/>
        <v>{{5,1,1,1346507,0}|</v>
      </c>
      <c r="CQ330" t="str">
        <f t="shared" si="73"/>
        <v>{5,1,2,113680,0}|</v>
      </c>
      <c r="CR330" t="str">
        <f t="shared" si="73"/>
        <v>{5,1,3,2440544,3}}</v>
      </c>
      <c r="CS330" t="str">
        <f t="shared" si="73"/>
        <v/>
      </c>
      <c r="CT330" t="str">
        <f t="shared" si="73"/>
        <v>{{5,1,1,1346507,0}|</v>
      </c>
      <c r="CU330" t="str">
        <f t="shared" si="73"/>
        <v>{5,1,2,113680,0}|</v>
      </c>
      <c r="CV330" t="str">
        <f t="shared" si="73"/>
        <v>{5,1,3,2440544,3}}</v>
      </c>
    </row>
    <row r="331" spans="50:100" x14ac:dyDescent="0.15">
      <c r="AX331">
        <v>325</v>
      </c>
      <c r="AZ331">
        <f t="shared" si="68"/>
        <v>1.5</v>
      </c>
      <c r="BA331">
        <f t="shared" si="68"/>
        <v>0.6</v>
      </c>
      <c r="BB331">
        <f t="shared" si="68"/>
        <v>0.75</v>
      </c>
      <c r="BC331">
        <f t="shared" si="68"/>
        <v>3</v>
      </c>
      <c r="BE331">
        <v>500</v>
      </c>
      <c r="BF331">
        <v>500</v>
      </c>
      <c r="BG331">
        <v>500</v>
      </c>
      <c r="BH331">
        <v>500</v>
      </c>
      <c r="BN331">
        <f>'sheet1 (2)'!Y330</f>
        <v>21895773</v>
      </c>
      <c r="BO331">
        <f>'sheet1 (2)'!Z330</f>
        <v>9656500</v>
      </c>
      <c r="BP331">
        <f>'sheet1 (2)'!AA330</f>
        <v>207311053</v>
      </c>
      <c r="BR331">
        <f t="shared" si="69"/>
        <v>2189577</v>
      </c>
      <c r="BS331">
        <f t="shared" si="69"/>
        <v>965650</v>
      </c>
      <c r="BT331">
        <f t="shared" si="69"/>
        <v>20731105</v>
      </c>
      <c r="BV331">
        <f t="shared" si="70"/>
        <v>2189577</v>
      </c>
      <c r="BW331">
        <f t="shared" si="70"/>
        <v>965650</v>
      </c>
      <c r="BX331">
        <f t="shared" si="70"/>
        <v>20731105</v>
      </c>
      <c r="BZ331">
        <f t="shared" si="71"/>
        <v>2189577</v>
      </c>
      <c r="CA331">
        <f t="shared" si="71"/>
        <v>965650</v>
      </c>
      <c r="CB331">
        <f t="shared" si="71"/>
        <v>20731105</v>
      </c>
      <c r="CD331">
        <f t="shared" si="72"/>
        <v>2189577</v>
      </c>
      <c r="CE331">
        <f t="shared" si="72"/>
        <v>965650</v>
      </c>
      <c r="CF331">
        <f t="shared" si="72"/>
        <v>20731105</v>
      </c>
      <c r="CH331" t="str">
        <f t="shared" si="73"/>
        <v>{{5,1,1,2189577,0}|</v>
      </c>
      <c r="CI331" t="str">
        <f t="shared" si="73"/>
        <v>{5,1,2,965650,0}|</v>
      </c>
      <c r="CJ331" t="str">
        <f t="shared" si="73"/>
        <v>{5,1,3,20731105,3}}</v>
      </c>
      <c r="CK331" t="str">
        <f t="shared" si="73"/>
        <v/>
      </c>
      <c r="CL331" t="str">
        <f t="shared" si="73"/>
        <v>{{5,1,1,2189577,0}|</v>
      </c>
      <c r="CM331" t="str">
        <f t="shared" si="73"/>
        <v>{5,1,2,965650,0}|</v>
      </c>
      <c r="CN331" t="str">
        <f t="shared" si="73"/>
        <v>{5,1,3,20731105,3}}</v>
      </c>
      <c r="CO331" t="str">
        <f t="shared" si="73"/>
        <v/>
      </c>
      <c r="CP331" t="str">
        <f t="shared" si="73"/>
        <v>{{5,1,1,2189577,0}|</v>
      </c>
      <c r="CQ331" t="str">
        <f t="shared" si="73"/>
        <v>{5,1,2,965650,0}|</v>
      </c>
      <c r="CR331" t="str">
        <f t="shared" si="73"/>
        <v>{5,1,3,20731105,3}}</v>
      </c>
      <c r="CS331" t="str">
        <f t="shared" si="73"/>
        <v/>
      </c>
      <c r="CT331" t="str">
        <f t="shared" si="73"/>
        <v>{{5,1,1,2189577,0}|</v>
      </c>
      <c r="CU331" t="str">
        <f t="shared" si="73"/>
        <v>{5,1,2,965650,0}|</v>
      </c>
      <c r="CV331" t="str">
        <f t="shared" si="73"/>
        <v>{5,1,3,20731105,3}}</v>
      </c>
    </row>
    <row r="332" spans="50:100" x14ac:dyDescent="0.15">
      <c r="AX332">
        <v>326</v>
      </c>
      <c r="AZ332">
        <f t="shared" si="68"/>
        <v>3</v>
      </c>
      <c r="BA332">
        <f t="shared" si="68"/>
        <v>0.75</v>
      </c>
      <c r="BB332">
        <f t="shared" si="68"/>
        <v>1</v>
      </c>
      <c r="BC332">
        <f t="shared" si="68"/>
        <v>0.75</v>
      </c>
      <c r="BE332">
        <v>500</v>
      </c>
      <c r="BF332">
        <v>500</v>
      </c>
      <c r="BG332">
        <v>500</v>
      </c>
      <c r="BH332">
        <v>500</v>
      </c>
      <c r="BN332">
        <f>'sheet1 (2)'!Y331</f>
        <v>34239760</v>
      </c>
      <c r="BO332">
        <f>'sheet1 (2)'!Z331</f>
        <v>11760000</v>
      </c>
      <c r="BP332">
        <f>'sheet1 (2)'!AA331</f>
        <v>252470149</v>
      </c>
      <c r="BR332">
        <f t="shared" si="69"/>
        <v>3423976</v>
      </c>
      <c r="BS332">
        <f t="shared" si="69"/>
        <v>1176000</v>
      </c>
      <c r="BT332">
        <f t="shared" si="69"/>
        <v>25247014</v>
      </c>
      <c r="BV332">
        <f t="shared" si="70"/>
        <v>3423976</v>
      </c>
      <c r="BW332">
        <f t="shared" si="70"/>
        <v>1176000</v>
      </c>
      <c r="BX332">
        <f t="shared" si="70"/>
        <v>25247014</v>
      </c>
      <c r="BZ332">
        <f t="shared" si="71"/>
        <v>3423976</v>
      </c>
      <c r="CA332">
        <f t="shared" si="71"/>
        <v>1176000</v>
      </c>
      <c r="CB332">
        <f t="shared" si="71"/>
        <v>25247014</v>
      </c>
      <c r="CD332">
        <f t="shared" si="72"/>
        <v>3423976</v>
      </c>
      <c r="CE332">
        <f t="shared" si="72"/>
        <v>1176000</v>
      </c>
      <c r="CF332">
        <f t="shared" si="72"/>
        <v>25247014</v>
      </c>
      <c r="CH332" t="str">
        <f t="shared" si="73"/>
        <v>{{5,1,1,3423976,0}|</v>
      </c>
      <c r="CI332" t="str">
        <f t="shared" si="73"/>
        <v>{5,1,2,1176000,0}|</v>
      </c>
      <c r="CJ332" t="str">
        <f t="shared" si="73"/>
        <v>{5,1,3,25247014,3}}</v>
      </c>
      <c r="CK332" t="str">
        <f t="shared" si="73"/>
        <v/>
      </c>
      <c r="CL332" t="str">
        <f t="shared" si="73"/>
        <v>{{5,1,1,3423976,0}|</v>
      </c>
      <c r="CM332" t="str">
        <f t="shared" si="73"/>
        <v>{5,1,2,1176000,0}|</v>
      </c>
      <c r="CN332" t="str">
        <f t="shared" si="73"/>
        <v>{5,1,3,25247014,3}}</v>
      </c>
      <c r="CO332" t="str">
        <f t="shared" si="73"/>
        <v/>
      </c>
      <c r="CP332" t="str">
        <f t="shared" si="73"/>
        <v>{{5,1,1,3423976,0}|</v>
      </c>
      <c r="CQ332" t="str">
        <f t="shared" si="73"/>
        <v>{5,1,2,1176000,0}|</v>
      </c>
      <c r="CR332" t="str">
        <f t="shared" si="73"/>
        <v>{5,1,3,25247014,3}}</v>
      </c>
      <c r="CS332" t="str">
        <f t="shared" si="73"/>
        <v/>
      </c>
      <c r="CT332" t="str">
        <f t="shared" si="73"/>
        <v>{{5,1,1,3423976,0}|</v>
      </c>
      <c r="CU332" t="str">
        <f t="shared" si="73"/>
        <v>{5,1,2,1176000,0}|</v>
      </c>
      <c r="CV332" t="str">
        <f t="shared" si="73"/>
        <v>{5,1,3,25247014,3}}</v>
      </c>
    </row>
    <row r="333" spans="50:100" x14ac:dyDescent="0.15">
      <c r="AX333">
        <v>327</v>
      </c>
      <c r="AZ333">
        <f t="shared" si="68"/>
        <v>1</v>
      </c>
      <c r="BA333">
        <f t="shared" si="68"/>
        <v>1</v>
      </c>
      <c r="BB333">
        <f t="shared" si="68"/>
        <v>0.75</v>
      </c>
      <c r="BC333">
        <f t="shared" si="68"/>
        <v>1.5</v>
      </c>
      <c r="BE333">
        <v>500</v>
      </c>
      <c r="BF333">
        <v>500</v>
      </c>
      <c r="BG333">
        <v>500</v>
      </c>
      <c r="BH333">
        <v>500</v>
      </c>
      <c r="BN333">
        <f>'sheet1 (2)'!Y332</f>
        <v>78172572</v>
      </c>
      <c r="BO333">
        <f>'sheet1 (2)'!Z332</f>
        <v>75516000</v>
      </c>
      <c r="BP333">
        <f>'sheet1 (2)'!AA332</f>
        <v>1621219029</v>
      </c>
      <c r="BR333">
        <f t="shared" si="69"/>
        <v>7817257</v>
      </c>
      <c r="BS333">
        <f t="shared" si="69"/>
        <v>7551600</v>
      </c>
      <c r="BT333">
        <f t="shared" si="69"/>
        <v>162121902</v>
      </c>
      <c r="BV333">
        <f t="shared" si="70"/>
        <v>7817257</v>
      </c>
      <c r="BW333">
        <f t="shared" si="70"/>
        <v>7551600</v>
      </c>
      <c r="BX333">
        <f t="shared" si="70"/>
        <v>162121902</v>
      </c>
      <c r="BZ333">
        <f t="shared" si="71"/>
        <v>7817257</v>
      </c>
      <c r="CA333">
        <f t="shared" si="71"/>
        <v>7551600</v>
      </c>
      <c r="CB333">
        <f t="shared" si="71"/>
        <v>162121902</v>
      </c>
      <c r="CD333">
        <f t="shared" si="72"/>
        <v>7817257</v>
      </c>
      <c r="CE333">
        <f t="shared" si="72"/>
        <v>7551600</v>
      </c>
      <c r="CF333">
        <f t="shared" si="72"/>
        <v>162121902</v>
      </c>
      <c r="CH333" t="str">
        <f t="shared" si="73"/>
        <v>{{5,1,1,7817257,0}|</v>
      </c>
      <c r="CI333" t="str">
        <f t="shared" si="73"/>
        <v>{5,1,2,7551600,0}|</v>
      </c>
      <c r="CJ333" t="str">
        <f t="shared" si="73"/>
        <v>{5,1,3,162121902,3}}</v>
      </c>
      <c r="CK333" t="str">
        <f t="shared" si="73"/>
        <v/>
      </c>
      <c r="CL333" t="str">
        <f t="shared" si="73"/>
        <v>{{5,1,1,7817257,0}|</v>
      </c>
      <c r="CM333" t="str">
        <f t="shared" si="73"/>
        <v>{5,1,2,7551600,0}|</v>
      </c>
      <c r="CN333" t="str">
        <f t="shared" si="73"/>
        <v>{5,1,3,162121902,3}}</v>
      </c>
      <c r="CO333" t="str">
        <f t="shared" si="73"/>
        <v/>
      </c>
      <c r="CP333" t="str">
        <f t="shared" si="73"/>
        <v>{{5,1,1,7817257,0}|</v>
      </c>
      <c r="CQ333" t="str">
        <f t="shared" si="73"/>
        <v>{5,1,2,7551600,0}|</v>
      </c>
      <c r="CR333" t="str">
        <f t="shared" si="73"/>
        <v>{5,1,3,162121902,3}}</v>
      </c>
      <c r="CS333" t="str">
        <f t="shared" si="73"/>
        <v/>
      </c>
      <c r="CT333" t="str">
        <f t="shared" si="73"/>
        <v>{{5,1,1,7817257,0}|</v>
      </c>
      <c r="CU333" t="str">
        <f t="shared" si="73"/>
        <v>{5,1,2,7551600,0}|</v>
      </c>
      <c r="CV333" t="str">
        <f t="shared" si="73"/>
        <v>{5,1,3,162121902,3}}</v>
      </c>
    </row>
    <row r="334" spans="50:100" x14ac:dyDescent="0.15">
      <c r="AX334">
        <v>328</v>
      </c>
      <c r="AZ334">
        <f t="shared" si="68"/>
        <v>1</v>
      </c>
      <c r="BA334">
        <f t="shared" si="68"/>
        <v>1</v>
      </c>
      <c r="BB334">
        <f t="shared" si="68"/>
        <v>1</v>
      </c>
      <c r="BC334">
        <f t="shared" si="68"/>
        <v>1</v>
      </c>
      <c r="BE334">
        <v>500</v>
      </c>
      <c r="BF334">
        <v>500</v>
      </c>
      <c r="BG334">
        <v>500</v>
      </c>
      <c r="BH334">
        <v>500</v>
      </c>
      <c r="BN334">
        <f>'sheet1 (2)'!Y333</f>
        <v>81379544</v>
      </c>
      <c r="BO334">
        <f>'sheet1 (2)'!Z333</f>
        <v>88200000</v>
      </c>
      <c r="BP334">
        <f>'sheet1 (2)'!AA333</f>
        <v>1893526118</v>
      </c>
      <c r="BR334">
        <f t="shared" si="69"/>
        <v>8137954</v>
      </c>
      <c r="BS334">
        <f t="shared" si="69"/>
        <v>8820000</v>
      </c>
      <c r="BT334">
        <f t="shared" si="69"/>
        <v>189352611</v>
      </c>
      <c r="BV334">
        <f t="shared" si="70"/>
        <v>8137954</v>
      </c>
      <c r="BW334">
        <f t="shared" si="70"/>
        <v>8820000</v>
      </c>
      <c r="BX334">
        <f t="shared" si="70"/>
        <v>189352611</v>
      </c>
      <c r="BZ334">
        <f t="shared" si="71"/>
        <v>8137954</v>
      </c>
      <c r="CA334">
        <f t="shared" si="71"/>
        <v>8820000</v>
      </c>
      <c r="CB334">
        <f t="shared" si="71"/>
        <v>189352611</v>
      </c>
      <c r="CD334">
        <f t="shared" si="72"/>
        <v>8137954</v>
      </c>
      <c r="CE334">
        <f t="shared" si="72"/>
        <v>8820000</v>
      </c>
      <c r="CF334">
        <f t="shared" si="72"/>
        <v>189352611</v>
      </c>
      <c r="CH334" t="str">
        <f t="shared" si="73"/>
        <v>{{5,1,1,8137954,0}|</v>
      </c>
      <c r="CI334" t="str">
        <f t="shared" si="73"/>
        <v>{5,1,2,8820000,0}|</v>
      </c>
      <c r="CJ334" t="str">
        <f t="shared" si="73"/>
        <v>{5,1,3,189352611,3}}</v>
      </c>
      <c r="CK334" t="str">
        <f t="shared" si="73"/>
        <v/>
      </c>
      <c r="CL334" t="str">
        <f t="shared" si="73"/>
        <v>{{5,1,1,8137954,0}|</v>
      </c>
      <c r="CM334" t="str">
        <f t="shared" si="73"/>
        <v>{5,1,2,8820000,0}|</v>
      </c>
      <c r="CN334" t="str">
        <f t="shared" si="73"/>
        <v>{5,1,3,189352611,3}}</v>
      </c>
      <c r="CO334" t="str">
        <f t="shared" si="73"/>
        <v/>
      </c>
      <c r="CP334" t="str">
        <f t="shared" si="73"/>
        <v>{{5,1,1,8137954,0}|</v>
      </c>
      <c r="CQ334" t="str">
        <f t="shared" si="73"/>
        <v>{5,1,2,8820000,0}|</v>
      </c>
      <c r="CR334" t="str">
        <f t="shared" si="73"/>
        <v>{5,1,3,189352611,3}}</v>
      </c>
      <c r="CS334" t="str">
        <f t="shared" si="73"/>
        <v/>
      </c>
      <c r="CT334" t="str">
        <f t="shared" si="73"/>
        <v>{{5,1,1,8137954,0}|</v>
      </c>
      <c r="CU334" t="str">
        <f t="shared" si="73"/>
        <v>{5,1,2,8820000,0}|</v>
      </c>
      <c r="CV334" t="str">
        <f t="shared" si="73"/>
        <v>{5,1,3,189352611,3}}</v>
      </c>
    </row>
    <row r="335" spans="50:100" x14ac:dyDescent="0.15">
      <c r="AX335">
        <v>329</v>
      </c>
      <c r="AZ335">
        <f t="shared" si="68"/>
        <v>1</v>
      </c>
      <c r="BA335">
        <f t="shared" si="68"/>
        <v>1</v>
      </c>
      <c r="BB335">
        <f t="shared" si="68"/>
        <v>0.5</v>
      </c>
      <c r="BC335">
        <f t="shared" si="68"/>
        <v>0</v>
      </c>
      <c r="BE335">
        <v>500</v>
      </c>
      <c r="BF335">
        <v>500</v>
      </c>
      <c r="BG335">
        <v>500</v>
      </c>
      <c r="BH335">
        <v>500</v>
      </c>
      <c r="BN335">
        <f>'sheet1 (2)'!Y334</f>
        <v>80174300</v>
      </c>
      <c r="BO335">
        <f>'sheet1 (2)'!Z334</f>
        <v>101710000</v>
      </c>
      <c r="BP335">
        <f>'sheet1 (2)'!AA334</f>
        <v>2183566231</v>
      </c>
      <c r="BR335">
        <f t="shared" si="69"/>
        <v>8017430</v>
      </c>
      <c r="BS335">
        <f t="shared" si="69"/>
        <v>10171000</v>
      </c>
      <c r="BT335">
        <f t="shared" si="69"/>
        <v>218356623</v>
      </c>
      <c r="BV335">
        <f t="shared" si="70"/>
        <v>8017430</v>
      </c>
      <c r="BW335">
        <f t="shared" si="70"/>
        <v>10171000</v>
      </c>
      <c r="BX335">
        <f t="shared" si="70"/>
        <v>218356623</v>
      </c>
      <c r="BZ335">
        <f t="shared" si="71"/>
        <v>8017430</v>
      </c>
      <c r="CA335">
        <f t="shared" si="71"/>
        <v>10171000</v>
      </c>
      <c r="CB335">
        <f t="shared" si="71"/>
        <v>218356623</v>
      </c>
      <c r="CD335">
        <f t="shared" si="72"/>
        <v>8017430</v>
      </c>
      <c r="CE335">
        <f t="shared" si="72"/>
        <v>10171000</v>
      </c>
      <c r="CF335">
        <f t="shared" si="72"/>
        <v>218356623</v>
      </c>
      <c r="CH335" t="str">
        <f t="shared" si="73"/>
        <v>{{5,1,1,8017430,0}|</v>
      </c>
      <c r="CI335" t="str">
        <f t="shared" si="73"/>
        <v>{5,1,2,10171000,0}|</v>
      </c>
      <c r="CJ335" t="str">
        <f t="shared" si="73"/>
        <v>{5,1,3,218356623,3}}</v>
      </c>
      <c r="CK335" t="str">
        <f t="shared" si="73"/>
        <v/>
      </c>
      <c r="CL335" t="str">
        <f t="shared" si="73"/>
        <v>{{5,1,1,8017430,0}|</v>
      </c>
      <c r="CM335" t="str">
        <f t="shared" si="73"/>
        <v>{5,1,2,10171000,0}|</v>
      </c>
      <c r="CN335" t="str">
        <f t="shared" si="73"/>
        <v>{5,1,3,218356623,3}}</v>
      </c>
      <c r="CO335" t="str">
        <f t="shared" si="73"/>
        <v/>
      </c>
      <c r="CP335" t="str">
        <f t="shared" si="73"/>
        <v>{{5,1,1,8017430,0}|</v>
      </c>
      <c r="CQ335" t="str">
        <f t="shared" si="73"/>
        <v>{5,1,2,10171000,0}|</v>
      </c>
      <c r="CR335" t="str">
        <f t="shared" si="73"/>
        <v>{5,1,3,218356623,3}}</v>
      </c>
      <c r="CS335" t="str">
        <f t="shared" si="73"/>
        <v/>
      </c>
      <c r="CT335" t="str">
        <f t="shared" si="73"/>
        <v>{{5,1,1,8017430,0}|</v>
      </c>
      <c r="CU335" t="str">
        <f t="shared" si="73"/>
        <v>{5,1,2,10171000,0}|</v>
      </c>
      <c r="CV335" t="str">
        <f t="shared" si="73"/>
        <v>{5,1,3,218356623,3}}</v>
      </c>
    </row>
    <row r="336" spans="50:100" x14ac:dyDescent="0.15">
      <c r="AX336">
        <v>330</v>
      </c>
      <c r="AZ336">
        <f t="shared" si="68"/>
        <v>1.5</v>
      </c>
      <c r="BA336">
        <f t="shared" si="68"/>
        <v>0.6</v>
      </c>
      <c r="BB336">
        <f t="shared" si="68"/>
        <v>1</v>
      </c>
      <c r="BC336">
        <f t="shared" si="68"/>
        <v>1.5</v>
      </c>
      <c r="BE336">
        <v>500</v>
      </c>
      <c r="BF336">
        <v>500</v>
      </c>
      <c r="BG336">
        <v>500</v>
      </c>
      <c r="BH336">
        <v>500</v>
      </c>
      <c r="BN336">
        <f>'sheet1 (2)'!Y335</f>
        <v>127611637</v>
      </c>
      <c r="BO336">
        <f>'sheet1 (2)'!Z335</f>
        <v>115920000</v>
      </c>
      <c r="BP336">
        <f>'sheet1 (2)'!AA335</f>
        <v>2488634327</v>
      </c>
      <c r="BR336">
        <f t="shared" si="69"/>
        <v>12761163</v>
      </c>
      <c r="BS336">
        <f t="shared" si="69"/>
        <v>11592000</v>
      </c>
      <c r="BT336">
        <f t="shared" si="69"/>
        <v>248863432</v>
      </c>
      <c r="BV336">
        <f t="shared" si="70"/>
        <v>12761163</v>
      </c>
      <c r="BW336">
        <f t="shared" si="70"/>
        <v>11592000</v>
      </c>
      <c r="BX336">
        <f t="shared" si="70"/>
        <v>248863432</v>
      </c>
      <c r="BZ336">
        <f t="shared" si="71"/>
        <v>12761163</v>
      </c>
      <c r="CA336">
        <f t="shared" si="71"/>
        <v>11592000</v>
      </c>
      <c r="CB336">
        <f t="shared" si="71"/>
        <v>248863432</v>
      </c>
      <c r="CD336">
        <f t="shared" si="72"/>
        <v>12761163</v>
      </c>
      <c r="CE336">
        <f t="shared" si="72"/>
        <v>11592000</v>
      </c>
      <c r="CF336">
        <f t="shared" si="72"/>
        <v>248863432</v>
      </c>
      <c r="CH336" t="str">
        <f t="shared" si="73"/>
        <v>{{5,1,1,12761163,0}|</v>
      </c>
      <c r="CI336" t="str">
        <f t="shared" si="73"/>
        <v>{5,1,2,11592000,0}|</v>
      </c>
      <c r="CJ336" t="str">
        <f t="shared" si="73"/>
        <v>{5,1,3,248863432,3}}</v>
      </c>
      <c r="CK336" t="str">
        <f t="shared" si="73"/>
        <v/>
      </c>
      <c r="CL336" t="str">
        <f t="shared" si="73"/>
        <v>{{5,1,1,12761163,0}|</v>
      </c>
      <c r="CM336" t="str">
        <f t="shared" si="73"/>
        <v>{5,1,2,11592000,0}|</v>
      </c>
      <c r="CN336" t="str">
        <f t="shared" si="73"/>
        <v>{5,1,3,248863432,3}}</v>
      </c>
      <c r="CO336" t="str">
        <f t="shared" si="73"/>
        <v/>
      </c>
      <c r="CP336" t="str">
        <f t="shared" si="73"/>
        <v>{{5,1,1,12761163,0}|</v>
      </c>
      <c r="CQ336" t="str">
        <f t="shared" si="73"/>
        <v>{5,1,2,11592000,0}|</v>
      </c>
      <c r="CR336" t="str">
        <f t="shared" si="73"/>
        <v>{5,1,3,248863432,3}}</v>
      </c>
      <c r="CS336" t="str">
        <f t="shared" si="73"/>
        <v/>
      </c>
      <c r="CT336" t="str">
        <f t="shared" si="73"/>
        <v>{{5,1,1,12761163,0}|</v>
      </c>
      <c r="CU336" t="str">
        <f t="shared" si="73"/>
        <v>{5,1,2,11592000,0}|</v>
      </c>
      <c r="CV336" t="str">
        <f t="shared" si="73"/>
        <v>{5,1,3,248863432,3}}</v>
      </c>
    </row>
    <row r="337" spans="50:100" x14ac:dyDescent="0.15">
      <c r="AX337">
        <v>331</v>
      </c>
      <c r="AZ337">
        <f t="shared" si="68"/>
        <v>0.75</v>
      </c>
      <c r="BA337">
        <f t="shared" si="68"/>
        <v>1</v>
      </c>
      <c r="BB337">
        <f t="shared" si="68"/>
        <v>3</v>
      </c>
      <c r="BC337">
        <f t="shared" si="68"/>
        <v>0.75</v>
      </c>
      <c r="BE337">
        <v>500</v>
      </c>
      <c r="BF337">
        <v>500</v>
      </c>
      <c r="BG337">
        <v>500</v>
      </c>
      <c r="BH337">
        <v>500</v>
      </c>
      <c r="BN337">
        <f>'sheet1 (2)'!Y336</f>
        <v>143685570</v>
      </c>
      <c r="BO337">
        <f>'sheet1 (2)'!Z336</f>
        <v>121968000</v>
      </c>
      <c r="BP337">
        <f>'sheet1 (2)'!AA336</f>
        <v>2618476119</v>
      </c>
      <c r="BR337">
        <f t="shared" si="69"/>
        <v>14368557</v>
      </c>
      <c r="BS337">
        <f t="shared" si="69"/>
        <v>12196800</v>
      </c>
      <c r="BT337">
        <f t="shared" si="69"/>
        <v>261847611</v>
      </c>
      <c r="BV337">
        <f t="shared" si="70"/>
        <v>14368557</v>
      </c>
      <c r="BW337">
        <f t="shared" si="70"/>
        <v>12196800</v>
      </c>
      <c r="BX337">
        <f t="shared" si="70"/>
        <v>261847611</v>
      </c>
      <c r="BZ337">
        <f t="shared" si="71"/>
        <v>14368557</v>
      </c>
      <c r="CA337">
        <f t="shared" si="71"/>
        <v>12196800</v>
      </c>
      <c r="CB337">
        <f t="shared" si="71"/>
        <v>261847611</v>
      </c>
      <c r="CD337">
        <f t="shared" si="72"/>
        <v>14368557</v>
      </c>
      <c r="CE337">
        <f t="shared" si="72"/>
        <v>12196800</v>
      </c>
      <c r="CF337">
        <f t="shared" si="72"/>
        <v>261847611</v>
      </c>
      <c r="CH337" t="str">
        <f t="shared" si="73"/>
        <v>{{5,1,1,14368557,0}|</v>
      </c>
      <c r="CI337" t="str">
        <f t="shared" si="73"/>
        <v>{5,1,2,12196800,0}|</v>
      </c>
      <c r="CJ337" t="str">
        <f t="shared" si="73"/>
        <v>{5,1,3,261847611,3}}</v>
      </c>
      <c r="CK337" t="str">
        <f t="shared" si="73"/>
        <v/>
      </c>
      <c r="CL337" t="str">
        <f t="shared" si="73"/>
        <v>{{5,1,1,14368557,0}|</v>
      </c>
      <c r="CM337" t="str">
        <f t="shared" si="73"/>
        <v>{5,1,2,12196800,0}|</v>
      </c>
      <c r="CN337" t="str">
        <f t="shared" si="73"/>
        <v>{5,1,3,261847611,3}}</v>
      </c>
      <c r="CO337" t="str">
        <f t="shared" si="73"/>
        <v/>
      </c>
      <c r="CP337" t="str">
        <f t="shared" si="73"/>
        <v>{{5,1,1,14368557,0}|</v>
      </c>
      <c r="CQ337" t="str">
        <f t="shared" si="73"/>
        <v>{5,1,2,12196800,0}|</v>
      </c>
      <c r="CR337" t="str">
        <f t="shared" si="73"/>
        <v>{5,1,3,261847611,3}}</v>
      </c>
      <c r="CS337" t="str">
        <f t="shared" si="73"/>
        <v/>
      </c>
      <c r="CT337" t="str">
        <f t="shared" si="73"/>
        <v>{{5,1,1,14368557,0}|</v>
      </c>
      <c r="CU337" t="str">
        <f t="shared" si="73"/>
        <v>{5,1,2,12196800,0}|</v>
      </c>
      <c r="CV337" t="str">
        <f t="shared" si="73"/>
        <v>{5,1,3,261847611,3}}</v>
      </c>
    </row>
    <row r="338" spans="50:100" x14ac:dyDescent="0.15">
      <c r="AX338">
        <v>332</v>
      </c>
      <c r="AZ338">
        <f t="shared" si="68"/>
        <v>1.5</v>
      </c>
      <c r="BA338">
        <f t="shared" si="68"/>
        <v>0.6</v>
      </c>
      <c r="BB338">
        <f t="shared" si="68"/>
        <v>3</v>
      </c>
      <c r="BC338">
        <f t="shared" si="68"/>
        <v>0.75</v>
      </c>
      <c r="BE338">
        <v>500</v>
      </c>
      <c r="BF338">
        <v>500</v>
      </c>
      <c r="BG338">
        <v>500</v>
      </c>
      <c r="BH338">
        <v>500</v>
      </c>
      <c r="BN338">
        <f>'sheet1 (2)'!Y337</f>
        <v>465867</v>
      </c>
      <c r="BO338">
        <f>'sheet1 (2)'!Z337</f>
        <v>54250</v>
      </c>
      <c r="BP338">
        <f>'sheet1 (2)'!AA337</f>
        <v>1164668</v>
      </c>
      <c r="BR338">
        <f t="shared" si="69"/>
        <v>46586</v>
      </c>
      <c r="BS338">
        <f t="shared" si="69"/>
        <v>5425</v>
      </c>
      <c r="BT338">
        <f t="shared" si="69"/>
        <v>116466</v>
      </c>
      <c r="BV338">
        <f t="shared" si="70"/>
        <v>46586</v>
      </c>
      <c r="BW338">
        <f t="shared" si="70"/>
        <v>5425</v>
      </c>
      <c r="BX338">
        <f t="shared" si="70"/>
        <v>116466</v>
      </c>
      <c r="BZ338">
        <f t="shared" si="71"/>
        <v>46586</v>
      </c>
      <c r="CA338">
        <f t="shared" si="71"/>
        <v>5425</v>
      </c>
      <c r="CB338">
        <f t="shared" si="71"/>
        <v>116466</v>
      </c>
      <c r="CD338">
        <f t="shared" si="72"/>
        <v>46586</v>
      </c>
      <c r="CE338">
        <f t="shared" si="72"/>
        <v>5425</v>
      </c>
      <c r="CF338">
        <f t="shared" si="72"/>
        <v>116466</v>
      </c>
      <c r="CH338" t="str">
        <f t="shared" si="73"/>
        <v>{{5,1,1,46586,0}|</v>
      </c>
      <c r="CI338" t="str">
        <f t="shared" si="73"/>
        <v>{5,1,2,5425,0}|</v>
      </c>
      <c r="CJ338" t="str">
        <f t="shared" si="73"/>
        <v>{5,1,3,116466,3}}</v>
      </c>
      <c r="CK338" t="str">
        <f t="shared" si="73"/>
        <v/>
      </c>
      <c r="CL338" t="str">
        <f t="shared" si="73"/>
        <v>{{5,1,1,46586,0}|</v>
      </c>
      <c r="CM338" t="str">
        <f t="shared" si="73"/>
        <v>{5,1,2,5425,0}|</v>
      </c>
      <c r="CN338" t="str">
        <f t="shared" si="73"/>
        <v>{5,1,3,116466,3}}</v>
      </c>
      <c r="CO338" t="str">
        <f t="shared" si="73"/>
        <v/>
      </c>
      <c r="CP338" t="str">
        <f t="shared" si="73"/>
        <v>{{5,1,1,46586,0}|</v>
      </c>
      <c r="CQ338" t="str">
        <f t="shared" si="73"/>
        <v>{5,1,2,5425,0}|</v>
      </c>
      <c r="CR338" t="str">
        <f t="shared" si="73"/>
        <v>{5,1,3,116466,3}}</v>
      </c>
      <c r="CS338" t="str">
        <f t="shared" si="73"/>
        <v/>
      </c>
      <c r="CT338" t="str">
        <f t="shared" si="73"/>
        <v>{{5,1,1,46586,0}|</v>
      </c>
      <c r="CU338" t="str">
        <f t="shared" si="73"/>
        <v>{5,1,2,5425,0}|</v>
      </c>
      <c r="CV338" t="str">
        <f t="shared" si="73"/>
        <v>{5,1,3,116466,3}}</v>
      </c>
    </row>
    <row r="339" spans="50:100" x14ac:dyDescent="0.15">
      <c r="AX339">
        <v>333</v>
      </c>
      <c r="AZ339">
        <f t="shared" si="68"/>
        <v>1.5</v>
      </c>
      <c r="BA339">
        <f t="shared" si="68"/>
        <v>0.75</v>
      </c>
      <c r="BB339">
        <f t="shared" si="68"/>
        <v>1</v>
      </c>
      <c r="BC339">
        <f t="shared" si="68"/>
        <v>1</v>
      </c>
      <c r="BE339">
        <v>500</v>
      </c>
      <c r="BF339">
        <v>500</v>
      </c>
      <c r="BG339">
        <v>500</v>
      </c>
      <c r="BH339">
        <v>500</v>
      </c>
      <c r="BN339">
        <f>'sheet1 (2)'!Y338</f>
        <v>2422511</v>
      </c>
      <c r="BO339">
        <f>'sheet1 (2)'!Z338</f>
        <v>3472000</v>
      </c>
      <c r="BP339">
        <f>'sheet1 (2)'!AA338</f>
        <v>74538805</v>
      </c>
      <c r="BR339">
        <f t="shared" si="69"/>
        <v>242251</v>
      </c>
      <c r="BS339">
        <f t="shared" si="69"/>
        <v>347200</v>
      </c>
      <c r="BT339">
        <f t="shared" si="69"/>
        <v>7453880</v>
      </c>
      <c r="BV339">
        <f t="shared" si="70"/>
        <v>242251</v>
      </c>
      <c r="BW339">
        <f t="shared" si="70"/>
        <v>347200</v>
      </c>
      <c r="BX339">
        <f t="shared" si="70"/>
        <v>7453880</v>
      </c>
      <c r="BZ339">
        <f t="shared" si="71"/>
        <v>242251</v>
      </c>
      <c r="CA339">
        <f t="shared" si="71"/>
        <v>347200</v>
      </c>
      <c r="CB339">
        <f t="shared" si="71"/>
        <v>7453880</v>
      </c>
      <c r="CD339">
        <f t="shared" si="72"/>
        <v>242251</v>
      </c>
      <c r="CE339">
        <f t="shared" si="72"/>
        <v>347200</v>
      </c>
      <c r="CF339">
        <f t="shared" si="72"/>
        <v>7453880</v>
      </c>
      <c r="CH339" t="str">
        <f t="shared" si="73"/>
        <v>{{5,1,1,242251,0}|</v>
      </c>
      <c r="CI339" t="str">
        <f t="shared" si="73"/>
        <v>{5,1,2,347200,0}|</v>
      </c>
      <c r="CJ339" t="str">
        <f t="shared" si="73"/>
        <v>{5,1,3,7453880,3}}</v>
      </c>
      <c r="CK339" t="str">
        <f t="shared" si="73"/>
        <v/>
      </c>
      <c r="CL339" t="str">
        <f t="shared" si="73"/>
        <v>{{5,1,1,242251,0}|</v>
      </c>
      <c r="CM339" t="str">
        <f t="shared" si="73"/>
        <v>{5,1,2,347200,0}|</v>
      </c>
      <c r="CN339" t="str">
        <f t="shared" si="73"/>
        <v>{5,1,3,7453880,3}}</v>
      </c>
      <c r="CO339" t="str">
        <f t="shared" si="73"/>
        <v/>
      </c>
      <c r="CP339" t="str">
        <f t="shared" si="73"/>
        <v>{{5,1,1,242251,0}|</v>
      </c>
      <c r="CQ339" t="str">
        <f t="shared" si="73"/>
        <v>{5,1,2,347200,0}|</v>
      </c>
      <c r="CR339" t="str">
        <f t="shared" si="73"/>
        <v>{5,1,3,7453880,3}}</v>
      </c>
      <c r="CS339" t="str">
        <f t="shared" si="73"/>
        <v/>
      </c>
      <c r="CT339" t="str">
        <f t="shared" si="73"/>
        <v>{{5,1,1,242251,0}|</v>
      </c>
      <c r="CU339" t="str">
        <f t="shared" si="73"/>
        <v>{5,1,2,347200,0}|</v>
      </c>
      <c r="CV339" t="str">
        <f t="shared" si="73"/>
        <v>{5,1,3,7453880,3}}</v>
      </c>
    </row>
    <row r="340" spans="50:100" x14ac:dyDescent="0.15">
      <c r="AX340">
        <v>334</v>
      </c>
      <c r="AZ340">
        <f t="shared" ref="AZ340:BC355" si="74">AZ280</f>
        <v>1.5</v>
      </c>
      <c r="BA340">
        <f t="shared" si="74"/>
        <v>1</v>
      </c>
      <c r="BB340">
        <f t="shared" si="74"/>
        <v>0.75</v>
      </c>
      <c r="BC340">
        <f t="shared" si="74"/>
        <v>1</v>
      </c>
      <c r="BE340">
        <v>500</v>
      </c>
      <c r="BF340">
        <v>500</v>
      </c>
      <c r="BG340">
        <v>500</v>
      </c>
      <c r="BH340">
        <v>500</v>
      </c>
      <c r="BN340">
        <f>'sheet1 (2)'!Y339</f>
        <v>5217716</v>
      </c>
      <c r="BO340">
        <f>'sheet1 (2)'!Z339</f>
        <v>6510000</v>
      </c>
      <c r="BP340">
        <f>'sheet1 (2)'!AA339</f>
        <v>139760261</v>
      </c>
      <c r="BR340">
        <f t="shared" si="69"/>
        <v>521771</v>
      </c>
      <c r="BS340">
        <f t="shared" si="69"/>
        <v>651000</v>
      </c>
      <c r="BT340">
        <f t="shared" si="69"/>
        <v>13976026</v>
      </c>
      <c r="BV340">
        <f t="shared" si="70"/>
        <v>521771</v>
      </c>
      <c r="BW340">
        <f t="shared" si="70"/>
        <v>651000</v>
      </c>
      <c r="BX340">
        <f t="shared" si="70"/>
        <v>13976026</v>
      </c>
      <c r="BZ340">
        <f t="shared" si="71"/>
        <v>521771</v>
      </c>
      <c r="CA340">
        <f t="shared" si="71"/>
        <v>651000</v>
      </c>
      <c r="CB340">
        <f t="shared" si="71"/>
        <v>13976026</v>
      </c>
      <c r="CD340">
        <f t="shared" si="72"/>
        <v>521771</v>
      </c>
      <c r="CE340">
        <f t="shared" si="72"/>
        <v>651000</v>
      </c>
      <c r="CF340">
        <f t="shared" si="72"/>
        <v>13976026</v>
      </c>
      <c r="CH340" t="str">
        <f t="shared" si="73"/>
        <v>{{5,1,1,521771,0}|</v>
      </c>
      <c r="CI340" t="str">
        <f t="shared" si="73"/>
        <v>{5,1,2,651000,0}|</v>
      </c>
      <c r="CJ340" t="str">
        <f t="shared" si="73"/>
        <v>{5,1,3,13976026,3}}</v>
      </c>
      <c r="CK340" t="str">
        <f t="shared" si="73"/>
        <v/>
      </c>
      <c r="CL340" t="str">
        <f t="shared" si="73"/>
        <v>{{5,1,1,521771,0}|</v>
      </c>
      <c r="CM340" t="str">
        <f t="shared" si="73"/>
        <v>{5,1,2,651000,0}|</v>
      </c>
      <c r="CN340" t="str">
        <f t="shared" si="73"/>
        <v>{5,1,3,13976026,3}}</v>
      </c>
      <c r="CO340" t="str">
        <f t="shared" si="73"/>
        <v/>
      </c>
      <c r="CP340" t="str">
        <f t="shared" si="73"/>
        <v>{{5,1,1,521771,0}|</v>
      </c>
      <c r="CQ340" t="str">
        <f t="shared" si="73"/>
        <v>{5,1,2,651000,0}|</v>
      </c>
      <c r="CR340" t="str">
        <f t="shared" si="73"/>
        <v>{5,1,3,13976026,3}}</v>
      </c>
      <c r="CS340" t="str">
        <f t="shared" si="73"/>
        <v/>
      </c>
      <c r="CT340" t="str">
        <f t="shared" si="73"/>
        <v>{{5,1,1,521771,0}|</v>
      </c>
      <c r="CU340" t="str">
        <f t="shared" si="73"/>
        <v>{5,1,2,651000,0}|</v>
      </c>
      <c r="CV340" t="str">
        <f t="shared" si="73"/>
        <v>{5,1,3,13976026,3}}</v>
      </c>
    </row>
    <row r="341" spans="50:100" x14ac:dyDescent="0.15">
      <c r="AX341">
        <v>335</v>
      </c>
      <c r="AZ341">
        <f t="shared" si="74"/>
        <v>3</v>
      </c>
      <c r="BA341">
        <f t="shared" si="74"/>
        <v>1</v>
      </c>
      <c r="BB341">
        <f t="shared" si="74"/>
        <v>0.75</v>
      </c>
      <c r="BC341">
        <f t="shared" si="74"/>
        <v>0.75</v>
      </c>
      <c r="BE341">
        <v>500</v>
      </c>
      <c r="BF341">
        <v>500</v>
      </c>
      <c r="BG341">
        <v>500</v>
      </c>
      <c r="BH341">
        <v>500</v>
      </c>
      <c r="BN341">
        <f>'sheet1 (2)'!Y340</f>
        <v>7733401</v>
      </c>
      <c r="BO341">
        <f>'sheet1 (2)'!Z340</f>
        <v>8701700</v>
      </c>
      <c r="BP341">
        <f>'sheet1 (2)'!AA340</f>
        <v>186812882</v>
      </c>
      <c r="BR341">
        <f t="shared" si="69"/>
        <v>773340</v>
      </c>
      <c r="BS341">
        <f t="shared" si="69"/>
        <v>870170</v>
      </c>
      <c r="BT341">
        <f t="shared" si="69"/>
        <v>18681288</v>
      </c>
      <c r="BV341">
        <f t="shared" si="70"/>
        <v>773340</v>
      </c>
      <c r="BW341">
        <f t="shared" si="70"/>
        <v>870170</v>
      </c>
      <c r="BX341">
        <f t="shared" si="70"/>
        <v>18681288</v>
      </c>
      <c r="BZ341">
        <f t="shared" si="71"/>
        <v>773340</v>
      </c>
      <c r="CA341">
        <f t="shared" si="71"/>
        <v>870170</v>
      </c>
      <c r="CB341">
        <f t="shared" si="71"/>
        <v>18681288</v>
      </c>
      <c r="CD341">
        <f t="shared" si="72"/>
        <v>773340</v>
      </c>
      <c r="CE341">
        <f t="shared" si="72"/>
        <v>870170</v>
      </c>
      <c r="CF341">
        <f t="shared" si="72"/>
        <v>18681288</v>
      </c>
      <c r="CH341" t="str">
        <f t="shared" si="73"/>
        <v>{{5,1,1,773340,0}|</v>
      </c>
      <c r="CI341" t="str">
        <f t="shared" si="73"/>
        <v>{5,1,2,870170,0}|</v>
      </c>
      <c r="CJ341" t="str">
        <f t="shared" si="73"/>
        <v>{5,1,3,18681288,3}}</v>
      </c>
      <c r="CK341" t="str">
        <f t="shared" si="73"/>
        <v/>
      </c>
      <c r="CL341" t="str">
        <f t="shared" si="73"/>
        <v>{{5,1,1,773340,0}|</v>
      </c>
      <c r="CM341" t="str">
        <f t="shared" si="73"/>
        <v>{5,1,2,870170,0}|</v>
      </c>
      <c r="CN341" t="str">
        <f t="shared" si="73"/>
        <v>{5,1,3,18681288,3}}</v>
      </c>
      <c r="CO341" t="str">
        <f t="shared" si="73"/>
        <v/>
      </c>
      <c r="CP341" t="str">
        <f t="shared" si="73"/>
        <v>{{5,1,1,773340,0}|</v>
      </c>
      <c r="CQ341" t="str">
        <f t="shared" si="73"/>
        <v>{5,1,2,870170,0}|</v>
      </c>
      <c r="CR341" t="str">
        <f t="shared" si="73"/>
        <v>{5,1,3,18681288,3}}</v>
      </c>
      <c r="CS341" t="str">
        <f t="shared" si="73"/>
        <v/>
      </c>
      <c r="CT341" t="str">
        <f t="shared" si="73"/>
        <v>{{5,1,1,773340,0}|</v>
      </c>
      <c r="CU341" t="str">
        <f t="shared" si="73"/>
        <v>{5,1,2,870170,0}|</v>
      </c>
      <c r="CV341" t="str">
        <f t="shared" si="73"/>
        <v>{5,1,3,18681288,3}}</v>
      </c>
    </row>
    <row r="342" spans="50:100" x14ac:dyDescent="0.15">
      <c r="AX342">
        <v>336</v>
      </c>
      <c r="AZ342">
        <f t="shared" si="74"/>
        <v>1.5</v>
      </c>
      <c r="BA342">
        <f t="shared" si="74"/>
        <v>0.75</v>
      </c>
      <c r="BB342">
        <f t="shared" si="74"/>
        <v>0.5</v>
      </c>
      <c r="BC342">
        <f t="shared" si="74"/>
        <v>0</v>
      </c>
      <c r="BE342">
        <v>500</v>
      </c>
      <c r="BF342">
        <v>500</v>
      </c>
      <c r="BG342">
        <v>500</v>
      </c>
      <c r="BH342">
        <v>500</v>
      </c>
      <c r="BN342">
        <f>'sheet1 (2)'!Y341</f>
        <v>3606716</v>
      </c>
      <c r="BO342">
        <f>'sheet1 (2)'!Z341</f>
        <v>672000</v>
      </c>
      <c r="BP342">
        <f>'sheet1 (2)'!AA341</f>
        <v>14426865</v>
      </c>
      <c r="BR342">
        <f t="shared" si="69"/>
        <v>360671</v>
      </c>
      <c r="BS342">
        <f t="shared" si="69"/>
        <v>67200</v>
      </c>
      <c r="BT342">
        <f t="shared" si="69"/>
        <v>1442686</v>
      </c>
      <c r="BV342">
        <f t="shared" si="70"/>
        <v>360671</v>
      </c>
      <c r="BW342">
        <f t="shared" si="70"/>
        <v>67200</v>
      </c>
      <c r="BX342">
        <f t="shared" si="70"/>
        <v>1442686</v>
      </c>
      <c r="BZ342">
        <f t="shared" si="71"/>
        <v>360671</v>
      </c>
      <c r="CA342">
        <f t="shared" si="71"/>
        <v>67200</v>
      </c>
      <c r="CB342">
        <f t="shared" si="71"/>
        <v>1442686</v>
      </c>
      <c r="CD342">
        <f t="shared" si="72"/>
        <v>360671</v>
      </c>
      <c r="CE342">
        <f t="shared" si="72"/>
        <v>67200</v>
      </c>
      <c r="CF342">
        <f t="shared" si="72"/>
        <v>1442686</v>
      </c>
      <c r="CH342" t="str">
        <f t="shared" si="73"/>
        <v>{{5,1,1,360671,0}|</v>
      </c>
      <c r="CI342" t="str">
        <f t="shared" si="73"/>
        <v>{5,1,2,67200,0}|</v>
      </c>
      <c r="CJ342" t="str">
        <f t="shared" si="73"/>
        <v>{5,1,3,1442686,3}}</v>
      </c>
      <c r="CK342" t="str">
        <f t="shared" si="73"/>
        <v/>
      </c>
      <c r="CL342" t="str">
        <f t="shared" si="73"/>
        <v>{{5,1,1,360671,0}|</v>
      </c>
      <c r="CM342" t="str">
        <f t="shared" si="73"/>
        <v>{5,1,2,67200,0}|</v>
      </c>
      <c r="CN342" t="str">
        <f t="shared" si="73"/>
        <v>{5,1,3,1442686,3}}</v>
      </c>
      <c r="CO342" t="str">
        <f t="shared" si="73"/>
        <v/>
      </c>
      <c r="CP342" t="str">
        <f t="shared" si="73"/>
        <v>{{5,1,1,360671,0}|</v>
      </c>
      <c r="CQ342" t="str">
        <f t="shared" si="73"/>
        <v>{5,1,2,67200,0}|</v>
      </c>
      <c r="CR342" t="str">
        <f t="shared" si="73"/>
        <v>{5,1,3,1442686,3}}</v>
      </c>
      <c r="CS342" t="str">
        <f t="shared" si="73"/>
        <v/>
      </c>
      <c r="CT342" t="str">
        <f t="shared" si="73"/>
        <v>{{5,1,1,360671,0}|</v>
      </c>
      <c r="CU342" t="str">
        <f t="shared" si="73"/>
        <v>{5,1,2,67200,0}|</v>
      </c>
      <c r="CV342" t="str">
        <f t="shared" si="73"/>
        <v>{5,1,3,1442686,3}}</v>
      </c>
    </row>
    <row r="343" spans="50:100" x14ac:dyDescent="0.15">
      <c r="AX343">
        <v>337</v>
      </c>
      <c r="AZ343">
        <f t="shared" si="74"/>
        <v>1</v>
      </c>
      <c r="BA343">
        <f t="shared" si="74"/>
        <v>1</v>
      </c>
      <c r="BB343">
        <f t="shared" si="74"/>
        <v>0.75</v>
      </c>
      <c r="BC343">
        <f t="shared" si="74"/>
        <v>1.5</v>
      </c>
      <c r="BE343">
        <v>500</v>
      </c>
      <c r="BF343">
        <v>500</v>
      </c>
      <c r="BG343">
        <v>500</v>
      </c>
      <c r="BH343">
        <v>500</v>
      </c>
      <c r="BN343">
        <f>'sheet1 (2)'!Y342</f>
        <v>3246044</v>
      </c>
      <c r="BO343">
        <f>'sheet1 (2)'!Z342</f>
        <v>672000</v>
      </c>
      <c r="BP343">
        <f>'sheet1 (2)'!AA342</f>
        <v>14426865</v>
      </c>
      <c r="BR343">
        <f t="shared" si="69"/>
        <v>324604</v>
      </c>
      <c r="BS343">
        <f t="shared" si="69"/>
        <v>67200</v>
      </c>
      <c r="BT343">
        <f t="shared" si="69"/>
        <v>1442686</v>
      </c>
      <c r="BV343">
        <f t="shared" si="70"/>
        <v>324604</v>
      </c>
      <c r="BW343">
        <f t="shared" si="70"/>
        <v>67200</v>
      </c>
      <c r="BX343">
        <f t="shared" si="70"/>
        <v>1442686</v>
      </c>
      <c r="BZ343">
        <f t="shared" si="71"/>
        <v>324604</v>
      </c>
      <c r="CA343">
        <f t="shared" si="71"/>
        <v>67200</v>
      </c>
      <c r="CB343">
        <f t="shared" si="71"/>
        <v>1442686</v>
      </c>
      <c r="CD343">
        <f t="shared" si="72"/>
        <v>324604</v>
      </c>
      <c r="CE343">
        <f t="shared" si="72"/>
        <v>67200</v>
      </c>
      <c r="CF343">
        <f t="shared" si="72"/>
        <v>1442686</v>
      </c>
      <c r="CH343" t="str">
        <f t="shared" si="73"/>
        <v>{{5,1,1,324604,0}|</v>
      </c>
      <c r="CI343" t="str">
        <f t="shared" si="73"/>
        <v>{5,1,2,67200,0}|</v>
      </c>
      <c r="CJ343" t="str">
        <f t="shared" si="73"/>
        <v>{5,1,3,1442686,3}}</v>
      </c>
      <c r="CK343" t="str">
        <f t="shared" si="73"/>
        <v/>
      </c>
      <c r="CL343" t="str">
        <f t="shared" si="73"/>
        <v>{{5,1,1,324604,0}|</v>
      </c>
      <c r="CM343" t="str">
        <f t="shared" si="73"/>
        <v>{5,1,2,67200,0}|</v>
      </c>
      <c r="CN343" t="str">
        <f t="shared" si="73"/>
        <v>{5,1,3,1442686,3}}</v>
      </c>
      <c r="CO343" t="str">
        <f t="shared" si="73"/>
        <v/>
      </c>
      <c r="CP343" t="str">
        <f t="shared" si="73"/>
        <v>{{5,1,1,324604,0}|</v>
      </c>
      <c r="CQ343" t="str">
        <f t="shared" si="73"/>
        <v>{5,1,2,67200,0}|</v>
      </c>
      <c r="CR343" t="str">
        <f t="shared" si="73"/>
        <v>{5,1,3,1442686,3}}</v>
      </c>
      <c r="CS343" t="str">
        <f t="shared" si="73"/>
        <v/>
      </c>
      <c r="CT343" t="str">
        <f t="shared" si="73"/>
        <v>{{5,1,1,324604,0}|</v>
      </c>
      <c r="CU343" t="str">
        <f t="shared" si="73"/>
        <v>{5,1,2,67200,0}|</v>
      </c>
      <c r="CV343" t="str">
        <f t="shared" si="73"/>
        <v>{5,1,3,1442686,3}}</v>
      </c>
    </row>
    <row r="344" spans="50:100" x14ac:dyDescent="0.15">
      <c r="AX344">
        <v>338</v>
      </c>
      <c r="AZ344">
        <f t="shared" si="74"/>
        <v>0.5</v>
      </c>
      <c r="BA344">
        <f t="shared" si="74"/>
        <v>0.75</v>
      </c>
      <c r="BB344">
        <f t="shared" si="74"/>
        <v>0</v>
      </c>
      <c r="BC344">
        <f t="shared" si="74"/>
        <v>1.5</v>
      </c>
      <c r="BE344">
        <v>500</v>
      </c>
      <c r="BF344">
        <v>500</v>
      </c>
      <c r="BG344">
        <v>500</v>
      </c>
      <c r="BH344">
        <v>500</v>
      </c>
      <c r="BN344">
        <f>'sheet1 (2)'!Y343</f>
        <v>5217716</v>
      </c>
      <c r="BO344">
        <f>'sheet1 (2)'!Z343</f>
        <v>781200</v>
      </c>
      <c r="BP344">
        <f>'sheet1 (2)'!AA343</f>
        <v>16771231</v>
      </c>
      <c r="BR344">
        <f t="shared" si="69"/>
        <v>521771</v>
      </c>
      <c r="BS344">
        <f t="shared" si="69"/>
        <v>78120</v>
      </c>
      <c r="BT344">
        <f t="shared" si="69"/>
        <v>1677123</v>
      </c>
      <c r="BV344">
        <f t="shared" si="70"/>
        <v>521771</v>
      </c>
      <c r="BW344">
        <f t="shared" si="70"/>
        <v>78120</v>
      </c>
      <c r="BX344">
        <f t="shared" si="70"/>
        <v>1677123</v>
      </c>
      <c r="BZ344">
        <f t="shared" si="71"/>
        <v>521771</v>
      </c>
      <c r="CA344">
        <f t="shared" si="71"/>
        <v>78120</v>
      </c>
      <c r="CB344">
        <f t="shared" si="71"/>
        <v>1677123</v>
      </c>
      <c r="CD344">
        <f t="shared" si="72"/>
        <v>521771</v>
      </c>
      <c r="CE344">
        <f t="shared" si="72"/>
        <v>78120</v>
      </c>
      <c r="CF344">
        <f t="shared" si="72"/>
        <v>1677123</v>
      </c>
      <c r="CH344" t="str">
        <f t="shared" si="73"/>
        <v>{{5,1,1,521771,0}|</v>
      </c>
      <c r="CI344" t="str">
        <f t="shared" si="73"/>
        <v>{5,1,2,78120,0}|</v>
      </c>
      <c r="CJ344" t="str">
        <f t="shared" si="73"/>
        <v>{5,1,3,1677123,3}}</v>
      </c>
      <c r="CK344" t="str">
        <f t="shared" si="73"/>
        <v/>
      </c>
      <c r="CL344" t="str">
        <f t="shared" si="73"/>
        <v>{{5,1,1,521771,0}|</v>
      </c>
      <c r="CM344" t="str">
        <f t="shared" si="73"/>
        <v>{5,1,2,78120,0}|</v>
      </c>
      <c r="CN344" t="str">
        <f t="shared" si="73"/>
        <v>{5,1,3,1677123,3}}</v>
      </c>
      <c r="CO344" t="str">
        <f t="shared" si="73"/>
        <v/>
      </c>
      <c r="CP344" t="str">
        <f t="shared" si="73"/>
        <v>{{5,1,1,521771,0}|</v>
      </c>
      <c r="CQ344" t="str">
        <f t="shared" si="73"/>
        <v>{5,1,2,78120,0}|</v>
      </c>
      <c r="CR344" t="str">
        <f t="shared" si="73"/>
        <v>{5,1,3,1677123,3}}</v>
      </c>
      <c r="CS344" t="str">
        <f t="shared" si="73"/>
        <v/>
      </c>
      <c r="CT344" t="str">
        <f t="shared" si="73"/>
        <v>{{5,1,1,521771,0}|</v>
      </c>
      <c r="CU344" t="str">
        <f t="shared" si="73"/>
        <v>{5,1,2,78120,0}|</v>
      </c>
      <c r="CV344" t="str">
        <f t="shared" si="73"/>
        <v>{5,1,3,1677123,3}}</v>
      </c>
    </row>
    <row r="345" spans="50:100" x14ac:dyDescent="0.15">
      <c r="AX345">
        <v>339</v>
      </c>
      <c r="AZ345">
        <f t="shared" si="74"/>
        <v>0</v>
      </c>
      <c r="BA345">
        <f t="shared" si="74"/>
        <v>0.42857142857142855</v>
      </c>
      <c r="BB345">
        <f t="shared" si="74"/>
        <v>0.75</v>
      </c>
      <c r="BC345">
        <f t="shared" si="74"/>
        <v>3</v>
      </c>
      <c r="BE345">
        <v>500</v>
      </c>
      <c r="BF345">
        <v>500</v>
      </c>
      <c r="BG345">
        <v>500</v>
      </c>
      <c r="BH345">
        <v>500</v>
      </c>
      <c r="BN345">
        <f>'sheet1 (2)'!Y344</f>
        <v>9257238</v>
      </c>
      <c r="BO345">
        <f>'sheet1 (2)'!Z344</f>
        <v>1176000</v>
      </c>
      <c r="BP345">
        <f>'sheet1 (2)'!AA344</f>
        <v>25247014</v>
      </c>
      <c r="BR345">
        <f t="shared" si="69"/>
        <v>925723</v>
      </c>
      <c r="BS345">
        <f t="shared" si="69"/>
        <v>117600</v>
      </c>
      <c r="BT345">
        <f t="shared" si="69"/>
        <v>2524701</v>
      </c>
      <c r="BV345">
        <f t="shared" si="70"/>
        <v>925723</v>
      </c>
      <c r="BW345">
        <f t="shared" si="70"/>
        <v>117600</v>
      </c>
      <c r="BX345">
        <f t="shared" si="70"/>
        <v>2524701</v>
      </c>
      <c r="BZ345">
        <f t="shared" si="71"/>
        <v>925723</v>
      </c>
      <c r="CA345">
        <f t="shared" si="71"/>
        <v>117600</v>
      </c>
      <c r="CB345">
        <f t="shared" si="71"/>
        <v>2524701</v>
      </c>
      <c r="CD345">
        <f t="shared" si="72"/>
        <v>925723</v>
      </c>
      <c r="CE345">
        <f t="shared" si="72"/>
        <v>117600</v>
      </c>
      <c r="CF345">
        <f t="shared" si="72"/>
        <v>2524701</v>
      </c>
      <c r="CH345" t="str">
        <f t="shared" ref="CH345:CV361" si="75">BR$6&amp;BR345&amp;BR$5</f>
        <v>{{5,1,1,925723,0}|</v>
      </c>
      <c r="CI345" t="str">
        <f t="shared" si="75"/>
        <v>{5,1,2,117600,0}|</v>
      </c>
      <c r="CJ345" t="str">
        <f t="shared" si="75"/>
        <v>{5,1,3,2524701,3}}</v>
      </c>
      <c r="CK345" t="str">
        <f t="shared" si="75"/>
        <v/>
      </c>
      <c r="CL345" t="str">
        <f t="shared" si="75"/>
        <v>{{5,1,1,925723,0}|</v>
      </c>
      <c r="CM345" t="str">
        <f t="shared" si="75"/>
        <v>{5,1,2,117600,0}|</v>
      </c>
      <c r="CN345" t="str">
        <f t="shared" si="75"/>
        <v>{5,1,3,2524701,3}}</v>
      </c>
      <c r="CO345" t="str">
        <f t="shared" si="75"/>
        <v/>
      </c>
      <c r="CP345" t="str">
        <f t="shared" si="75"/>
        <v>{{5,1,1,925723,0}|</v>
      </c>
      <c r="CQ345" t="str">
        <f t="shared" si="75"/>
        <v>{5,1,2,117600,0}|</v>
      </c>
      <c r="CR345" t="str">
        <f t="shared" si="75"/>
        <v>{5,1,3,2524701,3}}</v>
      </c>
      <c r="CS345" t="str">
        <f t="shared" si="75"/>
        <v/>
      </c>
      <c r="CT345" t="str">
        <f t="shared" si="75"/>
        <v>{{5,1,1,925723,0}|</v>
      </c>
      <c r="CU345" t="str">
        <f t="shared" si="75"/>
        <v>{5,1,2,117600,0}|</v>
      </c>
      <c r="CV345" t="str">
        <f t="shared" si="75"/>
        <v>{5,1,3,2524701,3}}</v>
      </c>
    </row>
    <row r="346" spans="50:100" x14ac:dyDescent="0.15">
      <c r="AX346">
        <v>340</v>
      </c>
      <c r="AZ346">
        <f t="shared" si="74"/>
        <v>3</v>
      </c>
      <c r="BA346">
        <f t="shared" si="74"/>
        <v>0.75</v>
      </c>
      <c r="BB346">
        <f t="shared" si="74"/>
        <v>1.5</v>
      </c>
      <c r="BC346">
        <f t="shared" si="74"/>
        <v>0.6</v>
      </c>
      <c r="BE346">
        <v>500</v>
      </c>
      <c r="BF346">
        <v>500</v>
      </c>
      <c r="BG346">
        <v>500</v>
      </c>
      <c r="BH346">
        <v>500</v>
      </c>
      <c r="BN346">
        <f>'sheet1 (2)'!Y345</f>
        <v>14907761</v>
      </c>
      <c r="BO346">
        <f>'sheet1 (2)'!Z345</f>
        <v>9548000</v>
      </c>
      <c r="BP346">
        <f>'sheet1 (2)'!AA345</f>
        <v>204981716</v>
      </c>
      <c r="BR346">
        <f t="shared" si="69"/>
        <v>1490776</v>
      </c>
      <c r="BS346">
        <f t="shared" si="69"/>
        <v>954800</v>
      </c>
      <c r="BT346">
        <f t="shared" si="69"/>
        <v>20498171</v>
      </c>
      <c r="BV346">
        <f t="shared" si="70"/>
        <v>1490776</v>
      </c>
      <c r="BW346">
        <f t="shared" si="70"/>
        <v>954800</v>
      </c>
      <c r="BX346">
        <f t="shared" si="70"/>
        <v>20498171</v>
      </c>
      <c r="BZ346">
        <f t="shared" si="71"/>
        <v>1490776</v>
      </c>
      <c r="CA346">
        <f t="shared" si="71"/>
        <v>954800</v>
      </c>
      <c r="CB346">
        <f t="shared" si="71"/>
        <v>20498171</v>
      </c>
      <c r="CD346">
        <f t="shared" si="72"/>
        <v>1490776</v>
      </c>
      <c r="CE346">
        <f t="shared" si="72"/>
        <v>954800</v>
      </c>
      <c r="CF346">
        <f t="shared" si="72"/>
        <v>20498171</v>
      </c>
      <c r="CH346" t="str">
        <f t="shared" si="75"/>
        <v>{{5,1,1,1490776,0}|</v>
      </c>
      <c r="CI346" t="str">
        <f t="shared" si="75"/>
        <v>{5,1,2,954800,0}|</v>
      </c>
      <c r="CJ346" t="str">
        <f t="shared" si="75"/>
        <v>{5,1,3,20498171,3}}</v>
      </c>
      <c r="CK346" t="str">
        <f t="shared" si="75"/>
        <v/>
      </c>
      <c r="CL346" t="str">
        <f t="shared" si="75"/>
        <v>{{5,1,1,1490776,0}|</v>
      </c>
      <c r="CM346" t="str">
        <f t="shared" si="75"/>
        <v>{5,1,2,954800,0}|</v>
      </c>
      <c r="CN346" t="str">
        <f t="shared" si="75"/>
        <v>{5,1,3,20498171,3}}</v>
      </c>
      <c r="CO346" t="str">
        <f t="shared" si="75"/>
        <v/>
      </c>
      <c r="CP346" t="str">
        <f t="shared" si="75"/>
        <v>{{5,1,1,1490776,0}|</v>
      </c>
      <c r="CQ346" t="str">
        <f t="shared" si="75"/>
        <v>{5,1,2,954800,0}|</v>
      </c>
      <c r="CR346" t="str">
        <f t="shared" si="75"/>
        <v>{5,1,3,20498171,3}}</v>
      </c>
      <c r="CS346" t="str">
        <f t="shared" si="75"/>
        <v/>
      </c>
      <c r="CT346" t="str">
        <f t="shared" si="75"/>
        <v>{{5,1,1,1490776,0}|</v>
      </c>
      <c r="CU346" t="str">
        <f t="shared" si="75"/>
        <v>{5,1,2,954800,0}|</v>
      </c>
      <c r="CV346" t="str">
        <f t="shared" si="75"/>
        <v>{5,1,3,20498171,3}}</v>
      </c>
    </row>
    <row r="347" spans="50:100" x14ac:dyDescent="0.15">
      <c r="AX347">
        <v>341</v>
      </c>
      <c r="AZ347">
        <f t="shared" si="74"/>
        <v>1.5</v>
      </c>
      <c r="BA347">
        <f t="shared" si="74"/>
        <v>1</v>
      </c>
      <c r="BB347">
        <f t="shared" si="74"/>
        <v>1.5</v>
      </c>
      <c r="BC347">
        <f t="shared" si="74"/>
        <v>0.6</v>
      </c>
      <c r="BE347">
        <v>500</v>
      </c>
      <c r="BF347">
        <v>500</v>
      </c>
      <c r="BG347">
        <v>500</v>
      </c>
      <c r="BH347">
        <v>500</v>
      </c>
      <c r="BN347">
        <f>'sheet1 (2)'!Y346</f>
        <v>23082984</v>
      </c>
      <c r="BO347">
        <f>'sheet1 (2)'!Z346</f>
        <v>11200000</v>
      </c>
      <c r="BP347">
        <f>'sheet1 (2)'!AA346</f>
        <v>240447760</v>
      </c>
      <c r="BR347">
        <f t="shared" si="69"/>
        <v>2308298</v>
      </c>
      <c r="BS347">
        <f t="shared" si="69"/>
        <v>1120000</v>
      </c>
      <c r="BT347">
        <f t="shared" si="69"/>
        <v>24044776</v>
      </c>
      <c r="BV347">
        <f t="shared" si="70"/>
        <v>2308298</v>
      </c>
      <c r="BW347">
        <f t="shared" si="70"/>
        <v>1120000</v>
      </c>
      <c r="BX347">
        <f t="shared" si="70"/>
        <v>24044776</v>
      </c>
      <c r="BZ347">
        <f t="shared" si="71"/>
        <v>2308298</v>
      </c>
      <c r="CA347">
        <f t="shared" si="71"/>
        <v>1120000</v>
      </c>
      <c r="CB347">
        <f t="shared" si="71"/>
        <v>24044776</v>
      </c>
      <c r="CD347">
        <f t="shared" si="72"/>
        <v>2308298</v>
      </c>
      <c r="CE347">
        <f t="shared" si="72"/>
        <v>1120000</v>
      </c>
      <c r="CF347">
        <f t="shared" si="72"/>
        <v>24044776</v>
      </c>
      <c r="CH347" t="str">
        <f t="shared" si="75"/>
        <v>{{5,1,1,2308298,0}|</v>
      </c>
      <c r="CI347" t="str">
        <f t="shared" si="75"/>
        <v>{5,1,2,1120000,0}|</v>
      </c>
      <c r="CJ347" t="str">
        <f t="shared" si="75"/>
        <v>{5,1,3,24044776,3}}</v>
      </c>
      <c r="CK347" t="str">
        <f t="shared" si="75"/>
        <v/>
      </c>
      <c r="CL347" t="str">
        <f t="shared" si="75"/>
        <v>{{5,1,1,2308298,0}|</v>
      </c>
      <c r="CM347" t="str">
        <f t="shared" si="75"/>
        <v>{5,1,2,1120000,0}|</v>
      </c>
      <c r="CN347" t="str">
        <f t="shared" si="75"/>
        <v>{5,1,3,24044776,3}}</v>
      </c>
      <c r="CO347" t="str">
        <f t="shared" si="75"/>
        <v/>
      </c>
      <c r="CP347" t="str">
        <f t="shared" si="75"/>
        <v>{{5,1,1,2308298,0}|</v>
      </c>
      <c r="CQ347" t="str">
        <f t="shared" si="75"/>
        <v>{5,1,2,1120000,0}|</v>
      </c>
      <c r="CR347" t="str">
        <f t="shared" si="75"/>
        <v>{5,1,3,24044776,3}}</v>
      </c>
      <c r="CS347" t="str">
        <f t="shared" si="75"/>
        <v/>
      </c>
      <c r="CT347" t="str">
        <f t="shared" si="75"/>
        <v>{{5,1,1,2308298,0}|</v>
      </c>
      <c r="CU347" t="str">
        <f t="shared" si="75"/>
        <v>{5,1,2,1120000,0}|</v>
      </c>
      <c r="CV347" t="str">
        <f t="shared" si="75"/>
        <v>{5,1,3,24044776,3}}</v>
      </c>
    </row>
    <row r="348" spans="50:100" x14ac:dyDescent="0.15">
      <c r="AX348">
        <v>342</v>
      </c>
      <c r="AZ348">
        <f t="shared" si="74"/>
        <v>0</v>
      </c>
      <c r="BA348">
        <f t="shared" si="74"/>
        <v>0.75</v>
      </c>
      <c r="BB348">
        <f t="shared" si="74"/>
        <v>0.6</v>
      </c>
      <c r="BC348">
        <f t="shared" si="74"/>
        <v>1</v>
      </c>
      <c r="BE348">
        <v>500</v>
      </c>
      <c r="BF348">
        <v>500</v>
      </c>
      <c r="BG348">
        <v>500</v>
      </c>
      <c r="BH348">
        <v>500</v>
      </c>
      <c r="BN348">
        <f>'sheet1 (2)'!Y347</f>
        <v>52177163</v>
      </c>
      <c r="BO348">
        <f>'sheet1 (2)'!Z347</f>
        <v>69440000</v>
      </c>
      <c r="BP348">
        <f>'sheet1 (2)'!AA347</f>
        <v>1490776118</v>
      </c>
      <c r="BR348">
        <f t="shared" si="69"/>
        <v>5217716</v>
      </c>
      <c r="BS348">
        <f t="shared" si="69"/>
        <v>6944000</v>
      </c>
      <c r="BT348">
        <f t="shared" si="69"/>
        <v>149077611</v>
      </c>
      <c r="BV348">
        <f t="shared" si="70"/>
        <v>5217716</v>
      </c>
      <c r="BW348">
        <f t="shared" si="70"/>
        <v>6944000</v>
      </c>
      <c r="BX348">
        <f t="shared" si="70"/>
        <v>149077611</v>
      </c>
      <c r="BZ348">
        <f t="shared" si="71"/>
        <v>5217716</v>
      </c>
      <c r="CA348">
        <f t="shared" si="71"/>
        <v>6944000</v>
      </c>
      <c r="CB348">
        <f t="shared" si="71"/>
        <v>149077611</v>
      </c>
      <c r="CD348">
        <f t="shared" si="72"/>
        <v>5217716</v>
      </c>
      <c r="CE348">
        <f t="shared" si="72"/>
        <v>6944000</v>
      </c>
      <c r="CF348">
        <f t="shared" si="72"/>
        <v>149077611</v>
      </c>
      <c r="CH348" t="str">
        <f t="shared" si="75"/>
        <v>{{5,1,1,5217716,0}|</v>
      </c>
      <c r="CI348" t="str">
        <f t="shared" si="75"/>
        <v>{5,1,2,6944000,0}|</v>
      </c>
      <c r="CJ348" t="str">
        <f t="shared" si="75"/>
        <v>{5,1,3,149077611,3}}</v>
      </c>
      <c r="CK348" t="str">
        <f t="shared" si="75"/>
        <v/>
      </c>
      <c r="CL348" t="str">
        <f t="shared" si="75"/>
        <v>{{5,1,1,5217716,0}|</v>
      </c>
      <c r="CM348" t="str">
        <f t="shared" si="75"/>
        <v>{5,1,2,6944000,0}|</v>
      </c>
      <c r="CN348" t="str">
        <f t="shared" si="75"/>
        <v>{5,1,3,149077611,3}}</v>
      </c>
      <c r="CO348" t="str">
        <f t="shared" si="75"/>
        <v/>
      </c>
      <c r="CP348" t="str">
        <f t="shared" si="75"/>
        <v>{{5,1,1,5217716,0}|</v>
      </c>
      <c r="CQ348" t="str">
        <f t="shared" si="75"/>
        <v>{5,1,2,6944000,0}|</v>
      </c>
      <c r="CR348" t="str">
        <f t="shared" si="75"/>
        <v>{5,1,3,149077611,3}}</v>
      </c>
      <c r="CS348" t="str">
        <f t="shared" si="75"/>
        <v/>
      </c>
      <c r="CT348" t="str">
        <f t="shared" si="75"/>
        <v>{{5,1,1,5217716,0}|</v>
      </c>
      <c r="CU348" t="str">
        <f t="shared" si="75"/>
        <v>{5,1,2,6944000,0}|</v>
      </c>
      <c r="CV348" t="str">
        <f t="shared" si="75"/>
        <v>{5,1,3,149077611,3}}</v>
      </c>
    </row>
    <row r="349" spans="50:100" x14ac:dyDescent="0.15">
      <c r="AX349">
        <v>343</v>
      </c>
      <c r="AZ349">
        <f t="shared" si="74"/>
        <v>0.75</v>
      </c>
      <c r="BA349">
        <f t="shared" si="74"/>
        <v>1</v>
      </c>
      <c r="BB349">
        <f t="shared" si="74"/>
        <v>1</v>
      </c>
      <c r="BC349">
        <f t="shared" si="74"/>
        <v>1.5</v>
      </c>
      <c r="BE349">
        <v>500</v>
      </c>
      <c r="BF349">
        <v>500</v>
      </c>
      <c r="BG349">
        <v>500</v>
      </c>
      <c r="BH349">
        <v>500</v>
      </c>
      <c r="BN349">
        <f>'sheet1 (2)'!Y348</f>
        <v>53860298</v>
      </c>
      <c r="BO349">
        <f>'sheet1 (2)'!Z348</f>
        <v>78400000</v>
      </c>
      <c r="BP349">
        <f>'sheet1 (2)'!AA348</f>
        <v>1683134327</v>
      </c>
      <c r="BR349">
        <f t="shared" si="69"/>
        <v>5386029</v>
      </c>
      <c r="BS349">
        <f t="shared" si="69"/>
        <v>7840000</v>
      </c>
      <c r="BT349">
        <f t="shared" si="69"/>
        <v>168313432</v>
      </c>
      <c r="BV349">
        <f t="shared" si="70"/>
        <v>5386029</v>
      </c>
      <c r="BW349">
        <f t="shared" si="70"/>
        <v>7840000</v>
      </c>
      <c r="BX349">
        <f t="shared" si="70"/>
        <v>168313432</v>
      </c>
      <c r="BZ349">
        <f t="shared" si="71"/>
        <v>5386029</v>
      </c>
      <c r="CA349">
        <f t="shared" si="71"/>
        <v>7840000</v>
      </c>
      <c r="CB349">
        <f t="shared" si="71"/>
        <v>168313432</v>
      </c>
      <c r="CD349">
        <f t="shared" si="72"/>
        <v>5386029</v>
      </c>
      <c r="CE349">
        <f t="shared" si="72"/>
        <v>7840000</v>
      </c>
      <c r="CF349">
        <f t="shared" si="72"/>
        <v>168313432</v>
      </c>
      <c r="CH349" t="str">
        <f t="shared" si="75"/>
        <v>{{5,1,1,5386029,0}|</v>
      </c>
      <c r="CI349" t="str">
        <f t="shared" si="75"/>
        <v>{5,1,2,7840000,0}|</v>
      </c>
      <c r="CJ349" t="str">
        <f t="shared" si="75"/>
        <v>{5,1,3,168313432,3}}</v>
      </c>
      <c r="CK349" t="str">
        <f t="shared" si="75"/>
        <v/>
      </c>
      <c r="CL349" t="str">
        <f t="shared" si="75"/>
        <v>{{5,1,1,5386029,0}|</v>
      </c>
      <c r="CM349" t="str">
        <f t="shared" si="75"/>
        <v>{5,1,2,7840000,0}|</v>
      </c>
      <c r="CN349" t="str">
        <f t="shared" si="75"/>
        <v>{5,1,3,168313432,3}}</v>
      </c>
      <c r="CO349" t="str">
        <f t="shared" si="75"/>
        <v/>
      </c>
      <c r="CP349" t="str">
        <f t="shared" si="75"/>
        <v>{{5,1,1,5386029,0}|</v>
      </c>
      <c r="CQ349" t="str">
        <f t="shared" si="75"/>
        <v>{5,1,2,7840000,0}|</v>
      </c>
      <c r="CR349" t="str">
        <f t="shared" si="75"/>
        <v>{5,1,3,168313432,3}}</v>
      </c>
      <c r="CS349" t="str">
        <f t="shared" si="75"/>
        <v/>
      </c>
      <c r="CT349" t="str">
        <f t="shared" si="75"/>
        <v>{{5,1,1,5386029,0}|</v>
      </c>
      <c r="CU349" t="str">
        <f t="shared" si="75"/>
        <v>{5,1,2,7840000,0}|</v>
      </c>
      <c r="CV349" t="str">
        <f t="shared" si="75"/>
        <v>{5,1,3,168313432,3}}</v>
      </c>
    </row>
    <row r="350" spans="50:100" x14ac:dyDescent="0.15">
      <c r="AX350">
        <v>344</v>
      </c>
      <c r="AZ350">
        <f t="shared" si="74"/>
        <v>3</v>
      </c>
      <c r="BA350">
        <f t="shared" si="74"/>
        <v>1</v>
      </c>
      <c r="BB350">
        <f t="shared" si="74"/>
        <v>0.6</v>
      </c>
      <c r="BC350">
        <f t="shared" si="74"/>
        <v>1</v>
      </c>
      <c r="BE350">
        <v>500</v>
      </c>
      <c r="BF350">
        <v>500</v>
      </c>
      <c r="BG350">
        <v>500</v>
      </c>
      <c r="BH350">
        <v>500</v>
      </c>
      <c r="BN350">
        <f>'sheet1 (2)'!Y349</f>
        <v>52597947</v>
      </c>
      <c r="BO350">
        <f>'sheet1 (2)'!Z349</f>
        <v>87500000</v>
      </c>
      <c r="BP350">
        <f>'sheet1 (2)'!AA349</f>
        <v>1878498134</v>
      </c>
      <c r="BR350">
        <f t="shared" si="69"/>
        <v>5259794</v>
      </c>
      <c r="BS350">
        <f t="shared" si="69"/>
        <v>8750000</v>
      </c>
      <c r="BT350">
        <f t="shared" si="69"/>
        <v>187849813</v>
      </c>
      <c r="BV350">
        <f t="shared" si="70"/>
        <v>5259794</v>
      </c>
      <c r="BW350">
        <f t="shared" si="70"/>
        <v>8750000</v>
      </c>
      <c r="BX350">
        <f t="shared" si="70"/>
        <v>187849813</v>
      </c>
      <c r="BZ350">
        <f t="shared" si="71"/>
        <v>5259794</v>
      </c>
      <c r="CA350">
        <f t="shared" si="71"/>
        <v>8750000</v>
      </c>
      <c r="CB350">
        <f t="shared" si="71"/>
        <v>187849813</v>
      </c>
      <c r="CD350">
        <f t="shared" si="72"/>
        <v>5259794</v>
      </c>
      <c r="CE350">
        <f t="shared" si="72"/>
        <v>8750000</v>
      </c>
      <c r="CF350">
        <f t="shared" si="72"/>
        <v>187849813</v>
      </c>
      <c r="CH350" t="str">
        <f t="shared" si="75"/>
        <v>{{5,1,1,5259794,0}|</v>
      </c>
      <c r="CI350" t="str">
        <f t="shared" si="75"/>
        <v>{5,1,2,8750000,0}|</v>
      </c>
      <c r="CJ350" t="str">
        <f t="shared" si="75"/>
        <v>{5,1,3,187849813,3}}</v>
      </c>
      <c r="CK350" t="str">
        <f t="shared" si="75"/>
        <v/>
      </c>
      <c r="CL350" t="str">
        <f t="shared" si="75"/>
        <v>{{5,1,1,5259794,0}|</v>
      </c>
      <c r="CM350" t="str">
        <f t="shared" si="75"/>
        <v>{5,1,2,8750000,0}|</v>
      </c>
      <c r="CN350" t="str">
        <f t="shared" si="75"/>
        <v>{5,1,3,187849813,3}}</v>
      </c>
      <c r="CO350" t="str">
        <f t="shared" si="75"/>
        <v/>
      </c>
      <c r="CP350" t="str">
        <f t="shared" si="75"/>
        <v>{{5,1,1,5259794,0}|</v>
      </c>
      <c r="CQ350" t="str">
        <f t="shared" si="75"/>
        <v>{5,1,2,8750000,0}|</v>
      </c>
      <c r="CR350" t="str">
        <f t="shared" si="75"/>
        <v>{5,1,3,187849813,3}}</v>
      </c>
      <c r="CS350" t="str">
        <f t="shared" si="75"/>
        <v/>
      </c>
      <c r="CT350" t="str">
        <f t="shared" si="75"/>
        <v>{{5,1,1,5259794,0}|</v>
      </c>
      <c r="CU350" t="str">
        <f t="shared" si="75"/>
        <v>{5,1,2,8750000,0}|</v>
      </c>
      <c r="CV350" t="str">
        <f t="shared" si="75"/>
        <v>{5,1,3,187849813,3}}</v>
      </c>
    </row>
    <row r="351" spans="50:100" x14ac:dyDescent="0.15">
      <c r="AX351">
        <v>345</v>
      </c>
      <c r="AZ351">
        <f t="shared" si="74"/>
        <v>1.5</v>
      </c>
      <c r="BA351">
        <f t="shared" si="74"/>
        <v>1.5</v>
      </c>
      <c r="BB351">
        <f t="shared" si="74"/>
        <v>0.375</v>
      </c>
      <c r="BC351">
        <f t="shared" si="74"/>
        <v>0</v>
      </c>
      <c r="BE351">
        <v>500</v>
      </c>
      <c r="BF351">
        <v>500</v>
      </c>
      <c r="BG351">
        <v>500</v>
      </c>
      <c r="BH351">
        <v>500</v>
      </c>
      <c r="BN351">
        <f>'sheet1 (2)'!Y350</f>
        <v>82954477</v>
      </c>
      <c r="BO351">
        <f>'sheet1 (2)'!Z350</f>
        <v>96600000</v>
      </c>
      <c r="BP351">
        <f>'sheet1 (2)'!AA350</f>
        <v>2073861940</v>
      </c>
      <c r="BR351">
        <f t="shared" si="69"/>
        <v>8295447</v>
      </c>
      <c r="BS351">
        <f t="shared" si="69"/>
        <v>9660000</v>
      </c>
      <c r="BT351">
        <f t="shared" si="69"/>
        <v>207386194</v>
      </c>
      <c r="BV351">
        <f t="shared" si="70"/>
        <v>8295447</v>
      </c>
      <c r="BW351">
        <f t="shared" si="70"/>
        <v>9660000</v>
      </c>
      <c r="BX351">
        <f t="shared" si="70"/>
        <v>207386194</v>
      </c>
      <c r="BZ351">
        <f t="shared" si="71"/>
        <v>8295447</v>
      </c>
      <c r="CA351">
        <f t="shared" si="71"/>
        <v>9660000</v>
      </c>
      <c r="CB351">
        <f t="shared" si="71"/>
        <v>207386194</v>
      </c>
      <c r="CD351">
        <f t="shared" si="72"/>
        <v>8295447</v>
      </c>
      <c r="CE351">
        <f t="shared" si="72"/>
        <v>9660000</v>
      </c>
      <c r="CF351">
        <f t="shared" si="72"/>
        <v>207386194</v>
      </c>
      <c r="CH351" t="str">
        <f t="shared" si="75"/>
        <v>{{5,1,1,8295447,0}|</v>
      </c>
      <c r="CI351" t="str">
        <f t="shared" si="75"/>
        <v>{5,1,2,9660000,0}|</v>
      </c>
      <c r="CJ351" t="str">
        <f t="shared" si="75"/>
        <v>{5,1,3,207386194,3}}</v>
      </c>
      <c r="CK351" t="str">
        <f t="shared" si="75"/>
        <v/>
      </c>
      <c r="CL351" t="str">
        <f t="shared" si="75"/>
        <v>{{5,1,1,8295447,0}|</v>
      </c>
      <c r="CM351" t="str">
        <f t="shared" si="75"/>
        <v>{5,1,2,9660000,0}|</v>
      </c>
      <c r="CN351" t="str">
        <f t="shared" si="75"/>
        <v>{5,1,3,207386194,3}}</v>
      </c>
      <c r="CO351" t="str">
        <f t="shared" si="75"/>
        <v/>
      </c>
      <c r="CP351" t="str">
        <f t="shared" si="75"/>
        <v>{{5,1,1,8295447,0}|</v>
      </c>
      <c r="CQ351" t="str">
        <f t="shared" si="75"/>
        <v>{5,1,2,9660000,0}|</v>
      </c>
      <c r="CR351" t="str">
        <f t="shared" si="75"/>
        <v>{5,1,3,207386194,3}}</v>
      </c>
      <c r="CS351" t="str">
        <f t="shared" si="75"/>
        <v/>
      </c>
      <c r="CT351" t="str">
        <f t="shared" si="75"/>
        <v>{{5,1,1,8295447,0}|</v>
      </c>
      <c r="CU351" t="str">
        <f t="shared" si="75"/>
        <v>{5,1,2,9660000,0}|</v>
      </c>
      <c r="CV351" t="str">
        <f t="shared" si="75"/>
        <v>{5,1,3,207386194,3}}</v>
      </c>
    </row>
    <row r="352" spans="50:100" x14ac:dyDescent="0.15">
      <c r="AX352">
        <v>346</v>
      </c>
      <c r="AZ352">
        <f t="shared" si="74"/>
        <v>1.5</v>
      </c>
      <c r="BA352">
        <f t="shared" si="74"/>
        <v>0.375</v>
      </c>
      <c r="BB352">
        <f t="shared" si="74"/>
        <v>1.5</v>
      </c>
      <c r="BC352">
        <f t="shared" si="74"/>
        <v>0</v>
      </c>
      <c r="BE352">
        <v>500</v>
      </c>
      <c r="BF352">
        <v>500</v>
      </c>
      <c r="BG352">
        <v>500</v>
      </c>
      <c r="BH352">
        <v>500</v>
      </c>
      <c r="BN352">
        <f>'sheet1 (2)'!Y351</f>
        <v>92572388</v>
      </c>
      <c r="BO352">
        <f>'sheet1 (2)'!Z351</f>
        <v>98560000</v>
      </c>
      <c r="BP352">
        <f>'sheet1 (2)'!AA351</f>
        <v>2115940298</v>
      </c>
      <c r="BR352">
        <f t="shared" si="69"/>
        <v>9257238</v>
      </c>
      <c r="BS352">
        <f t="shared" si="69"/>
        <v>9856000</v>
      </c>
      <c r="BT352">
        <f t="shared" si="69"/>
        <v>211594029</v>
      </c>
      <c r="BV352">
        <f t="shared" si="70"/>
        <v>9257238</v>
      </c>
      <c r="BW352">
        <f t="shared" si="70"/>
        <v>9856000</v>
      </c>
      <c r="BX352">
        <f t="shared" si="70"/>
        <v>211594029</v>
      </c>
      <c r="BZ352">
        <f t="shared" si="71"/>
        <v>9257238</v>
      </c>
      <c r="CA352">
        <f t="shared" si="71"/>
        <v>9856000</v>
      </c>
      <c r="CB352">
        <f t="shared" si="71"/>
        <v>211594029</v>
      </c>
      <c r="CD352">
        <f t="shared" si="72"/>
        <v>9257238</v>
      </c>
      <c r="CE352">
        <f t="shared" si="72"/>
        <v>9856000</v>
      </c>
      <c r="CF352">
        <f t="shared" si="72"/>
        <v>211594029</v>
      </c>
      <c r="CH352" t="str">
        <f t="shared" si="75"/>
        <v>{{5,1,1,9257238,0}|</v>
      </c>
      <c r="CI352" t="str">
        <f t="shared" si="75"/>
        <v>{5,1,2,9856000,0}|</v>
      </c>
      <c r="CJ352" t="str">
        <f t="shared" si="75"/>
        <v>{5,1,3,211594029,3}}</v>
      </c>
      <c r="CK352" t="str">
        <f t="shared" si="75"/>
        <v/>
      </c>
      <c r="CL352" t="str">
        <f t="shared" si="75"/>
        <v>{{5,1,1,9257238,0}|</v>
      </c>
      <c r="CM352" t="str">
        <f t="shared" si="75"/>
        <v>{5,1,2,9856000,0}|</v>
      </c>
      <c r="CN352" t="str">
        <f t="shared" si="75"/>
        <v>{5,1,3,211594029,3}}</v>
      </c>
      <c r="CO352" t="str">
        <f t="shared" si="75"/>
        <v/>
      </c>
      <c r="CP352" t="str">
        <f t="shared" si="75"/>
        <v>{{5,1,1,9257238,0}|</v>
      </c>
      <c r="CQ352" t="str">
        <f t="shared" si="75"/>
        <v>{5,1,2,9856000,0}|</v>
      </c>
      <c r="CR352" t="str">
        <f t="shared" si="75"/>
        <v>{5,1,3,211594029,3}}</v>
      </c>
      <c r="CS352" t="str">
        <f t="shared" si="75"/>
        <v/>
      </c>
      <c r="CT352" t="str">
        <f t="shared" si="75"/>
        <v>{{5,1,1,9257238,0}|</v>
      </c>
      <c r="CU352" t="str">
        <f t="shared" si="75"/>
        <v>{5,1,2,9856000,0}|</v>
      </c>
      <c r="CV352" t="str">
        <f t="shared" si="75"/>
        <v>{5,1,3,211594029,3}}</v>
      </c>
    </row>
    <row r="353" spans="50:100" x14ac:dyDescent="0.15">
      <c r="AX353">
        <v>347</v>
      </c>
      <c r="AZ353">
        <f t="shared" si="74"/>
        <v>0.75</v>
      </c>
      <c r="BA353">
        <f t="shared" si="74"/>
        <v>0.5</v>
      </c>
      <c r="BB353">
        <f t="shared" si="74"/>
        <v>3</v>
      </c>
      <c r="BC353">
        <f t="shared" si="74"/>
        <v>3</v>
      </c>
      <c r="BE353">
        <v>500</v>
      </c>
      <c r="BF353">
        <v>500</v>
      </c>
      <c r="BG353">
        <v>500</v>
      </c>
      <c r="BH353">
        <v>500</v>
      </c>
      <c r="BN353">
        <f>'sheet1 (2)'!Y352</f>
        <v>4568507</v>
      </c>
      <c r="BO353">
        <f>'sheet1 (2)'!Z352</f>
        <v>1064000</v>
      </c>
      <c r="BP353">
        <f>'sheet1 (2)'!AA352</f>
        <v>22842536</v>
      </c>
      <c r="BR353">
        <f t="shared" si="69"/>
        <v>456850</v>
      </c>
      <c r="BS353">
        <f t="shared" si="69"/>
        <v>106400</v>
      </c>
      <c r="BT353">
        <f t="shared" si="69"/>
        <v>2284253</v>
      </c>
      <c r="BV353">
        <f t="shared" si="70"/>
        <v>456850</v>
      </c>
      <c r="BW353">
        <f t="shared" si="70"/>
        <v>106400</v>
      </c>
      <c r="BX353">
        <f t="shared" si="70"/>
        <v>2284253</v>
      </c>
      <c r="BZ353">
        <f t="shared" si="71"/>
        <v>456850</v>
      </c>
      <c r="CA353">
        <f t="shared" si="71"/>
        <v>106400</v>
      </c>
      <c r="CB353">
        <f t="shared" si="71"/>
        <v>2284253</v>
      </c>
      <c r="CD353">
        <f t="shared" si="72"/>
        <v>456850</v>
      </c>
      <c r="CE353">
        <f t="shared" si="72"/>
        <v>106400</v>
      </c>
      <c r="CF353">
        <f t="shared" si="72"/>
        <v>2284253</v>
      </c>
      <c r="CH353" t="str">
        <f t="shared" si="75"/>
        <v>{{5,1,1,456850,0}|</v>
      </c>
      <c r="CI353" t="str">
        <f t="shared" si="75"/>
        <v>{5,1,2,106400,0}|</v>
      </c>
      <c r="CJ353" t="str">
        <f t="shared" si="75"/>
        <v>{5,1,3,2284253,3}}</v>
      </c>
      <c r="CK353" t="str">
        <f t="shared" si="75"/>
        <v/>
      </c>
      <c r="CL353" t="str">
        <f t="shared" si="75"/>
        <v>{{5,1,1,456850,0}|</v>
      </c>
      <c r="CM353" t="str">
        <f t="shared" si="75"/>
        <v>{5,1,2,106400,0}|</v>
      </c>
      <c r="CN353" t="str">
        <f t="shared" si="75"/>
        <v>{5,1,3,2284253,3}}</v>
      </c>
      <c r="CO353" t="str">
        <f t="shared" si="75"/>
        <v/>
      </c>
      <c r="CP353" t="str">
        <f t="shared" si="75"/>
        <v>{{5,1,1,456850,0}|</v>
      </c>
      <c r="CQ353" t="str">
        <f t="shared" si="75"/>
        <v>{5,1,2,106400,0}|</v>
      </c>
      <c r="CR353" t="str">
        <f t="shared" si="75"/>
        <v>{5,1,3,2284253,3}}</v>
      </c>
      <c r="CS353" t="str">
        <f t="shared" si="75"/>
        <v/>
      </c>
      <c r="CT353" t="str">
        <f t="shared" si="75"/>
        <v>{{5,1,1,456850,0}|</v>
      </c>
      <c r="CU353" t="str">
        <f t="shared" si="75"/>
        <v>{5,1,2,106400,0}|</v>
      </c>
      <c r="CV353" t="str">
        <f t="shared" si="75"/>
        <v>{5,1,3,2284253,3}}</v>
      </c>
    </row>
    <row r="354" spans="50:100" x14ac:dyDescent="0.15">
      <c r="AX354">
        <v>348</v>
      </c>
      <c r="AZ354">
        <f t="shared" si="74"/>
        <v>0</v>
      </c>
      <c r="BA354">
        <f t="shared" si="74"/>
        <v>0.6</v>
      </c>
      <c r="BB354">
        <f t="shared" si="74"/>
        <v>0.6</v>
      </c>
      <c r="BC354">
        <f t="shared" si="74"/>
        <v>1.5</v>
      </c>
      <c r="BE354">
        <v>500</v>
      </c>
      <c r="BF354">
        <v>500</v>
      </c>
      <c r="BG354">
        <v>500</v>
      </c>
      <c r="BH354">
        <v>500</v>
      </c>
      <c r="BN354">
        <f>'sheet1 (2)'!Y353</f>
        <v>5497236</v>
      </c>
      <c r="BO354">
        <f>'sheet1 (2)'!Z353</f>
        <v>976500</v>
      </c>
      <c r="BP354">
        <f>'sheet1 (2)'!AA353</f>
        <v>20964038</v>
      </c>
      <c r="BR354">
        <f t="shared" si="69"/>
        <v>549723</v>
      </c>
      <c r="BS354">
        <f t="shared" si="69"/>
        <v>97650</v>
      </c>
      <c r="BT354">
        <f t="shared" si="69"/>
        <v>2096403</v>
      </c>
      <c r="BV354">
        <f t="shared" si="70"/>
        <v>549723</v>
      </c>
      <c r="BW354">
        <f t="shared" si="70"/>
        <v>97650</v>
      </c>
      <c r="BX354">
        <f t="shared" si="70"/>
        <v>2096403</v>
      </c>
      <c r="BZ354">
        <f t="shared" si="71"/>
        <v>549723</v>
      </c>
      <c r="CA354">
        <f t="shared" si="71"/>
        <v>97650</v>
      </c>
      <c r="CB354">
        <f t="shared" si="71"/>
        <v>2096403</v>
      </c>
      <c r="CD354">
        <f t="shared" si="72"/>
        <v>549723</v>
      </c>
      <c r="CE354">
        <f t="shared" si="72"/>
        <v>97650</v>
      </c>
      <c r="CF354">
        <f t="shared" si="72"/>
        <v>2096403</v>
      </c>
      <c r="CH354" t="str">
        <f t="shared" si="75"/>
        <v>{{5,1,1,549723,0}|</v>
      </c>
      <c r="CI354" t="str">
        <f t="shared" si="75"/>
        <v>{5,1,2,97650,0}|</v>
      </c>
      <c r="CJ354" t="str">
        <f t="shared" si="75"/>
        <v>{5,1,3,2096403,3}}</v>
      </c>
      <c r="CK354" t="str">
        <f t="shared" si="75"/>
        <v/>
      </c>
      <c r="CL354" t="str">
        <f t="shared" si="75"/>
        <v>{{5,1,1,549723,0}|</v>
      </c>
      <c r="CM354" t="str">
        <f t="shared" si="75"/>
        <v>{5,1,2,97650,0}|</v>
      </c>
      <c r="CN354" t="str">
        <f t="shared" si="75"/>
        <v>{5,1,3,2096403,3}}</v>
      </c>
      <c r="CO354" t="str">
        <f t="shared" si="75"/>
        <v/>
      </c>
      <c r="CP354" t="str">
        <f t="shared" si="75"/>
        <v>{{5,1,1,549723,0}|</v>
      </c>
      <c r="CQ354" t="str">
        <f t="shared" si="75"/>
        <v>{5,1,2,97650,0}|</v>
      </c>
      <c r="CR354" t="str">
        <f t="shared" si="75"/>
        <v>{5,1,3,2096403,3}}</v>
      </c>
      <c r="CS354" t="str">
        <f t="shared" si="75"/>
        <v/>
      </c>
      <c r="CT354" t="str">
        <f t="shared" si="75"/>
        <v>{{5,1,1,549723,0}|</v>
      </c>
      <c r="CU354" t="str">
        <f t="shared" si="75"/>
        <v>{5,1,2,97650,0}|</v>
      </c>
      <c r="CV354" t="str">
        <f t="shared" si="75"/>
        <v>{5,1,3,2096403,3}}</v>
      </c>
    </row>
    <row r="355" spans="50:100" x14ac:dyDescent="0.15">
      <c r="AX355">
        <v>349</v>
      </c>
      <c r="AZ355">
        <f t="shared" si="74"/>
        <v>1</v>
      </c>
      <c r="BA355">
        <f t="shared" si="74"/>
        <v>1</v>
      </c>
      <c r="BB355">
        <f t="shared" si="74"/>
        <v>1.5</v>
      </c>
      <c r="BC355">
        <f t="shared" si="74"/>
        <v>0.75</v>
      </c>
      <c r="BE355">
        <v>500</v>
      </c>
      <c r="BF355">
        <v>500</v>
      </c>
      <c r="BG355">
        <v>500</v>
      </c>
      <c r="BH355">
        <v>500</v>
      </c>
      <c r="BN355">
        <f>'sheet1 (2)'!Y354</f>
        <v>9930492</v>
      </c>
      <c r="BO355">
        <f>'sheet1 (2)'!Z354</f>
        <v>1528800</v>
      </c>
      <c r="BP355">
        <f>'sheet1 (2)'!AA354</f>
        <v>32821118</v>
      </c>
      <c r="BR355">
        <f t="shared" si="69"/>
        <v>993049</v>
      </c>
      <c r="BS355">
        <f t="shared" si="69"/>
        <v>152880</v>
      </c>
      <c r="BT355">
        <f t="shared" si="69"/>
        <v>3282111</v>
      </c>
      <c r="BV355">
        <f t="shared" si="70"/>
        <v>993049</v>
      </c>
      <c r="BW355">
        <f t="shared" si="70"/>
        <v>152880</v>
      </c>
      <c r="BX355">
        <f t="shared" si="70"/>
        <v>3282111</v>
      </c>
      <c r="BZ355">
        <f t="shared" si="71"/>
        <v>993049</v>
      </c>
      <c r="CA355">
        <f t="shared" si="71"/>
        <v>152880</v>
      </c>
      <c r="CB355">
        <f t="shared" si="71"/>
        <v>3282111</v>
      </c>
      <c r="CD355">
        <f t="shared" si="72"/>
        <v>993049</v>
      </c>
      <c r="CE355">
        <f t="shared" si="72"/>
        <v>152880</v>
      </c>
      <c r="CF355">
        <f t="shared" si="72"/>
        <v>3282111</v>
      </c>
      <c r="CH355" t="str">
        <f t="shared" si="75"/>
        <v>{{5,1,1,993049,0}|</v>
      </c>
      <c r="CI355" t="str">
        <f t="shared" si="75"/>
        <v>{5,1,2,152880,0}|</v>
      </c>
      <c r="CJ355" t="str">
        <f t="shared" si="75"/>
        <v>{5,1,3,3282111,3}}</v>
      </c>
      <c r="CK355" t="str">
        <f t="shared" si="75"/>
        <v/>
      </c>
      <c r="CL355" t="str">
        <f t="shared" si="75"/>
        <v>{{5,1,1,993049,0}|</v>
      </c>
      <c r="CM355" t="str">
        <f t="shared" si="75"/>
        <v>{5,1,2,152880,0}|</v>
      </c>
      <c r="CN355" t="str">
        <f t="shared" si="75"/>
        <v>{5,1,3,3282111,3}}</v>
      </c>
      <c r="CO355" t="str">
        <f t="shared" si="75"/>
        <v/>
      </c>
      <c r="CP355" t="str">
        <f t="shared" si="75"/>
        <v>{{5,1,1,993049,0}|</v>
      </c>
      <c r="CQ355" t="str">
        <f t="shared" si="75"/>
        <v>{5,1,2,152880,0}|</v>
      </c>
      <c r="CR355" t="str">
        <f t="shared" si="75"/>
        <v>{5,1,3,3282111,3}}</v>
      </c>
      <c r="CS355" t="str">
        <f t="shared" si="75"/>
        <v/>
      </c>
      <c r="CT355" t="str">
        <f t="shared" si="75"/>
        <v>{{5,1,1,993049,0}|</v>
      </c>
      <c r="CU355" t="str">
        <f t="shared" si="75"/>
        <v>{5,1,2,152880,0}|</v>
      </c>
      <c r="CV355" t="str">
        <f t="shared" si="75"/>
        <v>{5,1,3,3282111,3}}</v>
      </c>
    </row>
    <row r="356" spans="50:100" x14ac:dyDescent="0.15">
      <c r="AX356">
        <v>350</v>
      </c>
      <c r="AZ356">
        <f t="shared" ref="AZ356:BC371" si="76">AZ296</f>
        <v>1.5</v>
      </c>
      <c r="BA356">
        <f t="shared" si="76"/>
        <v>0.5</v>
      </c>
      <c r="BB356">
        <f t="shared" si="76"/>
        <v>1.5</v>
      </c>
      <c r="BC356">
        <f t="shared" si="76"/>
        <v>1.5</v>
      </c>
      <c r="BE356">
        <v>500</v>
      </c>
      <c r="BF356">
        <v>500</v>
      </c>
      <c r="BG356">
        <v>500</v>
      </c>
      <c r="BH356">
        <v>500</v>
      </c>
      <c r="BN356">
        <f>'sheet1 (2)'!Y355</f>
        <v>16212190</v>
      </c>
      <c r="BO356">
        <f>'sheet1 (2)'!Z355</f>
        <v>12889800</v>
      </c>
      <c r="BP356">
        <f>'sheet1 (2)'!AA355</f>
        <v>276725316</v>
      </c>
      <c r="BR356">
        <f t="shared" si="69"/>
        <v>1621219</v>
      </c>
      <c r="BS356">
        <f t="shared" si="69"/>
        <v>1288980</v>
      </c>
      <c r="BT356">
        <f t="shared" si="69"/>
        <v>27672531</v>
      </c>
      <c r="BV356">
        <f t="shared" si="70"/>
        <v>1621219</v>
      </c>
      <c r="BW356">
        <f t="shared" si="70"/>
        <v>1288980</v>
      </c>
      <c r="BX356">
        <f t="shared" si="70"/>
        <v>27672531</v>
      </c>
      <c r="BZ356">
        <f t="shared" si="71"/>
        <v>1621219</v>
      </c>
      <c r="CA356">
        <f t="shared" si="71"/>
        <v>1288980</v>
      </c>
      <c r="CB356">
        <f t="shared" si="71"/>
        <v>27672531</v>
      </c>
      <c r="CD356">
        <f t="shared" si="72"/>
        <v>1621219</v>
      </c>
      <c r="CE356">
        <f t="shared" si="72"/>
        <v>1288980</v>
      </c>
      <c r="CF356">
        <f t="shared" si="72"/>
        <v>27672531</v>
      </c>
      <c r="CH356" t="str">
        <f t="shared" si="75"/>
        <v>{{5,1,1,1621219,0}|</v>
      </c>
      <c r="CI356" t="str">
        <f t="shared" si="75"/>
        <v>{5,1,2,1288980,0}|</v>
      </c>
      <c r="CJ356" t="str">
        <f t="shared" si="75"/>
        <v>{5,1,3,27672531,3}}</v>
      </c>
      <c r="CK356" t="str">
        <f t="shared" si="75"/>
        <v/>
      </c>
      <c r="CL356" t="str">
        <f t="shared" si="75"/>
        <v>{{5,1,1,1621219,0}|</v>
      </c>
      <c r="CM356" t="str">
        <f t="shared" si="75"/>
        <v>{5,1,2,1288980,0}|</v>
      </c>
      <c r="CN356" t="str">
        <f t="shared" si="75"/>
        <v>{5,1,3,27672531,3}}</v>
      </c>
      <c r="CO356" t="str">
        <f t="shared" si="75"/>
        <v/>
      </c>
      <c r="CP356" t="str">
        <f t="shared" si="75"/>
        <v>{{5,1,1,1621219,0}|</v>
      </c>
      <c r="CQ356" t="str">
        <f t="shared" si="75"/>
        <v>{5,1,2,1288980,0}|</v>
      </c>
      <c r="CR356" t="str">
        <f t="shared" si="75"/>
        <v>{5,1,3,27672531,3}}</v>
      </c>
      <c r="CS356" t="str">
        <f t="shared" si="75"/>
        <v/>
      </c>
      <c r="CT356" t="str">
        <f t="shared" si="75"/>
        <v>{{5,1,1,1621219,0}|</v>
      </c>
      <c r="CU356" t="str">
        <f t="shared" si="75"/>
        <v>{5,1,2,1288980,0}|</v>
      </c>
      <c r="CV356" t="str">
        <f t="shared" si="75"/>
        <v>{5,1,3,27672531,3}}</v>
      </c>
    </row>
    <row r="357" spans="50:100" x14ac:dyDescent="0.15">
      <c r="AX357">
        <v>351</v>
      </c>
      <c r="AZ357">
        <f t="shared" si="76"/>
        <v>1.5</v>
      </c>
      <c r="BA357">
        <f t="shared" si="76"/>
        <v>0.6</v>
      </c>
      <c r="BB357">
        <f t="shared" si="76"/>
        <v>1.5</v>
      </c>
      <c r="BC357">
        <f t="shared" si="76"/>
        <v>1</v>
      </c>
      <c r="BE357">
        <v>500</v>
      </c>
      <c r="BF357">
        <v>500</v>
      </c>
      <c r="BG357">
        <v>500</v>
      </c>
      <c r="BH357">
        <v>500</v>
      </c>
      <c r="BN357">
        <f>'sheet1 (2)'!Y356</f>
        <v>25391283</v>
      </c>
      <c r="BO357">
        <f>'sheet1 (2)'!Z356</f>
        <v>15680000</v>
      </c>
      <c r="BP357">
        <f>'sheet1 (2)'!AA356</f>
        <v>336626865</v>
      </c>
      <c r="BR357">
        <f t="shared" si="69"/>
        <v>2539128</v>
      </c>
      <c r="BS357">
        <f t="shared" si="69"/>
        <v>1568000</v>
      </c>
      <c r="BT357">
        <f t="shared" si="69"/>
        <v>33662686</v>
      </c>
      <c r="BV357">
        <f t="shared" si="70"/>
        <v>2539128</v>
      </c>
      <c r="BW357">
        <f t="shared" si="70"/>
        <v>1568000</v>
      </c>
      <c r="BX357">
        <f t="shared" si="70"/>
        <v>33662686</v>
      </c>
      <c r="BZ357">
        <f t="shared" si="71"/>
        <v>2539128</v>
      </c>
      <c r="CA357">
        <f t="shared" si="71"/>
        <v>1568000</v>
      </c>
      <c r="CB357">
        <f t="shared" si="71"/>
        <v>33662686</v>
      </c>
      <c r="CD357">
        <f t="shared" si="72"/>
        <v>2539128</v>
      </c>
      <c r="CE357">
        <f t="shared" si="72"/>
        <v>1568000</v>
      </c>
      <c r="CF357">
        <f t="shared" si="72"/>
        <v>33662686</v>
      </c>
      <c r="CH357" t="str">
        <f t="shared" si="75"/>
        <v>{{5,1,1,2539128,0}|</v>
      </c>
      <c r="CI357" t="str">
        <f t="shared" si="75"/>
        <v>{5,1,2,1568000,0}|</v>
      </c>
      <c r="CJ357" t="str">
        <f t="shared" si="75"/>
        <v>{5,1,3,33662686,3}}</v>
      </c>
      <c r="CK357" t="str">
        <f t="shared" si="75"/>
        <v/>
      </c>
      <c r="CL357" t="str">
        <f t="shared" si="75"/>
        <v>{{5,1,1,2539128,0}|</v>
      </c>
      <c r="CM357" t="str">
        <f t="shared" si="75"/>
        <v>{5,1,2,1568000,0}|</v>
      </c>
      <c r="CN357" t="str">
        <f t="shared" si="75"/>
        <v>{5,1,3,33662686,3}}</v>
      </c>
      <c r="CO357" t="str">
        <f t="shared" si="75"/>
        <v/>
      </c>
      <c r="CP357" t="str">
        <f t="shared" si="75"/>
        <v>{{5,1,1,2539128,0}|</v>
      </c>
      <c r="CQ357" t="str">
        <f t="shared" si="75"/>
        <v>{5,1,2,1568000,0}|</v>
      </c>
      <c r="CR357" t="str">
        <f t="shared" si="75"/>
        <v>{5,1,3,33662686,3}}</v>
      </c>
      <c r="CS357" t="str">
        <f t="shared" si="75"/>
        <v/>
      </c>
      <c r="CT357" t="str">
        <f t="shared" si="75"/>
        <v>{{5,1,1,2539128,0}|</v>
      </c>
      <c r="CU357" t="str">
        <f t="shared" si="75"/>
        <v>{5,1,2,1568000,0}|</v>
      </c>
      <c r="CV357" t="str">
        <f t="shared" si="75"/>
        <v>{5,1,3,33662686,3}}</v>
      </c>
    </row>
    <row r="358" spans="50:100" x14ac:dyDescent="0.15">
      <c r="AX358">
        <v>352</v>
      </c>
      <c r="AZ358">
        <f t="shared" si="76"/>
        <v>1</v>
      </c>
      <c r="BA358">
        <f t="shared" si="76"/>
        <v>0.75</v>
      </c>
      <c r="BB358">
        <f t="shared" si="76"/>
        <v>1</v>
      </c>
      <c r="BC358">
        <f t="shared" si="76"/>
        <v>1.5</v>
      </c>
      <c r="BE358">
        <v>500</v>
      </c>
      <c r="BF358">
        <v>500</v>
      </c>
      <c r="BG358">
        <v>500</v>
      </c>
      <c r="BH358">
        <v>500</v>
      </c>
      <c r="BN358">
        <f>'sheet1 (2)'!Y357</f>
        <v>57860747</v>
      </c>
      <c r="BO358">
        <f>'sheet1 (2)'!Z357</f>
        <v>100688000</v>
      </c>
      <c r="BP358">
        <f>'sheet1 (2)'!AA357</f>
        <v>2161625372</v>
      </c>
      <c r="BR358">
        <f t="shared" si="69"/>
        <v>5786074</v>
      </c>
      <c r="BS358">
        <f t="shared" si="69"/>
        <v>10068800</v>
      </c>
      <c r="BT358">
        <f t="shared" si="69"/>
        <v>216162537</v>
      </c>
      <c r="BV358">
        <f t="shared" si="70"/>
        <v>5786074</v>
      </c>
      <c r="BW358">
        <f t="shared" si="70"/>
        <v>10068800</v>
      </c>
      <c r="BX358">
        <f t="shared" si="70"/>
        <v>216162537</v>
      </c>
      <c r="BZ358">
        <f t="shared" si="71"/>
        <v>5786074</v>
      </c>
      <c r="CA358">
        <f t="shared" si="71"/>
        <v>10068800</v>
      </c>
      <c r="CB358">
        <f t="shared" si="71"/>
        <v>216162537</v>
      </c>
      <c r="CD358">
        <f t="shared" si="72"/>
        <v>5786074</v>
      </c>
      <c r="CE358">
        <f t="shared" si="72"/>
        <v>10068800</v>
      </c>
      <c r="CF358">
        <f t="shared" si="72"/>
        <v>216162537</v>
      </c>
      <c r="CH358" t="str">
        <f t="shared" si="75"/>
        <v>{{5,1,1,5786074,0}|</v>
      </c>
      <c r="CI358" t="str">
        <f t="shared" si="75"/>
        <v>{5,1,2,10068800,0}|</v>
      </c>
      <c r="CJ358" t="str">
        <f t="shared" si="75"/>
        <v>{5,1,3,216162537,3}}</v>
      </c>
      <c r="CK358" t="str">
        <f t="shared" si="75"/>
        <v/>
      </c>
      <c r="CL358" t="str">
        <f t="shared" si="75"/>
        <v>{{5,1,1,5786074,0}|</v>
      </c>
      <c r="CM358" t="str">
        <f t="shared" si="75"/>
        <v>{5,1,2,10068800,0}|</v>
      </c>
      <c r="CN358" t="str">
        <f t="shared" si="75"/>
        <v>{5,1,3,216162537,3}}</v>
      </c>
      <c r="CO358" t="str">
        <f t="shared" si="75"/>
        <v/>
      </c>
      <c r="CP358" t="str">
        <f t="shared" si="75"/>
        <v>{{5,1,1,5786074,0}|</v>
      </c>
      <c r="CQ358" t="str">
        <f t="shared" si="75"/>
        <v>{5,1,2,10068800,0}|</v>
      </c>
      <c r="CR358" t="str">
        <f t="shared" si="75"/>
        <v>{5,1,3,216162537,3}}</v>
      </c>
      <c r="CS358" t="str">
        <f t="shared" si="75"/>
        <v/>
      </c>
      <c r="CT358" t="str">
        <f t="shared" si="75"/>
        <v>{{5,1,1,5786074,0}|</v>
      </c>
      <c r="CU358" t="str">
        <f t="shared" si="75"/>
        <v>{5,1,2,10068800,0}|</v>
      </c>
      <c r="CV358" t="str">
        <f t="shared" si="75"/>
        <v>{5,1,3,216162537,3}}</v>
      </c>
    </row>
    <row r="359" spans="50:100" x14ac:dyDescent="0.15">
      <c r="AX359">
        <v>353</v>
      </c>
      <c r="AZ359">
        <f t="shared" si="76"/>
        <v>1.5</v>
      </c>
      <c r="BA359">
        <f t="shared" si="76"/>
        <v>3</v>
      </c>
      <c r="BB359">
        <f t="shared" si="76"/>
        <v>3</v>
      </c>
      <c r="BC359">
        <f t="shared" si="76"/>
        <v>0.375</v>
      </c>
      <c r="BE359">
        <v>500</v>
      </c>
      <c r="BF359">
        <v>500</v>
      </c>
      <c r="BG359">
        <v>500</v>
      </c>
      <c r="BH359">
        <v>500</v>
      </c>
      <c r="BN359">
        <f>'sheet1 (2)'!Y358</f>
        <v>60256208</v>
      </c>
      <c r="BO359">
        <f>'sheet1 (2)'!Z358</f>
        <v>117600000</v>
      </c>
      <c r="BP359">
        <f>'sheet1 (2)'!AA358</f>
        <v>2524701492</v>
      </c>
      <c r="BR359">
        <f t="shared" si="69"/>
        <v>6025620</v>
      </c>
      <c r="BS359">
        <f t="shared" si="69"/>
        <v>11760000</v>
      </c>
      <c r="BT359">
        <f t="shared" si="69"/>
        <v>252470149</v>
      </c>
      <c r="BV359">
        <f t="shared" si="70"/>
        <v>6025620</v>
      </c>
      <c r="BW359">
        <f t="shared" si="70"/>
        <v>11760000</v>
      </c>
      <c r="BX359">
        <f t="shared" si="70"/>
        <v>252470149</v>
      </c>
      <c r="BZ359">
        <f t="shared" si="71"/>
        <v>6025620</v>
      </c>
      <c r="CA359">
        <f t="shared" si="71"/>
        <v>11760000</v>
      </c>
      <c r="CB359">
        <f t="shared" si="71"/>
        <v>252470149</v>
      </c>
      <c r="CD359">
        <f t="shared" si="72"/>
        <v>6025620</v>
      </c>
      <c r="CE359">
        <f t="shared" si="72"/>
        <v>11760000</v>
      </c>
      <c r="CF359">
        <f t="shared" si="72"/>
        <v>252470149</v>
      </c>
      <c r="CH359" t="str">
        <f t="shared" si="75"/>
        <v>{{5,1,1,6025620,0}|</v>
      </c>
      <c r="CI359" t="str">
        <f t="shared" si="75"/>
        <v>{5,1,2,11760000,0}|</v>
      </c>
      <c r="CJ359" t="str">
        <f t="shared" si="75"/>
        <v>{5,1,3,252470149,3}}</v>
      </c>
      <c r="CK359" t="str">
        <f t="shared" si="75"/>
        <v/>
      </c>
      <c r="CL359" t="str">
        <f t="shared" si="75"/>
        <v>{{5,1,1,6025620,0}|</v>
      </c>
      <c r="CM359" t="str">
        <f t="shared" si="75"/>
        <v>{5,1,2,11760000,0}|</v>
      </c>
      <c r="CN359" t="str">
        <f t="shared" si="75"/>
        <v>{5,1,3,252470149,3}}</v>
      </c>
      <c r="CO359" t="str">
        <f t="shared" si="75"/>
        <v/>
      </c>
      <c r="CP359" t="str">
        <f t="shared" si="75"/>
        <v>{{5,1,1,6025620,0}|</v>
      </c>
      <c r="CQ359" t="str">
        <f t="shared" si="75"/>
        <v>{5,1,2,11760000,0}|</v>
      </c>
      <c r="CR359" t="str">
        <f t="shared" si="75"/>
        <v>{5,1,3,252470149,3}}</v>
      </c>
      <c r="CS359" t="str">
        <f t="shared" si="75"/>
        <v/>
      </c>
      <c r="CT359" t="str">
        <f t="shared" si="75"/>
        <v>{{5,1,1,6025620,0}|</v>
      </c>
      <c r="CU359" t="str">
        <f t="shared" si="75"/>
        <v>{5,1,2,11760000,0}|</v>
      </c>
      <c r="CV359" t="str">
        <f t="shared" si="75"/>
        <v>{5,1,3,252470149,3}}</v>
      </c>
    </row>
    <row r="360" spans="50:100" x14ac:dyDescent="0.15">
      <c r="AX360">
        <v>354</v>
      </c>
      <c r="AZ360">
        <f t="shared" si="76"/>
        <v>3</v>
      </c>
      <c r="BA360">
        <f t="shared" si="76"/>
        <v>0.75</v>
      </c>
      <c r="BB360">
        <f t="shared" si="76"/>
        <v>0.6</v>
      </c>
      <c r="BC360">
        <f t="shared" si="76"/>
        <v>1.5</v>
      </c>
      <c r="BE360">
        <v>500</v>
      </c>
      <c r="BF360">
        <v>500</v>
      </c>
      <c r="BG360">
        <v>500</v>
      </c>
      <c r="BH360">
        <v>500</v>
      </c>
      <c r="BN360">
        <f>'sheet1 (2)'!Y359</f>
        <v>59435680</v>
      </c>
      <c r="BO360">
        <f>'sheet1 (2)'!Z359</f>
        <v>135625000</v>
      </c>
      <c r="BP360">
        <f>'sheet1 (2)'!AA359</f>
        <v>2911672108</v>
      </c>
      <c r="BR360">
        <f t="shared" si="69"/>
        <v>5943568</v>
      </c>
      <c r="BS360">
        <f t="shared" si="69"/>
        <v>13562500</v>
      </c>
      <c r="BT360">
        <f t="shared" si="69"/>
        <v>291167210</v>
      </c>
      <c r="BV360">
        <f t="shared" si="70"/>
        <v>5943568</v>
      </c>
      <c r="BW360">
        <f t="shared" si="70"/>
        <v>13562500</v>
      </c>
      <c r="BX360">
        <f t="shared" si="70"/>
        <v>291167210</v>
      </c>
      <c r="BZ360">
        <f t="shared" si="71"/>
        <v>5943568</v>
      </c>
      <c r="CA360">
        <f t="shared" si="71"/>
        <v>13562500</v>
      </c>
      <c r="CB360">
        <f t="shared" si="71"/>
        <v>291167210</v>
      </c>
      <c r="CD360">
        <f t="shared" si="72"/>
        <v>5943568</v>
      </c>
      <c r="CE360">
        <f t="shared" si="72"/>
        <v>13562500</v>
      </c>
      <c r="CF360">
        <f t="shared" si="72"/>
        <v>291167210</v>
      </c>
      <c r="CH360" t="str">
        <f t="shared" si="75"/>
        <v>{{5,1,1,5943568,0}|</v>
      </c>
      <c r="CI360" t="str">
        <f t="shared" si="75"/>
        <v>{5,1,2,13562500,0}|</v>
      </c>
      <c r="CJ360" t="str">
        <f t="shared" si="75"/>
        <v>{5,1,3,291167210,3}}</v>
      </c>
      <c r="CK360" t="str">
        <f t="shared" si="75"/>
        <v/>
      </c>
      <c r="CL360" t="str">
        <f t="shared" si="75"/>
        <v>{{5,1,1,5943568,0}|</v>
      </c>
      <c r="CM360" t="str">
        <f t="shared" si="75"/>
        <v>{5,1,2,13562500,0}|</v>
      </c>
      <c r="CN360" t="str">
        <f t="shared" si="75"/>
        <v>{5,1,3,291167210,3}}</v>
      </c>
      <c r="CO360" t="str">
        <f t="shared" si="75"/>
        <v/>
      </c>
      <c r="CP360" t="str">
        <f t="shared" si="75"/>
        <v>{{5,1,1,5943568,0}|</v>
      </c>
      <c r="CQ360" t="str">
        <f t="shared" si="75"/>
        <v>{5,1,2,13562500,0}|</v>
      </c>
      <c r="CR360" t="str">
        <f t="shared" si="75"/>
        <v>{5,1,3,291167210,3}}</v>
      </c>
      <c r="CS360" t="str">
        <f t="shared" si="75"/>
        <v/>
      </c>
      <c r="CT360" t="str">
        <f t="shared" si="75"/>
        <v>{{5,1,1,5943568,0}|</v>
      </c>
      <c r="CU360" t="str">
        <f t="shared" si="75"/>
        <v>{5,1,2,13562500,0}|</v>
      </c>
      <c r="CV360" t="str">
        <f t="shared" si="75"/>
        <v>{5,1,3,291167210,3}}</v>
      </c>
    </row>
    <row r="361" spans="50:100" x14ac:dyDescent="0.15">
      <c r="AX361">
        <v>355</v>
      </c>
      <c r="AZ361">
        <f t="shared" si="76"/>
        <v>1</v>
      </c>
      <c r="BA361">
        <f t="shared" si="76"/>
        <v>0.75</v>
      </c>
      <c r="BB361">
        <f t="shared" si="76"/>
        <v>0.75</v>
      </c>
      <c r="BC361">
        <f t="shared" si="76"/>
        <v>3</v>
      </c>
      <c r="BE361">
        <v>500</v>
      </c>
      <c r="BF361">
        <v>500</v>
      </c>
      <c r="BG361">
        <v>500</v>
      </c>
      <c r="BH361">
        <v>500</v>
      </c>
      <c r="BN361">
        <f>'sheet1 (2)'!Y360</f>
        <v>94568104</v>
      </c>
      <c r="BO361">
        <f>'sheet1 (2)'!Z360</f>
        <v>154560000</v>
      </c>
      <c r="BP361">
        <f>'sheet1 (2)'!AA360</f>
        <v>3318179104</v>
      </c>
      <c r="BR361">
        <f t="shared" si="69"/>
        <v>9456810</v>
      </c>
      <c r="BS361">
        <f t="shared" si="69"/>
        <v>15456000</v>
      </c>
      <c r="BT361">
        <f t="shared" si="69"/>
        <v>331817910</v>
      </c>
      <c r="BV361">
        <f t="shared" si="70"/>
        <v>9456810</v>
      </c>
      <c r="BW361">
        <f t="shared" si="70"/>
        <v>15456000</v>
      </c>
      <c r="BX361">
        <f t="shared" si="70"/>
        <v>331817910</v>
      </c>
      <c r="BZ361">
        <f t="shared" si="71"/>
        <v>9456810</v>
      </c>
      <c r="CA361">
        <f t="shared" si="71"/>
        <v>15456000</v>
      </c>
      <c r="CB361">
        <f t="shared" si="71"/>
        <v>331817910</v>
      </c>
      <c r="CD361">
        <f t="shared" si="72"/>
        <v>9456810</v>
      </c>
      <c r="CE361">
        <f t="shared" si="72"/>
        <v>15456000</v>
      </c>
      <c r="CF361">
        <f t="shared" si="72"/>
        <v>331817910</v>
      </c>
      <c r="CH361" t="str">
        <f t="shared" si="75"/>
        <v>{{5,1,1,9456810,0}|</v>
      </c>
      <c r="CI361" t="str">
        <f t="shared" si="75"/>
        <v>{5,1,2,15456000,0}|</v>
      </c>
      <c r="CJ361" t="str">
        <f t="shared" si="75"/>
        <v>{5,1,3,331817910,3}}</v>
      </c>
      <c r="CK361" t="str">
        <f t="shared" si="75"/>
        <v/>
      </c>
      <c r="CL361" t="str">
        <f t="shared" si="75"/>
        <v>{{5,1,1,9456810,0}|</v>
      </c>
      <c r="CM361" t="str">
        <f t="shared" si="75"/>
        <v>{5,1,2,15456000,0}|</v>
      </c>
      <c r="CN361" t="str">
        <f t="shared" si="75"/>
        <v>{5,1,3,331817910,3}}</v>
      </c>
      <c r="CO361" t="str">
        <f t="shared" si="75"/>
        <v/>
      </c>
      <c r="CP361" t="str">
        <f t="shared" si="75"/>
        <v>{{5,1,1,9456810,0}|</v>
      </c>
      <c r="CQ361" t="str">
        <f t="shared" si="75"/>
        <v>{5,1,2,15456000,0}|</v>
      </c>
      <c r="CR361" t="str">
        <f t="shared" si="75"/>
        <v>{5,1,3,331817910,3}}</v>
      </c>
      <c r="CS361" t="str">
        <f t="shared" si="75"/>
        <v/>
      </c>
      <c r="CT361" t="str">
        <f t="shared" si="75"/>
        <v>{{5,1,1,9456810,0}|</v>
      </c>
      <c r="CU361" t="str">
        <f t="shared" si="75"/>
        <v>{5,1,2,15456000,0}|</v>
      </c>
      <c r="CV361" t="str">
        <f t="shared" si="75"/>
        <v>{5,1,3,331817910,3}}</v>
      </c>
    </row>
    <row r="362" spans="50:100" x14ac:dyDescent="0.15">
      <c r="AX362">
        <v>356</v>
      </c>
      <c r="AZ362">
        <f t="shared" si="76"/>
        <v>1</v>
      </c>
      <c r="BA362">
        <f t="shared" si="76"/>
        <v>0.75</v>
      </c>
      <c r="BB362">
        <f t="shared" si="76"/>
        <v>0.75</v>
      </c>
      <c r="BC362">
        <f t="shared" si="76"/>
        <v>3</v>
      </c>
      <c r="BE362">
        <v>500</v>
      </c>
      <c r="BF362">
        <v>500</v>
      </c>
      <c r="BG362">
        <v>500</v>
      </c>
      <c r="BH362">
        <v>500</v>
      </c>
      <c r="BN362">
        <f>'sheet1 (2)'!Y361</f>
        <v>298155</v>
      </c>
      <c r="BO362">
        <f>'sheet1 (2)'!Z361</f>
        <v>43400</v>
      </c>
      <c r="BP362">
        <f>'sheet1 (2)'!AA361</f>
        <v>931735</v>
      </c>
      <c r="BR362">
        <f t="shared" si="69"/>
        <v>29815</v>
      </c>
      <c r="BS362">
        <f t="shared" si="69"/>
        <v>4340</v>
      </c>
      <c r="BT362">
        <f t="shared" si="69"/>
        <v>93173</v>
      </c>
      <c r="BV362">
        <f t="shared" si="70"/>
        <v>29815</v>
      </c>
      <c r="BW362">
        <f t="shared" si="70"/>
        <v>4340</v>
      </c>
      <c r="BX362">
        <f t="shared" si="70"/>
        <v>93173</v>
      </c>
      <c r="BZ362">
        <f t="shared" si="71"/>
        <v>29815</v>
      </c>
      <c r="CA362">
        <f t="shared" si="71"/>
        <v>4340</v>
      </c>
      <c r="CB362">
        <f t="shared" si="71"/>
        <v>93173</v>
      </c>
      <c r="CD362">
        <f t="shared" si="72"/>
        <v>29815</v>
      </c>
      <c r="CE362">
        <f t="shared" si="72"/>
        <v>4340</v>
      </c>
      <c r="CF362">
        <f t="shared" si="72"/>
        <v>93173</v>
      </c>
      <c r="CH362" t="str">
        <f t="shared" ref="CH362:CV378" si="77">BR$6&amp;BR362&amp;BR$5</f>
        <v>{{5,1,1,29815,0}|</v>
      </c>
      <c r="CI362" t="str">
        <f t="shared" si="77"/>
        <v>{5,1,2,4340,0}|</v>
      </c>
      <c r="CJ362" t="str">
        <f t="shared" si="77"/>
        <v>{5,1,3,93173,3}}</v>
      </c>
      <c r="CK362" t="str">
        <f t="shared" si="77"/>
        <v/>
      </c>
      <c r="CL362" t="str">
        <f t="shared" si="77"/>
        <v>{{5,1,1,29815,0}|</v>
      </c>
      <c r="CM362" t="str">
        <f t="shared" si="77"/>
        <v>{5,1,2,4340,0}|</v>
      </c>
      <c r="CN362" t="str">
        <f t="shared" si="77"/>
        <v>{5,1,3,93173,3}}</v>
      </c>
      <c r="CO362" t="str">
        <f t="shared" si="77"/>
        <v/>
      </c>
      <c r="CP362" t="str">
        <f t="shared" si="77"/>
        <v>{{5,1,1,29815,0}|</v>
      </c>
      <c r="CQ362" t="str">
        <f t="shared" si="77"/>
        <v>{5,1,2,4340,0}|</v>
      </c>
      <c r="CR362" t="str">
        <f t="shared" si="77"/>
        <v>{5,1,3,93173,3}}</v>
      </c>
      <c r="CS362" t="str">
        <f t="shared" si="77"/>
        <v/>
      </c>
      <c r="CT362" t="str">
        <f t="shared" si="77"/>
        <v>{{5,1,1,29815,0}|</v>
      </c>
      <c r="CU362" t="str">
        <f t="shared" si="77"/>
        <v>{5,1,2,4340,0}|</v>
      </c>
      <c r="CV362" t="str">
        <f t="shared" si="77"/>
        <v>{5,1,3,93173,3}}</v>
      </c>
    </row>
    <row r="363" spans="50:100" x14ac:dyDescent="0.15">
      <c r="AX363">
        <v>357</v>
      </c>
      <c r="AZ363">
        <f t="shared" si="76"/>
        <v>1.375</v>
      </c>
      <c r="BA363">
        <f t="shared" si="76"/>
        <v>1.375</v>
      </c>
      <c r="BB363">
        <f t="shared" si="76"/>
        <v>0.45833333333333331</v>
      </c>
      <c r="BC363">
        <f t="shared" si="76"/>
        <v>2.75</v>
      </c>
      <c r="BE363">
        <v>500</v>
      </c>
      <c r="BF363">
        <v>500</v>
      </c>
      <c r="BG363">
        <v>500</v>
      </c>
      <c r="BH363">
        <v>500</v>
      </c>
      <c r="BN363">
        <f>'sheet1 (2)'!Y362</f>
        <v>2422511</v>
      </c>
      <c r="BO363">
        <f>'sheet1 (2)'!Z362</f>
        <v>3472000</v>
      </c>
      <c r="BP363">
        <f>'sheet1 (2)'!AA362</f>
        <v>74538805</v>
      </c>
      <c r="BR363">
        <f t="shared" si="69"/>
        <v>242251</v>
      </c>
      <c r="BS363">
        <f t="shared" si="69"/>
        <v>347200</v>
      </c>
      <c r="BT363">
        <f t="shared" si="69"/>
        <v>7453880</v>
      </c>
      <c r="BV363">
        <f t="shared" si="70"/>
        <v>242251</v>
      </c>
      <c r="BW363">
        <f t="shared" si="70"/>
        <v>347200</v>
      </c>
      <c r="BX363">
        <f t="shared" si="70"/>
        <v>7453880</v>
      </c>
      <c r="BZ363">
        <f t="shared" si="71"/>
        <v>242251</v>
      </c>
      <c r="CA363">
        <f t="shared" si="71"/>
        <v>347200</v>
      </c>
      <c r="CB363">
        <f t="shared" si="71"/>
        <v>7453880</v>
      </c>
      <c r="CD363">
        <f t="shared" si="72"/>
        <v>242251</v>
      </c>
      <c r="CE363">
        <f t="shared" si="72"/>
        <v>347200</v>
      </c>
      <c r="CF363">
        <f t="shared" si="72"/>
        <v>7453880</v>
      </c>
      <c r="CH363" t="str">
        <f t="shared" si="77"/>
        <v>{{5,1,1,242251,0}|</v>
      </c>
      <c r="CI363" t="str">
        <f t="shared" si="77"/>
        <v>{5,1,2,347200,0}|</v>
      </c>
      <c r="CJ363" t="str">
        <f t="shared" si="77"/>
        <v>{5,1,3,7453880,3}}</v>
      </c>
      <c r="CK363" t="str">
        <f t="shared" si="77"/>
        <v/>
      </c>
      <c r="CL363" t="str">
        <f t="shared" si="77"/>
        <v>{{5,1,1,242251,0}|</v>
      </c>
      <c r="CM363" t="str">
        <f t="shared" si="77"/>
        <v>{5,1,2,347200,0}|</v>
      </c>
      <c r="CN363" t="str">
        <f t="shared" si="77"/>
        <v>{5,1,3,7453880,3}}</v>
      </c>
      <c r="CO363" t="str">
        <f t="shared" si="77"/>
        <v/>
      </c>
      <c r="CP363" t="str">
        <f t="shared" si="77"/>
        <v>{{5,1,1,242251,0}|</v>
      </c>
      <c r="CQ363" t="str">
        <f t="shared" si="77"/>
        <v>{5,1,2,347200,0}|</v>
      </c>
      <c r="CR363" t="str">
        <f t="shared" si="77"/>
        <v>{5,1,3,7453880,3}}</v>
      </c>
      <c r="CS363" t="str">
        <f t="shared" si="77"/>
        <v/>
      </c>
      <c r="CT363" t="str">
        <f t="shared" si="77"/>
        <v>{{5,1,1,242251,0}|</v>
      </c>
      <c r="CU363" t="str">
        <f t="shared" si="77"/>
        <v>{5,1,2,347200,0}|</v>
      </c>
      <c r="CV363" t="str">
        <f t="shared" si="77"/>
        <v>{5,1,3,7453880,3}}</v>
      </c>
    </row>
    <row r="364" spans="50:100" x14ac:dyDescent="0.15">
      <c r="AX364">
        <v>358</v>
      </c>
      <c r="AZ364">
        <f t="shared" si="76"/>
        <v>0.91666666666666663</v>
      </c>
      <c r="BA364">
        <f t="shared" si="76"/>
        <v>0.91666666666666663</v>
      </c>
      <c r="BB364">
        <f t="shared" si="76"/>
        <v>0.55000000000000004</v>
      </c>
      <c r="BC364">
        <f t="shared" si="76"/>
        <v>0</v>
      </c>
      <c r="BE364">
        <v>500</v>
      </c>
      <c r="BF364">
        <v>500</v>
      </c>
      <c r="BG364">
        <v>500</v>
      </c>
      <c r="BH364">
        <v>500</v>
      </c>
      <c r="BN364">
        <f>'sheet1 (2)'!Y363</f>
        <v>2888378</v>
      </c>
      <c r="BO364">
        <f>'sheet1 (2)'!Z363</f>
        <v>3927700</v>
      </c>
      <c r="BP364">
        <f>'sheet1 (2)'!AA363</f>
        <v>84322024</v>
      </c>
      <c r="BR364">
        <f t="shared" si="69"/>
        <v>288837</v>
      </c>
      <c r="BS364">
        <f t="shared" si="69"/>
        <v>392770</v>
      </c>
      <c r="BT364">
        <f t="shared" si="69"/>
        <v>8432202</v>
      </c>
      <c r="BV364">
        <f t="shared" si="70"/>
        <v>288837</v>
      </c>
      <c r="BW364">
        <f t="shared" si="70"/>
        <v>392770</v>
      </c>
      <c r="BX364">
        <f t="shared" si="70"/>
        <v>8432202</v>
      </c>
      <c r="BZ364">
        <f t="shared" si="71"/>
        <v>288837</v>
      </c>
      <c r="CA364">
        <f t="shared" si="71"/>
        <v>392770</v>
      </c>
      <c r="CB364">
        <f t="shared" si="71"/>
        <v>8432202</v>
      </c>
      <c r="CD364">
        <f t="shared" si="72"/>
        <v>288837</v>
      </c>
      <c r="CE364">
        <f t="shared" si="72"/>
        <v>392770</v>
      </c>
      <c r="CF364">
        <f t="shared" si="72"/>
        <v>8432202</v>
      </c>
      <c r="CH364" t="str">
        <f t="shared" si="77"/>
        <v>{{5,1,1,288837,0}|</v>
      </c>
      <c r="CI364" t="str">
        <f t="shared" si="77"/>
        <v>{5,1,2,392770,0}|</v>
      </c>
      <c r="CJ364" t="str">
        <f t="shared" si="77"/>
        <v>{5,1,3,8432202,3}}</v>
      </c>
      <c r="CK364" t="str">
        <f t="shared" si="77"/>
        <v/>
      </c>
      <c r="CL364" t="str">
        <f t="shared" si="77"/>
        <v>{{5,1,1,288837,0}|</v>
      </c>
      <c r="CM364" t="str">
        <f t="shared" si="77"/>
        <v>{5,1,2,392770,0}|</v>
      </c>
      <c r="CN364" t="str">
        <f t="shared" si="77"/>
        <v>{5,1,3,8432202,3}}</v>
      </c>
      <c r="CO364" t="str">
        <f t="shared" si="77"/>
        <v/>
      </c>
      <c r="CP364" t="str">
        <f t="shared" si="77"/>
        <v>{{5,1,1,288837,0}|</v>
      </c>
      <c r="CQ364" t="str">
        <f t="shared" si="77"/>
        <v>{5,1,2,392770,0}|</v>
      </c>
      <c r="CR364" t="str">
        <f t="shared" si="77"/>
        <v>{5,1,3,8432202,3}}</v>
      </c>
      <c r="CS364" t="str">
        <f t="shared" si="77"/>
        <v/>
      </c>
      <c r="CT364" t="str">
        <f t="shared" si="77"/>
        <v>{{5,1,1,288837,0}|</v>
      </c>
      <c r="CU364" t="str">
        <f t="shared" si="77"/>
        <v>{5,1,2,392770,0}|</v>
      </c>
      <c r="CV364" t="str">
        <f t="shared" si="77"/>
        <v>{5,1,3,8432202,3}}</v>
      </c>
    </row>
    <row r="365" spans="50:100" x14ac:dyDescent="0.15">
      <c r="AX365">
        <v>359</v>
      </c>
      <c r="AZ365">
        <f t="shared" si="76"/>
        <v>0.75</v>
      </c>
      <c r="BA365">
        <f t="shared" si="76"/>
        <v>0.5</v>
      </c>
      <c r="BB365">
        <f t="shared" si="76"/>
        <v>3</v>
      </c>
      <c r="BC365">
        <f t="shared" si="76"/>
        <v>3</v>
      </c>
      <c r="BE365">
        <v>500</v>
      </c>
      <c r="BF365">
        <v>500</v>
      </c>
      <c r="BG365">
        <v>500</v>
      </c>
      <c r="BH365">
        <v>500</v>
      </c>
      <c r="BN365">
        <f>'sheet1 (2)'!Y364</f>
        <v>4751848</v>
      </c>
      <c r="BO365">
        <f>'sheet1 (2)'!Z364</f>
        <v>6162800</v>
      </c>
      <c r="BP365">
        <f>'sheet1 (2)'!AA364</f>
        <v>132306380</v>
      </c>
      <c r="BR365">
        <f t="shared" si="69"/>
        <v>475184</v>
      </c>
      <c r="BS365">
        <f t="shared" si="69"/>
        <v>616280</v>
      </c>
      <c r="BT365">
        <f t="shared" si="69"/>
        <v>13230638</v>
      </c>
      <c r="BV365">
        <f t="shared" si="70"/>
        <v>475184</v>
      </c>
      <c r="BW365">
        <f t="shared" si="70"/>
        <v>616280</v>
      </c>
      <c r="BX365">
        <f t="shared" si="70"/>
        <v>13230638</v>
      </c>
      <c r="BZ365">
        <f t="shared" si="71"/>
        <v>475184</v>
      </c>
      <c r="CA365">
        <f t="shared" si="71"/>
        <v>616280</v>
      </c>
      <c r="CB365">
        <f t="shared" si="71"/>
        <v>13230638</v>
      </c>
      <c r="CD365">
        <f t="shared" si="72"/>
        <v>475184</v>
      </c>
      <c r="CE365">
        <f t="shared" si="72"/>
        <v>616280</v>
      </c>
      <c r="CF365">
        <f t="shared" si="72"/>
        <v>13230638</v>
      </c>
      <c r="CH365" t="str">
        <f t="shared" si="77"/>
        <v>{{5,1,1,475184,0}|</v>
      </c>
      <c r="CI365" t="str">
        <f t="shared" si="77"/>
        <v>{5,1,2,616280,0}|</v>
      </c>
      <c r="CJ365" t="str">
        <f t="shared" si="77"/>
        <v>{5,1,3,13230638,3}}</v>
      </c>
      <c r="CK365" t="str">
        <f t="shared" si="77"/>
        <v/>
      </c>
      <c r="CL365" t="str">
        <f t="shared" si="77"/>
        <v>{{5,1,1,475184,0}|</v>
      </c>
      <c r="CM365" t="str">
        <f t="shared" si="77"/>
        <v>{5,1,2,616280,0}|</v>
      </c>
      <c r="CN365" t="str">
        <f t="shared" si="77"/>
        <v>{5,1,3,13230638,3}}</v>
      </c>
      <c r="CO365" t="str">
        <f t="shared" si="77"/>
        <v/>
      </c>
      <c r="CP365" t="str">
        <f t="shared" si="77"/>
        <v>{{5,1,1,475184,0}|</v>
      </c>
      <c r="CQ365" t="str">
        <f t="shared" si="77"/>
        <v>{5,1,2,616280,0}|</v>
      </c>
      <c r="CR365" t="str">
        <f t="shared" si="77"/>
        <v>{5,1,3,13230638,3}}</v>
      </c>
      <c r="CS365" t="str">
        <f t="shared" si="77"/>
        <v/>
      </c>
      <c r="CT365" t="str">
        <f t="shared" si="77"/>
        <v>{{5,1,1,475184,0}|</v>
      </c>
      <c r="CU365" t="str">
        <f t="shared" si="77"/>
        <v>{5,1,2,616280,0}|</v>
      </c>
      <c r="CV365" t="str">
        <f t="shared" si="77"/>
        <v>{5,1,3,13230638,3}}</v>
      </c>
    </row>
    <row r="366" spans="50:100" x14ac:dyDescent="0.15">
      <c r="AX366">
        <v>360</v>
      </c>
      <c r="AZ366">
        <f t="shared" si="76"/>
        <v>1</v>
      </c>
      <c r="BA366">
        <f t="shared" si="76"/>
        <v>1.5</v>
      </c>
      <c r="BB366">
        <f t="shared" si="76"/>
        <v>0.75</v>
      </c>
      <c r="BC366">
        <f t="shared" si="76"/>
        <v>1</v>
      </c>
      <c r="BE366">
        <v>500</v>
      </c>
      <c r="BF366">
        <v>500</v>
      </c>
      <c r="BG366">
        <v>500</v>
      </c>
      <c r="BH366">
        <v>500</v>
      </c>
      <c r="BN366">
        <f>'sheet1 (2)'!Y365</f>
        <v>7547054</v>
      </c>
      <c r="BO366">
        <f>'sheet1 (2)'!Z365</f>
        <v>8289400</v>
      </c>
      <c r="BP366">
        <f>'sheet1 (2)'!AA365</f>
        <v>177961399</v>
      </c>
      <c r="BR366">
        <f t="shared" si="69"/>
        <v>754705</v>
      </c>
      <c r="BS366">
        <f t="shared" si="69"/>
        <v>828940</v>
      </c>
      <c r="BT366">
        <f t="shared" si="69"/>
        <v>17796139</v>
      </c>
      <c r="BV366">
        <f t="shared" si="70"/>
        <v>754705</v>
      </c>
      <c r="BW366">
        <f t="shared" si="70"/>
        <v>828940</v>
      </c>
      <c r="BX366">
        <f t="shared" si="70"/>
        <v>17796139</v>
      </c>
      <c r="BZ366">
        <f t="shared" si="71"/>
        <v>754705</v>
      </c>
      <c r="CA366">
        <f t="shared" si="71"/>
        <v>828940</v>
      </c>
      <c r="CB366">
        <f t="shared" si="71"/>
        <v>17796139</v>
      </c>
      <c r="CD366">
        <f t="shared" si="72"/>
        <v>754705</v>
      </c>
      <c r="CE366">
        <f t="shared" si="72"/>
        <v>828940</v>
      </c>
      <c r="CF366">
        <f t="shared" si="72"/>
        <v>17796139</v>
      </c>
      <c r="CH366" t="str">
        <f t="shared" si="77"/>
        <v>{{5,1,1,754705,0}|</v>
      </c>
      <c r="CI366" t="str">
        <f t="shared" si="77"/>
        <v>{5,1,2,828940,0}|</v>
      </c>
      <c r="CJ366" t="str">
        <f t="shared" si="77"/>
        <v>{5,1,3,17796139,3}}</v>
      </c>
      <c r="CK366" t="str">
        <f t="shared" si="77"/>
        <v/>
      </c>
      <c r="CL366" t="str">
        <f t="shared" si="77"/>
        <v>{{5,1,1,754705,0}|</v>
      </c>
      <c r="CM366" t="str">
        <f t="shared" si="77"/>
        <v>{5,1,2,828940,0}|</v>
      </c>
      <c r="CN366" t="str">
        <f t="shared" si="77"/>
        <v>{5,1,3,17796139,3}}</v>
      </c>
      <c r="CO366" t="str">
        <f t="shared" si="77"/>
        <v/>
      </c>
      <c r="CP366" t="str">
        <f t="shared" si="77"/>
        <v>{{5,1,1,754705,0}|</v>
      </c>
      <c r="CQ366" t="str">
        <f t="shared" si="77"/>
        <v>{5,1,2,828940,0}|</v>
      </c>
      <c r="CR366" t="str">
        <f t="shared" si="77"/>
        <v>{5,1,3,17796139,3}}</v>
      </c>
      <c r="CS366" t="str">
        <f t="shared" si="77"/>
        <v/>
      </c>
      <c r="CT366" t="str">
        <f t="shared" si="77"/>
        <v>{{5,1,1,754705,0}|</v>
      </c>
      <c r="CU366" t="str">
        <f t="shared" si="77"/>
        <v>{5,1,2,828940,0}|</v>
      </c>
      <c r="CV366" t="str">
        <f t="shared" si="77"/>
        <v>{5,1,3,17796139,3}}</v>
      </c>
    </row>
    <row r="367" spans="50:100" x14ac:dyDescent="0.15">
      <c r="AX367">
        <v>361</v>
      </c>
      <c r="AZ367">
        <f t="shared" si="76"/>
        <v>1.5</v>
      </c>
      <c r="BA367">
        <f t="shared" si="76"/>
        <v>0.75</v>
      </c>
      <c r="BB367">
        <f t="shared" si="76"/>
        <v>1</v>
      </c>
      <c r="BC367">
        <f t="shared" si="76"/>
        <v>1</v>
      </c>
      <c r="BE367">
        <v>500</v>
      </c>
      <c r="BF367">
        <v>500</v>
      </c>
      <c r="BG367">
        <v>500</v>
      </c>
      <c r="BH367">
        <v>500</v>
      </c>
      <c r="BN367">
        <f>'sheet1 (2)'!Y366</f>
        <v>1803357</v>
      </c>
      <c r="BO367">
        <f>'sheet1 (2)'!Z366</f>
        <v>672000</v>
      </c>
      <c r="BP367">
        <f>'sheet1 (2)'!AA366</f>
        <v>14426865</v>
      </c>
      <c r="BR367">
        <f t="shared" si="69"/>
        <v>180335</v>
      </c>
      <c r="BS367">
        <f t="shared" si="69"/>
        <v>67200</v>
      </c>
      <c r="BT367">
        <f t="shared" si="69"/>
        <v>1442686</v>
      </c>
      <c r="BV367">
        <f t="shared" si="70"/>
        <v>180335</v>
      </c>
      <c r="BW367">
        <f t="shared" si="70"/>
        <v>67200</v>
      </c>
      <c r="BX367">
        <f t="shared" si="70"/>
        <v>1442686</v>
      </c>
      <c r="BZ367">
        <f t="shared" si="71"/>
        <v>180335</v>
      </c>
      <c r="CA367">
        <f t="shared" si="71"/>
        <v>67200</v>
      </c>
      <c r="CB367">
        <f t="shared" si="71"/>
        <v>1442686</v>
      </c>
      <c r="CD367">
        <f t="shared" si="72"/>
        <v>180335</v>
      </c>
      <c r="CE367">
        <f t="shared" si="72"/>
        <v>67200</v>
      </c>
      <c r="CF367">
        <f t="shared" si="72"/>
        <v>1442686</v>
      </c>
      <c r="CH367" t="str">
        <f t="shared" si="77"/>
        <v>{{5,1,1,180335,0}|</v>
      </c>
      <c r="CI367" t="str">
        <f t="shared" si="77"/>
        <v>{5,1,2,67200,0}|</v>
      </c>
      <c r="CJ367" t="str">
        <f t="shared" si="77"/>
        <v>{5,1,3,1442686,3}}</v>
      </c>
      <c r="CK367" t="str">
        <f t="shared" si="77"/>
        <v/>
      </c>
      <c r="CL367" t="str">
        <f t="shared" si="77"/>
        <v>{{5,1,1,180335,0}|</v>
      </c>
      <c r="CM367" t="str">
        <f t="shared" si="77"/>
        <v>{5,1,2,67200,0}|</v>
      </c>
      <c r="CN367" t="str">
        <f t="shared" si="77"/>
        <v>{5,1,3,1442686,3}}</v>
      </c>
      <c r="CO367" t="str">
        <f t="shared" si="77"/>
        <v/>
      </c>
      <c r="CP367" t="str">
        <f t="shared" si="77"/>
        <v>{{5,1,1,180335,0}|</v>
      </c>
      <c r="CQ367" t="str">
        <f t="shared" si="77"/>
        <v>{5,1,2,67200,0}|</v>
      </c>
      <c r="CR367" t="str">
        <f t="shared" si="77"/>
        <v>{5,1,3,1442686,3}}</v>
      </c>
      <c r="CS367" t="str">
        <f t="shared" si="77"/>
        <v/>
      </c>
      <c r="CT367" t="str">
        <f t="shared" si="77"/>
        <v>{{5,1,1,180335,0}|</v>
      </c>
      <c r="CU367" t="str">
        <f t="shared" si="77"/>
        <v>{5,1,2,67200,0}|</v>
      </c>
      <c r="CV367" t="str">
        <f t="shared" si="77"/>
        <v>{5,1,3,1442686,3}}</v>
      </c>
    </row>
    <row r="368" spans="50:100" x14ac:dyDescent="0.15">
      <c r="AX368">
        <v>362</v>
      </c>
      <c r="AZ368">
        <f t="shared" si="76"/>
        <v>1.5</v>
      </c>
      <c r="BA368">
        <f t="shared" si="76"/>
        <v>0.75</v>
      </c>
      <c r="BB368">
        <f t="shared" si="76"/>
        <v>1</v>
      </c>
      <c r="BC368">
        <f t="shared" si="76"/>
        <v>1</v>
      </c>
      <c r="BE368">
        <v>500</v>
      </c>
      <c r="BF368">
        <v>500</v>
      </c>
      <c r="BG368">
        <v>500</v>
      </c>
      <c r="BH368">
        <v>500</v>
      </c>
      <c r="BN368">
        <f>'sheet1 (2)'!Y367</f>
        <v>2344365</v>
      </c>
      <c r="BO368">
        <f>'sheet1 (2)'!Z367</f>
        <v>672000</v>
      </c>
      <c r="BP368">
        <f>'sheet1 (2)'!AA367</f>
        <v>14426865</v>
      </c>
      <c r="BR368">
        <f t="shared" si="69"/>
        <v>234436</v>
      </c>
      <c r="BS368">
        <f t="shared" si="69"/>
        <v>67200</v>
      </c>
      <c r="BT368">
        <f t="shared" si="69"/>
        <v>1442686</v>
      </c>
      <c r="BV368">
        <f t="shared" si="70"/>
        <v>234436</v>
      </c>
      <c r="BW368">
        <f t="shared" si="70"/>
        <v>67200</v>
      </c>
      <c r="BX368">
        <f t="shared" si="70"/>
        <v>1442686</v>
      </c>
      <c r="BZ368">
        <f t="shared" si="71"/>
        <v>234436</v>
      </c>
      <c r="CA368">
        <f t="shared" si="71"/>
        <v>67200</v>
      </c>
      <c r="CB368">
        <f t="shared" si="71"/>
        <v>1442686</v>
      </c>
      <c r="CD368">
        <f t="shared" si="72"/>
        <v>234436</v>
      </c>
      <c r="CE368">
        <f t="shared" si="72"/>
        <v>67200</v>
      </c>
      <c r="CF368">
        <f t="shared" si="72"/>
        <v>1442686</v>
      </c>
      <c r="CH368" t="str">
        <f t="shared" si="77"/>
        <v>{{5,1,1,234436,0}|</v>
      </c>
      <c r="CI368" t="str">
        <f t="shared" si="77"/>
        <v>{5,1,2,67200,0}|</v>
      </c>
      <c r="CJ368" t="str">
        <f t="shared" si="77"/>
        <v>{5,1,3,1442686,3}}</v>
      </c>
      <c r="CK368" t="str">
        <f t="shared" si="77"/>
        <v/>
      </c>
      <c r="CL368" t="str">
        <f t="shared" si="77"/>
        <v>{{5,1,1,234436,0}|</v>
      </c>
      <c r="CM368" t="str">
        <f t="shared" si="77"/>
        <v>{5,1,2,67200,0}|</v>
      </c>
      <c r="CN368" t="str">
        <f t="shared" si="77"/>
        <v>{5,1,3,1442686,3}}</v>
      </c>
      <c r="CO368" t="str">
        <f t="shared" si="77"/>
        <v/>
      </c>
      <c r="CP368" t="str">
        <f t="shared" si="77"/>
        <v>{{5,1,1,234436,0}|</v>
      </c>
      <c r="CQ368" t="str">
        <f t="shared" si="77"/>
        <v>{5,1,2,67200,0}|</v>
      </c>
      <c r="CR368" t="str">
        <f t="shared" si="77"/>
        <v>{5,1,3,1442686,3}}</v>
      </c>
      <c r="CS368" t="str">
        <f t="shared" si="77"/>
        <v/>
      </c>
      <c r="CT368" t="str">
        <f t="shared" si="77"/>
        <v>{{5,1,1,234436,0}|</v>
      </c>
      <c r="CU368" t="str">
        <f t="shared" si="77"/>
        <v>{5,1,2,67200,0}|</v>
      </c>
      <c r="CV368" t="str">
        <f t="shared" si="77"/>
        <v>{5,1,3,1442686,3}}</v>
      </c>
    </row>
    <row r="369" spans="50:100" x14ac:dyDescent="0.15">
      <c r="AX369">
        <v>363</v>
      </c>
      <c r="AZ369">
        <f t="shared" si="76"/>
        <v>3</v>
      </c>
      <c r="BA369">
        <f t="shared" si="76"/>
        <v>0.75</v>
      </c>
      <c r="BB369">
        <f t="shared" si="76"/>
        <v>1.5</v>
      </c>
      <c r="BC369">
        <f t="shared" si="76"/>
        <v>0.6</v>
      </c>
      <c r="BE369">
        <v>500</v>
      </c>
      <c r="BF369">
        <v>500</v>
      </c>
      <c r="BG369">
        <v>500</v>
      </c>
      <c r="BH369">
        <v>500</v>
      </c>
      <c r="BN369">
        <f>'sheet1 (2)'!Y368</f>
        <v>8247357</v>
      </c>
      <c r="BO369">
        <f>'sheet1 (2)'!Z368</f>
        <v>1234800</v>
      </c>
      <c r="BP369">
        <f>'sheet1 (2)'!AA368</f>
        <v>26509365</v>
      </c>
      <c r="BR369">
        <f t="shared" si="69"/>
        <v>824735</v>
      </c>
      <c r="BS369">
        <f t="shared" si="69"/>
        <v>123480</v>
      </c>
      <c r="BT369">
        <f t="shared" si="69"/>
        <v>2650936</v>
      </c>
      <c r="BV369">
        <f t="shared" si="70"/>
        <v>824735</v>
      </c>
      <c r="BW369">
        <f t="shared" si="70"/>
        <v>123480</v>
      </c>
      <c r="BX369">
        <f t="shared" si="70"/>
        <v>2650936</v>
      </c>
      <c r="BZ369">
        <f t="shared" si="71"/>
        <v>824735</v>
      </c>
      <c r="CA369">
        <f t="shared" si="71"/>
        <v>123480</v>
      </c>
      <c r="CB369">
        <f t="shared" si="71"/>
        <v>2650936</v>
      </c>
      <c r="CD369">
        <f t="shared" si="72"/>
        <v>824735</v>
      </c>
      <c r="CE369">
        <f t="shared" si="72"/>
        <v>123480</v>
      </c>
      <c r="CF369">
        <f t="shared" si="72"/>
        <v>2650936</v>
      </c>
      <c r="CH369" t="str">
        <f t="shared" si="77"/>
        <v>{{5,1,1,824735,0}|</v>
      </c>
      <c r="CI369" t="str">
        <f t="shared" si="77"/>
        <v>{5,1,2,123480,0}|</v>
      </c>
      <c r="CJ369" t="str">
        <f t="shared" si="77"/>
        <v>{5,1,3,2650936,3}}</v>
      </c>
      <c r="CK369" t="str">
        <f t="shared" si="77"/>
        <v/>
      </c>
      <c r="CL369" t="str">
        <f t="shared" si="77"/>
        <v>{{5,1,1,824735,0}|</v>
      </c>
      <c r="CM369" t="str">
        <f t="shared" si="77"/>
        <v>{5,1,2,123480,0}|</v>
      </c>
      <c r="CN369" t="str">
        <f t="shared" si="77"/>
        <v>{5,1,3,2650936,3}}</v>
      </c>
      <c r="CO369" t="str">
        <f t="shared" si="77"/>
        <v/>
      </c>
      <c r="CP369" t="str">
        <f t="shared" si="77"/>
        <v>{{5,1,1,824735,0}|</v>
      </c>
      <c r="CQ369" t="str">
        <f t="shared" si="77"/>
        <v>{5,1,2,123480,0}|</v>
      </c>
      <c r="CR369" t="str">
        <f t="shared" si="77"/>
        <v>{5,1,3,2650936,3}}</v>
      </c>
      <c r="CS369" t="str">
        <f t="shared" si="77"/>
        <v/>
      </c>
      <c r="CT369" t="str">
        <f t="shared" si="77"/>
        <v>{{5,1,1,824735,0}|</v>
      </c>
      <c r="CU369" t="str">
        <f t="shared" si="77"/>
        <v>{5,1,2,123480,0}|</v>
      </c>
      <c r="CV369" t="str">
        <f t="shared" si="77"/>
        <v>{5,1,3,2650936,3}}</v>
      </c>
    </row>
    <row r="370" spans="50:100" x14ac:dyDescent="0.15">
      <c r="AX370">
        <v>364</v>
      </c>
      <c r="AZ370">
        <f t="shared" si="76"/>
        <v>0</v>
      </c>
      <c r="BA370">
        <f t="shared" si="76"/>
        <v>0.6</v>
      </c>
      <c r="BB370">
        <f t="shared" si="76"/>
        <v>0.6</v>
      </c>
      <c r="BC370">
        <f t="shared" si="76"/>
        <v>1.5</v>
      </c>
      <c r="BE370">
        <v>500</v>
      </c>
      <c r="BF370">
        <v>500</v>
      </c>
      <c r="BG370">
        <v>500</v>
      </c>
      <c r="BH370">
        <v>500</v>
      </c>
      <c r="BN370">
        <f>'sheet1 (2)'!Y369</f>
        <v>14216473</v>
      </c>
      <c r="BO370">
        <f>'sheet1 (2)'!Z369</f>
        <v>1806000</v>
      </c>
      <c r="BP370">
        <f>'sheet1 (2)'!AA369</f>
        <v>38772201</v>
      </c>
      <c r="BR370">
        <f t="shared" si="69"/>
        <v>1421647</v>
      </c>
      <c r="BS370">
        <f t="shared" si="69"/>
        <v>180600</v>
      </c>
      <c r="BT370">
        <f t="shared" si="69"/>
        <v>3877220</v>
      </c>
      <c r="BV370">
        <f t="shared" si="70"/>
        <v>1421647</v>
      </c>
      <c r="BW370">
        <f t="shared" si="70"/>
        <v>180600</v>
      </c>
      <c r="BX370">
        <f t="shared" si="70"/>
        <v>3877220</v>
      </c>
      <c r="BZ370">
        <f t="shared" si="71"/>
        <v>1421647</v>
      </c>
      <c r="CA370">
        <f t="shared" si="71"/>
        <v>180600</v>
      </c>
      <c r="CB370">
        <f t="shared" si="71"/>
        <v>3877220</v>
      </c>
      <c r="CD370">
        <f t="shared" si="72"/>
        <v>1421647</v>
      </c>
      <c r="CE370">
        <f t="shared" si="72"/>
        <v>180600</v>
      </c>
      <c r="CF370">
        <f t="shared" si="72"/>
        <v>3877220</v>
      </c>
      <c r="CH370" t="str">
        <f t="shared" si="77"/>
        <v>{{5,1,1,1421647,0}|</v>
      </c>
      <c r="CI370" t="str">
        <f t="shared" si="77"/>
        <v>{5,1,2,180600,0}|</v>
      </c>
      <c r="CJ370" t="str">
        <f t="shared" si="77"/>
        <v>{5,1,3,3877220,3}}</v>
      </c>
      <c r="CK370" t="str">
        <f t="shared" si="77"/>
        <v/>
      </c>
      <c r="CL370" t="str">
        <f t="shared" si="77"/>
        <v>{{5,1,1,1421647,0}|</v>
      </c>
      <c r="CM370" t="str">
        <f t="shared" si="77"/>
        <v>{5,1,2,180600,0}|</v>
      </c>
      <c r="CN370" t="str">
        <f t="shared" si="77"/>
        <v>{5,1,3,3877220,3}}</v>
      </c>
      <c r="CO370" t="str">
        <f t="shared" si="77"/>
        <v/>
      </c>
      <c r="CP370" t="str">
        <f t="shared" si="77"/>
        <v>{{5,1,1,1421647,0}|</v>
      </c>
      <c r="CQ370" t="str">
        <f t="shared" si="77"/>
        <v>{5,1,2,180600,0}|</v>
      </c>
      <c r="CR370" t="str">
        <f t="shared" si="77"/>
        <v>{5,1,3,3877220,3}}</v>
      </c>
      <c r="CS370" t="str">
        <f t="shared" si="77"/>
        <v/>
      </c>
      <c r="CT370" t="str">
        <f t="shared" si="77"/>
        <v>{{5,1,1,1421647,0}|</v>
      </c>
      <c r="CU370" t="str">
        <f t="shared" si="77"/>
        <v>{5,1,2,180600,0}|</v>
      </c>
      <c r="CV370" t="str">
        <f t="shared" si="77"/>
        <v>{5,1,3,3877220,3}}</v>
      </c>
    </row>
    <row r="371" spans="50:100" x14ac:dyDescent="0.15">
      <c r="AX371">
        <v>365</v>
      </c>
      <c r="AZ371">
        <f t="shared" si="76"/>
        <v>1.5</v>
      </c>
      <c r="BA371">
        <f t="shared" si="76"/>
        <v>0.75</v>
      </c>
      <c r="BB371">
        <f t="shared" si="76"/>
        <v>0.75</v>
      </c>
      <c r="BC371">
        <f t="shared" si="76"/>
        <v>1.5</v>
      </c>
      <c r="BE371">
        <v>500</v>
      </c>
      <c r="BF371">
        <v>500</v>
      </c>
      <c r="BG371">
        <v>500</v>
      </c>
      <c r="BH371">
        <v>500</v>
      </c>
      <c r="BN371">
        <f>'sheet1 (2)'!Y370</f>
        <v>22121193</v>
      </c>
      <c r="BO371">
        <f>'sheet1 (2)'!Z370</f>
        <v>14168000</v>
      </c>
      <c r="BP371">
        <f>'sheet1 (2)'!AA370</f>
        <v>304166417</v>
      </c>
      <c r="BR371">
        <f t="shared" si="69"/>
        <v>2212119</v>
      </c>
      <c r="BS371">
        <f t="shared" si="69"/>
        <v>1416800</v>
      </c>
      <c r="BT371">
        <f t="shared" si="69"/>
        <v>30416641</v>
      </c>
      <c r="BV371">
        <f t="shared" si="70"/>
        <v>2212119</v>
      </c>
      <c r="BW371">
        <f t="shared" si="70"/>
        <v>1416800</v>
      </c>
      <c r="BX371">
        <f t="shared" si="70"/>
        <v>30416641</v>
      </c>
      <c r="BZ371">
        <f t="shared" si="71"/>
        <v>2212119</v>
      </c>
      <c r="CA371">
        <f t="shared" si="71"/>
        <v>1416800</v>
      </c>
      <c r="CB371">
        <f t="shared" si="71"/>
        <v>30416641</v>
      </c>
      <c r="CD371">
        <f t="shared" si="72"/>
        <v>2212119</v>
      </c>
      <c r="CE371">
        <f t="shared" si="72"/>
        <v>1416800</v>
      </c>
      <c r="CF371">
        <f t="shared" si="72"/>
        <v>30416641</v>
      </c>
      <c r="CH371" t="str">
        <f t="shared" si="77"/>
        <v>{{5,1,1,2212119,0}|</v>
      </c>
      <c r="CI371" t="str">
        <f t="shared" si="77"/>
        <v>{5,1,2,1416800,0}|</v>
      </c>
      <c r="CJ371" t="str">
        <f t="shared" si="77"/>
        <v>{5,1,3,30416641,3}}</v>
      </c>
      <c r="CK371" t="str">
        <f t="shared" si="77"/>
        <v/>
      </c>
      <c r="CL371" t="str">
        <f t="shared" si="77"/>
        <v>{{5,1,1,2212119,0}|</v>
      </c>
      <c r="CM371" t="str">
        <f t="shared" si="77"/>
        <v>{5,1,2,1416800,0}|</v>
      </c>
      <c r="CN371" t="str">
        <f t="shared" si="77"/>
        <v>{5,1,3,30416641,3}}</v>
      </c>
      <c r="CO371" t="str">
        <f t="shared" si="77"/>
        <v/>
      </c>
      <c r="CP371" t="str">
        <f t="shared" si="77"/>
        <v>{{5,1,1,2212119,0}|</v>
      </c>
      <c r="CQ371" t="str">
        <f t="shared" si="77"/>
        <v>{5,1,2,1416800,0}|</v>
      </c>
      <c r="CR371" t="str">
        <f t="shared" si="77"/>
        <v>{5,1,3,30416641,3}}</v>
      </c>
      <c r="CS371" t="str">
        <f t="shared" si="77"/>
        <v/>
      </c>
      <c r="CT371" t="str">
        <f t="shared" si="77"/>
        <v>{{5,1,1,2212119,0}|</v>
      </c>
      <c r="CU371" t="str">
        <f t="shared" si="77"/>
        <v>{5,1,2,1416800,0}|</v>
      </c>
      <c r="CV371" t="str">
        <f t="shared" si="77"/>
        <v>{5,1,3,30416641,3}}</v>
      </c>
    </row>
    <row r="372" spans="50:100" x14ac:dyDescent="0.15">
      <c r="AX372">
        <v>366</v>
      </c>
      <c r="AZ372">
        <f t="shared" ref="AZ372:BC387" si="78">AZ312</f>
        <v>1</v>
      </c>
      <c r="BA372">
        <f t="shared" si="78"/>
        <v>0.6</v>
      </c>
      <c r="BB372">
        <f t="shared" si="78"/>
        <v>1</v>
      </c>
      <c r="BC372">
        <f t="shared" si="78"/>
        <v>3</v>
      </c>
      <c r="BE372">
        <v>500</v>
      </c>
      <c r="BF372">
        <v>500</v>
      </c>
      <c r="BG372">
        <v>500</v>
      </c>
      <c r="BH372">
        <v>500</v>
      </c>
      <c r="BN372">
        <f>'sheet1 (2)'!Y371</f>
        <v>32460447</v>
      </c>
      <c r="BO372">
        <f>'sheet1 (2)'!Z371</f>
        <v>15750000</v>
      </c>
      <c r="BP372">
        <f>'sheet1 (2)'!AA371</f>
        <v>338129663</v>
      </c>
      <c r="BR372">
        <f t="shared" si="69"/>
        <v>3246044</v>
      </c>
      <c r="BS372">
        <f t="shared" si="69"/>
        <v>1575000</v>
      </c>
      <c r="BT372">
        <f t="shared" si="69"/>
        <v>33812966</v>
      </c>
      <c r="BV372">
        <f t="shared" si="70"/>
        <v>3246044</v>
      </c>
      <c r="BW372">
        <f t="shared" si="70"/>
        <v>1575000</v>
      </c>
      <c r="BX372">
        <f t="shared" si="70"/>
        <v>33812966</v>
      </c>
      <c r="BZ372">
        <f t="shared" si="71"/>
        <v>3246044</v>
      </c>
      <c r="CA372">
        <f t="shared" si="71"/>
        <v>1575000</v>
      </c>
      <c r="CB372">
        <f t="shared" si="71"/>
        <v>33812966</v>
      </c>
      <c r="CD372">
        <f t="shared" si="72"/>
        <v>3246044</v>
      </c>
      <c r="CE372">
        <f t="shared" si="72"/>
        <v>1575000</v>
      </c>
      <c r="CF372">
        <f t="shared" si="72"/>
        <v>33812966</v>
      </c>
      <c r="CH372" t="str">
        <f t="shared" si="77"/>
        <v>{{5,1,1,3246044,0}|</v>
      </c>
      <c r="CI372" t="str">
        <f t="shared" si="77"/>
        <v>{5,1,2,1575000,0}|</v>
      </c>
      <c r="CJ372" t="str">
        <f t="shared" si="77"/>
        <v>{5,1,3,33812966,3}}</v>
      </c>
      <c r="CK372" t="str">
        <f t="shared" si="77"/>
        <v/>
      </c>
      <c r="CL372" t="str">
        <f t="shared" si="77"/>
        <v>{{5,1,1,3246044,0}|</v>
      </c>
      <c r="CM372" t="str">
        <f t="shared" si="77"/>
        <v>{5,1,2,1575000,0}|</v>
      </c>
      <c r="CN372" t="str">
        <f t="shared" si="77"/>
        <v>{5,1,3,33812966,3}}</v>
      </c>
      <c r="CO372" t="str">
        <f t="shared" si="77"/>
        <v/>
      </c>
      <c r="CP372" t="str">
        <f t="shared" si="77"/>
        <v>{{5,1,1,3246044,0}|</v>
      </c>
      <c r="CQ372" t="str">
        <f t="shared" si="77"/>
        <v>{5,1,2,1575000,0}|</v>
      </c>
      <c r="CR372" t="str">
        <f t="shared" si="77"/>
        <v>{5,1,3,33812966,3}}</v>
      </c>
      <c r="CS372" t="str">
        <f t="shared" si="77"/>
        <v/>
      </c>
      <c r="CT372" t="str">
        <f t="shared" si="77"/>
        <v>{{5,1,1,3246044,0}|</v>
      </c>
      <c r="CU372" t="str">
        <f t="shared" si="77"/>
        <v>{5,1,2,1575000,0}|</v>
      </c>
      <c r="CV372" t="str">
        <f t="shared" si="77"/>
        <v>{5,1,3,33812966,3}}</v>
      </c>
    </row>
    <row r="373" spans="50:100" x14ac:dyDescent="0.15">
      <c r="AX373">
        <v>367</v>
      </c>
      <c r="AZ373">
        <f t="shared" si="78"/>
        <v>1</v>
      </c>
      <c r="BA373">
        <f t="shared" si="78"/>
        <v>0.5</v>
      </c>
      <c r="BB373">
        <f t="shared" si="78"/>
        <v>1.5</v>
      </c>
      <c r="BC373">
        <f t="shared" si="78"/>
        <v>3</v>
      </c>
      <c r="BE373">
        <v>500</v>
      </c>
      <c r="BF373">
        <v>500</v>
      </c>
      <c r="BG373">
        <v>500</v>
      </c>
      <c r="BH373">
        <v>500</v>
      </c>
      <c r="BN373">
        <f>'sheet1 (2)'!Y372</f>
        <v>72374775</v>
      </c>
      <c r="BO373">
        <f>'sheet1 (2)'!Z372</f>
        <v>96320000</v>
      </c>
      <c r="BP373">
        <f>'sheet1 (2)'!AA372</f>
        <v>2067850745</v>
      </c>
      <c r="BR373">
        <f t="shared" si="69"/>
        <v>7237477</v>
      </c>
      <c r="BS373">
        <f t="shared" si="69"/>
        <v>9632000</v>
      </c>
      <c r="BT373">
        <f t="shared" si="69"/>
        <v>206785074</v>
      </c>
      <c r="BV373">
        <f t="shared" si="70"/>
        <v>7237477</v>
      </c>
      <c r="BW373">
        <f t="shared" si="70"/>
        <v>9632000</v>
      </c>
      <c r="BX373">
        <f t="shared" si="70"/>
        <v>206785074</v>
      </c>
      <c r="BZ373">
        <f t="shared" si="71"/>
        <v>7237477</v>
      </c>
      <c r="CA373">
        <f t="shared" si="71"/>
        <v>9632000</v>
      </c>
      <c r="CB373">
        <f t="shared" si="71"/>
        <v>206785074</v>
      </c>
      <c r="CD373">
        <f t="shared" si="72"/>
        <v>7237477</v>
      </c>
      <c r="CE373">
        <f t="shared" si="72"/>
        <v>9632000</v>
      </c>
      <c r="CF373">
        <f t="shared" si="72"/>
        <v>206785074</v>
      </c>
      <c r="CH373" t="str">
        <f t="shared" si="77"/>
        <v>{{5,1,1,7237477,0}|</v>
      </c>
      <c r="CI373" t="str">
        <f t="shared" si="77"/>
        <v>{5,1,2,9632000,0}|</v>
      </c>
      <c r="CJ373" t="str">
        <f t="shared" si="77"/>
        <v>{5,1,3,206785074,3}}</v>
      </c>
      <c r="CK373" t="str">
        <f t="shared" si="77"/>
        <v/>
      </c>
      <c r="CL373" t="str">
        <f t="shared" si="77"/>
        <v>{{5,1,1,7237477,0}|</v>
      </c>
      <c r="CM373" t="str">
        <f t="shared" si="77"/>
        <v>{5,1,2,9632000,0}|</v>
      </c>
      <c r="CN373" t="str">
        <f t="shared" si="77"/>
        <v>{5,1,3,206785074,3}}</v>
      </c>
      <c r="CO373" t="str">
        <f t="shared" si="77"/>
        <v/>
      </c>
      <c r="CP373" t="str">
        <f t="shared" si="77"/>
        <v>{{5,1,1,7237477,0}|</v>
      </c>
      <c r="CQ373" t="str">
        <f t="shared" si="77"/>
        <v>{5,1,2,9632000,0}|</v>
      </c>
      <c r="CR373" t="str">
        <f t="shared" si="77"/>
        <v>{5,1,3,206785074,3}}</v>
      </c>
      <c r="CS373" t="str">
        <f t="shared" si="77"/>
        <v/>
      </c>
      <c r="CT373" t="str">
        <f t="shared" si="77"/>
        <v>{{5,1,1,7237477,0}|</v>
      </c>
      <c r="CU373" t="str">
        <f t="shared" si="77"/>
        <v>{5,1,2,9632000,0}|</v>
      </c>
      <c r="CV373" t="str">
        <f t="shared" si="77"/>
        <v>{5,1,3,206785074,3}}</v>
      </c>
    </row>
    <row r="374" spans="50:100" x14ac:dyDescent="0.15">
      <c r="AX374">
        <v>368</v>
      </c>
      <c r="AZ374">
        <f t="shared" si="78"/>
        <v>1</v>
      </c>
      <c r="BA374">
        <f t="shared" si="78"/>
        <v>0.5</v>
      </c>
      <c r="BB374">
        <f t="shared" si="78"/>
        <v>1</v>
      </c>
      <c r="BC374">
        <f t="shared" si="78"/>
        <v>0</v>
      </c>
      <c r="BE374">
        <v>500</v>
      </c>
      <c r="BF374">
        <v>500</v>
      </c>
      <c r="BG374">
        <v>500</v>
      </c>
      <c r="BH374">
        <v>500</v>
      </c>
      <c r="BN374">
        <f>'sheet1 (2)'!Y373</f>
        <v>75019701</v>
      </c>
      <c r="BO374">
        <f>'sheet1 (2)'!Z373</f>
        <v>109200000</v>
      </c>
      <c r="BP374">
        <f>'sheet1 (2)'!AA373</f>
        <v>2344365670</v>
      </c>
      <c r="BR374">
        <f t="shared" si="69"/>
        <v>7501970</v>
      </c>
      <c r="BS374">
        <f t="shared" si="69"/>
        <v>10920000</v>
      </c>
      <c r="BT374">
        <f t="shared" si="69"/>
        <v>234436567</v>
      </c>
      <c r="BV374">
        <f t="shared" si="70"/>
        <v>7501970</v>
      </c>
      <c r="BW374">
        <f t="shared" si="70"/>
        <v>10920000</v>
      </c>
      <c r="BX374">
        <f t="shared" si="70"/>
        <v>234436567</v>
      </c>
      <c r="BZ374">
        <f t="shared" si="71"/>
        <v>7501970</v>
      </c>
      <c r="CA374">
        <f t="shared" si="71"/>
        <v>10920000</v>
      </c>
      <c r="CB374">
        <f t="shared" si="71"/>
        <v>234436567</v>
      </c>
      <c r="CD374">
        <f t="shared" si="72"/>
        <v>7501970</v>
      </c>
      <c r="CE374">
        <f t="shared" si="72"/>
        <v>10920000</v>
      </c>
      <c r="CF374">
        <f t="shared" si="72"/>
        <v>234436567</v>
      </c>
      <c r="CH374" t="str">
        <f t="shared" si="77"/>
        <v>{{5,1,1,7501970,0}|</v>
      </c>
      <c r="CI374" t="str">
        <f t="shared" si="77"/>
        <v>{5,1,2,10920000,0}|</v>
      </c>
      <c r="CJ374" t="str">
        <f t="shared" si="77"/>
        <v>{5,1,3,234436567,3}}</v>
      </c>
      <c r="CK374" t="str">
        <f t="shared" si="77"/>
        <v/>
      </c>
      <c r="CL374" t="str">
        <f t="shared" si="77"/>
        <v>{{5,1,1,7501970,0}|</v>
      </c>
      <c r="CM374" t="str">
        <f t="shared" si="77"/>
        <v>{5,1,2,10920000,0}|</v>
      </c>
      <c r="CN374" t="str">
        <f t="shared" si="77"/>
        <v>{5,1,3,234436567,3}}</v>
      </c>
      <c r="CO374" t="str">
        <f t="shared" si="77"/>
        <v/>
      </c>
      <c r="CP374" t="str">
        <f t="shared" si="77"/>
        <v>{{5,1,1,7501970,0}|</v>
      </c>
      <c r="CQ374" t="str">
        <f t="shared" si="77"/>
        <v>{5,1,2,10920000,0}|</v>
      </c>
      <c r="CR374" t="str">
        <f t="shared" si="77"/>
        <v>{5,1,3,234436567,3}}</v>
      </c>
      <c r="CS374" t="str">
        <f t="shared" si="77"/>
        <v/>
      </c>
      <c r="CT374" t="str">
        <f t="shared" si="77"/>
        <v>{{5,1,1,7501970,0}|</v>
      </c>
      <c r="CU374" t="str">
        <f t="shared" si="77"/>
        <v>{5,1,2,10920000,0}|</v>
      </c>
      <c r="CV374" t="str">
        <f t="shared" si="77"/>
        <v>{5,1,3,234436567,3}}</v>
      </c>
    </row>
    <row r="375" spans="50:100" x14ac:dyDescent="0.15">
      <c r="AX375">
        <v>369</v>
      </c>
      <c r="AZ375">
        <f t="shared" si="78"/>
        <v>3</v>
      </c>
      <c r="BA375">
        <f t="shared" si="78"/>
        <v>0.6</v>
      </c>
      <c r="BB375">
        <f t="shared" si="78"/>
        <v>0.6</v>
      </c>
      <c r="BC375">
        <f t="shared" si="78"/>
        <v>3</v>
      </c>
      <c r="BE375">
        <v>500</v>
      </c>
      <c r="BF375">
        <v>500</v>
      </c>
      <c r="BG375">
        <v>500</v>
      </c>
      <c r="BH375">
        <v>500</v>
      </c>
      <c r="BN375">
        <f>'sheet1 (2)'!Y374</f>
        <v>73637126</v>
      </c>
      <c r="BO375">
        <f>'sheet1 (2)'!Z374</f>
        <v>122500000</v>
      </c>
      <c r="BP375">
        <f>'sheet1 (2)'!AA374</f>
        <v>2629897387</v>
      </c>
      <c r="BR375">
        <f t="shared" si="69"/>
        <v>7363712</v>
      </c>
      <c r="BS375">
        <f t="shared" si="69"/>
        <v>12250000</v>
      </c>
      <c r="BT375">
        <f t="shared" si="69"/>
        <v>262989738</v>
      </c>
      <c r="BV375">
        <f t="shared" si="70"/>
        <v>7363712</v>
      </c>
      <c r="BW375">
        <f t="shared" si="70"/>
        <v>12250000</v>
      </c>
      <c r="BX375">
        <f t="shared" si="70"/>
        <v>262989738</v>
      </c>
      <c r="BZ375">
        <f t="shared" si="71"/>
        <v>7363712</v>
      </c>
      <c r="CA375">
        <f t="shared" si="71"/>
        <v>12250000</v>
      </c>
      <c r="CB375">
        <f t="shared" si="71"/>
        <v>262989738</v>
      </c>
      <c r="CD375">
        <f t="shared" si="72"/>
        <v>7363712</v>
      </c>
      <c r="CE375">
        <f t="shared" si="72"/>
        <v>12250000</v>
      </c>
      <c r="CF375">
        <f t="shared" si="72"/>
        <v>262989738</v>
      </c>
      <c r="CH375" t="str">
        <f t="shared" si="77"/>
        <v>{{5,1,1,7363712,0}|</v>
      </c>
      <c r="CI375" t="str">
        <f t="shared" si="77"/>
        <v>{5,1,2,12250000,0}|</v>
      </c>
      <c r="CJ375" t="str">
        <f t="shared" si="77"/>
        <v>{5,1,3,262989738,3}}</v>
      </c>
      <c r="CK375" t="str">
        <f t="shared" si="77"/>
        <v/>
      </c>
      <c r="CL375" t="str">
        <f t="shared" si="77"/>
        <v>{{5,1,1,7363712,0}|</v>
      </c>
      <c r="CM375" t="str">
        <f t="shared" si="77"/>
        <v>{5,1,2,12250000,0}|</v>
      </c>
      <c r="CN375" t="str">
        <f t="shared" si="77"/>
        <v>{5,1,3,262989738,3}}</v>
      </c>
      <c r="CO375" t="str">
        <f t="shared" si="77"/>
        <v/>
      </c>
      <c r="CP375" t="str">
        <f t="shared" si="77"/>
        <v>{{5,1,1,7363712,0}|</v>
      </c>
      <c r="CQ375" t="str">
        <f t="shared" si="77"/>
        <v>{5,1,2,12250000,0}|</v>
      </c>
      <c r="CR375" t="str">
        <f t="shared" si="77"/>
        <v>{5,1,3,262989738,3}}</v>
      </c>
      <c r="CS375" t="str">
        <f t="shared" si="77"/>
        <v/>
      </c>
      <c r="CT375" t="str">
        <f t="shared" si="77"/>
        <v>{{5,1,1,7363712,0}|</v>
      </c>
      <c r="CU375" t="str">
        <f t="shared" si="77"/>
        <v>{5,1,2,12250000,0}|</v>
      </c>
      <c r="CV375" t="str">
        <f t="shared" si="77"/>
        <v>{5,1,3,262989738,3}}</v>
      </c>
    </row>
    <row r="376" spans="50:100" x14ac:dyDescent="0.15">
      <c r="AX376">
        <v>370</v>
      </c>
      <c r="AZ376">
        <f t="shared" si="78"/>
        <v>3</v>
      </c>
      <c r="BA376">
        <f t="shared" si="78"/>
        <v>0.42857142857142855</v>
      </c>
      <c r="BB376">
        <f t="shared" si="78"/>
        <v>1</v>
      </c>
      <c r="BC376">
        <f t="shared" si="78"/>
        <v>3</v>
      </c>
      <c r="BE376">
        <v>500</v>
      </c>
      <c r="BF376">
        <v>500</v>
      </c>
      <c r="BG376">
        <v>500</v>
      </c>
      <c r="BH376">
        <v>500</v>
      </c>
      <c r="BN376">
        <f>'sheet1 (2)'!Y375</f>
        <v>115414924</v>
      </c>
      <c r="BO376">
        <f>'sheet1 (2)'!Z375</f>
        <v>134400000</v>
      </c>
      <c r="BP376">
        <f>'sheet1 (2)'!AA375</f>
        <v>2885373134</v>
      </c>
      <c r="BR376">
        <f t="shared" si="69"/>
        <v>11541492</v>
      </c>
      <c r="BS376">
        <f t="shared" si="69"/>
        <v>13440000</v>
      </c>
      <c r="BT376">
        <f t="shared" si="69"/>
        <v>288537313</v>
      </c>
      <c r="BV376">
        <f t="shared" si="70"/>
        <v>11541492</v>
      </c>
      <c r="BW376">
        <f t="shared" si="70"/>
        <v>13440000</v>
      </c>
      <c r="BX376">
        <f t="shared" si="70"/>
        <v>288537313</v>
      </c>
      <c r="BZ376">
        <f t="shared" si="71"/>
        <v>11541492</v>
      </c>
      <c r="CA376">
        <f t="shared" si="71"/>
        <v>13440000</v>
      </c>
      <c r="CB376">
        <f t="shared" si="71"/>
        <v>288537313</v>
      </c>
      <c r="CD376">
        <f t="shared" si="72"/>
        <v>11541492</v>
      </c>
      <c r="CE376">
        <f t="shared" si="72"/>
        <v>13440000</v>
      </c>
      <c r="CF376">
        <f t="shared" si="72"/>
        <v>288537313</v>
      </c>
      <c r="CH376" t="str">
        <f t="shared" si="77"/>
        <v>{{5,1,1,11541492,0}|</v>
      </c>
      <c r="CI376" t="str">
        <f t="shared" si="77"/>
        <v>{5,1,2,13440000,0}|</v>
      </c>
      <c r="CJ376" t="str">
        <f t="shared" si="77"/>
        <v>{5,1,3,288537313,3}}</v>
      </c>
      <c r="CK376" t="str">
        <f t="shared" si="77"/>
        <v/>
      </c>
      <c r="CL376" t="str">
        <f t="shared" si="77"/>
        <v>{{5,1,1,11541492,0}|</v>
      </c>
      <c r="CM376" t="str">
        <f t="shared" si="77"/>
        <v>{5,1,2,13440000,0}|</v>
      </c>
      <c r="CN376" t="str">
        <f t="shared" si="77"/>
        <v>{5,1,3,288537313,3}}</v>
      </c>
      <c r="CO376" t="str">
        <f t="shared" si="77"/>
        <v/>
      </c>
      <c r="CP376" t="str">
        <f t="shared" si="77"/>
        <v>{{5,1,1,11541492,0}|</v>
      </c>
      <c r="CQ376" t="str">
        <f t="shared" si="77"/>
        <v>{5,1,2,13440000,0}|</v>
      </c>
      <c r="CR376" t="str">
        <f t="shared" si="77"/>
        <v>{5,1,3,288537313,3}}</v>
      </c>
      <c r="CS376" t="str">
        <f t="shared" si="77"/>
        <v/>
      </c>
      <c r="CT376" t="str">
        <f t="shared" si="77"/>
        <v>{{5,1,1,11541492,0}|</v>
      </c>
      <c r="CU376" t="str">
        <f t="shared" si="77"/>
        <v>{5,1,2,13440000,0}|</v>
      </c>
      <c r="CV376" t="str">
        <f t="shared" si="77"/>
        <v>{5,1,3,288537313,3}}</v>
      </c>
    </row>
    <row r="377" spans="50:100" x14ac:dyDescent="0.15">
      <c r="AX377">
        <v>371</v>
      </c>
      <c r="AZ377">
        <f t="shared" si="78"/>
        <v>3</v>
      </c>
      <c r="BA377">
        <f t="shared" si="78"/>
        <v>0.6</v>
      </c>
      <c r="BB377">
        <f t="shared" si="78"/>
        <v>3</v>
      </c>
      <c r="BC377">
        <f t="shared" si="78"/>
        <v>0.6</v>
      </c>
      <c r="BE377">
        <v>500</v>
      </c>
      <c r="BF377">
        <v>500</v>
      </c>
      <c r="BG377">
        <v>500</v>
      </c>
      <c r="BH377">
        <v>500</v>
      </c>
      <c r="BN377">
        <f>'sheet1 (2)'!Y376</f>
        <v>122027238</v>
      </c>
      <c r="BO377">
        <f>'sheet1 (2)'!Z376</f>
        <v>129920000</v>
      </c>
      <c r="BP377">
        <f>'sheet1 (2)'!AA376</f>
        <v>2789194029</v>
      </c>
      <c r="BR377">
        <f t="shared" si="69"/>
        <v>12202723</v>
      </c>
      <c r="BS377">
        <f t="shared" si="69"/>
        <v>12992000</v>
      </c>
      <c r="BT377">
        <f t="shared" si="69"/>
        <v>278919402</v>
      </c>
      <c r="BV377">
        <f t="shared" si="70"/>
        <v>12202723</v>
      </c>
      <c r="BW377">
        <f t="shared" si="70"/>
        <v>12992000</v>
      </c>
      <c r="BX377">
        <f t="shared" si="70"/>
        <v>278919402</v>
      </c>
      <c r="BZ377">
        <f t="shared" si="71"/>
        <v>12202723</v>
      </c>
      <c r="CA377">
        <f t="shared" si="71"/>
        <v>12992000</v>
      </c>
      <c r="CB377">
        <f t="shared" si="71"/>
        <v>278919402</v>
      </c>
      <c r="CD377">
        <f t="shared" si="72"/>
        <v>12202723</v>
      </c>
      <c r="CE377">
        <f t="shared" si="72"/>
        <v>12992000</v>
      </c>
      <c r="CF377">
        <f t="shared" si="72"/>
        <v>278919402</v>
      </c>
      <c r="CH377" t="str">
        <f t="shared" si="77"/>
        <v>{{5,1,1,12202723,0}|</v>
      </c>
      <c r="CI377" t="str">
        <f t="shared" si="77"/>
        <v>{5,1,2,12992000,0}|</v>
      </c>
      <c r="CJ377" t="str">
        <f t="shared" si="77"/>
        <v>{5,1,3,278919402,3}}</v>
      </c>
      <c r="CK377" t="str">
        <f t="shared" si="77"/>
        <v/>
      </c>
      <c r="CL377" t="str">
        <f t="shared" si="77"/>
        <v>{{5,1,1,12202723,0}|</v>
      </c>
      <c r="CM377" t="str">
        <f t="shared" si="77"/>
        <v>{5,1,2,12992000,0}|</v>
      </c>
      <c r="CN377" t="str">
        <f t="shared" si="77"/>
        <v>{5,1,3,278919402,3}}</v>
      </c>
      <c r="CO377" t="str">
        <f t="shared" si="77"/>
        <v/>
      </c>
      <c r="CP377" t="str">
        <f t="shared" si="77"/>
        <v>{{5,1,1,12202723,0}|</v>
      </c>
      <c r="CQ377" t="str">
        <f t="shared" si="77"/>
        <v>{5,1,2,12992000,0}|</v>
      </c>
      <c r="CR377" t="str">
        <f t="shared" si="77"/>
        <v>{5,1,3,278919402,3}}</v>
      </c>
      <c r="CS377" t="str">
        <f t="shared" si="77"/>
        <v/>
      </c>
      <c r="CT377" t="str">
        <f t="shared" si="77"/>
        <v>{{5,1,1,12202723,0}|</v>
      </c>
      <c r="CU377" t="str">
        <f t="shared" si="77"/>
        <v>{5,1,2,12992000,0}|</v>
      </c>
      <c r="CV377" t="str">
        <f t="shared" si="77"/>
        <v>{5,1,3,278919402,3}}</v>
      </c>
    </row>
    <row r="378" spans="50:100" x14ac:dyDescent="0.15">
      <c r="AX378">
        <v>372</v>
      </c>
      <c r="AZ378">
        <f t="shared" si="78"/>
        <v>3</v>
      </c>
      <c r="BA378">
        <f t="shared" si="78"/>
        <v>0.6</v>
      </c>
      <c r="BB378">
        <f t="shared" si="78"/>
        <v>1.5</v>
      </c>
      <c r="BC378">
        <f t="shared" si="78"/>
        <v>0.75</v>
      </c>
      <c r="BE378">
        <v>500</v>
      </c>
      <c r="BF378">
        <v>500</v>
      </c>
      <c r="BG378">
        <v>500</v>
      </c>
      <c r="BH378">
        <v>500</v>
      </c>
      <c r="BN378">
        <f>'sheet1 (2)'!Y377</f>
        <v>6852760</v>
      </c>
      <c r="BO378">
        <f>'sheet1 (2)'!Z377</f>
        <v>1596000</v>
      </c>
      <c r="BP378">
        <f>'sheet1 (2)'!AA377</f>
        <v>34263805</v>
      </c>
      <c r="BR378">
        <f t="shared" si="69"/>
        <v>685276</v>
      </c>
      <c r="BS378">
        <f t="shared" si="69"/>
        <v>159600</v>
      </c>
      <c r="BT378">
        <f t="shared" si="69"/>
        <v>3426380</v>
      </c>
      <c r="BV378">
        <f t="shared" si="70"/>
        <v>685276</v>
      </c>
      <c r="BW378">
        <f t="shared" si="70"/>
        <v>159600</v>
      </c>
      <c r="BX378">
        <f t="shared" si="70"/>
        <v>3426380</v>
      </c>
      <c r="BZ378">
        <f t="shared" si="71"/>
        <v>685276</v>
      </c>
      <c r="CA378">
        <f t="shared" si="71"/>
        <v>159600</v>
      </c>
      <c r="CB378">
        <f t="shared" si="71"/>
        <v>3426380</v>
      </c>
      <c r="CD378">
        <f t="shared" si="72"/>
        <v>685276</v>
      </c>
      <c r="CE378">
        <f t="shared" si="72"/>
        <v>159600</v>
      </c>
      <c r="CF378">
        <f t="shared" si="72"/>
        <v>3426380</v>
      </c>
      <c r="CH378" t="str">
        <f t="shared" si="77"/>
        <v>{{5,1,1,685276,0}|</v>
      </c>
      <c r="CI378" t="str">
        <f t="shared" si="77"/>
        <v>{5,1,2,159600,0}|</v>
      </c>
      <c r="CJ378" t="str">
        <f t="shared" si="77"/>
        <v>{5,1,3,3426380,3}}</v>
      </c>
      <c r="CK378" t="str">
        <f t="shared" si="77"/>
        <v/>
      </c>
      <c r="CL378" t="str">
        <f t="shared" si="77"/>
        <v>{{5,1,1,685276,0}|</v>
      </c>
      <c r="CM378" t="str">
        <f t="shared" si="77"/>
        <v>{5,1,2,159600,0}|</v>
      </c>
      <c r="CN378" t="str">
        <f t="shared" si="77"/>
        <v>{5,1,3,3426380,3}}</v>
      </c>
      <c r="CO378" t="str">
        <f t="shared" si="77"/>
        <v/>
      </c>
      <c r="CP378" t="str">
        <f t="shared" si="77"/>
        <v>{{5,1,1,685276,0}|</v>
      </c>
      <c r="CQ378" t="str">
        <f t="shared" si="77"/>
        <v>{5,1,2,159600,0}|</v>
      </c>
      <c r="CR378" t="str">
        <f t="shared" si="77"/>
        <v>{5,1,3,3426380,3}}</v>
      </c>
      <c r="CS378" t="str">
        <f t="shared" si="77"/>
        <v/>
      </c>
      <c r="CT378" t="str">
        <f t="shared" si="77"/>
        <v>{{5,1,1,685276,0}|</v>
      </c>
      <c r="CU378" t="str">
        <f t="shared" si="77"/>
        <v>{5,1,2,159600,0}|</v>
      </c>
      <c r="CV378" t="str">
        <f t="shared" si="77"/>
        <v>{5,1,3,3426380,3}}</v>
      </c>
    </row>
    <row r="379" spans="50:100" x14ac:dyDescent="0.15">
      <c r="AX379">
        <v>373</v>
      </c>
      <c r="AZ379">
        <f t="shared" si="78"/>
        <v>1.5</v>
      </c>
      <c r="BA379">
        <f t="shared" si="78"/>
        <v>1</v>
      </c>
      <c r="BB379">
        <f t="shared" si="78"/>
        <v>0.75</v>
      </c>
      <c r="BC379">
        <f t="shared" si="78"/>
        <v>1</v>
      </c>
      <c r="BE379">
        <v>500</v>
      </c>
      <c r="BF379">
        <v>500</v>
      </c>
      <c r="BG379">
        <v>500</v>
      </c>
      <c r="BH379">
        <v>500</v>
      </c>
      <c r="BN379">
        <f>'sheet1 (2)'!Y378</f>
        <v>8689180</v>
      </c>
      <c r="BO379">
        <f>'sheet1 (2)'!Z378</f>
        <v>1543500</v>
      </c>
      <c r="BP379">
        <f>'sheet1 (2)'!AA378</f>
        <v>33136706</v>
      </c>
      <c r="BR379">
        <f t="shared" si="69"/>
        <v>868918</v>
      </c>
      <c r="BS379">
        <f t="shared" si="69"/>
        <v>154350</v>
      </c>
      <c r="BT379">
        <f t="shared" si="69"/>
        <v>3313670</v>
      </c>
      <c r="BV379">
        <f t="shared" si="70"/>
        <v>868918</v>
      </c>
      <c r="BW379">
        <f t="shared" si="70"/>
        <v>154350</v>
      </c>
      <c r="BX379">
        <f t="shared" si="70"/>
        <v>3313670</v>
      </c>
      <c r="BZ379">
        <f t="shared" si="71"/>
        <v>868918</v>
      </c>
      <c r="CA379">
        <f t="shared" si="71"/>
        <v>154350</v>
      </c>
      <c r="CB379">
        <f t="shared" si="71"/>
        <v>3313670</v>
      </c>
      <c r="CD379">
        <f t="shared" si="72"/>
        <v>868918</v>
      </c>
      <c r="CE379">
        <f t="shared" si="72"/>
        <v>154350</v>
      </c>
      <c r="CF379">
        <f t="shared" si="72"/>
        <v>3313670</v>
      </c>
      <c r="CH379" t="str">
        <f t="shared" ref="CH379:CV395" si="79">BR$6&amp;BR379&amp;BR$5</f>
        <v>{{5,1,1,868918,0}|</v>
      </c>
      <c r="CI379" t="str">
        <f t="shared" si="79"/>
        <v>{5,1,2,154350,0}|</v>
      </c>
      <c r="CJ379" t="str">
        <f t="shared" si="79"/>
        <v>{5,1,3,3313670,3}}</v>
      </c>
      <c r="CK379" t="str">
        <f t="shared" si="79"/>
        <v/>
      </c>
      <c r="CL379" t="str">
        <f t="shared" si="79"/>
        <v>{{5,1,1,868918,0}|</v>
      </c>
      <c r="CM379" t="str">
        <f t="shared" si="79"/>
        <v>{5,1,2,154350,0}|</v>
      </c>
      <c r="CN379" t="str">
        <f t="shared" si="79"/>
        <v>{5,1,3,3313670,3}}</v>
      </c>
      <c r="CO379" t="str">
        <f t="shared" si="79"/>
        <v/>
      </c>
      <c r="CP379" t="str">
        <f t="shared" si="79"/>
        <v>{{5,1,1,868918,0}|</v>
      </c>
      <c r="CQ379" t="str">
        <f t="shared" si="79"/>
        <v>{5,1,2,154350,0}|</v>
      </c>
      <c r="CR379" t="str">
        <f t="shared" si="79"/>
        <v>{5,1,3,3313670,3}}</v>
      </c>
      <c r="CS379" t="str">
        <f t="shared" si="79"/>
        <v/>
      </c>
      <c r="CT379" t="str">
        <f t="shared" si="79"/>
        <v>{{5,1,1,868918,0}|</v>
      </c>
      <c r="CU379" t="str">
        <f t="shared" si="79"/>
        <v>{5,1,2,154350,0}|</v>
      </c>
      <c r="CV379" t="str">
        <f t="shared" si="79"/>
        <v>{5,1,3,3313670,3}}</v>
      </c>
    </row>
    <row r="380" spans="50:100" x14ac:dyDescent="0.15">
      <c r="AX380">
        <v>374</v>
      </c>
      <c r="AZ380">
        <f t="shared" si="78"/>
        <v>3</v>
      </c>
      <c r="BA380">
        <f t="shared" si="78"/>
        <v>0.5</v>
      </c>
      <c r="BB380">
        <f t="shared" si="78"/>
        <v>1.5</v>
      </c>
      <c r="BC380">
        <f t="shared" si="78"/>
        <v>1</v>
      </c>
      <c r="BE380">
        <v>500</v>
      </c>
      <c r="BF380">
        <v>500</v>
      </c>
      <c r="BG380">
        <v>500</v>
      </c>
      <c r="BH380">
        <v>500</v>
      </c>
      <c r="BN380">
        <f>'sheet1 (2)'!Y379</f>
        <v>15250398</v>
      </c>
      <c r="BO380">
        <f>'sheet1 (2)'!Z379</f>
        <v>2347800</v>
      </c>
      <c r="BP380">
        <f>'sheet1 (2)'!AA379</f>
        <v>50403861</v>
      </c>
      <c r="BR380">
        <f t="shared" si="69"/>
        <v>1525039</v>
      </c>
      <c r="BS380">
        <f t="shared" si="69"/>
        <v>234780</v>
      </c>
      <c r="BT380">
        <f t="shared" si="69"/>
        <v>5040386</v>
      </c>
      <c r="BV380">
        <f t="shared" si="70"/>
        <v>1525039</v>
      </c>
      <c r="BW380">
        <f t="shared" si="70"/>
        <v>234780</v>
      </c>
      <c r="BX380">
        <f t="shared" si="70"/>
        <v>5040386</v>
      </c>
      <c r="BZ380">
        <f t="shared" si="71"/>
        <v>1525039</v>
      </c>
      <c r="CA380">
        <f t="shared" si="71"/>
        <v>234780</v>
      </c>
      <c r="CB380">
        <f t="shared" si="71"/>
        <v>5040386</v>
      </c>
      <c r="CD380">
        <f t="shared" si="72"/>
        <v>1525039</v>
      </c>
      <c r="CE380">
        <f t="shared" si="72"/>
        <v>234780</v>
      </c>
      <c r="CF380">
        <f t="shared" si="72"/>
        <v>5040386</v>
      </c>
      <c r="CH380" t="str">
        <f t="shared" si="79"/>
        <v>{{5,1,1,1525039,0}|</v>
      </c>
      <c r="CI380" t="str">
        <f t="shared" si="79"/>
        <v>{5,1,2,234780,0}|</v>
      </c>
      <c r="CJ380" t="str">
        <f t="shared" si="79"/>
        <v>{5,1,3,5040386,3}}</v>
      </c>
      <c r="CK380" t="str">
        <f t="shared" si="79"/>
        <v/>
      </c>
      <c r="CL380" t="str">
        <f t="shared" si="79"/>
        <v>{{5,1,1,1525039,0}|</v>
      </c>
      <c r="CM380" t="str">
        <f t="shared" si="79"/>
        <v>{5,1,2,234780,0}|</v>
      </c>
      <c r="CN380" t="str">
        <f t="shared" si="79"/>
        <v>{5,1,3,5040386,3}}</v>
      </c>
      <c r="CO380" t="str">
        <f t="shared" si="79"/>
        <v/>
      </c>
      <c r="CP380" t="str">
        <f t="shared" si="79"/>
        <v>{{5,1,1,1525039,0}|</v>
      </c>
      <c r="CQ380" t="str">
        <f t="shared" si="79"/>
        <v>{5,1,2,234780,0}|</v>
      </c>
      <c r="CR380" t="str">
        <f t="shared" si="79"/>
        <v>{5,1,3,5040386,3}}</v>
      </c>
      <c r="CS380" t="str">
        <f t="shared" si="79"/>
        <v/>
      </c>
      <c r="CT380" t="str">
        <f t="shared" si="79"/>
        <v>{{5,1,1,1525039,0}|</v>
      </c>
      <c r="CU380" t="str">
        <f t="shared" si="79"/>
        <v>{5,1,2,234780,0}|</v>
      </c>
      <c r="CV380" t="str">
        <f t="shared" si="79"/>
        <v>{5,1,3,5040386,3}}</v>
      </c>
    </row>
    <row r="381" spans="50:100" x14ac:dyDescent="0.15">
      <c r="AX381">
        <v>375</v>
      </c>
      <c r="AZ381">
        <f t="shared" si="78"/>
        <v>1.5</v>
      </c>
      <c r="BA381">
        <f t="shared" si="78"/>
        <v>1</v>
      </c>
      <c r="BB381">
        <f t="shared" si="78"/>
        <v>0.75</v>
      </c>
      <c r="BC381">
        <f t="shared" si="78"/>
        <v>1</v>
      </c>
      <c r="BE381">
        <v>500</v>
      </c>
      <c r="BF381">
        <v>500</v>
      </c>
      <c r="BG381">
        <v>500</v>
      </c>
      <c r="BH381">
        <v>500</v>
      </c>
      <c r="BN381">
        <f>'sheet1 (2)'!Y380</f>
        <v>24056798</v>
      </c>
      <c r="BO381">
        <f>'sheet1 (2)'!Z380</f>
        <v>19126800</v>
      </c>
      <c r="BP381">
        <f>'sheet1 (2)'!AA380</f>
        <v>410624663</v>
      </c>
      <c r="BR381">
        <f t="shared" si="69"/>
        <v>2405679</v>
      </c>
      <c r="BS381">
        <f t="shared" si="69"/>
        <v>1912680</v>
      </c>
      <c r="BT381">
        <f t="shared" si="69"/>
        <v>41062466</v>
      </c>
      <c r="BV381">
        <f t="shared" si="70"/>
        <v>2405679</v>
      </c>
      <c r="BW381">
        <f t="shared" si="70"/>
        <v>1912680</v>
      </c>
      <c r="BX381">
        <f t="shared" si="70"/>
        <v>41062466</v>
      </c>
      <c r="BZ381">
        <f t="shared" si="71"/>
        <v>2405679</v>
      </c>
      <c r="CA381">
        <f t="shared" si="71"/>
        <v>1912680</v>
      </c>
      <c r="CB381">
        <f t="shared" si="71"/>
        <v>41062466</v>
      </c>
      <c r="CD381">
        <f t="shared" si="72"/>
        <v>2405679</v>
      </c>
      <c r="CE381">
        <f t="shared" si="72"/>
        <v>1912680</v>
      </c>
      <c r="CF381">
        <f t="shared" si="72"/>
        <v>41062466</v>
      </c>
      <c r="CH381" t="str">
        <f t="shared" si="79"/>
        <v>{{5,1,1,2405679,0}|</v>
      </c>
      <c r="CI381" t="str">
        <f t="shared" si="79"/>
        <v>{5,1,2,1912680,0}|</v>
      </c>
      <c r="CJ381" t="str">
        <f t="shared" si="79"/>
        <v>{5,1,3,41062466,3}}</v>
      </c>
      <c r="CK381" t="str">
        <f t="shared" si="79"/>
        <v/>
      </c>
      <c r="CL381" t="str">
        <f t="shared" si="79"/>
        <v>{{5,1,1,2405679,0}|</v>
      </c>
      <c r="CM381" t="str">
        <f t="shared" si="79"/>
        <v>{5,1,2,1912680,0}|</v>
      </c>
      <c r="CN381" t="str">
        <f t="shared" si="79"/>
        <v>{5,1,3,41062466,3}}</v>
      </c>
      <c r="CO381" t="str">
        <f t="shared" si="79"/>
        <v/>
      </c>
      <c r="CP381" t="str">
        <f t="shared" si="79"/>
        <v>{{5,1,1,2405679,0}|</v>
      </c>
      <c r="CQ381" t="str">
        <f t="shared" si="79"/>
        <v>{5,1,2,1912680,0}|</v>
      </c>
      <c r="CR381" t="str">
        <f t="shared" si="79"/>
        <v>{5,1,3,41062466,3}}</v>
      </c>
      <c r="CS381" t="str">
        <f t="shared" si="79"/>
        <v/>
      </c>
      <c r="CT381" t="str">
        <f t="shared" si="79"/>
        <v>{{5,1,1,2405679,0}|</v>
      </c>
      <c r="CU381" t="str">
        <f t="shared" si="79"/>
        <v>{5,1,2,1912680,0}|</v>
      </c>
      <c r="CV381" t="str">
        <f t="shared" si="79"/>
        <v>{5,1,3,41062466,3}}</v>
      </c>
    </row>
    <row r="382" spans="50:100" x14ac:dyDescent="0.15">
      <c r="AX382">
        <v>376</v>
      </c>
      <c r="AZ382">
        <f t="shared" si="78"/>
        <v>1.5</v>
      </c>
      <c r="BA382">
        <f t="shared" si="78"/>
        <v>1</v>
      </c>
      <c r="BB382">
        <f t="shared" si="78"/>
        <v>0.75</v>
      </c>
      <c r="BC382">
        <f t="shared" si="78"/>
        <v>1</v>
      </c>
      <c r="BE382">
        <v>500</v>
      </c>
      <c r="BF382">
        <v>500</v>
      </c>
      <c r="BG382">
        <v>500</v>
      </c>
      <c r="BH382">
        <v>500</v>
      </c>
      <c r="BN382">
        <f>'sheet1 (2)'!Y381</f>
        <v>35706492</v>
      </c>
      <c r="BO382">
        <f>'sheet1 (2)'!Z381</f>
        <v>22050000</v>
      </c>
      <c r="BP382">
        <f>'sheet1 (2)'!AA381</f>
        <v>473381529</v>
      </c>
      <c r="BR382">
        <f t="shared" si="69"/>
        <v>3570649</v>
      </c>
      <c r="BS382">
        <f t="shared" si="69"/>
        <v>2205000</v>
      </c>
      <c r="BT382">
        <f t="shared" si="69"/>
        <v>47338152</v>
      </c>
      <c r="BV382">
        <f t="shared" si="70"/>
        <v>3570649</v>
      </c>
      <c r="BW382">
        <f t="shared" si="70"/>
        <v>2205000</v>
      </c>
      <c r="BX382">
        <f t="shared" si="70"/>
        <v>47338152</v>
      </c>
      <c r="BZ382">
        <f t="shared" si="71"/>
        <v>3570649</v>
      </c>
      <c r="CA382">
        <f t="shared" si="71"/>
        <v>2205000</v>
      </c>
      <c r="CB382">
        <f t="shared" si="71"/>
        <v>47338152</v>
      </c>
      <c r="CD382">
        <f t="shared" si="72"/>
        <v>3570649</v>
      </c>
      <c r="CE382">
        <f t="shared" si="72"/>
        <v>2205000</v>
      </c>
      <c r="CF382">
        <f t="shared" si="72"/>
        <v>47338152</v>
      </c>
      <c r="CH382" t="str">
        <f t="shared" si="79"/>
        <v>{{5,1,1,3570649,0}|</v>
      </c>
      <c r="CI382" t="str">
        <f t="shared" si="79"/>
        <v>{5,1,2,2205000,0}|</v>
      </c>
      <c r="CJ382" t="str">
        <f t="shared" si="79"/>
        <v>{5,1,3,47338152,3}}</v>
      </c>
      <c r="CK382" t="str">
        <f t="shared" si="79"/>
        <v/>
      </c>
      <c r="CL382" t="str">
        <f t="shared" si="79"/>
        <v>{{5,1,1,3570649,0}|</v>
      </c>
      <c r="CM382" t="str">
        <f t="shared" si="79"/>
        <v>{5,1,2,2205000,0}|</v>
      </c>
      <c r="CN382" t="str">
        <f t="shared" si="79"/>
        <v>{5,1,3,47338152,3}}</v>
      </c>
      <c r="CO382" t="str">
        <f t="shared" si="79"/>
        <v/>
      </c>
      <c r="CP382" t="str">
        <f t="shared" si="79"/>
        <v>{{5,1,1,3570649,0}|</v>
      </c>
      <c r="CQ382" t="str">
        <f t="shared" si="79"/>
        <v>{5,1,2,2205000,0}|</v>
      </c>
      <c r="CR382" t="str">
        <f t="shared" si="79"/>
        <v>{5,1,3,47338152,3}}</v>
      </c>
      <c r="CS382" t="str">
        <f t="shared" si="79"/>
        <v/>
      </c>
      <c r="CT382" t="str">
        <f t="shared" si="79"/>
        <v>{{5,1,1,3570649,0}|</v>
      </c>
      <c r="CU382" t="str">
        <f t="shared" si="79"/>
        <v>{5,1,2,2205000,0}|</v>
      </c>
      <c r="CV382" t="str">
        <f t="shared" si="79"/>
        <v>{5,1,3,47338152,3}}</v>
      </c>
    </row>
    <row r="383" spans="50:100" x14ac:dyDescent="0.15">
      <c r="AX383">
        <v>377</v>
      </c>
      <c r="AZ383">
        <f t="shared" si="78"/>
        <v>1</v>
      </c>
      <c r="BA383">
        <f t="shared" si="78"/>
        <v>0.5</v>
      </c>
      <c r="BB383">
        <f t="shared" si="78"/>
        <v>1.5</v>
      </c>
      <c r="BC383">
        <f t="shared" si="78"/>
        <v>3</v>
      </c>
      <c r="BE383">
        <v>500</v>
      </c>
      <c r="BF383">
        <v>500</v>
      </c>
      <c r="BG383">
        <v>500</v>
      </c>
      <c r="BH383">
        <v>500</v>
      </c>
      <c r="BN383">
        <f>'sheet1 (2)'!Y382</f>
        <v>80258456</v>
      </c>
      <c r="BO383">
        <f>'sheet1 (2)'!Z382</f>
        <v>139664000</v>
      </c>
      <c r="BP383">
        <f>'sheet1 (2)'!AA382</f>
        <v>2998383581</v>
      </c>
      <c r="BR383">
        <f t="shared" si="69"/>
        <v>8025845</v>
      </c>
      <c r="BS383">
        <f t="shared" si="69"/>
        <v>13966400</v>
      </c>
      <c r="BT383">
        <f t="shared" si="69"/>
        <v>299838358</v>
      </c>
      <c r="BV383">
        <f t="shared" si="70"/>
        <v>8025845</v>
      </c>
      <c r="BW383">
        <f t="shared" si="70"/>
        <v>13966400</v>
      </c>
      <c r="BX383">
        <f t="shared" si="70"/>
        <v>299838358</v>
      </c>
      <c r="BZ383">
        <f t="shared" si="71"/>
        <v>8025845</v>
      </c>
      <c r="CA383">
        <f t="shared" si="71"/>
        <v>13966400</v>
      </c>
      <c r="CB383">
        <f t="shared" si="71"/>
        <v>299838358</v>
      </c>
      <c r="CD383">
        <f t="shared" si="72"/>
        <v>8025845</v>
      </c>
      <c r="CE383">
        <f t="shared" si="72"/>
        <v>13966400</v>
      </c>
      <c r="CF383">
        <f t="shared" si="72"/>
        <v>299838358</v>
      </c>
      <c r="CH383" t="str">
        <f t="shared" si="79"/>
        <v>{{5,1,1,8025845,0}|</v>
      </c>
      <c r="CI383" t="str">
        <f t="shared" si="79"/>
        <v>{5,1,2,13966400,0}|</v>
      </c>
      <c r="CJ383" t="str">
        <f t="shared" si="79"/>
        <v>{5,1,3,299838358,3}}</v>
      </c>
      <c r="CK383" t="str">
        <f t="shared" si="79"/>
        <v/>
      </c>
      <c r="CL383" t="str">
        <f t="shared" si="79"/>
        <v>{{5,1,1,8025845,0}|</v>
      </c>
      <c r="CM383" t="str">
        <f t="shared" si="79"/>
        <v>{5,1,2,13966400,0}|</v>
      </c>
      <c r="CN383" t="str">
        <f t="shared" si="79"/>
        <v>{5,1,3,299838358,3}}</v>
      </c>
      <c r="CO383" t="str">
        <f t="shared" si="79"/>
        <v/>
      </c>
      <c r="CP383" t="str">
        <f t="shared" si="79"/>
        <v>{{5,1,1,8025845,0}|</v>
      </c>
      <c r="CQ383" t="str">
        <f t="shared" si="79"/>
        <v>{5,1,2,13966400,0}|</v>
      </c>
      <c r="CR383" t="str">
        <f t="shared" si="79"/>
        <v>{5,1,3,299838358,3}}</v>
      </c>
      <c r="CS383" t="str">
        <f t="shared" si="79"/>
        <v/>
      </c>
      <c r="CT383" t="str">
        <f t="shared" si="79"/>
        <v>{{5,1,1,8025845,0}|</v>
      </c>
      <c r="CU383" t="str">
        <f t="shared" si="79"/>
        <v>{5,1,2,13966400,0}|</v>
      </c>
      <c r="CV383" t="str">
        <f t="shared" si="79"/>
        <v>{5,1,3,299838358,3}}</v>
      </c>
    </row>
    <row r="384" spans="50:100" x14ac:dyDescent="0.15">
      <c r="AX384">
        <v>378</v>
      </c>
      <c r="AZ384">
        <f t="shared" si="78"/>
        <v>1.5</v>
      </c>
      <c r="BA384">
        <f t="shared" si="78"/>
        <v>1.5</v>
      </c>
      <c r="BB384">
        <f t="shared" si="78"/>
        <v>0.6</v>
      </c>
      <c r="BC384">
        <f t="shared" si="78"/>
        <v>1</v>
      </c>
      <c r="BE384">
        <v>500</v>
      </c>
      <c r="BF384">
        <v>500</v>
      </c>
      <c r="BG384">
        <v>500</v>
      </c>
      <c r="BH384">
        <v>500</v>
      </c>
      <c r="BN384">
        <f>'sheet1 (2)'!Y383</f>
        <v>83928290</v>
      </c>
      <c r="BO384">
        <f>'sheet1 (2)'!Z383</f>
        <v>163800000</v>
      </c>
      <c r="BP384">
        <f>'sheet1 (2)'!AA383</f>
        <v>3516548507</v>
      </c>
      <c r="BR384">
        <f t="shared" si="69"/>
        <v>8392829</v>
      </c>
      <c r="BS384">
        <f t="shared" si="69"/>
        <v>16380000</v>
      </c>
      <c r="BT384">
        <f t="shared" si="69"/>
        <v>351654850</v>
      </c>
      <c r="BV384">
        <f t="shared" si="70"/>
        <v>8392829</v>
      </c>
      <c r="BW384">
        <f t="shared" si="70"/>
        <v>16380000</v>
      </c>
      <c r="BX384">
        <f t="shared" si="70"/>
        <v>351654850</v>
      </c>
      <c r="BZ384">
        <f t="shared" si="71"/>
        <v>8392829</v>
      </c>
      <c r="CA384">
        <f t="shared" si="71"/>
        <v>16380000</v>
      </c>
      <c r="CB384">
        <f t="shared" si="71"/>
        <v>351654850</v>
      </c>
      <c r="CD384">
        <f t="shared" si="72"/>
        <v>8392829</v>
      </c>
      <c r="CE384">
        <f t="shared" si="72"/>
        <v>16380000</v>
      </c>
      <c r="CF384">
        <f t="shared" si="72"/>
        <v>351654850</v>
      </c>
      <c r="CH384" t="str">
        <f t="shared" si="79"/>
        <v>{{5,1,1,8392829,0}|</v>
      </c>
      <c r="CI384" t="str">
        <f t="shared" si="79"/>
        <v>{5,1,2,16380000,0}|</v>
      </c>
      <c r="CJ384" t="str">
        <f t="shared" si="79"/>
        <v>{5,1,3,351654850,3}}</v>
      </c>
      <c r="CK384" t="str">
        <f t="shared" si="79"/>
        <v/>
      </c>
      <c r="CL384" t="str">
        <f t="shared" si="79"/>
        <v>{{5,1,1,8392829,0}|</v>
      </c>
      <c r="CM384" t="str">
        <f t="shared" si="79"/>
        <v>{5,1,2,16380000,0}|</v>
      </c>
      <c r="CN384" t="str">
        <f t="shared" si="79"/>
        <v>{5,1,3,351654850,3}}</v>
      </c>
      <c r="CO384" t="str">
        <f t="shared" si="79"/>
        <v/>
      </c>
      <c r="CP384" t="str">
        <f t="shared" si="79"/>
        <v>{{5,1,1,8392829,0}|</v>
      </c>
      <c r="CQ384" t="str">
        <f t="shared" si="79"/>
        <v>{5,1,2,16380000,0}|</v>
      </c>
      <c r="CR384" t="str">
        <f t="shared" si="79"/>
        <v>{5,1,3,351654850,3}}</v>
      </c>
      <c r="CS384" t="str">
        <f t="shared" si="79"/>
        <v/>
      </c>
      <c r="CT384" t="str">
        <f t="shared" si="79"/>
        <v>{{5,1,1,8392829,0}|</v>
      </c>
      <c r="CU384" t="str">
        <f t="shared" si="79"/>
        <v>{5,1,2,16380000,0}|</v>
      </c>
      <c r="CV384" t="str">
        <f t="shared" si="79"/>
        <v>{5,1,3,351654850,3}}</v>
      </c>
    </row>
    <row r="385" spans="50:100" x14ac:dyDescent="0.15">
      <c r="AX385">
        <v>379</v>
      </c>
      <c r="AZ385">
        <f t="shared" si="78"/>
        <v>3</v>
      </c>
      <c r="BA385">
        <f t="shared" si="78"/>
        <v>0.42857142857142855</v>
      </c>
      <c r="BB385">
        <f t="shared" si="78"/>
        <v>1</v>
      </c>
      <c r="BC385">
        <f t="shared" si="78"/>
        <v>3</v>
      </c>
      <c r="BE385">
        <v>500</v>
      </c>
      <c r="BF385">
        <v>500</v>
      </c>
      <c r="BG385">
        <v>500</v>
      </c>
      <c r="BH385">
        <v>500</v>
      </c>
      <c r="BN385">
        <f>'sheet1 (2)'!Y384</f>
        <v>83209952</v>
      </c>
      <c r="BO385">
        <f>'sheet1 (2)'!Z384</f>
        <v>189875000</v>
      </c>
      <c r="BP385">
        <f>'sheet1 (2)'!AA384</f>
        <v>4076340951</v>
      </c>
      <c r="BR385">
        <f t="shared" si="69"/>
        <v>8320995</v>
      </c>
      <c r="BS385">
        <f t="shared" si="69"/>
        <v>18987500</v>
      </c>
      <c r="BT385">
        <f t="shared" si="69"/>
        <v>407634095</v>
      </c>
      <c r="BV385">
        <f t="shared" si="70"/>
        <v>8320995</v>
      </c>
      <c r="BW385">
        <f t="shared" si="70"/>
        <v>18987500</v>
      </c>
      <c r="BX385">
        <f t="shared" si="70"/>
        <v>407634095</v>
      </c>
      <c r="BZ385">
        <f t="shared" si="71"/>
        <v>8320995</v>
      </c>
      <c r="CA385">
        <f t="shared" si="71"/>
        <v>18987500</v>
      </c>
      <c r="CB385">
        <f t="shared" si="71"/>
        <v>407634095</v>
      </c>
      <c r="CD385">
        <f t="shared" si="72"/>
        <v>8320995</v>
      </c>
      <c r="CE385">
        <f t="shared" si="72"/>
        <v>18987500</v>
      </c>
      <c r="CF385">
        <f t="shared" si="72"/>
        <v>407634095</v>
      </c>
      <c r="CH385" t="str">
        <f t="shared" si="79"/>
        <v>{{5,1,1,8320995,0}|</v>
      </c>
      <c r="CI385" t="str">
        <f t="shared" si="79"/>
        <v>{5,1,2,18987500,0}|</v>
      </c>
      <c r="CJ385" t="str">
        <f t="shared" si="79"/>
        <v>{5,1,3,407634095,3}}</v>
      </c>
      <c r="CK385" t="str">
        <f t="shared" si="79"/>
        <v/>
      </c>
      <c r="CL385" t="str">
        <f t="shared" si="79"/>
        <v>{{5,1,1,8320995,0}|</v>
      </c>
      <c r="CM385" t="str">
        <f t="shared" si="79"/>
        <v>{5,1,2,18987500,0}|</v>
      </c>
      <c r="CN385" t="str">
        <f t="shared" si="79"/>
        <v>{5,1,3,407634095,3}}</v>
      </c>
      <c r="CO385" t="str">
        <f t="shared" si="79"/>
        <v/>
      </c>
      <c r="CP385" t="str">
        <f t="shared" si="79"/>
        <v>{{5,1,1,8320995,0}|</v>
      </c>
      <c r="CQ385" t="str">
        <f t="shared" si="79"/>
        <v>{5,1,2,18987500,0}|</v>
      </c>
      <c r="CR385" t="str">
        <f t="shared" si="79"/>
        <v>{5,1,3,407634095,3}}</v>
      </c>
      <c r="CS385" t="str">
        <f t="shared" si="79"/>
        <v/>
      </c>
      <c r="CT385" t="str">
        <f t="shared" si="79"/>
        <v>{{5,1,1,8320995,0}|</v>
      </c>
      <c r="CU385" t="str">
        <f t="shared" si="79"/>
        <v>{5,1,2,18987500,0}|</v>
      </c>
      <c r="CV385" t="str">
        <f t="shared" si="79"/>
        <v>{5,1,3,407634095,3}}</v>
      </c>
    </row>
    <row r="386" spans="50:100" x14ac:dyDescent="0.15">
      <c r="AX386">
        <v>380</v>
      </c>
      <c r="AZ386">
        <f t="shared" si="78"/>
        <v>1.5</v>
      </c>
      <c r="BA386">
        <f t="shared" si="78"/>
        <v>1</v>
      </c>
      <c r="BB386">
        <f t="shared" si="78"/>
        <v>0.75</v>
      </c>
      <c r="BC386">
        <f t="shared" si="78"/>
        <v>1</v>
      </c>
      <c r="BE386">
        <v>500</v>
      </c>
      <c r="BF386">
        <v>500</v>
      </c>
      <c r="BG386">
        <v>500</v>
      </c>
      <c r="BH386">
        <v>500</v>
      </c>
      <c r="BN386">
        <f>'sheet1 (2)'!Y385</f>
        <v>131573014</v>
      </c>
      <c r="BO386">
        <f>'sheet1 (2)'!Z385</f>
        <v>215040000</v>
      </c>
      <c r="BP386">
        <f>'sheet1 (2)'!AA385</f>
        <v>4616597014</v>
      </c>
      <c r="BR386">
        <f t="shared" si="69"/>
        <v>13157301</v>
      </c>
      <c r="BS386">
        <f t="shared" si="69"/>
        <v>21504000</v>
      </c>
      <c r="BT386">
        <f t="shared" si="69"/>
        <v>461659701</v>
      </c>
      <c r="BV386">
        <f t="shared" si="70"/>
        <v>13157301</v>
      </c>
      <c r="BW386">
        <f t="shared" si="70"/>
        <v>21504000</v>
      </c>
      <c r="BX386">
        <f t="shared" si="70"/>
        <v>461659701</v>
      </c>
      <c r="BZ386">
        <f t="shared" si="71"/>
        <v>13157301</v>
      </c>
      <c r="CA386">
        <f t="shared" si="71"/>
        <v>21504000</v>
      </c>
      <c r="CB386">
        <f t="shared" si="71"/>
        <v>461659701</v>
      </c>
      <c r="CD386">
        <f t="shared" si="72"/>
        <v>13157301</v>
      </c>
      <c r="CE386">
        <f t="shared" si="72"/>
        <v>21504000</v>
      </c>
      <c r="CF386">
        <f t="shared" si="72"/>
        <v>461659701</v>
      </c>
      <c r="CH386" t="str">
        <f t="shared" si="79"/>
        <v>{{5,1,1,13157301,0}|</v>
      </c>
      <c r="CI386" t="str">
        <f t="shared" si="79"/>
        <v>{5,1,2,21504000,0}|</v>
      </c>
      <c r="CJ386" t="str">
        <f t="shared" si="79"/>
        <v>{5,1,3,461659701,3}}</v>
      </c>
      <c r="CK386" t="str">
        <f t="shared" si="79"/>
        <v/>
      </c>
      <c r="CL386" t="str">
        <f t="shared" si="79"/>
        <v>{{5,1,1,13157301,0}|</v>
      </c>
      <c r="CM386" t="str">
        <f t="shared" si="79"/>
        <v>{5,1,2,21504000,0}|</v>
      </c>
      <c r="CN386" t="str">
        <f t="shared" si="79"/>
        <v>{5,1,3,461659701,3}}</v>
      </c>
      <c r="CO386" t="str">
        <f t="shared" si="79"/>
        <v/>
      </c>
      <c r="CP386" t="str">
        <f t="shared" si="79"/>
        <v>{{5,1,1,13157301,0}|</v>
      </c>
      <c r="CQ386" t="str">
        <f t="shared" si="79"/>
        <v>{5,1,2,21504000,0}|</v>
      </c>
      <c r="CR386" t="str">
        <f t="shared" si="79"/>
        <v>{5,1,3,461659701,3}}</v>
      </c>
      <c r="CS386" t="str">
        <f t="shared" si="79"/>
        <v/>
      </c>
      <c r="CT386" t="str">
        <f t="shared" si="79"/>
        <v>{{5,1,1,13157301,0}|</v>
      </c>
      <c r="CU386" t="str">
        <f t="shared" si="79"/>
        <v>{5,1,2,21504000,0}|</v>
      </c>
      <c r="CV386" t="str">
        <f t="shared" si="79"/>
        <v>{5,1,3,461659701,3}}</v>
      </c>
    </row>
    <row r="387" spans="50:100" x14ac:dyDescent="0.15">
      <c r="AX387">
        <v>381</v>
      </c>
      <c r="AZ387">
        <f t="shared" si="78"/>
        <v>0.75</v>
      </c>
      <c r="BA387">
        <f t="shared" si="78"/>
        <v>1</v>
      </c>
      <c r="BB387">
        <f t="shared" si="78"/>
        <v>1</v>
      </c>
      <c r="BC387">
        <f t="shared" si="78"/>
        <v>1.5</v>
      </c>
      <c r="BE387">
        <v>500</v>
      </c>
      <c r="BF387">
        <v>500</v>
      </c>
      <c r="BG387">
        <v>500</v>
      </c>
      <c r="BH387">
        <v>500</v>
      </c>
      <c r="BN387">
        <f>'sheet1 (2)'!Y386</f>
        <v>140331324</v>
      </c>
      <c r="BO387">
        <f>'sheet1 (2)'!Z386</f>
        <v>214368000</v>
      </c>
      <c r="BP387">
        <f>'sheet1 (2)'!AA386</f>
        <v>4602170149</v>
      </c>
      <c r="BR387">
        <f t="shared" si="69"/>
        <v>14033132</v>
      </c>
      <c r="BS387">
        <f t="shared" si="69"/>
        <v>21436800</v>
      </c>
      <c r="BT387">
        <f t="shared" si="69"/>
        <v>460217014</v>
      </c>
      <c r="BV387">
        <f t="shared" si="70"/>
        <v>14033132</v>
      </c>
      <c r="BW387">
        <f t="shared" si="70"/>
        <v>21436800</v>
      </c>
      <c r="BX387">
        <f t="shared" si="70"/>
        <v>460217014</v>
      </c>
      <c r="BZ387">
        <f t="shared" si="71"/>
        <v>14033132</v>
      </c>
      <c r="CA387">
        <f t="shared" si="71"/>
        <v>21436800</v>
      </c>
      <c r="CB387">
        <f t="shared" si="71"/>
        <v>460217014</v>
      </c>
      <c r="CD387">
        <f t="shared" si="72"/>
        <v>14033132</v>
      </c>
      <c r="CE387">
        <f t="shared" si="72"/>
        <v>21436800</v>
      </c>
      <c r="CF387">
        <f t="shared" si="72"/>
        <v>460217014</v>
      </c>
      <c r="CH387" t="str">
        <f t="shared" si="79"/>
        <v>{{5,1,1,14033132,0}|</v>
      </c>
      <c r="CI387" t="str">
        <f t="shared" si="79"/>
        <v>{5,1,2,21436800,0}|</v>
      </c>
      <c r="CJ387" t="str">
        <f t="shared" si="79"/>
        <v>{5,1,3,460217014,3}}</v>
      </c>
      <c r="CK387" t="str">
        <f t="shared" si="79"/>
        <v/>
      </c>
      <c r="CL387" t="str">
        <f t="shared" si="79"/>
        <v>{{5,1,1,14033132,0}|</v>
      </c>
      <c r="CM387" t="str">
        <f t="shared" si="79"/>
        <v>{5,1,2,21436800,0}|</v>
      </c>
      <c r="CN387" t="str">
        <f t="shared" si="79"/>
        <v>{5,1,3,460217014,3}}</v>
      </c>
      <c r="CO387" t="str">
        <f t="shared" si="79"/>
        <v/>
      </c>
      <c r="CP387" t="str">
        <f t="shared" si="79"/>
        <v>{{5,1,1,14033132,0}|</v>
      </c>
      <c r="CQ387" t="str">
        <f t="shared" si="79"/>
        <v>{5,1,2,21436800,0}|</v>
      </c>
      <c r="CR387" t="str">
        <f t="shared" si="79"/>
        <v>{5,1,3,460217014,3}}</v>
      </c>
      <c r="CS387" t="str">
        <f t="shared" si="79"/>
        <v/>
      </c>
      <c r="CT387" t="str">
        <f t="shared" si="79"/>
        <v>{{5,1,1,14033132,0}|</v>
      </c>
      <c r="CU387" t="str">
        <f t="shared" si="79"/>
        <v>{5,1,2,21436800,0}|</v>
      </c>
      <c r="CV387" t="str">
        <f t="shared" si="79"/>
        <v>{5,1,3,460217014,3}}</v>
      </c>
    </row>
    <row r="388" spans="50:100" x14ac:dyDescent="0.15">
      <c r="AX388">
        <v>382</v>
      </c>
      <c r="AZ388">
        <f t="shared" ref="AZ388:BC403" si="80">AZ328</f>
        <v>1.5</v>
      </c>
      <c r="BA388">
        <f t="shared" si="80"/>
        <v>0.6</v>
      </c>
      <c r="BB388">
        <f t="shared" si="80"/>
        <v>1.5</v>
      </c>
      <c r="BC388">
        <f t="shared" si="80"/>
        <v>1</v>
      </c>
      <c r="BE388">
        <v>500</v>
      </c>
      <c r="BF388">
        <v>500</v>
      </c>
      <c r="BG388">
        <v>500</v>
      </c>
      <c r="BH388">
        <v>500</v>
      </c>
      <c r="BN388">
        <f>'sheet1 (2)'!Y387</f>
        <v>9197126</v>
      </c>
      <c r="BO388">
        <f>'sheet1 (2)'!Z387</f>
        <v>1176000</v>
      </c>
      <c r="BP388">
        <f>'sheet1 (2)'!AA387</f>
        <v>25247014</v>
      </c>
      <c r="BR388">
        <f t="shared" si="69"/>
        <v>919712</v>
      </c>
      <c r="BS388">
        <f t="shared" si="69"/>
        <v>117600</v>
      </c>
      <c r="BT388">
        <f t="shared" si="69"/>
        <v>2524701</v>
      </c>
      <c r="BV388">
        <f t="shared" si="70"/>
        <v>919712</v>
      </c>
      <c r="BW388">
        <f t="shared" si="70"/>
        <v>117600</v>
      </c>
      <c r="BX388">
        <f t="shared" si="70"/>
        <v>2524701</v>
      </c>
      <c r="BZ388">
        <f t="shared" si="71"/>
        <v>919712</v>
      </c>
      <c r="CA388">
        <f t="shared" si="71"/>
        <v>117600</v>
      </c>
      <c r="CB388">
        <f t="shared" si="71"/>
        <v>2524701</v>
      </c>
      <c r="CD388">
        <f t="shared" si="72"/>
        <v>919712</v>
      </c>
      <c r="CE388">
        <f t="shared" si="72"/>
        <v>117600</v>
      </c>
      <c r="CF388">
        <f t="shared" si="72"/>
        <v>2524701</v>
      </c>
      <c r="CH388" t="str">
        <f t="shared" si="79"/>
        <v>{{5,1,1,919712,0}|</v>
      </c>
      <c r="CI388" t="str">
        <f t="shared" si="79"/>
        <v>{5,1,2,117600,0}|</v>
      </c>
      <c r="CJ388" t="str">
        <f t="shared" si="79"/>
        <v>{5,1,3,2524701,3}}</v>
      </c>
      <c r="CK388" t="str">
        <f t="shared" si="79"/>
        <v/>
      </c>
      <c r="CL388" t="str">
        <f t="shared" si="79"/>
        <v>{{5,1,1,919712,0}|</v>
      </c>
      <c r="CM388" t="str">
        <f t="shared" si="79"/>
        <v>{5,1,2,117600,0}|</v>
      </c>
      <c r="CN388" t="str">
        <f t="shared" si="79"/>
        <v>{5,1,3,2524701,3}}</v>
      </c>
      <c r="CO388" t="str">
        <f t="shared" si="79"/>
        <v/>
      </c>
      <c r="CP388" t="str">
        <f t="shared" si="79"/>
        <v>{{5,1,1,919712,0}|</v>
      </c>
      <c r="CQ388" t="str">
        <f t="shared" si="79"/>
        <v>{5,1,2,117600,0}|</v>
      </c>
      <c r="CR388" t="str">
        <f t="shared" si="79"/>
        <v>{5,1,3,2524701,3}}</v>
      </c>
      <c r="CS388" t="str">
        <f t="shared" si="79"/>
        <v/>
      </c>
      <c r="CT388" t="str">
        <f t="shared" si="79"/>
        <v>{{5,1,1,919712,0}|</v>
      </c>
      <c r="CU388" t="str">
        <f t="shared" si="79"/>
        <v>{5,1,2,117600,0}|</v>
      </c>
      <c r="CV388" t="str">
        <f t="shared" si="79"/>
        <v>{5,1,3,2524701,3}}</v>
      </c>
    </row>
    <row r="389" spans="50:100" x14ac:dyDescent="0.15">
      <c r="AX389">
        <v>383</v>
      </c>
      <c r="AZ389">
        <f t="shared" si="80"/>
        <v>1.5</v>
      </c>
      <c r="BA389">
        <f t="shared" si="80"/>
        <v>0.6</v>
      </c>
      <c r="BB389">
        <f t="shared" si="80"/>
        <v>3</v>
      </c>
      <c r="BC389">
        <f t="shared" si="80"/>
        <v>0.75</v>
      </c>
      <c r="BE389">
        <v>500</v>
      </c>
      <c r="BF389">
        <v>500</v>
      </c>
      <c r="BG389">
        <v>500</v>
      </c>
      <c r="BH389">
        <v>500</v>
      </c>
      <c r="BN389">
        <f>'sheet1 (2)'!Y388</f>
        <v>11781940</v>
      </c>
      <c r="BO389">
        <f>'sheet1 (2)'!Z388</f>
        <v>1131900</v>
      </c>
      <c r="BP389">
        <f>'sheet1 (2)'!AA388</f>
        <v>24300251</v>
      </c>
      <c r="BR389">
        <f t="shared" si="69"/>
        <v>1178194</v>
      </c>
      <c r="BS389">
        <f t="shared" si="69"/>
        <v>113190</v>
      </c>
      <c r="BT389">
        <f t="shared" si="69"/>
        <v>2430025</v>
      </c>
      <c r="BV389">
        <f t="shared" si="70"/>
        <v>1178194</v>
      </c>
      <c r="BW389">
        <f t="shared" si="70"/>
        <v>113190</v>
      </c>
      <c r="BX389">
        <f t="shared" si="70"/>
        <v>2430025</v>
      </c>
      <c r="BZ389">
        <f t="shared" si="71"/>
        <v>1178194</v>
      </c>
      <c r="CA389">
        <f t="shared" si="71"/>
        <v>113190</v>
      </c>
      <c r="CB389">
        <f t="shared" si="71"/>
        <v>2430025</v>
      </c>
      <c r="CD389">
        <f t="shared" si="72"/>
        <v>1178194</v>
      </c>
      <c r="CE389">
        <f t="shared" si="72"/>
        <v>113190</v>
      </c>
      <c r="CF389">
        <f t="shared" si="72"/>
        <v>2430025</v>
      </c>
      <c r="CH389" t="str">
        <f t="shared" si="79"/>
        <v>{{5,1,1,1178194,0}|</v>
      </c>
      <c r="CI389" t="str">
        <f t="shared" si="79"/>
        <v>{5,1,2,113190,0}|</v>
      </c>
      <c r="CJ389" t="str">
        <f t="shared" si="79"/>
        <v>{5,1,3,2430025,3}}</v>
      </c>
      <c r="CK389" t="str">
        <f t="shared" si="79"/>
        <v/>
      </c>
      <c r="CL389" t="str">
        <f t="shared" si="79"/>
        <v>{{5,1,1,1178194,0}|</v>
      </c>
      <c r="CM389" t="str">
        <f t="shared" si="79"/>
        <v>{5,1,2,113190,0}|</v>
      </c>
      <c r="CN389" t="str">
        <f t="shared" si="79"/>
        <v>{5,1,3,2430025,3}}</v>
      </c>
      <c r="CO389" t="str">
        <f t="shared" si="79"/>
        <v/>
      </c>
      <c r="CP389" t="str">
        <f t="shared" si="79"/>
        <v>{{5,1,1,1178194,0}|</v>
      </c>
      <c r="CQ389" t="str">
        <f t="shared" si="79"/>
        <v>{5,1,2,113190,0}|</v>
      </c>
      <c r="CR389" t="str">
        <f t="shared" si="79"/>
        <v>{5,1,3,2430025,3}}</v>
      </c>
      <c r="CS389" t="str">
        <f t="shared" si="79"/>
        <v/>
      </c>
      <c r="CT389" t="str">
        <f t="shared" si="79"/>
        <v>{{5,1,1,1178194,0}|</v>
      </c>
      <c r="CU389" t="str">
        <f t="shared" si="79"/>
        <v>{5,1,2,113190,0}|</v>
      </c>
      <c r="CV389" t="str">
        <f t="shared" si="79"/>
        <v>{5,1,3,2430025,3}}</v>
      </c>
    </row>
    <row r="390" spans="50:100" x14ac:dyDescent="0.15">
      <c r="AX390">
        <v>384</v>
      </c>
      <c r="AZ390">
        <f t="shared" si="80"/>
        <v>1</v>
      </c>
      <c r="BA390">
        <f t="shared" si="80"/>
        <v>0.42857142857142855</v>
      </c>
      <c r="BB390">
        <f t="shared" si="80"/>
        <v>0</v>
      </c>
      <c r="BC390">
        <f t="shared" si="80"/>
        <v>1.5</v>
      </c>
      <c r="BE390">
        <v>500</v>
      </c>
      <c r="BF390">
        <v>500</v>
      </c>
      <c r="BG390">
        <v>500</v>
      </c>
      <c r="BH390">
        <v>500</v>
      </c>
      <c r="BN390">
        <f>'sheet1 (2)'!Y389</f>
        <v>20678507</v>
      </c>
      <c r="BO390">
        <f>'sheet1 (2)'!Z389</f>
        <v>1745800</v>
      </c>
      <c r="BP390">
        <f>'sheet1 (2)'!AA389</f>
        <v>37479794</v>
      </c>
      <c r="BR390">
        <f t="shared" si="69"/>
        <v>2067850</v>
      </c>
      <c r="BS390">
        <f t="shared" si="69"/>
        <v>174580</v>
      </c>
      <c r="BT390">
        <f t="shared" si="69"/>
        <v>3747979</v>
      </c>
      <c r="BV390">
        <f t="shared" si="70"/>
        <v>2067850</v>
      </c>
      <c r="BW390">
        <f t="shared" si="70"/>
        <v>174580</v>
      </c>
      <c r="BX390">
        <f t="shared" si="70"/>
        <v>3747979</v>
      </c>
      <c r="BZ390">
        <f t="shared" si="71"/>
        <v>2067850</v>
      </c>
      <c r="CA390">
        <f t="shared" si="71"/>
        <v>174580</v>
      </c>
      <c r="CB390">
        <f t="shared" si="71"/>
        <v>3747979</v>
      </c>
      <c r="CD390">
        <f t="shared" si="72"/>
        <v>2067850</v>
      </c>
      <c r="CE390">
        <f t="shared" si="72"/>
        <v>174580</v>
      </c>
      <c r="CF390">
        <f t="shared" si="72"/>
        <v>3747979</v>
      </c>
      <c r="CH390" t="str">
        <f t="shared" si="79"/>
        <v>{{5,1,1,2067850,0}|</v>
      </c>
      <c r="CI390" t="str">
        <f t="shared" si="79"/>
        <v>{5,1,2,174580,0}|</v>
      </c>
      <c r="CJ390" t="str">
        <f t="shared" si="79"/>
        <v>{5,1,3,3747979,3}}</v>
      </c>
      <c r="CK390" t="str">
        <f t="shared" si="79"/>
        <v/>
      </c>
      <c r="CL390" t="str">
        <f t="shared" si="79"/>
        <v>{{5,1,1,2067850,0}|</v>
      </c>
      <c r="CM390" t="str">
        <f t="shared" si="79"/>
        <v>{5,1,2,174580,0}|</v>
      </c>
      <c r="CN390" t="str">
        <f t="shared" si="79"/>
        <v>{5,1,3,3747979,3}}</v>
      </c>
      <c r="CO390" t="str">
        <f t="shared" si="79"/>
        <v/>
      </c>
      <c r="CP390" t="str">
        <f t="shared" si="79"/>
        <v>{{5,1,1,2067850,0}|</v>
      </c>
      <c r="CQ390" t="str">
        <f t="shared" si="79"/>
        <v>{5,1,2,174580,0}|</v>
      </c>
      <c r="CR390" t="str">
        <f t="shared" si="79"/>
        <v>{5,1,3,3747979,3}}</v>
      </c>
      <c r="CS390" t="str">
        <f t="shared" si="79"/>
        <v/>
      </c>
      <c r="CT390" t="str">
        <f t="shared" si="79"/>
        <v>{{5,1,1,2067850,0}|</v>
      </c>
      <c r="CU390" t="str">
        <f t="shared" si="79"/>
        <v>{5,1,2,174580,0}|</v>
      </c>
      <c r="CV390" t="str">
        <f t="shared" si="79"/>
        <v>{5,1,3,3747979,3}}</v>
      </c>
    </row>
    <row r="391" spans="50:100" x14ac:dyDescent="0.15">
      <c r="AX391">
        <v>385</v>
      </c>
      <c r="AZ391">
        <f t="shared" si="80"/>
        <v>1.5</v>
      </c>
      <c r="BA391">
        <f t="shared" si="80"/>
        <v>0.6</v>
      </c>
      <c r="BB391">
        <f t="shared" si="80"/>
        <v>0.75</v>
      </c>
      <c r="BC391">
        <f t="shared" si="80"/>
        <v>3</v>
      </c>
      <c r="BE391">
        <v>500</v>
      </c>
      <c r="BF391">
        <v>500</v>
      </c>
      <c r="BG391">
        <v>500</v>
      </c>
      <c r="BH391">
        <v>500</v>
      </c>
      <c r="BN391">
        <f>'sheet1 (2)'!Y390</f>
        <v>32490502</v>
      </c>
      <c r="BO391">
        <f>'sheet1 (2)'!Z390</f>
        <v>14329000</v>
      </c>
      <c r="BP391">
        <f>'sheet1 (2)'!AA390</f>
        <v>307622853</v>
      </c>
      <c r="BR391">
        <f t="shared" si="69"/>
        <v>3249050</v>
      </c>
      <c r="BS391">
        <f t="shared" si="69"/>
        <v>1432900</v>
      </c>
      <c r="BT391">
        <f t="shared" si="69"/>
        <v>30762285</v>
      </c>
      <c r="BV391">
        <f t="shared" si="70"/>
        <v>3249050</v>
      </c>
      <c r="BW391">
        <f t="shared" si="70"/>
        <v>1432900</v>
      </c>
      <c r="BX391">
        <f t="shared" si="70"/>
        <v>30762285</v>
      </c>
      <c r="BZ391">
        <f t="shared" si="71"/>
        <v>3249050</v>
      </c>
      <c r="CA391">
        <f t="shared" si="71"/>
        <v>1432900</v>
      </c>
      <c r="CB391">
        <f t="shared" si="71"/>
        <v>30762285</v>
      </c>
      <c r="CD391">
        <f t="shared" si="72"/>
        <v>3249050</v>
      </c>
      <c r="CE391">
        <f t="shared" si="72"/>
        <v>1432900</v>
      </c>
      <c r="CF391">
        <f t="shared" si="72"/>
        <v>30762285</v>
      </c>
      <c r="CH391" t="str">
        <f t="shared" si="79"/>
        <v>{{5,1,1,3249050,0}|</v>
      </c>
      <c r="CI391" t="str">
        <f t="shared" si="79"/>
        <v>{5,1,2,1432900,0}|</v>
      </c>
      <c r="CJ391" t="str">
        <f t="shared" si="79"/>
        <v>{5,1,3,30762285,3}}</v>
      </c>
      <c r="CK391" t="str">
        <f t="shared" si="79"/>
        <v/>
      </c>
      <c r="CL391" t="str">
        <f t="shared" si="79"/>
        <v>{{5,1,1,3249050,0}|</v>
      </c>
      <c r="CM391" t="str">
        <f t="shared" si="79"/>
        <v>{5,1,2,1432900,0}|</v>
      </c>
      <c r="CN391" t="str">
        <f t="shared" si="79"/>
        <v>{5,1,3,30762285,3}}</v>
      </c>
      <c r="CO391" t="str">
        <f t="shared" si="79"/>
        <v/>
      </c>
      <c r="CP391" t="str">
        <f t="shared" si="79"/>
        <v>{{5,1,1,3249050,0}|</v>
      </c>
      <c r="CQ391" t="str">
        <f t="shared" si="79"/>
        <v>{5,1,2,1432900,0}|</v>
      </c>
      <c r="CR391" t="str">
        <f t="shared" si="79"/>
        <v>{5,1,3,30762285,3}}</v>
      </c>
      <c r="CS391" t="str">
        <f t="shared" si="79"/>
        <v/>
      </c>
      <c r="CT391" t="str">
        <f t="shared" si="79"/>
        <v>{{5,1,1,3249050,0}|</v>
      </c>
      <c r="CU391" t="str">
        <f t="shared" si="79"/>
        <v>{5,1,2,1432900,0}|</v>
      </c>
      <c r="CV391" t="str">
        <f t="shared" si="79"/>
        <v>{5,1,3,30762285,3}}</v>
      </c>
    </row>
    <row r="392" spans="50:100" x14ac:dyDescent="0.15">
      <c r="AX392">
        <v>386</v>
      </c>
      <c r="AZ392">
        <f t="shared" si="80"/>
        <v>3</v>
      </c>
      <c r="BA392">
        <f t="shared" si="80"/>
        <v>0.75</v>
      </c>
      <c r="BB392">
        <f t="shared" si="80"/>
        <v>1</v>
      </c>
      <c r="BC392">
        <f t="shared" si="80"/>
        <v>0.75</v>
      </c>
      <c r="BE392">
        <v>500</v>
      </c>
      <c r="BF392">
        <v>500</v>
      </c>
      <c r="BG392">
        <v>500</v>
      </c>
      <c r="BH392">
        <v>500</v>
      </c>
      <c r="BN392">
        <f>'sheet1 (2)'!Y391</f>
        <v>48149663</v>
      </c>
      <c r="BO392">
        <f>'sheet1 (2)'!Z391</f>
        <v>16537500</v>
      </c>
      <c r="BP392">
        <f>'sheet1 (2)'!AA391</f>
        <v>355036147</v>
      </c>
      <c r="BR392">
        <f t="shared" ref="BR392:BT455" si="81">INT(BN392/5*$BE392/1000)</f>
        <v>4814966</v>
      </c>
      <c r="BS392">
        <f t="shared" si="81"/>
        <v>1653750</v>
      </c>
      <c r="BT392">
        <f t="shared" si="81"/>
        <v>35503614</v>
      </c>
      <c r="BV392">
        <f t="shared" ref="BV392:BX455" si="82">INT(BN392/5*$BF392/1000)</f>
        <v>4814966</v>
      </c>
      <c r="BW392">
        <f t="shared" si="82"/>
        <v>1653750</v>
      </c>
      <c r="BX392">
        <f t="shared" si="82"/>
        <v>35503614</v>
      </c>
      <c r="BZ392">
        <f t="shared" ref="BZ392:CB455" si="83">INT(BN392/5*$BG392/1000)</f>
        <v>4814966</v>
      </c>
      <c r="CA392">
        <f t="shared" si="83"/>
        <v>1653750</v>
      </c>
      <c r="CB392">
        <f t="shared" si="83"/>
        <v>35503614</v>
      </c>
      <c r="CD392">
        <f t="shared" ref="CD392:CF455" si="84">INT(BN392/5*$BH392/1000)</f>
        <v>4814966</v>
      </c>
      <c r="CE392">
        <f t="shared" si="84"/>
        <v>1653750</v>
      </c>
      <c r="CF392">
        <f t="shared" si="84"/>
        <v>35503614</v>
      </c>
      <c r="CH392" t="str">
        <f t="shared" si="79"/>
        <v>{{5,1,1,4814966,0}|</v>
      </c>
      <c r="CI392" t="str">
        <f t="shared" si="79"/>
        <v>{5,1,2,1653750,0}|</v>
      </c>
      <c r="CJ392" t="str">
        <f t="shared" si="79"/>
        <v>{5,1,3,35503614,3}}</v>
      </c>
      <c r="CK392" t="str">
        <f t="shared" si="79"/>
        <v/>
      </c>
      <c r="CL392" t="str">
        <f t="shared" si="79"/>
        <v>{{5,1,1,4814966,0}|</v>
      </c>
      <c r="CM392" t="str">
        <f t="shared" si="79"/>
        <v>{5,1,2,1653750,0}|</v>
      </c>
      <c r="CN392" t="str">
        <f t="shared" si="79"/>
        <v>{5,1,3,35503614,3}}</v>
      </c>
      <c r="CO392" t="str">
        <f t="shared" si="79"/>
        <v/>
      </c>
      <c r="CP392" t="str">
        <f t="shared" si="79"/>
        <v>{{5,1,1,4814966,0}|</v>
      </c>
      <c r="CQ392" t="str">
        <f t="shared" si="79"/>
        <v>{5,1,2,1653750,0}|</v>
      </c>
      <c r="CR392" t="str">
        <f t="shared" si="79"/>
        <v>{5,1,3,35503614,3}}</v>
      </c>
      <c r="CS392" t="str">
        <f t="shared" si="79"/>
        <v/>
      </c>
      <c r="CT392" t="str">
        <f t="shared" si="79"/>
        <v>{{5,1,1,4814966,0}|</v>
      </c>
      <c r="CU392" t="str">
        <f t="shared" si="79"/>
        <v>{5,1,2,1653750,0}|</v>
      </c>
      <c r="CV392" t="str">
        <f t="shared" si="79"/>
        <v>{5,1,3,35503614,3}}</v>
      </c>
    </row>
    <row r="393" spans="50:100" x14ac:dyDescent="0.15">
      <c r="AX393">
        <v>387</v>
      </c>
      <c r="AZ393">
        <f t="shared" si="80"/>
        <v>1</v>
      </c>
      <c r="BA393">
        <f t="shared" si="80"/>
        <v>1</v>
      </c>
      <c r="BB393">
        <f t="shared" si="80"/>
        <v>0.75</v>
      </c>
      <c r="BC393">
        <f t="shared" si="80"/>
        <v>1.5</v>
      </c>
      <c r="BE393">
        <v>500</v>
      </c>
      <c r="BF393">
        <v>500</v>
      </c>
      <c r="BG393">
        <v>500</v>
      </c>
      <c r="BH393">
        <v>500</v>
      </c>
      <c r="BN393">
        <f>'sheet1 (2)'!Y392</f>
        <v>108432922</v>
      </c>
      <c r="BO393">
        <f>'sheet1 (2)'!Z392</f>
        <v>104748000</v>
      </c>
      <c r="BP393">
        <f>'sheet1 (2)'!AA392</f>
        <v>2248787685</v>
      </c>
      <c r="BR393">
        <f t="shared" si="81"/>
        <v>10843292</v>
      </c>
      <c r="BS393">
        <f t="shared" si="81"/>
        <v>10474800</v>
      </c>
      <c r="BT393">
        <f t="shared" si="81"/>
        <v>224878768</v>
      </c>
      <c r="BV393">
        <f t="shared" si="82"/>
        <v>10843292</v>
      </c>
      <c r="BW393">
        <f t="shared" si="82"/>
        <v>10474800</v>
      </c>
      <c r="BX393">
        <f t="shared" si="82"/>
        <v>224878768</v>
      </c>
      <c r="BZ393">
        <f t="shared" si="83"/>
        <v>10843292</v>
      </c>
      <c r="CA393">
        <f t="shared" si="83"/>
        <v>10474800</v>
      </c>
      <c r="CB393">
        <f t="shared" si="83"/>
        <v>224878768</v>
      </c>
      <c r="CD393">
        <f t="shared" si="84"/>
        <v>10843292</v>
      </c>
      <c r="CE393">
        <f t="shared" si="84"/>
        <v>10474800</v>
      </c>
      <c r="CF393">
        <f t="shared" si="84"/>
        <v>224878768</v>
      </c>
      <c r="CH393" t="str">
        <f t="shared" si="79"/>
        <v>{{5,1,1,10843292,0}|</v>
      </c>
      <c r="CI393" t="str">
        <f t="shared" si="79"/>
        <v>{5,1,2,10474800,0}|</v>
      </c>
      <c r="CJ393" t="str">
        <f t="shared" si="79"/>
        <v>{5,1,3,224878768,3}}</v>
      </c>
      <c r="CK393" t="str">
        <f t="shared" si="79"/>
        <v/>
      </c>
      <c r="CL393" t="str">
        <f t="shared" si="79"/>
        <v>{{5,1,1,10843292,0}|</v>
      </c>
      <c r="CM393" t="str">
        <f t="shared" si="79"/>
        <v>{5,1,2,10474800,0}|</v>
      </c>
      <c r="CN393" t="str">
        <f t="shared" si="79"/>
        <v>{5,1,3,224878768,3}}</v>
      </c>
      <c r="CO393" t="str">
        <f t="shared" si="79"/>
        <v/>
      </c>
      <c r="CP393" t="str">
        <f t="shared" si="79"/>
        <v>{{5,1,1,10843292,0}|</v>
      </c>
      <c r="CQ393" t="str">
        <f t="shared" si="79"/>
        <v>{5,1,2,10474800,0}|</v>
      </c>
      <c r="CR393" t="str">
        <f t="shared" si="79"/>
        <v>{5,1,3,224878768,3}}</v>
      </c>
      <c r="CS393" t="str">
        <f t="shared" si="79"/>
        <v/>
      </c>
      <c r="CT393" t="str">
        <f t="shared" si="79"/>
        <v>{{5,1,1,10843292,0}|</v>
      </c>
      <c r="CU393" t="str">
        <f t="shared" si="79"/>
        <v>{5,1,2,10474800,0}|</v>
      </c>
      <c r="CV393" t="str">
        <f t="shared" si="79"/>
        <v>{5,1,3,224878768,3}}</v>
      </c>
    </row>
    <row r="394" spans="50:100" x14ac:dyDescent="0.15">
      <c r="AX394">
        <v>388</v>
      </c>
      <c r="AZ394">
        <f t="shared" si="80"/>
        <v>1</v>
      </c>
      <c r="BA394">
        <f t="shared" si="80"/>
        <v>1</v>
      </c>
      <c r="BB394">
        <f t="shared" si="80"/>
        <v>1</v>
      </c>
      <c r="BC394">
        <f t="shared" si="80"/>
        <v>1</v>
      </c>
      <c r="BE394">
        <v>500</v>
      </c>
      <c r="BF394">
        <v>500</v>
      </c>
      <c r="BG394">
        <v>500</v>
      </c>
      <c r="BH394">
        <v>500</v>
      </c>
      <c r="BN394">
        <f>'sheet1 (2)'!Y393</f>
        <v>113350079</v>
      </c>
      <c r="BO394">
        <f>'sheet1 (2)'!Z393</f>
        <v>122850000</v>
      </c>
      <c r="BP394">
        <f>'sheet1 (2)'!AA393</f>
        <v>2637411379</v>
      </c>
      <c r="BR394">
        <f t="shared" si="81"/>
        <v>11335007</v>
      </c>
      <c r="BS394">
        <f t="shared" si="81"/>
        <v>12285000</v>
      </c>
      <c r="BT394">
        <f t="shared" si="81"/>
        <v>263741137</v>
      </c>
      <c r="BV394">
        <f t="shared" si="82"/>
        <v>11335007</v>
      </c>
      <c r="BW394">
        <f t="shared" si="82"/>
        <v>12285000</v>
      </c>
      <c r="BX394">
        <f t="shared" si="82"/>
        <v>263741137</v>
      </c>
      <c r="BZ394">
        <f t="shared" si="83"/>
        <v>11335007</v>
      </c>
      <c r="CA394">
        <f t="shared" si="83"/>
        <v>12285000</v>
      </c>
      <c r="CB394">
        <f t="shared" si="83"/>
        <v>263741137</v>
      </c>
      <c r="CD394">
        <f t="shared" si="84"/>
        <v>11335007</v>
      </c>
      <c r="CE394">
        <f t="shared" si="84"/>
        <v>12285000</v>
      </c>
      <c r="CF394">
        <f t="shared" si="84"/>
        <v>263741137</v>
      </c>
      <c r="CH394" t="str">
        <f t="shared" si="79"/>
        <v>{{5,1,1,11335007,0}|</v>
      </c>
      <c r="CI394" t="str">
        <f t="shared" si="79"/>
        <v>{5,1,2,12285000,0}|</v>
      </c>
      <c r="CJ394" t="str">
        <f t="shared" si="79"/>
        <v>{5,1,3,263741137,3}}</v>
      </c>
      <c r="CK394" t="str">
        <f t="shared" si="79"/>
        <v/>
      </c>
      <c r="CL394" t="str">
        <f t="shared" si="79"/>
        <v>{{5,1,1,11335007,0}|</v>
      </c>
      <c r="CM394" t="str">
        <f t="shared" si="79"/>
        <v>{5,1,2,12285000,0}|</v>
      </c>
      <c r="CN394" t="str">
        <f t="shared" si="79"/>
        <v>{5,1,3,263741137,3}}</v>
      </c>
      <c r="CO394" t="str">
        <f t="shared" si="79"/>
        <v/>
      </c>
      <c r="CP394" t="str">
        <f t="shared" si="79"/>
        <v>{{5,1,1,11335007,0}|</v>
      </c>
      <c r="CQ394" t="str">
        <f t="shared" si="79"/>
        <v>{5,1,2,12285000,0}|</v>
      </c>
      <c r="CR394" t="str">
        <f t="shared" si="79"/>
        <v>{5,1,3,263741137,3}}</v>
      </c>
      <c r="CS394" t="str">
        <f t="shared" si="79"/>
        <v/>
      </c>
      <c r="CT394" t="str">
        <f t="shared" si="79"/>
        <v>{{5,1,1,11335007,0}|</v>
      </c>
      <c r="CU394" t="str">
        <f t="shared" si="79"/>
        <v>{5,1,2,12285000,0}|</v>
      </c>
      <c r="CV394" t="str">
        <f t="shared" si="79"/>
        <v>{5,1,3,263741137,3}}</v>
      </c>
    </row>
    <row r="395" spans="50:100" x14ac:dyDescent="0.15">
      <c r="AX395">
        <v>389</v>
      </c>
      <c r="AZ395">
        <f t="shared" si="80"/>
        <v>1</v>
      </c>
      <c r="BA395">
        <f t="shared" si="80"/>
        <v>1</v>
      </c>
      <c r="BB395">
        <f t="shared" si="80"/>
        <v>0.5</v>
      </c>
      <c r="BC395">
        <f t="shared" si="80"/>
        <v>0</v>
      </c>
      <c r="BE395">
        <v>500</v>
      </c>
      <c r="BF395">
        <v>500</v>
      </c>
      <c r="BG395">
        <v>500</v>
      </c>
      <c r="BH395">
        <v>500</v>
      </c>
      <c r="BN395">
        <f>'sheet1 (2)'!Y394</f>
        <v>112244020</v>
      </c>
      <c r="BO395">
        <f>'sheet1 (2)'!Z394</f>
        <v>142394000</v>
      </c>
      <c r="BP395">
        <f>'sheet1 (2)'!AA394</f>
        <v>3056992723</v>
      </c>
      <c r="BR395">
        <f t="shared" si="81"/>
        <v>11224402</v>
      </c>
      <c r="BS395">
        <f t="shared" si="81"/>
        <v>14239400</v>
      </c>
      <c r="BT395">
        <f t="shared" si="81"/>
        <v>305699272</v>
      </c>
      <c r="BV395">
        <f t="shared" si="82"/>
        <v>11224402</v>
      </c>
      <c r="BW395">
        <f t="shared" si="82"/>
        <v>14239400</v>
      </c>
      <c r="BX395">
        <f t="shared" si="82"/>
        <v>305699272</v>
      </c>
      <c r="BZ395">
        <f t="shared" si="83"/>
        <v>11224402</v>
      </c>
      <c r="CA395">
        <f t="shared" si="83"/>
        <v>14239400</v>
      </c>
      <c r="CB395">
        <f t="shared" si="83"/>
        <v>305699272</v>
      </c>
      <c r="CD395">
        <f t="shared" si="84"/>
        <v>11224402</v>
      </c>
      <c r="CE395">
        <f t="shared" si="84"/>
        <v>14239400</v>
      </c>
      <c r="CF395">
        <f t="shared" si="84"/>
        <v>305699272</v>
      </c>
      <c r="CH395" t="str">
        <f t="shared" si="79"/>
        <v>{{5,1,1,11224402,0}|</v>
      </c>
      <c r="CI395" t="str">
        <f t="shared" si="79"/>
        <v>{5,1,2,14239400,0}|</v>
      </c>
      <c r="CJ395" t="str">
        <f t="shared" si="79"/>
        <v>{5,1,3,305699272,3}}</v>
      </c>
      <c r="CK395" t="str">
        <f t="shared" si="79"/>
        <v/>
      </c>
      <c r="CL395" t="str">
        <f t="shared" si="79"/>
        <v>{{5,1,1,11224402,0}|</v>
      </c>
      <c r="CM395" t="str">
        <f t="shared" si="79"/>
        <v>{5,1,2,14239400,0}|</v>
      </c>
      <c r="CN395" t="str">
        <f t="shared" si="79"/>
        <v>{5,1,3,305699272,3}}</v>
      </c>
      <c r="CO395" t="str">
        <f t="shared" si="79"/>
        <v/>
      </c>
      <c r="CP395" t="str">
        <f t="shared" si="79"/>
        <v>{{5,1,1,11224402,0}|</v>
      </c>
      <c r="CQ395" t="str">
        <f t="shared" si="79"/>
        <v>{5,1,2,14239400,0}|</v>
      </c>
      <c r="CR395" t="str">
        <f t="shared" si="79"/>
        <v>{5,1,3,305699272,3}}</v>
      </c>
      <c r="CS395" t="str">
        <f t="shared" si="79"/>
        <v/>
      </c>
      <c r="CT395" t="str">
        <f t="shared" si="79"/>
        <v>{{5,1,1,11224402,0}|</v>
      </c>
      <c r="CU395" t="str">
        <f t="shared" si="79"/>
        <v>{5,1,2,14239400,0}|</v>
      </c>
      <c r="CV395" t="str">
        <f t="shared" si="79"/>
        <v>{5,1,3,305699272,3}}</v>
      </c>
    </row>
    <row r="396" spans="50:100" x14ac:dyDescent="0.15">
      <c r="AX396">
        <v>390</v>
      </c>
      <c r="AZ396">
        <f t="shared" si="80"/>
        <v>1.5</v>
      </c>
      <c r="BA396">
        <f t="shared" si="80"/>
        <v>0.6</v>
      </c>
      <c r="BB396">
        <f t="shared" si="80"/>
        <v>1</v>
      </c>
      <c r="BC396">
        <f t="shared" si="80"/>
        <v>1.5</v>
      </c>
      <c r="BE396">
        <v>500</v>
      </c>
      <c r="BF396">
        <v>500</v>
      </c>
      <c r="BG396">
        <v>500</v>
      </c>
      <c r="BH396">
        <v>500</v>
      </c>
      <c r="BN396">
        <f>'sheet1 (2)'!Y395</f>
        <v>177546626</v>
      </c>
      <c r="BO396">
        <f>'sheet1 (2)'!Z395</f>
        <v>161280000</v>
      </c>
      <c r="BP396">
        <f>'sheet1 (2)'!AA395</f>
        <v>3462447760</v>
      </c>
      <c r="BR396">
        <f t="shared" si="81"/>
        <v>17754662</v>
      </c>
      <c r="BS396">
        <f t="shared" si="81"/>
        <v>16128000</v>
      </c>
      <c r="BT396">
        <f t="shared" si="81"/>
        <v>346244776</v>
      </c>
      <c r="BV396">
        <f t="shared" si="82"/>
        <v>17754662</v>
      </c>
      <c r="BW396">
        <f t="shared" si="82"/>
        <v>16128000</v>
      </c>
      <c r="BX396">
        <f t="shared" si="82"/>
        <v>346244776</v>
      </c>
      <c r="BZ396">
        <f t="shared" si="83"/>
        <v>17754662</v>
      </c>
      <c r="CA396">
        <f t="shared" si="83"/>
        <v>16128000</v>
      </c>
      <c r="CB396">
        <f t="shared" si="83"/>
        <v>346244776</v>
      </c>
      <c r="CD396">
        <f t="shared" si="84"/>
        <v>17754662</v>
      </c>
      <c r="CE396">
        <f t="shared" si="84"/>
        <v>16128000</v>
      </c>
      <c r="CF396">
        <f t="shared" si="84"/>
        <v>346244776</v>
      </c>
      <c r="CH396" t="str">
        <f t="shared" ref="CH396:CV412" si="85">BR$6&amp;BR396&amp;BR$5</f>
        <v>{{5,1,1,17754662,0}|</v>
      </c>
      <c r="CI396" t="str">
        <f t="shared" si="85"/>
        <v>{5,1,2,16128000,0}|</v>
      </c>
      <c r="CJ396" t="str">
        <f t="shared" si="85"/>
        <v>{5,1,3,346244776,3}}</v>
      </c>
      <c r="CK396" t="str">
        <f t="shared" si="85"/>
        <v/>
      </c>
      <c r="CL396" t="str">
        <f t="shared" si="85"/>
        <v>{{5,1,1,17754662,0}|</v>
      </c>
      <c r="CM396" t="str">
        <f t="shared" si="85"/>
        <v>{5,1,2,16128000,0}|</v>
      </c>
      <c r="CN396" t="str">
        <f t="shared" si="85"/>
        <v>{5,1,3,346244776,3}}</v>
      </c>
      <c r="CO396" t="str">
        <f t="shared" si="85"/>
        <v/>
      </c>
      <c r="CP396" t="str">
        <f t="shared" si="85"/>
        <v>{{5,1,1,17754662,0}|</v>
      </c>
      <c r="CQ396" t="str">
        <f t="shared" si="85"/>
        <v>{5,1,2,16128000,0}|</v>
      </c>
      <c r="CR396" t="str">
        <f t="shared" si="85"/>
        <v>{5,1,3,346244776,3}}</v>
      </c>
      <c r="CS396" t="str">
        <f t="shared" si="85"/>
        <v/>
      </c>
      <c r="CT396" t="str">
        <f t="shared" si="85"/>
        <v>{{5,1,1,17754662,0}|</v>
      </c>
      <c r="CU396" t="str">
        <f t="shared" si="85"/>
        <v>{5,1,2,16128000,0}|</v>
      </c>
      <c r="CV396" t="str">
        <f t="shared" si="85"/>
        <v>{5,1,3,346244776,3}}</v>
      </c>
    </row>
    <row r="397" spans="50:100" x14ac:dyDescent="0.15">
      <c r="AX397">
        <v>391</v>
      </c>
      <c r="AZ397">
        <f t="shared" si="80"/>
        <v>0.75</v>
      </c>
      <c r="BA397">
        <f t="shared" si="80"/>
        <v>1</v>
      </c>
      <c r="BB397">
        <f t="shared" si="80"/>
        <v>3</v>
      </c>
      <c r="BC397">
        <f t="shared" si="80"/>
        <v>0.75</v>
      </c>
      <c r="BE397">
        <v>500</v>
      </c>
      <c r="BF397">
        <v>500</v>
      </c>
      <c r="BG397">
        <v>500</v>
      </c>
      <c r="BH397">
        <v>500</v>
      </c>
      <c r="BN397">
        <f>'sheet1 (2)'!Y396</f>
        <v>189403706</v>
      </c>
      <c r="BO397">
        <f>'sheet1 (2)'!Z396</f>
        <v>160776000</v>
      </c>
      <c r="BP397">
        <f>'sheet1 (2)'!AA396</f>
        <v>3451627611</v>
      </c>
      <c r="BR397">
        <f t="shared" si="81"/>
        <v>18940370</v>
      </c>
      <c r="BS397">
        <f t="shared" si="81"/>
        <v>16077600</v>
      </c>
      <c r="BT397">
        <f t="shared" si="81"/>
        <v>345162761</v>
      </c>
      <c r="BV397">
        <f t="shared" si="82"/>
        <v>18940370</v>
      </c>
      <c r="BW397">
        <f t="shared" si="82"/>
        <v>16077600</v>
      </c>
      <c r="BX397">
        <f t="shared" si="82"/>
        <v>345162761</v>
      </c>
      <c r="BZ397">
        <f t="shared" si="83"/>
        <v>18940370</v>
      </c>
      <c r="CA397">
        <f t="shared" si="83"/>
        <v>16077600</v>
      </c>
      <c r="CB397">
        <f t="shared" si="83"/>
        <v>345162761</v>
      </c>
      <c r="CD397">
        <f t="shared" si="84"/>
        <v>18940370</v>
      </c>
      <c r="CE397">
        <f t="shared" si="84"/>
        <v>16077600</v>
      </c>
      <c r="CF397">
        <f t="shared" si="84"/>
        <v>345162761</v>
      </c>
      <c r="CH397" t="str">
        <f t="shared" si="85"/>
        <v>{{5,1,1,18940370,0}|</v>
      </c>
      <c r="CI397" t="str">
        <f t="shared" si="85"/>
        <v>{5,1,2,16077600,0}|</v>
      </c>
      <c r="CJ397" t="str">
        <f t="shared" si="85"/>
        <v>{5,1,3,345162761,3}}</v>
      </c>
      <c r="CK397" t="str">
        <f t="shared" si="85"/>
        <v/>
      </c>
      <c r="CL397" t="str">
        <f t="shared" si="85"/>
        <v>{{5,1,1,18940370,0}|</v>
      </c>
      <c r="CM397" t="str">
        <f t="shared" si="85"/>
        <v>{5,1,2,16077600,0}|</v>
      </c>
      <c r="CN397" t="str">
        <f t="shared" si="85"/>
        <v>{5,1,3,345162761,3}}</v>
      </c>
      <c r="CO397" t="str">
        <f t="shared" si="85"/>
        <v/>
      </c>
      <c r="CP397" t="str">
        <f t="shared" si="85"/>
        <v>{{5,1,1,18940370,0}|</v>
      </c>
      <c r="CQ397" t="str">
        <f t="shared" si="85"/>
        <v>{5,1,2,16077600,0}|</v>
      </c>
      <c r="CR397" t="str">
        <f t="shared" si="85"/>
        <v>{5,1,3,345162761,3}}</v>
      </c>
      <c r="CS397" t="str">
        <f t="shared" si="85"/>
        <v/>
      </c>
      <c r="CT397" t="str">
        <f t="shared" si="85"/>
        <v>{{5,1,1,18940370,0}|</v>
      </c>
      <c r="CU397" t="str">
        <f t="shared" si="85"/>
        <v>{5,1,2,16077600,0}|</v>
      </c>
      <c r="CV397" t="str">
        <f t="shared" si="85"/>
        <v>{5,1,3,345162761,3}}</v>
      </c>
    </row>
    <row r="398" spans="50:100" x14ac:dyDescent="0.15">
      <c r="AX398">
        <v>392</v>
      </c>
      <c r="AZ398">
        <f t="shared" si="80"/>
        <v>1.5</v>
      </c>
      <c r="BA398">
        <f t="shared" si="80"/>
        <v>0.6</v>
      </c>
      <c r="BB398">
        <f t="shared" si="80"/>
        <v>3</v>
      </c>
      <c r="BC398">
        <f t="shared" si="80"/>
        <v>0.75</v>
      </c>
      <c r="BE398">
        <v>500</v>
      </c>
      <c r="BF398">
        <v>500</v>
      </c>
      <c r="BG398">
        <v>500</v>
      </c>
      <c r="BH398">
        <v>500</v>
      </c>
      <c r="BN398">
        <f>'sheet1 (2)'!Y397</f>
        <v>510951</v>
      </c>
      <c r="BO398">
        <f>'sheet1 (2)'!Z397</f>
        <v>59500</v>
      </c>
      <c r="BP398">
        <f>'sheet1 (2)'!AA397</f>
        <v>1277378</v>
      </c>
      <c r="BR398">
        <f t="shared" si="81"/>
        <v>51095</v>
      </c>
      <c r="BS398">
        <f t="shared" si="81"/>
        <v>5950</v>
      </c>
      <c r="BT398">
        <f t="shared" si="81"/>
        <v>127737</v>
      </c>
      <c r="BV398">
        <f t="shared" si="82"/>
        <v>51095</v>
      </c>
      <c r="BW398">
        <f t="shared" si="82"/>
        <v>5950</v>
      </c>
      <c r="BX398">
        <f t="shared" si="82"/>
        <v>127737</v>
      </c>
      <c r="BZ398">
        <f t="shared" si="83"/>
        <v>51095</v>
      </c>
      <c r="CA398">
        <f t="shared" si="83"/>
        <v>5950</v>
      </c>
      <c r="CB398">
        <f t="shared" si="83"/>
        <v>127737</v>
      </c>
      <c r="CD398">
        <f t="shared" si="84"/>
        <v>51095</v>
      </c>
      <c r="CE398">
        <f t="shared" si="84"/>
        <v>5950</v>
      </c>
      <c r="CF398">
        <f t="shared" si="84"/>
        <v>127737</v>
      </c>
      <c r="CH398" t="str">
        <f t="shared" si="85"/>
        <v>{{5,1,1,51095,0}|</v>
      </c>
      <c r="CI398" t="str">
        <f t="shared" si="85"/>
        <v>{5,1,2,5950,0}|</v>
      </c>
      <c r="CJ398" t="str">
        <f t="shared" si="85"/>
        <v>{5,1,3,127737,3}}</v>
      </c>
      <c r="CK398" t="str">
        <f t="shared" si="85"/>
        <v/>
      </c>
      <c r="CL398" t="str">
        <f t="shared" si="85"/>
        <v>{{5,1,1,51095,0}|</v>
      </c>
      <c r="CM398" t="str">
        <f t="shared" si="85"/>
        <v>{5,1,2,5950,0}|</v>
      </c>
      <c r="CN398" t="str">
        <f t="shared" si="85"/>
        <v>{5,1,3,127737,3}}</v>
      </c>
      <c r="CO398" t="str">
        <f t="shared" si="85"/>
        <v/>
      </c>
      <c r="CP398" t="str">
        <f t="shared" si="85"/>
        <v>{{5,1,1,51095,0}|</v>
      </c>
      <c r="CQ398" t="str">
        <f t="shared" si="85"/>
        <v>{5,1,2,5950,0}|</v>
      </c>
      <c r="CR398" t="str">
        <f t="shared" si="85"/>
        <v>{5,1,3,127737,3}}</v>
      </c>
      <c r="CS398" t="str">
        <f t="shared" si="85"/>
        <v/>
      </c>
      <c r="CT398" t="str">
        <f t="shared" si="85"/>
        <v>{{5,1,1,51095,0}|</v>
      </c>
      <c r="CU398" t="str">
        <f t="shared" si="85"/>
        <v>{5,1,2,5950,0}|</v>
      </c>
      <c r="CV398" t="str">
        <f t="shared" si="85"/>
        <v>{5,1,3,127737,3}}</v>
      </c>
    </row>
    <row r="399" spans="50:100" x14ac:dyDescent="0.15">
      <c r="AX399">
        <v>393</v>
      </c>
      <c r="AZ399">
        <f t="shared" si="80"/>
        <v>1.5</v>
      </c>
      <c r="BA399">
        <f t="shared" si="80"/>
        <v>0.75</v>
      </c>
      <c r="BB399">
        <f t="shared" si="80"/>
        <v>1</v>
      </c>
      <c r="BC399">
        <f t="shared" si="80"/>
        <v>1</v>
      </c>
      <c r="BE399">
        <v>500</v>
      </c>
      <c r="BF399">
        <v>500</v>
      </c>
      <c r="BG399">
        <v>500</v>
      </c>
      <c r="BH399">
        <v>500</v>
      </c>
      <c r="BN399">
        <f>'sheet1 (2)'!Y398</f>
        <v>2656947</v>
      </c>
      <c r="BO399">
        <f>'sheet1 (2)'!Z398</f>
        <v>3808000</v>
      </c>
      <c r="BP399">
        <f>'sheet1 (2)'!AA398</f>
        <v>81752238</v>
      </c>
      <c r="BR399">
        <f t="shared" si="81"/>
        <v>265694</v>
      </c>
      <c r="BS399">
        <f t="shared" si="81"/>
        <v>380800</v>
      </c>
      <c r="BT399">
        <f t="shared" si="81"/>
        <v>8175223</v>
      </c>
      <c r="BV399">
        <f t="shared" si="82"/>
        <v>265694</v>
      </c>
      <c r="BW399">
        <f t="shared" si="82"/>
        <v>380800</v>
      </c>
      <c r="BX399">
        <f t="shared" si="82"/>
        <v>8175223</v>
      </c>
      <c r="BZ399">
        <f t="shared" si="83"/>
        <v>265694</v>
      </c>
      <c r="CA399">
        <f t="shared" si="83"/>
        <v>380800</v>
      </c>
      <c r="CB399">
        <f t="shared" si="83"/>
        <v>8175223</v>
      </c>
      <c r="CD399">
        <f t="shared" si="84"/>
        <v>265694</v>
      </c>
      <c r="CE399">
        <f t="shared" si="84"/>
        <v>380800</v>
      </c>
      <c r="CF399">
        <f t="shared" si="84"/>
        <v>8175223</v>
      </c>
      <c r="CH399" t="str">
        <f t="shared" si="85"/>
        <v>{{5,1,1,265694,0}|</v>
      </c>
      <c r="CI399" t="str">
        <f t="shared" si="85"/>
        <v>{5,1,2,380800,0}|</v>
      </c>
      <c r="CJ399" t="str">
        <f t="shared" si="85"/>
        <v>{5,1,3,8175223,3}}</v>
      </c>
      <c r="CK399" t="str">
        <f t="shared" si="85"/>
        <v/>
      </c>
      <c r="CL399" t="str">
        <f t="shared" si="85"/>
        <v>{{5,1,1,265694,0}|</v>
      </c>
      <c r="CM399" t="str">
        <f t="shared" si="85"/>
        <v>{5,1,2,380800,0}|</v>
      </c>
      <c r="CN399" t="str">
        <f t="shared" si="85"/>
        <v>{5,1,3,8175223,3}}</v>
      </c>
      <c r="CO399" t="str">
        <f t="shared" si="85"/>
        <v/>
      </c>
      <c r="CP399" t="str">
        <f t="shared" si="85"/>
        <v>{{5,1,1,265694,0}|</v>
      </c>
      <c r="CQ399" t="str">
        <f t="shared" si="85"/>
        <v>{5,1,2,380800,0}|</v>
      </c>
      <c r="CR399" t="str">
        <f t="shared" si="85"/>
        <v>{5,1,3,8175223,3}}</v>
      </c>
      <c r="CS399" t="str">
        <f t="shared" si="85"/>
        <v/>
      </c>
      <c r="CT399" t="str">
        <f t="shared" si="85"/>
        <v>{{5,1,1,265694,0}|</v>
      </c>
      <c r="CU399" t="str">
        <f t="shared" si="85"/>
        <v>{5,1,2,380800,0}|</v>
      </c>
      <c r="CV399" t="str">
        <f t="shared" si="85"/>
        <v>{5,1,3,8175223,3}}</v>
      </c>
    </row>
    <row r="400" spans="50:100" x14ac:dyDescent="0.15">
      <c r="AX400">
        <v>394</v>
      </c>
      <c r="AZ400">
        <f t="shared" si="80"/>
        <v>1.5</v>
      </c>
      <c r="BA400">
        <f t="shared" si="80"/>
        <v>1</v>
      </c>
      <c r="BB400">
        <f t="shared" si="80"/>
        <v>0.75</v>
      </c>
      <c r="BC400">
        <f t="shared" si="80"/>
        <v>1</v>
      </c>
      <c r="BE400">
        <v>500</v>
      </c>
      <c r="BF400">
        <v>500</v>
      </c>
      <c r="BG400">
        <v>500</v>
      </c>
      <c r="BH400">
        <v>500</v>
      </c>
      <c r="BN400">
        <f>'sheet1 (2)'!Y399</f>
        <v>5722656</v>
      </c>
      <c r="BO400">
        <f>'sheet1 (2)'!Z399</f>
        <v>7140000</v>
      </c>
      <c r="BP400">
        <f>'sheet1 (2)'!AA399</f>
        <v>153285447</v>
      </c>
      <c r="BR400">
        <f t="shared" si="81"/>
        <v>572265</v>
      </c>
      <c r="BS400">
        <f t="shared" si="81"/>
        <v>714000</v>
      </c>
      <c r="BT400">
        <f t="shared" si="81"/>
        <v>15328544</v>
      </c>
      <c r="BV400">
        <f t="shared" si="82"/>
        <v>572265</v>
      </c>
      <c r="BW400">
        <f t="shared" si="82"/>
        <v>714000</v>
      </c>
      <c r="BX400">
        <f t="shared" si="82"/>
        <v>15328544</v>
      </c>
      <c r="BZ400">
        <f t="shared" si="83"/>
        <v>572265</v>
      </c>
      <c r="CA400">
        <f t="shared" si="83"/>
        <v>714000</v>
      </c>
      <c r="CB400">
        <f t="shared" si="83"/>
        <v>15328544</v>
      </c>
      <c r="CD400">
        <f t="shared" si="84"/>
        <v>572265</v>
      </c>
      <c r="CE400">
        <f t="shared" si="84"/>
        <v>714000</v>
      </c>
      <c r="CF400">
        <f t="shared" si="84"/>
        <v>15328544</v>
      </c>
      <c r="CH400" t="str">
        <f t="shared" si="85"/>
        <v>{{5,1,1,572265,0}|</v>
      </c>
      <c r="CI400" t="str">
        <f t="shared" si="85"/>
        <v>{5,1,2,714000,0}|</v>
      </c>
      <c r="CJ400" t="str">
        <f t="shared" si="85"/>
        <v>{5,1,3,15328544,3}}</v>
      </c>
      <c r="CK400" t="str">
        <f t="shared" si="85"/>
        <v/>
      </c>
      <c r="CL400" t="str">
        <f t="shared" si="85"/>
        <v>{{5,1,1,572265,0}|</v>
      </c>
      <c r="CM400" t="str">
        <f t="shared" si="85"/>
        <v>{5,1,2,714000,0}|</v>
      </c>
      <c r="CN400" t="str">
        <f t="shared" si="85"/>
        <v>{5,1,3,15328544,3}}</v>
      </c>
      <c r="CO400" t="str">
        <f t="shared" si="85"/>
        <v/>
      </c>
      <c r="CP400" t="str">
        <f t="shared" si="85"/>
        <v>{{5,1,1,572265,0}|</v>
      </c>
      <c r="CQ400" t="str">
        <f t="shared" si="85"/>
        <v>{5,1,2,714000,0}|</v>
      </c>
      <c r="CR400" t="str">
        <f t="shared" si="85"/>
        <v>{5,1,3,15328544,3}}</v>
      </c>
      <c r="CS400" t="str">
        <f t="shared" si="85"/>
        <v/>
      </c>
      <c r="CT400" t="str">
        <f t="shared" si="85"/>
        <v>{{5,1,1,572265,0}|</v>
      </c>
      <c r="CU400" t="str">
        <f t="shared" si="85"/>
        <v>{5,1,2,714000,0}|</v>
      </c>
      <c r="CV400" t="str">
        <f t="shared" si="85"/>
        <v>{5,1,3,15328544,3}}</v>
      </c>
    </row>
    <row r="401" spans="50:100" x14ac:dyDescent="0.15">
      <c r="AX401">
        <v>395</v>
      </c>
      <c r="AZ401">
        <f t="shared" si="80"/>
        <v>3</v>
      </c>
      <c r="BA401">
        <f t="shared" si="80"/>
        <v>1</v>
      </c>
      <c r="BB401">
        <f t="shared" si="80"/>
        <v>0.75</v>
      </c>
      <c r="BC401">
        <f t="shared" si="80"/>
        <v>0.75</v>
      </c>
      <c r="BE401">
        <v>500</v>
      </c>
      <c r="BF401">
        <v>500</v>
      </c>
      <c r="BG401">
        <v>500</v>
      </c>
      <c r="BH401">
        <v>500</v>
      </c>
      <c r="BN401">
        <f>'sheet1 (2)'!Y400</f>
        <v>8481794</v>
      </c>
      <c r="BO401">
        <f>'sheet1 (2)'!Z400</f>
        <v>9543800</v>
      </c>
      <c r="BP401">
        <f>'sheet1 (2)'!AA400</f>
        <v>204891548</v>
      </c>
      <c r="BR401">
        <f t="shared" si="81"/>
        <v>848179</v>
      </c>
      <c r="BS401">
        <f t="shared" si="81"/>
        <v>954380</v>
      </c>
      <c r="BT401">
        <f t="shared" si="81"/>
        <v>20489154</v>
      </c>
      <c r="BV401">
        <f t="shared" si="82"/>
        <v>848179</v>
      </c>
      <c r="BW401">
        <f t="shared" si="82"/>
        <v>954380</v>
      </c>
      <c r="BX401">
        <f t="shared" si="82"/>
        <v>20489154</v>
      </c>
      <c r="BZ401">
        <f t="shared" si="83"/>
        <v>848179</v>
      </c>
      <c r="CA401">
        <f t="shared" si="83"/>
        <v>954380</v>
      </c>
      <c r="CB401">
        <f t="shared" si="83"/>
        <v>20489154</v>
      </c>
      <c r="CD401">
        <f t="shared" si="84"/>
        <v>848179</v>
      </c>
      <c r="CE401">
        <f t="shared" si="84"/>
        <v>954380</v>
      </c>
      <c r="CF401">
        <f t="shared" si="84"/>
        <v>20489154</v>
      </c>
      <c r="CH401" t="str">
        <f t="shared" si="85"/>
        <v>{{5,1,1,848179,0}|</v>
      </c>
      <c r="CI401" t="str">
        <f t="shared" si="85"/>
        <v>{5,1,2,954380,0}|</v>
      </c>
      <c r="CJ401" t="str">
        <f t="shared" si="85"/>
        <v>{5,1,3,20489154,3}}</v>
      </c>
      <c r="CK401" t="str">
        <f t="shared" si="85"/>
        <v/>
      </c>
      <c r="CL401" t="str">
        <f t="shared" si="85"/>
        <v>{{5,1,1,848179,0}|</v>
      </c>
      <c r="CM401" t="str">
        <f t="shared" si="85"/>
        <v>{5,1,2,954380,0}|</v>
      </c>
      <c r="CN401" t="str">
        <f t="shared" si="85"/>
        <v>{5,1,3,20489154,3}}</v>
      </c>
      <c r="CO401" t="str">
        <f t="shared" si="85"/>
        <v/>
      </c>
      <c r="CP401" t="str">
        <f t="shared" si="85"/>
        <v>{{5,1,1,848179,0}|</v>
      </c>
      <c r="CQ401" t="str">
        <f t="shared" si="85"/>
        <v>{5,1,2,954380,0}|</v>
      </c>
      <c r="CR401" t="str">
        <f t="shared" si="85"/>
        <v>{5,1,3,20489154,3}}</v>
      </c>
      <c r="CS401" t="str">
        <f t="shared" si="85"/>
        <v/>
      </c>
      <c r="CT401" t="str">
        <f t="shared" si="85"/>
        <v>{{5,1,1,848179,0}|</v>
      </c>
      <c r="CU401" t="str">
        <f t="shared" si="85"/>
        <v>{5,1,2,954380,0}|</v>
      </c>
      <c r="CV401" t="str">
        <f t="shared" si="85"/>
        <v>{5,1,3,20489154,3}}</v>
      </c>
    </row>
    <row r="402" spans="50:100" x14ac:dyDescent="0.15">
      <c r="AX402">
        <v>396</v>
      </c>
      <c r="AZ402">
        <f t="shared" si="80"/>
        <v>1.5</v>
      </c>
      <c r="BA402">
        <f t="shared" si="80"/>
        <v>0.75</v>
      </c>
      <c r="BB402">
        <f t="shared" si="80"/>
        <v>0.5</v>
      </c>
      <c r="BC402">
        <f t="shared" si="80"/>
        <v>0</v>
      </c>
      <c r="BE402">
        <v>500</v>
      </c>
      <c r="BF402">
        <v>500</v>
      </c>
      <c r="BG402">
        <v>500</v>
      </c>
      <c r="BH402">
        <v>500</v>
      </c>
      <c r="BN402">
        <f>'sheet1 (2)'!Y401</f>
        <v>5410074</v>
      </c>
      <c r="BO402">
        <f>'sheet1 (2)'!Z401</f>
        <v>1008000</v>
      </c>
      <c r="BP402">
        <f>'sheet1 (2)'!AA401</f>
        <v>21640298</v>
      </c>
      <c r="BR402">
        <f t="shared" si="81"/>
        <v>541007</v>
      </c>
      <c r="BS402">
        <f t="shared" si="81"/>
        <v>100800</v>
      </c>
      <c r="BT402">
        <f t="shared" si="81"/>
        <v>2164029</v>
      </c>
      <c r="BV402">
        <f t="shared" si="82"/>
        <v>541007</v>
      </c>
      <c r="BW402">
        <f t="shared" si="82"/>
        <v>100800</v>
      </c>
      <c r="BX402">
        <f t="shared" si="82"/>
        <v>2164029</v>
      </c>
      <c r="BZ402">
        <f t="shared" si="83"/>
        <v>541007</v>
      </c>
      <c r="CA402">
        <f t="shared" si="83"/>
        <v>100800</v>
      </c>
      <c r="CB402">
        <f t="shared" si="83"/>
        <v>2164029</v>
      </c>
      <c r="CD402">
        <f t="shared" si="84"/>
        <v>541007</v>
      </c>
      <c r="CE402">
        <f t="shared" si="84"/>
        <v>100800</v>
      </c>
      <c r="CF402">
        <f t="shared" si="84"/>
        <v>2164029</v>
      </c>
      <c r="CH402" t="str">
        <f t="shared" si="85"/>
        <v>{{5,1,1,541007,0}|</v>
      </c>
      <c r="CI402" t="str">
        <f t="shared" si="85"/>
        <v>{5,1,2,100800,0}|</v>
      </c>
      <c r="CJ402" t="str">
        <f t="shared" si="85"/>
        <v>{5,1,3,2164029,3}}</v>
      </c>
      <c r="CK402" t="str">
        <f t="shared" si="85"/>
        <v/>
      </c>
      <c r="CL402" t="str">
        <f t="shared" si="85"/>
        <v>{{5,1,1,541007,0}|</v>
      </c>
      <c r="CM402" t="str">
        <f t="shared" si="85"/>
        <v>{5,1,2,100800,0}|</v>
      </c>
      <c r="CN402" t="str">
        <f t="shared" si="85"/>
        <v>{5,1,3,2164029,3}}</v>
      </c>
      <c r="CO402" t="str">
        <f t="shared" si="85"/>
        <v/>
      </c>
      <c r="CP402" t="str">
        <f t="shared" si="85"/>
        <v>{{5,1,1,541007,0}|</v>
      </c>
      <c r="CQ402" t="str">
        <f t="shared" si="85"/>
        <v>{5,1,2,100800,0}|</v>
      </c>
      <c r="CR402" t="str">
        <f t="shared" si="85"/>
        <v>{5,1,3,2164029,3}}</v>
      </c>
      <c r="CS402" t="str">
        <f t="shared" si="85"/>
        <v/>
      </c>
      <c r="CT402" t="str">
        <f t="shared" si="85"/>
        <v>{{5,1,1,541007,0}|</v>
      </c>
      <c r="CU402" t="str">
        <f t="shared" si="85"/>
        <v>{5,1,2,100800,0}|</v>
      </c>
      <c r="CV402" t="str">
        <f t="shared" si="85"/>
        <v>{5,1,3,2164029,3}}</v>
      </c>
    </row>
    <row r="403" spans="50:100" x14ac:dyDescent="0.15">
      <c r="AX403">
        <v>397</v>
      </c>
      <c r="AZ403">
        <f t="shared" si="80"/>
        <v>1</v>
      </c>
      <c r="BA403">
        <f t="shared" si="80"/>
        <v>1</v>
      </c>
      <c r="BB403">
        <f t="shared" si="80"/>
        <v>0.75</v>
      </c>
      <c r="BC403">
        <f t="shared" si="80"/>
        <v>1.5</v>
      </c>
      <c r="BE403">
        <v>500</v>
      </c>
      <c r="BF403">
        <v>500</v>
      </c>
      <c r="BG403">
        <v>500</v>
      </c>
      <c r="BH403">
        <v>500</v>
      </c>
      <c r="BN403">
        <f>'sheet1 (2)'!Y402</f>
        <v>4869066</v>
      </c>
      <c r="BO403">
        <f>'sheet1 (2)'!Z402</f>
        <v>1008000</v>
      </c>
      <c r="BP403">
        <f>'sheet1 (2)'!AA402</f>
        <v>21640298</v>
      </c>
      <c r="BR403">
        <f t="shared" si="81"/>
        <v>486906</v>
      </c>
      <c r="BS403">
        <f t="shared" si="81"/>
        <v>100800</v>
      </c>
      <c r="BT403">
        <f t="shared" si="81"/>
        <v>2164029</v>
      </c>
      <c r="BV403">
        <f t="shared" si="82"/>
        <v>486906</v>
      </c>
      <c r="BW403">
        <f t="shared" si="82"/>
        <v>100800</v>
      </c>
      <c r="BX403">
        <f t="shared" si="82"/>
        <v>2164029</v>
      </c>
      <c r="BZ403">
        <f t="shared" si="83"/>
        <v>486906</v>
      </c>
      <c r="CA403">
        <f t="shared" si="83"/>
        <v>100800</v>
      </c>
      <c r="CB403">
        <f t="shared" si="83"/>
        <v>2164029</v>
      </c>
      <c r="CD403">
        <f t="shared" si="84"/>
        <v>486906</v>
      </c>
      <c r="CE403">
        <f t="shared" si="84"/>
        <v>100800</v>
      </c>
      <c r="CF403">
        <f t="shared" si="84"/>
        <v>2164029</v>
      </c>
      <c r="CH403" t="str">
        <f t="shared" si="85"/>
        <v>{{5,1,1,486906,0}|</v>
      </c>
      <c r="CI403" t="str">
        <f t="shared" si="85"/>
        <v>{5,1,2,100800,0}|</v>
      </c>
      <c r="CJ403" t="str">
        <f t="shared" si="85"/>
        <v>{5,1,3,2164029,3}}</v>
      </c>
      <c r="CK403" t="str">
        <f t="shared" si="85"/>
        <v/>
      </c>
      <c r="CL403" t="str">
        <f t="shared" si="85"/>
        <v>{{5,1,1,486906,0}|</v>
      </c>
      <c r="CM403" t="str">
        <f t="shared" si="85"/>
        <v>{5,1,2,100800,0}|</v>
      </c>
      <c r="CN403" t="str">
        <f t="shared" si="85"/>
        <v>{5,1,3,2164029,3}}</v>
      </c>
      <c r="CO403" t="str">
        <f t="shared" si="85"/>
        <v/>
      </c>
      <c r="CP403" t="str">
        <f t="shared" si="85"/>
        <v>{{5,1,1,486906,0}|</v>
      </c>
      <c r="CQ403" t="str">
        <f t="shared" si="85"/>
        <v>{5,1,2,100800,0}|</v>
      </c>
      <c r="CR403" t="str">
        <f t="shared" si="85"/>
        <v>{5,1,3,2164029,3}}</v>
      </c>
      <c r="CS403" t="str">
        <f t="shared" si="85"/>
        <v/>
      </c>
      <c r="CT403" t="str">
        <f t="shared" si="85"/>
        <v>{{5,1,1,486906,0}|</v>
      </c>
      <c r="CU403" t="str">
        <f t="shared" si="85"/>
        <v>{5,1,2,100800,0}|</v>
      </c>
      <c r="CV403" t="str">
        <f t="shared" si="85"/>
        <v>{5,1,3,2164029,3}}</v>
      </c>
    </row>
    <row r="404" spans="50:100" x14ac:dyDescent="0.15">
      <c r="AX404">
        <v>398</v>
      </c>
      <c r="AZ404">
        <f t="shared" ref="AZ404:BC419" si="86">AZ344</f>
        <v>0.5</v>
      </c>
      <c r="BA404">
        <f t="shared" si="86"/>
        <v>0.75</v>
      </c>
      <c r="BB404">
        <f t="shared" si="86"/>
        <v>0</v>
      </c>
      <c r="BC404">
        <f t="shared" si="86"/>
        <v>1.5</v>
      </c>
      <c r="BE404">
        <v>500</v>
      </c>
      <c r="BF404">
        <v>500</v>
      </c>
      <c r="BG404">
        <v>500</v>
      </c>
      <c r="BH404">
        <v>500</v>
      </c>
      <c r="BN404">
        <f>'sheet1 (2)'!Y403</f>
        <v>8247357</v>
      </c>
      <c r="BO404">
        <f>'sheet1 (2)'!Z403</f>
        <v>1234800</v>
      </c>
      <c r="BP404">
        <f>'sheet1 (2)'!AA403</f>
        <v>26509365</v>
      </c>
      <c r="BR404">
        <f t="shared" si="81"/>
        <v>824735</v>
      </c>
      <c r="BS404">
        <f t="shared" si="81"/>
        <v>123480</v>
      </c>
      <c r="BT404">
        <f t="shared" si="81"/>
        <v>2650936</v>
      </c>
      <c r="BV404">
        <f t="shared" si="82"/>
        <v>824735</v>
      </c>
      <c r="BW404">
        <f t="shared" si="82"/>
        <v>123480</v>
      </c>
      <c r="BX404">
        <f t="shared" si="82"/>
        <v>2650936</v>
      </c>
      <c r="BZ404">
        <f t="shared" si="83"/>
        <v>824735</v>
      </c>
      <c r="CA404">
        <f t="shared" si="83"/>
        <v>123480</v>
      </c>
      <c r="CB404">
        <f t="shared" si="83"/>
        <v>2650936</v>
      </c>
      <c r="CD404">
        <f t="shared" si="84"/>
        <v>824735</v>
      </c>
      <c r="CE404">
        <f t="shared" si="84"/>
        <v>123480</v>
      </c>
      <c r="CF404">
        <f t="shared" si="84"/>
        <v>2650936</v>
      </c>
      <c r="CH404" t="str">
        <f t="shared" si="85"/>
        <v>{{5,1,1,824735,0}|</v>
      </c>
      <c r="CI404" t="str">
        <f t="shared" si="85"/>
        <v>{5,1,2,123480,0}|</v>
      </c>
      <c r="CJ404" t="str">
        <f t="shared" si="85"/>
        <v>{5,1,3,2650936,3}}</v>
      </c>
      <c r="CK404" t="str">
        <f t="shared" si="85"/>
        <v/>
      </c>
      <c r="CL404" t="str">
        <f t="shared" si="85"/>
        <v>{{5,1,1,824735,0}|</v>
      </c>
      <c r="CM404" t="str">
        <f t="shared" si="85"/>
        <v>{5,1,2,123480,0}|</v>
      </c>
      <c r="CN404" t="str">
        <f t="shared" si="85"/>
        <v>{5,1,3,2650936,3}}</v>
      </c>
      <c r="CO404" t="str">
        <f t="shared" si="85"/>
        <v/>
      </c>
      <c r="CP404" t="str">
        <f t="shared" si="85"/>
        <v>{{5,1,1,824735,0}|</v>
      </c>
      <c r="CQ404" t="str">
        <f t="shared" si="85"/>
        <v>{5,1,2,123480,0}|</v>
      </c>
      <c r="CR404" t="str">
        <f t="shared" si="85"/>
        <v>{5,1,3,2650936,3}}</v>
      </c>
      <c r="CS404" t="str">
        <f t="shared" si="85"/>
        <v/>
      </c>
      <c r="CT404" t="str">
        <f t="shared" si="85"/>
        <v>{{5,1,1,824735,0}|</v>
      </c>
      <c r="CU404" t="str">
        <f t="shared" si="85"/>
        <v>{5,1,2,123480,0}|</v>
      </c>
      <c r="CV404" t="str">
        <f t="shared" si="85"/>
        <v>{5,1,3,2650936,3}}</v>
      </c>
    </row>
    <row r="405" spans="50:100" x14ac:dyDescent="0.15">
      <c r="AX405">
        <v>399</v>
      </c>
      <c r="AZ405">
        <f t="shared" si="86"/>
        <v>0</v>
      </c>
      <c r="BA405">
        <f t="shared" si="86"/>
        <v>0.42857142857142855</v>
      </c>
      <c r="BB405">
        <f t="shared" si="86"/>
        <v>0.75</v>
      </c>
      <c r="BC405">
        <f t="shared" si="86"/>
        <v>3</v>
      </c>
      <c r="BE405">
        <v>500</v>
      </c>
      <c r="BF405">
        <v>500</v>
      </c>
      <c r="BG405">
        <v>500</v>
      </c>
      <c r="BH405">
        <v>500</v>
      </c>
      <c r="BN405">
        <f>'sheet1 (2)'!Y404</f>
        <v>14216473</v>
      </c>
      <c r="BO405">
        <f>'sheet1 (2)'!Z404</f>
        <v>1806000</v>
      </c>
      <c r="BP405">
        <f>'sheet1 (2)'!AA404</f>
        <v>38772201</v>
      </c>
      <c r="BR405">
        <f t="shared" si="81"/>
        <v>1421647</v>
      </c>
      <c r="BS405">
        <f t="shared" si="81"/>
        <v>180600</v>
      </c>
      <c r="BT405">
        <f t="shared" si="81"/>
        <v>3877220</v>
      </c>
      <c r="BV405">
        <f t="shared" si="82"/>
        <v>1421647</v>
      </c>
      <c r="BW405">
        <f t="shared" si="82"/>
        <v>180600</v>
      </c>
      <c r="BX405">
        <f t="shared" si="82"/>
        <v>3877220</v>
      </c>
      <c r="BZ405">
        <f t="shared" si="83"/>
        <v>1421647</v>
      </c>
      <c r="CA405">
        <f t="shared" si="83"/>
        <v>180600</v>
      </c>
      <c r="CB405">
        <f t="shared" si="83"/>
        <v>3877220</v>
      </c>
      <c r="CD405">
        <f t="shared" si="84"/>
        <v>1421647</v>
      </c>
      <c r="CE405">
        <f t="shared" si="84"/>
        <v>180600</v>
      </c>
      <c r="CF405">
        <f t="shared" si="84"/>
        <v>3877220</v>
      </c>
      <c r="CH405" t="str">
        <f t="shared" si="85"/>
        <v>{{5,1,1,1421647,0}|</v>
      </c>
      <c r="CI405" t="str">
        <f t="shared" si="85"/>
        <v>{5,1,2,180600,0}|</v>
      </c>
      <c r="CJ405" t="str">
        <f t="shared" si="85"/>
        <v>{5,1,3,3877220,3}}</v>
      </c>
      <c r="CK405" t="str">
        <f t="shared" si="85"/>
        <v/>
      </c>
      <c r="CL405" t="str">
        <f t="shared" si="85"/>
        <v>{{5,1,1,1421647,0}|</v>
      </c>
      <c r="CM405" t="str">
        <f t="shared" si="85"/>
        <v>{5,1,2,180600,0}|</v>
      </c>
      <c r="CN405" t="str">
        <f t="shared" si="85"/>
        <v>{5,1,3,3877220,3}}</v>
      </c>
      <c r="CO405" t="str">
        <f t="shared" si="85"/>
        <v/>
      </c>
      <c r="CP405" t="str">
        <f t="shared" si="85"/>
        <v>{{5,1,1,1421647,0}|</v>
      </c>
      <c r="CQ405" t="str">
        <f t="shared" si="85"/>
        <v>{5,1,2,180600,0}|</v>
      </c>
      <c r="CR405" t="str">
        <f t="shared" si="85"/>
        <v>{5,1,3,3877220,3}}</v>
      </c>
      <c r="CS405" t="str">
        <f t="shared" si="85"/>
        <v/>
      </c>
      <c r="CT405" t="str">
        <f t="shared" si="85"/>
        <v>{{5,1,1,1421647,0}|</v>
      </c>
      <c r="CU405" t="str">
        <f t="shared" si="85"/>
        <v>{5,1,2,180600,0}|</v>
      </c>
      <c r="CV405" t="str">
        <f t="shared" si="85"/>
        <v>{5,1,3,3877220,3}}</v>
      </c>
    </row>
    <row r="406" spans="50:100" x14ac:dyDescent="0.15">
      <c r="AX406">
        <v>400</v>
      </c>
      <c r="AZ406">
        <f t="shared" si="86"/>
        <v>3</v>
      </c>
      <c r="BA406">
        <f t="shared" si="86"/>
        <v>0.75</v>
      </c>
      <c r="BB406">
        <f t="shared" si="86"/>
        <v>1.5</v>
      </c>
      <c r="BC406">
        <f t="shared" si="86"/>
        <v>0.6</v>
      </c>
      <c r="BE406">
        <v>500</v>
      </c>
      <c r="BF406">
        <v>500</v>
      </c>
      <c r="BG406">
        <v>500</v>
      </c>
      <c r="BH406">
        <v>500</v>
      </c>
      <c r="BN406">
        <f>'sheet1 (2)'!Y405</f>
        <v>22121193</v>
      </c>
      <c r="BO406">
        <f>'sheet1 (2)'!Z405</f>
        <v>14168000</v>
      </c>
      <c r="BP406">
        <f>'sheet1 (2)'!AA405</f>
        <v>304166417</v>
      </c>
      <c r="BR406">
        <f t="shared" si="81"/>
        <v>2212119</v>
      </c>
      <c r="BS406">
        <f t="shared" si="81"/>
        <v>1416800</v>
      </c>
      <c r="BT406">
        <f t="shared" si="81"/>
        <v>30416641</v>
      </c>
      <c r="BV406">
        <f t="shared" si="82"/>
        <v>2212119</v>
      </c>
      <c r="BW406">
        <f t="shared" si="82"/>
        <v>1416800</v>
      </c>
      <c r="BX406">
        <f t="shared" si="82"/>
        <v>30416641</v>
      </c>
      <c r="BZ406">
        <f t="shared" si="83"/>
        <v>2212119</v>
      </c>
      <c r="CA406">
        <f t="shared" si="83"/>
        <v>1416800</v>
      </c>
      <c r="CB406">
        <f t="shared" si="83"/>
        <v>30416641</v>
      </c>
      <c r="CD406">
        <f t="shared" si="84"/>
        <v>2212119</v>
      </c>
      <c r="CE406">
        <f t="shared" si="84"/>
        <v>1416800</v>
      </c>
      <c r="CF406">
        <f t="shared" si="84"/>
        <v>30416641</v>
      </c>
      <c r="CH406" t="str">
        <f t="shared" si="85"/>
        <v>{{5,1,1,2212119,0}|</v>
      </c>
      <c r="CI406" t="str">
        <f t="shared" si="85"/>
        <v>{5,1,2,1416800,0}|</v>
      </c>
      <c r="CJ406" t="str">
        <f t="shared" si="85"/>
        <v>{5,1,3,30416641,3}}</v>
      </c>
      <c r="CK406" t="str">
        <f t="shared" si="85"/>
        <v/>
      </c>
      <c r="CL406" t="str">
        <f t="shared" si="85"/>
        <v>{{5,1,1,2212119,0}|</v>
      </c>
      <c r="CM406" t="str">
        <f t="shared" si="85"/>
        <v>{5,1,2,1416800,0}|</v>
      </c>
      <c r="CN406" t="str">
        <f t="shared" si="85"/>
        <v>{5,1,3,30416641,3}}</v>
      </c>
      <c r="CO406" t="str">
        <f t="shared" si="85"/>
        <v/>
      </c>
      <c r="CP406" t="str">
        <f t="shared" si="85"/>
        <v>{{5,1,1,2212119,0}|</v>
      </c>
      <c r="CQ406" t="str">
        <f t="shared" si="85"/>
        <v>{5,1,2,1416800,0}|</v>
      </c>
      <c r="CR406" t="str">
        <f t="shared" si="85"/>
        <v>{5,1,3,30416641,3}}</v>
      </c>
      <c r="CS406" t="str">
        <f t="shared" si="85"/>
        <v/>
      </c>
      <c r="CT406" t="str">
        <f t="shared" si="85"/>
        <v>{{5,1,1,2212119,0}|</v>
      </c>
      <c r="CU406" t="str">
        <f t="shared" si="85"/>
        <v>{5,1,2,1416800,0}|</v>
      </c>
      <c r="CV406" t="str">
        <f t="shared" si="85"/>
        <v>{5,1,3,30416641,3}}</v>
      </c>
    </row>
    <row r="407" spans="50:100" x14ac:dyDescent="0.15">
      <c r="AX407">
        <v>401</v>
      </c>
      <c r="AZ407">
        <f t="shared" si="86"/>
        <v>1.5</v>
      </c>
      <c r="BA407">
        <f t="shared" si="86"/>
        <v>1</v>
      </c>
      <c r="BB407">
        <f t="shared" si="86"/>
        <v>1.5</v>
      </c>
      <c r="BC407">
        <f t="shared" si="86"/>
        <v>0.6</v>
      </c>
      <c r="BE407">
        <v>500</v>
      </c>
      <c r="BF407">
        <v>500</v>
      </c>
      <c r="BG407">
        <v>500</v>
      </c>
      <c r="BH407">
        <v>500</v>
      </c>
      <c r="BN407">
        <f>'sheet1 (2)'!Y406</f>
        <v>32460447</v>
      </c>
      <c r="BO407">
        <f>'sheet1 (2)'!Z406</f>
        <v>15750000</v>
      </c>
      <c r="BP407">
        <f>'sheet1 (2)'!AA406</f>
        <v>338129663</v>
      </c>
      <c r="BR407">
        <f t="shared" si="81"/>
        <v>3246044</v>
      </c>
      <c r="BS407">
        <f t="shared" si="81"/>
        <v>1575000</v>
      </c>
      <c r="BT407">
        <f t="shared" si="81"/>
        <v>33812966</v>
      </c>
      <c r="BV407">
        <f t="shared" si="82"/>
        <v>3246044</v>
      </c>
      <c r="BW407">
        <f t="shared" si="82"/>
        <v>1575000</v>
      </c>
      <c r="BX407">
        <f t="shared" si="82"/>
        <v>33812966</v>
      </c>
      <c r="BZ407">
        <f t="shared" si="83"/>
        <v>3246044</v>
      </c>
      <c r="CA407">
        <f t="shared" si="83"/>
        <v>1575000</v>
      </c>
      <c r="CB407">
        <f t="shared" si="83"/>
        <v>33812966</v>
      </c>
      <c r="CD407">
        <f t="shared" si="84"/>
        <v>3246044</v>
      </c>
      <c r="CE407">
        <f t="shared" si="84"/>
        <v>1575000</v>
      </c>
      <c r="CF407">
        <f t="shared" si="84"/>
        <v>33812966</v>
      </c>
      <c r="CH407" t="str">
        <f t="shared" si="85"/>
        <v>{{5,1,1,3246044,0}|</v>
      </c>
      <c r="CI407" t="str">
        <f t="shared" si="85"/>
        <v>{5,1,2,1575000,0}|</v>
      </c>
      <c r="CJ407" t="str">
        <f t="shared" si="85"/>
        <v>{5,1,3,33812966,3}}</v>
      </c>
      <c r="CK407" t="str">
        <f t="shared" si="85"/>
        <v/>
      </c>
      <c r="CL407" t="str">
        <f t="shared" si="85"/>
        <v>{{5,1,1,3246044,0}|</v>
      </c>
      <c r="CM407" t="str">
        <f t="shared" si="85"/>
        <v>{5,1,2,1575000,0}|</v>
      </c>
      <c r="CN407" t="str">
        <f t="shared" si="85"/>
        <v>{5,1,3,33812966,3}}</v>
      </c>
      <c r="CO407" t="str">
        <f t="shared" si="85"/>
        <v/>
      </c>
      <c r="CP407" t="str">
        <f t="shared" si="85"/>
        <v>{{5,1,1,3246044,0}|</v>
      </c>
      <c r="CQ407" t="str">
        <f t="shared" si="85"/>
        <v>{5,1,2,1575000,0}|</v>
      </c>
      <c r="CR407" t="str">
        <f t="shared" si="85"/>
        <v>{5,1,3,33812966,3}}</v>
      </c>
      <c r="CS407" t="str">
        <f t="shared" si="85"/>
        <v/>
      </c>
      <c r="CT407" t="str">
        <f t="shared" si="85"/>
        <v>{{5,1,1,3246044,0}|</v>
      </c>
      <c r="CU407" t="str">
        <f t="shared" si="85"/>
        <v>{5,1,2,1575000,0}|</v>
      </c>
      <c r="CV407" t="str">
        <f t="shared" si="85"/>
        <v>{5,1,3,33812966,3}}</v>
      </c>
    </row>
    <row r="408" spans="50:100" x14ac:dyDescent="0.15">
      <c r="AX408">
        <v>402</v>
      </c>
      <c r="AZ408">
        <f t="shared" si="86"/>
        <v>0</v>
      </c>
      <c r="BA408">
        <f t="shared" si="86"/>
        <v>0.75</v>
      </c>
      <c r="BB408">
        <f t="shared" si="86"/>
        <v>0.6</v>
      </c>
      <c r="BC408">
        <f t="shared" si="86"/>
        <v>1</v>
      </c>
      <c r="BE408">
        <v>500</v>
      </c>
      <c r="BF408">
        <v>500</v>
      </c>
      <c r="BG408">
        <v>500</v>
      </c>
      <c r="BH408">
        <v>500</v>
      </c>
      <c r="BN408">
        <f>'sheet1 (2)'!Y407</f>
        <v>72374775</v>
      </c>
      <c r="BO408">
        <f>'sheet1 (2)'!Z407</f>
        <v>96320000</v>
      </c>
      <c r="BP408">
        <f>'sheet1 (2)'!AA407</f>
        <v>2067850745</v>
      </c>
      <c r="BR408">
        <f t="shared" si="81"/>
        <v>7237477</v>
      </c>
      <c r="BS408">
        <f t="shared" si="81"/>
        <v>9632000</v>
      </c>
      <c r="BT408">
        <f t="shared" si="81"/>
        <v>206785074</v>
      </c>
      <c r="BV408">
        <f t="shared" si="82"/>
        <v>7237477</v>
      </c>
      <c r="BW408">
        <f t="shared" si="82"/>
        <v>9632000</v>
      </c>
      <c r="BX408">
        <f t="shared" si="82"/>
        <v>206785074</v>
      </c>
      <c r="BZ408">
        <f t="shared" si="83"/>
        <v>7237477</v>
      </c>
      <c r="CA408">
        <f t="shared" si="83"/>
        <v>9632000</v>
      </c>
      <c r="CB408">
        <f t="shared" si="83"/>
        <v>206785074</v>
      </c>
      <c r="CD408">
        <f t="shared" si="84"/>
        <v>7237477</v>
      </c>
      <c r="CE408">
        <f t="shared" si="84"/>
        <v>9632000</v>
      </c>
      <c r="CF408">
        <f t="shared" si="84"/>
        <v>206785074</v>
      </c>
      <c r="CH408" t="str">
        <f t="shared" si="85"/>
        <v>{{5,1,1,7237477,0}|</v>
      </c>
      <c r="CI408" t="str">
        <f t="shared" si="85"/>
        <v>{5,1,2,9632000,0}|</v>
      </c>
      <c r="CJ408" t="str">
        <f t="shared" si="85"/>
        <v>{5,1,3,206785074,3}}</v>
      </c>
      <c r="CK408" t="str">
        <f t="shared" si="85"/>
        <v/>
      </c>
      <c r="CL408" t="str">
        <f t="shared" si="85"/>
        <v>{{5,1,1,7237477,0}|</v>
      </c>
      <c r="CM408" t="str">
        <f t="shared" si="85"/>
        <v>{5,1,2,9632000,0}|</v>
      </c>
      <c r="CN408" t="str">
        <f t="shared" si="85"/>
        <v>{5,1,3,206785074,3}}</v>
      </c>
      <c r="CO408" t="str">
        <f t="shared" si="85"/>
        <v/>
      </c>
      <c r="CP408" t="str">
        <f t="shared" si="85"/>
        <v>{{5,1,1,7237477,0}|</v>
      </c>
      <c r="CQ408" t="str">
        <f t="shared" si="85"/>
        <v>{5,1,2,9632000,0}|</v>
      </c>
      <c r="CR408" t="str">
        <f t="shared" si="85"/>
        <v>{5,1,3,206785074,3}}</v>
      </c>
      <c r="CS408" t="str">
        <f t="shared" si="85"/>
        <v/>
      </c>
      <c r="CT408" t="str">
        <f t="shared" si="85"/>
        <v>{{5,1,1,7237477,0}|</v>
      </c>
      <c r="CU408" t="str">
        <f t="shared" si="85"/>
        <v>{5,1,2,9632000,0}|</v>
      </c>
      <c r="CV408" t="str">
        <f t="shared" si="85"/>
        <v>{5,1,3,206785074,3}}</v>
      </c>
    </row>
    <row r="409" spans="50:100" x14ac:dyDescent="0.15">
      <c r="AX409">
        <v>403</v>
      </c>
      <c r="AZ409">
        <f t="shared" si="86"/>
        <v>0.75</v>
      </c>
      <c r="BA409">
        <f t="shared" si="86"/>
        <v>1</v>
      </c>
      <c r="BB409">
        <f t="shared" si="86"/>
        <v>1</v>
      </c>
      <c r="BC409">
        <f t="shared" si="86"/>
        <v>1.5</v>
      </c>
      <c r="BE409">
        <v>500</v>
      </c>
      <c r="BF409">
        <v>500</v>
      </c>
      <c r="BG409">
        <v>500</v>
      </c>
      <c r="BH409">
        <v>500</v>
      </c>
      <c r="BN409">
        <f>'sheet1 (2)'!Y408</f>
        <v>75019701</v>
      </c>
      <c r="BO409">
        <f>'sheet1 (2)'!Z408</f>
        <v>109200000</v>
      </c>
      <c r="BP409">
        <f>'sheet1 (2)'!AA408</f>
        <v>2344365670</v>
      </c>
      <c r="BR409">
        <f t="shared" si="81"/>
        <v>7501970</v>
      </c>
      <c r="BS409">
        <f t="shared" si="81"/>
        <v>10920000</v>
      </c>
      <c r="BT409">
        <f t="shared" si="81"/>
        <v>234436567</v>
      </c>
      <c r="BV409">
        <f t="shared" si="82"/>
        <v>7501970</v>
      </c>
      <c r="BW409">
        <f t="shared" si="82"/>
        <v>10920000</v>
      </c>
      <c r="BX409">
        <f t="shared" si="82"/>
        <v>234436567</v>
      </c>
      <c r="BZ409">
        <f t="shared" si="83"/>
        <v>7501970</v>
      </c>
      <c r="CA409">
        <f t="shared" si="83"/>
        <v>10920000</v>
      </c>
      <c r="CB409">
        <f t="shared" si="83"/>
        <v>234436567</v>
      </c>
      <c r="CD409">
        <f t="shared" si="84"/>
        <v>7501970</v>
      </c>
      <c r="CE409">
        <f t="shared" si="84"/>
        <v>10920000</v>
      </c>
      <c r="CF409">
        <f t="shared" si="84"/>
        <v>234436567</v>
      </c>
      <c r="CH409" t="str">
        <f t="shared" si="85"/>
        <v>{{5,1,1,7501970,0}|</v>
      </c>
      <c r="CI409" t="str">
        <f t="shared" si="85"/>
        <v>{5,1,2,10920000,0}|</v>
      </c>
      <c r="CJ409" t="str">
        <f t="shared" si="85"/>
        <v>{5,1,3,234436567,3}}</v>
      </c>
      <c r="CK409" t="str">
        <f t="shared" si="85"/>
        <v/>
      </c>
      <c r="CL409" t="str">
        <f t="shared" si="85"/>
        <v>{{5,1,1,7501970,0}|</v>
      </c>
      <c r="CM409" t="str">
        <f t="shared" si="85"/>
        <v>{5,1,2,10920000,0}|</v>
      </c>
      <c r="CN409" t="str">
        <f t="shared" si="85"/>
        <v>{5,1,3,234436567,3}}</v>
      </c>
      <c r="CO409" t="str">
        <f t="shared" si="85"/>
        <v/>
      </c>
      <c r="CP409" t="str">
        <f t="shared" si="85"/>
        <v>{{5,1,1,7501970,0}|</v>
      </c>
      <c r="CQ409" t="str">
        <f t="shared" si="85"/>
        <v>{5,1,2,10920000,0}|</v>
      </c>
      <c r="CR409" t="str">
        <f t="shared" si="85"/>
        <v>{5,1,3,234436567,3}}</v>
      </c>
      <c r="CS409" t="str">
        <f t="shared" si="85"/>
        <v/>
      </c>
      <c r="CT409" t="str">
        <f t="shared" si="85"/>
        <v>{{5,1,1,7501970,0}|</v>
      </c>
      <c r="CU409" t="str">
        <f t="shared" si="85"/>
        <v>{5,1,2,10920000,0}|</v>
      </c>
      <c r="CV409" t="str">
        <f t="shared" si="85"/>
        <v>{5,1,3,234436567,3}}</v>
      </c>
    </row>
    <row r="410" spans="50:100" x14ac:dyDescent="0.15">
      <c r="AX410">
        <v>404</v>
      </c>
      <c r="AZ410">
        <f t="shared" si="86"/>
        <v>3</v>
      </c>
      <c r="BA410">
        <f t="shared" si="86"/>
        <v>1</v>
      </c>
      <c r="BB410">
        <f t="shared" si="86"/>
        <v>0.6</v>
      </c>
      <c r="BC410">
        <f t="shared" si="86"/>
        <v>1</v>
      </c>
      <c r="BE410">
        <v>500</v>
      </c>
      <c r="BF410">
        <v>500</v>
      </c>
      <c r="BG410">
        <v>500</v>
      </c>
      <c r="BH410">
        <v>500</v>
      </c>
      <c r="BN410">
        <f>'sheet1 (2)'!Y409</f>
        <v>73637126</v>
      </c>
      <c r="BO410">
        <f>'sheet1 (2)'!Z409</f>
        <v>122500000</v>
      </c>
      <c r="BP410">
        <f>'sheet1 (2)'!AA409</f>
        <v>2629897387</v>
      </c>
      <c r="BR410">
        <f t="shared" si="81"/>
        <v>7363712</v>
      </c>
      <c r="BS410">
        <f t="shared" si="81"/>
        <v>12250000</v>
      </c>
      <c r="BT410">
        <f t="shared" si="81"/>
        <v>262989738</v>
      </c>
      <c r="BV410">
        <f t="shared" si="82"/>
        <v>7363712</v>
      </c>
      <c r="BW410">
        <f t="shared" si="82"/>
        <v>12250000</v>
      </c>
      <c r="BX410">
        <f t="shared" si="82"/>
        <v>262989738</v>
      </c>
      <c r="BZ410">
        <f t="shared" si="83"/>
        <v>7363712</v>
      </c>
      <c r="CA410">
        <f t="shared" si="83"/>
        <v>12250000</v>
      </c>
      <c r="CB410">
        <f t="shared" si="83"/>
        <v>262989738</v>
      </c>
      <c r="CD410">
        <f t="shared" si="84"/>
        <v>7363712</v>
      </c>
      <c r="CE410">
        <f t="shared" si="84"/>
        <v>12250000</v>
      </c>
      <c r="CF410">
        <f t="shared" si="84"/>
        <v>262989738</v>
      </c>
      <c r="CH410" t="str">
        <f t="shared" si="85"/>
        <v>{{5,1,1,7363712,0}|</v>
      </c>
      <c r="CI410" t="str">
        <f t="shared" si="85"/>
        <v>{5,1,2,12250000,0}|</v>
      </c>
      <c r="CJ410" t="str">
        <f t="shared" si="85"/>
        <v>{5,1,3,262989738,3}}</v>
      </c>
      <c r="CK410" t="str">
        <f t="shared" si="85"/>
        <v/>
      </c>
      <c r="CL410" t="str">
        <f t="shared" si="85"/>
        <v>{{5,1,1,7363712,0}|</v>
      </c>
      <c r="CM410" t="str">
        <f t="shared" si="85"/>
        <v>{5,1,2,12250000,0}|</v>
      </c>
      <c r="CN410" t="str">
        <f t="shared" si="85"/>
        <v>{5,1,3,262989738,3}}</v>
      </c>
      <c r="CO410" t="str">
        <f t="shared" si="85"/>
        <v/>
      </c>
      <c r="CP410" t="str">
        <f t="shared" si="85"/>
        <v>{{5,1,1,7363712,0}|</v>
      </c>
      <c r="CQ410" t="str">
        <f t="shared" si="85"/>
        <v>{5,1,2,12250000,0}|</v>
      </c>
      <c r="CR410" t="str">
        <f t="shared" si="85"/>
        <v>{5,1,3,262989738,3}}</v>
      </c>
      <c r="CS410" t="str">
        <f t="shared" si="85"/>
        <v/>
      </c>
      <c r="CT410" t="str">
        <f t="shared" si="85"/>
        <v>{{5,1,1,7363712,0}|</v>
      </c>
      <c r="CU410" t="str">
        <f t="shared" si="85"/>
        <v>{5,1,2,12250000,0}|</v>
      </c>
      <c r="CV410" t="str">
        <f t="shared" si="85"/>
        <v>{5,1,3,262989738,3}}</v>
      </c>
    </row>
    <row r="411" spans="50:100" x14ac:dyDescent="0.15">
      <c r="AX411">
        <v>405</v>
      </c>
      <c r="AZ411">
        <f t="shared" si="86"/>
        <v>1.5</v>
      </c>
      <c r="BA411">
        <f t="shared" si="86"/>
        <v>1.5</v>
      </c>
      <c r="BB411">
        <f t="shared" si="86"/>
        <v>0.375</v>
      </c>
      <c r="BC411">
        <f t="shared" si="86"/>
        <v>0</v>
      </c>
      <c r="BE411">
        <v>500</v>
      </c>
      <c r="BF411">
        <v>500</v>
      </c>
      <c r="BG411">
        <v>500</v>
      </c>
      <c r="BH411">
        <v>500</v>
      </c>
      <c r="BN411">
        <f>'sheet1 (2)'!Y410</f>
        <v>115414924</v>
      </c>
      <c r="BO411">
        <f>'sheet1 (2)'!Z410</f>
        <v>134400000</v>
      </c>
      <c r="BP411">
        <f>'sheet1 (2)'!AA410</f>
        <v>2885373134</v>
      </c>
      <c r="BR411">
        <f t="shared" si="81"/>
        <v>11541492</v>
      </c>
      <c r="BS411">
        <f t="shared" si="81"/>
        <v>13440000</v>
      </c>
      <c r="BT411">
        <f t="shared" si="81"/>
        <v>288537313</v>
      </c>
      <c r="BV411">
        <f t="shared" si="82"/>
        <v>11541492</v>
      </c>
      <c r="BW411">
        <f t="shared" si="82"/>
        <v>13440000</v>
      </c>
      <c r="BX411">
        <f t="shared" si="82"/>
        <v>288537313</v>
      </c>
      <c r="BZ411">
        <f t="shared" si="83"/>
        <v>11541492</v>
      </c>
      <c r="CA411">
        <f t="shared" si="83"/>
        <v>13440000</v>
      </c>
      <c r="CB411">
        <f t="shared" si="83"/>
        <v>288537313</v>
      </c>
      <c r="CD411">
        <f t="shared" si="84"/>
        <v>11541492</v>
      </c>
      <c r="CE411">
        <f t="shared" si="84"/>
        <v>13440000</v>
      </c>
      <c r="CF411">
        <f t="shared" si="84"/>
        <v>288537313</v>
      </c>
      <c r="CH411" t="str">
        <f t="shared" si="85"/>
        <v>{{5,1,1,11541492,0}|</v>
      </c>
      <c r="CI411" t="str">
        <f t="shared" si="85"/>
        <v>{5,1,2,13440000,0}|</v>
      </c>
      <c r="CJ411" t="str">
        <f t="shared" si="85"/>
        <v>{5,1,3,288537313,3}}</v>
      </c>
      <c r="CK411" t="str">
        <f t="shared" si="85"/>
        <v/>
      </c>
      <c r="CL411" t="str">
        <f t="shared" si="85"/>
        <v>{{5,1,1,11541492,0}|</v>
      </c>
      <c r="CM411" t="str">
        <f t="shared" si="85"/>
        <v>{5,1,2,13440000,0}|</v>
      </c>
      <c r="CN411" t="str">
        <f t="shared" si="85"/>
        <v>{5,1,3,288537313,3}}</v>
      </c>
      <c r="CO411" t="str">
        <f t="shared" si="85"/>
        <v/>
      </c>
      <c r="CP411" t="str">
        <f t="shared" si="85"/>
        <v>{{5,1,1,11541492,0}|</v>
      </c>
      <c r="CQ411" t="str">
        <f t="shared" si="85"/>
        <v>{5,1,2,13440000,0}|</v>
      </c>
      <c r="CR411" t="str">
        <f t="shared" si="85"/>
        <v>{5,1,3,288537313,3}}</v>
      </c>
      <c r="CS411" t="str">
        <f t="shared" si="85"/>
        <v/>
      </c>
      <c r="CT411" t="str">
        <f t="shared" si="85"/>
        <v>{{5,1,1,11541492,0}|</v>
      </c>
      <c r="CU411" t="str">
        <f t="shared" si="85"/>
        <v>{5,1,2,13440000,0}|</v>
      </c>
      <c r="CV411" t="str">
        <f t="shared" si="85"/>
        <v>{5,1,3,288537313,3}}</v>
      </c>
    </row>
    <row r="412" spans="50:100" x14ac:dyDescent="0.15">
      <c r="AX412">
        <v>406</v>
      </c>
      <c r="AZ412">
        <f t="shared" si="86"/>
        <v>1.5</v>
      </c>
      <c r="BA412">
        <f t="shared" si="86"/>
        <v>0.375</v>
      </c>
      <c r="BB412">
        <f t="shared" si="86"/>
        <v>1.5</v>
      </c>
      <c r="BC412">
        <f t="shared" si="86"/>
        <v>0</v>
      </c>
      <c r="BE412">
        <v>500</v>
      </c>
      <c r="BF412">
        <v>500</v>
      </c>
      <c r="BG412">
        <v>500</v>
      </c>
      <c r="BH412">
        <v>500</v>
      </c>
      <c r="BN412">
        <f>'sheet1 (2)'!Y411</f>
        <v>122027238</v>
      </c>
      <c r="BO412">
        <f>'sheet1 (2)'!Z411</f>
        <v>129920000</v>
      </c>
      <c r="BP412">
        <f>'sheet1 (2)'!AA411</f>
        <v>2789194029</v>
      </c>
      <c r="BR412">
        <f t="shared" si="81"/>
        <v>12202723</v>
      </c>
      <c r="BS412">
        <f t="shared" si="81"/>
        <v>12992000</v>
      </c>
      <c r="BT412">
        <f t="shared" si="81"/>
        <v>278919402</v>
      </c>
      <c r="BV412">
        <f t="shared" si="82"/>
        <v>12202723</v>
      </c>
      <c r="BW412">
        <f t="shared" si="82"/>
        <v>12992000</v>
      </c>
      <c r="BX412">
        <f t="shared" si="82"/>
        <v>278919402</v>
      </c>
      <c r="BZ412">
        <f t="shared" si="83"/>
        <v>12202723</v>
      </c>
      <c r="CA412">
        <f t="shared" si="83"/>
        <v>12992000</v>
      </c>
      <c r="CB412">
        <f t="shared" si="83"/>
        <v>278919402</v>
      </c>
      <c r="CD412">
        <f t="shared" si="84"/>
        <v>12202723</v>
      </c>
      <c r="CE412">
        <f t="shared" si="84"/>
        <v>12992000</v>
      </c>
      <c r="CF412">
        <f t="shared" si="84"/>
        <v>278919402</v>
      </c>
      <c r="CH412" t="str">
        <f t="shared" si="85"/>
        <v>{{5,1,1,12202723,0}|</v>
      </c>
      <c r="CI412" t="str">
        <f t="shared" si="85"/>
        <v>{5,1,2,12992000,0}|</v>
      </c>
      <c r="CJ412" t="str">
        <f t="shared" si="85"/>
        <v>{5,1,3,278919402,3}}</v>
      </c>
      <c r="CK412" t="str">
        <f t="shared" si="85"/>
        <v/>
      </c>
      <c r="CL412" t="str">
        <f t="shared" si="85"/>
        <v>{{5,1,1,12202723,0}|</v>
      </c>
      <c r="CM412" t="str">
        <f t="shared" si="85"/>
        <v>{5,1,2,12992000,0}|</v>
      </c>
      <c r="CN412" t="str">
        <f t="shared" si="85"/>
        <v>{5,1,3,278919402,3}}</v>
      </c>
      <c r="CO412" t="str">
        <f t="shared" si="85"/>
        <v/>
      </c>
      <c r="CP412" t="str">
        <f t="shared" si="85"/>
        <v>{{5,1,1,12202723,0}|</v>
      </c>
      <c r="CQ412" t="str">
        <f t="shared" si="85"/>
        <v>{5,1,2,12992000,0}|</v>
      </c>
      <c r="CR412" t="str">
        <f t="shared" si="85"/>
        <v>{5,1,3,278919402,3}}</v>
      </c>
      <c r="CS412" t="str">
        <f t="shared" si="85"/>
        <v/>
      </c>
      <c r="CT412" t="str">
        <f t="shared" si="85"/>
        <v>{{5,1,1,12202723,0}|</v>
      </c>
      <c r="CU412" t="str">
        <f t="shared" si="85"/>
        <v>{5,1,2,12992000,0}|</v>
      </c>
      <c r="CV412" t="str">
        <f t="shared" si="85"/>
        <v>{5,1,3,278919402,3}}</v>
      </c>
    </row>
    <row r="413" spans="50:100" x14ac:dyDescent="0.15">
      <c r="AX413">
        <v>407</v>
      </c>
      <c r="AZ413">
        <f t="shared" si="86"/>
        <v>0.75</v>
      </c>
      <c r="BA413">
        <f t="shared" si="86"/>
        <v>0.5</v>
      </c>
      <c r="BB413">
        <f t="shared" si="86"/>
        <v>3</v>
      </c>
      <c r="BC413">
        <f t="shared" si="86"/>
        <v>3</v>
      </c>
      <c r="BE413">
        <v>500</v>
      </c>
      <c r="BF413">
        <v>500</v>
      </c>
      <c r="BG413">
        <v>500</v>
      </c>
      <c r="BH413">
        <v>500</v>
      </c>
      <c r="BN413">
        <f>'sheet1 (2)'!Y412</f>
        <v>6852760</v>
      </c>
      <c r="BO413">
        <f>'sheet1 (2)'!Z412</f>
        <v>1596000</v>
      </c>
      <c r="BP413">
        <f>'sheet1 (2)'!AA412</f>
        <v>34263805</v>
      </c>
      <c r="BR413">
        <f t="shared" si="81"/>
        <v>685276</v>
      </c>
      <c r="BS413">
        <f t="shared" si="81"/>
        <v>159600</v>
      </c>
      <c r="BT413">
        <f t="shared" si="81"/>
        <v>3426380</v>
      </c>
      <c r="BV413">
        <f t="shared" si="82"/>
        <v>685276</v>
      </c>
      <c r="BW413">
        <f t="shared" si="82"/>
        <v>159600</v>
      </c>
      <c r="BX413">
        <f t="shared" si="82"/>
        <v>3426380</v>
      </c>
      <c r="BZ413">
        <f t="shared" si="83"/>
        <v>685276</v>
      </c>
      <c r="CA413">
        <f t="shared" si="83"/>
        <v>159600</v>
      </c>
      <c r="CB413">
        <f t="shared" si="83"/>
        <v>3426380</v>
      </c>
      <c r="CD413">
        <f t="shared" si="84"/>
        <v>685276</v>
      </c>
      <c r="CE413">
        <f t="shared" si="84"/>
        <v>159600</v>
      </c>
      <c r="CF413">
        <f t="shared" si="84"/>
        <v>3426380</v>
      </c>
      <c r="CH413" t="str">
        <f t="shared" ref="CH413:CV429" si="87">BR$6&amp;BR413&amp;BR$5</f>
        <v>{{5,1,1,685276,0}|</v>
      </c>
      <c r="CI413" t="str">
        <f t="shared" si="87"/>
        <v>{5,1,2,159600,0}|</v>
      </c>
      <c r="CJ413" t="str">
        <f t="shared" si="87"/>
        <v>{5,1,3,3426380,3}}</v>
      </c>
      <c r="CK413" t="str">
        <f t="shared" si="87"/>
        <v/>
      </c>
      <c r="CL413" t="str">
        <f t="shared" si="87"/>
        <v>{{5,1,1,685276,0}|</v>
      </c>
      <c r="CM413" t="str">
        <f t="shared" si="87"/>
        <v>{5,1,2,159600,0}|</v>
      </c>
      <c r="CN413" t="str">
        <f t="shared" si="87"/>
        <v>{5,1,3,3426380,3}}</v>
      </c>
      <c r="CO413" t="str">
        <f t="shared" si="87"/>
        <v/>
      </c>
      <c r="CP413" t="str">
        <f t="shared" si="87"/>
        <v>{{5,1,1,685276,0}|</v>
      </c>
      <c r="CQ413" t="str">
        <f t="shared" si="87"/>
        <v>{5,1,2,159600,0}|</v>
      </c>
      <c r="CR413" t="str">
        <f t="shared" si="87"/>
        <v>{5,1,3,3426380,3}}</v>
      </c>
      <c r="CS413" t="str">
        <f t="shared" si="87"/>
        <v/>
      </c>
      <c r="CT413" t="str">
        <f t="shared" si="87"/>
        <v>{{5,1,1,685276,0}|</v>
      </c>
      <c r="CU413" t="str">
        <f t="shared" si="87"/>
        <v>{5,1,2,159600,0}|</v>
      </c>
      <c r="CV413" t="str">
        <f t="shared" si="87"/>
        <v>{5,1,3,3426380,3}}</v>
      </c>
    </row>
    <row r="414" spans="50:100" x14ac:dyDescent="0.15">
      <c r="AX414">
        <v>408</v>
      </c>
      <c r="AZ414">
        <f t="shared" si="86"/>
        <v>0</v>
      </c>
      <c r="BA414">
        <f t="shared" si="86"/>
        <v>0.6</v>
      </c>
      <c r="BB414">
        <f t="shared" si="86"/>
        <v>0.6</v>
      </c>
      <c r="BC414">
        <f t="shared" si="86"/>
        <v>1.5</v>
      </c>
      <c r="BE414">
        <v>500</v>
      </c>
      <c r="BF414">
        <v>500</v>
      </c>
      <c r="BG414">
        <v>500</v>
      </c>
      <c r="BH414">
        <v>500</v>
      </c>
      <c r="BN414">
        <f>'sheet1 (2)'!Y413</f>
        <v>8689180</v>
      </c>
      <c r="BO414">
        <f>'sheet1 (2)'!Z413</f>
        <v>1543500</v>
      </c>
      <c r="BP414">
        <f>'sheet1 (2)'!AA413</f>
        <v>33136706</v>
      </c>
      <c r="BR414">
        <f t="shared" si="81"/>
        <v>868918</v>
      </c>
      <c r="BS414">
        <f t="shared" si="81"/>
        <v>154350</v>
      </c>
      <c r="BT414">
        <f t="shared" si="81"/>
        <v>3313670</v>
      </c>
      <c r="BV414">
        <f t="shared" si="82"/>
        <v>868918</v>
      </c>
      <c r="BW414">
        <f t="shared" si="82"/>
        <v>154350</v>
      </c>
      <c r="BX414">
        <f t="shared" si="82"/>
        <v>3313670</v>
      </c>
      <c r="BZ414">
        <f t="shared" si="83"/>
        <v>868918</v>
      </c>
      <c r="CA414">
        <f t="shared" si="83"/>
        <v>154350</v>
      </c>
      <c r="CB414">
        <f t="shared" si="83"/>
        <v>3313670</v>
      </c>
      <c r="CD414">
        <f t="shared" si="84"/>
        <v>868918</v>
      </c>
      <c r="CE414">
        <f t="shared" si="84"/>
        <v>154350</v>
      </c>
      <c r="CF414">
        <f t="shared" si="84"/>
        <v>3313670</v>
      </c>
      <c r="CH414" t="str">
        <f t="shared" si="87"/>
        <v>{{5,1,1,868918,0}|</v>
      </c>
      <c r="CI414" t="str">
        <f t="shared" si="87"/>
        <v>{5,1,2,154350,0}|</v>
      </c>
      <c r="CJ414" t="str">
        <f t="shared" si="87"/>
        <v>{5,1,3,3313670,3}}</v>
      </c>
      <c r="CK414" t="str">
        <f t="shared" si="87"/>
        <v/>
      </c>
      <c r="CL414" t="str">
        <f t="shared" si="87"/>
        <v>{{5,1,1,868918,0}|</v>
      </c>
      <c r="CM414" t="str">
        <f t="shared" si="87"/>
        <v>{5,1,2,154350,0}|</v>
      </c>
      <c r="CN414" t="str">
        <f t="shared" si="87"/>
        <v>{5,1,3,3313670,3}}</v>
      </c>
      <c r="CO414" t="str">
        <f t="shared" si="87"/>
        <v/>
      </c>
      <c r="CP414" t="str">
        <f t="shared" si="87"/>
        <v>{{5,1,1,868918,0}|</v>
      </c>
      <c r="CQ414" t="str">
        <f t="shared" si="87"/>
        <v>{5,1,2,154350,0}|</v>
      </c>
      <c r="CR414" t="str">
        <f t="shared" si="87"/>
        <v>{5,1,3,3313670,3}}</v>
      </c>
      <c r="CS414" t="str">
        <f t="shared" si="87"/>
        <v/>
      </c>
      <c r="CT414" t="str">
        <f t="shared" si="87"/>
        <v>{{5,1,1,868918,0}|</v>
      </c>
      <c r="CU414" t="str">
        <f t="shared" si="87"/>
        <v>{5,1,2,154350,0}|</v>
      </c>
      <c r="CV414" t="str">
        <f t="shared" si="87"/>
        <v>{5,1,3,3313670,3}}</v>
      </c>
    </row>
    <row r="415" spans="50:100" x14ac:dyDescent="0.15">
      <c r="AX415">
        <v>409</v>
      </c>
      <c r="AZ415">
        <f t="shared" si="86"/>
        <v>1</v>
      </c>
      <c r="BA415">
        <f t="shared" si="86"/>
        <v>1</v>
      </c>
      <c r="BB415">
        <f t="shared" si="86"/>
        <v>1.5</v>
      </c>
      <c r="BC415">
        <f t="shared" si="86"/>
        <v>0.75</v>
      </c>
      <c r="BE415">
        <v>500</v>
      </c>
      <c r="BF415">
        <v>500</v>
      </c>
      <c r="BG415">
        <v>500</v>
      </c>
      <c r="BH415">
        <v>500</v>
      </c>
      <c r="BN415">
        <f>'sheet1 (2)'!Y414</f>
        <v>15250398</v>
      </c>
      <c r="BO415">
        <f>'sheet1 (2)'!Z414</f>
        <v>2347800</v>
      </c>
      <c r="BP415">
        <f>'sheet1 (2)'!AA414</f>
        <v>50403861</v>
      </c>
      <c r="BR415">
        <f t="shared" si="81"/>
        <v>1525039</v>
      </c>
      <c r="BS415">
        <f t="shared" si="81"/>
        <v>234780</v>
      </c>
      <c r="BT415">
        <f t="shared" si="81"/>
        <v>5040386</v>
      </c>
      <c r="BV415">
        <f t="shared" si="82"/>
        <v>1525039</v>
      </c>
      <c r="BW415">
        <f t="shared" si="82"/>
        <v>234780</v>
      </c>
      <c r="BX415">
        <f t="shared" si="82"/>
        <v>5040386</v>
      </c>
      <c r="BZ415">
        <f t="shared" si="83"/>
        <v>1525039</v>
      </c>
      <c r="CA415">
        <f t="shared" si="83"/>
        <v>234780</v>
      </c>
      <c r="CB415">
        <f t="shared" si="83"/>
        <v>5040386</v>
      </c>
      <c r="CD415">
        <f t="shared" si="84"/>
        <v>1525039</v>
      </c>
      <c r="CE415">
        <f t="shared" si="84"/>
        <v>234780</v>
      </c>
      <c r="CF415">
        <f t="shared" si="84"/>
        <v>5040386</v>
      </c>
      <c r="CH415" t="str">
        <f t="shared" si="87"/>
        <v>{{5,1,1,1525039,0}|</v>
      </c>
      <c r="CI415" t="str">
        <f t="shared" si="87"/>
        <v>{5,1,2,234780,0}|</v>
      </c>
      <c r="CJ415" t="str">
        <f t="shared" si="87"/>
        <v>{5,1,3,5040386,3}}</v>
      </c>
      <c r="CK415" t="str">
        <f t="shared" si="87"/>
        <v/>
      </c>
      <c r="CL415" t="str">
        <f t="shared" si="87"/>
        <v>{{5,1,1,1525039,0}|</v>
      </c>
      <c r="CM415" t="str">
        <f t="shared" si="87"/>
        <v>{5,1,2,234780,0}|</v>
      </c>
      <c r="CN415" t="str">
        <f t="shared" si="87"/>
        <v>{5,1,3,5040386,3}}</v>
      </c>
      <c r="CO415" t="str">
        <f t="shared" si="87"/>
        <v/>
      </c>
      <c r="CP415" t="str">
        <f t="shared" si="87"/>
        <v>{{5,1,1,1525039,0}|</v>
      </c>
      <c r="CQ415" t="str">
        <f t="shared" si="87"/>
        <v>{5,1,2,234780,0}|</v>
      </c>
      <c r="CR415" t="str">
        <f t="shared" si="87"/>
        <v>{5,1,3,5040386,3}}</v>
      </c>
      <c r="CS415" t="str">
        <f t="shared" si="87"/>
        <v/>
      </c>
      <c r="CT415" t="str">
        <f t="shared" si="87"/>
        <v>{{5,1,1,1525039,0}|</v>
      </c>
      <c r="CU415" t="str">
        <f t="shared" si="87"/>
        <v>{5,1,2,234780,0}|</v>
      </c>
      <c r="CV415" t="str">
        <f t="shared" si="87"/>
        <v>{5,1,3,5040386,3}}</v>
      </c>
    </row>
    <row r="416" spans="50:100" x14ac:dyDescent="0.15">
      <c r="AX416">
        <v>410</v>
      </c>
      <c r="AZ416">
        <f t="shared" si="86"/>
        <v>1.5</v>
      </c>
      <c r="BA416">
        <f t="shared" si="86"/>
        <v>0.5</v>
      </c>
      <c r="BB416">
        <f t="shared" si="86"/>
        <v>1.5</v>
      </c>
      <c r="BC416">
        <f t="shared" si="86"/>
        <v>1.5</v>
      </c>
      <c r="BE416">
        <v>500</v>
      </c>
      <c r="BF416">
        <v>500</v>
      </c>
      <c r="BG416">
        <v>500</v>
      </c>
      <c r="BH416">
        <v>500</v>
      </c>
      <c r="BN416">
        <f>'sheet1 (2)'!Y415</f>
        <v>24056798</v>
      </c>
      <c r="BO416">
        <f>'sheet1 (2)'!Z415</f>
        <v>19126800</v>
      </c>
      <c r="BP416">
        <f>'sheet1 (2)'!AA415</f>
        <v>410624663</v>
      </c>
      <c r="BR416">
        <f t="shared" si="81"/>
        <v>2405679</v>
      </c>
      <c r="BS416">
        <f t="shared" si="81"/>
        <v>1912680</v>
      </c>
      <c r="BT416">
        <f t="shared" si="81"/>
        <v>41062466</v>
      </c>
      <c r="BV416">
        <f t="shared" si="82"/>
        <v>2405679</v>
      </c>
      <c r="BW416">
        <f t="shared" si="82"/>
        <v>1912680</v>
      </c>
      <c r="BX416">
        <f t="shared" si="82"/>
        <v>41062466</v>
      </c>
      <c r="BZ416">
        <f t="shared" si="83"/>
        <v>2405679</v>
      </c>
      <c r="CA416">
        <f t="shared" si="83"/>
        <v>1912680</v>
      </c>
      <c r="CB416">
        <f t="shared" si="83"/>
        <v>41062466</v>
      </c>
      <c r="CD416">
        <f t="shared" si="84"/>
        <v>2405679</v>
      </c>
      <c r="CE416">
        <f t="shared" si="84"/>
        <v>1912680</v>
      </c>
      <c r="CF416">
        <f t="shared" si="84"/>
        <v>41062466</v>
      </c>
      <c r="CH416" t="str">
        <f t="shared" si="87"/>
        <v>{{5,1,1,2405679,0}|</v>
      </c>
      <c r="CI416" t="str">
        <f t="shared" si="87"/>
        <v>{5,1,2,1912680,0}|</v>
      </c>
      <c r="CJ416" t="str">
        <f t="shared" si="87"/>
        <v>{5,1,3,41062466,3}}</v>
      </c>
      <c r="CK416" t="str">
        <f t="shared" si="87"/>
        <v/>
      </c>
      <c r="CL416" t="str">
        <f t="shared" si="87"/>
        <v>{{5,1,1,2405679,0}|</v>
      </c>
      <c r="CM416" t="str">
        <f t="shared" si="87"/>
        <v>{5,1,2,1912680,0}|</v>
      </c>
      <c r="CN416" t="str">
        <f t="shared" si="87"/>
        <v>{5,1,3,41062466,3}}</v>
      </c>
      <c r="CO416" t="str">
        <f t="shared" si="87"/>
        <v/>
      </c>
      <c r="CP416" t="str">
        <f t="shared" si="87"/>
        <v>{{5,1,1,2405679,0}|</v>
      </c>
      <c r="CQ416" t="str">
        <f t="shared" si="87"/>
        <v>{5,1,2,1912680,0}|</v>
      </c>
      <c r="CR416" t="str">
        <f t="shared" si="87"/>
        <v>{5,1,3,41062466,3}}</v>
      </c>
      <c r="CS416" t="str">
        <f t="shared" si="87"/>
        <v/>
      </c>
      <c r="CT416" t="str">
        <f t="shared" si="87"/>
        <v>{{5,1,1,2405679,0}|</v>
      </c>
      <c r="CU416" t="str">
        <f t="shared" si="87"/>
        <v>{5,1,2,1912680,0}|</v>
      </c>
      <c r="CV416" t="str">
        <f t="shared" si="87"/>
        <v>{5,1,3,41062466,3}}</v>
      </c>
    </row>
    <row r="417" spans="50:100" x14ac:dyDescent="0.15">
      <c r="AX417">
        <v>411</v>
      </c>
      <c r="AZ417">
        <f t="shared" si="86"/>
        <v>1.5</v>
      </c>
      <c r="BA417">
        <f t="shared" si="86"/>
        <v>0.6</v>
      </c>
      <c r="BB417">
        <f t="shared" si="86"/>
        <v>1.5</v>
      </c>
      <c r="BC417">
        <f t="shared" si="86"/>
        <v>1</v>
      </c>
      <c r="BE417">
        <v>500</v>
      </c>
      <c r="BF417">
        <v>500</v>
      </c>
      <c r="BG417">
        <v>500</v>
      </c>
      <c r="BH417">
        <v>500</v>
      </c>
      <c r="BN417">
        <f>'sheet1 (2)'!Y416</f>
        <v>35706492</v>
      </c>
      <c r="BO417">
        <f>'sheet1 (2)'!Z416</f>
        <v>22050000</v>
      </c>
      <c r="BP417">
        <f>'sheet1 (2)'!AA416</f>
        <v>473381529</v>
      </c>
      <c r="BR417">
        <f t="shared" si="81"/>
        <v>3570649</v>
      </c>
      <c r="BS417">
        <f t="shared" si="81"/>
        <v>2205000</v>
      </c>
      <c r="BT417">
        <f t="shared" si="81"/>
        <v>47338152</v>
      </c>
      <c r="BV417">
        <f t="shared" si="82"/>
        <v>3570649</v>
      </c>
      <c r="BW417">
        <f t="shared" si="82"/>
        <v>2205000</v>
      </c>
      <c r="BX417">
        <f t="shared" si="82"/>
        <v>47338152</v>
      </c>
      <c r="BZ417">
        <f t="shared" si="83"/>
        <v>3570649</v>
      </c>
      <c r="CA417">
        <f t="shared" si="83"/>
        <v>2205000</v>
      </c>
      <c r="CB417">
        <f t="shared" si="83"/>
        <v>47338152</v>
      </c>
      <c r="CD417">
        <f t="shared" si="84"/>
        <v>3570649</v>
      </c>
      <c r="CE417">
        <f t="shared" si="84"/>
        <v>2205000</v>
      </c>
      <c r="CF417">
        <f t="shared" si="84"/>
        <v>47338152</v>
      </c>
      <c r="CH417" t="str">
        <f t="shared" si="87"/>
        <v>{{5,1,1,3570649,0}|</v>
      </c>
      <c r="CI417" t="str">
        <f t="shared" si="87"/>
        <v>{5,1,2,2205000,0}|</v>
      </c>
      <c r="CJ417" t="str">
        <f t="shared" si="87"/>
        <v>{5,1,3,47338152,3}}</v>
      </c>
      <c r="CK417" t="str">
        <f t="shared" si="87"/>
        <v/>
      </c>
      <c r="CL417" t="str">
        <f t="shared" si="87"/>
        <v>{{5,1,1,3570649,0}|</v>
      </c>
      <c r="CM417" t="str">
        <f t="shared" si="87"/>
        <v>{5,1,2,2205000,0}|</v>
      </c>
      <c r="CN417" t="str">
        <f t="shared" si="87"/>
        <v>{5,1,3,47338152,3}}</v>
      </c>
      <c r="CO417" t="str">
        <f t="shared" si="87"/>
        <v/>
      </c>
      <c r="CP417" t="str">
        <f t="shared" si="87"/>
        <v>{{5,1,1,3570649,0}|</v>
      </c>
      <c r="CQ417" t="str">
        <f t="shared" si="87"/>
        <v>{5,1,2,2205000,0}|</v>
      </c>
      <c r="CR417" t="str">
        <f t="shared" si="87"/>
        <v>{5,1,3,47338152,3}}</v>
      </c>
      <c r="CS417" t="str">
        <f t="shared" si="87"/>
        <v/>
      </c>
      <c r="CT417" t="str">
        <f t="shared" si="87"/>
        <v>{{5,1,1,3570649,0}|</v>
      </c>
      <c r="CU417" t="str">
        <f t="shared" si="87"/>
        <v>{5,1,2,2205000,0}|</v>
      </c>
      <c r="CV417" t="str">
        <f t="shared" si="87"/>
        <v>{5,1,3,47338152,3}}</v>
      </c>
    </row>
    <row r="418" spans="50:100" x14ac:dyDescent="0.15">
      <c r="AX418">
        <v>412</v>
      </c>
      <c r="AZ418">
        <f t="shared" si="86"/>
        <v>1</v>
      </c>
      <c r="BA418">
        <f t="shared" si="86"/>
        <v>0.75</v>
      </c>
      <c r="BB418">
        <f t="shared" si="86"/>
        <v>1</v>
      </c>
      <c r="BC418">
        <f t="shared" si="86"/>
        <v>1.5</v>
      </c>
      <c r="BE418">
        <v>500</v>
      </c>
      <c r="BF418">
        <v>500</v>
      </c>
      <c r="BG418">
        <v>500</v>
      </c>
      <c r="BH418">
        <v>500</v>
      </c>
      <c r="BN418">
        <f>'sheet1 (2)'!Y417</f>
        <v>80258456</v>
      </c>
      <c r="BO418">
        <f>'sheet1 (2)'!Z417</f>
        <v>139664000</v>
      </c>
      <c r="BP418">
        <f>'sheet1 (2)'!AA417</f>
        <v>2998383581</v>
      </c>
      <c r="BR418">
        <f t="shared" si="81"/>
        <v>8025845</v>
      </c>
      <c r="BS418">
        <f t="shared" si="81"/>
        <v>13966400</v>
      </c>
      <c r="BT418">
        <f t="shared" si="81"/>
        <v>299838358</v>
      </c>
      <c r="BV418">
        <f t="shared" si="82"/>
        <v>8025845</v>
      </c>
      <c r="BW418">
        <f t="shared" si="82"/>
        <v>13966400</v>
      </c>
      <c r="BX418">
        <f t="shared" si="82"/>
        <v>299838358</v>
      </c>
      <c r="BZ418">
        <f t="shared" si="83"/>
        <v>8025845</v>
      </c>
      <c r="CA418">
        <f t="shared" si="83"/>
        <v>13966400</v>
      </c>
      <c r="CB418">
        <f t="shared" si="83"/>
        <v>299838358</v>
      </c>
      <c r="CD418">
        <f t="shared" si="84"/>
        <v>8025845</v>
      </c>
      <c r="CE418">
        <f t="shared" si="84"/>
        <v>13966400</v>
      </c>
      <c r="CF418">
        <f t="shared" si="84"/>
        <v>299838358</v>
      </c>
      <c r="CH418" t="str">
        <f t="shared" si="87"/>
        <v>{{5,1,1,8025845,0}|</v>
      </c>
      <c r="CI418" t="str">
        <f t="shared" si="87"/>
        <v>{5,1,2,13966400,0}|</v>
      </c>
      <c r="CJ418" t="str">
        <f t="shared" si="87"/>
        <v>{5,1,3,299838358,3}}</v>
      </c>
      <c r="CK418" t="str">
        <f t="shared" si="87"/>
        <v/>
      </c>
      <c r="CL418" t="str">
        <f t="shared" si="87"/>
        <v>{{5,1,1,8025845,0}|</v>
      </c>
      <c r="CM418" t="str">
        <f t="shared" si="87"/>
        <v>{5,1,2,13966400,0}|</v>
      </c>
      <c r="CN418" t="str">
        <f t="shared" si="87"/>
        <v>{5,1,3,299838358,3}}</v>
      </c>
      <c r="CO418" t="str">
        <f t="shared" si="87"/>
        <v/>
      </c>
      <c r="CP418" t="str">
        <f t="shared" si="87"/>
        <v>{{5,1,1,8025845,0}|</v>
      </c>
      <c r="CQ418" t="str">
        <f t="shared" si="87"/>
        <v>{5,1,2,13966400,0}|</v>
      </c>
      <c r="CR418" t="str">
        <f t="shared" si="87"/>
        <v>{5,1,3,299838358,3}}</v>
      </c>
      <c r="CS418" t="str">
        <f t="shared" si="87"/>
        <v/>
      </c>
      <c r="CT418" t="str">
        <f t="shared" si="87"/>
        <v>{{5,1,1,8025845,0}|</v>
      </c>
      <c r="CU418" t="str">
        <f t="shared" si="87"/>
        <v>{5,1,2,13966400,0}|</v>
      </c>
      <c r="CV418" t="str">
        <f t="shared" si="87"/>
        <v>{5,1,3,299838358,3}}</v>
      </c>
    </row>
    <row r="419" spans="50:100" x14ac:dyDescent="0.15">
      <c r="AX419">
        <v>413</v>
      </c>
      <c r="AZ419">
        <f t="shared" si="86"/>
        <v>1.5</v>
      </c>
      <c r="BA419">
        <f t="shared" si="86"/>
        <v>3</v>
      </c>
      <c r="BB419">
        <f t="shared" si="86"/>
        <v>3</v>
      </c>
      <c r="BC419">
        <f t="shared" si="86"/>
        <v>0.375</v>
      </c>
      <c r="BE419">
        <v>500</v>
      </c>
      <c r="BF419">
        <v>500</v>
      </c>
      <c r="BG419">
        <v>500</v>
      </c>
      <c r="BH419">
        <v>500</v>
      </c>
      <c r="BN419">
        <f>'sheet1 (2)'!Y418</f>
        <v>83928290</v>
      </c>
      <c r="BO419">
        <f>'sheet1 (2)'!Z418</f>
        <v>163800000</v>
      </c>
      <c r="BP419">
        <f>'sheet1 (2)'!AA418</f>
        <v>3516548507</v>
      </c>
      <c r="BR419">
        <f t="shared" si="81"/>
        <v>8392829</v>
      </c>
      <c r="BS419">
        <f t="shared" si="81"/>
        <v>16380000</v>
      </c>
      <c r="BT419">
        <f t="shared" si="81"/>
        <v>351654850</v>
      </c>
      <c r="BV419">
        <f t="shared" si="82"/>
        <v>8392829</v>
      </c>
      <c r="BW419">
        <f t="shared" si="82"/>
        <v>16380000</v>
      </c>
      <c r="BX419">
        <f t="shared" si="82"/>
        <v>351654850</v>
      </c>
      <c r="BZ419">
        <f t="shared" si="83"/>
        <v>8392829</v>
      </c>
      <c r="CA419">
        <f t="shared" si="83"/>
        <v>16380000</v>
      </c>
      <c r="CB419">
        <f t="shared" si="83"/>
        <v>351654850</v>
      </c>
      <c r="CD419">
        <f t="shared" si="84"/>
        <v>8392829</v>
      </c>
      <c r="CE419">
        <f t="shared" si="84"/>
        <v>16380000</v>
      </c>
      <c r="CF419">
        <f t="shared" si="84"/>
        <v>351654850</v>
      </c>
      <c r="CH419" t="str">
        <f t="shared" si="87"/>
        <v>{{5,1,1,8392829,0}|</v>
      </c>
      <c r="CI419" t="str">
        <f t="shared" si="87"/>
        <v>{5,1,2,16380000,0}|</v>
      </c>
      <c r="CJ419" t="str">
        <f t="shared" si="87"/>
        <v>{5,1,3,351654850,3}}</v>
      </c>
      <c r="CK419" t="str">
        <f t="shared" si="87"/>
        <v/>
      </c>
      <c r="CL419" t="str">
        <f t="shared" si="87"/>
        <v>{{5,1,1,8392829,0}|</v>
      </c>
      <c r="CM419" t="str">
        <f t="shared" si="87"/>
        <v>{5,1,2,16380000,0}|</v>
      </c>
      <c r="CN419" t="str">
        <f t="shared" si="87"/>
        <v>{5,1,3,351654850,3}}</v>
      </c>
      <c r="CO419" t="str">
        <f t="shared" si="87"/>
        <v/>
      </c>
      <c r="CP419" t="str">
        <f t="shared" si="87"/>
        <v>{{5,1,1,8392829,0}|</v>
      </c>
      <c r="CQ419" t="str">
        <f t="shared" si="87"/>
        <v>{5,1,2,16380000,0}|</v>
      </c>
      <c r="CR419" t="str">
        <f t="shared" si="87"/>
        <v>{5,1,3,351654850,3}}</v>
      </c>
      <c r="CS419" t="str">
        <f t="shared" si="87"/>
        <v/>
      </c>
      <c r="CT419" t="str">
        <f t="shared" si="87"/>
        <v>{{5,1,1,8392829,0}|</v>
      </c>
      <c r="CU419" t="str">
        <f t="shared" si="87"/>
        <v>{5,1,2,16380000,0}|</v>
      </c>
      <c r="CV419" t="str">
        <f t="shared" si="87"/>
        <v>{5,1,3,351654850,3}}</v>
      </c>
    </row>
    <row r="420" spans="50:100" x14ac:dyDescent="0.15">
      <c r="AX420">
        <v>414</v>
      </c>
      <c r="AZ420">
        <f t="shared" ref="AZ420:BC435" si="88">AZ360</f>
        <v>3</v>
      </c>
      <c r="BA420">
        <f t="shared" si="88"/>
        <v>0.75</v>
      </c>
      <c r="BB420">
        <f t="shared" si="88"/>
        <v>0.6</v>
      </c>
      <c r="BC420">
        <f t="shared" si="88"/>
        <v>1.5</v>
      </c>
      <c r="BE420">
        <v>500</v>
      </c>
      <c r="BF420">
        <v>500</v>
      </c>
      <c r="BG420">
        <v>500</v>
      </c>
      <c r="BH420">
        <v>500</v>
      </c>
      <c r="BN420">
        <f>'sheet1 (2)'!Y419</f>
        <v>83209952</v>
      </c>
      <c r="BO420">
        <f>'sheet1 (2)'!Z419</f>
        <v>189875000</v>
      </c>
      <c r="BP420">
        <f>'sheet1 (2)'!AA419</f>
        <v>4076340951</v>
      </c>
      <c r="BR420">
        <f t="shared" si="81"/>
        <v>8320995</v>
      </c>
      <c r="BS420">
        <f t="shared" si="81"/>
        <v>18987500</v>
      </c>
      <c r="BT420">
        <f t="shared" si="81"/>
        <v>407634095</v>
      </c>
      <c r="BV420">
        <f t="shared" si="82"/>
        <v>8320995</v>
      </c>
      <c r="BW420">
        <f t="shared" si="82"/>
        <v>18987500</v>
      </c>
      <c r="BX420">
        <f t="shared" si="82"/>
        <v>407634095</v>
      </c>
      <c r="BZ420">
        <f t="shared" si="83"/>
        <v>8320995</v>
      </c>
      <c r="CA420">
        <f t="shared" si="83"/>
        <v>18987500</v>
      </c>
      <c r="CB420">
        <f t="shared" si="83"/>
        <v>407634095</v>
      </c>
      <c r="CD420">
        <f t="shared" si="84"/>
        <v>8320995</v>
      </c>
      <c r="CE420">
        <f t="shared" si="84"/>
        <v>18987500</v>
      </c>
      <c r="CF420">
        <f t="shared" si="84"/>
        <v>407634095</v>
      </c>
      <c r="CH420" t="str">
        <f t="shared" si="87"/>
        <v>{{5,1,1,8320995,0}|</v>
      </c>
      <c r="CI420" t="str">
        <f t="shared" si="87"/>
        <v>{5,1,2,18987500,0}|</v>
      </c>
      <c r="CJ420" t="str">
        <f t="shared" si="87"/>
        <v>{5,1,3,407634095,3}}</v>
      </c>
      <c r="CK420" t="str">
        <f t="shared" si="87"/>
        <v/>
      </c>
      <c r="CL420" t="str">
        <f t="shared" si="87"/>
        <v>{{5,1,1,8320995,0}|</v>
      </c>
      <c r="CM420" t="str">
        <f t="shared" si="87"/>
        <v>{5,1,2,18987500,0}|</v>
      </c>
      <c r="CN420" t="str">
        <f t="shared" si="87"/>
        <v>{5,1,3,407634095,3}}</v>
      </c>
      <c r="CO420" t="str">
        <f t="shared" si="87"/>
        <v/>
      </c>
      <c r="CP420" t="str">
        <f t="shared" si="87"/>
        <v>{{5,1,1,8320995,0}|</v>
      </c>
      <c r="CQ420" t="str">
        <f t="shared" si="87"/>
        <v>{5,1,2,18987500,0}|</v>
      </c>
      <c r="CR420" t="str">
        <f t="shared" si="87"/>
        <v>{5,1,3,407634095,3}}</v>
      </c>
      <c r="CS420" t="str">
        <f t="shared" si="87"/>
        <v/>
      </c>
      <c r="CT420" t="str">
        <f t="shared" si="87"/>
        <v>{{5,1,1,8320995,0}|</v>
      </c>
      <c r="CU420" t="str">
        <f t="shared" si="87"/>
        <v>{5,1,2,18987500,0}|</v>
      </c>
      <c r="CV420" t="str">
        <f t="shared" si="87"/>
        <v>{5,1,3,407634095,3}}</v>
      </c>
    </row>
    <row r="421" spans="50:100" x14ac:dyDescent="0.15">
      <c r="AX421">
        <v>415</v>
      </c>
      <c r="AZ421">
        <f t="shared" si="88"/>
        <v>1</v>
      </c>
      <c r="BA421">
        <f t="shared" si="88"/>
        <v>0.75</v>
      </c>
      <c r="BB421">
        <f t="shared" si="88"/>
        <v>0.75</v>
      </c>
      <c r="BC421">
        <f t="shared" si="88"/>
        <v>3</v>
      </c>
      <c r="BE421">
        <v>500</v>
      </c>
      <c r="BF421">
        <v>500</v>
      </c>
      <c r="BG421">
        <v>500</v>
      </c>
      <c r="BH421">
        <v>500</v>
      </c>
      <c r="BN421">
        <f>'sheet1 (2)'!Y420</f>
        <v>131573014</v>
      </c>
      <c r="BO421">
        <f>'sheet1 (2)'!Z420</f>
        <v>215040000</v>
      </c>
      <c r="BP421">
        <f>'sheet1 (2)'!AA420</f>
        <v>4616597014</v>
      </c>
      <c r="BR421">
        <f t="shared" si="81"/>
        <v>13157301</v>
      </c>
      <c r="BS421">
        <f t="shared" si="81"/>
        <v>21504000</v>
      </c>
      <c r="BT421">
        <f t="shared" si="81"/>
        <v>461659701</v>
      </c>
      <c r="BV421">
        <f t="shared" si="82"/>
        <v>13157301</v>
      </c>
      <c r="BW421">
        <f t="shared" si="82"/>
        <v>21504000</v>
      </c>
      <c r="BX421">
        <f t="shared" si="82"/>
        <v>461659701</v>
      </c>
      <c r="BZ421">
        <f t="shared" si="83"/>
        <v>13157301</v>
      </c>
      <c r="CA421">
        <f t="shared" si="83"/>
        <v>21504000</v>
      </c>
      <c r="CB421">
        <f t="shared" si="83"/>
        <v>461659701</v>
      </c>
      <c r="CD421">
        <f t="shared" si="84"/>
        <v>13157301</v>
      </c>
      <c r="CE421">
        <f t="shared" si="84"/>
        <v>21504000</v>
      </c>
      <c r="CF421">
        <f t="shared" si="84"/>
        <v>461659701</v>
      </c>
      <c r="CH421" t="str">
        <f t="shared" si="87"/>
        <v>{{5,1,1,13157301,0}|</v>
      </c>
      <c r="CI421" t="str">
        <f t="shared" si="87"/>
        <v>{5,1,2,21504000,0}|</v>
      </c>
      <c r="CJ421" t="str">
        <f t="shared" si="87"/>
        <v>{5,1,3,461659701,3}}</v>
      </c>
      <c r="CK421" t="str">
        <f t="shared" si="87"/>
        <v/>
      </c>
      <c r="CL421" t="str">
        <f t="shared" si="87"/>
        <v>{{5,1,1,13157301,0}|</v>
      </c>
      <c r="CM421" t="str">
        <f t="shared" si="87"/>
        <v>{5,1,2,21504000,0}|</v>
      </c>
      <c r="CN421" t="str">
        <f t="shared" si="87"/>
        <v>{5,1,3,461659701,3}}</v>
      </c>
      <c r="CO421" t="str">
        <f t="shared" si="87"/>
        <v/>
      </c>
      <c r="CP421" t="str">
        <f t="shared" si="87"/>
        <v>{{5,1,1,13157301,0}|</v>
      </c>
      <c r="CQ421" t="str">
        <f t="shared" si="87"/>
        <v>{5,1,2,21504000,0}|</v>
      </c>
      <c r="CR421" t="str">
        <f t="shared" si="87"/>
        <v>{5,1,3,461659701,3}}</v>
      </c>
      <c r="CS421" t="str">
        <f t="shared" si="87"/>
        <v/>
      </c>
      <c r="CT421" t="str">
        <f t="shared" si="87"/>
        <v>{{5,1,1,13157301,0}|</v>
      </c>
      <c r="CU421" t="str">
        <f t="shared" si="87"/>
        <v>{5,1,2,21504000,0}|</v>
      </c>
      <c r="CV421" t="str">
        <f t="shared" si="87"/>
        <v>{5,1,3,461659701,3}}</v>
      </c>
    </row>
    <row r="422" spans="50:100" x14ac:dyDescent="0.15">
      <c r="AX422">
        <v>416</v>
      </c>
      <c r="AZ422">
        <f t="shared" si="88"/>
        <v>1</v>
      </c>
      <c r="BA422">
        <f t="shared" si="88"/>
        <v>0.75</v>
      </c>
      <c r="BB422">
        <f t="shared" si="88"/>
        <v>0.75</v>
      </c>
      <c r="BC422">
        <f t="shared" si="88"/>
        <v>3</v>
      </c>
      <c r="BE422">
        <v>500</v>
      </c>
      <c r="BF422">
        <v>500</v>
      </c>
      <c r="BG422">
        <v>500</v>
      </c>
      <c r="BH422">
        <v>500</v>
      </c>
      <c r="BN422">
        <f>'sheet1 (2)'!Y421</f>
        <v>327008</v>
      </c>
      <c r="BO422">
        <f>'sheet1 (2)'!Z421</f>
        <v>47600</v>
      </c>
      <c r="BP422">
        <f>'sheet1 (2)'!AA421</f>
        <v>1021902</v>
      </c>
      <c r="BR422">
        <f t="shared" si="81"/>
        <v>32700</v>
      </c>
      <c r="BS422">
        <f t="shared" si="81"/>
        <v>4760</v>
      </c>
      <c r="BT422">
        <f t="shared" si="81"/>
        <v>102190</v>
      </c>
      <c r="BV422">
        <f t="shared" si="82"/>
        <v>32700</v>
      </c>
      <c r="BW422">
        <f t="shared" si="82"/>
        <v>4760</v>
      </c>
      <c r="BX422">
        <f t="shared" si="82"/>
        <v>102190</v>
      </c>
      <c r="BZ422">
        <f t="shared" si="83"/>
        <v>32700</v>
      </c>
      <c r="CA422">
        <f t="shared" si="83"/>
        <v>4760</v>
      </c>
      <c r="CB422">
        <f t="shared" si="83"/>
        <v>102190</v>
      </c>
      <c r="CD422">
        <f t="shared" si="84"/>
        <v>32700</v>
      </c>
      <c r="CE422">
        <f t="shared" si="84"/>
        <v>4760</v>
      </c>
      <c r="CF422">
        <f t="shared" si="84"/>
        <v>102190</v>
      </c>
      <c r="CH422" t="str">
        <f t="shared" si="87"/>
        <v>{{5,1,1,32700,0}|</v>
      </c>
      <c r="CI422" t="str">
        <f t="shared" si="87"/>
        <v>{5,1,2,4760,0}|</v>
      </c>
      <c r="CJ422" t="str">
        <f t="shared" si="87"/>
        <v>{5,1,3,102190,3}}</v>
      </c>
      <c r="CK422" t="str">
        <f t="shared" si="87"/>
        <v/>
      </c>
      <c r="CL422" t="str">
        <f t="shared" si="87"/>
        <v>{{5,1,1,32700,0}|</v>
      </c>
      <c r="CM422" t="str">
        <f t="shared" si="87"/>
        <v>{5,1,2,4760,0}|</v>
      </c>
      <c r="CN422" t="str">
        <f t="shared" si="87"/>
        <v>{5,1,3,102190,3}}</v>
      </c>
      <c r="CO422" t="str">
        <f t="shared" si="87"/>
        <v/>
      </c>
      <c r="CP422" t="str">
        <f t="shared" si="87"/>
        <v>{{5,1,1,32700,0}|</v>
      </c>
      <c r="CQ422" t="str">
        <f t="shared" si="87"/>
        <v>{5,1,2,4760,0}|</v>
      </c>
      <c r="CR422" t="str">
        <f t="shared" si="87"/>
        <v>{5,1,3,102190,3}}</v>
      </c>
      <c r="CS422" t="str">
        <f t="shared" si="87"/>
        <v/>
      </c>
      <c r="CT422" t="str">
        <f t="shared" si="87"/>
        <v>{{5,1,1,32700,0}|</v>
      </c>
      <c r="CU422" t="str">
        <f t="shared" si="87"/>
        <v>{5,1,2,4760,0}|</v>
      </c>
      <c r="CV422" t="str">
        <f t="shared" si="87"/>
        <v>{5,1,3,102190,3}}</v>
      </c>
    </row>
    <row r="423" spans="50:100" x14ac:dyDescent="0.15">
      <c r="AX423">
        <v>417</v>
      </c>
      <c r="AZ423">
        <f t="shared" si="88"/>
        <v>1.375</v>
      </c>
      <c r="BA423">
        <f t="shared" si="88"/>
        <v>1.375</v>
      </c>
      <c r="BB423">
        <f t="shared" si="88"/>
        <v>0.45833333333333331</v>
      </c>
      <c r="BC423">
        <f t="shared" si="88"/>
        <v>2.75</v>
      </c>
      <c r="BE423">
        <v>500</v>
      </c>
      <c r="BF423">
        <v>500</v>
      </c>
      <c r="BG423">
        <v>500</v>
      </c>
      <c r="BH423">
        <v>500</v>
      </c>
      <c r="BN423">
        <f>'sheet1 (2)'!Y422</f>
        <v>2656947</v>
      </c>
      <c r="BO423">
        <f>'sheet1 (2)'!Z422</f>
        <v>3808000</v>
      </c>
      <c r="BP423">
        <f>'sheet1 (2)'!AA422</f>
        <v>81752238</v>
      </c>
      <c r="BR423">
        <f t="shared" si="81"/>
        <v>265694</v>
      </c>
      <c r="BS423">
        <f t="shared" si="81"/>
        <v>380800</v>
      </c>
      <c r="BT423">
        <f t="shared" si="81"/>
        <v>8175223</v>
      </c>
      <c r="BV423">
        <f t="shared" si="82"/>
        <v>265694</v>
      </c>
      <c r="BW423">
        <f t="shared" si="82"/>
        <v>380800</v>
      </c>
      <c r="BX423">
        <f t="shared" si="82"/>
        <v>8175223</v>
      </c>
      <c r="BZ423">
        <f t="shared" si="83"/>
        <v>265694</v>
      </c>
      <c r="CA423">
        <f t="shared" si="83"/>
        <v>380800</v>
      </c>
      <c r="CB423">
        <f t="shared" si="83"/>
        <v>8175223</v>
      </c>
      <c r="CD423">
        <f t="shared" si="84"/>
        <v>265694</v>
      </c>
      <c r="CE423">
        <f t="shared" si="84"/>
        <v>380800</v>
      </c>
      <c r="CF423">
        <f t="shared" si="84"/>
        <v>8175223</v>
      </c>
      <c r="CH423" t="str">
        <f t="shared" si="87"/>
        <v>{{5,1,1,265694,0}|</v>
      </c>
      <c r="CI423" t="str">
        <f t="shared" si="87"/>
        <v>{5,1,2,380800,0}|</v>
      </c>
      <c r="CJ423" t="str">
        <f t="shared" si="87"/>
        <v>{5,1,3,8175223,3}}</v>
      </c>
      <c r="CK423" t="str">
        <f t="shared" si="87"/>
        <v/>
      </c>
      <c r="CL423" t="str">
        <f t="shared" si="87"/>
        <v>{{5,1,1,265694,0}|</v>
      </c>
      <c r="CM423" t="str">
        <f t="shared" si="87"/>
        <v>{5,1,2,380800,0}|</v>
      </c>
      <c r="CN423" t="str">
        <f t="shared" si="87"/>
        <v>{5,1,3,8175223,3}}</v>
      </c>
      <c r="CO423" t="str">
        <f t="shared" si="87"/>
        <v/>
      </c>
      <c r="CP423" t="str">
        <f t="shared" si="87"/>
        <v>{{5,1,1,265694,0}|</v>
      </c>
      <c r="CQ423" t="str">
        <f t="shared" si="87"/>
        <v>{5,1,2,380800,0}|</v>
      </c>
      <c r="CR423" t="str">
        <f t="shared" si="87"/>
        <v>{5,1,3,8175223,3}}</v>
      </c>
      <c r="CS423" t="str">
        <f t="shared" si="87"/>
        <v/>
      </c>
      <c r="CT423" t="str">
        <f t="shared" si="87"/>
        <v>{{5,1,1,265694,0}|</v>
      </c>
      <c r="CU423" t="str">
        <f t="shared" si="87"/>
        <v>{5,1,2,380800,0}|</v>
      </c>
      <c r="CV423" t="str">
        <f t="shared" si="87"/>
        <v>{5,1,3,8175223,3}}</v>
      </c>
    </row>
    <row r="424" spans="50:100" x14ac:dyDescent="0.15">
      <c r="AX424">
        <v>418</v>
      </c>
      <c r="AZ424">
        <f t="shared" si="88"/>
        <v>0.91666666666666663</v>
      </c>
      <c r="BA424">
        <f t="shared" si="88"/>
        <v>0.91666666666666663</v>
      </c>
      <c r="BB424">
        <f t="shared" si="88"/>
        <v>0.55000000000000004</v>
      </c>
      <c r="BC424">
        <f t="shared" si="88"/>
        <v>0</v>
      </c>
      <c r="BE424">
        <v>500</v>
      </c>
      <c r="BF424">
        <v>500</v>
      </c>
      <c r="BG424">
        <v>500</v>
      </c>
      <c r="BH424">
        <v>500</v>
      </c>
      <c r="BN424">
        <f>'sheet1 (2)'!Y423</f>
        <v>3167899</v>
      </c>
      <c r="BO424">
        <f>'sheet1 (2)'!Z423</f>
        <v>4307800</v>
      </c>
      <c r="BP424">
        <f>'sheet1 (2)'!AA423</f>
        <v>92482220</v>
      </c>
      <c r="BR424">
        <f t="shared" si="81"/>
        <v>316789</v>
      </c>
      <c r="BS424">
        <f t="shared" si="81"/>
        <v>430780</v>
      </c>
      <c r="BT424">
        <f t="shared" si="81"/>
        <v>9248222</v>
      </c>
      <c r="BV424">
        <f t="shared" si="82"/>
        <v>316789</v>
      </c>
      <c r="BW424">
        <f t="shared" si="82"/>
        <v>430780</v>
      </c>
      <c r="BX424">
        <f t="shared" si="82"/>
        <v>9248222</v>
      </c>
      <c r="BZ424">
        <f t="shared" si="83"/>
        <v>316789</v>
      </c>
      <c r="CA424">
        <f t="shared" si="83"/>
        <v>430780</v>
      </c>
      <c r="CB424">
        <f t="shared" si="83"/>
        <v>9248222</v>
      </c>
      <c r="CD424">
        <f t="shared" si="84"/>
        <v>316789</v>
      </c>
      <c r="CE424">
        <f t="shared" si="84"/>
        <v>430780</v>
      </c>
      <c r="CF424">
        <f t="shared" si="84"/>
        <v>9248222</v>
      </c>
      <c r="CH424" t="str">
        <f t="shared" si="87"/>
        <v>{{5,1,1,316789,0}|</v>
      </c>
      <c r="CI424" t="str">
        <f t="shared" si="87"/>
        <v>{5,1,2,430780,0}|</v>
      </c>
      <c r="CJ424" t="str">
        <f t="shared" si="87"/>
        <v>{5,1,3,9248222,3}}</v>
      </c>
      <c r="CK424" t="str">
        <f t="shared" si="87"/>
        <v/>
      </c>
      <c r="CL424" t="str">
        <f t="shared" si="87"/>
        <v>{{5,1,1,316789,0}|</v>
      </c>
      <c r="CM424" t="str">
        <f t="shared" si="87"/>
        <v>{5,1,2,430780,0}|</v>
      </c>
      <c r="CN424" t="str">
        <f t="shared" si="87"/>
        <v>{5,1,3,9248222,3}}</v>
      </c>
      <c r="CO424" t="str">
        <f t="shared" si="87"/>
        <v/>
      </c>
      <c r="CP424" t="str">
        <f t="shared" si="87"/>
        <v>{{5,1,1,316789,0}|</v>
      </c>
      <c r="CQ424" t="str">
        <f t="shared" si="87"/>
        <v>{5,1,2,430780,0}|</v>
      </c>
      <c r="CR424" t="str">
        <f t="shared" si="87"/>
        <v>{5,1,3,9248222,3}}</v>
      </c>
      <c r="CS424" t="str">
        <f t="shared" si="87"/>
        <v/>
      </c>
      <c r="CT424" t="str">
        <f t="shared" si="87"/>
        <v>{{5,1,1,316789,0}|</v>
      </c>
      <c r="CU424" t="str">
        <f t="shared" si="87"/>
        <v>{5,1,2,430780,0}|</v>
      </c>
      <c r="CV424" t="str">
        <f t="shared" si="87"/>
        <v>{5,1,3,9248222,3}}</v>
      </c>
    </row>
    <row r="425" spans="50:100" x14ac:dyDescent="0.15">
      <c r="AX425">
        <v>419</v>
      </c>
      <c r="AZ425">
        <f t="shared" si="88"/>
        <v>0.75</v>
      </c>
      <c r="BA425">
        <f t="shared" si="88"/>
        <v>0.5</v>
      </c>
      <c r="BB425">
        <f t="shared" si="88"/>
        <v>3</v>
      </c>
      <c r="BC425">
        <f t="shared" si="88"/>
        <v>3</v>
      </c>
      <c r="BE425">
        <v>500</v>
      </c>
      <c r="BF425">
        <v>500</v>
      </c>
      <c r="BG425">
        <v>500</v>
      </c>
      <c r="BH425">
        <v>500</v>
      </c>
      <c r="BN425">
        <f>'sheet1 (2)'!Y424</f>
        <v>5211705</v>
      </c>
      <c r="BO425">
        <f>'sheet1 (2)'!Z424</f>
        <v>6759200</v>
      </c>
      <c r="BP425">
        <f>'sheet1 (2)'!AA424</f>
        <v>145110223</v>
      </c>
      <c r="BR425">
        <f t="shared" si="81"/>
        <v>521170</v>
      </c>
      <c r="BS425">
        <f t="shared" si="81"/>
        <v>675920</v>
      </c>
      <c r="BT425">
        <f t="shared" si="81"/>
        <v>14511022</v>
      </c>
      <c r="BV425">
        <f t="shared" si="82"/>
        <v>521170</v>
      </c>
      <c r="BW425">
        <f t="shared" si="82"/>
        <v>675920</v>
      </c>
      <c r="BX425">
        <f t="shared" si="82"/>
        <v>14511022</v>
      </c>
      <c r="BZ425">
        <f t="shared" si="83"/>
        <v>521170</v>
      </c>
      <c r="CA425">
        <f t="shared" si="83"/>
        <v>675920</v>
      </c>
      <c r="CB425">
        <f t="shared" si="83"/>
        <v>14511022</v>
      </c>
      <c r="CD425">
        <f t="shared" si="84"/>
        <v>521170</v>
      </c>
      <c r="CE425">
        <f t="shared" si="84"/>
        <v>675920</v>
      </c>
      <c r="CF425">
        <f t="shared" si="84"/>
        <v>14511022</v>
      </c>
      <c r="CH425" t="str">
        <f t="shared" si="87"/>
        <v>{{5,1,1,521170,0}|</v>
      </c>
      <c r="CI425" t="str">
        <f t="shared" si="87"/>
        <v>{5,1,2,675920,0}|</v>
      </c>
      <c r="CJ425" t="str">
        <f t="shared" si="87"/>
        <v>{5,1,3,14511022,3}}</v>
      </c>
      <c r="CK425" t="str">
        <f t="shared" si="87"/>
        <v/>
      </c>
      <c r="CL425" t="str">
        <f t="shared" si="87"/>
        <v>{{5,1,1,521170,0}|</v>
      </c>
      <c r="CM425" t="str">
        <f t="shared" si="87"/>
        <v>{5,1,2,675920,0}|</v>
      </c>
      <c r="CN425" t="str">
        <f t="shared" si="87"/>
        <v>{5,1,3,14511022,3}}</v>
      </c>
      <c r="CO425" t="str">
        <f t="shared" si="87"/>
        <v/>
      </c>
      <c r="CP425" t="str">
        <f t="shared" si="87"/>
        <v>{{5,1,1,521170,0}|</v>
      </c>
      <c r="CQ425" t="str">
        <f t="shared" si="87"/>
        <v>{5,1,2,675920,0}|</v>
      </c>
      <c r="CR425" t="str">
        <f t="shared" si="87"/>
        <v>{5,1,3,14511022,3}}</v>
      </c>
      <c r="CS425" t="str">
        <f t="shared" si="87"/>
        <v/>
      </c>
      <c r="CT425" t="str">
        <f t="shared" si="87"/>
        <v>{{5,1,1,521170,0}|</v>
      </c>
      <c r="CU425" t="str">
        <f t="shared" si="87"/>
        <v>{5,1,2,675920,0}|</v>
      </c>
      <c r="CV425" t="str">
        <f t="shared" si="87"/>
        <v>{5,1,3,14511022,3}}</v>
      </c>
    </row>
    <row r="426" spans="50:100" x14ac:dyDescent="0.15">
      <c r="AX426">
        <v>420</v>
      </c>
      <c r="AZ426">
        <f t="shared" si="88"/>
        <v>1</v>
      </c>
      <c r="BA426">
        <f t="shared" si="88"/>
        <v>1.5</v>
      </c>
      <c r="BB426">
        <f t="shared" si="88"/>
        <v>0.75</v>
      </c>
      <c r="BC426">
        <f t="shared" si="88"/>
        <v>1</v>
      </c>
      <c r="BE426">
        <v>500</v>
      </c>
      <c r="BF426">
        <v>500</v>
      </c>
      <c r="BG426">
        <v>500</v>
      </c>
      <c r="BH426">
        <v>500</v>
      </c>
      <c r="BN426">
        <f>'sheet1 (2)'!Y425</f>
        <v>8277414</v>
      </c>
      <c r="BO426">
        <f>'sheet1 (2)'!Z425</f>
        <v>9091600</v>
      </c>
      <c r="BP426">
        <f>'sheet1 (2)'!AA425</f>
        <v>195183470</v>
      </c>
      <c r="BR426">
        <f t="shared" si="81"/>
        <v>827741</v>
      </c>
      <c r="BS426">
        <f t="shared" si="81"/>
        <v>909160</v>
      </c>
      <c r="BT426">
        <f t="shared" si="81"/>
        <v>19518347</v>
      </c>
      <c r="BV426">
        <f t="shared" si="82"/>
        <v>827741</v>
      </c>
      <c r="BW426">
        <f t="shared" si="82"/>
        <v>909160</v>
      </c>
      <c r="BX426">
        <f t="shared" si="82"/>
        <v>19518347</v>
      </c>
      <c r="BZ426">
        <f t="shared" si="83"/>
        <v>827741</v>
      </c>
      <c r="CA426">
        <f t="shared" si="83"/>
        <v>909160</v>
      </c>
      <c r="CB426">
        <f t="shared" si="83"/>
        <v>19518347</v>
      </c>
      <c r="CD426">
        <f t="shared" si="84"/>
        <v>827741</v>
      </c>
      <c r="CE426">
        <f t="shared" si="84"/>
        <v>909160</v>
      </c>
      <c r="CF426">
        <f t="shared" si="84"/>
        <v>19518347</v>
      </c>
      <c r="CH426" t="str">
        <f t="shared" si="87"/>
        <v>{{5,1,1,827741,0}|</v>
      </c>
      <c r="CI426" t="str">
        <f t="shared" si="87"/>
        <v>{5,1,2,909160,0}|</v>
      </c>
      <c r="CJ426" t="str">
        <f t="shared" si="87"/>
        <v>{5,1,3,19518347,3}}</v>
      </c>
      <c r="CK426" t="str">
        <f t="shared" si="87"/>
        <v/>
      </c>
      <c r="CL426" t="str">
        <f t="shared" si="87"/>
        <v>{{5,1,1,827741,0}|</v>
      </c>
      <c r="CM426" t="str">
        <f t="shared" si="87"/>
        <v>{5,1,2,909160,0}|</v>
      </c>
      <c r="CN426" t="str">
        <f t="shared" si="87"/>
        <v>{5,1,3,19518347,3}}</v>
      </c>
      <c r="CO426" t="str">
        <f t="shared" si="87"/>
        <v/>
      </c>
      <c r="CP426" t="str">
        <f t="shared" si="87"/>
        <v>{{5,1,1,827741,0}|</v>
      </c>
      <c r="CQ426" t="str">
        <f t="shared" si="87"/>
        <v>{5,1,2,909160,0}|</v>
      </c>
      <c r="CR426" t="str">
        <f t="shared" si="87"/>
        <v>{5,1,3,19518347,3}}</v>
      </c>
      <c r="CS426" t="str">
        <f t="shared" si="87"/>
        <v/>
      </c>
      <c r="CT426" t="str">
        <f t="shared" si="87"/>
        <v>{{5,1,1,827741,0}|</v>
      </c>
      <c r="CU426" t="str">
        <f t="shared" si="87"/>
        <v>{5,1,2,909160,0}|</v>
      </c>
      <c r="CV426" t="str">
        <f t="shared" si="87"/>
        <v>{5,1,3,19518347,3}}</v>
      </c>
    </row>
    <row r="427" spans="50:100" x14ac:dyDescent="0.15">
      <c r="AX427">
        <v>421</v>
      </c>
      <c r="AZ427">
        <f t="shared" si="88"/>
        <v>1.5</v>
      </c>
      <c r="BA427">
        <f t="shared" si="88"/>
        <v>0.75</v>
      </c>
      <c r="BB427">
        <f t="shared" si="88"/>
        <v>1</v>
      </c>
      <c r="BC427">
        <f t="shared" si="88"/>
        <v>1</v>
      </c>
      <c r="BE427">
        <v>500</v>
      </c>
      <c r="BF427">
        <v>500</v>
      </c>
      <c r="BG427">
        <v>500</v>
      </c>
      <c r="BH427">
        <v>500</v>
      </c>
      <c r="BN427">
        <f>'sheet1 (2)'!Y426</f>
        <v>2404476</v>
      </c>
      <c r="BO427">
        <f>'sheet1 (2)'!Z426</f>
        <v>896000</v>
      </c>
      <c r="BP427">
        <f>'sheet1 (2)'!AA426</f>
        <v>19235820</v>
      </c>
      <c r="BR427">
        <f t="shared" si="81"/>
        <v>240447</v>
      </c>
      <c r="BS427">
        <f t="shared" si="81"/>
        <v>89600</v>
      </c>
      <c r="BT427">
        <f t="shared" si="81"/>
        <v>1923582</v>
      </c>
      <c r="BV427">
        <f t="shared" si="82"/>
        <v>240447</v>
      </c>
      <c r="BW427">
        <f t="shared" si="82"/>
        <v>89600</v>
      </c>
      <c r="BX427">
        <f t="shared" si="82"/>
        <v>1923582</v>
      </c>
      <c r="BZ427">
        <f t="shared" si="83"/>
        <v>240447</v>
      </c>
      <c r="CA427">
        <f t="shared" si="83"/>
        <v>89600</v>
      </c>
      <c r="CB427">
        <f t="shared" si="83"/>
        <v>1923582</v>
      </c>
      <c r="CD427">
        <f t="shared" si="84"/>
        <v>240447</v>
      </c>
      <c r="CE427">
        <f t="shared" si="84"/>
        <v>89600</v>
      </c>
      <c r="CF427">
        <f t="shared" si="84"/>
        <v>1923582</v>
      </c>
      <c r="CH427" t="str">
        <f t="shared" si="87"/>
        <v>{{5,1,1,240447,0}|</v>
      </c>
      <c r="CI427" t="str">
        <f t="shared" si="87"/>
        <v>{5,1,2,89600,0}|</v>
      </c>
      <c r="CJ427" t="str">
        <f t="shared" si="87"/>
        <v>{5,1,3,1923582,3}}</v>
      </c>
      <c r="CK427" t="str">
        <f t="shared" si="87"/>
        <v/>
      </c>
      <c r="CL427" t="str">
        <f t="shared" si="87"/>
        <v>{{5,1,1,240447,0}|</v>
      </c>
      <c r="CM427" t="str">
        <f t="shared" si="87"/>
        <v>{5,1,2,89600,0}|</v>
      </c>
      <c r="CN427" t="str">
        <f t="shared" si="87"/>
        <v>{5,1,3,1923582,3}}</v>
      </c>
      <c r="CO427" t="str">
        <f t="shared" si="87"/>
        <v/>
      </c>
      <c r="CP427" t="str">
        <f t="shared" si="87"/>
        <v>{{5,1,1,240447,0}|</v>
      </c>
      <c r="CQ427" t="str">
        <f t="shared" si="87"/>
        <v>{5,1,2,89600,0}|</v>
      </c>
      <c r="CR427" t="str">
        <f t="shared" si="87"/>
        <v>{5,1,3,1923582,3}}</v>
      </c>
      <c r="CS427" t="str">
        <f t="shared" si="87"/>
        <v/>
      </c>
      <c r="CT427" t="str">
        <f t="shared" si="87"/>
        <v>{{5,1,1,240447,0}|</v>
      </c>
      <c r="CU427" t="str">
        <f t="shared" si="87"/>
        <v>{5,1,2,89600,0}|</v>
      </c>
      <c r="CV427" t="str">
        <f t="shared" si="87"/>
        <v>{5,1,3,1923582,3}}</v>
      </c>
    </row>
    <row r="428" spans="50:100" x14ac:dyDescent="0.15">
      <c r="AX428">
        <v>422</v>
      </c>
      <c r="AZ428">
        <f t="shared" si="88"/>
        <v>1.5</v>
      </c>
      <c r="BA428">
        <f t="shared" si="88"/>
        <v>0.75</v>
      </c>
      <c r="BB428">
        <f t="shared" si="88"/>
        <v>1</v>
      </c>
      <c r="BC428">
        <f t="shared" si="88"/>
        <v>1</v>
      </c>
      <c r="BE428">
        <v>500</v>
      </c>
      <c r="BF428">
        <v>500</v>
      </c>
      <c r="BG428">
        <v>500</v>
      </c>
      <c r="BH428">
        <v>500</v>
      </c>
      <c r="BN428">
        <f>'sheet1 (2)'!Y427</f>
        <v>3125820</v>
      </c>
      <c r="BO428">
        <f>'sheet1 (2)'!Z427</f>
        <v>896000</v>
      </c>
      <c r="BP428">
        <f>'sheet1 (2)'!AA427</f>
        <v>19235820</v>
      </c>
      <c r="BR428">
        <f t="shared" si="81"/>
        <v>312582</v>
      </c>
      <c r="BS428">
        <f t="shared" si="81"/>
        <v>89600</v>
      </c>
      <c r="BT428">
        <f t="shared" si="81"/>
        <v>1923582</v>
      </c>
      <c r="BV428">
        <f t="shared" si="82"/>
        <v>312582</v>
      </c>
      <c r="BW428">
        <f t="shared" si="82"/>
        <v>89600</v>
      </c>
      <c r="BX428">
        <f t="shared" si="82"/>
        <v>1923582</v>
      </c>
      <c r="BZ428">
        <f t="shared" si="83"/>
        <v>312582</v>
      </c>
      <c r="CA428">
        <f t="shared" si="83"/>
        <v>89600</v>
      </c>
      <c r="CB428">
        <f t="shared" si="83"/>
        <v>1923582</v>
      </c>
      <c r="CD428">
        <f t="shared" si="84"/>
        <v>312582</v>
      </c>
      <c r="CE428">
        <f t="shared" si="84"/>
        <v>89600</v>
      </c>
      <c r="CF428">
        <f t="shared" si="84"/>
        <v>1923582</v>
      </c>
      <c r="CH428" t="str">
        <f t="shared" si="87"/>
        <v>{{5,1,1,312582,0}|</v>
      </c>
      <c r="CI428" t="str">
        <f t="shared" si="87"/>
        <v>{5,1,2,89600,0}|</v>
      </c>
      <c r="CJ428" t="str">
        <f t="shared" si="87"/>
        <v>{5,1,3,1923582,3}}</v>
      </c>
      <c r="CK428" t="str">
        <f t="shared" si="87"/>
        <v/>
      </c>
      <c r="CL428" t="str">
        <f t="shared" si="87"/>
        <v>{{5,1,1,312582,0}|</v>
      </c>
      <c r="CM428" t="str">
        <f t="shared" si="87"/>
        <v>{5,1,2,89600,0}|</v>
      </c>
      <c r="CN428" t="str">
        <f t="shared" si="87"/>
        <v>{5,1,3,1923582,3}}</v>
      </c>
      <c r="CO428" t="str">
        <f t="shared" si="87"/>
        <v/>
      </c>
      <c r="CP428" t="str">
        <f t="shared" si="87"/>
        <v>{{5,1,1,312582,0}|</v>
      </c>
      <c r="CQ428" t="str">
        <f t="shared" si="87"/>
        <v>{5,1,2,89600,0}|</v>
      </c>
      <c r="CR428" t="str">
        <f t="shared" si="87"/>
        <v>{5,1,3,1923582,3}}</v>
      </c>
      <c r="CS428" t="str">
        <f t="shared" si="87"/>
        <v/>
      </c>
      <c r="CT428" t="str">
        <f t="shared" si="87"/>
        <v>{{5,1,1,312582,0}|</v>
      </c>
      <c r="CU428" t="str">
        <f t="shared" si="87"/>
        <v>{5,1,2,89600,0}|</v>
      </c>
      <c r="CV428" t="str">
        <f t="shared" si="87"/>
        <v>{5,1,3,1923582,3}}</v>
      </c>
    </row>
    <row r="429" spans="50:100" x14ac:dyDescent="0.15">
      <c r="AX429">
        <v>423</v>
      </c>
      <c r="AZ429">
        <f t="shared" si="88"/>
        <v>3</v>
      </c>
      <c r="BA429">
        <f t="shared" si="88"/>
        <v>0.75</v>
      </c>
      <c r="BB429">
        <f t="shared" si="88"/>
        <v>1.5</v>
      </c>
      <c r="BC429">
        <f t="shared" si="88"/>
        <v>0.6</v>
      </c>
      <c r="BE429">
        <v>500</v>
      </c>
      <c r="BF429">
        <v>500</v>
      </c>
      <c r="BG429">
        <v>500</v>
      </c>
      <c r="BH429">
        <v>500</v>
      </c>
      <c r="BN429">
        <f>'sheet1 (2)'!Y428</f>
        <v>10772058</v>
      </c>
      <c r="BO429">
        <f>'sheet1 (2)'!Z428</f>
        <v>1612800</v>
      </c>
      <c r="BP429">
        <f>'sheet1 (2)'!AA428</f>
        <v>34624477</v>
      </c>
      <c r="BR429">
        <f t="shared" si="81"/>
        <v>1077205</v>
      </c>
      <c r="BS429">
        <f t="shared" si="81"/>
        <v>161280</v>
      </c>
      <c r="BT429">
        <f t="shared" si="81"/>
        <v>3462447</v>
      </c>
      <c r="BV429">
        <f t="shared" si="82"/>
        <v>1077205</v>
      </c>
      <c r="BW429">
        <f t="shared" si="82"/>
        <v>161280</v>
      </c>
      <c r="BX429">
        <f t="shared" si="82"/>
        <v>3462447</v>
      </c>
      <c r="BZ429">
        <f t="shared" si="83"/>
        <v>1077205</v>
      </c>
      <c r="CA429">
        <f t="shared" si="83"/>
        <v>161280</v>
      </c>
      <c r="CB429">
        <f t="shared" si="83"/>
        <v>3462447</v>
      </c>
      <c r="CD429">
        <f t="shared" si="84"/>
        <v>1077205</v>
      </c>
      <c r="CE429">
        <f t="shared" si="84"/>
        <v>161280</v>
      </c>
      <c r="CF429">
        <f t="shared" si="84"/>
        <v>3462447</v>
      </c>
      <c r="CH429" t="str">
        <f t="shared" si="87"/>
        <v>{{5,1,1,1077205,0}|</v>
      </c>
      <c r="CI429" t="str">
        <f t="shared" si="87"/>
        <v>{5,1,2,161280,0}|</v>
      </c>
      <c r="CJ429" t="str">
        <f t="shared" si="87"/>
        <v>{5,1,3,3462447,3}}</v>
      </c>
      <c r="CK429" t="str">
        <f t="shared" si="87"/>
        <v/>
      </c>
      <c r="CL429" t="str">
        <f t="shared" si="87"/>
        <v>{{5,1,1,1077205,0}|</v>
      </c>
      <c r="CM429" t="str">
        <f t="shared" si="87"/>
        <v>{5,1,2,161280,0}|</v>
      </c>
      <c r="CN429" t="str">
        <f t="shared" si="87"/>
        <v>{5,1,3,3462447,3}}</v>
      </c>
      <c r="CO429" t="str">
        <f t="shared" si="87"/>
        <v/>
      </c>
      <c r="CP429" t="str">
        <f t="shared" si="87"/>
        <v>{{5,1,1,1077205,0}|</v>
      </c>
      <c r="CQ429" t="str">
        <f t="shared" si="87"/>
        <v>{5,1,2,161280,0}|</v>
      </c>
      <c r="CR429" t="str">
        <f t="shared" si="87"/>
        <v>{5,1,3,3462447,3}}</v>
      </c>
      <c r="CS429" t="str">
        <f t="shared" si="87"/>
        <v/>
      </c>
      <c r="CT429" t="str">
        <f t="shared" si="87"/>
        <v>{{5,1,1,1077205,0}|</v>
      </c>
      <c r="CU429" t="str">
        <f t="shared" si="87"/>
        <v>{5,1,2,161280,0}|</v>
      </c>
      <c r="CV429" t="str">
        <f t="shared" si="87"/>
        <v>{5,1,3,3462447,3}}</v>
      </c>
    </row>
    <row r="430" spans="50:100" x14ac:dyDescent="0.15">
      <c r="AX430">
        <v>424</v>
      </c>
      <c r="AZ430">
        <f t="shared" si="88"/>
        <v>0</v>
      </c>
      <c r="BA430">
        <f t="shared" si="88"/>
        <v>0.6</v>
      </c>
      <c r="BB430">
        <f t="shared" si="88"/>
        <v>0.6</v>
      </c>
      <c r="BC430">
        <f t="shared" si="88"/>
        <v>1.5</v>
      </c>
      <c r="BE430">
        <v>500</v>
      </c>
      <c r="BF430">
        <v>500</v>
      </c>
      <c r="BG430">
        <v>500</v>
      </c>
      <c r="BH430">
        <v>500</v>
      </c>
      <c r="BN430">
        <f>'sheet1 (2)'!Y429</f>
        <v>18845092</v>
      </c>
      <c r="BO430">
        <f>'sheet1 (2)'!Z429</f>
        <v>2394000</v>
      </c>
      <c r="BP430">
        <f>'sheet1 (2)'!AA429</f>
        <v>51395708</v>
      </c>
      <c r="BR430">
        <f t="shared" si="81"/>
        <v>1884509</v>
      </c>
      <c r="BS430">
        <f t="shared" si="81"/>
        <v>239400</v>
      </c>
      <c r="BT430">
        <f t="shared" si="81"/>
        <v>5139570</v>
      </c>
      <c r="BV430">
        <f t="shared" si="82"/>
        <v>1884509</v>
      </c>
      <c r="BW430">
        <f t="shared" si="82"/>
        <v>239400</v>
      </c>
      <c r="BX430">
        <f t="shared" si="82"/>
        <v>5139570</v>
      </c>
      <c r="BZ430">
        <f t="shared" si="83"/>
        <v>1884509</v>
      </c>
      <c r="CA430">
        <f t="shared" si="83"/>
        <v>239400</v>
      </c>
      <c r="CB430">
        <f t="shared" si="83"/>
        <v>5139570</v>
      </c>
      <c r="CD430">
        <f t="shared" si="84"/>
        <v>1884509</v>
      </c>
      <c r="CE430">
        <f t="shared" si="84"/>
        <v>239400</v>
      </c>
      <c r="CF430">
        <f t="shared" si="84"/>
        <v>5139570</v>
      </c>
      <c r="CH430" t="str">
        <f t="shared" ref="CH430:CV446" si="89">BR$6&amp;BR430&amp;BR$5</f>
        <v>{{5,1,1,1884509,0}|</v>
      </c>
      <c r="CI430" t="str">
        <f t="shared" si="89"/>
        <v>{5,1,2,239400,0}|</v>
      </c>
      <c r="CJ430" t="str">
        <f t="shared" si="89"/>
        <v>{5,1,3,5139570,3}}</v>
      </c>
      <c r="CK430" t="str">
        <f t="shared" si="89"/>
        <v/>
      </c>
      <c r="CL430" t="str">
        <f t="shared" si="89"/>
        <v>{{5,1,1,1884509,0}|</v>
      </c>
      <c r="CM430" t="str">
        <f t="shared" si="89"/>
        <v>{5,1,2,239400,0}|</v>
      </c>
      <c r="CN430" t="str">
        <f t="shared" si="89"/>
        <v>{5,1,3,5139570,3}}</v>
      </c>
      <c r="CO430" t="str">
        <f t="shared" si="89"/>
        <v/>
      </c>
      <c r="CP430" t="str">
        <f t="shared" si="89"/>
        <v>{{5,1,1,1884509,0}|</v>
      </c>
      <c r="CQ430" t="str">
        <f t="shared" si="89"/>
        <v>{5,1,2,239400,0}|</v>
      </c>
      <c r="CR430" t="str">
        <f t="shared" si="89"/>
        <v>{5,1,3,5139570,3}}</v>
      </c>
      <c r="CS430" t="str">
        <f t="shared" si="89"/>
        <v/>
      </c>
      <c r="CT430" t="str">
        <f t="shared" si="89"/>
        <v>{{5,1,1,1884509,0}|</v>
      </c>
      <c r="CU430" t="str">
        <f t="shared" si="89"/>
        <v>{5,1,2,239400,0}|</v>
      </c>
      <c r="CV430" t="str">
        <f t="shared" si="89"/>
        <v>{5,1,3,5139570,3}}</v>
      </c>
    </row>
    <row r="431" spans="50:100" x14ac:dyDescent="0.15">
      <c r="AX431">
        <v>425</v>
      </c>
      <c r="AZ431">
        <f t="shared" si="88"/>
        <v>1.5</v>
      </c>
      <c r="BA431">
        <f t="shared" si="88"/>
        <v>0.75</v>
      </c>
      <c r="BB431">
        <f t="shared" si="88"/>
        <v>0.75</v>
      </c>
      <c r="BC431">
        <f t="shared" si="88"/>
        <v>1.5</v>
      </c>
      <c r="BE431">
        <v>500</v>
      </c>
      <c r="BF431">
        <v>500</v>
      </c>
      <c r="BG431">
        <v>500</v>
      </c>
      <c r="BH431">
        <v>500</v>
      </c>
      <c r="BN431">
        <f>'sheet1 (2)'!Y430</f>
        <v>30777313</v>
      </c>
      <c r="BO431">
        <f>'sheet1 (2)'!Z430</f>
        <v>19712000</v>
      </c>
      <c r="BP431">
        <f>'sheet1 (2)'!AA430</f>
        <v>423188058</v>
      </c>
      <c r="BR431">
        <f t="shared" si="81"/>
        <v>3077731</v>
      </c>
      <c r="BS431">
        <f t="shared" si="81"/>
        <v>1971200</v>
      </c>
      <c r="BT431">
        <f t="shared" si="81"/>
        <v>42318805</v>
      </c>
      <c r="BV431">
        <f t="shared" si="82"/>
        <v>3077731</v>
      </c>
      <c r="BW431">
        <f t="shared" si="82"/>
        <v>1971200</v>
      </c>
      <c r="BX431">
        <f t="shared" si="82"/>
        <v>42318805</v>
      </c>
      <c r="BZ431">
        <f t="shared" si="83"/>
        <v>3077731</v>
      </c>
      <c r="CA431">
        <f t="shared" si="83"/>
        <v>1971200</v>
      </c>
      <c r="CB431">
        <f t="shared" si="83"/>
        <v>42318805</v>
      </c>
      <c r="CD431">
        <f t="shared" si="84"/>
        <v>3077731</v>
      </c>
      <c r="CE431">
        <f t="shared" si="84"/>
        <v>1971200</v>
      </c>
      <c r="CF431">
        <f t="shared" si="84"/>
        <v>42318805</v>
      </c>
      <c r="CH431" t="str">
        <f t="shared" si="89"/>
        <v>{{5,1,1,3077731,0}|</v>
      </c>
      <c r="CI431" t="str">
        <f t="shared" si="89"/>
        <v>{5,1,2,1971200,0}|</v>
      </c>
      <c r="CJ431" t="str">
        <f t="shared" si="89"/>
        <v>{5,1,3,42318805,3}}</v>
      </c>
      <c r="CK431" t="str">
        <f t="shared" si="89"/>
        <v/>
      </c>
      <c r="CL431" t="str">
        <f t="shared" si="89"/>
        <v>{{5,1,1,3077731,0}|</v>
      </c>
      <c r="CM431" t="str">
        <f t="shared" si="89"/>
        <v>{5,1,2,1971200,0}|</v>
      </c>
      <c r="CN431" t="str">
        <f t="shared" si="89"/>
        <v>{5,1,3,42318805,3}}</v>
      </c>
      <c r="CO431" t="str">
        <f t="shared" si="89"/>
        <v/>
      </c>
      <c r="CP431" t="str">
        <f t="shared" si="89"/>
        <v>{{5,1,1,3077731,0}|</v>
      </c>
      <c r="CQ431" t="str">
        <f t="shared" si="89"/>
        <v>{5,1,2,1971200,0}|</v>
      </c>
      <c r="CR431" t="str">
        <f t="shared" si="89"/>
        <v>{5,1,3,42318805,3}}</v>
      </c>
      <c r="CS431" t="str">
        <f t="shared" si="89"/>
        <v/>
      </c>
      <c r="CT431" t="str">
        <f t="shared" si="89"/>
        <v>{{5,1,1,3077731,0}|</v>
      </c>
      <c r="CU431" t="str">
        <f t="shared" si="89"/>
        <v>{5,1,2,1971200,0}|</v>
      </c>
      <c r="CV431" t="str">
        <f t="shared" si="89"/>
        <v>{5,1,3,42318805,3}}</v>
      </c>
    </row>
    <row r="432" spans="50:100" x14ac:dyDescent="0.15">
      <c r="AX432">
        <v>426</v>
      </c>
      <c r="AZ432">
        <f t="shared" si="88"/>
        <v>1</v>
      </c>
      <c r="BA432">
        <f t="shared" si="88"/>
        <v>0.6</v>
      </c>
      <c r="BB432">
        <f t="shared" si="88"/>
        <v>1</v>
      </c>
      <c r="BC432">
        <f t="shared" si="88"/>
        <v>3</v>
      </c>
      <c r="BE432">
        <v>500</v>
      </c>
      <c r="BF432">
        <v>500</v>
      </c>
      <c r="BG432">
        <v>500</v>
      </c>
      <c r="BH432">
        <v>500</v>
      </c>
      <c r="BN432">
        <f>'sheet1 (2)'!Y431</f>
        <v>41116566</v>
      </c>
      <c r="BO432">
        <f>'sheet1 (2)'!Z431</f>
        <v>19950000</v>
      </c>
      <c r="BP432">
        <f>'sheet1 (2)'!AA431</f>
        <v>428297573</v>
      </c>
      <c r="BR432">
        <f t="shared" si="81"/>
        <v>4111656</v>
      </c>
      <c r="BS432">
        <f t="shared" si="81"/>
        <v>1995000</v>
      </c>
      <c r="BT432">
        <f t="shared" si="81"/>
        <v>42829757</v>
      </c>
      <c r="BV432">
        <f t="shared" si="82"/>
        <v>4111656</v>
      </c>
      <c r="BW432">
        <f t="shared" si="82"/>
        <v>1995000</v>
      </c>
      <c r="BX432">
        <f t="shared" si="82"/>
        <v>42829757</v>
      </c>
      <c r="BZ432">
        <f t="shared" si="83"/>
        <v>4111656</v>
      </c>
      <c r="CA432">
        <f t="shared" si="83"/>
        <v>1995000</v>
      </c>
      <c r="CB432">
        <f t="shared" si="83"/>
        <v>42829757</v>
      </c>
      <c r="CD432">
        <f t="shared" si="84"/>
        <v>4111656</v>
      </c>
      <c r="CE432">
        <f t="shared" si="84"/>
        <v>1995000</v>
      </c>
      <c r="CF432">
        <f t="shared" si="84"/>
        <v>42829757</v>
      </c>
      <c r="CH432" t="str">
        <f t="shared" si="89"/>
        <v>{{5,1,1,4111656,0}|</v>
      </c>
      <c r="CI432" t="str">
        <f t="shared" si="89"/>
        <v>{5,1,2,1995000,0}|</v>
      </c>
      <c r="CJ432" t="str">
        <f t="shared" si="89"/>
        <v>{5,1,3,42829757,3}}</v>
      </c>
      <c r="CK432" t="str">
        <f t="shared" si="89"/>
        <v/>
      </c>
      <c r="CL432" t="str">
        <f t="shared" si="89"/>
        <v>{{5,1,1,4111656,0}|</v>
      </c>
      <c r="CM432" t="str">
        <f t="shared" si="89"/>
        <v>{5,1,2,1995000,0}|</v>
      </c>
      <c r="CN432" t="str">
        <f t="shared" si="89"/>
        <v>{5,1,3,42829757,3}}</v>
      </c>
      <c r="CO432" t="str">
        <f t="shared" si="89"/>
        <v/>
      </c>
      <c r="CP432" t="str">
        <f t="shared" si="89"/>
        <v>{{5,1,1,4111656,0}|</v>
      </c>
      <c r="CQ432" t="str">
        <f t="shared" si="89"/>
        <v>{5,1,2,1995000,0}|</v>
      </c>
      <c r="CR432" t="str">
        <f t="shared" si="89"/>
        <v>{5,1,3,42829757,3}}</v>
      </c>
      <c r="CS432" t="str">
        <f t="shared" si="89"/>
        <v/>
      </c>
      <c r="CT432" t="str">
        <f t="shared" si="89"/>
        <v>{{5,1,1,4111656,0}|</v>
      </c>
      <c r="CU432" t="str">
        <f t="shared" si="89"/>
        <v>{5,1,2,1995000,0}|</v>
      </c>
      <c r="CV432" t="str">
        <f t="shared" si="89"/>
        <v>{5,1,3,42829757,3}}</v>
      </c>
    </row>
    <row r="433" spans="50:100" x14ac:dyDescent="0.15">
      <c r="AX433">
        <v>427</v>
      </c>
      <c r="AZ433">
        <f t="shared" si="88"/>
        <v>1</v>
      </c>
      <c r="BA433">
        <f t="shared" si="88"/>
        <v>0.5</v>
      </c>
      <c r="BB433">
        <f t="shared" si="88"/>
        <v>1.5</v>
      </c>
      <c r="BC433">
        <f t="shared" si="88"/>
        <v>3</v>
      </c>
      <c r="BE433">
        <v>500</v>
      </c>
      <c r="BF433">
        <v>500</v>
      </c>
      <c r="BG433">
        <v>500</v>
      </c>
      <c r="BH433">
        <v>500</v>
      </c>
      <c r="BN433">
        <f>'sheet1 (2)'!Y432</f>
        <v>87522984</v>
      </c>
      <c r="BO433">
        <f>'sheet1 (2)'!Z432</f>
        <v>116480000</v>
      </c>
      <c r="BP433">
        <f>'sheet1 (2)'!AA432</f>
        <v>2500656715</v>
      </c>
      <c r="BR433">
        <f t="shared" si="81"/>
        <v>8752298</v>
      </c>
      <c r="BS433">
        <f t="shared" si="81"/>
        <v>11648000</v>
      </c>
      <c r="BT433">
        <f t="shared" si="81"/>
        <v>250065671</v>
      </c>
      <c r="BV433">
        <f t="shared" si="82"/>
        <v>8752298</v>
      </c>
      <c r="BW433">
        <f t="shared" si="82"/>
        <v>11648000</v>
      </c>
      <c r="BX433">
        <f t="shared" si="82"/>
        <v>250065671</v>
      </c>
      <c r="BZ433">
        <f t="shared" si="83"/>
        <v>8752298</v>
      </c>
      <c r="CA433">
        <f t="shared" si="83"/>
        <v>11648000</v>
      </c>
      <c r="CB433">
        <f t="shared" si="83"/>
        <v>250065671</v>
      </c>
      <c r="CD433">
        <f t="shared" si="84"/>
        <v>8752298</v>
      </c>
      <c r="CE433">
        <f t="shared" si="84"/>
        <v>11648000</v>
      </c>
      <c r="CF433">
        <f t="shared" si="84"/>
        <v>250065671</v>
      </c>
      <c r="CH433" t="str">
        <f t="shared" si="89"/>
        <v>{{5,1,1,8752298,0}|</v>
      </c>
      <c r="CI433" t="str">
        <f t="shared" si="89"/>
        <v>{5,1,2,11648000,0}|</v>
      </c>
      <c r="CJ433" t="str">
        <f t="shared" si="89"/>
        <v>{5,1,3,250065671,3}}</v>
      </c>
      <c r="CK433" t="str">
        <f t="shared" si="89"/>
        <v/>
      </c>
      <c r="CL433" t="str">
        <f t="shared" si="89"/>
        <v>{{5,1,1,8752298,0}|</v>
      </c>
      <c r="CM433" t="str">
        <f t="shared" si="89"/>
        <v>{5,1,2,11648000,0}|</v>
      </c>
      <c r="CN433" t="str">
        <f t="shared" si="89"/>
        <v>{5,1,3,250065671,3}}</v>
      </c>
      <c r="CO433" t="str">
        <f t="shared" si="89"/>
        <v/>
      </c>
      <c r="CP433" t="str">
        <f t="shared" si="89"/>
        <v>{{5,1,1,8752298,0}|</v>
      </c>
      <c r="CQ433" t="str">
        <f t="shared" si="89"/>
        <v>{5,1,2,11648000,0}|</v>
      </c>
      <c r="CR433" t="str">
        <f t="shared" si="89"/>
        <v>{5,1,3,250065671,3}}</v>
      </c>
      <c r="CS433" t="str">
        <f t="shared" si="89"/>
        <v/>
      </c>
      <c r="CT433" t="str">
        <f t="shared" si="89"/>
        <v>{{5,1,1,8752298,0}|</v>
      </c>
      <c r="CU433" t="str">
        <f t="shared" si="89"/>
        <v>{5,1,2,11648000,0}|</v>
      </c>
      <c r="CV433" t="str">
        <f t="shared" si="89"/>
        <v>{5,1,3,250065671,3}}</v>
      </c>
    </row>
    <row r="434" spans="50:100" x14ac:dyDescent="0.15">
      <c r="AX434">
        <v>428</v>
      </c>
      <c r="AZ434">
        <f t="shared" si="88"/>
        <v>1</v>
      </c>
      <c r="BA434">
        <f t="shared" si="88"/>
        <v>0.5</v>
      </c>
      <c r="BB434">
        <f t="shared" si="88"/>
        <v>1</v>
      </c>
      <c r="BC434">
        <f t="shared" si="88"/>
        <v>0</v>
      </c>
      <c r="BE434">
        <v>500</v>
      </c>
      <c r="BF434">
        <v>500</v>
      </c>
      <c r="BG434">
        <v>500</v>
      </c>
      <c r="BH434">
        <v>500</v>
      </c>
      <c r="BN434">
        <f>'sheet1 (2)'!Y433</f>
        <v>92331939</v>
      </c>
      <c r="BO434">
        <f>'sheet1 (2)'!Z433</f>
        <v>134400000</v>
      </c>
      <c r="BP434">
        <f>'sheet1 (2)'!AA433</f>
        <v>2885373133</v>
      </c>
      <c r="BR434">
        <f t="shared" si="81"/>
        <v>9233193</v>
      </c>
      <c r="BS434">
        <f t="shared" si="81"/>
        <v>13440000</v>
      </c>
      <c r="BT434">
        <f t="shared" si="81"/>
        <v>288537313</v>
      </c>
      <c r="BV434">
        <f t="shared" si="82"/>
        <v>9233193</v>
      </c>
      <c r="BW434">
        <f t="shared" si="82"/>
        <v>13440000</v>
      </c>
      <c r="BX434">
        <f t="shared" si="82"/>
        <v>288537313</v>
      </c>
      <c r="BZ434">
        <f t="shared" si="83"/>
        <v>9233193</v>
      </c>
      <c r="CA434">
        <f t="shared" si="83"/>
        <v>13440000</v>
      </c>
      <c r="CB434">
        <f t="shared" si="83"/>
        <v>288537313</v>
      </c>
      <c r="CD434">
        <f t="shared" si="84"/>
        <v>9233193</v>
      </c>
      <c r="CE434">
        <f t="shared" si="84"/>
        <v>13440000</v>
      </c>
      <c r="CF434">
        <f t="shared" si="84"/>
        <v>288537313</v>
      </c>
      <c r="CH434" t="str">
        <f t="shared" si="89"/>
        <v>{{5,1,1,9233193,0}|</v>
      </c>
      <c r="CI434" t="str">
        <f t="shared" si="89"/>
        <v>{5,1,2,13440000,0}|</v>
      </c>
      <c r="CJ434" t="str">
        <f t="shared" si="89"/>
        <v>{5,1,3,288537313,3}}</v>
      </c>
      <c r="CK434" t="str">
        <f t="shared" si="89"/>
        <v/>
      </c>
      <c r="CL434" t="str">
        <f t="shared" si="89"/>
        <v>{{5,1,1,9233193,0}|</v>
      </c>
      <c r="CM434" t="str">
        <f t="shared" si="89"/>
        <v>{5,1,2,13440000,0}|</v>
      </c>
      <c r="CN434" t="str">
        <f t="shared" si="89"/>
        <v>{5,1,3,288537313,3}}</v>
      </c>
      <c r="CO434" t="str">
        <f t="shared" si="89"/>
        <v/>
      </c>
      <c r="CP434" t="str">
        <f t="shared" si="89"/>
        <v>{{5,1,1,9233193,0}|</v>
      </c>
      <c r="CQ434" t="str">
        <f t="shared" si="89"/>
        <v>{5,1,2,13440000,0}|</v>
      </c>
      <c r="CR434" t="str">
        <f t="shared" si="89"/>
        <v>{5,1,3,288537313,3}}</v>
      </c>
      <c r="CS434" t="str">
        <f t="shared" si="89"/>
        <v/>
      </c>
      <c r="CT434" t="str">
        <f t="shared" si="89"/>
        <v>{{5,1,1,9233193,0}|</v>
      </c>
      <c r="CU434" t="str">
        <f t="shared" si="89"/>
        <v>{5,1,2,13440000,0}|</v>
      </c>
      <c r="CV434" t="str">
        <f t="shared" si="89"/>
        <v>{5,1,3,288537313,3}}</v>
      </c>
    </row>
    <row r="435" spans="50:100" x14ac:dyDescent="0.15">
      <c r="AX435">
        <v>429</v>
      </c>
      <c r="AZ435">
        <f t="shared" si="88"/>
        <v>3</v>
      </c>
      <c r="BA435">
        <f t="shared" si="88"/>
        <v>0.6</v>
      </c>
      <c r="BB435">
        <f t="shared" si="88"/>
        <v>0.6</v>
      </c>
      <c r="BC435">
        <f t="shared" si="88"/>
        <v>3</v>
      </c>
      <c r="BE435">
        <v>500</v>
      </c>
      <c r="BF435">
        <v>500</v>
      </c>
      <c r="BG435">
        <v>500</v>
      </c>
      <c r="BH435">
        <v>500</v>
      </c>
      <c r="BN435">
        <f>'sheet1 (2)'!Y434</f>
        <v>90468469</v>
      </c>
      <c r="BO435">
        <f>'sheet1 (2)'!Z434</f>
        <v>150500000</v>
      </c>
      <c r="BP435">
        <f>'sheet1 (2)'!AA434</f>
        <v>3231016790</v>
      </c>
      <c r="BR435">
        <f t="shared" si="81"/>
        <v>9046846</v>
      </c>
      <c r="BS435">
        <f t="shared" si="81"/>
        <v>15050000</v>
      </c>
      <c r="BT435">
        <f t="shared" si="81"/>
        <v>323101679</v>
      </c>
      <c r="BV435">
        <f t="shared" si="82"/>
        <v>9046846</v>
      </c>
      <c r="BW435">
        <f t="shared" si="82"/>
        <v>15050000</v>
      </c>
      <c r="BX435">
        <f t="shared" si="82"/>
        <v>323101679</v>
      </c>
      <c r="BZ435">
        <f t="shared" si="83"/>
        <v>9046846</v>
      </c>
      <c r="CA435">
        <f t="shared" si="83"/>
        <v>15050000</v>
      </c>
      <c r="CB435">
        <f t="shared" si="83"/>
        <v>323101679</v>
      </c>
      <c r="CD435">
        <f t="shared" si="84"/>
        <v>9046846</v>
      </c>
      <c r="CE435">
        <f t="shared" si="84"/>
        <v>15050000</v>
      </c>
      <c r="CF435">
        <f t="shared" si="84"/>
        <v>323101679</v>
      </c>
      <c r="CH435" t="str">
        <f t="shared" si="89"/>
        <v>{{5,1,1,9046846,0}|</v>
      </c>
      <c r="CI435" t="str">
        <f t="shared" si="89"/>
        <v>{5,1,2,15050000,0}|</v>
      </c>
      <c r="CJ435" t="str">
        <f t="shared" si="89"/>
        <v>{5,1,3,323101679,3}}</v>
      </c>
      <c r="CK435" t="str">
        <f t="shared" si="89"/>
        <v/>
      </c>
      <c r="CL435" t="str">
        <f t="shared" si="89"/>
        <v>{{5,1,1,9046846,0}|</v>
      </c>
      <c r="CM435" t="str">
        <f t="shared" si="89"/>
        <v>{5,1,2,15050000,0}|</v>
      </c>
      <c r="CN435" t="str">
        <f t="shared" si="89"/>
        <v>{5,1,3,323101679,3}}</v>
      </c>
      <c r="CO435" t="str">
        <f t="shared" si="89"/>
        <v/>
      </c>
      <c r="CP435" t="str">
        <f t="shared" si="89"/>
        <v>{{5,1,1,9046846,0}|</v>
      </c>
      <c r="CQ435" t="str">
        <f t="shared" si="89"/>
        <v>{5,1,2,15050000,0}|</v>
      </c>
      <c r="CR435" t="str">
        <f t="shared" si="89"/>
        <v>{5,1,3,323101679,3}}</v>
      </c>
      <c r="CS435" t="str">
        <f t="shared" si="89"/>
        <v/>
      </c>
      <c r="CT435" t="str">
        <f t="shared" si="89"/>
        <v>{{5,1,1,9046846,0}|</v>
      </c>
      <c r="CU435" t="str">
        <f t="shared" si="89"/>
        <v>{5,1,2,15050000,0}|</v>
      </c>
      <c r="CV435" t="str">
        <f t="shared" si="89"/>
        <v>{5,1,3,323101679,3}}</v>
      </c>
    </row>
    <row r="436" spans="50:100" x14ac:dyDescent="0.15">
      <c r="AX436">
        <v>430</v>
      </c>
      <c r="AZ436">
        <f t="shared" ref="AZ436:BC451" si="90">AZ376</f>
        <v>3</v>
      </c>
      <c r="BA436">
        <f t="shared" si="90"/>
        <v>0.42857142857142855</v>
      </c>
      <c r="BB436">
        <f t="shared" si="90"/>
        <v>1</v>
      </c>
      <c r="BC436">
        <f t="shared" si="90"/>
        <v>3</v>
      </c>
      <c r="BE436">
        <v>500</v>
      </c>
      <c r="BF436">
        <v>500</v>
      </c>
      <c r="BG436">
        <v>500</v>
      </c>
      <c r="BH436">
        <v>500</v>
      </c>
      <c r="BN436">
        <f>'sheet1 (2)'!Y435</f>
        <v>137055223</v>
      </c>
      <c r="BO436">
        <f>'sheet1 (2)'!Z435</f>
        <v>159600000</v>
      </c>
      <c r="BP436">
        <f>'sheet1 (2)'!AA435</f>
        <v>3426380596</v>
      </c>
      <c r="BR436">
        <f t="shared" si="81"/>
        <v>13705522</v>
      </c>
      <c r="BS436">
        <f t="shared" si="81"/>
        <v>15960000</v>
      </c>
      <c r="BT436">
        <f t="shared" si="81"/>
        <v>342638059</v>
      </c>
      <c r="BV436">
        <f t="shared" si="82"/>
        <v>13705522</v>
      </c>
      <c r="BW436">
        <f t="shared" si="82"/>
        <v>15960000</v>
      </c>
      <c r="BX436">
        <f t="shared" si="82"/>
        <v>342638059</v>
      </c>
      <c r="BZ436">
        <f t="shared" si="83"/>
        <v>13705522</v>
      </c>
      <c r="CA436">
        <f t="shared" si="83"/>
        <v>15960000</v>
      </c>
      <c r="CB436">
        <f t="shared" si="83"/>
        <v>342638059</v>
      </c>
      <c r="CD436">
        <f t="shared" si="84"/>
        <v>13705522</v>
      </c>
      <c r="CE436">
        <f t="shared" si="84"/>
        <v>15960000</v>
      </c>
      <c r="CF436">
        <f t="shared" si="84"/>
        <v>342638059</v>
      </c>
      <c r="CH436" t="str">
        <f t="shared" si="89"/>
        <v>{{5,1,1,13705522,0}|</v>
      </c>
      <c r="CI436" t="str">
        <f t="shared" si="89"/>
        <v>{5,1,2,15960000,0}|</v>
      </c>
      <c r="CJ436" t="str">
        <f t="shared" si="89"/>
        <v>{5,1,3,342638059,3}}</v>
      </c>
      <c r="CK436" t="str">
        <f t="shared" si="89"/>
        <v/>
      </c>
      <c r="CL436" t="str">
        <f t="shared" si="89"/>
        <v>{{5,1,1,13705522,0}|</v>
      </c>
      <c r="CM436" t="str">
        <f t="shared" si="89"/>
        <v>{5,1,2,15960000,0}|</v>
      </c>
      <c r="CN436" t="str">
        <f t="shared" si="89"/>
        <v>{5,1,3,342638059,3}}</v>
      </c>
      <c r="CO436" t="str">
        <f t="shared" si="89"/>
        <v/>
      </c>
      <c r="CP436" t="str">
        <f t="shared" si="89"/>
        <v>{{5,1,1,13705522,0}|</v>
      </c>
      <c r="CQ436" t="str">
        <f t="shared" si="89"/>
        <v>{5,1,2,15960000,0}|</v>
      </c>
      <c r="CR436" t="str">
        <f t="shared" si="89"/>
        <v>{5,1,3,342638059,3}}</v>
      </c>
      <c r="CS436" t="str">
        <f t="shared" si="89"/>
        <v/>
      </c>
      <c r="CT436" t="str">
        <f t="shared" si="89"/>
        <v>{{5,1,1,13705522,0}|</v>
      </c>
      <c r="CU436" t="str">
        <f t="shared" si="89"/>
        <v>{5,1,2,15960000,0}|</v>
      </c>
      <c r="CV436" t="str">
        <f t="shared" si="89"/>
        <v>{5,1,3,342638059,3}}</v>
      </c>
    </row>
    <row r="437" spans="50:100" x14ac:dyDescent="0.15">
      <c r="AX437">
        <v>431</v>
      </c>
      <c r="AZ437">
        <f t="shared" si="90"/>
        <v>3</v>
      </c>
      <c r="BA437">
        <f t="shared" si="90"/>
        <v>0.6</v>
      </c>
      <c r="BB437">
        <f t="shared" si="90"/>
        <v>3</v>
      </c>
      <c r="BC437">
        <f t="shared" si="90"/>
        <v>0.6</v>
      </c>
      <c r="BE437">
        <v>500</v>
      </c>
      <c r="BF437">
        <v>500</v>
      </c>
      <c r="BG437">
        <v>500</v>
      </c>
      <c r="BH437">
        <v>500</v>
      </c>
      <c r="BN437">
        <f>'sheet1 (2)'!Y436</f>
        <v>151482089</v>
      </c>
      <c r="BO437">
        <f>'sheet1 (2)'!Z436</f>
        <v>161280000</v>
      </c>
      <c r="BP437">
        <f>'sheet1 (2)'!AA436</f>
        <v>3462447760</v>
      </c>
      <c r="BR437">
        <f t="shared" si="81"/>
        <v>15148208</v>
      </c>
      <c r="BS437">
        <f t="shared" si="81"/>
        <v>16128000</v>
      </c>
      <c r="BT437">
        <f t="shared" si="81"/>
        <v>346244776</v>
      </c>
      <c r="BV437">
        <f t="shared" si="82"/>
        <v>15148208</v>
      </c>
      <c r="BW437">
        <f t="shared" si="82"/>
        <v>16128000</v>
      </c>
      <c r="BX437">
        <f t="shared" si="82"/>
        <v>346244776</v>
      </c>
      <c r="BZ437">
        <f t="shared" si="83"/>
        <v>15148208</v>
      </c>
      <c r="CA437">
        <f t="shared" si="83"/>
        <v>16128000</v>
      </c>
      <c r="CB437">
        <f t="shared" si="83"/>
        <v>346244776</v>
      </c>
      <c r="CD437">
        <f t="shared" si="84"/>
        <v>15148208</v>
      </c>
      <c r="CE437">
        <f t="shared" si="84"/>
        <v>16128000</v>
      </c>
      <c r="CF437">
        <f t="shared" si="84"/>
        <v>346244776</v>
      </c>
      <c r="CH437" t="str">
        <f t="shared" si="89"/>
        <v>{{5,1,1,15148208,0}|</v>
      </c>
      <c r="CI437" t="str">
        <f t="shared" si="89"/>
        <v>{5,1,2,16128000,0}|</v>
      </c>
      <c r="CJ437" t="str">
        <f t="shared" si="89"/>
        <v>{5,1,3,346244776,3}}</v>
      </c>
      <c r="CK437" t="str">
        <f t="shared" si="89"/>
        <v/>
      </c>
      <c r="CL437" t="str">
        <f t="shared" si="89"/>
        <v>{{5,1,1,15148208,0}|</v>
      </c>
      <c r="CM437" t="str">
        <f t="shared" si="89"/>
        <v>{5,1,2,16128000,0}|</v>
      </c>
      <c r="CN437" t="str">
        <f t="shared" si="89"/>
        <v>{5,1,3,346244776,3}}</v>
      </c>
      <c r="CO437" t="str">
        <f t="shared" si="89"/>
        <v/>
      </c>
      <c r="CP437" t="str">
        <f t="shared" si="89"/>
        <v>{{5,1,1,15148208,0}|</v>
      </c>
      <c r="CQ437" t="str">
        <f t="shared" si="89"/>
        <v>{5,1,2,16128000,0}|</v>
      </c>
      <c r="CR437" t="str">
        <f t="shared" si="89"/>
        <v>{5,1,3,346244776,3}}</v>
      </c>
      <c r="CS437" t="str">
        <f t="shared" si="89"/>
        <v/>
      </c>
      <c r="CT437" t="str">
        <f t="shared" si="89"/>
        <v>{{5,1,1,15148208,0}|</v>
      </c>
      <c r="CU437" t="str">
        <f t="shared" si="89"/>
        <v>{5,1,2,16128000,0}|</v>
      </c>
      <c r="CV437" t="str">
        <f t="shared" si="89"/>
        <v>{5,1,3,346244776,3}}</v>
      </c>
    </row>
    <row r="438" spans="50:100" x14ac:dyDescent="0.15">
      <c r="AX438">
        <v>432</v>
      </c>
      <c r="AZ438">
        <f t="shared" si="90"/>
        <v>3</v>
      </c>
      <c r="BA438">
        <f t="shared" si="90"/>
        <v>0.6</v>
      </c>
      <c r="BB438">
        <f t="shared" si="90"/>
        <v>1.5</v>
      </c>
      <c r="BC438">
        <f t="shared" si="90"/>
        <v>0.75</v>
      </c>
      <c r="BE438">
        <v>500</v>
      </c>
      <c r="BF438">
        <v>500</v>
      </c>
      <c r="BG438">
        <v>500</v>
      </c>
      <c r="BH438">
        <v>500</v>
      </c>
      <c r="BN438">
        <f>'sheet1 (2)'!Y437</f>
        <v>9137014</v>
      </c>
      <c r="BO438">
        <f>'sheet1 (2)'!Z437</f>
        <v>2128000</v>
      </c>
      <c r="BP438">
        <f>'sheet1 (2)'!AA437</f>
        <v>45685073</v>
      </c>
      <c r="BR438">
        <f t="shared" si="81"/>
        <v>913701</v>
      </c>
      <c r="BS438">
        <f t="shared" si="81"/>
        <v>212800</v>
      </c>
      <c r="BT438">
        <f t="shared" si="81"/>
        <v>4568507</v>
      </c>
      <c r="BV438">
        <f t="shared" si="82"/>
        <v>913701</v>
      </c>
      <c r="BW438">
        <f t="shared" si="82"/>
        <v>212800</v>
      </c>
      <c r="BX438">
        <f t="shared" si="82"/>
        <v>4568507</v>
      </c>
      <c r="BZ438">
        <f t="shared" si="83"/>
        <v>913701</v>
      </c>
      <c r="CA438">
        <f t="shared" si="83"/>
        <v>212800</v>
      </c>
      <c r="CB438">
        <f t="shared" si="83"/>
        <v>4568507</v>
      </c>
      <c r="CD438">
        <f t="shared" si="84"/>
        <v>913701</v>
      </c>
      <c r="CE438">
        <f t="shared" si="84"/>
        <v>212800</v>
      </c>
      <c r="CF438">
        <f t="shared" si="84"/>
        <v>4568507</v>
      </c>
      <c r="CH438" t="str">
        <f t="shared" si="89"/>
        <v>{{5,1,1,913701,0}|</v>
      </c>
      <c r="CI438" t="str">
        <f t="shared" si="89"/>
        <v>{5,1,2,212800,0}|</v>
      </c>
      <c r="CJ438" t="str">
        <f t="shared" si="89"/>
        <v>{5,1,3,4568507,3}}</v>
      </c>
      <c r="CK438" t="str">
        <f t="shared" si="89"/>
        <v/>
      </c>
      <c r="CL438" t="str">
        <f t="shared" si="89"/>
        <v>{{5,1,1,913701,0}|</v>
      </c>
      <c r="CM438" t="str">
        <f t="shared" si="89"/>
        <v>{5,1,2,212800,0}|</v>
      </c>
      <c r="CN438" t="str">
        <f t="shared" si="89"/>
        <v>{5,1,3,4568507,3}}</v>
      </c>
      <c r="CO438" t="str">
        <f t="shared" si="89"/>
        <v/>
      </c>
      <c r="CP438" t="str">
        <f t="shared" si="89"/>
        <v>{{5,1,1,913701,0}|</v>
      </c>
      <c r="CQ438" t="str">
        <f t="shared" si="89"/>
        <v>{5,1,2,212800,0}|</v>
      </c>
      <c r="CR438" t="str">
        <f t="shared" si="89"/>
        <v>{5,1,3,4568507,3}}</v>
      </c>
      <c r="CS438" t="str">
        <f t="shared" si="89"/>
        <v/>
      </c>
      <c r="CT438" t="str">
        <f t="shared" si="89"/>
        <v>{{5,1,1,913701,0}|</v>
      </c>
      <c r="CU438" t="str">
        <f t="shared" si="89"/>
        <v>{5,1,2,212800,0}|</v>
      </c>
      <c r="CV438" t="str">
        <f t="shared" si="89"/>
        <v>{5,1,3,4568507,3}}</v>
      </c>
    </row>
    <row r="439" spans="50:100" x14ac:dyDescent="0.15">
      <c r="AX439">
        <v>433</v>
      </c>
      <c r="AZ439">
        <f t="shared" si="90"/>
        <v>1.5</v>
      </c>
      <c r="BA439">
        <f t="shared" si="90"/>
        <v>1</v>
      </c>
      <c r="BB439">
        <f t="shared" si="90"/>
        <v>0.75</v>
      </c>
      <c r="BC439">
        <f t="shared" si="90"/>
        <v>1</v>
      </c>
      <c r="BE439">
        <v>500</v>
      </c>
      <c r="BF439">
        <v>500</v>
      </c>
      <c r="BG439">
        <v>500</v>
      </c>
      <c r="BH439">
        <v>500</v>
      </c>
      <c r="BN439">
        <f>'sheet1 (2)'!Y438</f>
        <v>11349134</v>
      </c>
      <c r="BO439">
        <f>'sheet1 (2)'!Z438</f>
        <v>2016000</v>
      </c>
      <c r="BP439">
        <f>'sheet1 (2)'!AA438</f>
        <v>43280596</v>
      </c>
      <c r="BR439">
        <f t="shared" si="81"/>
        <v>1134913</v>
      </c>
      <c r="BS439">
        <f t="shared" si="81"/>
        <v>201600</v>
      </c>
      <c r="BT439">
        <f t="shared" si="81"/>
        <v>4328059</v>
      </c>
      <c r="BV439">
        <f t="shared" si="82"/>
        <v>1134913</v>
      </c>
      <c r="BW439">
        <f t="shared" si="82"/>
        <v>201600</v>
      </c>
      <c r="BX439">
        <f t="shared" si="82"/>
        <v>4328059</v>
      </c>
      <c r="BZ439">
        <f t="shared" si="83"/>
        <v>1134913</v>
      </c>
      <c r="CA439">
        <f t="shared" si="83"/>
        <v>201600</v>
      </c>
      <c r="CB439">
        <f t="shared" si="83"/>
        <v>4328059</v>
      </c>
      <c r="CD439">
        <f t="shared" si="84"/>
        <v>1134913</v>
      </c>
      <c r="CE439">
        <f t="shared" si="84"/>
        <v>201600</v>
      </c>
      <c r="CF439">
        <f t="shared" si="84"/>
        <v>4328059</v>
      </c>
      <c r="CH439" t="str">
        <f t="shared" si="89"/>
        <v>{{5,1,1,1134913,0}|</v>
      </c>
      <c r="CI439" t="str">
        <f t="shared" si="89"/>
        <v>{5,1,2,201600,0}|</v>
      </c>
      <c r="CJ439" t="str">
        <f t="shared" si="89"/>
        <v>{5,1,3,4328059,3}}</v>
      </c>
      <c r="CK439" t="str">
        <f t="shared" si="89"/>
        <v/>
      </c>
      <c r="CL439" t="str">
        <f t="shared" si="89"/>
        <v>{{5,1,1,1134913,0}|</v>
      </c>
      <c r="CM439" t="str">
        <f t="shared" si="89"/>
        <v>{5,1,2,201600,0}|</v>
      </c>
      <c r="CN439" t="str">
        <f t="shared" si="89"/>
        <v>{5,1,3,4328059,3}}</v>
      </c>
      <c r="CO439" t="str">
        <f t="shared" si="89"/>
        <v/>
      </c>
      <c r="CP439" t="str">
        <f t="shared" si="89"/>
        <v>{{5,1,1,1134913,0}|</v>
      </c>
      <c r="CQ439" t="str">
        <f t="shared" si="89"/>
        <v>{5,1,2,201600,0}|</v>
      </c>
      <c r="CR439" t="str">
        <f t="shared" si="89"/>
        <v>{5,1,3,4328059,3}}</v>
      </c>
      <c r="CS439" t="str">
        <f t="shared" si="89"/>
        <v/>
      </c>
      <c r="CT439" t="str">
        <f t="shared" si="89"/>
        <v>{{5,1,1,1134913,0}|</v>
      </c>
      <c r="CU439" t="str">
        <f t="shared" si="89"/>
        <v>{5,1,2,201600,0}|</v>
      </c>
      <c r="CV439" t="str">
        <f t="shared" si="89"/>
        <v>{5,1,3,4328059,3}}</v>
      </c>
    </row>
    <row r="440" spans="50:100" x14ac:dyDescent="0.15">
      <c r="AX440">
        <v>434</v>
      </c>
      <c r="AZ440">
        <f t="shared" si="90"/>
        <v>3</v>
      </c>
      <c r="BA440">
        <f t="shared" si="90"/>
        <v>0.5</v>
      </c>
      <c r="BB440">
        <f t="shared" si="90"/>
        <v>1.5</v>
      </c>
      <c r="BC440">
        <f t="shared" si="90"/>
        <v>1</v>
      </c>
      <c r="BE440">
        <v>500</v>
      </c>
      <c r="BF440">
        <v>500</v>
      </c>
      <c r="BG440">
        <v>500</v>
      </c>
      <c r="BH440">
        <v>500</v>
      </c>
      <c r="BN440">
        <f>'sheet1 (2)'!Y439</f>
        <v>20215645</v>
      </c>
      <c r="BO440">
        <f>'sheet1 (2)'!Z439</f>
        <v>3112200</v>
      </c>
      <c r="BP440">
        <f>'sheet1 (2)'!AA439</f>
        <v>66814420</v>
      </c>
      <c r="BR440">
        <f t="shared" si="81"/>
        <v>2021564</v>
      </c>
      <c r="BS440">
        <f t="shared" si="81"/>
        <v>311220</v>
      </c>
      <c r="BT440">
        <f t="shared" si="81"/>
        <v>6681442</v>
      </c>
      <c r="BV440">
        <f t="shared" si="82"/>
        <v>2021564</v>
      </c>
      <c r="BW440">
        <f t="shared" si="82"/>
        <v>311220</v>
      </c>
      <c r="BX440">
        <f t="shared" si="82"/>
        <v>6681442</v>
      </c>
      <c r="BZ440">
        <f t="shared" si="83"/>
        <v>2021564</v>
      </c>
      <c r="CA440">
        <f t="shared" si="83"/>
        <v>311220</v>
      </c>
      <c r="CB440">
        <f t="shared" si="83"/>
        <v>6681442</v>
      </c>
      <c r="CD440">
        <f t="shared" si="84"/>
        <v>2021564</v>
      </c>
      <c r="CE440">
        <f t="shared" si="84"/>
        <v>311220</v>
      </c>
      <c r="CF440">
        <f t="shared" si="84"/>
        <v>6681442</v>
      </c>
      <c r="CH440" t="str">
        <f t="shared" si="89"/>
        <v>{{5,1,1,2021564,0}|</v>
      </c>
      <c r="CI440" t="str">
        <f t="shared" si="89"/>
        <v>{5,1,2,311220,0}|</v>
      </c>
      <c r="CJ440" t="str">
        <f t="shared" si="89"/>
        <v>{5,1,3,6681442,3}}</v>
      </c>
      <c r="CK440" t="str">
        <f t="shared" si="89"/>
        <v/>
      </c>
      <c r="CL440" t="str">
        <f t="shared" si="89"/>
        <v>{{5,1,1,2021564,0}|</v>
      </c>
      <c r="CM440" t="str">
        <f t="shared" si="89"/>
        <v>{5,1,2,311220,0}|</v>
      </c>
      <c r="CN440" t="str">
        <f t="shared" si="89"/>
        <v>{5,1,3,6681442,3}}</v>
      </c>
      <c r="CO440" t="str">
        <f t="shared" si="89"/>
        <v/>
      </c>
      <c r="CP440" t="str">
        <f t="shared" si="89"/>
        <v>{{5,1,1,2021564,0}|</v>
      </c>
      <c r="CQ440" t="str">
        <f t="shared" si="89"/>
        <v>{5,1,2,311220,0}|</v>
      </c>
      <c r="CR440" t="str">
        <f t="shared" si="89"/>
        <v>{5,1,3,6681442,3}}</v>
      </c>
      <c r="CS440" t="str">
        <f t="shared" si="89"/>
        <v/>
      </c>
      <c r="CT440" t="str">
        <f t="shared" si="89"/>
        <v>{{5,1,1,2021564,0}|</v>
      </c>
      <c r="CU440" t="str">
        <f t="shared" si="89"/>
        <v>{5,1,2,311220,0}|</v>
      </c>
      <c r="CV440" t="str">
        <f t="shared" si="89"/>
        <v>{5,1,3,6681442,3}}</v>
      </c>
    </row>
    <row r="441" spans="50:100" x14ac:dyDescent="0.15">
      <c r="AX441">
        <v>435</v>
      </c>
      <c r="AZ441">
        <f t="shared" si="90"/>
        <v>1.5</v>
      </c>
      <c r="BA441">
        <f t="shared" si="90"/>
        <v>1</v>
      </c>
      <c r="BB441">
        <f t="shared" si="90"/>
        <v>0.75</v>
      </c>
      <c r="BC441">
        <f t="shared" si="90"/>
        <v>1</v>
      </c>
      <c r="BE441">
        <v>500</v>
      </c>
      <c r="BF441">
        <v>500</v>
      </c>
      <c r="BG441">
        <v>500</v>
      </c>
      <c r="BH441">
        <v>500</v>
      </c>
      <c r="BN441">
        <f>'sheet1 (2)'!Y440</f>
        <v>33470328</v>
      </c>
      <c r="BO441">
        <f>'sheet1 (2)'!Z440</f>
        <v>26611200</v>
      </c>
      <c r="BP441">
        <f>'sheet1 (2)'!AA440</f>
        <v>571303879</v>
      </c>
      <c r="BR441">
        <f t="shared" si="81"/>
        <v>3347032</v>
      </c>
      <c r="BS441">
        <f t="shared" si="81"/>
        <v>2661120</v>
      </c>
      <c r="BT441">
        <f t="shared" si="81"/>
        <v>57130387</v>
      </c>
      <c r="BV441">
        <f t="shared" si="82"/>
        <v>3347032</v>
      </c>
      <c r="BW441">
        <f t="shared" si="82"/>
        <v>2661120</v>
      </c>
      <c r="BX441">
        <f t="shared" si="82"/>
        <v>57130387</v>
      </c>
      <c r="BZ441">
        <f t="shared" si="83"/>
        <v>3347032</v>
      </c>
      <c r="CA441">
        <f t="shared" si="83"/>
        <v>2661120</v>
      </c>
      <c r="CB441">
        <f t="shared" si="83"/>
        <v>57130387</v>
      </c>
      <c r="CD441">
        <f t="shared" si="84"/>
        <v>3347032</v>
      </c>
      <c r="CE441">
        <f t="shared" si="84"/>
        <v>2661120</v>
      </c>
      <c r="CF441">
        <f t="shared" si="84"/>
        <v>57130387</v>
      </c>
      <c r="CH441" t="str">
        <f t="shared" si="89"/>
        <v>{{5,1,1,3347032,0}|</v>
      </c>
      <c r="CI441" t="str">
        <f t="shared" si="89"/>
        <v>{5,1,2,2661120,0}|</v>
      </c>
      <c r="CJ441" t="str">
        <f t="shared" si="89"/>
        <v>{5,1,3,57130387,3}}</v>
      </c>
      <c r="CK441" t="str">
        <f t="shared" si="89"/>
        <v/>
      </c>
      <c r="CL441" t="str">
        <f t="shared" si="89"/>
        <v>{{5,1,1,3347032,0}|</v>
      </c>
      <c r="CM441" t="str">
        <f t="shared" si="89"/>
        <v>{5,1,2,2661120,0}|</v>
      </c>
      <c r="CN441" t="str">
        <f t="shared" si="89"/>
        <v>{5,1,3,57130387,3}}</v>
      </c>
      <c r="CO441" t="str">
        <f t="shared" si="89"/>
        <v/>
      </c>
      <c r="CP441" t="str">
        <f t="shared" si="89"/>
        <v>{{5,1,1,3347032,0}|</v>
      </c>
      <c r="CQ441" t="str">
        <f t="shared" si="89"/>
        <v>{5,1,2,2661120,0}|</v>
      </c>
      <c r="CR441" t="str">
        <f t="shared" si="89"/>
        <v>{5,1,3,57130387,3}}</v>
      </c>
      <c r="CS441" t="str">
        <f t="shared" si="89"/>
        <v/>
      </c>
      <c r="CT441" t="str">
        <f t="shared" si="89"/>
        <v>{{5,1,1,3347032,0}|</v>
      </c>
      <c r="CU441" t="str">
        <f t="shared" si="89"/>
        <v>{5,1,2,2661120,0}|</v>
      </c>
      <c r="CV441" t="str">
        <f t="shared" si="89"/>
        <v>{5,1,3,57130387,3}}</v>
      </c>
    </row>
    <row r="442" spans="50:100" x14ac:dyDescent="0.15">
      <c r="AX442">
        <v>436</v>
      </c>
      <c r="AZ442">
        <f t="shared" si="90"/>
        <v>1.5</v>
      </c>
      <c r="BA442">
        <f t="shared" si="90"/>
        <v>1</v>
      </c>
      <c r="BB442">
        <f t="shared" si="90"/>
        <v>0.75</v>
      </c>
      <c r="BC442">
        <f t="shared" si="90"/>
        <v>1</v>
      </c>
      <c r="BE442">
        <v>500</v>
      </c>
      <c r="BF442">
        <v>500</v>
      </c>
      <c r="BG442">
        <v>500</v>
      </c>
      <c r="BH442">
        <v>500</v>
      </c>
      <c r="BN442">
        <f>'sheet1 (2)'!Y441</f>
        <v>45228223</v>
      </c>
      <c r="BO442">
        <f>'sheet1 (2)'!Z441</f>
        <v>27930000</v>
      </c>
      <c r="BP442">
        <f>'sheet1 (2)'!AA441</f>
        <v>599616603</v>
      </c>
      <c r="BR442">
        <f t="shared" si="81"/>
        <v>4522822</v>
      </c>
      <c r="BS442">
        <f t="shared" si="81"/>
        <v>2793000</v>
      </c>
      <c r="BT442">
        <f t="shared" si="81"/>
        <v>59961660</v>
      </c>
      <c r="BV442">
        <f t="shared" si="82"/>
        <v>4522822</v>
      </c>
      <c r="BW442">
        <f t="shared" si="82"/>
        <v>2793000</v>
      </c>
      <c r="BX442">
        <f t="shared" si="82"/>
        <v>59961660</v>
      </c>
      <c r="BZ442">
        <f t="shared" si="83"/>
        <v>4522822</v>
      </c>
      <c r="CA442">
        <f t="shared" si="83"/>
        <v>2793000</v>
      </c>
      <c r="CB442">
        <f t="shared" si="83"/>
        <v>59961660</v>
      </c>
      <c r="CD442">
        <f t="shared" si="84"/>
        <v>4522822</v>
      </c>
      <c r="CE442">
        <f t="shared" si="84"/>
        <v>2793000</v>
      </c>
      <c r="CF442">
        <f t="shared" si="84"/>
        <v>59961660</v>
      </c>
      <c r="CH442" t="str">
        <f t="shared" si="89"/>
        <v>{{5,1,1,4522822,0}|</v>
      </c>
      <c r="CI442" t="str">
        <f t="shared" si="89"/>
        <v>{5,1,2,2793000,0}|</v>
      </c>
      <c r="CJ442" t="str">
        <f t="shared" si="89"/>
        <v>{5,1,3,59961660,3}}</v>
      </c>
      <c r="CK442" t="str">
        <f t="shared" si="89"/>
        <v/>
      </c>
      <c r="CL442" t="str">
        <f t="shared" si="89"/>
        <v>{{5,1,1,4522822,0}|</v>
      </c>
      <c r="CM442" t="str">
        <f t="shared" si="89"/>
        <v>{5,1,2,2793000,0}|</v>
      </c>
      <c r="CN442" t="str">
        <f t="shared" si="89"/>
        <v>{5,1,3,59961660,3}}</v>
      </c>
      <c r="CO442" t="str">
        <f t="shared" si="89"/>
        <v/>
      </c>
      <c r="CP442" t="str">
        <f t="shared" si="89"/>
        <v>{{5,1,1,4522822,0}|</v>
      </c>
      <c r="CQ442" t="str">
        <f t="shared" si="89"/>
        <v>{5,1,2,2793000,0}|</v>
      </c>
      <c r="CR442" t="str">
        <f t="shared" si="89"/>
        <v>{5,1,3,59961660,3}}</v>
      </c>
      <c r="CS442" t="str">
        <f t="shared" si="89"/>
        <v/>
      </c>
      <c r="CT442" t="str">
        <f t="shared" si="89"/>
        <v>{{5,1,1,4522822,0}|</v>
      </c>
      <c r="CU442" t="str">
        <f t="shared" si="89"/>
        <v>{5,1,2,2793000,0}|</v>
      </c>
      <c r="CV442" t="str">
        <f t="shared" si="89"/>
        <v>{5,1,3,59961660,3}}</v>
      </c>
    </row>
    <row r="443" spans="50:100" x14ac:dyDescent="0.15">
      <c r="AX443">
        <v>437</v>
      </c>
      <c r="AZ443">
        <f t="shared" si="90"/>
        <v>1</v>
      </c>
      <c r="BA443">
        <f t="shared" si="90"/>
        <v>0.5</v>
      </c>
      <c r="BB443">
        <f t="shared" si="90"/>
        <v>1.5</v>
      </c>
      <c r="BC443">
        <f t="shared" si="90"/>
        <v>3</v>
      </c>
      <c r="BE443">
        <v>500</v>
      </c>
      <c r="BF443">
        <v>500</v>
      </c>
      <c r="BG443">
        <v>500</v>
      </c>
      <c r="BH443">
        <v>500</v>
      </c>
      <c r="BN443">
        <f>'sheet1 (2)'!Y442</f>
        <v>97056738</v>
      </c>
      <c r="BO443">
        <f>'sheet1 (2)'!Z442</f>
        <v>168896000</v>
      </c>
      <c r="BP443">
        <f>'sheet1 (2)'!AA442</f>
        <v>3625952238</v>
      </c>
      <c r="BR443">
        <f t="shared" si="81"/>
        <v>9705673</v>
      </c>
      <c r="BS443">
        <f t="shared" si="81"/>
        <v>16889600</v>
      </c>
      <c r="BT443">
        <f t="shared" si="81"/>
        <v>362595223</v>
      </c>
      <c r="BV443">
        <f t="shared" si="82"/>
        <v>9705673</v>
      </c>
      <c r="BW443">
        <f t="shared" si="82"/>
        <v>16889600</v>
      </c>
      <c r="BX443">
        <f t="shared" si="82"/>
        <v>362595223</v>
      </c>
      <c r="BZ443">
        <f t="shared" si="83"/>
        <v>9705673</v>
      </c>
      <c r="CA443">
        <f t="shared" si="83"/>
        <v>16889600</v>
      </c>
      <c r="CB443">
        <f t="shared" si="83"/>
        <v>362595223</v>
      </c>
      <c r="CD443">
        <f t="shared" si="84"/>
        <v>9705673</v>
      </c>
      <c r="CE443">
        <f t="shared" si="84"/>
        <v>16889600</v>
      </c>
      <c r="CF443">
        <f t="shared" si="84"/>
        <v>362595223</v>
      </c>
      <c r="CH443" t="str">
        <f t="shared" si="89"/>
        <v>{{5,1,1,9705673,0}|</v>
      </c>
      <c r="CI443" t="str">
        <f t="shared" si="89"/>
        <v>{5,1,2,16889600,0}|</v>
      </c>
      <c r="CJ443" t="str">
        <f t="shared" si="89"/>
        <v>{5,1,3,362595223,3}}</v>
      </c>
      <c r="CK443" t="str">
        <f t="shared" si="89"/>
        <v/>
      </c>
      <c r="CL443" t="str">
        <f t="shared" si="89"/>
        <v>{{5,1,1,9705673,0}|</v>
      </c>
      <c r="CM443" t="str">
        <f t="shared" si="89"/>
        <v>{5,1,2,16889600,0}|</v>
      </c>
      <c r="CN443" t="str">
        <f t="shared" si="89"/>
        <v>{5,1,3,362595223,3}}</v>
      </c>
      <c r="CO443" t="str">
        <f t="shared" si="89"/>
        <v/>
      </c>
      <c r="CP443" t="str">
        <f t="shared" si="89"/>
        <v>{{5,1,1,9705673,0}|</v>
      </c>
      <c r="CQ443" t="str">
        <f t="shared" si="89"/>
        <v>{5,1,2,16889600,0}|</v>
      </c>
      <c r="CR443" t="str">
        <f t="shared" si="89"/>
        <v>{5,1,3,362595223,3}}</v>
      </c>
      <c r="CS443" t="str">
        <f t="shared" si="89"/>
        <v/>
      </c>
      <c r="CT443" t="str">
        <f t="shared" si="89"/>
        <v>{{5,1,1,9705673,0}|</v>
      </c>
      <c r="CU443" t="str">
        <f t="shared" si="89"/>
        <v>{5,1,2,16889600,0}|</v>
      </c>
      <c r="CV443" t="str">
        <f t="shared" si="89"/>
        <v>{5,1,3,362595223,3}}</v>
      </c>
    </row>
    <row r="444" spans="50:100" x14ac:dyDescent="0.15">
      <c r="AX444">
        <v>438</v>
      </c>
      <c r="AZ444">
        <f t="shared" si="90"/>
        <v>1.5</v>
      </c>
      <c r="BA444">
        <f t="shared" si="90"/>
        <v>1.5</v>
      </c>
      <c r="BB444">
        <f t="shared" si="90"/>
        <v>0.6</v>
      </c>
      <c r="BC444">
        <f t="shared" si="90"/>
        <v>1</v>
      </c>
      <c r="BE444">
        <v>500</v>
      </c>
      <c r="BF444">
        <v>500</v>
      </c>
      <c r="BG444">
        <v>500</v>
      </c>
      <c r="BH444">
        <v>500</v>
      </c>
      <c r="BN444">
        <f>'sheet1 (2)'!Y443</f>
        <v>103296358</v>
      </c>
      <c r="BO444">
        <f>'sheet1 (2)'!Z443</f>
        <v>201600000</v>
      </c>
      <c r="BP444">
        <f>'sheet1 (2)'!AA443</f>
        <v>4328059701</v>
      </c>
      <c r="BR444">
        <f t="shared" si="81"/>
        <v>10329635</v>
      </c>
      <c r="BS444">
        <f t="shared" si="81"/>
        <v>20160000</v>
      </c>
      <c r="BT444">
        <f t="shared" si="81"/>
        <v>432805970</v>
      </c>
      <c r="BV444">
        <f t="shared" si="82"/>
        <v>10329635</v>
      </c>
      <c r="BW444">
        <f t="shared" si="82"/>
        <v>20160000</v>
      </c>
      <c r="BX444">
        <f t="shared" si="82"/>
        <v>432805970</v>
      </c>
      <c r="BZ444">
        <f t="shared" si="83"/>
        <v>10329635</v>
      </c>
      <c r="CA444">
        <f t="shared" si="83"/>
        <v>20160000</v>
      </c>
      <c r="CB444">
        <f t="shared" si="83"/>
        <v>432805970</v>
      </c>
      <c r="CD444">
        <f t="shared" si="84"/>
        <v>10329635</v>
      </c>
      <c r="CE444">
        <f t="shared" si="84"/>
        <v>20160000</v>
      </c>
      <c r="CF444">
        <f t="shared" si="84"/>
        <v>432805970</v>
      </c>
      <c r="CH444" t="str">
        <f t="shared" si="89"/>
        <v>{{5,1,1,10329635,0}|</v>
      </c>
      <c r="CI444" t="str">
        <f t="shared" si="89"/>
        <v>{5,1,2,20160000,0}|</v>
      </c>
      <c r="CJ444" t="str">
        <f t="shared" si="89"/>
        <v>{5,1,3,432805970,3}}</v>
      </c>
      <c r="CK444" t="str">
        <f t="shared" si="89"/>
        <v/>
      </c>
      <c r="CL444" t="str">
        <f t="shared" si="89"/>
        <v>{{5,1,1,10329635,0}|</v>
      </c>
      <c r="CM444" t="str">
        <f t="shared" si="89"/>
        <v>{5,1,2,20160000,0}|</v>
      </c>
      <c r="CN444" t="str">
        <f t="shared" si="89"/>
        <v>{5,1,3,432805970,3}}</v>
      </c>
      <c r="CO444" t="str">
        <f t="shared" si="89"/>
        <v/>
      </c>
      <c r="CP444" t="str">
        <f t="shared" si="89"/>
        <v>{{5,1,1,10329635,0}|</v>
      </c>
      <c r="CQ444" t="str">
        <f t="shared" si="89"/>
        <v>{5,1,2,20160000,0}|</v>
      </c>
      <c r="CR444" t="str">
        <f t="shared" si="89"/>
        <v>{5,1,3,432805970,3}}</v>
      </c>
      <c r="CS444" t="str">
        <f t="shared" si="89"/>
        <v/>
      </c>
      <c r="CT444" t="str">
        <f t="shared" si="89"/>
        <v>{{5,1,1,10329635,0}|</v>
      </c>
      <c r="CU444" t="str">
        <f t="shared" si="89"/>
        <v>{5,1,2,20160000,0}|</v>
      </c>
      <c r="CV444" t="str">
        <f t="shared" si="89"/>
        <v>{5,1,3,432805970,3}}</v>
      </c>
    </row>
    <row r="445" spans="50:100" x14ac:dyDescent="0.15">
      <c r="AX445">
        <v>439</v>
      </c>
      <c r="AZ445">
        <f t="shared" si="90"/>
        <v>3</v>
      </c>
      <c r="BA445">
        <f t="shared" si="90"/>
        <v>0.42857142857142855</v>
      </c>
      <c r="BB445">
        <f t="shared" si="90"/>
        <v>1</v>
      </c>
      <c r="BC445">
        <f t="shared" si="90"/>
        <v>3</v>
      </c>
      <c r="BE445">
        <v>500</v>
      </c>
      <c r="BF445">
        <v>500</v>
      </c>
      <c r="BG445">
        <v>500</v>
      </c>
      <c r="BH445">
        <v>500</v>
      </c>
      <c r="BN445">
        <f>'sheet1 (2)'!Y444</f>
        <v>102229370</v>
      </c>
      <c r="BO445">
        <f>'sheet1 (2)'!Z444</f>
        <v>233275000</v>
      </c>
      <c r="BP445">
        <f>'sheet1 (2)'!AA444</f>
        <v>5008076025</v>
      </c>
      <c r="BR445">
        <f t="shared" si="81"/>
        <v>10222937</v>
      </c>
      <c r="BS445">
        <f t="shared" si="81"/>
        <v>23327500</v>
      </c>
      <c r="BT445">
        <f t="shared" si="81"/>
        <v>500807602</v>
      </c>
      <c r="BV445">
        <f t="shared" si="82"/>
        <v>10222937</v>
      </c>
      <c r="BW445">
        <f t="shared" si="82"/>
        <v>23327500</v>
      </c>
      <c r="BX445">
        <f t="shared" si="82"/>
        <v>500807602</v>
      </c>
      <c r="BZ445">
        <f t="shared" si="83"/>
        <v>10222937</v>
      </c>
      <c r="CA445">
        <f t="shared" si="83"/>
        <v>23327500</v>
      </c>
      <c r="CB445">
        <f t="shared" si="83"/>
        <v>500807602</v>
      </c>
      <c r="CD445">
        <f t="shared" si="84"/>
        <v>10222937</v>
      </c>
      <c r="CE445">
        <f t="shared" si="84"/>
        <v>23327500</v>
      </c>
      <c r="CF445">
        <f t="shared" si="84"/>
        <v>500807602</v>
      </c>
      <c r="CH445" t="str">
        <f t="shared" si="89"/>
        <v>{{5,1,1,10222937,0}|</v>
      </c>
      <c r="CI445" t="str">
        <f t="shared" si="89"/>
        <v>{5,1,2,23327500,0}|</v>
      </c>
      <c r="CJ445" t="str">
        <f t="shared" si="89"/>
        <v>{5,1,3,500807602,3}}</v>
      </c>
      <c r="CK445" t="str">
        <f t="shared" si="89"/>
        <v/>
      </c>
      <c r="CL445" t="str">
        <f t="shared" si="89"/>
        <v>{{5,1,1,10222937,0}|</v>
      </c>
      <c r="CM445" t="str">
        <f t="shared" si="89"/>
        <v>{5,1,2,23327500,0}|</v>
      </c>
      <c r="CN445" t="str">
        <f t="shared" si="89"/>
        <v>{5,1,3,500807602,3}}</v>
      </c>
      <c r="CO445" t="str">
        <f t="shared" si="89"/>
        <v/>
      </c>
      <c r="CP445" t="str">
        <f t="shared" si="89"/>
        <v>{{5,1,1,10222937,0}|</v>
      </c>
      <c r="CQ445" t="str">
        <f t="shared" si="89"/>
        <v>{5,1,2,23327500,0}|</v>
      </c>
      <c r="CR445" t="str">
        <f t="shared" si="89"/>
        <v>{5,1,3,500807602,3}}</v>
      </c>
      <c r="CS445" t="str">
        <f t="shared" si="89"/>
        <v/>
      </c>
      <c r="CT445" t="str">
        <f t="shared" si="89"/>
        <v>{{5,1,1,10222937,0}|</v>
      </c>
      <c r="CU445" t="str">
        <f t="shared" si="89"/>
        <v>{5,1,2,23327500,0}|</v>
      </c>
      <c r="CV445" t="str">
        <f t="shared" si="89"/>
        <v>{5,1,3,500807602,3}}</v>
      </c>
    </row>
    <row r="446" spans="50:100" x14ac:dyDescent="0.15">
      <c r="AX446">
        <v>440</v>
      </c>
      <c r="AZ446">
        <f t="shared" si="90"/>
        <v>1.5</v>
      </c>
      <c r="BA446">
        <f t="shared" si="90"/>
        <v>1</v>
      </c>
      <c r="BB446">
        <f t="shared" si="90"/>
        <v>0.75</v>
      </c>
      <c r="BC446">
        <f t="shared" si="90"/>
        <v>1</v>
      </c>
      <c r="BE446">
        <v>500</v>
      </c>
      <c r="BF446">
        <v>500</v>
      </c>
      <c r="BG446">
        <v>500</v>
      </c>
      <c r="BH446">
        <v>500</v>
      </c>
      <c r="BN446">
        <f>'sheet1 (2)'!Y445</f>
        <v>156242954</v>
      </c>
      <c r="BO446">
        <f>'sheet1 (2)'!Z445</f>
        <v>255360000</v>
      </c>
      <c r="BP446">
        <f>'sheet1 (2)'!AA445</f>
        <v>5482208954</v>
      </c>
      <c r="BR446">
        <f t="shared" si="81"/>
        <v>15624295</v>
      </c>
      <c r="BS446">
        <f t="shared" si="81"/>
        <v>25536000</v>
      </c>
      <c r="BT446">
        <f t="shared" si="81"/>
        <v>548220895</v>
      </c>
      <c r="BV446">
        <f t="shared" si="82"/>
        <v>15624295</v>
      </c>
      <c r="BW446">
        <f t="shared" si="82"/>
        <v>25536000</v>
      </c>
      <c r="BX446">
        <f t="shared" si="82"/>
        <v>548220895</v>
      </c>
      <c r="BZ446">
        <f t="shared" si="83"/>
        <v>15624295</v>
      </c>
      <c r="CA446">
        <f t="shared" si="83"/>
        <v>25536000</v>
      </c>
      <c r="CB446">
        <f t="shared" si="83"/>
        <v>548220895</v>
      </c>
      <c r="CD446">
        <f t="shared" si="84"/>
        <v>15624295</v>
      </c>
      <c r="CE446">
        <f t="shared" si="84"/>
        <v>25536000</v>
      </c>
      <c r="CF446">
        <f t="shared" si="84"/>
        <v>548220895</v>
      </c>
      <c r="CH446" t="str">
        <f t="shared" si="89"/>
        <v>{{5,1,1,15624295,0}|</v>
      </c>
      <c r="CI446" t="str">
        <f t="shared" si="89"/>
        <v>{5,1,2,25536000,0}|</v>
      </c>
      <c r="CJ446" t="str">
        <f t="shared" si="89"/>
        <v>{5,1,3,548220895,3}}</v>
      </c>
      <c r="CK446" t="str">
        <f t="shared" si="89"/>
        <v/>
      </c>
      <c r="CL446" t="str">
        <f t="shared" si="89"/>
        <v>{{5,1,1,15624295,0}|</v>
      </c>
      <c r="CM446" t="str">
        <f t="shared" si="89"/>
        <v>{5,1,2,25536000,0}|</v>
      </c>
      <c r="CN446" t="str">
        <f t="shared" si="89"/>
        <v>{5,1,3,548220895,3}}</v>
      </c>
      <c r="CO446" t="str">
        <f t="shared" si="89"/>
        <v/>
      </c>
      <c r="CP446" t="str">
        <f t="shared" si="89"/>
        <v>{{5,1,1,15624295,0}|</v>
      </c>
      <c r="CQ446" t="str">
        <f t="shared" si="89"/>
        <v>{5,1,2,25536000,0}|</v>
      </c>
      <c r="CR446" t="str">
        <f t="shared" si="89"/>
        <v>{5,1,3,548220895,3}}</v>
      </c>
      <c r="CS446" t="str">
        <f t="shared" si="89"/>
        <v/>
      </c>
      <c r="CT446" t="str">
        <f t="shared" si="89"/>
        <v>{{5,1,1,15624295,0}|</v>
      </c>
      <c r="CU446" t="str">
        <f t="shared" si="89"/>
        <v>{5,1,2,25536000,0}|</v>
      </c>
      <c r="CV446" t="str">
        <f t="shared" si="89"/>
        <v>{5,1,3,548220895,3}}</v>
      </c>
    </row>
    <row r="447" spans="50:100" x14ac:dyDescent="0.15">
      <c r="AX447">
        <v>441</v>
      </c>
      <c r="AZ447">
        <f t="shared" si="90"/>
        <v>0.75</v>
      </c>
      <c r="BA447">
        <f t="shared" si="90"/>
        <v>1</v>
      </c>
      <c r="BB447">
        <f t="shared" si="90"/>
        <v>1</v>
      </c>
      <c r="BC447">
        <f t="shared" si="90"/>
        <v>1.5</v>
      </c>
      <c r="BE447">
        <v>500</v>
      </c>
      <c r="BF447">
        <v>500</v>
      </c>
      <c r="BG447">
        <v>500</v>
      </c>
      <c r="BH447">
        <v>500</v>
      </c>
      <c r="BN447">
        <f>'sheet1 (2)'!Y446</f>
        <v>174204402</v>
      </c>
      <c r="BO447">
        <f>'sheet1 (2)'!Z446</f>
        <v>266112000</v>
      </c>
      <c r="BP447">
        <f>'sheet1 (2)'!AA446</f>
        <v>5713038805</v>
      </c>
      <c r="BR447">
        <f t="shared" si="81"/>
        <v>17420440</v>
      </c>
      <c r="BS447">
        <f t="shared" si="81"/>
        <v>26611200</v>
      </c>
      <c r="BT447">
        <f t="shared" si="81"/>
        <v>571303880</v>
      </c>
      <c r="BV447">
        <f t="shared" si="82"/>
        <v>17420440</v>
      </c>
      <c r="BW447">
        <f t="shared" si="82"/>
        <v>26611200</v>
      </c>
      <c r="BX447">
        <f t="shared" si="82"/>
        <v>571303880</v>
      </c>
      <c r="BZ447">
        <f t="shared" si="83"/>
        <v>17420440</v>
      </c>
      <c r="CA447">
        <f t="shared" si="83"/>
        <v>26611200</v>
      </c>
      <c r="CB447">
        <f t="shared" si="83"/>
        <v>571303880</v>
      </c>
      <c r="CD447">
        <f t="shared" si="84"/>
        <v>17420440</v>
      </c>
      <c r="CE447">
        <f t="shared" si="84"/>
        <v>26611200</v>
      </c>
      <c r="CF447">
        <f t="shared" si="84"/>
        <v>571303880</v>
      </c>
      <c r="CH447" t="str">
        <f t="shared" ref="CH447:CV463" si="91">BR$6&amp;BR447&amp;BR$5</f>
        <v>{{5,1,1,17420440,0}|</v>
      </c>
      <c r="CI447" t="str">
        <f t="shared" si="91"/>
        <v>{5,1,2,26611200,0}|</v>
      </c>
      <c r="CJ447" t="str">
        <f t="shared" si="91"/>
        <v>{5,1,3,571303880,3}}</v>
      </c>
      <c r="CK447" t="str">
        <f t="shared" si="91"/>
        <v/>
      </c>
      <c r="CL447" t="str">
        <f t="shared" si="91"/>
        <v>{{5,1,1,17420440,0}|</v>
      </c>
      <c r="CM447" t="str">
        <f t="shared" si="91"/>
        <v>{5,1,2,26611200,0}|</v>
      </c>
      <c r="CN447" t="str">
        <f t="shared" si="91"/>
        <v>{5,1,3,571303880,3}}</v>
      </c>
      <c r="CO447" t="str">
        <f t="shared" si="91"/>
        <v/>
      </c>
      <c r="CP447" t="str">
        <f t="shared" si="91"/>
        <v>{{5,1,1,17420440,0}|</v>
      </c>
      <c r="CQ447" t="str">
        <f t="shared" si="91"/>
        <v>{5,1,2,26611200,0}|</v>
      </c>
      <c r="CR447" t="str">
        <f t="shared" si="91"/>
        <v>{5,1,3,571303880,3}}</v>
      </c>
      <c r="CS447" t="str">
        <f t="shared" si="91"/>
        <v/>
      </c>
      <c r="CT447" t="str">
        <f t="shared" si="91"/>
        <v>{{5,1,1,17420440,0}|</v>
      </c>
      <c r="CU447" t="str">
        <f t="shared" si="91"/>
        <v>{5,1,2,26611200,0}|</v>
      </c>
      <c r="CV447" t="str">
        <f t="shared" si="91"/>
        <v>{5,1,3,571303880,3}}</v>
      </c>
    </row>
    <row r="448" spans="50:100" x14ac:dyDescent="0.15">
      <c r="AX448">
        <v>442</v>
      </c>
      <c r="AZ448">
        <f t="shared" si="90"/>
        <v>1.5</v>
      </c>
      <c r="BA448">
        <f t="shared" si="90"/>
        <v>0.6</v>
      </c>
      <c r="BB448">
        <f t="shared" si="90"/>
        <v>1.5</v>
      </c>
      <c r="BC448">
        <f t="shared" si="90"/>
        <v>1</v>
      </c>
      <c r="BE448">
        <v>500</v>
      </c>
      <c r="BF448">
        <v>500</v>
      </c>
      <c r="BG448">
        <v>500</v>
      </c>
      <c r="BH448">
        <v>500</v>
      </c>
      <c r="BN448">
        <f>'sheet1 (2)'!Y447</f>
        <v>12262835</v>
      </c>
      <c r="BO448">
        <f>'sheet1 (2)'!Z447</f>
        <v>1568000</v>
      </c>
      <c r="BP448">
        <f>'sheet1 (2)'!AA447</f>
        <v>33662686</v>
      </c>
      <c r="BR448">
        <f t="shared" si="81"/>
        <v>1226283</v>
      </c>
      <c r="BS448">
        <f t="shared" si="81"/>
        <v>156800</v>
      </c>
      <c r="BT448">
        <f t="shared" si="81"/>
        <v>3366268</v>
      </c>
      <c r="BV448">
        <f t="shared" si="82"/>
        <v>1226283</v>
      </c>
      <c r="BW448">
        <f t="shared" si="82"/>
        <v>156800</v>
      </c>
      <c r="BX448">
        <f t="shared" si="82"/>
        <v>3366268</v>
      </c>
      <c r="BZ448">
        <f t="shared" si="83"/>
        <v>1226283</v>
      </c>
      <c r="CA448">
        <f t="shared" si="83"/>
        <v>156800</v>
      </c>
      <c r="CB448">
        <f t="shared" si="83"/>
        <v>3366268</v>
      </c>
      <c r="CD448">
        <f t="shared" si="84"/>
        <v>1226283</v>
      </c>
      <c r="CE448">
        <f t="shared" si="84"/>
        <v>156800</v>
      </c>
      <c r="CF448">
        <f t="shared" si="84"/>
        <v>3366268</v>
      </c>
      <c r="CH448" t="str">
        <f t="shared" si="91"/>
        <v>{{5,1,1,1226283,0}|</v>
      </c>
      <c r="CI448" t="str">
        <f t="shared" si="91"/>
        <v>{5,1,2,156800,0}|</v>
      </c>
      <c r="CJ448" t="str">
        <f t="shared" si="91"/>
        <v>{5,1,3,3366268,3}}</v>
      </c>
      <c r="CK448" t="str">
        <f t="shared" si="91"/>
        <v/>
      </c>
      <c r="CL448" t="str">
        <f t="shared" si="91"/>
        <v>{{5,1,1,1226283,0}|</v>
      </c>
      <c r="CM448" t="str">
        <f t="shared" si="91"/>
        <v>{5,1,2,156800,0}|</v>
      </c>
      <c r="CN448" t="str">
        <f t="shared" si="91"/>
        <v>{5,1,3,3366268,3}}</v>
      </c>
      <c r="CO448" t="str">
        <f t="shared" si="91"/>
        <v/>
      </c>
      <c r="CP448" t="str">
        <f t="shared" si="91"/>
        <v>{{5,1,1,1226283,0}|</v>
      </c>
      <c r="CQ448" t="str">
        <f t="shared" si="91"/>
        <v>{5,1,2,156800,0}|</v>
      </c>
      <c r="CR448" t="str">
        <f t="shared" si="91"/>
        <v>{5,1,3,3366268,3}}</v>
      </c>
      <c r="CS448" t="str">
        <f t="shared" si="91"/>
        <v/>
      </c>
      <c r="CT448" t="str">
        <f t="shared" si="91"/>
        <v>{{5,1,1,1226283,0}|</v>
      </c>
      <c r="CU448" t="str">
        <f t="shared" si="91"/>
        <v>{5,1,2,156800,0}|</v>
      </c>
      <c r="CV448" t="str">
        <f t="shared" si="91"/>
        <v>{5,1,3,3366268,3}}</v>
      </c>
    </row>
    <row r="449" spans="50:100" x14ac:dyDescent="0.15">
      <c r="AX449">
        <v>443</v>
      </c>
      <c r="AZ449">
        <f t="shared" si="90"/>
        <v>1.5</v>
      </c>
      <c r="BA449">
        <f t="shared" si="90"/>
        <v>0.6</v>
      </c>
      <c r="BB449">
        <f t="shared" si="90"/>
        <v>3</v>
      </c>
      <c r="BC449">
        <f t="shared" si="90"/>
        <v>0.75</v>
      </c>
      <c r="BE449">
        <v>500</v>
      </c>
      <c r="BF449">
        <v>500</v>
      </c>
      <c r="BG449">
        <v>500</v>
      </c>
      <c r="BH449">
        <v>500</v>
      </c>
      <c r="BN449">
        <f>'sheet1 (2)'!Y448</f>
        <v>15388656</v>
      </c>
      <c r="BO449">
        <f>'sheet1 (2)'!Z448</f>
        <v>1478400</v>
      </c>
      <c r="BP449">
        <f>'sheet1 (2)'!AA448</f>
        <v>31739104</v>
      </c>
      <c r="BR449">
        <f t="shared" si="81"/>
        <v>1538865</v>
      </c>
      <c r="BS449">
        <f t="shared" si="81"/>
        <v>147840</v>
      </c>
      <c r="BT449">
        <f t="shared" si="81"/>
        <v>3173910</v>
      </c>
      <c r="BV449">
        <f t="shared" si="82"/>
        <v>1538865</v>
      </c>
      <c r="BW449">
        <f t="shared" si="82"/>
        <v>147840</v>
      </c>
      <c r="BX449">
        <f t="shared" si="82"/>
        <v>3173910</v>
      </c>
      <c r="BZ449">
        <f t="shared" si="83"/>
        <v>1538865</v>
      </c>
      <c r="CA449">
        <f t="shared" si="83"/>
        <v>147840</v>
      </c>
      <c r="CB449">
        <f t="shared" si="83"/>
        <v>3173910</v>
      </c>
      <c r="CD449">
        <f t="shared" si="84"/>
        <v>1538865</v>
      </c>
      <c r="CE449">
        <f t="shared" si="84"/>
        <v>147840</v>
      </c>
      <c r="CF449">
        <f t="shared" si="84"/>
        <v>3173910</v>
      </c>
      <c r="CH449" t="str">
        <f t="shared" si="91"/>
        <v>{{5,1,1,1538865,0}|</v>
      </c>
      <c r="CI449" t="str">
        <f t="shared" si="91"/>
        <v>{5,1,2,147840,0}|</v>
      </c>
      <c r="CJ449" t="str">
        <f t="shared" si="91"/>
        <v>{5,1,3,3173910,3}}</v>
      </c>
      <c r="CK449" t="str">
        <f t="shared" si="91"/>
        <v/>
      </c>
      <c r="CL449" t="str">
        <f t="shared" si="91"/>
        <v>{{5,1,1,1538865,0}|</v>
      </c>
      <c r="CM449" t="str">
        <f t="shared" si="91"/>
        <v>{5,1,2,147840,0}|</v>
      </c>
      <c r="CN449" t="str">
        <f t="shared" si="91"/>
        <v>{5,1,3,3173910,3}}</v>
      </c>
      <c r="CO449" t="str">
        <f t="shared" si="91"/>
        <v/>
      </c>
      <c r="CP449" t="str">
        <f t="shared" si="91"/>
        <v>{{5,1,1,1538865,0}|</v>
      </c>
      <c r="CQ449" t="str">
        <f t="shared" si="91"/>
        <v>{5,1,2,147840,0}|</v>
      </c>
      <c r="CR449" t="str">
        <f t="shared" si="91"/>
        <v>{5,1,3,3173910,3}}</v>
      </c>
      <c r="CS449" t="str">
        <f t="shared" si="91"/>
        <v/>
      </c>
      <c r="CT449" t="str">
        <f t="shared" si="91"/>
        <v>{{5,1,1,1538865,0}|</v>
      </c>
      <c r="CU449" t="str">
        <f t="shared" si="91"/>
        <v>{5,1,2,147840,0}|</v>
      </c>
      <c r="CV449" t="str">
        <f t="shared" si="91"/>
        <v>{5,1,3,3173910,3}}</v>
      </c>
    </row>
    <row r="450" spans="50:100" x14ac:dyDescent="0.15">
      <c r="AX450">
        <v>444</v>
      </c>
      <c r="AZ450">
        <f t="shared" si="90"/>
        <v>1</v>
      </c>
      <c r="BA450">
        <f t="shared" si="90"/>
        <v>0.42857142857142855</v>
      </c>
      <c r="BB450">
        <f t="shared" si="90"/>
        <v>0</v>
      </c>
      <c r="BC450">
        <f t="shared" si="90"/>
        <v>1.5</v>
      </c>
      <c r="BE450">
        <v>500</v>
      </c>
      <c r="BF450">
        <v>500</v>
      </c>
      <c r="BG450">
        <v>500</v>
      </c>
      <c r="BH450">
        <v>500</v>
      </c>
      <c r="BN450">
        <f>'sheet1 (2)'!Y449</f>
        <v>27411044</v>
      </c>
      <c r="BO450">
        <f>'sheet1 (2)'!Z449</f>
        <v>2314200</v>
      </c>
      <c r="BP450">
        <f>'sheet1 (2)'!AA449</f>
        <v>49682517</v>
      </c>
      <c r="BR450">
        <f t="shared" si="81"/>
        <v>2741104</v>
      </c>
      <c r="BS450">
        <f t="shared" si="81"/>
        <v>231420</v>
      </c>
      <c r="BT450">
        <f t="shared" si="81"/>
        <v>4968251</v>
      </c>
      <c r="BV450">
        <f t="shared" si="82"/>
        <v>2741104</v>
      </c>
      <c r="BW450">
        <f t="shared" si="82"/>
        <v>231420</v>
      </c>
      <c r="BX450">
        <f t="shared" si="82"/>
        <v>4968251</v>
      </c>
      <c r="BZ450">
        <f t="shared" si="83"/>
        <v>2741104</v>
      </c>
      <c r="CA450">
        <f t="shared" si="83"/>
        <v>231420</v>
      </c>
      <c r="CB450">
        <f t="shared" si="83"/>
        <v>4968251</v>
      </c>
      <c r="CD450">
        <f t="shared" si="84"/>
        <v>2741104</v>
      </c>
      <c r="CE450">
        <f t="shared" si="84"/>
        <v>231420</v>
      </c>
      <c r="CF450">
        <f t="shared" si="84"/>
        <v>4968251</v>
      </c>
      <c r="CH450" t="str">
        <f t="shared" si="91"/>
        <v>{{5,1,1,2741104,0}|</v>
      </c>
      <c r="CI450" t="str">
        <f t="shared" si="91"/>
        <v>{5,1,2,231420,0}|</v>
      </c>
      <c r="CJ450" t="str">
        <f t="shared" si="91"/>
        <v>{5,1,3,4968251,3}}</v>
      </c>
      <c r="CK450" t="str">
        <f t="shared" si="91"/>
        <v/>
      </c>
      <c r="CL450" t="str">
        <f t="shared" si="91"/>
        <v>{{5,1,1,2741104,0}|</v>
      </c>
      <c r="CM450" t="str">
        <f t="shared" si="91"/>
        <v>{5,1,2,231420,0}|</v>
      </c>
      <c r="CN450" t="str">
        <f t="shared" si="91"/>
        <v>{5,1,3,4968251,3}}</v>
      </c>
      <c r="CO450" t="str">
        <f t="shared" si="91"/>
        <v/>
      </c>
      <c r="CP450" t="str">
        <f t="shared" si="91"/>
        <v>{{5,1,1,2741104,0}|</v>
      </c>
      <c r="CQ450" t="str">
        <f t="shared" si="91"/>
        <v>{5,1,2,231420,0}|</v>
      </c>
      <c r="CR450" t="str">
        <f t="shared" si="91"/>
        <v>{5,1,3,4968251,3}}</v>
      </c>
      <c r="CS450" t="str">
        <f t="shared" si="91"/>
        <v/>
      </c>
      <c r="CT450" t="str">
        <f t="shared" si="91"/>
        <v>{{5,1,1,2741104,0}|</v>
      </c>
      <c r="CU450" t="str">
        <f t="shared" si="91"/>
        <v>{5,1,2,231420,0}|</v>
      </c>
      <c r="CV450" t="str">
        <f t="shared" si="91"/>
        <v>{5,1,3,4968251,3}}</v>
      </c>
    </row>
    <row r="451" spans="50:100" x14ac:dyDescent="0.15">
      <c r="AX451">
        <v>445</v>
      </c>
      <c r="AZ451">
        <f t="shared" si="90"/>
        <v>1.5</v>
      </c>
      <c r="BA451">
        <f t="shared" si="90"/>
        <v>0.6</v>
      </c>
      <c r="BB451">
        <f t="shared" si="90"/>
        <v>0.75</v>
      </c>
      <c r="BC451">
        <f t="shared" si="90"/>
        <v>3</v>
      </c>
      <c r="BE451">
        <v>500</v>
      </c>
      <c r="BF451">
        <v>500</v>
      </c>
      <c r="BG451">
        <v>500</v>
      </c>
      <c r="BH451">
        <v>500</v>
      </c>
      <c r="BN451">
        <f>'sheet1 (2)'!Y450</f>
        <v>45204177</v>
      </c>
      <c r="BO451">
        <f>'sheet1 (2)'!Z450</f>
        <v>19936000</v>
      </c>
      <c r="BP451">
        <f>'sheet1 (2)'!AA450</f>
        <v>427997013</v>
      </c>
      <c r="BR451">
        <f t="shared" si="81"/>
        <v>4520417</v>
      </c>
      <c r="BS451">
        <f t="shared" si="81"/>
        <v>1993600</v>
      </c>
      <c r="BT451">
        <f t="shared" si="81"/>
        <v>42799701</v>
      </c>
      <c r="BV451">
        <f t="shared" si="82"/>
        <v>4520417</v>
      </c>
      <c r="BW451">
        <f t="shared" si="82"/>
        <v>1993600</v>
      </c>
      <c r="BX451">
        <f t="shared" si="82"/>
        <v>42799701</v>
      </c>
      <c r="BZ451">
        <f t="shared" si="83"/>
        <v>4520417</v>
      </c>
      <c r="CA451">
        <f t="shared" si="83"/>
        <v>1993600</v>
      </c>
      <c r="CB451">
        <f t="shared" si="83"/>
        <v>42799701</v>
      </c>
      <c r="CD451">
        <f t="shared" si="84"/>
        <v>4520417</v>
      </c>
      <c r="CE451">
        <f t="shared" si="84"/>
        <v>1993600</v>
      </c>
      <c r="CF451">
        <f t="shared" si="84"/>
        <v>42799701</v>
      </c>
      <c r="CH451" t="str">
        <f t="shared" si="91"/>
        <v>{{5,1,1,4520417,0}|</v>
      </c>
      <c r="CI451" t="str">
        <f t="shared" si="91"/>
        <v>{5,1,2,1993600,0}|</v>
      </c>
      <c r="CJ451" t="str">
        <f t="shared" si="91"/>
        <v>{5,1,3,42799701,3}}</v>
      </c>
      <c r="CK451" t="str">
        <f t="shared" si="91"/>
        <v/>
      </c>
      <c r="CL451" t="str">
        <f t="shared" si="91"/>
        <v>{{5,1,1,4520417,0}|</v>
      </c>
      <c r="CM451" t="str">
        <f t="shared" si="91"/>
        <v>{5,1,2,1993600,0}|</v>
      </c>
      <c r="CN451" t="str">
        <f t="shared" si="91"/>
        <v>{5,1,3,42799701,3}}</v>
      </c>
      <c r="CO451" t="str">
        <f t="shared" si="91"/>
        <v/>
      </c>
      <c r="CP451" t="str">
        <f t="shared" si="91"/>
        <v>{{5,1,1,4520417,0}|</v>
      </c>
      <c r="CQ451" t="str">
        <f t="shared" si="91"/>
        <v>{5,1,2,1993600,0}|</v>
      </c>
      <c r="CR451" t="str">
        <f t="shared" si="91"/>
        <v>{5,1,3,42799701,3}}</v>
      </c>
      <c r="CS451" t="str">
        <f t="shared" si="91"/>
        <v/>
      </c>
      <c r="CT451" t="str">
        <f t="shared" si="91"/>
        <v>{{5,1,1,4520417,0}|</v>
      </c>
      <c r="CU451" t="str">
        <f t="shared" si="91"/>
        <v>{5,1,2,1993600,0}|</v>
      </c>
      <c r="CV451" t="str">
        <f t="shared" si="91"/>
        <v>{5,1,3,42799701,3}}</v>
      </c>
    </row>
    <row r="452" spans="50:100" x14ac:dyDescent="0.15">
      <c r="AX452">
        <v>446</v>
      </c>
      <c r="AZ452">
        <f t="shared" ref="AZ452:BC467" si="92">AZ392</f>
        <v>3</v>
      </c>
      <c r="BA452">
        <f t="shared" si="92"/>
        <v>0.75</v>
      </c>
      <c r="BB452">
        <f t="shared" si="92"/>
        <v>1</v>
      </c>
      <c r="BC452">
        <f t="shared" si="92"/>
        <v>0.75</v>
      </c>
      <c r="BE452">
        <v>500</v>
      </c>
      <c r="BF452">
        <v>500</v>
      </c>
      <c r="BG452">
        <v>500</v>
      </c>
      <c r="BH452">
        <v>500</v>
      </c>
      <c r="BN452">
        <f>'sheet1 (2)'!Y451</f>
        <v>60989573</v>
      </c>
      <c r="BO452">
        <f>'sheet1 (2)'!Z451</f>
        <v>20947500</v>
      </c>
      <c r="BP452">
        <f>'sheet1 (2)'!AA451</f>
        <v>449712453</v>
      </c>
      <c r="BR452">
        <f t="shared" si="81"/>
        <v>6098957</v>
      </c>
      <c r="BS452">
        <f t="shared" si="81"/>
        <v>2094750</v>
      </c>
      <c r="BT452">
        <f t="shared" si="81"/>
        <v>44971245</v>
      </c>
      <c r="BV452">
        <f t="shared" si="82"/>
        <v>6098957</v>
      </c>
      <c r="BW452">
        <f t="shared" si="82"/>
        <v>2094750</v>
      </c>
      <c r="BX452">
        <f t="shared" si="82"/>
        <v>44971245</v>
      </c>
      <c r="BZ452">
        <f t="shared" si="83"/>
        <v>6098957</v>
      </c>
      <c r="CA452">
        <f t="shared" si="83"/>
        <v>2094750</v>
      </c>
      <c r="CB452">
        <f t="shared" si="83"/>
        <v>44971245</v>
      </c>
      <c r="CD452">
        <f t="shared" si="84"/>
        <v>6098957</v>
      </c>
      <c r="CE452">
        <f t="shared" si="84"/>
        <v>2094750</v>
      </c>
      <c r="CF452">
        <f t="shared" si="84"/>
        <v>44971245</v>
      </c>
      <c r="CH452" t="str">
        <f t="shared" si="91"/>
        <v>{{5,1,1,6098957,0}|</v>
      </c>
      <c r="CI452" t="str">
        <f t="shared" si="91"/>
        <v>{5,1,2,2094750,0}|</v>
      </c>
      <c r="CJ452" t="str">
        <f t="shared" si="91"/>
        <v>{5,1,3,44971245,3}}</v>
      </c>
      <c r="CK452" t="str">
        <f t="shared" si="91"/>
        <v/>
      </c>
      <c r="CL452" t="str">
        <f t="shared" si="91"/>
        <v>{{5,1,1,6098957,0}|</v>
      </c>
      <c r="CM452" t="str">
        <f t="shared" si="91"/>
        <v>{5,1,2,2094750,0}|</v>
      </c>
      <c r="CN452" t="str">
        <f t="shared" si="91"/>
        <v>{5,1,3,44971245,3}}</v>
      </c>
      <c r="CO452" t="str">
        <f t="shared" si="91"/>
        <v/>
      </c>
      <c r="CP452" t="str">
        <f t="shared" si="91"/>
        <v>{{5,1,1,6098957,0}|</v>
      </c>
      <c r="CQ452" t="str">
        <f t="shared" si="91"/>
        <v>{5,1,2,2094750,0}|</v>
      </c>
      <c r="CR452" t="str">
        <f t="shared" si="91"/>
        <v>{5,1,3,44971245,3}}</v>
      </c>
      <c r="CS452" t="str">
        <f t="shared" si="91"/>
        <v/>
      </c>
      <c r="CT452" t="str">
        <f t="shared" si="91"/>
        <v>{{5,1,1,6098957,0}|</v>
      </c>
      <c r="CU452" t="str">
        <f t="shared" si="91"/>
        <v>{5,1,2,2094750,0}|</v>
      </c>
      <c r="CV452" t="str">
        <f t="shared" si="91"/>
        <v>{5,1,3,44971245,3}}</v>
      </c>
    </row>
    <row r="453" spans="50:100" x14ac:dyDescent="0.15">
      <c r="AX453">
        <v>447</v>
      </c>
      <c r="AZ453">
        <f t="shared" si="92"/>
        <v>1</v>
      </c>
      <c r="BA453">
        <f t="shared" si="92"/>
        <v>1</v>
      </c>
      <c r="BB453">
        <f t="shared" si="92"/>
        <v>0.75</v>
      </c>
      <c r="BC453">
        <f t="shared" si="92"/>
        <v>1.5</v>
      </c>
      <c r="BE453">
        <v>500</v>
      </c>
      <c r="BF453">
        <v>500</v>
      </c>
      <c r="BG453">
        <v>500</v>
      </c>
      <c r="BH453">
        <v>500</v>
      </c>
      <c r="BN453">
        <f>'sheet1 (2)'!Y452</f>
        <v>131128185</v>
      </c>
      <c r="BO453">
        <f>'sheet1 (2)'!Z452</f>
        <v>126672000</v>
      </c>
      <c r="BP453">
        <f>'sheet1 (2)'!AA452</f>
        <v>2719464178</v>
      </c>
      <c r="BR453">
        <f t="shared" si="81"/>
        <v>13112818</v>
      </c>
      <c r="BS453">
        <f t="shared" si="81"/>
        <v>12667200</v>
      </c>
      <c r="BT453">
        <f t="shared" si="81"/>
        <v>271946417</v>
      </c>
      <c r="BV453">
        <f t="shared" si="82"/>
        <v>13112818</v>
      </c>
      <c r="BW453">
        <f t="shared" si="82"/>
        <v>12667200</v>
      </c>
      <c r="BX453">
        <f t="shared" si="82"/>
        <v>271946417</v>
      </c>
      <c r="BZ453">
        <f t="shared" si="83"/>
        <v>13112818</v>
      </c>
      <c r="CA453">
        <f t="shared" si="83"/>
        <v>12667200</v>
      </c>
      <c r="CB453">
        <f t="shared" si="83"/>
        <v>271946417</v>
      </c>
      <c r="CD453">
        <f t="shared" si="84"/>
        <v>13112818</v>
      </c>
      <c r="CE453">
        <f t="shared" si="84"/>
        <v>12667200</v>
      </c>
      <c r="CF453">
        <f t="shared" si="84"/>
        <v>271946417</v>
      </c>
      <c r="CH453" t="str">
        <f t="shared" si="91"/>
        <v>{{5,1,1,13112818,0}|</v>
      </c>
      <c r="CI453" t="str">
        <f t="shared" si="91"/>
        <v>{5,1,2,12667200,0}|</v>
      </c>
      <c r="CJ453" t="str">
        <f t="shared" si="91"/>
        <v>{5,1,3,271946417,3}}</v>
      </c>
      <c r="CK453" t="str">
        <f t="shared" si="91"/>
        <v/>
      </c>
      <c r="CL453" t="str">
        <f t="shared" si="91"/>
        <v>{{5,1,1,13112818,0}|</v>
      </c>
      <c r="CM453" t="str">
        <f t="shared" si="91"/>
        <v>{5,1,2,12667200,0}|</v>
      </c>
      <c r="CN453" t="str">
        <f t="shared" si="91"/>
        <v>{5,1,3,271946417,3}}</v>
      </c>
      <c r="CO453" t="str">
        <f t="shared" si="91"/>
        <v/>
      </c>
      <c r="CP453" t="str">
        <f t="shared" si="91"/>
        <v>{{5,1,1,13112818,0}|</v>
      </c>
      <c r="CQ453" t="str">
        <f t="shared" si="91"/>
        <v>{5,1,2,12667200,0}|</v>
      </c>
      <c r="CR453" t="str">
        <f t="shared" si="91"/>
        <v>{5,1,3,271946417,3}}</v>
      </c>
      <c r="CS453" t="str">
        <f t="shared" si="91"/>
        <v/>
      </c>
      <c r="CT453" t="str">
        <f t="shared" si="91"/>
        <v>{{5,1,1,13112818,0}|</v>
      </c>
      <c r="CU453" t="str">
        <f t="shared" si="91"/>
        <v>{5,1,2,12667200,0}|</v>
      </c>
      <c r="CV453" t="str">
        <f t="shared" si="91"/>
        <v>{5,1,3,271946417,3}}</v>
      </c>
    </row>
    <row r="454" spans="50:100" x14ac:dyDescent="0.15">
      <c r="AX454">
        <v>448</v>
      </c>
      <c r="AZ454">
        <f t="shared" si="92"/>
        <v>1</v>
      </c>
      <c r="BA454">
        <f t="shared" si="92"/>
        <v>1</v>
      </c>
      <c r="BB454">
        <f t="shared" si="92"/>
        <v>1</v>
      </c>
      <c r="BC454">
        <f t="shared" si="92"/>
        <v>1</v>
      </c>
      <c r="BE454">
        <v>500</v>
      </c>
      <c r="BF454">
        <v>500</v>
      </c>
      <c r="BG454">
        <v>500</v>
      </c>
      <c r="BH454">
        <v>500</v>
      </c>
      <c r="BN454">
        <f>'sheet1 (2)'!Y453</f>
        <v>139507790</v>
      </c>
      <c r="BO454">
        <f>'sheet1 (2)'!Z453</f>
        <v>151200000</v>
      </c>
      <c r="BP454">
        <f>'sheet1 (2)'!AA453</f>
        <v>3246044775</v>
      </c>
      <c r="BR454">
        <f t="shared" si="81"/>
        <v>13950779</v>
      </c>
      <c r="BS454">
        <f t="shared" si="81"/>
        <v>15120000</v>
      </c>
      <c r="BT454">
        <f t="shared" si="81"/>
        <v>324604477</v>
      </c>
      <c r="BV454">
        <f t="shared" si="82"/>
        <v>13950779</v>
      </c>
      <c r="BW454">
        <f t="shared" si="82"/>
        <v>15120000</v>
      </c>
      <c r="BX454">
        <f t="shared" si="82"/>
        <v>324604477</v>
      </c>
      <c r="BZ454">
        <f t="shared" si="83"/>
        <v>13950779</v>
      </c>
      <c r="CA454">
        <f t="shared" si="83"/>
        <v>15120000</v>
      </c>
      <c r="CB454">
        <f t="shared" si="83"/>
        <v>324604477</v>
      </c>
      <c r="CD454">
        <f t="shared" si="84"/>
        <v>13950779</v>
      </c>
      <c r="CE454">
        <f t="shared" si="84"/>
        <v>15120000</v>
      </c>
      <c r="CF454">
        <f t="shared" si="84"/>
        <v>324604477</v>
      </c>
      <c r="CH454" t="str">
        <f t="shared" si="91"/>
        <v>{{5,1,1,13950779,0}|</v>
      </c>
      <c r="CI454" t="str">
        <f t="shared" si="91"/>
        <v>{5,1,2,15120000,0}|</v>
      </c>
      <c r="CJ454" t="str">
        <f t="shared" si="91"/>
        <v>{5,1,3,324604477,3}}</v>
      </c>
      <c r="CK454" t="str">
        <f t="shared" si="91"/>
        <v/>
      </c>
      <c r="CL454" t="str">
        <f t="shared" si="91"/>
        <v>{{5,1,1,13950779,0}|</v>
      </c>
      <c r="CM454" t="str">
        <f t="shared" si="91"/>
        <v>{5,1,2,15120000,0}|</v>
      </c>
      <c r="CN454" t="str">
        <f t="shared" si="91"/>
        <v>{5,1,3,324604477,3}}</v>
      </c>
      <c r="CO454" t="str">
        <f t="shared" si="91"/>
        <v/>
      </c>
      <c r="CP454" t="str">
        <f t="shared" si="91"/>
        <v>{{5,1,1,13950779,0}|</v>
      </c>
      <c r="CQ454" t="str">
        <f t="shared" si="91"/>
        <v>{5,1,2,15120000,0}|</v>
      </c>
      <c r="CR454" t="str">
        <f t="shared" si="91"/>
        <v>{5,1,3,324604477,3}}</v>
      </c>
      <c r="CS454" t="str">
        <f t="shared" si="91"/>
        <v/>
      </c>
      <c r="CT454" t="str">
        <f t="shared" si="91"/>
        <v>{{5,1,1,13950779,0}|</v>
      </c>
      <c r="CU454" t="str">
        <f t="shared" si="91"/>
        <v>{5,1,2,15120000,0}|</v>
      </c>
      <c r="CV454" t="str">
        <f t="shared" si="91"/>
        <v>{5,1,3,324604477,3}}</v>
      </c>
    </row>
    <row r="455" spans="50:100" x14ac:dyDescent="0.15">
      <c r="AX455">
        <v>449</v>
      </c>
      <c r="AZ455">
        <f t="shared" si="92"/>
        <v>1</v>
      </c>
      <c r="BA455">
        <f t="shared" si="92"/>
        <v>1</v>
      </c>
      <c r="BB455">
        <f t="shared" si="92"/>
        <v>0.5</v>
      </c>
      <c r="BC455">
        <f t="shared" si="92"/>
        <v>0</v>
      </c>
      <c r="BE455">
        <v>500</v>
      </c>
      <c r="BF455">
        <v>500</v>
      </c>
      <c r="BG455">
        <v>500</v>
      </c>
      <c r="BH455">
        <v>500</v>
      </c>
      <c r="BN455">
        <f>'sheet1 (2)'!Y454</f>
        <v>137899796</v>
      </c>
      <c r="BO455">
        <f>'sheet1 (2)'!Z454</f>
        <v>174941200</v>
      </c>
      <c r="BP455">
        <f>'sheet1 (2)'!AA454</f>
        <v>3755733917</v>
      </c>
      <c r="BR455">
        <f t="shared" si="81"/>
        <v>13789979</v>
      </c>
      <c r="BS455">
        <f t="shared" si="81"/>
        <v>17494120</v>
      </c>
      <c r="BT455">
        <f t="shared" si="81"/>
        <v>375573391</v>
      </c>
      <c r="BV455">
        <f t="shared" si="82"/>
        <v>13789979</v>
      </c>
      <c r="BW455">
        <f t="shared" si="82"/>
        <v>17494120</v>
      </c>
      <c r="BX455">
        <f t="shared" si="82"/>
        <v>375573391</v>
      </c>
      <c r="BZ455">
        <f t="shared" si="83"/>
        <v>13789979</v>
      </c>
      <c r="CA455">
        <f t="shared" si="83"/>
        <v>17494120</v>
      </c>
      <c r="CB455">
        <f t="shared" si="83"/>
        <v>375573391</v>
      </c>
      <c r="CD455">
        <f t="shared" si="84"/>
        <v>13789979</v>
      </c>
      <c r="CE455">
        <f t="shared" si="84"/>
        <v>17494120</v>
      </c>
      <c r="CF455">
        <f t="shared" si="84"/>
        <v>375573391</v>
      </c>
      <c r="CH455" t="str">
        <f t="shared" si="91"/>
        <v>{{5,1,1,13789979,0}|</v>
      </c>
      <c r="CI455" t="str">
        <f t="shared" si="91"/>
        <v>{5,1,2,17494120,0}|</v>
      </c>
      <c r="CJ455" t="str">
        <f t="shared" si="91"/>
        <v>{5,1,3,375573391,3}}</v>
      </c>
      <c r="CK455" t="str">
        <f t="shared" si="91"/>
        <v/>
      </c>
      <c r="CL455" t="str">
        <f t="shared" si="91"/>
        <v>{{5,1,1,13789979,0}|</v>
      </c>
      <c r="CM455" t="str">
        <f t="shared" si="91"/>
        <v>{5,1,2,17494120,0}|</v>
      </c>
      <c r="CN455" t="str">
        <f t="shared" si="91"/>
        <v>{5,1,3,375573391,3}}</v>
      </c>
      <c r="CO455" t="str">
        <f t="shared" si="91"/>
        <v/>
      </c>
      <c r="CP455" t="str">
        <f t="shared" si="91"/>
        <v>{{5,1,1,13789979,0}|</v>
      </c>
      <c r="CQ455" t="str">
        <f t="shared" si="91"/>
        <v>{5,1,2,17494120,0}|</v>
      </c>
      <c r="CR455" t="str">
        <f t="shared" si="91"/>
        <v>{5,1,3,375573391,3}}</v>
      </c>
      <c r="CS455" t="str">
        <f t="shared" si="91"/>
        <v/>
      </c>
      <c r="CT455" t="str">
        <f t="shared" si="91"/>
        <v>{{5,1,1,13789979,0}|</v>
      </c>
      <c r="CU455" t="str">
        <f t="shared" si="91"/>
        <v>{5,1,2,17494120,0}|</v>
      </c>
      <c r="CV455" t="str">
        <f t="shared" si="91"/>
        <v>{5,1,3,375573391,3}}</v>
      </c>
    </row>
    <row r="456" spans="50:100" x14ac:dyDescent="0.15">
      <c r="AX456">
        <v>450</v>
      </c>
      <c r="AZ456">
        <f t="shared" si="92"/>
        <v>1.5</v>
      </c>
      <c r="BA456">
        <f t="shared" si="92"/>
        <v>0.6</v>
      </c>
      <c r="BB456">
        <f t="shared" si="92"/>
        <v>1</v>
      </c>
      <c r="BC456">
        <f t="shared" si="92"/>
        <v>1.5</v>
      </c>
      <c r="BE456">
        <v>500</v>
      </c>
      <c r="BF456">
        <v>500</v>
      </c>
      <c r="BG456">
        <v>500</v>
      </c>
      <c r="BH456">
        <v>500</v>
      </c>
      <c r="BN456">
        <f>'sheet1 (2)'!Y455</f>
        <v>210836619</v>
      </c>
      <c r="BO456">
        <f>'sheet1 (2)'!Z455</f>
        <v>191520000</v>
      </c>
      <c r="BP456">
        <f>'sheet1 (2)'!AA455</f>
        <v>4111656715</v>
      </c>
      <c r="BR456">
        <f t="shared" ref="BR456:BT519" si="93">INT(BN456/5*$BE456/1000)</f>
        <v>21083661</v>
      </c>
      <c r="BS456">
        <f t="shared" si="93"/>
        <v>19152000</v>
      </c>
      <c r="BT456">
        <f t="shared" si="93"/>
        <v>411165671</v>
      </c>
      <c r="BV456">
        <f t="shared" ref="BV456:BX519" si="94">INT(BN456/5*$BF456/1000)</f>
        <v>21083661</v>
      </c>
      <c r="BW456">
        <f t="shared" si="94"/>
        <v>19152000</v>
      </c>
      <c r="BX456">
        <f t="shared" si="94"/>
        <v>411165671</v>
      </c>
      <c r="BZ456">
        <f t="shared" ref="BZ456:CB519" si="95">INT(BN456/5*$BG456/1000)</f>
        <v>21083661</v>
      </c>
      <c r="CA456">
        <f t="shared" si="95"/>
        <v>19152000</v>
      </c>
      <c r="CB456">
        <f t="shared" si="95"/>
        <v>411165671</v>
      </c>
      <c r="CD456">
        <f t="shared" ref="CD456:CF519" si="96">INT(BN456/5*$BH456/1000)</f>
        <v>21083661</v>
      </c>
      <c r="CE456">
        <f t="shared" si="96"/>
        <v>19152000</v>
      </c>
      <c r="CF456">
        <f t="shared" si="96"/>
        <v>411165671</v>
      </c>
      <c r="CH456" t="str">
        <f t="shared" si="91"/>
        <v>{{5,1,1,21083661,0}|</v>
      </c>
      <c r="CI456" t="str">
        <f t="shared" si="91"/>
        <v>{5,1,2,19152000,0}|</v>
      </c>
      <c r="CJ456" t="str">
        <f t="shared" si="91"/>
        <v>{5,1,3,411165671,3}}</v>
      </c>
      <c r="CK456" t="str">
        <f t="shared" si="91"/>
        <v/>
      </c>
      <c r="CL456" t="str">
        <f t="shared" si="91"/>
        <v>{{5,1,1,21083661,0}|</v>
      </c>
      <c r="CM456" t="str">
        <f t="shared" si="91"/>
        <v>{5,1,2,19152000,0}|</v>
      </c>
      <c r="CN456" t="str">
        <f t="shared" si="91"/>
        <v>{5,1,3,411165671,3}}</v>
      </c>
      <c r="CO456" t="str">
        <f t="shared" si="91"/>
        <v/>
      </c>
      <c r="CP456" t="str">
        <f t="shared" si="91"/>
        <v>{{5,1,1,21083661,0}|</v>
      </c>
      <c r="CQ456" t="str">
        <f t="shared" si="91"/>
        <v>{5,1,2,19152000,0}|</v>
      </c>
      <c r="CR456" t="str">
        <f t="shared" si="91"/>
        <v>{5,1,3,411165671,3}}</v>
      </c>
      <c r="CS456" t="str">
        <f t="shared" si="91"/>
        <v/>
      </c>
      <c r="CT456" t="str">
        <f t="shared" si="91"/>
        <v>{{5,1,1,21083661,0}|</v>
      </c>
      <c r="CU456" t="str">
        <f t="shared" si="91"/>
        <v>{5,1,2,19152000,0}|</v>
      </c>
      <c r="CV456" t="str">
        <f t="shared" si="91"/>
        <v>{5,1,3,411165671,3}}</v>
      </c>
    </row>
    <row r="457" spans="50:100" x14ac:dyDescent="0.15">
      <c r="AX457">
        <v>451</v>
      </c>
      <c r="AZ457">
        <f t="shared" si="92"/>
        <v>0.75</v>
      </c>
      <c r="BA457">
        <f t="shared" si="92"/>
        <v>1</v>
      </c>
      <c r="BB457">
        <f t="shared" si="92"/>
        <v>3</v>
      </c>
      <c r="BC457">
        <f t="shared" si="92"/>
        <v>0.75</v>
      </c>
      <c r="BE457">
        <v>500</v>
      </c>
      <c r="BF457">
        <v>500</v>
      </c>
      <c r="BG457">
        <v>500</v>
      </c>
      <c r="BH457">
        <v>500</v>
      </c>
      <c r="BN457">
        <f>'sheet1 (2)'!Y456</f>
        <v>235121842</v>
      </c>
      <c r="BO457">
        <f>'sheet1 (2)'!Z456</f>
        <v>199584000</v>
      </c>
      <c r="BP457">
        <f>'sheet1 (2)'!AA456</f>
        <v>4284779104</v>
      </c>
      <c r="BR457">
        <f t="shared" si="93"/>
        <v>23512184</v>
      </c>
      <c r="BS457">
        <f t="shared" si="93"/>
        <v>19958400</v>
      </c>
      <c r="BT457">
        <f t="shared" si="93"/>
        <v>428477910</v>
      </c>
      <c r="BV457">
        <f t="shared" si="94"/>
        <v>23512184</v>
      </c>
      <c r="BW457">
        <f t="shared" si="94"/>
        <v>19958400</v>
      </c>
      <c r="BX457">
        <f t="shared" si="94"/>
        <v>428477910</v>
      </c>
      <c r="BZ457">
        <f t="shared" si="95"/>
        <v>23512184</v>
      </c>
      <c r="CA457">
        <f t="shared" si="95"/>
        <v>19958400</v>
      </c>
      <c r="CB457">
        <f t="shared" si="95"/>
        <v>428477910</v>
      </c>
      <c r="CD457">
        <f t="shared" si="96"/>
        <v>23512184</v>
      </c>
      <c r="CE457">
        <f t="shared" si="96"/>
        <v>19958400</v>
      </c>
      <c r="CF457">
        <f t="shared" si="96"/>
        <v>428477910</v>
      </c>
      <c r="CH457" t="str">
        <f t="shared" si="91"/>
        <v>{{5,1,1,23512184,0}|</v>
      </c>
      <c r="CI457" t="str">
        <f t="shared" si="91"/>
        <v>{5,1,2,19958400,0}|</v>
      </c>
      <c r="CJ457" t="str">
        <f t="shared" si="91"/>
        <v>{5,1,3,428477910,3}}</v>
      </c>
      <c r="CK457" t="str">
        <f t="shared" si="91"/>
        <v/>
      </c>
      <c r="CL457" t="str">
        <f t="shared" si="91"/>
        <v>{{5,1,1,23512184,0}|</v>
      </c>
      <c r="CM457" t="str">
        <f t="shared" si="91"/>
        <v>{5,1,2,19958400,0}|</v>
      </c>
      <c r="CN457" t="str">
        <f t="shared" si="91"/>
        <v>{5,1,3,428477910,3}}</v>
      </c>
      <c r="CO457" t="str">
        <f t="shared" si="91"/>
        <v/>
      </c>
      <c r="CP457" t="str">
        <f t="shared" si="91"/>
        <v>{{5,1,1,23512184,0}|</v>
      </c>
      <c r="CQ457" t="str">
        <f t="shared" si="91"/>
        <v>{5,1,2,19958400,0}|</v>
      </c>
      <c r="CR457" t="str">
        <f t="shared" si="91"/>
        <v>{5,1,3,428477910,3}}</v>
      </c>
      <c r="CS457" t="str">
        <f t="shared" si="91"/>
        <v/>
      </c>
      <c r="CT457" t="str">
        <f t="shared" si="91"/>
        <v>{{5,1,1,23512184,0}|</v>
      </c>
      <c r="CU457" t="str">
        <f t="shared" si="91"/>
        <v>{5,1,2,19958400,0}|</v>
      </c>
      <c r="CV457" t="str">
        <f t="shared" si="91"/>
        <v>{5,1,3,428477910,3}}</v>
      </c>
    </row>
    <row r="458" spans="50:100" x14ac:dyDescent="0.15">
      <c r="AX458">
        <v>452</v>
      </c>
      <c r="AZ458">
        <f t="shared" si="92"/>
        <v>1.5</v>
      </c>
      <c r="BA458">
        <f t="shared" si="92"/>
        <v>0.6</v>
      </c>
      <c r="BB458">
        <f t="shared" si="92"/>
        <v>3</v>
      </c>
      <c r="BC458">
        <f t="shared" si="92"/>
        <v>0.75</v>
      </c>
      <c r="BE458">
        <v>500</v>
      </c>
      <c r="BF458">
        <v>500</v>
      </c>
      <c r="BG458">
        <v>500</v>
      </c>
      <c r="BH458">
        <v>500</v>
      </c>
      <c r="BN458">
        <f>'sheet1 (2)'!Y457</f>
        <v>556035</v>
      </c>
      <c r="BO458">
        <f>'sheet1 (2)'!Z457</f>
        <v>64750</v>
      </c>
      <c r="BP458">
        <f>'sheet1 (2)'!AA457</f>
        <v>1390088</v>
      </c>
      <c r="BR458">
        <f t="shared" si="93"/>
        <v>55603</v>
      </c>
      <c r="BS458">
        <f t="shared" si="93"/>
        <v>6475</v>
      </c>
      <c r="BT458">
        <f t="shared" si="93"/>
        <v>139008</v>
      </c>
      <c r="BV458">
        <f t="shared" si="94"/>
        <v>55603</v>
      </c>
      <c r="BW458">
        <f t="shared" si="94"/>
        <v>6475</v>
      </c>
      <c r="BX458">
        <f t="shared" si="94"/>
        <v>139008</v>
      </c>
      <c r="BZ458">
        <f t="shared" si="95"/>
        <v>55603</v>
      </c>
      <c r="CA458">
        <f t="shared" si="95"/>
        <v>6475</v>
      </c>
      <c r="CB458">
        <f t="shared" si="95"/>
        <v>139008</v>
      </c>
      <c r="CD458">
        <f t="shared" si="96"/>
        <v>55603</v>
      </c>
      <c r="CE458">
        <f t="shared" si="96"/>
        <v>6475</v>
      </c>
      <c r="CF458">
        <f t="shared" si="96"/>
        <v>139008</v>
      </c>
      <c r="CH458" t="str">
        <f t="shared" si="91"/>
        <v>{{5,1,1,55603,0}|</v>
      </c>
      <c r="CI458" t="str">
        <f t="shared" si="91"/>
        <v>{5,1,2,6475,0}|</v>
      </c>
      <c r="CJ458" t="str">
        <f t="shared" si="91"/>
        <v>{5,1,3,139008,3}}</v>
      </c>
      <c r="CK458" t="str">
        <f t="shared" si="91"/>
        <v/>
      </c>
      <c r="CL458" t="str">
        <f t="shared" si="91"/>
        <v>{{5,1,1,55603,0}|</v>
      </c>
      <c r="CM458" t="str">
        <f t="shared" si="91"/>
        <v>{5,1,2,6475,0}|</v>
      </c>
      <c r="CN458" t="str">
        <f t="shared" si="91"/>
        <v>{5,1,3,139008,3}}</v>
      </c>
      <c r="CO458" t="str">
        <f t="shared" si="91"/>
        <v/>
      </c>
      <c r="CP458" t="str">
        <f t="shared" si="91"/>
        <v>{{5,1,1,55603,0}|</v>
      </c>
      <c r="CQ458" t="str">
        <f t="shared" si="91"/>
        <v>{5,1,2,6475,0}|</v>
      </c>
      <c r="CR458" t="str">
        <f t="shared" si="91"/>
        <v>{5,1,3,139008,3}}</v>
      </c>
      <c r="CS458" t="str">
        <f t="shared" si="91"/>
        <v/>
      </c>
      <c r="CT458" t="str">
        <f t="shared" si="91"/>
        <v>{{5,1,1,55603,0}|</v>
      </c>
      <c r="CU458" t="str">
        <f t="shared" si="91"/>
        <v>{5,1,2,6475,0}|</v>
      </c>
      <c r="CV458" t="str">
        <f t="shared" si="91"/>
        <v>{5,1,3,139008,3}}</v>
      </c>
    </row>
    <row r="459" spans="50:100" x14ac:dyDescent="0.15">
      <c r="AX459">
        <v>453</v>
      </c>
      <c r="AZ459">
        <f t="shared" si="92"/>
        <v>1.5</v>
      </c>
      <c r="BA459">
        <f t="shared" si="92"/>
        <v>0.75</v>
      </c>
      <c r="BB459">
        <f t="shared" si="92"/>
        <v>1</v>
      </c>
      <c r="BC459">
        <f t="shared" si="92"/>
        <v>1</v>
      </c>
      <c r="BE459">
        <v>500</v>
      </c>
      <c r="BF459">
        <v>500</v>
      </c>
      <c r="BG459">
        <v>500</v>
      </c>
      <c r="BH459">
        <v>500</v>
      </c>
      <c r="BN459">
        <f>'sheet1 (2)'!Y458</f>
        <v>2891384</v>
      </c>
      <c r="BO459">
        <f>'sheet1 (2)'!Z458</f>
        <v>4144000</v>
      </c>
      <c r="BP459">
        <f>'sheet1 (2)'!AA458</f>
        <v>88965671</v>
      </c>
      <c r="BR459">
        <f t="shared" si="93"/>
        <v>289138</v>
      </c>
      <c r="BS459">
        <f t="shared" si="93"/>
        <v>414400</v>
      </c>
      <c r="BT459">
        <f t="shared" si="93"/>
        <v>8896567</v>
      </c>
      <c r="BV459">
        <f t="shared" si="94"/>
        <v>289138</v>
      </c>
      <c r="BW459">
        <f t="shared" si="94"/>
        <v>414400</v>
      </c>
      <c r="BX459">
        <f t="shared" si="94"/>
        <v>8896567</v>
      </c>
      <c r="BZ459">
        <f t="shared" si="95"/>
        <v>289138</v>
      </c>
      <c r="CA459">
        <f t="shared" si="95"/>
        <v>414400</v>
      </c>
      <c r="CB459">
        <f t="shared" si="95"/>
        <v>8896567</v>
      </c>
      <c r="CD459">
        <f t="shared" si="96"/>
        <v>289138</v>
      </c>
      <c r="CE459">
        <f t="shared" si="96"/>
        <v>414400</v>
      </c>
      <c r="CF459">
        <f t="shared" si="96"/>
        <v>8896567</v>
      </c>
      <c r="CH459" t="str">
        <f t="shared" si="91"/>
        <v>{{5,1,1,289138,0}|</v>
      </c>
      <c r="CI459" t="str">
        <f t="shared" si="91"/>
        <v>{5,1,2,414400,0}|</v>
      </c>
      <c r="CJ459" t="str">
        <f t="shared" si="91"/>
        <v>{5,1,3,8896567,3}}</v>
      </c>
      <c r="CK459" t="str">
        <f t="shared" si="91"/>
        <v/>
      </c>
      <c r="CL459" t="str">
        <f t="shared" si="91"/>
        <v>{{5,1,1,289138,0}|</v>
      </c>
      <c r="CM459" t="str">
        <f t="shared" si="91"/>
        <v>{5,1,2,414400,0}|</v>
      </c>
      <c r="CN459" t="str">
        <f t="shared" si="91"/>
        <v>{5,1,3,8896567,3}}</v>
      </c>
      <c r="CO459" t="str">
        <f t="shared" si="91"/>
        <v/>
      </c>
      <c r="CP459" t="str">
        <f t="shared" si="91"/>
        <v>{{5,1,1,289138,0}|</v>
      </c>
      <c r="CQ459" t="str">
        <f t="shared" si="91"/>
        <v>{5,1,2,414400,0}|</v>
      </c>
      <c r="CR459" t="str">
        <f t="shared" si="91"/>
        <v>{5,1,3,8896567,3}}</v>
      </c>
      <c r="CS459" t="str">
        <f t="shared" si="91"/>
        <v/>
      </c>
      <c r="CT459" t="str">
        <f t="shared" si="91"/>
        <v>{{5,1,1,289138,0}|</v>
      </c>
      <c r="CU459" t="str">
        <f t="shared" si="91"/>
        <v>{5,1,2,414400,0}|</v>
      </c>
      <c r="CV459" t="str">
        <f t="shared" si="91"/>
        <v>{5,1,3,8896567,3}}</v>
      </c>
    </row>
    <row r="460" spans="50:100" x14ac:dyDescent="0.15">
      <c r="AX460">
        <v>454</v>
      </c>
      <c r="AZ460">
        <f t="shared" si="92"/>
        <v>1.5</v>
      </c>
      <c r="BA460">
        <f t="shared" si="92"/>
        <v>1</v>
      </c>
      <c r="BB460">
        <f t="shared" si="92"/>
        <v>0.75</v>
      </c>
      <c r="BC460">
        <f t="shared" si="92"/>
        <v>1</v>
      </c>
      <c r="BE460">
        <v>500</v>
      </c>
      <c r="BF460">
        <v>500</v>
      </c>
      <c r="BG460">
        <v>500</v>
      </c>
      <c r="BH460">
        <v>500</v>
      </c>
      <c r="BN460">
        <f>'sheet1 (2)'!Y459</f>
        <v>6227596</v>
      </c>
      <c r="BO460">
        <f>'sheet1 (2)'!Z459</f>
        <v>7770000</v>
      </c>
      <c r="BP460">
        <f>'sheet1 (2)'!AA459</f>
        <v>166810634</v>
      </c>
      <c r="BR460">
        <f t="shared" si="93"/>
        <v>622759</v>
      </c>
      <c r="BS460">
        <f t="shared" si="93"/>
        <v>777000</v>
      </c>
      <c r="BT460">
        <f t="shared" si="93"/>
        <v>16681063</v>
      </c>
      <c r="BV460">
        <f t="shared" si="94"/>
        <v>622759</v>
      </c>
      <c r="BW460">
        <f t="shared" si="94"/>
        <v>777000</v>
      </c>
      <c r="BX460">
        <f t="shared" si="94"/>
        <v>16681063</v>
      </c>
      <c r="BZ460">
        <f t="shared" si="95"/>
        <v>622759</v>
      </c>
      <c r="CA460">
        <f t="shared" si="95"/>
        <v>777000</v>
      </c>
      <c r="CB460">
        <f t="shared" si="95"/>
        <v>16681063</v>
      </c>
      <c r="CD460">
        <f t="shared" si="96"/>
        <v>622759</v>
      </c>
      <c r="CE460">
        <f t="shared" si="96"/>
        <v>777000</v>
      </c>
      <c r="CF460">
        <f t="shared" si="96"/>
        <v>16681063</v>
      </c>
      <c r="CH460" t="str">
        <f t="shared" si="91"/>
        <v>{{5,1,1,622759,0}|</v>
      </c>
      <c r="CI460" t="str">
        <f t="shared" si="91"/>
        <v>{5,1,2,777000,0}|</v>
      </c>
      <c r="CJ460" t="str">
        <f t="shared" si="91"/>
        <v>{5,1,3,16681063,3}}</v>
      </c>
      <c r="CK460" t="str">
        <f t="shared" si="91"/>
        <v/>
      </c>
      <c r="CL460" t="str">
        <f t="shared" si="91"/>
        <v>{{5,1,1,622759,0}|</v>
      </c>
      <c r="CM460" t="str">
        <f t="shared" si="91"/>
        <v>{5,1,2,777000,0}|</v>
      </c>
      <c r="CN460" t="str">
        <f t="shared" si="91"/>
        <v>{5,1,3,16681063,3}}</v>
      </c>
      <c r="CO460" t="str">
        <f t="shared" si="91"/>
        <v/>
      </c>
      <c r="CP460" t="str">
        <f t="shared" si="91"/>
        <v>{{5,1,1,622759,0}|</v>
      </c>
      <c r="CQ460" t="str">
        <f t="shared" si="91"/>
        <v>{5,1,2,777000,0}|</v>
      </c>
      <c r="CR460" t="str">
        <f t="shared" si="91"/>
        <v>{5,1,3,16681063,3}}</v>
      </c>
      <c r="CS460" t="str">
        <f t="shared" si="91"/>
        <v/>
      </c>
      <c r="CT460" t="str">
        <f t="shared" si="91"/>
        <v>{{5,1,1,622759,0}|</v>
      </c>
      <c r="CU460" t="str">
        <f t="shared" si="91"/>
        <v>{5,1,2,777000,0}|</v>
      </c>
      <c r="CV460" t="str">
        <f t="shared" si="91"/>
        <v>{5,1,3,16681063,3}}</v>
      </c>
    </row>
    <row r="461" spans="50:100" x14ac:dyDescent="0.15">
      <c r="AX461">
        <v>455</v>
      </c>
      <c r="AZ461">
        <f t="shared" si="92"/>
        <v>3</v>
      </c>
      <c r="BA461">
        <f t="shared" si="92"/>
        <v>1</v>
      </c>
      <c r="BB461">
        <f t="shared" si="92"/>
        <v>0.75</v>
      </c>
      <c r="BC461">
        <f t="shared" si="92"/>
        <v>0.75</v>
      </c>
      <c r="BE461">
        <v>500</v>
      </c>
      <c r="BF461">
        <v>500</v>
      </c>
      <c r="BG461">
        <v>500</v>
      </c>
      <c r="BH461">
        <v>500</v>
      </c>
      <c r="BN461">
        <f>'sheet1 (2)'!Y460</f>
        <v>9230188</v>
      </c>
      <c r="BO461">
        <f>'sheet1 (2)'!Z460</f>
        <v>10385900</v>
      </c>
      <c r="BP461">
        <f>'sheet1 (2)'!AA460</f>
        <v>222970214</v>
      </c>
      <c r="BR461">
        <f t="shared" si="93"/>
        <v>923018</v>
      </c>
      <c r="BS461">
        <f t="shared" si="93"/>
        <v>1038590</v>
      </c>
      <c r="BT461">
        <f t="shared" si="93"/>
        <v>22297021</v>
      </c>
      <c r="BV461">
        <f t="shared" si="94"/>
        <v>923018</v>
      </c>
      <c r="BW461">
        <f t="shared" si="94"/>
        <v>1038590</v>
      </c>
      <c r="BX461">
        <f t="shared" si="94"/>
        <v>22297021</v>
      </c>
      <c r="BZ461">
        <f t="shared" si="95"/>
        <v>923018</v>
      </c>
      <c r="CA461">
        <f t="shared" si="95"/>
        <v>1038590</v>
      </c>
      <c r="CB461">
        <f t="shared" si="95"/>
        <v>22297021</v>
      </c>
      <c r="CD461">
        <f t="shared" si="96"/>
        <v>923018</v>
      </c>
      <c r="CE461">
        <f t="shared" si="96"/>
        <v>1038590</v>
      </c>
      <c r="CF461">
        <f t="shared" si="96"/>
        <v>22297021</v>
      </c>
      <c r="CH461" t="str">
        <f t="shared" si="91"/>
        <v>{{5,1,1,923018,0}|</v>
      </c>
      <c r="CI461" t="str">
        <f t="shared" si="91"/>
        <v>{5,1,2,1038590,0}|</v>
      </c>
      <c r="CJ461" t="str">
        <f t="shared" si="91"/>
        <v>{5,1,3,22297021,3}}</v>
      </c>
      <c r="CK461" t="str">
        <f t="shared" si="91"/>
        <v/>
      </c>
      <c r="CL461" t="str">
        <f t="shared" si="91"/>
        <v>{{5,1,1,923018,0}|</v>
      </c>
      <c r="CM461" t="str">
        <f t="shared" si="91"/>
        <v>{5,1,2,1038590,0}|</v>
      </c>
      <c r="CN461" t="str">
        <f t="shared" si="91"/>
        <v>{5,1,3,22297021,3}}</v>
      </c>
      <c r="CO461" t="str">
        <f t="shared" si="91"/>
        <v/>
      </c>
      <c r="CP461" t="str">
        <f t="shared" si="91"/>
        <v>{{5,1,1,923018,0}|</v>
      </c>
      <c r="CQ461" t="str">
        <f t="shared" si="91"/>
        <v>{5,1,2,1038590,0}|</v>
      </c>
      <c r="CR461" t="str">
        <f t="shared" si="91"/>
        <v>{5,1,3,22297021,3}}</v>
      </c>
      <c r="CS461" t="str">
        <f t="shared" si="91"/>
        <v/>
      </c>
      <c r="CT461" t="str">
        <f t="shared" si="91"/>
        <v>{{5,1,1,923018,0}|</v>
      </c>
      <c r="CU461" t="str">
        <f t="shared" si="91"/>
        <v>{5,1,2,1038590,0}|</v>
      </c>
      <c r="CV461" t="str">
        <f t="shared" si="91"/>
        <v>{5,1,3,22297021,3}}</v>
      </c>
    </row>
    <row r="462" spans="50:100" x14ac:dyDescent="0.15">
      <c r="AX462">
        <v>456</v>
      </c>
      <c r="AZ462">
        <f t="shared" si="92"/>
        <v>1.5</v>
      </c>
      <c r="BA462">
        <f t="shared" si="92"/>
        <v>0.75</v>
      </c>
      <c r="BB462">
        <f t="shared" si="92"/>
        <v>0.5</v>
      </c>
      <c r="BC462">
        <f t="shared" si="92"/>
        <v>0</v>
      </c>
      <c r="BE462">
        <v>500</v>
      </c>
      <c r="BF462">
        <v>500</v>
      </c>
      <c r="BG462">
        <v>500</v>
      </c>
      <c r="BH462">
        <v>500</v>
      </c>
      <c r="BN462">
        <f>'sheet1 (2)'!Y461</f>
        <v>7213432</v>
      </c>
      <c r="BO462">
        <f>'sheet1 (2)'!Z461</f>
        <v>1344000</v>
      </c>
      <c r="BP462">
        <f>'sheet1 (2)'!AA461</f>
        <v>28853731</v>
      </c>
      <c r="BR462">
        <f t="shared" si="93"/>
        <v>721343</v>
      </c>
      <c r="BS462">
        <f t="shared" si="93"/>
        <v>134400</v>
      </c>
      <c r="BT462">
        <f t="shared" si="93"/>
        <v>2885373</v>
      </c>
      <c r="BV462">
        <f t="shared" si="94"/>
        <v>721343</v>
      </c>
      <c r="BW462">
        <f t="shared" si="94"/>
        <v>134400</v>
      </c>
      <c r="BX462">
        <f t="shared" si="94"/>
        <v>2885373</v>
      </c>
      <c r="BZ462">
        <f t="shared" si="95"/>
        <v>721343</v>
      </c>
      <c r="CA462">
        <f t="shared" si="95"/>
        <v>134400</v>
      </c>
      <c r="CB462">
        <f t="shared" si="95"/>
        <v>2885373</v>
      </c>
      <c r="CD462">
        <f t="shared" si="96"/>
        <v>721343</v>
      </c>
      <c r="CE462">
        <f t="shared" si="96"/>
        <v>134400</v>
      </c>
      <c r="CF462">
        <f t="shared" si="96"/>
        <v>2885373</v>
      </c>
      <c r="CH462" t="str">
        <f t="shared" si="91"/>
        <v>{{5,1,1,721343,0}|</v>
      </c>
      <c r="CI462" t="str">
        <f t="shared" si="91"/>
        <v>{5,1,2,134400,0}|</v>
      </c>
      <c r="CJ462" t="str">
        <f t="shared" si="91"/>
        <v>{5,1,3,2885373,3}}</v>
      </c>
      <c r="CK462" t="str">
        <f t="shared" si="91"/>
        <v/>
      </c>
      <c r="CL462" t="str">
        <f t="shared" si="91"/>
        <v>{{5,1,1,721343,0}|</v>
      </c>
      <c r="CM462" t="str">
        <f t="shared" si="91"/>
        <v>{5,1,2,134400,0}|</v>
      </c>
      <c r="CN462" t="str">
        <f t="shared" si="91"/>
        <v>{5,1,3,2885373,3}}</v>
      </c>
      <c r="CO462" t="str">
        <f t="shared" si="91"/>
        <v/>
      </c>
      <c r="CP462" t="str">
        <f t="shared" si="91"/>
        <v>{{5,1,1,721343,0}|</v>
      </c>
      <c r="CQ462" t="str">
        <f t="shared" si="91"/>
        <v>{5,1,2,134400,0}|</v>
      </c>
      <c r="CR462" t="str">
        <f t="shared" si="91"/>
        <v>{5,1,3,2885373,3}}</v>
      </c>
      <c r="CS462" t="str">
        <f t="shared" si="91"/>
        <v/>
      </c>
      <c r="CT462" t="str">
        <f t="shared" si="91"/>
        <v>{{5,1,1,721343,0}|</v>
      </c>
      <c r="CU462" t="str">
        <f t="shared" si="91"/>
        <v>{5,1,2,134400,0}|</v>
      </c>
      <c r="CV462" t="str">
        <f t="shared" si="91"/>
        <v>{5,1,3,2885373,3}}</v>
      </c>
    </row>
    <row r="463" spans="50:100" x14ac:dyDescent="0.15">
      <c r="AX463">
        <v>457</v>
      </c>
      <c r="AZ463">
        <f t="shared" si="92"/>
        <v>1</v>
      </c>
      <c r="BA463">
        <f t="shared" si="92"/>
        <v>1</v>
      </c>
      <c r="BB463">
        <f t="shared" si="92"/>
        <v>0.75</v>
      </c>
      <c r="BC463">
        <f t="shared" si="92"/>
        <v>1.5</v>
      </c>
      <c r="BE463">
        <v>500</v>
      </c>
      <c r="BF463">
        <v>500</v>
      </c>
      <c r="BG463">
        <v>500</v>
      </c>
      <c r="BH463">
        <v>500</v>
      </c>
      <c r="BN463">
        <f>'sheet1 (2)'!Y462</f>
        <v>6492088</v>
      </c>
      <c r="BO463">
        <f>'sheet1 (2)'!Z462</f>
        <v>1344000</v>
      </c>
      <c r="BP463">
        <f>'sheet1 (2)'!AA462</f>
        <v>28853731</v>
      </c>
      <c r="BR463">
        <f t="shared" si="93"/>
        <v>649208</v>
      </c>
      <c r="BS463">
        <f t="shared" si="93"/>
        <v>134400</v>
      </c>
      <c r="BT463">
        <f t="shared" si="93"/>
        <v>2885373</v>
      </c>
      <c r="BV463">
        <f t="shared" si="94"/>
        <v>649208</v>
      </c>
      <c r="BW463">
        <f t="shared" si="94"/>
        <v>134400</v>
      </c>
      <c r="BX463">
        <f t="shared" si="94"/>
        <v>2885373</v>
      </c>
      <c r="BZ463">
        <f t="shared" si="95"/>
        <v>649208</v>
      </c>
      <c r="CA463">
        <f t="shared" si="95"/>
        <v>134400</v>
      </c>
      <c r="CB463">
        <f t="shared" si="95"/>
        <v>2885373</v>
      </c>
      <c r="CD463">
        <f t="shared" si="96"/>
        <v>649208</v>
      </c>
      <c r="CE463">
        <f t="shared" si="96"/>
        <v>134400</v>
      </c>
      <c r="CF463">
        <f t="shared" si="96"/>
        <v>2885373</v>
      </c>
      <c r="CH463" t="str">
        <f t="shared" si="91"/>
        <v>{{5,1,1,649208,0}|</v>
      </c>
      <c r="CI463" t="str">
        <f t="shared" si="91"/>
        <v>{5,1,2,134400,0}|</v>
      </c>
      <c r="CJ463" t="str">
        <f t="shared" si="91"/>
        <v>{5,1,3,2885373,3}}</v>
      </c>
      <c r="CK463" t="str">
        <f t="shared" si="91"/>
        <v/>
      </c>
      <c r="CL463" t="str">
        <f t="shared" si="91"/>
        <v>{{5,1,1,649208,0}|</v>
      </c>
      <c r="CM463" t="str">
        <f t="shared" si="91"/>
        <v>{5,1,2,134400,0}|</v>
      </c>
      <c r="CN463" t="str">
        <f t="shared" si="91"/>
        <v>{5,1,3,2885373,3}}</v>
      </c>
      <c r="CO463" t="str">
        <f t="shared" si="91"/>
        <v/>
      </c>
      <c r="CP463" t="str">
        <f t="shared" si="91"/>
        <v>{{5,1,1,649208,0}|</v>
      </c>
      <c r="CQ463" t="str">
        <f t="shared" si="91"/>
        <v>{5,1,2,134400,0}|</v>
      </c>
      <c r="CR463" t="str">
        <f t="shared" si="91"/>
        <v>{5,1,3,2885373,3}}</v>
      </c>
      <c r="CS463" t="str">
        <f t="shared" si="91"/>
        <v/>
      </c>
      <c r="CT463" t="str">
        <f t="shared" si="91"/>
        <v>{{5,1,1,649208,0}|</v>
      </c>
      <c r="CU463" t="str">
        <f t="shared" si="91"/>
        <v>{5,1,2,134400,0}|</v>
      </c>
      <c r="CV463" t="str">
        <f t="shared" si="91"/>
        <v>{5,1,3,2885373,3}}</v>
      </c>
    </row>
    <row r="464" spans="50:100" x14ac:dyDescent="0.15">
      <c r="AX464">
        <v>458</v>
      </c>
      <c r="AZ464">
        <f t="shared" si="92"/>
        <v>0.5</v>
      </c>
      <c r="BA464">
        <f t="shared" si="92"/>
        <v>0.75</v>
      </c>
      <c r="BB464">
        <f t="shared" si="92"/>
        <v>0</v>
      </c>
      <c r="BC464">
        <f t="shared" si="92"/>
        <v>1.5</v>
      </c>
      <c r="BE464">
        <v>500</v>
      </c>
      <c r="BF464">
        <v>500</v>
      </c>
      <c r="BG464">
        <v>500</v>
      </c>
      <c r="BH464">
        <v>500</v>
      </c>
      <c r="BN464">
        <f>'sheet1 (2)'!Y463</f>
        <v>10772058</v>
      </c>
      <c r="BO464">
        <f>'sheet1 (2)'!Z463</f>
        <v>1612800</v>
      </c>
      <c r="BP464">
        <f>'sheet1 (2)'!AA463</f>
        <v>34624477</v>
      </c>
      <c r="BR464">
        <f t="shared" si="93"/>
        <v>1077205</v>
      </c>
      <c r="BS464">
        <f t="shared" si="93"/>
        <v>161280</v>
      </c>
      <c r="BT464">
        <f t="shared" si="93"/>
        <v>3462447</v>
      </c>
      <c r="BV464">
        <f t="shared" si="94"/>
        <v>1077205</v>
      </c>
      <c r="BW464">
        <f t="shared" si="94"/>
        <v>161280</v>
      </c>
      <c r="BX464">
        <f t="shared" si="94"/>
        <v>3462447</v>
      </c>
      <c r="BZ464">
        <f t="shared" si="95"/>
        <v>1077205</v>
      </c>
      <c r="CA464">
        <f t="shared" si="95"/>
        <v>161280</v>
      </c>
      <c r="CB464">
        <f t="shared" si="95"/>
        <v>3462447</v>
      </c>
      <c r="CD464">
        <f t="shared" si="96"/>
        <v>1077205</v>
      </c>
      <c r="CE464">
        <f t="shared" si="96"/>
        <v>161280</v>
      </c>
      <c r="CF464">
        <f t="shared" si="96"/>
        <v>3462447</v>
      </c>
      <c r="CH464" t="str">
        <f t="shared" ref="CH464:CV480" si="97">BR$6&amp;BR464&amp;BR$5</f>
        <v>{{5,1,1,1077205,0}|</v>
      </c>
      <c r="CI464" t="str">
        <f t="shared" si="97"/>
        <v>{5,1,2,161280,0}|</v>
      </c>
      <c r="CJ464" t="str">
        <f t="shared" si="97"/>
        <v>{5,1,3,3462447,3}}</v>
      </c>
      <c r="CK464" t="str">
        <f t="shared" si="97"/>
        <v/>
      </c>
      <c r="CL464" t="str">
        <f t="shared" si="97"/>
        <v>{{5,1,1,1077205,0}|</v>
      </c>
      <c r="CM464" t="str">
        <f t="shared" si="97"/>
        <v>{5,1,2,161280,0}|</v>
      </c>
      <c r="CN464" t="str">
        <f t="shared" si="97"/>
        <v>{5,1,3,3462447,3}}</v>
      </c>
      <c r="CO464" t="str">
        <f t="shared" si="97"/>
        <v/>
      </c>
      <c r="CP464" t="str">
        <f t="shared" si="97"/>
        <v>{{5,1,1,1077205,0}|</v>
      </c>
      <c r="CQ464" t="str">
        <f t="shared" si="97"/>
        <v>{5,1,2,161280,0}|</v>
      </c>
      <c r="CR464" t="str">
        <f t="shared" si="97"/>
        <v>{5,1,3,3462447,3}}</v>
      </c>
      <c r="CS464" t="str">
        <f t="shared" si="97"/>
        <v/>
      </c>
      <c r="CT464" t="str">
        <f t="shared" si="97"/>
        <v>{{5,1,1,1077205,0}|</v>
      </c>
      <c r="CU464" t="str">
        <f t="shared" si="97"/>
        <v>{5,1,2,161280,0}|</v>
      </c>
      <c r="CV464" t="str">
        <f t="shared" si="97"/>
        <v>{5,1,3,3462447,3}}</v>
      </c>
    </row>
    <row r="465" spans="50:100" x14ac:dyDescent="0.15">
      <c r="AX465">
        <v>459</v>
      </c>
      <c r="AZ465">
        <f t="shared" si="92"/>
        <v>0</v>
      </c>
      <c r="BA465">
        <f t="shared" si="92"/>
        <v>0.42857142857142855</v>
      </c>
      <c r="BB465">
        <f t="shared" si="92"/>
        <v>0.75</v>
      </c>
      <c r="BC465">
        <f t="shared" si="92"/>
        <v>3</v>
      </c>
      <c r="BE465">
        <v>500</v>
      </c>
      <c r="BF465">
        <v>500</v>
      </c>
      <c r="BG465">
        <v>500</v>
      </c>
      <c r="BH465">
        <v>500</v>
      </c>
      <c r="BN465">
        <f>'sheet1 (2)'!Y464</f>
        <v>18845092</v>
      </c>
      <c r="BO465">
        <f>'sheet1 (2)'!Z464</f>
        <v>2394000</v>
      </c>
      <c r="BP465">
        <f>'sheet1 (2)'!AA464</f>
        <v>51395708</v>
      </c>
      <c r="BR465">
        <f t="shared" si="93"/>
        <v>1884509</v>
      </c>
      <c r="BS465">
        <f t="shared" si="93"/>
        <v>239400</v>
      </c>
      <c r="BT465">
        <f t="shared" si="93"/>
        <v>5139570</v>
      </c>
      <c r="BV465">
        <f t="shared" si="94"/>
        <v>1884509</v>
      </c>
      <c r="BW465">
        <f t="shared" si="94"/>
        <v>239400</v>
      </c>
      <c r="BX465">
        <f t="shared" si="94"/>
        <v>5139570</v>
      </c>
      <c r="BZ465">
        <f t="shared" si="95"/>
        <v>1884509</v>
      </c>
      <c r="CA465">
        <f t="shared" si="95"/>
        <v>239400</v>
      </c>
      <c r="CB465">
        <f t="shared" si="95"/>
        <v>5139570</v>
      </c>
      <c r="CD465">
        <f t="shared" si="96"/>
        <v>1884509</v>
      </c>
      <c r="CE465">
        <f t="shared" si="96"/>
        <v>239400</v>
      </c>
      <c r="CF465">
        <f t="shared" si="96"/>
        <v>5139570</v>
      </c>
      <c r="CH465" t="str">
        <f t="shared" si="97"/>
        <v>{{5,1,1,1884509,0}|</v>
      </c>
      <c r="CI465" t="str">
        <f t="shared" si="97"/>
        <v>{5,1,2,239400,0}|</v>
      </c>
      <c r="CJ465" t="str">
        <f t="shared" si="97"/>
        <v>{5,1,3,5139570,3}}</v>
      </c>
      <c r="CK465" t="str">
        <f t="shared" si="97"/>
        <v/>
      </c>
      <c r="CL465" t="str">
        <f t="shared" si="97"/>
        <v>{{5,1,1,1884509,0}|</v>
      </c>
      <c r="CM465" t="str">
        <f t="shared" si="97"/>
        <v>{5,1,2,239400,0}|</v>
      </c>
      <c r="CN465" t="str">
        <f t="shared" si="97"/>
        <v>{5,1,3,5139570,3}}</v>
      </c>
      <c r="CO465" t="str">
        <f t="shared" si="97"/>
        <v/>
      </c>
      <c r="CP465" t="str">
        <f t="shared" si="97"/>
        <v>{{5,1,1,1884509,0}|</v>
      </c>
      <c r="CQ465" t="str">
        <f t="shared" si="97"/>
        <v>{5,1,2,239400,0}|</v>
      </c>
      <c r="CR465" t="str">
        <f t="shared" si="97"/>
        <v>{5,1,3,5139570,3}}</v>
      </c>
      <c r="CS465" t="str">
        <f t="shared" si="97"/>
        <v/>
      </c>
      <c r="CT465" t="str">
        <f t="shared" si="97"/>
        <v>{{5,1,1,1884509,0}|</v>
      </c>
      <c r="CU465" t="str">
        <f t="shared" si="97"/>
        <v>{5,1,2,239400,0}|</v>
      </c>
      <c r="CV465" t="str">
        <f t="shared" si="97"/>
        <v>{5,1,3,5139570,3}}</v>
      </c>
    </row>
    <row r="466" spans="50:100" x14ac:dyDescent="0.15">
      <c r="AX466">
        <v>460</v>
      </c>
      <c r="AZ466">
        <f t="shared" si="92"/>
        <v>3</v>
      </c>
      <c r="BA466">
        <f t="shared" si="92"/>
        <v>0.75</v>
      </c>
      <c r="BB466">
        <f t="shared" si="92"/>
        <v>1.5</v>
      </c>
      <c r="BC466">
        <f t="shared" si="92"/>
        <v>0.6</v>
      </c>
      <c r="BE466">
        <v>500</v>
      </c>
      <c r="BF466">
        <v>500</v>
      </c>
      <c r="BG466">
        <v>500</v>
      </c>
      <c r="BH466">
        <v>500</v>
      </c>
      <c r="BN466">
        <f>'sheet1 (2)'!Y465</f>
        <v>30777313</v>
      </c>
      <c r="BO466">
        <f>'sheet1 (2)'!Z465</f>
        <v>19712000</v>
      </c>
      <c r="BP466">
        <f>'sheet1 (2)'!AA465</f>
        <v>423188058</v>
      </c>
      <c r="BR466">
        <f t="shared" si="93"/>
        <v>3077731</v>
      </c>
      <c r="BS466">
        <f t="shared" si="93"/>
        <v>1971200</v>
      </c>
      <c r="BT466">
        <f t="shared" si="93"/>
        <v>42318805</v>
      </c>
      <c r="BV466">
        <f t="shared" si="94"/>
        <v>3077731</v>
      </c>
      <c r="BW466">
        <f t="shared" si="94"/>
        <v>1971200</v>
      </c>
      <c r="BX466">
        <f t="shared" si="94"/>
        <v>42318805</v>
      </c>
      <c r="BZ466">
        <f t="shared" si="95"/>
        <v>3077731</v>
      </c>
      <c r="CA466">
        <f t="shared" si="95"/>
        <v>1971200</v>
      </c>
      <c r="CB466">
        <f t="shared" si="95"/>
        <v>42318805</v>
      </c>
      <c r="CD466">
        <f t="shared" si="96"/>
        <v>3077731</v>
      </c>
      <c r="CE466">
        <f t="shared" si="96"/>
        <v>1971200</v>
      </c>
      <c r="CF466">
        <f t="shared" si="96"/>
        <v>42318805</v>
      </c>
      <c r="CH466" t="str">
        <f t="shared" si="97"/>
        <v>{{5,1,1,3077731,0}|</v>
      </c>
      <c r="CI466" t="str">
        <f t="shared" si="97"/>
        <v>{5,1,2,1971200,0}|</v>
      </c>
      <c r="CJ466" t="str">
        <f t="shared" si="97"/>
        <v>{5,1,3,42318805,3}}</v>
      </c>
      <c r="CK466" t="str">
        <f t="shared" si="97"/>
        <v/>
      </c>
      <c r="CL466" t="str">
        <f t="shared" si="97"/>
        <v>{{5,1,1,3077731,0}|</v>
      </c>
      <c r="CM466" t="str">
        <f t="shared" si="97"/>
        <v>{5,1,2,1971200,0}|</v>
      </c>
      <c r="CN466" t="str">
        <f t="shared" si="97"/>
        <v>{5,1,3,42318805,3}}</v>
      </c>
      <c r="CO466" t="str">
        <f t="shared" si="97"/>
        <v/>
      </c>
      <c r="CP466" t="str">
        <f t="shared" si="97"/>
        <v>{{5,1,1,3077731,0}|</v>
      </c>
      <c r="CQ466" t="str">
        <f t="shared" si="97"/>
        <v>{5,1,2,1971200,0}|</v>
      </c>
      <c r="CR466" t="str">
        <f t="shared" si="97"/>
        <v>{5,1,3,42318805,3}}</v>
      </c>
      <c r="CS466" t="str">
        <f t="shared" si="97"/>
        <v/>
      </c>
      <c r="CT466" t="str">
        <f t="shared" si="97"/>
        <v>{{5,1,1,3077731,0}|</v>
      </c>
      <c r="CU466" t="str">
        <f t="shared" si="97"/>
        <v>{5,1,2,1971200,0}|</v>
      </c>
      <c r="CV466" t="str">
        <f t="shared" si="97"/>
        <v>{5,1,3,42318805,3}}</v>
      </c>
    </row>
    <row r="467" spans="50:100" x14ac:dyDescent="0.15">
      <c r="AX467">
        <v>461</v>
      </c>
      <c r="AZ467">
        <f t="shared" si="92"/>
        <v>1.5</v>
      </c>
      <c r="BA467">
        <f t="shared" si="92"/>
        <v>1</v>
      </c>
      <c r="BB467">
        <f t="shared" si="92"/>
        <v>1.5</v>
      </c>
      <c r="BC467">
        <f t="shared" si="92"/>
        <v>0.6</v>
      </c>
      <c r="BE467">
        <v>500</v>
      </c>
      <c r="BF467">
        <v>500</v>
      </c>
      <c r="BG467">
        <v>500</v>
      </c>
      <c r="BH467">
        <v>500</v>
      </c>
      <c r="BN467">
        <f>'sheet1 (2)'!Y466</f>
        <v>41116566</v>
      </c>
      <c r="BO467">
        <f>'sheet1 (2)'!Z466</f>
        <v>19950000</v>
      </c>
      <c r="BP467">
        <f>'sheet1 (2)'!AA466</f>
        <v>428297573</v>
      </c>
      <c r="BR467">
        <f t="shared" si="93"/>
        <v>4111656</v>
      </c>
      <c r="BS467">
        <f t="shared" si="93"/>
        <v>1995000</v>
      </c>
      <c r="BT467">
        <f t="shared" si="93"/>
        <v>42829757</v>
      </c>
      <c r="BV467">
        <f t="shared" si="94"/>
        <v>4111656</v>
      </c>
      <c r="BW467">
        <f t="shared" si="94"/>
        <v>1995000</v>
      </c>
      <c r="BX467">
        <f t="shared" si="94"/>
        <v>42829757</v>
      </c>
      <c r="BZ467">
        <f t="shared" si="95"/>
        <v>4111656</v>
      </c>
      <c r="CA467">
        <f t="shared" si="95"/>
        <v>1995000</v>
      </c>
      <c r="CB467">
        <f t="shared" si="95"/>
        <v>42829757</v>
      </c>
      <c r="CD467">
        <f t="shared" si="96"/>
        <v>4111656</v>
      </c>
      <c r="CE467">
        <f t="shared" si="96"/>
        <v>1995000</v>
      </c>
      <c r="CF467">
        <f t="shared" si="96"/>
        <v>42829757</v>
      </c>
      <c r="CH467" t="str">
        <f t="shared" si="97"/>
        <v>{{5,1,1,4111656,0}|</v>
      </c>
      <c r="CI467" t="str">
        <f t="shared" si="97"/>
        <v>{5,1,2,1995000,0}|</v>
      </c>
      <c r="CJ467" t="str">
        <f t="shared" si="97"/>
        <v>{5,1,3,42829757,3}}</v>
      </c>
      <c r="CK467" t="str">
        <f t="shared" si="97"/>
        <v/>
      </c>
      <c r="CL467" t="str">
        <f t="shared" si="97"/>
        <v>{{5,1,1,4111656,0}|</v>
      </c>
      <c r="CM467" t="str">
        <f t="shared" si="97"/>
        <v>{5,1,2,1995000,0}|</v>
      </c>
      <c r="CN467" t="str">
        <f t="shared" si="97"/>
        <v>{5,1,3,42829757,3}}</v>
      </c>
      <c r="CO467" t="str">
        <f t="shared" si="97"/>
        <v/>
      </c>
      <c r="CP467" t="str">
        <f t="shared" si="97"/>
        <v>{{5,1,1,4111656,0}|</v>
      </c>
      <c r="CQ467" t="str">
        <f t="shared" si="97"/>
        <v>{5,1,2,1995000,0}|</v>
      </c>
      <c r="CR467" t="str">
        <f t="shared" si="97"/>
        <v>{5,1,3,42829757,3}}</v>
      </c>
      <c r="CS467" t="str">
        <f t="shared" si="97"/>
        <v/>
      </c>
      <c r="CT467" t="str">
        <f t="shared" si="97"/>
        <v>{{5,1,1,4111656,0}|</v>
      </c>
      <c r="CU467" t="str">
        <f t="shared" si="97"/>
        <v>{5,1,2,1995000,0}|</v>
      </c>
      <c r="CV467" t="str">
        <f t="shared" si="97"/>
        <v>{5,1,3,42829757,3}}</v>
      </c>
    </row>
    <row r="468" spans="50:100" x14ac:dyDescent="0.15">
      <c r="AX468">
        <v>462</v>
      </c>
      <c r="AZ468">
        <f t="shared" ref="AZ468:BC483" si="98">AZ408</f>
        <v>0</v>
      </c>
      <c r="BA468">
        <f t="shared" si="98"/>
        <v>0.75</v>
      </c>
      <c r="BB468">
        <f t="shared" si="98"/>
        <v>0.6</v>
      </c>
      <c r="BC468">
        <f t="shared" si="98"/>
        <v>1</v>
      </c>
      <c r="BE468">
        <v>500</v>
      </c>
      <c r="BF468">
        <v>500</v>
      </c>
      <c r="BG468">
        <v>500</v>
      </c>
      <c r="BH468">
        <v>500</v>
      </c>
      <c r="BN468">
        <f>'sheet1 (2)'!Y467</f>
        <v>87522984</v>
      </c>
      <c r="BO468">
        <f>'sheet1 (2)'!Z467</f>
        <v>116480000</v>
      </c>
      <c r="BP468">
        <f>'sheet1 (2)'!AA467</f>
        <v>2500656715</v>
      </c>
      <c r="BR468">
        <f t="shared" si="93"/>
        <v>8752298</v>
      </c>
      <c r="BS468">
        <f t="shared" si="93"/>
        <v>11648000</v>
      </c>
      <c r="BT468">
        <f t="shared" si="93"/>
        <v>250065671</v>
      </c>
      <c r="BV468">
        <f t="shared" si="94"/>
        <v>8752298</v>
      </c>
      <c r="BW468">
        <f t="shared" si="94"/>
        <v>11648000</v>
      </c>
      <c r="BX468">
        <f t="shared" si="94"/>
        <v>250065671</v>
      </c>
      <c r="BZ468">
        <f t="shared" si="95"/>
        <v>8752298</v>
      </c>
      <c r="CA468">
        <f t="shared" si="95"/>
        <v>11648000</v>
      </c>
      <c r="CB468">
        <f t="shared" si="95"/>
        <v>250065671</v>
      </c>
      <c r="CD468">
        <f t="shared" si="96"/>
        <v>8752298</v>
      </c>
      <c r="CE468">
        <f t="shared" si="96"/>
        <v>11648000</v>
      </c>
      <c r="CF468">
        <f t="shared" si="96"/>
        <v>250065671</v>
      </c>
      <c r="CH468" t="str">
        <f t="shared" si="97"/>
        <v>{{5,1,1,8752298,0}|</v>
      </c>
      <c r="CI468" t="str">
        <f t="shared" si="97"/>
        <v>{5,1,2,11648000,0}|</v>
      </c>
      <c r="CJ468" t="str">
        <f t="shared" si="97"/>
        <v>{5,1,3,250065671,3}}</v>
      </c>
      <c r="CK468" t="str">
        <f t="shared" si="97"/>
        <v/>
      </c>
      <c r="CL468" t="str">
        <f t="shared" si="97"/>
        <v>{{5,1,1,8752298,0}|</v>
      </c>
      <c r="CM468" t="str">
        <f t="shared" si="97"/>
        <v>{5,1,2,11648000,0}|</v>
      </c>
      <c r="CN468" t="str">
        <f t="shared" si="97"/>
        <v>{5,1,3,250065671,3}}</v>
      </c>
      <c r="CO468" t="str">
        <f t="shared" si="97"/>
        <v/>
      </c>
      <c r="CP468" t="str">
        <f t="shared" si="97"/>
        <v>{{5,1,1,8752298,0}|</v>
      </c>
      <c r="CQ468" t="str">
        <f t="shared" si="97"/>
        <v>{5,1,2,11648000,0}|</v>
      </c>
      <c r="CR468" t="str">
        <f t="shared" si="97"/>
        <v>{5,1,3,250065671,3}}</v>
      </c>
      <c r="CS468" t="str">
        <f t="shared" si="97"/>
        <v/>
      </c>
      <c r="CT468" t="str">
        <f t="shared" si="97"/>
        <v>{{5,1,1,8752298,0}|</v>
      </c>
      <c r="CU468" t="str">
        <f t="shared" si="97"/>
        <v>{5,1,2,11648000,0}|</v>
      </c>
      <c r="CV468" t="str">
        <f t="shared" si="97"/>
        <v>{5,1,3,250065671,3}}</v>
      </c>
    </row>
    <row r="469" spans="50:100" x14ac:dyDescent="0.15">
      <c r="AX469">
        <v>463</v>
      </c>
      <c r="AZ469">
        <f t="shared" si="98"/>
        <v>0.75</v>
      </c>
      <c r="BA469">
        <f t="shared" si="98"/>
        <v>1</v>
      </c>
      <c r="BB469">
        <f t="shared" si="98"/>
        <v>1</v>
      </c>
      <c r="BC469">
        <f t="shared" si="98"/>
        <v>1.5</v>
      </c>
      <c r="BE469">
        <v>500</v>
      </c>
      <c r="BF469">
        <v>500</v>
      </c>
      <c r="BG469">
        <v>500</v>
      </c>
      <c r="BH469">
        <v>500</v>
      </c>
      <c r="BN469">
        <f>'sheet1 (2)'!Y468</f>
        <v>92331939</v>
      </c>
      <c r="BO469">
        <f>'sheet1 (2)'!Z468</f>
        <v>134400000</v>
      </c>
      <c r="BP469">
        <f>'sheet1 (2)'!AA468</f>
        <v>2885373133</v>
      </c>
      <c r="BR469">
        <f t="shared" si="93"/>
        <v>9233193</v>
      </c>
      <c r="BS469">
        <f t="shared" si="93"/>
        <v>13440000</v>
      </c>
      <c r="BT469">
        <f t="shared" si="93"/>
        <v>288537313</v>
      </c>
      <c r="BV469">
        <f t="shared" si="94"/>
        <v>9233193</v>
      </c>
      <c r="BW469">
        <f t="shared" si="94"/>
        <v>13440000</v>
      </c>
      <c r="BX469">
        <f t="shared" si="94"/>
        <v>288537313</v>
      </c>
      <c r="BZ469">
        <f t="shared" si="95"/>
        <v>9233193</v>
      </c>
      <c r="CA469">
        <f t="shared" si="95"/>
        <v>13440000</v>
      </c>
      <c r="CB469">
        <f t="shared" si="95"/>
        <v>288537313</v>
      </c>
      <c r="CD469">
        <f t="shared" si="96"/>
        <v>9233193</v>
      </c>
      <c r="CE469">
        <f t="shared" si="96"/>
        <v>13440000</v>
      </c>
      <c r="CF469">
        <f t="shared" si="96"/>
        <v>288537313</v>
      </c>
      <c r="CH469" t="str">
        <f t="shared" si="97"/>
        <v>{{5,1,1,9233193,0}|</v>
      </c>
      <c r="CI469" t="str">
        <f t="shared" si="97"/>
        <v>{5,1,2,13440000,0}|</v>
      </c>
      <c r="CJ469" t="str">
        <f t="shared" si="97"/>
        <v>{5,1,3,288537313,3}}</v>
      </c>
      <c r="CK469" t="str">
        <f t="shared" si="97"/>
        <v/>
      </c>
      <c r="CL469" t="str">
        <f t="shared" si="97"/>
        <v>{{5,1,1,9233193,0}|</v>
      </c>
      <c r="CM469" t="str">
        <f t="shared" si="97"/>
        <v>{5,1,2,13440000,0}|</v>
      </c>
      <c r="CN469" t="str">
        <f t="shared" si="97"/>
        <v>{5,1,3,288537313,3}}</v>
      </c>
      <c r="CO469" t="str">
        <f t="shared" si="97"/>
        <v/>
      </c>
      <c r="CP469" t="str">
        <f t="shared" si="97"/>
        <v>{{5,1,1,9233193,0}|</v>
      </c>
      <c r="CQ469" t="str">
        <f t="shared" si="97"/>
        <v>{5,1,2,13440000,0}|</v>
      </c>
      <c r="CR469" t="str">
        <f t="shared" si="97"/>
        <v>{5,1,3,288537313,3}}</v>
      </c>
      <c r="CS469" t="str">
        <f t="shared" si="97"/>
        <v/>
      </c>
      <c r="CT469" t="str">
        <f t="shared" si="97"/>
        <v>{{5,1,1,9233193,0}|</v>
      </c>
      <c r="CU469" t="str">
        <f t="shared" si="97"/>
        <v>{5,1,2,13440000,0}|</v>
      </c>
      <c r="CV469" t="str">
        <f t="shared" si="97"/>
        <v>{5,1,3,288537313,3}}</v>
      </c>
    </row>
    <row r="470" spans="50:100" x14ac:dyDescent="0.15">
      <c r="AX470">
        <v>464</v>
      </c>
      <c r="AZ470">
        <f t="shared" si="98"/>
        <v>3</v>
      </c>
      <c r="BA470">
        <f t="shared" si="98"/>
        <v>1</v>
      </c>
      <c r="BB470">
        <f t="shared" si="98"/>
        <v>0.6</v>
      </c>
      <c r="BC470">
        <f t="shared" si="98"/>
        <v>1</v>
      </c>
      <c r="BE470">
        <v>500</v>
      </c>
      <c r="BF470">
        <v>500</v>
      </c>
      <c r="BG470">
        <v>500</v>
      </c>
      <c r="BH470">
        <v>500</v>
      </c>
      <c r="BN470">
        <f>'sheet1 (2)'!Y469</f>
        <v>90468469</v>
      </c>
      <c r="BO470">
        <f>'sheet1 (2)'!Z469</f>
        <v>150500000</v>
      </c>
      <c r="BP470">
        <f>'sheet1 (2)'!AA469</f>
        <v>3231016790</v>
      </c>
      <c r="BR470">
        <f t="shared" si="93"/>
        <v>9046846</v>
      </c>
      <c r="BS470">
        <f t="shared" si="93"/>
        <v>15050000</v>
      </c>
      <c r="BT470">
        <f t="shared" si="93"/>
        <v>323101679</v>
      </c>
      <c r="BV470">
        <f t="shared" si="94"/>
        <v>9046846</v>
      </c>
      <c r="BW470">
        <f t="shared" si="94"/>
        <v>15050000</v>
      </c>
      <c r="BX470">
        <f t="shared" si="94"/>
        <v>323101679</v>
      </c>
      <c r="BZ470">
        <f t="shared" si="95"/>
        <v>9046846</v>
      </c>
      <c r="CA470">
        <f t="shared" si="95"/>
        <v>15050000</v>
      </c>
      <c r="CB470">
        <f t="shared" si="95"/>
        <v>323101679</v>
      </c>
      <c r="CD470">
        <f t="shared" si="96"/>
        <v>9046846</v>
      </c>
      <c r="CE470">
        <f t="shared" si="96"/>
        <v>15050000</v>
      </c>
      <c r="CF470">
        <f t="shared" si="96"/>
        <v>323101679</v>
      </c>
      <c r="CH470" t="str">
        <f t="shared" si="97"/>
        <v>{{5,1,1,9046846,0}|</v>
      </c>
      <c r="CI470" t="str">
        <f t="shared" si="97"/>
        <v>{5,1,2,15050000,0}|</v>
      </c>
      <c r="CJ470" t="str">
        <f t="shared" si="97"/>
        <v>{5,1,3,323101679,3}}</v>
      </c>
      <c r="CK470" t="str">
        <f t="shared" si="97"/>
        <v/>
      </c>
      <c r="CL470" t="str">
        <f t="shared" si="97"/>
        <v>{{5,1,1,9046846,0}|</v>
      </c>
      <c r="CM470" t="str">
        <f t="shared" si="97"/>
        <v>{5,1,2,15050000,0}|</v>
      </c>
      <c r="CN470" t="str">
        <f t="shared" si="97"/>
        <v>{5,1,3,323101679,3}}</v>
      </c>
      <c r="CO470" t="str">
        <f t="shared" si="97"/>
        <v/>
      </c>
      <c r="CP470" t="str">
        <f t="shared" si="97"/>
        <v>{{5,1,1,9046846,0}|</v>
      </c>
      <c r="CQ470" t="str">
        <f t="shared" si="97"/>
        <v>{5,1,2,15050000,0}|</v>
      </c>
      <c r="CR470" t="str">
        <f t="shared" si="97"/>
        <v>{5,1,3,323101679,3}}</v>
      </c>
      <c r="CS470" t="str">
        <f t="shared" si="97"/>
        <v/>
      </c>
      <c r="CT470" t="str">
        <f t="shared" si="97"/>
        <v>{{5,1,1,9046846,0}|</v>
      </c>
      <c r="CU470" t="str">
        <f t="shared" si="97"/>
        <v>{5,1,2,15050000,0}|</v>
      </c>
      <c r="CV470" t="str">
        <f t="shared" si="97"/>
        <v>{5,1,3,323101679,3}}</v>
      </c>
    </row>
    <row r="471" spans="50:100" x14ac:dyDescent="0.15">
      <c r="AX471">
        <v>465</v>
      </c>
      <c r="AZ471">
        <f t="shared" si="98"/>
        <v>1.5</v>
      </c>
      <c r="BA471">
        <f t="shared" si="98"/>
        <v>1.5</v>
      </c>
      <c r="BB471">
        <f t="shared" si="98"/>
        <v>0.375</v>
      </c>
      <c r="BC471">
        <f t="shared" si="98"/>
        <v>0</v>
      </c>
      <c r="BE471">
        <v>500</v>
      </c>
      <c r="BF471">
        <v>500</v>
      </c>
      <c r="BG471">
        <v>500</v>
      </c>
      <c r="BH471">
        <v>500</v>
      </c>
      <c r="BN471">
        <f>'sheet1 (2)'!Y470</f>
        <v>137055223</v>
      </c>
      <c r="BO471">
        <f>'sheet1 (2)'!Z470</f>
        <v>159600000</v>
      </c>
      <c r="BP471">
        <f>'sheet1 (2)'!AA470</f>
        <v>3426380596</v>
      </c>
      <c r="BR471">
        <f t="shared" si="93"/>
        <v>13705522</v>
      </c>
      <c r="BS471">
        <f t="shared" si="93"/>
        <v>15960000</v>
      </c>
      <c r="BT471">
        <f t="shared" si="93"/>
        <v>342638059</v>
      </c>
      <c r="BV471">
        <f t="shared" si="94"/>
        <v>13705522</v>
      </c>
      <c r="BW471">
        <f t="shared" si="94"/>
        <v>15960000</v>
      </c>
      <c r="BX471">
        <f t="shared" si="94"/>
        <v>342638059</v>
      </c>
      <c r="BZ471">
        <f t="shared" si="95"/>
        <v>13705522</v>
      </c>
      <c r="CA471">
        <f t="shared" si="95"/>
        <v>15960000</v>
      </c>
      <c r="CB471">
        <f t="shared" si="95"/>
        <v>342638059</v>
      </c>
      <c r="CD471">
        <f t="shared" si="96"/>
        <v>13705522</v>
      </c>
      <c r="CE471">
        <f t="shared" si="96"/>
        <v>15960000</v>
      </c>
      <c r="CF471">
        <f t="shared" si="96"/>
        <v>342638059</v>
      </c>
      <c r="CH471" t="str">
        <f t="shared" si="97"/>
        <v>{{5,1,1,13705522,0}|</v>
      </c>
      <c r="CI471" t="str">
        <f t="shared" si="97"/>
        <v>{5,1,2,15960000,0}|</v>
      </c>
      <c r="CJ471" t="str">
        <f t="shared" si="97"/>
        <v>{5,1,3,342638059,3}}</v>
      </c>
      <c r="CK471" t="str">
        <f t="shared" si="97"/>
        <v/>
      </c>
      <c r="CL471" t="str">
        <f t="shared" si="97"/>
        <v>{{5,1,1,13705522,0}|</v>
      </c>
      <c r="CM471" t="str">
        <f t="shared" si="97"/>
        <v>{5,1,2,15960000,0}|</v>
      </c>
      <c r="CN471" t="str">
        <f t="shared" si="97"/>
        <v>{5,1,3,342638059,3}}</v>
      </c>
      <c r="CO471" t="str">
        <f t="shared" si="97"/>
        <v/>
      </c>
      <c r="CP471" t="str">
        <f t="shared" si="97"/>
        <v>{{5,1,1,13705522,0}|</v>
      </c>
      <c r="CQ471" t="str">
        <f t="shared" si="97"/>
        <v>{5,1,2,15960000,0}|</v>
      </c>
      <c r="CR471" t="str">
        <f t="shared" si="97"/>
        <v>{5,1,3,342638059,3}}</v>
      </c>
      <c r="CS471" t="str">
        <f t="shared" si="97"/>
        <v/>
      </c>
      <c r="CT471" t="str">
        <f t="shared" si="97"/>
        <v>{{5,1,1,13705522,0}|</v>
      </c>
      <c r="CU471" t="str">
        <f t="shared" si="97"/>
        <v>{5,1,2,15960000,0}|</v>
      </c>
      <c r="CV471" t="str">
        <f t="shared" si="97"/>
        <v>{5,1,3,342638059,3}}</v>
      </c>
    </row>
    <row r="472" spans="50:100" x14ac:dyDescent="0.15">
      <c r="AX472">
        <v>466</v>
      </c>
      <c r="AZ472">
        <f t="shared" si="98"/>
        <v>1.5</v>
      </c>
      <c r="BA472">
        <f t="shared" si="98"/>
        <v>0.375</v>
      </c>
      <c r="BB472">
        <f t="shared" si="98"/>
        <v>1.5</v>
      </c>
      <c r="BC472">
        <f t="shared" si="98"/>
        <v>0</v>
      </c>
      <c r="BE472">
        <v>500</v>
      </c>
      <c r="BF472">
        <v>500</v>
      </c>
      <c r="BG472">
        <v>500</v>
      </c>
      <c r="BH472">
        <v>500</v>
      </c>
      <c r="BN472">
        <f>'sheet1 (2)'!Y471</f>
        <v>151482089</v>
      </c>
      <c r="BO472">
        <f>'sheet1 (2)'!Z471</f>
        <v>161280000</v>
      </c>
      <c r="BP472">
        <f>'sheet1 (2)'!AA471</f>
        <v>3462447760</v>
      </c>
      <c r="BR472">
        <f t="shared" si="93"/>
        <v>15148208</v>
      </c>
      <c r="BS472">
        <f t="shared" si="93"/>
        <v>16128000</v>
      </c>
      <c r="BT472">
        <f t="shared" si="93"/>
        <v>346244776</v>
      </c>
      <c r="BV472">
        <f t="shared" si="94"/>
        <v>15148208</v>
      </c>
      <c r="BW472">
        <f t="shared" si="94"/>
        <v>16128000</v>
      </c>
      <c r="BX472">
        <f t="shared" si="94"/>
        <v>346244776</v>
      </c>
      <c r="BZ472">
        <f t="shared" si="95"/>
        <v>15148208</v>
      </c>
      <c r="CA472">
        <f t="shared" si="95"/>
        <v>16128000</v>
      </c>
      <c r="CB472">
        <f t="shared" si="95"/>
        <v>346244776</v>
      </c>
      <c r="CD472">
        <f t="shared" si="96"/>
        <v>15148208</v>
      </c>
      <c r="CE472">
        <f t="shared" si="96"/>
        <v>16128000</v>
      </c>
      <c r="CF472">
        <f t="shared" si="96"/>
        <v>346244776</v>
      </c>
      <c r="CH472" t="str">
        <f t="shared" si="97"/>
        <v>{{5,1,1,15148208,0}|</v>
      </c>
      <c r="CI472" t="str">
        <f t="shared" si="97"/>
        <v>{5,1,2,16128000,0}|</v>
      </c>
      <c r="CJ472" t="str">
        <f t="shared" si="97"/>
        <v>{5,1,3,346244776,3}}</v>
      </c>
      <c r="CK472" t="str">
        <f t="shared" si="97"/>
        <v/>
      </c>
      <c r="CL472" t="str">
        <f t="shared" si="97"/>
        <v>{{5,1,1,15148208,0}|</v>
      </c>
      <c r="CM472" t="str">
        <f t="shared" si="97"/>
        <v>{5,1,2,16128000,0}|</v>
      </c>
      <c r="CN472" t="str">
        <f t="shared" si="97"/>
        <v>{5,1,3,346244776,3}}</v>
      </c>
      <c r="CO472" t="str">
        <f t="shared" si="97"/>
        <v/>
      </c>
      <c r="CP472" t="str">
        <f t="shared" si="97"/>
        <v>{{5,1,1,15148208,0}|</v>
      </c>
      <c r="CQ472" t="str">
        <f t="shared" si="97"/>
        <v>{5,1,2,16128000,0}|</v>
      </c>
      <c r="CR472" t="str">
        <f t="shared" si="97"/>
        <v>{5,1,3,346244776,3}}</v>
      </c>
      <c r="CS472" t="str">
        <f t="shared" si="97"/>
        <v/>
      </c>
      <c r="CT472" t="str">
        <f t="shared" si="97"/>
        <v>{{5,1,1,15148208,0}|</v>
      </c>
      <c r="CU472" t="str">
        <f t="shared" si="97"/>
        <v>{5,1,2,16128000,0}|</v>
      </c>
      <c r="CV472" t="str">
        <f t="shared" si="97"/>
        <v>{5,1,3,346244776,3}}</v>
      </c>
    </row>
    <row r="473" spans="50:100" x14ac:dyDescent="0.15">
      <c r="AX473">
        <v>467</v>
      </c>
      <c r="AZ473">
        <f t="shared" si="98"/>
        <v>0.75</v>
      </c>
      <c r="BA473">
        <f t="shared" si="98"/>
        <v>0.5</v>
      </c>
      <c r="BB473">
        <f t="shared" si="98"/>
        <v>3</v>
      </c>
      <c r="BC473">
        <f t="shared" si="98"/>
        <v>3</v>
      </c>
      <c r="BE473">
        <v>500</v>
      </c>
      <c r="BF473">
        <v>500</v>
      </c>
      <c r="BG473">
        <v>500</v>
      </c>
      <c r="BH473">
        <v>500</v>
      </c>
      <c r="BN473">
        <f>'sheet1 (2)'!Y472</f>
        <v>9137014</v>
      </c>
      <c r="BO473">
        <f>'sheet1 (2)'!Z472</f>
        <v>2128000</v>
      </c>
      <c r="BP473">
        <f>'sheet1 (2)'!AA472</f>
        <v>45685073</v>
      </c>
      <c r="BR473">
        <f t="shared" si="93"/>
        <v>913701</v>
      </c>
      <c r="BS473">
        <f t="shared" si="93"/>
        <v>212800</v>
      </c>
      <c r="BT473">
        <f t="shared" si="93"/>
        <v>4568507</v>
      </c>
      <c r="BV473">
        <f t="shared" si="94"/>
        <v>913701</v>
      </c>
      <c r="BW473">
        <f t="shared" si="94"/>
        <v>212800</v>
      </c>
      <c r="BX473">
        <f t="shared" si="94"/>
        <v>4568507</v>
      </c>
      <c r="BZ473">
        <f t="shared" si="95"/>
        <v>913701</v>
      </c>
      <c r="CA473">
        <f t="shared" si="95"/>
        <v>212800</v>
      </c>
      <c r="CB473">
        <f t="shared" si="95"/>
        <v>4568507</v>
      </c>
      <c r="CD473">
        <f t="shared" si="96"/>
        <v>913701</v>
      </c>
      <c r="CE473">
        <f t="shared" si="96"/>
        <v>212800</v>
      </c>
      <c r="CF473">
        <f t="shared" si="96"/>
        <v>4568507</v>
      </c>
      <c r="CH473" t="str">
        <f t="shared" si="97"/>
        <v>{{5,1,1,913701,0}|</v>
      </c>
      <c r="CI473" t="str">
        <f t="shared" si="97"/>
        <v>{5,1,2,212800,0}|</v>
      </c>
      <c r="CJ473" t="str">
        <f t="shared" si="97"/>
        <v>{5,1,3,4568507,3}}</v>
      </c>
      <c r="CK473" t="str">
        <f t="shared" si="97"/>
        <v/>
      </c>
      <c r="CL473" t="str">
        <f t="shared" si="97"/>
        <v>{{5,1,1,913701,0}|</v>
      </c>
      <c r="CM473" t="str">
        <f t="shared" si="97"/>
        <v>{5,1,2,212800,0}|</v>
      </c>
      <c r="CN473" t="str">
        <f t="shared" si="97"/>
        <v>{5,1,3,4568507,3}}</v>
      </c>
      <c r="CO473" t="str">
        <f t="shared" si="97"/>
        <v/>
      </c>
      <c r="CP473" t="str">
        <f t="shared" si="97"/>
        <v>{{5,1,1,913701,0}|</v>
      </c>
      <c r="CQ473" t="str">
        <f t="shared" si="97"/>
        <v>{5,1,2,212800,0}|</v>
      </c>
      <c r="CR473" t="str">
        <f t="shared" si="97"/>
        <v>{5,1,3,4568507,3}}</v>
      </c>
      <c r="CS473" t="str">
        <f t="shared" si="97"/>
        <v/>
      </c>
      <c r="CT473" t="str">
        <f t="shared" si="97"/>
        <v>{{5,1,1,913701,0}|</v>
      </c>
      <c r="CU473" t="str">
        <f t="shared" si="97"/>
        <v>{5,1,2,212800,0}|</v>
      </c>
      <c r="CV473" t="str">
        <f t="shared" si="97"/>
        <v>{5,1,3,4568507,3}}</v>
      </c>
    </row>
    <row r="474" spans="50:100" x14ac:dyDescent="0.15">
      <c r="AX474">
        <v>468</v>
      </c>
      <c r="AZ474">
        <f t="shared" si="98"/>
        <v>0</v>
      </c>
      <c r="BA474">
        <f t="shared" si="98"/>
        <v>0.6</v>
      </c>
      <c r="BB474">
        <f t="shared" si="98"/>
        <v>0.6</v>
      </c>
      <c r="BC474">
        <f t="shared" si="98"/>
        <v>1.5</v>
      </c>
      <c r="BE474">
        <v>500</v>
      </c>
      <c r="BF474">
        <v>500</v>
      </c>
      <c r="BG474">
        <v>500</v>
      </c>
      <c r="BH474">
        <v>500</v>
      </c>
      <c r="BN474">
        <f>'sheet1 (2)'!Y473</f>
        <v>11349134</v>
      </c>
      <c r="BO474">
        <f>'sheet1 (2)'!Z473</f>
        <v>2016000</v>
      </c>
      <c r="BP474">
        <f>'sheet1 (2)'!AA473</f>
        <v>43280596</v>
      </c>
      <c r="BR474">
        <f t="shared" si="93"/>
        <v>1134913</v>
      </c>
      <c r="BS474">
        <f t="shared" si="93"/>
        <v>201600</v>
      </c>
      <c r="BT474">
        <f t="shared" si="93"/>
        <v>4328059</v>
      </c>
      <c r="BV474">
        <f t="shared" si="94"/>
        <v>1134913</v>
      </c>
      <c r="BW474">
        <f t="shared" si="94"/>
        <v>201600</v>
      </c>
      <c r="BX474">
        <f t="shared" si="94"/>
        <v>4328059</v>
      </c>
      <c r="BZ474">
        <f t="shared" si="95"/>
        <v>1134913</v>
      </c>
      <c r="CA474">
        <f t="shared" si="95"/>
        <v>201600</v>
      </c>
      <c r="CB474">
        <f t="shared" si="95"/>
        <v>4328059</v>
      </c>
      <c r="CD474">
        <f t="shared" si="96"/>
        <v>1134913</v>
      </c>
      <c r="CE474">
        <f t="shared" si="96"/>
        <v>201600</v>
      </c>
      <c r="CF474">
        <f t="shared" si="96"/>
        <v>4328059</v>
      </c>
      <c r="CH474" t="str">
        <f t="shared" si="97"/>
        <v>{{5,1,1,1134913,0}|</v>
      </c>
      <c r="CI474" t="str">
        <f t="shared" si="97"/>
        <v>{5,1,2,201600,0}|</v>
      </c>
      <c r="CJ474" t="str">
        <f t="shared" si="97"/>
        <v>{5,1,3,4328059,3}}</v>
      </c>
      <c r="CK474" t="str">
        <f t="shared" si="97"/>
        <v/>
      </c>
      <c r="CL474" t="str">
        <f t="shared" si="97"/>
        <v>{{5,1,1,1134913,0}|</v>
      </c>
      <c r="CM474" t="str">
        <f t="shared" si="97"/>
        <v>{5,1,2,201600,0}|</v>
      </c>
      <c r="CN474" t="str">
        <f t="shared" si="97"/>
        <v>{5,1,3,4328059,3}}</v>
      </c>
      <c r="CO474" t="str">
        <f t="shared" si="97"/>
        <v/>
      </c>
      <c r="CP474" t="str">
        <f t="shared" si="97"/>
        <v>{{5,1,1,1134913,0}|</v>
      </c>
      <c r="CQ474" t="str">
        <f t="shared" si="97"/>
        <v>{5,1,2,201600,0}|</v>
      </c>
      <c r="CR474" t="str">
        <f t="shared" si="97"/>
        <v>{5,1,3,4328059,3}}</v>
      </c>
      <c r="CS474" t="str">
        <f t="shared" si="97"/>
        <v/>
      </c>
      <c r="CT474" t="str">
        <f t="shared" si="97"/>
        <v>{{5,1,1,1134913,0}|</v>
      </c>
      <c r="CU474" t="str">
        <f t="shared" si="97"/>
        <v>{5,1,2,201600,0}|</v>
      </c>
      <c r="CV474" t="str">
        <f t="shared" si="97"/>
        <v>{5,1,3,4328059,3}}</v>
      </c>
    </row>
    <row r="475" spans="50:100" x14ac:dyDescent="0.15">
      <c r="AX475">
        <v>469</v>
      </c>
      <c r="AZ475">
        <f t="shared" si="98"/>
        <v>1</v>
      </c>
      <c r="BA475">
        <f t="shared" si="98"/>
        <v>1</v>
      </c>
      <c r="BB475">
        <f t="shared" si="98"/>
        <v>1.5</v>
      </c>
      <c r="BC475">
        <f t="shared" si="98"/>
        <v>0.75</v>
      </c>
      <c r="BE475">
        <v>500</v>
      </c>
      <c r="BF475">
        <v>500</v>
      </c>
      <c r="BG475">
        <v>500</v>
      </c>
      <c r="BH475">
        <v>500</v>
      </c>
      <c r="BN475">
        <f>'sheet1 (2)'!Y474</f>
        <v>20215645</v>
      </c>
      <c r="BO475">
        <f>'sheet1 (2)'!Z474</f>
        <v>3112200</v>
      </c>
      <c r="BP475">
        <f>'sheet1 (2)'!AA474</f>
        <v>66814420</v>
      </c>
      <c r="BR475">
        <f t="shared" si="93"/>
        <v>2021564</v>
      </c>
      <c r="BS475">
        <f t="shared" si="93"/>
        <v>311220</v>
      </c>
      <c r="BT475">
        <f t="shared" si="93"/>
        <v>6681442</v>
      </c>
      <c r="BV475">
        <f t="shared" si="94"/>
        <v>2021564</v>
      </c>
      <c r="BW475">
        <f t="shared" si="94"/>
        <v>311220</v>
      </c>
      <c r="BX475">
        <f t="shared" si="94"/>
        <v>6681442</v>
      </c>
      <c r="BZ475">
        <f t="shared" si="95"/>
        <v>2021564</v>
      </c>
      <c r="CA475">
        <f t="shared" si="95"/>
        <v>311220</v>
      </c>
      <c r="CB475">
        <f t="shared" si="95"/>
        <v>6681442</v>
      </c>
      <c r="CD475">
        <f t="shared" si="96"/>
        <v>2021564</v>
      </c>
      <c r="CE475">
        <f t="shared" si="96"/>
        <v>311220</v>
      </c>
      <c r="CF475">
        <f t="shared" si="96"/>
        <v>6681442</v>
      </c>
      <c r="CH475" t="str">
        <f t="shared" si="97"/>
        <v>{{5,1,1,2021564,0}|</v>
      </c>
      <c r="CI475" t="str">
        <f t="shared" si="97"/>
        <v>{5,1,2,311220,0}|</v>
      </c>
      <c r="CJ475" t="str">
        <f t="shared" si="97"/>
        <v>{5,1,3,6681442,3}}</v>
      </c>
      <c r="CK475" t="str">
        <f t="shared" si="97"/>
        <v/>
      </c>
      <c r="CL475" t="str">
        <f t="shared" si="97"/>
        <v>{{5,1,1,2021564,0}|</v>
      </c>
      <c r="CM475" t="str">
        <f t="shared" si="97"/>
        <v>{5,1,2,311220,0}|</v>
      </c>
      <c r="CN475" t="str">
        <f t="shared" si="97"/>
        <v>{5,1,3,6681442,3}}</v>
      </c>
      <c r="CO475" t="str">
        <f t="shared" si="97"/>
        <v/>
      </c>
      <c r="CP475" t="str">
        <f t="shared" si="97"/>
        <v>{{5,1,1,2021564,0}|</v>
      </c>
      <c r="CQ475" t="str">
        <f t="shared" si="97"/>
        <v>{5,1,2,311220,0}|</v>
      </c>
      <c r="CR475" t="str">
        <f t="shared" si="97"/>
        <v>{5,1,3,6681442,3}}</v>
      </c>
      <c r="CS475" t="str">
        <f t="shared" si="97"/>
        <v/>
      </c>
      <c r="CT475" t="str">
        <f t="shared" si="97"/>
        <v>{{5,1,1,2021564,0}|</v>
      </c>
      <c r="CU475" t="str">
        <f t="shared" si="97"/>
        <v>{5,1,2,311220,0}|</v>
      </c>
      <c r="CV475" t="str">
        <f t="shared" si="97"/>
        <v>{5,1,3,6681442,3}}</v>
      </c>
    </row>
    <row r="476" spans="50:100" x14ac:dyDescent="0.15">
      <c r="AX476">
        <v>470</v>
      </c>
      <c r="AZ476">
        <f t="shared" si="98"/>
        <v>1.5</v>
      </c>
      <c r="BA476">
        <f t="shared" si="98"/>
        <v>0.5</v>
      </c>
      <c r="BB476">
        <f t="shared" si="98"/>
        <v>1.5</v>
      </c>
      <c r="BC476">
        <f t="shared" si="98"/>
        <v>1.5</v>
      </c>
      <c r="BE476">
        <v>500</v>
      </c>
      <c r="BF476">
        <v>500</v>
      </c>
      <c r="BG476">
        <v>500</v>
      </c>
      <c r="BH476">
        <v>500</v>
      </c>
      <c r="BN476">
        <f>'sheet1 (2)'!Y475</f>
        <v>33470328</v>
      </c>
      <c r="BO476">
        <f>'sheet1 (2)'!Z475</f>
        <v>26611200</v>
      </c>
      <c r="BP476">
        <f>'sheet1 (2)'!AA475</f>
        <v>571303879</v>
      </c>
      <c r="BR476">
        <f t="shared" si="93"/>
        <v>3347032</v>
      </c>
      <c r="BS476">
        <f t="shared" si="93"/>
        <v>2661120</v>
      </c>
      <c r="BT476">
        <f t="shared" si="93"/>
        <v>57130387</v>
      </c>
      <c r="BV476">
        <f t="shared" si="94"/>
        <v>3347032</v>
      </c>
      <c r="BW476">
        <f t="shared" si="94"/>
        <v>2661120</v>
      </c>
      <c r="BX476">
        <f t="shared" si="94"/>
        <v>57130387</v>
      </c>
      <c r="BZ476">
        <f t="shared" si="95"/>
        <v>3347032</v>
      </c>
      <c r="CA476">
        <f t="shared" si="95"/>
        <v>2661120</v>
      </c>
      <c r="CB476">
        <f t="shared" si="95"/>
        <v>57130387</v>
      </c>
      <c r="CD476">
        <f t="shared" si="96"/>
        <v>3347032</v>
      </c>
      <c r="CE476">
        <f t="shared" si="96"/>
        <v>2661120</v>
      </c>
      <c r="CF476">
        <f t="shared" si="96"/>
        <v>57130387</v>
      </c>
      <c r="CH476" t="str">
        <f t="shared" si="97"/>
        <v>{{5,1,1,3347032,0}|</v>
      </c>
      <c r="CI476" t="str">
        <f t="shared" si="97"/>
        <v>{5,1,2,2661120,0}|</v>
      </c>
      <c r="CJ476" t="str">
        <f t="shared" si="97"/>
        <v>{5,1,3,57130387,3}}</v>
      </c>
      <c r="CK476" t="str">
        <f t="shared" si="97"/>
        <v/>
      </c>
      <c r="CL476" t="str">
        <f t="shared" si="97"/>
        <v>{{5,1,1,3347032,0}|</v>
      </c>
      <c r="CM476" t="str">
        <f t="shared" si="97"/>
        <v>{5,1,2,2661120,0}|</v>
      </c>
      <c r="CN476" t="str">
        <f t="shared" si="97"/>
        <v>{5,1,3,57130387,3}}</v>
      </c>
      <c r="CO476" t="str">
        <f t="shared" si="97"/>
        <v/>
      </c>
      <c r="CP476" t="str">
        <f t="shared" si="97"/>
        <v>{{5,1,1,3347032,0}|</v>
      </c>
      <c r="CQ476" t="str">
        <f t="shared" si="97"/>
        <v>{5,1,2,2661120,0}|</v>
      </c>
      <c r="CR476" t="str">
        <f t="shared" si="97"/>
        <v>{5,1,3,57130387,3}}</v>
      </c>
      <c r="CS476" t="str">
        <f t="shared" si="97"/>
        <v/>
      </c>
      <c r="CT476" t="str">
        <f t="shared" si="97"/>
        <v>{{5,1,1,3347032,0}|</v>
      </c>
      <c r="CU476" t="str">
        <f t="shared" si="97"/>
        <v>{5,1,2,2661120,0}|</v>
      </c>
      <c r="CV476" t="str">
        <f t="shared" si="97"/>
        <v>{5,1,3,57130387,3}}</v>
      </c>
    </row>
    <row r="477" spans="50:100" x14ac:dyDescent="0.15">
      <c r="AX477">
        <v>471</v>
      </c>
      <c r="AZ477">
        <f t="shared" si="98"/>
        <v>1.5</v>
      </c>
      <c r="BA477">
        <f t="shared" si="98"/>
        <v>0.6</v>
      </c>
      <c r="BB477">
        <f t="shared" si="98"/>
        <v>1.5</v>
      </c>
      <c r="BC477">
        <f t="shared" si="98"/>
        <v>1</v>
      </c>
      <c r="BE477">
        <v>500</v>
      </c>
      <c r="BF477">
        <v>500</v>
      </c>
      <c r="BG477">
        <v>500</v>
      </c>
      <c r="BH477">
        <v>500</v>
      </c>
      <c r="BN477">
        <f>'sheet1 (2)'!Y476</f>
        <v>45228223</v>
      </c>
      <c r="BO477">
        <f>'sheet1 (2)'!Z476</f>
        <v>27930000</v>
      </c>
      <c r="BP477">
        <f>'sheet1 (2)'!AA476</f>
        <v>599616603</v>
      </c>
      <c r="BR477">
        <f t="shared" si="93"/>
        <v>4522822</v>
      </c>
      <c r="BS477">
        <f t="shared" si="93"/>
        <v>2793000</v>
      </c>
      <c r="BT477">
        <f t="shared" si="93"/>
        <v>59961660</v>
      </c>
      <c r="BV477">
        <f t="shared" si="94"/>
        <v>4522822</v>
      </c>
      <c r="BW477">
        <f t="shared" si="94"/>
        <v>2793000</v>
      </c>
      <c r="BX477">
        <f t="shared" si="94"/>
        <v>59961660</v>
      </c>
      <c r="BZ477">
        <f t="shared" si="95"/>
        <v>4522822</v>
      </c>
      <c r="CA477">
        <f t="shared" si="95"/>
        <v>2793000</v>
      </c>
      <c r="CB477">
        <f t="shared" si="95"/>
        <v>59961660</v>
      </c>
      <c r="CD477">
        <f t="shared" si="96"/>
        <v>4522822</v>
      </c>
      <c r="CE477">
        <f t="shared" si="96"/>
        <v>2793000</v>
      </c>
      <c r="CF477">
        <f t="shared" si="96"/>
        <v>59961660</v>
      </c>
      <c r="CH477" t="str">
        <f t="shared" si="97"/>
        <v>{{5,1,1,4522822,0}|</v>
      </c>
      <c r="CI477" t="str">
        <f t="shared" si="97"/>
        <v>{5,1,2,2793000,0}|</v>
      </c>
      <c r="CJ477" t="str">
        <f t="shared" si="97"/>
        <v>{5,1,3,59961660,3}}</v>
      </c>
      <c r="CK477" t="str">
        <f t="shared" si="97"/>
        <v/>
      </c>
      <c r="CL477" t="str">
        <f t="shared" si="97"/>
        <v>{{5,1,1,4522822,0}|</v>
      </c>
      <c r="CM477" t="str">
        <f t="shared" si="97"/>
        <v>{5,1,2,2793000,0}|</v>
      </c>
      <c r="CN477" t="str">
        <f t="shared" si="97"/>
        <v>{5,1,3,59961660,3}}</v>
      </c>
      <c r="CO477" t="str">
        <f t="shared" si="97"/>
        <v/>
      </c>
      <c r="CP477" t="str">
        <f t="shared" si="97"/>
        <v>{{5,1,1,4522822,0}|</v>
      </c>
      <c r="CQ477" t="str">
        <f t="shared" si="97"/>
        <v>{5,1,2,2793000,0}|</v>
      </c>
      <c r="CR477" t="str">
        <f t="shared" si="97"/>
        <v>{5,1,3,59961660,3}}</v>
      </c>
      <c r="CS477" t="str">
        <f t="shared" si="97"/>
        <v/>
      </c>
      <c r="CT477" t="str">
        <f t="shared" si="97"/>
        <v>{{5,1,1,4522822,0}|</v>
      </c>
      <c r="CU477" t="str">
        <f t="shared" si="97"/>
        <v>{5,1,2,2793000,0}|</v>
      </c>
      <c r="CV477" t="str">
        <f t="shared" si="97"/>
        <v>{5,1,3,59961660,3}}</v>
      </c>
    </row>
    <row r="478" spans="50:100" x14ac:dyDescent="0.15">
      <c r="AX478">
        <v>472</v>
      </c>
      <c r="AZ478">
        <f t="shared" si="98"/>
        <v>1</v>
      </c>
      <c r="BA478">
        <f t="shared" si="98"/>
        <v>0.75</v>
      </c>
      <c r="BB478">
        <f t="shared" si="98"/>
        <v>1</v>
      </c>
      <c r="BC478">
        <f t="shared" si="98"/>
        <v>1.5</v>
      </c>
      <c r="BE478">
        <v>500</v>
      </c>
      <c r="BF478">
        <v>500</v>
      </c>
      <c r="BG478">
        <v>500</v>
      </c>
      <c r="BH478">
        <v>500</v>
      </c>
      <c r="BN478">
        <f>'sheet1 (2)'!Y477</f>
        <v>97056738</v>
      </c>
      <c r="BO478">
        <f>'sheet1 (2)'!Z477</f>
        <v>168896000</v>
      </c>
      <c r="BP478">
        <f>'sheet1 (2)'!AA477</f>
        <v>3625952238</v>
      </c>
      <c r="BR478">
        <f t="shared" si="93"/>
        <v>9705673</v>
      </c>
      <c r="BS478">
        <f t="shared" si="93"/>
        <v>16889600</v>
      </c>
      <c r="BT478">
        <f t="shared" si="93"/>
        <v>362595223</v>
      </c>
      <c r="BV478">
        <f t="shared" si="94"/>
        <v>9705673</v>
      </c>
      <c r="BW478">
        <f t="shared" si="94"/>
        <v>16889600</v>
      </c>
      <c r="BX478">
        <f t="shared" si="94"/>
        <v>362595223</v>
      </c>
      <c r="BZ478">
        <f t="shared" si="95"/>
        <v>9705673</v>
      </c>
      <c r="CA478">
        <f t="shared" si="95"/>
        <v>16889600</v>
      </c>
      <c r="CB478">
        <f t="shared" si="95"/>
        <v>362595223</v>
      </c>
      <c r="CD478">
        <f t="shared" si="96"/>
        <v>9705673</v>
      </c>
      <c r="CE478">
        <f t="shared" si="96"/>
        <v>16889600</v>
      </c>
      <c r="CF478">
        <f t="shared" si="96"/>
        <v>362595223</v>
      </c>
      <c r="CH478" t="str">
        <f t="shared" si="97"/>
        <v>{{5,1,1,9705673,0}|</v>
      </c>
      <c r="CI478" t="str">
        <f t="shared" si="97"/>
        <v>{5,1,2,16889600,0}|</v>
      </c>
      <c r="CJ478" t="str">
        <f t="shared" si="97"/>
        <v>{5,1,3,362595223,3}}</v>
      </c>
      <c r="CK478" t="str">
        <f t="shared" si="97"/>
        <v/>
      </c>
      <c r="CL478" t="str">
        <f t="shared" si="97"/>
        <v>{{5,1,1,9705673,0}|</v>
      </c>
      <c r="CM478" t="str">
        <f t="shared" si="97"/>
        <v>{5,1,2,16889600,0}|</v>
      </c>
      <c r="CN478" t="str">
        <f t="shared" si="97"/>
        <v>{5,1,3,362595223,3}}</v>
      </c>
      <c r="CO478" t="str">
        <f t="shared" si="97"/>
        <v/>
      </c>
      <c r="CP478" t="str">
        <f t="shared" si="97"/>
        <v>{{5,1,1,9705673,0}|</v>
      </c>
      <c r="CQ478" t="str">
        <f t="shared" si="97"/>
        <v>{5,1,2,16889600,0}|</v>
      </c>
      <c r="CR478" t="str">
        <f t="shared" si="97"/>
        <v>{5,1,3,362595223,3}}</v>
      </c>
      <c r="CS478" t="str">
        <f t="shared" si="97"/>
        <v/>
      </c>
      <c r="CT478" t="str">
        <f t="shared" si="97"/>
        <v>{{5,1,1,9705673,0}|</v>
      </c>
      <c r="CU478" t="str">
        <f t="shared" si="97"/>
        <v>{5,1,2,16889600,0}|</v>
      </c>
      <c r="CV478" t="str">
        <f t="shared" si="97"/>
        <v>{5,1,3,362595223,3}}</v>
      </c>
    </row>
    <row r="479" spans="50:100" x14ac:dyDescent="0.15">
      <c r="AX479">
        <v>473</v>
      </c>
      <c r="AZ479">
        <f t="shared" si="98"/>
        <v>1.5</v>
      </c>
      <c r="BA479">
        <f t="shared" si="98"/>
        <v>3</v>
      </c>
      <c r="BB479">
        <f t="shared" si="98"/>
        <v>3</v>
      </c>
      <c r="BC479">
        <f t="shared" si="98"/>
        <v>0.375</v>
      </c>
      <c r="BE479">
        <v>500</v>
      </c>
      <c r="BF479">
        <v>500</v>
      </c>
      <c r="BG479">
        <v>500</v>
      </c>
      <c r="BH479">
        <v>500</v>
      </c>
      <c r="BN479">
        <f>'sheet1 (2)'!Y478</f>
        <v>103296358</v>
      </c>
      <c r="BO479">
        <f>'sheet1 (2)'!Z478</f>
        <v>201600000</v>
      </c>
      <c r="BP479">
        <f>'sheet1 (2)'!AA478</f>
        <v>4328059701</v>
      </c>
      <c r="BR479">
        <f t="shared" si="93"/>
        <v>10329635</v>
      </c>
      <c r="BS479">
        <f t="shared" si="93"/>
        <v>20160000</v>
      </c>
      <c r="BT479">
        <f t="shared" si="93"/>
        <v>432805970</v>
      </c>
      <c r="BV479">
        <f t="shared" si="94"/>
        <v>10329635</v>
      </c>
      <c r="BW479">
        <f t="shared" si="94"/>
        <v>20160000</v>
      </c>
      <c r="BX479">
        <f t="shared" si="94"/>
        <v>432805970</v>
      </c>
      <c r="BZ479">
        <f t="shared" si="95"/>
        <v>10329635</v>
      </c>
      <c r="CA479">
        <f t="shared" si="95"/>
        <v>20160000</v>
      </c>
      <c r="CB479">
        <f t="shared" si="95"/>
        <v>432805970</v>
      </c>
      <c r="CD479">
        <f t="shared" si="96"/>
        <v>10329635</v>
      </c>
      <c r="CE479">
        <f t="shared" si="96"/>
        <v>20160000</v>
      </c>
      <c r="CF479">
        <f t="shared" si="96"/>
        <v>432805970</v>
      </c>
      <c r="CH479" t="str">
        <f t="shared" si="97"/>
        <v>{{5,1,1,10329635,0}|</v>
      </c>
      <c r="CI479" t="str">
        <f t="shared" si="97"/>
        <v>{5,1,2,20160000,0}|</v>
      </c>
      <c r="CJ479" t="str">
        <f t="shared" si="97"/>
        <v>{5,1,3,432805970,3}}</v>
      </c>
      <c r="CK479" t="str">
        <f t="shared" si="97"/>
        <v/>
      </c>
      <c r="CL479" t="str">
        <f t="shared" si="97"/>
        <v>{{5,1,1,10329635,0}|</v>
      </c>
      <c r="CM479" t="str">
        <f t="shared" si="97"/>
        <v>{5,1,2,20160000,0}|</v>
      </c>
      <c r="CN479" t="str">
        <f t="shared" si="97"/>
        <v>{5,1,3,432805970,3}}</v>
      </c>
      <c r="CO479" t="str">
        <f t="shared" si="97"/>
        <v/>
      </c>
      <c r="CP479" t="str">
        <f t="shared" si="97"/>
        <v>{{5,1,1,10329635,0}|</v>
      </c>
      <c r="CQ479" t="str">
        <f t="shared" si="97"/>
        <v>{5,1,2,20160000,0}|</v>
      </c>
      <c r="CR479" t="str">
        <f t="shared" si="97"/>
        <v>{5,1,3,432805970,3}}</v>
      </c>
      <c r="CS479" t="str">
        <f t="shared" si="97"/>
        <v/>
      </c>
      <c r="CT479" t="str">
        <f t="shared" si="97"/>
        <v>{{5,1,1,10329635,0}|</v>
      </c>
      <c r="CU479" t="str">
        <f t="shared" si="97"/>
        <v>{5,1,2,20160000,0}|</v>
      </c>
      <c r="CV479" t="str">
        <f t="shared" si="97"/>
        <v>{5,1,3,432805970,3}}</v>
      </c>
    </row>
    <row r="480" spans="50:100" x14ac:dyDescent="0.15">
      <c r="AX480">
        <v>474</v>
      </c>
      <c r="AZ480">
        <f t="shared" si="98"/>
        <v>3</v>
      </c>
      <c r="BA480">
        <f t="shared" si="98"/>
        <v>0.75</v>
      </c>
      <c r="BB480">
        <f t="shared" si="98"/>
        <v>0.6</v>
      </c>
      <c r="BC480">
        <f t="shared" si="98"/>
        <v>1.5</v>
      </c>
      <c r="BE480">
        <v>500</v>
      </c>
      <c r="BF480">
        <v>500</v>
      </c>
      <c r="BG480">
        <v>500</v>
      </c>
      <c r="BH480">
        <v>500</v>
      </c>
      <c r="BN480">
        <f>'sheet1 (2)'!Y479</f>
        <v>102229370</v>
      </c>
      <c r="BO480">
        <f>'sheet1 (2)'!Z479</f>
        <v>233275000</v>
      </c>
      <c r="BP480">
        <f>'sheet1 (2)'!AA479</f>
        <v>5008076025</v>
      </c>
      <c r="BR480">
        <f t="shared" si="93"/>
        <v>10222937</v>
      </c>
      <c r="BS480">
        <f t="shared" si="93"/>
        <v>23327500</v>
      </c>
      <c r="BT480">
        <f t="shared" si="93"/>
        <v>500807602</v>
      </c>
      <c r="BV480">
        <f t="shared" si="94"/>
        <v>10222937</v>
      </c>
      <c r="BW480">
        <f t="shared" si="94"/>
        <v>23327500</v>
      </c>
      <c r="BX480">
        <f t="shared" si="94"/>
        <v>500807602</v>
      </c>
      <c r="BZ480">
        <f t="shared" si="95"/>
        <v>10222937</v>
      </c>
      <c r="CA480">
        <f t="shared" si="95"/>
        <v>23327500</v>
      </c>
      <c r="CB480">
        <f t="shared" si="95"/>
        <v>500807602</v>
      </c>
      <c r="CD480">
        <f t="shared" si="96"/>
        <v>10222937</v>
      </c>
      <c r="CE480">
        <f t="shared" si="96"/>
        <v>23327500</v>
      </c>
      <c r="CF480">
        <f t="shared" si="96"/>
        <v>500807602</v>
      </c>
      <c r="CH480" t="str">
        <f t="shared" si="97"/>
        <v>{{5,1,1,10222937,0}|</v>
      </c>
      <c r="CI480" t="str">
        <f t="shared" si="97"/>
        <v>{5,1,2,23327500,0}|</v>
      </c>
      <c r="CJ480" t="str">
        <f t="shared" si="97"/>
        <v>{5,1,3,500807602,3}}</v>
      </c>
      <c r="CK480" t="str">
        <f t="shared" si="97"/>
        <v/>
      </c>
      <c r="CL480" t="str">
        <f t="shared" si="97"/>
        <v>{{5,1,1,10222937,0}|</v>
      </c>
      <c r="CM480" t="str">
        <f t="shared" si="97"/>
        <v>{5,1,2,23327500,0}|</v>
      </c>
      <c r="CN480" t="str">
        <f t="shared" si="97"/>
        <v>{5,1,3,500807602,3}}</v>
      </c>
      <c r="CO480" t="str">
        <f t="shared" si="97"/>
        <v/>
      </c>
      <c r="CP480" t="str">
        <f t="shared" si="97"/>
        <v>{{5,1,1,10222937,0}|</v>
      </c>
      <c r="CQ480" t="str">
        <f t="shared" si="97"/>
        <v>{5,1,2,23327500,0}|</v>
      </c>
      <c r="CR480" t="str">
        <f t="shared" si="97"/>
        <v>{5,1,3,500807602,3}}</v>
      </c>
      <c r="CS480" t="str">
        <f t="shared" si="97"/>
        <v/>
      </c>
      <c r="CT480" t="str">
        <f t="shared" si="97"/>
        <v>{{5,1,1,10222937,0}|</v>
      </c>
      <c r="CU480" t="str">
        <f t="shared" si="97"/>
        <v>{5,1,2,23327500,0}|</v>
      </c>
      <c r="CV480" t="str">
        <f t="shared" si="97"/>
        <v>{5,1,3,500807602,3}}</v>
      </c>
    </row>
    <row r="481" spans="50:100" x14ac:dyDescent="0.15">
      <c r="AX481">
        <v>475</v>
      </c>
      <c r="AZ481">
        <f t="shared" si="98"/>
        <v>1</v>
      </c>
      <c r="BA481">
        <f t="shared" si="98"/>
        <v>0.75</v>
      </c>
      <c r="BB481">
        <f t="shared" si="98"/>
        <v>0.75</v>
      </c>
      <c r="BC481">
        <f t="shared" si="98"/>
        <v>3</v>
      </c>
      <c r="BE481">
        <v>500</v>
      </c>
      <c r="BF481">
        <v>500</v>
      </c>
      <c r="BG481">
        <v>500</v>
      </c>
      <c r="BH481">
        <v>500</v>
      </c>
      <c r="BN481">
        <f>'sheet1 (2)'!Y480</f>
        <v>156242954</v>
      </c>
      <c r="BO481">
        <f>'sheet1 (2)'!Z480</f>
        <v>255360000</v>
      </c>
      <c r="BP481">
        <f>'sheet1 (2)'!AA480</f>
        <v>5482208954</v>
      </c>
      <c r="BR481">
        <f t="shared" si="93"/>
        <v>15624295</v>
      </c>
      <c r="BS481">
        <f t="shared" si="93"/>
        <v>25536000</v>
      </c>
      <c r="BT481">
        <f t="shared" si="93"/>
        <v>548220895</v>
      </c>
      <c r="BV481">
        <f t="shared" si="94"/>
        <v>15624295</v>
      </c>
      <c r="BW481">
        <f t="shared" si="94"/>
        <v>25536000</v>
      </c>
      <c r="BX481">
        <f t="shared" si="94"/>
        <v>548220895</v>
      </c>
      <c r="BZ481">
        <f t="shared" si="95"/>
        <v>15624295</v>
      </c>
      <c r="CA481">
        <f t="shared" si="95"/>
        <v>25536000</v>
      </c>
      <c r="CB481">
        <f t="shared" si="95"/>
        <v>548220895</v>
      </c>
      <c r="CD481">
        <f t="shared" si="96"/>
        <v>15624295</v>
      </c>
      <c r="CE481">
        <f t="shared" si="96"/>
        <v>25536000</v>
      </c>
      <c r="CF481">
        <f t="shared" si="96"/>
        <v>548220895</v>
      </c>
      <c r="CH481" t="str">
        <f t="shared" ref="CH481:CV497" si="99">BR$6&amp;BR481&amp;BR$5</f>
        <v>{{5,1,1,15624295,0}|</v>
      </c>
      <c r="CI481" t="str">
        <f t="shared" si="99"/>
        <v>{5,1,2,25536000,0}|</v>
      </c>
      <c r="CJ481" t="str">
        <f t="shared" si="99"/>
        <v>{5,1,3,548220895,3}}</v>
      </c>
      <c r="CK481" t="str">
        <f t="shared" si="99"/>
        <v/>
      </c>
      <c r="CL481" t="str">
        <f t="shared" si="99"/>
        <v>{{5,1,1,15624295,0}|</v>
      </c>
      <c r="CM481" t="str">
        <f t="shared" si="99"/>
        <v>{5,1,2,25536000,0}|</v>
      </c>
      <c r="CN481" t="str">
        <f t="shared" si="99"/>
        <v>{5,1,3,548220895,3}}</v>
      </c>
      <c r="CO481" t="str">
        <f t="shared" si="99"/>
        <v/>
      </c>
      <c r="CP481" t="str">
        <f t="shared" si="99"/>
        <v>{{5,1,1,15624295,0}|</v>
      </c>
      <c r="CQ481" t="str">
        <f t="shared" si="99"/>
        <v>{5,1,2,25536000,0}|</v>
      </c>
      <c r="CR481" t="str">
        <f t="shared" si="99"/>
        <v>{5,1,3,548220895,3}}</v>
      </c>
      <c r="CS481" t="str">
        <f t="shared" si="99"/>
        <v/>
      </c>
      <c r="CT481" t="str">
        <f t="shared" si="99"/>
        <v>{{5,1,1,15624295,0}|</v>
      </c>
      <c r="CU481" t="str">
        <f t="shared" si="99"/>
        <v>{5,1,2,25536000,0}|</v>
      </c>
      <c r="CV481" t="str">
        <f t="shared" si="99"/>
        <v>{5,1,3,548220895,3}}</v>
      </c>
    </row>
    <row r="482" spans="50:100" x14ac:dyDescent="0.15">
      <c r="AX482">
        <v>476</v>
      </c>
      <c r="AZ482">
        <f t="shared" si="98"/>
        <v>1</v>
      </c>
      <c r="BA482">
        <f t="shared" si="98"/>
        <v>0.75</v>
      </c>
      <c r="BB482">
        <f t="shared" si="98"/>
        <v>0.75</v>
      </c>
      <c r="BC482">
        <f t="shared" si="98"/>
        <v>3</v>
      </c>
      <c r="BE482">
        <v>500</v>
      </c>
      <c r="BF482">
        <v>500</v>
      </c>
      <c r="BG482">
        <v>500</v>
      </c>
      <c r="BH482">
        <v>500</v>
      </c>
      <c r="BN482">
        <f>'sheet1 (2)'!Y481</f>
        <v>355862</v>
      </c>
      <c r="BO482">
        <f>'sheet1 (2)'!Z481</f>
        <v>51800</v>
      </c>
      <c r="BP482">
        <f>'sheet1 (2)'!AA481</f>
        <v>1112070</v>
      </c>
      <c r="BR482">
        <f t="shared" si="93"/>
        <v>35586</v>
      </c>
      <c r="BS482">
        <f t="shared" si="93"/>
        <v>5180</v>
      </c>
      <c r="BT482">
        <f t="shared" si="93"/>
        <v>111207</v>
      </c>
      <c r="BV482">
        <f t="shared" si="94"/>
        <v>35586</v>
      </c>
      <c r="BW482">
        <f t="shared" si="94"/>
        <v>5180</v>
      </c>
      <c r="BX482">
        <f t="shared" si="94"/>
        <v>111207</v>
      </c>
      <c r="BZ482">
        <f t="shared" si="95"/>
        <v>35586</v>
      </c>
      <c r="CA482">
        <f t="shared" si="95"/>
        <v>5180</v>
      </c>
      <c r="CB482">
        <f t="shared" si="95"/>
        <v>111207</v>
      </c>
      <c r="CD482">
        <f t="shared" si="96"/>
        <v>35586</v>
      </c>
      <c r="CE482">
        <f t="shared" si="96"/>
        <v>5180</v>
      </c>
      <c r="CF482">
        <f t="shared" si="96"/>
        <v>111207</v>
      </c>
      <c r="CH482" t="str">
        <f t="shared" si="99"/>
        <v>{{5,1,1,35586,0}|</v>
      </c>
      <c r="CI482" t="str">
        <f t="shared" si="99"/>
        <v>{5,1,2,5180,0}|</v>
      </c>
      <c r="CJ482" t="str">
        <f t="shared" si="99"/>
        <v>{5,1,3,111207,3}}</v>
      </c>
      <c r="CK482" t="str">
        <f t="shared" si="99"/>
        <v/>
      </c>
      <c r="CL482" t="str">
        <f t="shared" si="99"/>
        <v>{{5,1,1,35586,0}|</v>
      </c>
      <c r="CM482" t="str">
        <f t="shared" si="99"/>
        <v>{5,1,2,5180,0}|</v>
      </c>
      <c r="CN482" t="str">
        <f t="shared" si="99"/>
        <v>{5,1,3,111207,3}}</v>
      </c>
      <c r="CO482" t="str">
        <f t="shared" si="99"/>
        <v/>
      </c>
      <c r="CP482" t="str">
        <f t="shared" si="99"/>
        <v>{{5,1,1,35586,0}|</v>
      </c>
      <c r="CQ482" t="str">
        <f t="shared" si="99"/>
        <v>{5,1,2,5180,0}|</v>
      </c>
      <c r="CR482" t="str">
        <f t="shared" si="99"/>
        <v>{5,1,3,111207,3}}</v>
      </c>
      <c r="CS482" t="str">
        <f t="shared" si="99"/>
        <v/>
      </c>
      <c r="CT482" t="str">
        <f t="shared" si="99"/>
        <v>{{5,1,1,35586,0}|</v>
      </c>
      <c r="CU482" t="str">
        <f t="shared" si="99"/>
        <v>{5,1,2,5180,0}|</v>
      </c>
      <c r="CV482" t="str">
        <f t="shared" si="99"/>
        <v>{5,1,3,111207,3}}</v>
      </c>
    </row>
    <row r="483" spans="50:100" x14ac:dyDescent="0.15">
      <c r="AX483">
        <v>477</v>
      </c>
      <c r="AZ483">
        <f t="shared" si="98"/>
        <v>1.375</v>
      </c>
      <c r="BA483">
        <f t="shared" si="98"/>
        <v>1.375</v>
      </c>
      <c r="BB483">
        <f t="shared" si="98"/>
        <v>0.45833333333333331</v>
      </c>
      <c r="BC483">
        <f t="shared" si="98"/>
        <v>2.75</v>
      </c>
      <c r="BE483">
        <v>500</v>
      </c>
      <c r="BF483">
        <v>500</v>
      </c>
      <c r="BG483">
        <v>500</v>
      </c>
      <c r="BH483">
        <v>500</v>
      </c>
      <c r="BN483">
        <f>'sheet1 (2)'!Y482</f>
        <v>2891384</v>
      </c>
      <c r="BO483">
        <f>'sheet1 (2)'!Z482</f>
        <v>4144000</v>
      </c>
      <c r="BP483">
        <f>'sheet1 (2)'!AA482</f>
        <v>88965671</v>
      </c>
      <c r="BR483">
        <f t="shared" si="93"/>
        <v>289138</v>
      </c>
      <c r="BS483">
        <f t="shared" si="93"/>
        <v>414400</v>
      </c>
      <c r="BT483">
        <f t="shared" si="93"/>
        <v>8896567</v>
      </c>
      <c r="BV483">
        <f t="shared" si="94"/>
        <v>289138</v>
      </c>
      <c r="BW483">
        <f t="shared" si="94"/>
        <v>414400</v>
      </c>
      <c r="BX483">
        <f t="shared" si="94"/>
        <v>8896567</v>
      </c>
      <c r="BZ483">
        <f t="shared" si="95"/>
        <v>289138</v>
      </c>
      <c r="CA483">
        <f t="shared" si="95"/>
        <v>414400</v>
      </c>
      <c r="CB483">
        <f t="shared" si="95"/>
        <v>8896567</v>
      </c>
      <c r="CD483">
        <f t="shared" si="96"/>
        <v>289138</v>
      </c>
      <c r="CE483">
        <f t="shared" si="96"/>
        <v>414400</v>
      </c>
      <c r="CF483">
        <f t="shared" si="96"/>
        <v>8896567</v>
      </c>
      <c r="CH483" t="str">
        <f t="shared" si="99"/>
        <v>{{5,1,1,289138,0}|</v>
      </c>
      <c r="CI483" t="str">
        <f t="shared" si="99"/>
        <v>{5,1,2,414400,0}|</v>
      </c>
      <c r="CJ483" t="str">
        <f t="shared" si="99"/>
        <v>{5,1,3,8896567,3}}</v>
      </c>
      <c r="CK483" t="str">
        <f t="shared" si="99"/>
        <v/>
      </c>
      <c r="CL483" t="str">
        <f t="shared" si="99"/>
        <v>{{5,1,1,289138,0}|</v>
      </c>
      <c r="CM483" t="str">
        <f t="shared" si="99"/>
        <v>{5,1,2,414400,0}|</v>
      </c>
      <c r="CN483" t="str">
        <f t="shared" si="99"/>
        <v>{5,1,3,8896567,3}}</v>
      </c>
      <c r="CO483" t="str">
        <f t="shared" si="99"/>
        <v/>
      </c>
      <c r="CP483" t="str">
        <f t="shared" si="99"/>
        <v>{{5,1,1,289138,0}|</v>
      </c>
      <c r="CQ483" t="str">
        <f t="shared" si="99"/>
        <v>{5,1,2,414400,0}|</v>
      </c>
      <c r="CR483" t="str">
        <f t="shared" si="99"/>
        <v>{5,1,3,8896567,3}}</v>
      </c>
      <c r="CS483" t="str">
        <f t="shared" si="99"/>
        <v/>
      </c>
      <c r="CT483" t="str">
        <f t="shared" si="99"/>
        <v>{{5,1,1,289138,0}|</v>
      </c>
      <c r="CU483" t="str">
        <f t="shared" si="99"/>
        <v>{5,1,2,414400,0}|</v>
      </c>
      <c r="CV483" t="str">
        <f t="shared" si="99"/>
        <v>{5,1,3,8896567,3}}</v>
      </c>
    </row>
    <row r="484" spans="50:100" x14ac:dyDescent="0.15">
      <c r="AX484">
        <v>478</v>
      </c>
      <c r="AZ484">
        <f t="shared" ref="AZ484:BC499" si="100">AZ424</f>
        <v>0.91666666666666663</v>
      </c>
      <c r="BA484">
        <f t="shared" si="100"/>
        <v>0.91666666666666663</v>
      </c>
      <c r="BB484">
        <f t="shared" si="100"/>
        <v>0.55000000000000004</v>
      </c>
      <c r="BC484">
        <f t="shared" si="100"/>
        <v>0</v>
      </c>
      <c r="BE484">
        <v>500</v>
      </c>
      <c r="BF484">
        <v>500</v>
      </c>
      <c r="BG484">
        <v>500</v>
      </c>
      <c r="BH484">
        <v>500</v>
      </c>
      <c r="BN484">
        <f>'sheet1 (2)'!Y483</f>
        <v>3447419</v>
      </c>
      <c r="BO484">
        <f>'sheet1 (2)'!Z483</f>
        <v>4687900</v>
      </c>
      <c r="BP484">
        <f>'sheet1 (2)'!AA483</f>
        <v>100642416</v>
      </c>
      <c r="BR484">
        <f t="shared" si="93"/>
        <v>344741</v>
      </c>
      <c r="BS484">
        <f t="shared" si="93"/>
        <v>468790</v>
      </c>
      <c r="BT484">
        <f t="shared" si="93"/>
        <v>10064241</v>
      </c>
      <c r="BV484">
        <f t="shared" si="94"/>
        <v>344741</v>
      </c>
      <c r="BW484">
        <f t="shared" si="94"/>
        <v>468790</v>
      </c>
      <c r="BX484">
        <f t="shared" si="94"/>
        <v>10064241</v>
      </c>
      <c r="BZ484">
        <f t="shared" si="95"/>
        <v>344741</v>
      </c>
      <c r="CA484">
        <f t="shared" si="95"/>
        <v>468790</v>
      </c>
      <c r="CB484">
        <f t="shared" si="95"/>
        <v>10064241</v>
      </c>
      <c r="CD484">
        <f t="shared" si="96"/>
        <v>344741</v>
      </c>
      <c r="CE484">
        <f t="shared" si="96"/>
        <v>468790</v>
      </c>
      <c r="CF484">
        <f t="shared" si="96"/>
        <v>10064241</v>
      </c>
      <c r="CH484" t="str">
        <f t="shared" si="99"/>
        <v>{{5,1,1,344741,0}|</v>
      </c>
      <c r="CI484" t="str">
        <f t="shared" si="99"/>
        <v>{5,1,2,468790,0}|</v>
      </c>
      <c r="CJ484" t="str">
        <f t="shared" si="99"/>
        <v>{5,1,3,10064241,3}}</v>
      </c>
      <c r="CK484" t="str">
        <f t="shared" si="99"/>
        <v/>
      </c>
      <c r="CL484" t="str">
        <f t="shared" si="99"/>
        <v>{{5,1,1,344741,0}|</v>
      </c>
      <c r="CM484" t="str">
        <f t="shared" si="99"/>
        <v>{5,1,2,468790,0}|</v>
      </c>
      <c r="CN484" t="str">
        <f t="shared" si="99"/>
        <v>{5,1,3,10064241,3}}</v>
      </c>
      <c r="CO484" t="str">
        <f t="shared" si="99"/>
        <v/>
      </c>
      <c r="CP484" t="str">
        <f t="shared" si="99"/>
        <v>{{5,1,1,344741,0}|</v>
      </c>
      <c r="CQ484" t="str">
        <f t="shared" si="99"/>
        <v>{5,1,2,468790,0}|</v>
      </c>
      <c r="CR484" t="str">
        <f t="shared" si="99"/>
        <v>{5,1,3,10064241,3}}</v>
      </c>
      <c r="CS484" t="str">
        <f t="shared" si="99"/>
        <v/>
      </c>
      <c r="CT484" t="str">
        <f t="shared" si="99"/>
        <v>{{5,1,1,344741,0}|</v>
      </c>
      <c r="CU484" t="str">
        <f t="shared" si="99"/>
        <v>{5,1,2,468790,0}|</v>
      </c>
      <c r="CV484" t="str">
        <f t="shared" si="99"/>
        <v>{5,1,3,10064241,3}}</v>
      </c>
    </row>
    <row r="485" spans="50:100" x14ac:dyDescent="0.15">
      <c r="AX485">
        <v>479</v>
      </c>
      <c r="AZ485">
        <f t="shared" si="100"/>
        <v>0.75</v>
      </c>
      <c r="BA485">
        <f t="shared" si="100"/>
        <v>0.5</v>
      </c>
      <c r="BB485">
        <f t="shared" si="100"/>
        <v>3</v>
      </c>
      <c r="BC485">
        <f t="shared" si="100"/>
        <v>3</v>
      </c>
      <c r="BE485">
        <v>500</v>
      </c>
      <c r="BF485">
        <v>500</v>
      </c>
      <c r="BG485">
        <v>500</v>
      </c>
      <c r="BH485">
        <v>500</v>
      </c>
      <c r="BN485">
        <f>'sheet1 (2)'!Y484</f>
        <v>5671561</v>
      </c>
      <c r="BO485">
        <f>'sheet1 (2)'!Z484</f>
        <v>7355600</v>
      </c>
      <c r="BP485">
        <f>'sheet1 (2)'!AA484</f>
        <v>157914067</v>
      </c>
      <c r="BR485">
        <f t="shared" si="93"/>
        <v>567156</v>
      </c>
      <c r="BS485">
        <f t="shared" si="93"/>
        <v>735560</v>
      </c>
      <c r="BT485">
        <f t="shared" si="93"/>
        <v>15791406</v>
      </c>
      <c r="BV485">
        <f t="shared" si="94"/>
        <v>567156</v>
      </c>
      <c r="BW485">
        <f t="shared" si="94"/>
        <v>735560</v>
      </c>
      <c r="BX485">
        <f t="shared" si="94"/>
        <v>15791406</v>
      </c>
      <c r="BZ485">
        <f t="shared" si="95"/>
        <v>567156</v>
      </c>
      <c r="CA485">
        <f t="shared" si="95"/>
        <v>735560</v>
      </c>
      <c r="CB485">
        <f t="shared" si="95"/>
        <v>15791406</v>
      </c>
      <c r="CD485">
        <f t="shared" si="96"/>
        <v>567156</v>
      </c>
      <c r="CE485">
        <f t="shared" si="96"/>
        <v>735560</v>
      </c>
      <c r="CF485">
        <f t="shared" si="96"/>
        <v>15791406</v>
      </c>
      <c r="CH485" t="str">
        <f t="shared" si="99"/>
        <v>{{5,1,1,567156,0}|</v>
      </c>
      <c r="CI485" t="str">
        <f t="shared" si="99"/>
        <v>{5,1,2,735560,0}|</v>
      </c>
      <c r="CJ485" t="str">
        <f t="shared" si="99"/>
        <v>{5,1,3,15791406,3}}</v>
      </c>
      <c r="CK485" t="str">
        <f t="shared" si="99"/>
        <v/>
      </c>
      <c r="CL485" t="str">
        <f t="shared" si="99"/>
        <v>{{5,1,1,567156,0}|</v>
      </c>
      <c r="CM485" t="str">
        <f t="shared" si="99"/>
        <v>{5,1,2,735560,0}|</v>
      </c>
      <c r="CN485" t="str">
        <f t="shared" si="99"/>
        <v>{5,1,3,15791406,3}}</v>
      </c>
      <c r="CO485" t="str">
        <f t="shared" si="99"/>
        <v/>
      </c>
      <c r="CP485" t="str">
        <f t="shared" si="99"/>
        <v>{{5,1,1,567156,0}|</v>
      </c>
      <c r="CQ485" t="str">
        <f t="shared" si="99"/>
        <v>{5,1,2,735560,0}|</v>
      </c>
      <c r="CR485" t="str">
        <f t="shared" si="99"/>
        <v>{5,1,3,15791406,3}}</v>
      </c>
      <c r="CS485" t="str">
        <f t="shared" si="99"/>
        <v/>
      </c>
      <c r="CT485" t="str">
        <f t="shared" si="99"/>
        <v>{{5,1,1,567156,0}|</v>
      </c>
      <c r="CU485" t="str">
        <f t="shared" si="99"/>
        <v>{5,1,2,735560,0}|</v>
      </c>
      <c r="CV485" t="str">
        <f t="shared" si="99"/>
        <v>{5,1,3,15791406,3}}</v>
      </c>
    </row>
    <row r="486" spans="50:100" x14ac:dyDescent="0.15">
      <c r="AX486">
        <v>480</v>
      </c>
      <c r="AZ486">
        <f t="shared" si="100"/>
        <v>1</v>
      </c>
      <c r="BA486">
        <f t="shared" si="100"/>
        <v>1.5</v>
      </c>
      <c r="BB486">
        <f t="shared" si="100"/>
        <v>0.75</v>
      </c>
      <c r="BC486">
        <f t="shared" si="100"/>
        <v>1</v>
      </c>
      <c r="BE486">
        <v>500</v>
      </c>
      <c r="BF486">
        <v>500</v>
      </c>
      <c r="BG486">
        <v>500</v>
      </c>
      <c r="BH486">
        <v>500</v>
      </c>
      <c r="BN486">
        <f>'sheet1 (2)'!Y485</f>
        <v>9007774</v>
      </c>
      <c r="BO486">
        <f>'sheet1 (2)'!Z485</f>
        <v>9893800</v>
      </c>
      <c r="BP486">
        <f>'sheet1 (2)'!AA485</f>
        <v>212405541</v>
      </c>
      <c r="BR486">
        <f t="shared" si="93"/>
        <v>900777</v>
      </c>
      <c r="BS486">
        <f t="shared" si="93"/>
        <v>989380</v>
      </c>
      <c r="BT486">
        <f t="shared" si="93"/>
        <v>21240554</v>
      </c>
      <c r="BV486">
        <f t="shared" si="94"/>
        <v>900777</v>
      </c>
      <c r="BW486">
        <f t="shared" si="94"/>
        <v>989380</v>
      </c>
      <c r="BX486">
        <f t="shared" si="94"/>
        <v>21240554</v>
      </c>
      <c r="BZ486">
        <f t="shared" si="95"/>
        <v>900777</v>
      </c>
      <c r="CA486">
        <f t="shared" si="95"/>
        <v>989380</v>
      </c>
      <c r="CB486">
        <f t="shared" si="95"/>
        <v>21240554</v>
      </c>
      <c r="CD486">
        <f t="shared" si="96"/>
        <v>900777</v>
      </c>
      <c r="CE486">
        <f t="shared" si="96"/>
        <v>989380</v>
      </c>
      <c r="CF486">
        <f t="shared" si="96"/>
        <v>21240554</v>
      </c>
      <c r="CH486" t="str">
        <f t="shared" si="99"/>
        <v>{{5,1,1,900777,0}|</v>
      </c>
      <c r="CI486" t="str">
        <f t="shared" si="99"/>
        <v>{5,1,2,989380,0}|</v>
      </c>
      <c r="CJ486" t="str">
        <f t="shared" si="99"/>
        <v>{5,1,3,21240554,3}}</v>
      </c>
      <c r="CK486" t="str">
        <f t="shared" si="99"/>
        <v/>
      </c>
      <c r="CL486" t="str">
        <f t="shared" si="99"/>
        <v>{{5,1,1,900777,0}|</v>
      </c>
      <c r="CM486" t="str">
        <f t="shared" si="99"/>
        <v>{5,1,2,989380,0}|</v>
      </c>
      <c r="CN486" t="str">
        <f t="shared" si="99"/>
        <v>{5,1,3,21240554,3}}</v>
      </c>
      <c r="CO486" t="str">
        <f t="shared" si="99"/>
        <v/>
      </c>
      <c r="CP486" t="str">
        <f t="shared" si="99"/>
        <v>{{5,1,1,900777,0}|</v>
      </c>
      <c r="CQ486" t="str">
        <f t="shared" si="99"/>
        <v>{5,1,2,989380,0}|</v>
      </c>
      <c r="CR486" t="str">
        <f t="shared" si="99"/>
        <v>{5,1,3,21240554,3}}</v>
      </c>
      <c r="CS486" t="str">
        <f t="shared" si="99"/>
        <v/>
      </c>
      <c r="CT486" t="str">
        <f t="shared" si="99"/>
        <v>{{5,1,1,900777,0}|</v>
      </c>
      <c r="CU486" t="str">
        <f t="shared" si="99"/>
        <v>{5,1,2,989380,0}|</v>
      </c>
      <c r="CV486" t="str">
        <f t="shared" si="99"/>
        <v>{5,1,3,21240554,3}}</v>
      </c>
    </row>
    <row r="487" spans="50:100" x14ac:dyDescent="0.15">
      <c r="AX487">
        <v>481</v>
      </c>
      <c r="AZ487">
        <f t="shared" si="100"/>
        <v>1.5</v>
      </c>
      <c r="BA487">
        <f t="shared" si="100"/>
        <v>0.75</v>
      </c>
      <c r="BB487">
        <f t="shared" si="100"/>
        <v>1</v>
      </c>
      <c r="BC487">
        <f t="shared" si="100"/>
        <v>1</v>
      </c>
      <c r="BE487">
        <v>500</v>
      </c>
      <c r="BF487">
        <v>500</v>
      </c>
      <c r="BG487">
        <v>500</v>
      </c>
      <c r="BH487">
        <v>500</v>
      </c>
      <c r="BN487">
        <f>'sheet1 (2)'!Y486</f>
        <v>3907274</v>
      </c>
      <c r="BO487">
        <f>'sheet1 (2)'!Z486</f>
        <v>1456000</v>
      </c>
      <c r="BP487">
        <f>'sheet1 (2)'!AA486</f>
        <v>31258208</v>
      </c>
      <c r="BR487">
        <f t="shared" si="93"/>
        <v>390727</v>
      </c>
      <c r="BS487">
        <f t="shared" si="93"/>
        <v>145600</v>
      </c>
      <c r="BT487">
        <f t="shared" si="93"/>
        <v>3125820</v>
      </c>
      <c r="BV487">
        <f t="shared" si="94"/>
        <v>390727</v>
      </c>
      <c r="BW487">
        <f t="shared" si="94"/>
        <v>145600</v>
      </c>
      <c r="BX487">
        <f t="shared" si="94"/>
        <v>3125820</v>
      </c>
      <c r="BZ487">
        <f t="shared" si="95"/>
        <v>390727</v>
      </c>
      <c r="CA487">
        <f t="shared" si="95"/>
        <v>145600</v>
      </c>
      <c r="CB487">
        <f t="shared" si="95"/>
        <v>3125820</v>
      </c>
      <c r="CD487">
        <f t="shared" si="96"/>
        <v>390727</v>
      </c>
      <c r="CE487">
        <f t="shared" si="96"/>
        <v>145600</v>
      </c>
      <c r="CF487">
        <f t="shared" si="96"/>
        <v>3125820</v>
      </c>
      <c r="CH487" t="str">
        <f t="shared" si="99"/>
        <v>{{5,1,1,390727,0}|</v>
      </c>
      <c r="CI487" t="str">
        <f t="shared" si="99"/>
        <v>{5,1,2,145600,0}|</v>
      </c>
      <c r="CJ487" t="str">
        <f t="shared" si="99"/>
        <v>{5,1,3,3125820,3}}</v>
      </c>
      <c r="CK487" t="str">
        <f t="shared" si="99"/>
        <v/>
      </c>
      <c r="CL487" t="str">
        <f t="shared" si="99"/>
        <v>{{5,1,1,390727,0}|</v>
      </c>
      <c r="CM487" t="str">
        <f t="shared" si="99"/>
        <v>{5,1,2,145600,0}|</v>
      </c>
      <c r="CN487" t="str">
        <f t="shared" si="99"/>
        <v>{5,1,3,3125820,3}}</v>
      </c>
      <c r="CO487" t="str">
        <f t="shared" si="99"/>
        <v/>
      </c>
      <c r="CP487" t="str">
        <f t="shared" si="99"/>
        <v>{{5,1,1,390727,0}|</v>
      </c>
      <c r="CQ487" t="str">
        <f t="shared" si="99"/>
        <v>{5,1,2,145600,0}|</v>
      </c>
      <c r="CR487" t="str">
        <f t="shared" si="99"/>
        <v>{5,1,3,3125820,3}}</v>
      </c>
      <c r="CS487" t="str">
        <f t="shared" si="99"/>
        <v/>
      </c>
      <c r="CT487" t="str">
        <f t="shared" si="99"/>
        <v>{{5,1,1,390727,0}|</v>
      </c>
      <c r="CU487" t="str">
        <f t="shared" si="99"/>
        <v>{5,1,2,145600,0}|</v>
      </c>
      <c r="CV487" t="str">
        <f t="shared" si="99"/>
        <v>{5,1,3,3125820,3}}</v>
      </c>
    </row>
    <row r="488" spans="50:100" x14ac:dyDescent="0.15">
      <c r="AX488">
        <v>482</v>
      </c>
      <c r="AZ488">
        <f t="shared" si="100"/>
        <v>1.5</v>
      </c>
      <c r="BA488">
        <f t="shared" si="100"/>
        <v>0.75</v>
      </c>
      <c r="BB488">
        <f t="shared" si="100"/>
        <v>1</v>
      </c>
      <c r="BC488">
        <f t="shared" si="100"/>
        <v>1</v>
      </c>
      <c r="BE488">
        <v>500</v>
      </c>
      <c r="BF488">
        <v>500</v>
      </c>
      <c r="BG488">
        <v>500</v>
      </c>
      <c r="BH488">
        <v>500</v>
      </c>
      <c r="BN488">
        <f>'sheet1 (2)'!Y487</f>
        <v>5079458</v>
      </c>
      <c r="BO488">
        <f>'sheet1 (2)'!Z487</f>
        <v>1456000</v>
      </c>
      <c r="BP488">
        <f>'sheet1 (2)'!AA487</f>
        <v>31258208</v>
      </c>
      <c r="BR488">
        <f t="shared" si="93"/>
        <v>507945</v>
      </c>
      <c r="BS488">
        <f t="shared" si="93"/>
        <v>145600</v>
      </c>
      <c r="BT488">
        <f t="shared" si="93"/>
        <v>3125820</v>
      </c>
      <c r="BV488">
        <f t="shared" si="94"/>
        <v>507945</v>
      </c>
      <c r="BW488">
        <f t="shared" si="94"/>
        <v>145600</v>
      </c>
      <c r="BX488">
        <f t="shared" si="94"/>
        <v>3125820</v>
      </c>
      <c r="BZ488">
        <f t="shared" si="95"/>
        <v>507945</v>
      </c>
      <c r="CA488">
        <f t="shared" si="95"/>
        <v>145600</v>
      </c>
      <c r="CB488">
        <f t="shared" si="95"/>
        <v>3125820</v>
      </c>
      <c r="CD488">
        <f t="shared" si="96"/>
        <v>507945</v>
      </c>
      <c r="CE488">
        <f t="shared" si="96"/>
        <v>145600</v>
      </c>
      <c r="CF488">
        <f t="shared" si="96"/>
        <v>3125820</v>
      </c>
      <c r="CH488" t="str">
        <f t="shared" si="99"/>
        <v>{{5,1,1,507945,0}|</v>
      </c>
      <c r="CI488" t="str">
        <f t="shared" si="99"/>
        <v>{5,1,2,145600,0}|</v>
      </c>
      <c r="CJ488" t="str">
        <f t="shared" si="99"/>
        <v>{5,1,3,3125820,3}}</v>
      </c>
      <c r="CK488" t="str">
        <f t="shared" si="99"/>
        <v/>
      </c>
      <c r="CL488" t="str">
        <f t="shared" si="99"/>
        <v>{{5,1,1,507945,0}|</v>
      </c>
      <c r="CM488" t="str">
        <f t="shared" si="99"/>
        <v>{5,1,2,145600,0}|</v>
      </c>
      <c r="CN488" t="str">
        <f t="shared" si="99"/>
        <v>{5,1,3,3125820,3}}</v>
      </c>
      <c r="CO488" t="str">
        <f t="shared" si="99"/>
        <v/>
      </c>
      <c r="CP488" t="str">
        <f t="shared" si="99"/>
        <v>{{5,1,1,507945,0}|</v>
      </c>
      <c r="CQ488" t="str">
        <f t="shared" si="99"/>
        <v>{5,1,2,145600,0}|</v>
      </c>
      <c r="CR488" t="str">
        <f t="shared" si="99"/>
        <v>{5,1,3,3125820,3}}</v>
      </c>
      <c r="CS488" t="str">
        <f t="shared" si="99"/>
        <v/>
      </c>
      <c r="CT488" t="str">
        <f t="shared" si="99"/>
        <v>{{5,1,1,507945,0}|</v>
      </c>
      <c r="CU488" t="str">
        <f t="shared" si="99"/>
        <v>{5,1,2,145600,0}|</v>
      </c>
      <c r="CV488" t="str">
        <f t="shared" si="99"/>
        <v>{5,1,3,3125820,3}}</v>
      </c>
    </row>
    <row r="489" spans="50:100" x14ac:dyDescent="0.15">
      <c r="AX489">
        <v>483</v>
      </c>
      <c r="AZ489">
        <f t="shared" si="100"/>
        <v>3</v>
      </c>
      <c r="BA489">
        <f t="shared" si="100"/>
        <v>0.75</v>
      </c>
      <c r="BB489">
        <f t="shared" si="100"/>
        <v>1.5</v>
      </c>
      <c r="BC489">
        <f t="shared" si="100"/>
        <v>0.6</v>
      </c>
      <c r="BE489">
        <v>500</v>
      </c>
      <c r="BF489">
        <v>500</v>
      </c>
      <c r="BG489">
        <v>500</v>
      </c>
      <c r="BH489">
        <v>500</v>
      </c>
      <c r="BN489">
        <f>'sheet1 (2)'!Y488</f>
        <v>17504595</v>
      </c>
      <c r="BO489">
        <f>'sheet1 (2)'!Z488</f>
        <v>2620800</v>
      </c>
      <c r="BP489">
        <f>'sheet1 (2)'!AA488</f>
        <v>56264775</v>
      </c>
      <c r="BR489">
        <f t="shared" si="93"/>
        <v>1750459</v>
      </c>
      <c r="BS489">
        <f t="shared" si="93"/>
        <v>262080</v>
      </c>
      <c r="BT489">
        <f t="shared" si="93"/>
        <v>5626477</v>
      </c>
      <c r="BV489">
        <f t="shared" si="94"/>
        <v>1750459</v>
      </c>
      <c r="BW489">
        <f t="shared" si="94"/>
        <v>262080</v>
      </c>
      <c r="BX489">
        <f t="shared" si="94"/>
        <v>5626477</v>
      </c>
      <c r="BZ489">
        <f t="shared" si="95"/>
        <v>1750459</v>
      </c>
      <c r="CA489">
        <f t="shared" si="95"/>
        <v>262080</v>
      </c>
      <c r="CB489">
        <f t="shared" si="95"/>
        <v>5626477</v>
      </c>
      <c r="CD489">
        <f t="shared" si="96"/>
        <v>1750459</v>
      </c>
      <c r="CE489">
        <f t="shared" si="96"/>
        <v>262080</v>
      </c>
      <c r="CF489">
        <f t="shared" si="96"/>
        <v>5626477</v>
      </c>
      <c r="CH489" t="str">
        <f t="shared" si="99"/>
        <v>{{5,1,1,1750459,0}|</v>
      </c>
      <c r="CI489" t="str">
        <f t="shared" si="99"/>
        <v>{5,1,2,262080,0}|</v>
      </c>
      <c r="CJ489" t="str">
        <f t="shared" si="99"/>
        <v>{5,1,3,5626477,3}}</v>
      </c>
      <c r="CK489" t="str">
        <f t="shared" si="99"/>
        <v/>
      </c>
      <c r="CL489" t="str">
        <f t="shared" si="99"/>
        <v>{{5,1,1,1750459,0}|</v>
      </c>
      <c r="CM489" t="str">
        <f t="shared" si="99"/>
        <v>{5,1,2,262080,0}|</v>
      </c>
      <c r="CN489" t="str">
        <f t="shared" si="99"/>
        <v>{5,1,3,5626477,3}}</v>
      </c>
      <c r="CO489" t="str">
        <f t="shared" si="99"/>
        <v/>
      </c>
      <c r="CP489" t="str">
        <f t="shared" si="99"/>
        <v>{{5,1,1,1750459,0}|</v>
      </c>
      <c r="CQ489" t="str">
        <f t="shared" si="99"/>
        <v>{5,1,2,262080,0}|</v>
      </c>
      <c r="CR489" t="str">
        <f t="shared" si="99"/>
        <v>{5,1,3,5626477,3}}</v>
      </c>
      <c r="CS489" t="str">
        <f t="shared" si="99"/>
        <v/>
      </c>
      <c r="CT489" t="str">
        <f t="shared" si="99"/>
        <v>{{5,1,1,1750459,0}|</v>
      </c>
      <c r="CU489" t="str">
        <f t="shared" si="99"/>
        <v>{5,1,2,262080,0}|</v>
      </c>
      <c r="CV489" t="str">
        <f t="shared" si="99"/>
        <v>{5,1,3,5626477,3}}</v>
      </c>
    </row>
    <row r="490" spans="50:100" x14ac:dyDescent="0.15">
      <c r="AX490">
        <v>484</v>
      </c>
      <c r="AZ490">
        <f t="shared" si="100"/>
        <v>0</v>
      </c>
      <c r="BA490">
        <f t="shared" si="100"/>
        <v>0.6</v>
      </c>
      <c r="BB490">
        <f t="shared" si="100"/>
        <v>0.6</v>
      </c>
      <c r="BC490">
        <f t="shared" si="100"/>
        <v>1.5</v>
      </c>
      <c r="BE490">
        <v>500</v>
      </c>
      <c r="BF490">
        <v>500</v>
      </c>
      <c r="BG490">
        <v>500</v>
      </c>
      <c r="BH490">
        <v>500</v>
      </c>
      <c r="BN490">
        <f>'sheet1 (2)'!Y489</f>
        <v>28432946</v>
      </c>
      <c r="BO490">
        <f>'sheet1 (2)'!Z489</f>
        <v>3612000</v>
      </c>
      <c r="BP490">
        <f>'sheet1 (2)'!AA489</f>
        <v>77544402</v>
      </c>
      <c r="BR490">
        <f t="shared" si="93"/>
        <v>2843294</v>
      </c>
      <c r="BS490">
        <f t="shared" si="93"/>
        <v>361200</v>
      </c>
      <c r="BT490">
        <f t="shared" si="93"/>
        <v>7754440</v>
      </c>
      <c r="BV490">
        <f t="shared" si="94"/>
        <v>2843294</v>
      </c>
      <c r="BW490">
        <f t="shared" si="94"/>
        <v>361200</v>
      </c>
      <c r="BX490">
        <f t="shared" si="94"/>
        <v>7754440</v>
      </c>
      <c r="BZ490">
        <f t="shared" si="95"/>
        <v>2843294</v>
      </c>
      <c r="CA490">
        <f t="shared" si="95"/>
        <v>361200</v>
      </c>
      <c r="CB490">
        <f t="shared" si="95"/>
        <v>7754440</v>
      </c>
      <c r="CD490">
        <f t="shared" si="96"/>
        <v>2843294</v>
      </c>
      <c r="CE490">
        <f t="shared" si="96"/>
        <v>361200</v>
      </c>
      <c r="CF490">
        <f t="shared" si="96"/>
        <v>7754440</v>
      </c>
      <c r="CH490" t="str">
        <f t="shared" si="99"/>
        <v>{{5,1,1,2843294,0}|</v>
      </c>
      <c r="CI490" t="str">
        <f t="shared" si="99"/>
        <v>{5,1,2,361200,0}|</v>
      </c>
      <c r="CJ490" t="str">
        <f t="shared" si="99"/>
        <v>{5,1,3,7754440,3}}</v>
      </c>
      <c r="CK490" t="str">
        <f t="shared" si="99"/>
        <v/>
      </c>
      <c r="CL490" t="str">
        <f t="shared" si="99"/>
        <v>{{5,1,1,2843294,0}|</v>
      </c>
      <c r="CM490" t="str">
        <f t="shared" si="99"/>
        <v>{5,1,2,361200,0}|</v>
      </c>
      <c r="CN490" t="str">
        <f t="shared" si="99"/>
        <v>{5,1,3,7754440,3}}</v>
      </c>
      <c r="CO490" t="str">
        <f t="shared" si="99"/>
        <v/>
      </c>
      <c r="CP490" t="str">
        <f t="shared" si="99"/>
        <v>{{5,1,1,2843294,0}|</v>
      </c>
      <c r="CQ490" t="str">
        <f t="shared" si="99"/>
        <v>{5,1,2,361200,0}|</v>
      </c>
      <c r="CR490" t="str">
        <f t="shared" si="99"/>
        <v>{5,1,3,7754440,3}}</v>
      </c>
      <c r="CS490" t="str">
        <f t="shared" si="99"/>
        <v/>
      </c>
      <c r="CT490" t="str">
        <f t="shared" si="99"/>
        <v>{{5,1,1,2843294,0}|</v>
      </c>
      <c r="CU490" t="str">
        <f t="shared" si="99"/>
        <v>{5,1,2,361200,0}|</v>
      </c>
      <c r="CV490" t="str">
        <f t="shared" si="99"/>
        <v>{5,1,3,7754440,3}}</v>
      </c>
    </row>
    <row r="491" spans="50:100" x14ac:dyDescent="0.15">
      <c r="AX491">
        <v>485</v>
      </c>
      <c r="AZ491">
        <f t="shared" si="100"/>
        <v>1.5</v>
      </c>
      <c r="BA491">
        <f t="shared" si="100"/>
        <v>0.75</v>
      </c>
      <c r="BB491">
        <f t="shared" si="100"/>
        <v>0.75</v>
      </c>
      <c r="BC491">
        <f t="shared" si="100"/>
        <v>1.5</v>
      </c>
      <c r="BE491">
        <v>500</v>
      </c>
      <c r="BF491">
        <v>500</v>
      </c>
      <c r="BG491">
        <v>500</v>
      </c>
      <c r="BH491">
        <v>500</v>
      </c>
      <c r="BN491">
        <f>'sheet1 (2)'!Y490</f>
        <v>41357014</v>
      </c>
      <c r="BO491">
        <f>'sheet1 (2)'!Z490</f>
        <v>26488000</v>
      </c>
      <c r="BP491">
        <f>'sheet1 (2)'!AA490</f>
        <v>568658954</v>
      </c>
      <c r="BR491">
        <f t="shared" si="93"/>
        <v>4135701</v>
      </c>
      <c r="BS491">
        <f t="shared" si="93"/>
        <v>2648800</v>
      </c>
      <c r="BT491">
        <f t="shared" si="93"/>
        <v>56865895</v>
      </c>
      <c r="BV491">
        <f t="shared" si="94"/>
        <v>4135701</v>
      </c>
      <c r="BW491">
        <f t="shared" si="94"/>
        <v>2648800</v>
      </c>
      <c r="BX491">
        <f t="shared" si="94"/>
        <v>56865895</v>
      </c>
      <c r="BZ491">
        <f t="shared" si="95"/>
        <v>4135701</v>
      </c>
      <c r="CA491">
        <f t="shared" si="95"/>
        <v>2648800</v>
      </c>
      <c r="CB491">
        <f t="shared" si="95"/>
        <v>56865895</v>
      </c>
      <c r="CD491">
        <f t="shared" si="96"/>
        <v>4135701</v>
      </c>
      <c r="CE491">
        <f t="shared" si="96"/>
        <v>2648800</v>
      </c>
      <c r="CF491">
        <f t="shared" si="96"/>
        <v>56865895</v>
      </c>
      <c r="CH491" t="str">
        <f t="shared" si="99"/>
        <v>{{5,1,1,4135701,0}|</v>
      </c>
      <c r="CI491" t="str">
        <f t="shared" si="99"/>
        <v>{5,1,2,2648800,0}|</v>
      </c>
      <c r="CJ491" t="str">
        <f t="shared" si="99"/>
        <v>{5,1,3,56865895,3}}</v>
      </c>
      <c r="CK491" t="str">
        <f t="shared" si="99"/>
        <v/>
      </c>
      <c r="CL491" t="str">
        <f t="shared" si="99"/>
        <v>{{5,1,1,4135701,0}|</v>
      </c>
      <c r="CM491" t="str">
        <f t="shared" si="99"/>
        <v>{5,1,2,2648800,0}|</v>
      </c>
      <c r="CN491" t="str">
        <f t="shared" si="99"/>
        <v>{5,1,3,56865895,3}}</v>
      </c>
      <c r="CO491" t="str">
        <f t="shared" si="99"/>
        <v/>
      </c>
      <c r="CP491" t="str">
        <f t="shared" si="99"/>
        <v>{{5,1,1,4135701,0}|</v>
      </c>
      <c r="CQ491" t="str">
        <f t="shared" si="99"/>
        <v>{5,1,2,2648800,0}|</v>
      </c>
      <c r="CR491" t="str">
        <f t="shared" si="99"/>
        <v>{5,1,3,56865895,3}}</v>
      </c>
      <c r="CS491" t="str">
        <f t="shared" si="99"/>
        <v/>
      </c>
      <c r="CT491" t="str">
        <f t="shared" si="99"/>
        <v>{{5,1,1,4135701,0}|</v>
      </c>
      <c r="CU491" t="str">
        <f t="shared" si="99"/>
        <v>{5,1,2,2648800,0}|</v>
      </c>
      <c r="CV491" t="str">
        <f t="shared" si="99"/>
        <v>{5,1,3,56865895,3}}</v>
      </c>
    </row>
    <row r="492" spans="50:100" x14ac:dyDescent="0.15">
      <c r="AX492">
        <v>486</v>
      </c>
      <c r="AZ492">
        <f t="shared" si="100"/>
        <v>1</v>
      </c>
      <c r="BA492">
        <f t="shared" si="100"/>
        <v>0.6</v>
      </c>
      <c r="BB492">
        <f t="shared" si="100"/>
        <v>1</v>
      </c>
      <c r="BC492">
        <f t="shared" si="100"/>
        <v>3</v>
      </c>
      <c r="BE492">
        <v>500</v>
      </c>
      <c r="BF492">
        <v>500</v>
      </c>
      <c r="BG492">
        <v>500</v>
      </c>
      <c r="BH492">
        <v>500</v>
      </c>
      <c r="BN492">
        <f>'sheet1 (2)'!Y491</f>
        <v>58428805</v>
      </c>
      <c r="BO492">
        <f>'sheet1 (2)'!Z491</f>
        <v>28350000</v>
      </c>
      <c r="BP492">
        <f>'sheet1 (2)'!AA491</f>
        <v>608633394</v>
      </c>
      <c r="BR492">
        <f t="shared" si="93"/>
        <v>5842880</v>
      </c>
      <c r="BS492">
        <f t="shared" si="93"/>
        <v>2835000</v>
      </c>
      <c r="BT492">
        <f t="shared" si="93"/>
        <v>60863339</v>
      </c>
      <c r="BV492">
        <f t="shared" si="94"/>
        <v>5842880</v>
      </c>
      <c r="BW492">
        <f t="shared" si="94"/>
        <v>2835000</v>
      </c>
      <c r="BX492">
        <f t="shared" si="94"/>
        <v>60863339</v>
      </c>
      <c r="BZ492">
        <f t="shared" si="95"/>
        <v>5842880</v>
      </c>
      <c r="CA492">
        <f t="shared" si="95"/>
        <v>2835000</v>
      </c>
      <c r="CB492">
        <f t="shared" si="95"/>
        <v>60863339</v>
      </c>
      <c r="CD492">
        <f t="shared" si="96"/>
        <v>5842880</v>
      </c>
      <c r="CE492">
        <f t="shared" si="96"/>
        <v>2835000</v>
      </c>
      <c r="CF492">
        <f t="shared" si="96"/>
        <v>60863339</v>
      </c>
      <c r="CH492" t="str">
        <f t="shared" si="99"/>
        <v>{{5,1,1,5842880,0}|</v>
      </c>
      <c r="CI492" t="str">
        <f t="shared" si="99"/>
        <v>{5,1,2,2835000,0}|</v>
      </c>
      <c r="CJ492" t="str">
        <f t="shared" si="99"/>
        <v>{5,1,3,60863339,3}}</v>
      </c>
      <c r="CK492" t="str">
        <f t="shared" si="99"/>
        <v/>
      </c>
      <c r="CL492" t="str">
        <f t="shared" si="99"/>
        <v>{{5,1,1,5842880,0}|</v>
      </c>
      <c r="CM492" t="str">
        <f t="shared" si="99"/>
        <v>{5,1,2,2835000,0}|</v>
      </c>
      <c r="CN492" t="str">
        <f t="shared" si="99"/>
        <v>{5,1,3,60863339,3}}</v>
      </c>
      <c r="CO492" t="str">
        <f t="shared" si="99"/>
        <v/>
      </c>
      <c r="CP492" t="str">
        <f t="shared" si="99"/>
        <v>{{5,1,1,5842880,0}|</v>
      </c>
      <c r="CQ492" t="str">
        <f t="shared" si="99"/>
        <v>{5,1,2,2835000,0}|</v>
      </c>
      <c r="CR492" t="str">
        <f t="shared" si="99"/>
        <v>{5,1,3,60863339,3}}</v>
      </c>
      <c r="CS492" t="str">
        <f t="shared" si="99"/>
        <v/>
      </c>
      <c r="CT492" t="str">
        <f t="shared" si="99"/>
        <v>{{5,1,1,5842880,0}|</v>
      </c>
      <c r="CU492" t="str">
        <f t="shared" si="99"/>
        <v>{5,1,2,2835000,0}|</v>
      </c>
      <c r="CV492" t="str">
        <f t="shared" si="99"/>
        <v>{5,1,3,60863339,3}}</v>
      </c>
    </row>
    <row r="493" spans="50:100" x14ac:dyDescent="0.15">
      <c r="AX493">
        <v>487</v>
      </c>
      <c r="AZ493">
        <f t="shared" si="100"/>
        <v>1</v>
      </c>
      <c r="BA493">
        <f t="shared" si="100"/>
        <v>0.5</v>
      </c>
      <c r="BB493">
        <f t="shared" si="100"/>
        <v>1.5</v>
      </c>
      <c r="BC493">
        <f t="shared" si="100"/>
        <v>3</v>
      </c>
      <c r="BE493">
        <v>500</v>
      </c>
      <c r="BF493">
        <v>500</v>
      </c>
      <c r="BG493">
        <v>500</v>
      </c>
      <c r="BH493">
        <v>500</v>
      </c>
      <c r="BN493">
        <f>'sheet1 (2)'!Y492</f>
        <v>127918208</v>
      </c>
      <c r="BO493">
        <f>'sheet1 (2)'!Z492</f>
        <v>170240000</v>
      </c>
      <c r="BP493">
        <f>'sheet1 (2)'!AA492</f>
        <v>3654805968</v>
      </c>
      <c r="BR493">
        <f t="shared" si="93"/>
        <v>12791820</v>
      </c>
      <c r="BS493">
        <f t="shared" si="93"/>
        <v>17024000</v>
      </c>
      <c r="BT493">
        <f t="shared" si="93"/>
        <v>365480596</v>
      </c>
      <c r="BV493">
        <f t="shared" si="94"/>
        <v>12791820</v>
      </c>
      <c r="BW493">
        <f t="shared" si="94"/>
        <v>17024000</v>
      </c>
      <c r="BX493">
        <f t="shared" si="94"/>
        <v>365480596</v>
      </c>
      <c r="BZ493">
        <f t="shared" si="95"/>
        <v>12791820</v>
      </c>
      <c r="CA493">
        <f t="shared" si="95"/>
        <v>17024000</v>
      </c>
      <c r="CB493">
        <f t="shared" si="95"/>
        <v>365480596</v>
      </c>
      <c r="CD493">
        <f t="shared" si="96"/>
        <v>12791820</v>
      </c>
      <c r="CE493">
        <f t="shared" si="96"/>
        <v>17024000</v>
      </c>
      <c r="CF493">
        <f t="shared" si="96"/>
        <v>365480596</v>
      </c>
      <c r="CH493" t="str">
        <f t="shared" si="99"/>
        <v>{{5,1,1,12791820,0}|</v>
      </c>
      <c r="CI493" t="str">
        <f t="shared" si="99"/>
        <v>{5,1,2,17024000,0}|</v>
      </c>
      <c r="CJ493" t="str">
        <f t="shared" si="99"/>
        <v>{5,1,3,365480596,3}}</v>
      </c>
      <c r="CK493" t="str">
        <f t="shared" si="99"/>
        <v/>
      </c>
      <c r="CL493" t="str">
        <f t="shared" si="99"/>
        <v>{{5,1,1,12791820,0}|</v>
      </c>
      <c r="CM493" t="str">
        <f t="shared" si="99"/>
        <v>{5,1,2,17024000,0}|</v>
      </c>
      <c r="CN493" t="str">
        <f t="shared" si="99"/>
        <v>{5,1,3,365480596,3}}</v>
      </c>
      <c r="CO493" t="str">
        <f t="shared" si="99"/>
        <v/>
      </c>
      <c r="CP493" t="str">
        <f t="shared" si="99"/>
        <v>{{5,1,1,12791820,0}|</v>
      </c>
      <c r="CQ493" t="str">
        <f t="shared" si="99"/>
        <v>{5,1,2,17024000,0}|</v>
      </c>
      <c r="CR493" t="str">
        <f t="shared" si="99"/>
        <v>{5,1,3,365480596,3}}</v>
      </c>
      <c r="CS493" t="str">
        <f t="shared" si="99"/>
        <v/>
      </c>
      <c r="CT493" t="str">
        <f t="shared" si="99"/>
        <v>{{5,1,1,12791820,0}|</v>
      </c>
      <c r="CU493" t="str">
        <f t="shared" si="99"/>
        <v>{5,1,2,17024000,0}|</v>
      </c>
      <c r="CV493" t="str">
        <f t="shared" si="99"/>
        <v>{5,1,3,365480596,3}}</v>
      </c>
    </row>
    <row r="494" spans="50:100" x14ac:dyDescent="0.15">
      <c r="AX494">
        <v>488</v>
      </c>
      <c r="AZ494">
        <f t="shared" si="100"/>
        <v>1</v>
      </c>
      <c r="BA494">
        <f t="shared" si="100"/>
        <v>0.5</v>
      </c>
      <c r="BB494">
        <f t="shared" si="100"/>
        <v>1</v>
      </c>
      <c r="BC494">
        <f t="shared" si="100"/>
        <v>0</v>
      </c>
      <c r="BE494">
        <v>500</v>
      </c>
      <c r="BF494">
        <v>500</v>
      </c>
      <c r="BG494">
        <v>500</v>
      </c>
      <c r="BH494">
        <v>500</v>
      </c>
      <c r="BN494">
        <f>'sheet1 (2)'!Y493</f>
        <v>132727163</v>
      </c>
      <c r="BO494">
        <f>'sheet1 (2)'!Z493</f>
        <v>193200000</v>
      </c>
      <c r="BP494">
        <f>'sheet1 (2)'!AA493</f>
        <v>4147723879</v>
      </c>
      <c r="BR494">
        <f t="shared" si="93"/>
        <v>13272716</v>
      </c>
      <c r="BS494">
        <f t="shared" si="93"/>
        <v>19320000</v>
      </c>
      <c r="BT494">
        <f t="shared" si="93"/>
        <v>414772387</v>
      </c>
      <c r="BV494">
        <f t="shared" si="94"/>
        <v>13272716</v>
      </c>
      <c r="BW494">
        <f t="shared" si="94"/>
        <v>19320000</v>
      </c>
      <c r="BX494">
        <f t="shared" si="94"/>
        <v>414772387</v>
      </c>
      <c r="BZ494">
        <f t="shared" si="95"/>
        <v>13272716</v>
      </c>
      <c r="CA494">
        <f t="shared" si="95"/>
        <v>19320000</v>
      </c>
      <c r="CB494">
        <f t="shared" si="95"/>
        <v>414772387</v>
      </c>
      <c r="CD494">
        <f t="shared" si="96"/>
        <v>13272716</v>
      </c>
      <c r="CE494">
        <f t="shared" si="96"/>
        <v>19320000</v>
      </c>
      <c r="CF494">
        <f t="shared" si="96"/>
        <v>414772387</v>
      </c>
      <c r="CH494" t="str">
        <f t="shared" si="99"/>
        <v>{{5,1,1,13272716,0}|</v>
      </c>
      <c r="CI494" t="str">
        <f t="shared" si="99"/>
        <v>{5,1,2,19320000,0}|</v>
      </c>
      <c r="CJ494" t="str">
        <f t="shared" si="99"/>
        <v>{5,1,3,414772387,3}}</v>
      </c>
      <c r="CK494" t="str">
        <f t="shared" si="99"/>
        <v/>
      </c>
      <c r="CL494" t="str">
        <f t="shared" si="99"/>
        <v>{{5,1,1,13272716,0}|</v>
      </c>
      <c r="CM494" t="str">
        <f t="shared" si="99"/>
        <v>{5,1,2,19320000,0}|</v>
      </c>
      <c r="CN494" t="str">
        <f t="shared" si="99"/>
        <v>{5,1,3,414772387,3}}</v>
      </c>
      <c r="CO494" t="str">
        <f t="shared" si="99"/>
        <v/>
      </c>
      <c r="CP494" t="str">
        <f t="shared" si="99"/>
        <v>{{5,1,1,13272716,0}|</v>
      </c>
      <c r="CQ494" t="str">
        <f t="shared" si="99"/>
        <v>{5,1,2,19320000,0}|</v>
      </c>
      <c r="CR494" t="str">
        <f t="shared" si="99"/>
        <v>{5,1,3,414772387,3}}</v>
      </c>
      <c r="CS494" t="str">
        <f t="shared" si="99"/>
        <v/>
      </c>
      <c r="CT494" t="str">
        <f t="shared" si="99"/>
        <v>{{5,1,1,13272716,0}|</v>
      </c>
      <c r="CU494" t="str">
        <f t="shared" si="99"/>
        <v>{5,1,2,19320000,0}|</v>
      </c>
      <c r="CV494" t="str">
        <f t="shared" si="99"/>
        <v>{5,1,3,414772387,3}}</v>
      </c>
    </row>
    <row r="495" spans="50:100" x14ac:dyDescent="0.15">
      <c r="AX495">
        <v>489</v>
      </c>
      <c r="AZ495">
        <f t="shared" si="100"/>
        <v>3</v>
      </c>
      <c r="BA495">
        <f t="shared" si="100"/>
        <v>0.6</v>
      </c>
      <c r="BB495">
        <f t="shared" si="100"/>
        <v>0.6</v>
      </c>
      <c r="BC495">
        <f t="shared" si="100"/>
        <v>3</v>
      </c>
      <c r="BE495">
        <v>500</v>
      </c>
      <c r="BF495">
        <v>500</v>
      </c>
      <c r="BG495">
        <v>500</v>
      </c>
      <c r="BH495">
        <v>500</v>
      </c>
      <c r="BN495">
        <f>'sheet1 (2)'!Y494</f>
        <v>130442909</v>
      </c>
      <c r="BO495">
        <f>'sheet1 (2)'!Z494</f>
        <v>217000000</v>
      </c>
      <c r="BP495">
        <f>'sheet1 (2)'!AA494</f>
        <v>4658675372</v>
      </c>
      <c r="BR495">
        <f t="shared" si="93"/>
        <v>13044290</v>
      </c>
      <c r="BS495">
        <f t="shared" si="93"/>
        <v>21700000</v>
      </c>
      <c r="BT495">
        <f t="shared" si="93"/>
        <v>465867537</v>
      </c>
      <c r="BV495">
        <f t="shared" si="94"/>
        <v>13044290</v>
      </c>
      <c r="BW495">
        <f t="shared" si="94"/>
        <v>21700000</v>
      </c>
      <c r="BX495">
        <f t="shared" si="94"/>
        <v>465867537</v>
      </c>
      <c r="BZ495">
        <f t="shared" si="95"/>
        <v>13044290</v>
      </c>
      <c r="CA495">
        <f t="shared" si="95"/>
        <v>21700000</v>
      </c>
      <c r="CB495">
        <f t="shared" si="95"/>
        <v>465867537</v>
      </c>
      <c r="CD495">
        <f t="shared" si="96"/>
        <v>13044290</v>
      </c>
      <c r="CE495">
        <f t="shared" si="96"/>
        <v>21700000</v>
      </c>
      <c r="CF495">
        <f t="shared" si="96"/>
        <v>465867537</v>
      </c>
      <c r="CH495" t="str">
        <f t="shared" si="99"/>
        <v>{{5,1,1,13044290,0}|</v>
      </c>
      <c r="CI495" t="str">
        <f t="shared" si="99"/>
        <v>{5,1,2,21700000,0}|</v>
      </c>
      <c r="CJ495" t="str">
        <f t="shared" si="99"/>
        <v>{5,1,3,465867537,3}}</v>
      </c>
      <c r="CK495" t="str">
        <f t="shared" si="99"/>
        <v/>
      </c>
      <c r="CL495" t="str">
        <f t="shared" si="99"/>
        <v>{{5,1,1,13044290,0}|</v>
      </c>
      <c r="CM495" t="str">
        <f t="shared" si="99"/>
        <v>{5,1,2,21700000,0}|</v>
      </c>
      <c r="CN495" t="str">
        <f t="shared" si="99"/>
        <v>{5,1,3,465867537,3}}</v>
      </c>
      <c r="CO495" t="str">
        <f t="shared" si="99"/>
        <v/>
      </c>
      <c r="CP495" t="str">
        <f t="shared" si="99"/>
        <v>{{5,1,1,13044290,0}|</v>
      </c>
      <c r="CQ495" t="str">
        <f t="shared" si="99"/>
        <v>{5,1,2,21700000,0}|</v>
      </c>
      <c r="CR495" t="str">
        <f t="shared" si="99"/>
        <v>{5,1,3,465867537,3}}</v>
      </c>
      <c r="CS495" t="str">
        <f t="shared" si="99"/>
        <v/>
      </c>
      <c r="CT495" t="str">
        <f t="shared" si="99"/>
        <v>{{5,1,1,13044290,0}|</v>
      </c>
      <c r="CU495" t="str">
        <f t="shared" si="99"/>
        <v>{5,1,2,21700000,0}|</v>
      </c>
      <c r="CV495" t="str">
        <f t="shared" si="99"/>
        <v>{5,1,3,465867537,3}}</v>
      </c>
    </row>
    <row r="496" spans="50:100" x14ac:dyDescent="0.15">
      <c r="AX496">
        <v>490</v>
      </c>
      <c r="AZ496">
        <f t="shared" si="100"/>
        <v>3</v>
      </c>
      <c r="BA496">
        <f t="shared" si="100"/>
        <v>0.42857142857142855</v>
      </c>
      <c r="BB496">
        <f t="shared" si="100"/>
        <v>1</v>
      </c>
      <c r="BC496">
        <f t="shared" si="100"/>
        <v>3</v>
      </c>
      <c r="BE496">
        <v>500</v>
      </c>
      <c r="BF496">
        <v>500</v>
      </c>
      <c r="BG496">
        <v>500</v>
      </c>
      <c r="BH496">
        <v>500</v>
      </c>
      <c r="BN496">
        <f>'sheet1 (2)'!Y495</f>
        <v>198369402</v>
      </c>
      <c r="BO496">
        <f>'sheet1 (2)'!Z495</f>
        <v>231000000</v>
      </c>
      <c r="BP496">
        <f>'sheet1 (2)'!AA495</f>
        <v>4959235074</v>
      </c>
      <c r="BR496">
        <f t="shared" si="93"/>
        <v>19836940</v>
      </c>
      <c r="BS496">
        <f t="shared" si="93"/>
        <v>23100000</v>
      </c>
      <c r="BT496">
        <f t="shared" si="93"/>
        <v>495923507</v>
      </c>
      <c r="BV496">
        <f t="shared" si="94"/>
        <v>19836940</v>
      </c>
      <c r="BW496">
        <f t="shared" si="94"/>
        <v>23100000</v>
      </c>
      <c r="BX496">
        <f t="shared" si="94"/>
        <v>495923507</v>
      </c>
      <c r="BZ496">
        <f t="shared" si="95"/>
        <v>19836940</v>
      </c>
      <c r="CA496">
        <f t="shared" si="95"/>
        <v>23100000</v>
      </c>
      <c r="CB496">
        <f t="shared" si="95"/>
        <v>495923507</v>
      </c>
      <c r="CD496">
        <f t="shared" si="96"/>
        <v>19836940</v>
      </c>
      <c r="CE496">
        <f t="shared" si="96"/>
        <v>23100000</v>
      </c>
      <c r="CF496">
        <f t="shared" si="96"/>
        <v>495923507</v>
      </c>
      <c r="CH496" t="str">
        <f t="shared" si="99"/>
        <v>{{5,1,1,19836940,0}|</v>
      </c>
      <c r="CI496" t="str">
        <f t="shared" si="99"/>
        <v>{5,1,2,23100000,0}|</v>
      </c>
      <c r="CJ496" t="str">
        <f t="shared" si="99"/>
        <v>{5,1,3,495923507,3}}</v>
      </c>
      <c r="CK496" t="str">
        <f t="shared" si="99"/>
        <v/>
      </c>
      <c r="CL496" t="str">
        <f t="shared" si="99"/>
        <v>{{5,1,1,19836940,0}|</v>
      </c>
      <c r="CM496" t="str">
        <f t="shared" si="99"/>
        <v>{5,1,2,23100000,0}|</v>
      </c>
      <c r="CN496" t="str">
        <f t="shared" si="99"/>
        <v>{5,1,3,495923507,3}}</v>
      </c>
      <c r="CO496" t="str">
        <f t="shared" si="99"/>
        <v/>
      </c>
      <c r="CP496" t="str">
        <f t="shared" si="99"/>
        <v>{{5,1,1,19836940,0}|</v>
      </c>
      <c r="CQ496" t="str">
        <f t="shared" si="99"/>
        <v>{5,1,2,23100000,0}|</v>
      </c>
      <c r="CR496" t="str">
        <f t="shared" si="99"/>
        <v>{5,1,3,495923507,3}}</v>
      </c>
      <c r="CS496" t="str">
        <f t="shared" si="99"/>
        <v/>
      </c>
      <c r="CT496" t="str">
        <f t="shared" si="99"/>
        <v>{{5,1,1,19836940,0}|</v>
      </c>
      <c r="CU496" t="str">
        <f t="shared" si="99"/>
        <v>{5,1,2,23100000,0}|</v>
      </c>
      <c r="CV496" t="str">
        <f t="shared" si="99"/>
        <v>{5,1,3,495923507,3}}</v>
      </c>
    </row>
    <row r="497" spans="50:100" x14ac:dyDescent="0.15">
      <c r="AX497">
        <v>491</v>
      </c>
      <c r="AZ497">
        <f t="shared" si="100"/>
        <v>3</v>
      </c>
      <c r="BA497">
        <f t="shared" si="100"/>
        <v>0.6</v>
      </c>
      <c r="BB497">
        <f t="shared" si="100"/>
        <v>3</v>
      </c>
      <c r="BC497">
        <f t="shared" si="100"/>
        <v>0.6</v>
      </c>
      <c r="BE497">
        <v>500</v>
      </c>
      <c r="BF497">
        <v>500</v>
      </c>
      <c r="BG497">
        <v>500</v>
      </c>
      <c r="BH497">
        <v>500</v>
      </c>
      <c r="BN497">
        <f>'sheet1 (2)'!Y496</f>
        <v>210391791</v>
      </c>
      <c r="BO497">
        <f>'sheet1 (2)'!Z496</f>
        <v>224000000</v>
      </c>
      <c r="BP497">
        <f>'sheet1 (2)'!AA496</f>
        <v>4808955223</v>
      </c>
      <c r="BR497">
        <f t="shared" si="93"/>
        <v>21039179</v>
      </c>
      <c r="BS497">
        <f t="shared" si="93"/>
        <v>22400000</v>
      </c>
      <c r="BT497">
        <f t="shared" si="93"/>
        <v>480895522</v>
      </c>
      <c r="BV497">
        <f t="shared" si="94"/>
        <v>21039179</v>
      </c>
      <c r="BW497">
        <f t="shared" si="94"/>
        <v>22400000</v>
      </c>
      <c r="BX497">
        <f t="shared" si="94"/>
        <v>480895522</v>
      </c>
      <c r="BZ497">
        <f t="shared" si="95"/>
        <v>21039179</v>
      </c>
      <c r="CA497">
        <f t="shared" si="95"/>
        <v>22400000</v>
      </c>
      <c r="CB497">
        <f t="shared" si="95"/>
        <v>480895522</v>
      </c>
      <c r="CD497">
        <f t="shared" si="96"/>
        <v>21039179</v>
      </c>
      <c r="CE497">
        <f t="shared" si="96"/>
        <v>22400000</v>
      </c>
      <c r="CF497">
        <f t="shared" si="96"/>
        <v>480895522</v>
      </c>
      <c r="CH497" t="str">
        <f t="shared" si="99"/>
        <v>{{5,1,1,21039179,0}|</v>
      </c>
      <c r="CI497" t="str">
        <f t="shared" si="99"/>
        <v>{5,1,2,22400000,0}|</v>
      </c>
      <c r="CJ497" t="str">
        <f t="shared" si="99"/>
        <v>{5,1,3,480895522,3}}</v>
      </c>
      <c r="CK497" t="str">
        <f t="shared" si="99"/>
        <v/>
      </c>
      <c r="CL497" t="str">
        <f t="shared" si="99"/>
        <v>{{5,1,1,21039179,0}|</v>
      </c>
      <c r="CM497" t="str">
        <f t="shared" si="99"/>
        <v>{5,1,2,22400000,0}|</v>
      </c>
      <c r="CN497" t="str">
        <f t="shared" si="99"/>
        <v>{5,1,3,480895522,3}}</v>
      </c>
      <c r="CO497" t="str">
        <f t="shared" si="99"/>
        <v/>
      </c>
      <c r="CP497" t="str">
        <f t="shared" si="99"/>
        <v>{{5,1,1,21039179,0}|</v>
      </c>
      <c r="CQ497" t="str">
        <f t="shared" si="99"/>
        <v>{5,1,2,22400000,0}|</v>
      </c>
      <c r="CR497" t="str">
        <f t="shared" si="99"/>
        <v>{5,1,3,480895522,3}}</v>
      </c>
      <c r="CS497" t="str">
        <f t="shared" si="99"/>
        <v/>
      </c>
      <c r="CT497" t="str">
        <f t="shared" si="99"/>
        <v>{{5,1,1,21039179,0}|</v>
      </c>
      <c r="CU497" t="str">
        <f t="shared" si="99"/>
        <v>{5,1,2,22400000,0}|</v>
      </c>
      <c r="CV497" t="str">
        <f t="shared" si="99"/>
        <v>{5,1,3,480895522,3}}</v>
      </c>
    </row>
    <row r="498" spans="50:100" x14ac:dyDescent="0.15">
      <c r="AX498">
        <v>492</v>
      </c>
      <c r="AZ498">
        <f t="shared" si="100"/>
        <v>3</v>
      </c>
      <c r="BA498">
        <f t="shared" si="100"/>
        <v>0.6</v>
      </c>
      <c r="BB498">
        <f t="shared" si="100"/>
        <v>1.5</v>
      </c>
      <c r="BC498">
        <f t="shared" si="100"/>
        <v>0.75</v>
      </c>
      <c r="BE498">
        <v>500</v>
      </c>
      <c r="BF498">
        <v>500</v>
      </c>
      <c r="BG498">
        <v>500</v>
      </c>
      <c r="BH498">
        <v>500</v>
      </c>
      <c r="BN498">
        <f>'sheet1 (2)'!Y497</f>
        <v>14847648</v>
      </c>
      <c r="BO498">
        <f>'sheet1 (2)'!Z497</f>
        <v>3458000</v>
      </c>
      <c r="BP498">
        <f>'sheet1 (2)'!AA497</f>
        <v>74238244</v>
      </c>
      <c r="BR498">
        <f t="shared" si="93"/>
        <v>1484764</v>
      </c>
      <c r="BS498">
        <f t="shared" si="93"/>
        <v>345800</v>
      </c>
      <c r="BT498">
        <f t="shared" si="93"/>
        <v>7423824</v>
      </c>
      <c r="BV498">
        <f t="shared" si="94"/>
        <v>1484764</v>
      </c>
      <c r="BW498">
        <f t="shared" si="94"/>
        <v>345800</v>
      </c>
      <c r="BX498">
        <f t="shared" si="94"/>
        <v>7423824</v>
      </c>
      <c r="BZ498">
        <f t="shared" si="95"/>
        <v>1484764</v>
      </c>
      <c r="CA498">
        <f t="shared" si="95"/>
        <v>345800</v>
      </c>
      <c r="CB498">
        <f t="shared" si="95"/>
        <v>7423824</v>
      </c>
      <c r="CD498">
        <f t="shared" si="96"/>
        <v>1484764</v>
      </c>
      <c r="CE498">
        <f t="shared" si="96"/>
        <v>345800</v>
      </c>
      <c r="CF498">
        <f t="shared" si="96"/>
        <v>7423824</v>
      </c>
      <c r="CH498" t="str">
        <f t="shared" ref="CH498:CV514" si="101">BR$6&amp;BR498&amp;BR$5</f>
        <v>{{5,1,1,1484764,0}|</v>
      </c>
      <c r="CI498" t="str">
        <f t="shared" si="101"/>
        <v>{5,1,2,345800,0}|</v>
      </c>
      <c r="CJ498" t="str">
        <f t="shared" si="101"/>
        <v>{5,1,3,7423824,3}}</v>
      </c>
      <c r="CK498" t="str">
        <f t="shared" si="101"/>
        <v/>
      </c>
      <c r="CL498" t="str">
        <f t="shared" si="101"/>
        <v>{{5,1,1,1484764,0}|</v>
      </c>
      <c r="CM498" t="str">
        <f t="shared" si="101"/>
        <v>{5,1,2,345800,0}|</v>
      </c>
      <c r="CN498" t="str">
        <f t="shared" si="101"/>
        <v>{5,1,3,7423824,3}}</v>
      </c>
      <c r="CO498" t="str">
        <f t="shared" si="101"/>
        <v/>
      </c>
      <c r="CP498" t="str">
        <f t="shared" si="101"/>
        <v>{{5,1,1,1484764,0}|</v>
      </c>
      <c r="CQ498" t="str">
        <f t="shared" si="101"/>
        <v>{5,1,2,345800,0}|</v>
      </c>
      <c r="CR498" t="str">
        <f t="shared" si="101"/>
        <v>{5,1,3,7423824,3}}</v>
      </c>
      <c r="CS498" t="str">
        <f t="shared" si="101"/>
        <v/>
      </c>
      <c r="CT498" t="str">
        <f t="shared" si="101"/>
        <v>{{5,1,1,1484764,0}|</v>
      </c>
      <c r="CU498" t="str">
        <f t="shared" si="101"/>
        <v>{5,1,2,345800,0}|</v>
      </c>
      <c r="CV498" t="str">
        <f t="shared" si="101"/>
        <v>{5,1,3,7423824,3}}</v>
      </c>
    </row>
    <row r="499" spans="50:100" x14ac:dyDescent="0.15">
      <c r="AX499">
        <v>493</v>
      </c>
      <c r="AZ499">
        <f t="shared" si="100"/>
        <v>1.5</v>
      </c>
      <c r="BA499">
        <f t="shared" si="100"/>
        <v>1</v>
      </c>
      <c r="BB499">
        <f t="shared" si="100"/>
        <v>0.75</v>
      </c>
      <c r="BC499">
        <f t="shared" si="100"/>
        <v>1</v>
      </c>
      <c r="BE499">
        <v>500</v>
      </c>
      <c r="BF499">
        <v>500</v>
      </c>
      <c r="BG499">
        <v>500</v>
      </c>
      <c r="BH499">
        <v>500</v>
      </c>
      <c r="BN499">
        <f>'sheet1 (2)'!Y498</f>
        <v>18442342</v>
      </c>
      <c r="BO499">
        <f>'sheet1 (2)'!Z498</f>
        <v>3276000</v>
      </c>
      <c r="BP499">
        <f>'sheet1 (2)'!AA498</f>
        <v>70330969</v>
      </c>
      <c r="BR499">
        <f t="shared" si="93"/>
        <v>1844234</v>
      </c>
      <c r="BS499">
        <f t="shared" si="93"/>
        <v>327600</v>
      </c>
      <c r="BT499">
        <f t="shared" si="93"/>
        <v>7033096</v>
      </c>
      <c r="BV499">
        <f t="shared" si="94"/>
        <v>1844234</v>
      </c>
      <c r="BW499">
        <f t="shared" si="94"/>
        <v>327600</v>
      </c>
      <c r="BX499">
        <f t="shared" si="94"/>
        <v>7033096</v>
      </c>
      <c r="BZ499">
        <f t="shared" si="95"/>
        <v>1844234</v>
      </c>
      <c r="CA499">
        <f t="shared" si="95"/>
        <v>327600</v>
      </c>
      <c r="CB499">
        <f t="shared" si="95"/>
        <v>7033096</v>
      </c>
      <c r="CD499">
        <f t="shared" si="96"/>
        <v>1844234</v>
      </c>
      <c r="CE499">
        <f t="shared" si="96"/>
        <v>327600</v>
      </c>
      <c r="CF499">
        <f t="shared" si="96"/>
        <v>7033096</v>
      </c>
      <c r="CH499" t="str">
        <f t="shared" si="101"/>
        <v>{{5,1,1,1844234,0}|</v>
      </c>
      <c r="CI499" t="str">
        <f t="shared" si="101"/>
        <v>{5,1,2,327600,0}|</v>
      </c>
      <c r="CJ499" t="str">
        <f t="shared" si="101"/>
        <v>{5,1,3,7033096,3}}</v>
      </c>
      <c r="CK499" t="str">
        <f t="shared" si="101"/>
        <v/>
      </c>
      <c r="CL499" t="str">
        <f t="shared" si="101"/>
        <v>{{5,1,1,1844234,0}|</v>
      </c>
      <c r="CM499" t="str">
        <f t="shared" si="101"/>
        <v>{5,1,2,327600,0}|</v>
      </c>
      <c r="CN499" t="str">
        <f t="shared" si="101"/>
        <v>{5,1,3,7033096,3}}</v>
      </c>
      <c r="CO499" t="str">
        <f t="shared" si="101"/>
        <v/>
      </c>
      <c r="CP499" t="str">
        <f t="shared" si="101"/>
        <v>{{5,1,1,1844234,0}|</v>
      </c>
      <c r="CQ499" t="str">
        <f t="shared" si="101"/>
        <v>{5,1,2,327600,0}|</v>
      </c>
      <c r="CR499" t="str">
        <f t="shared" si="101"/>
        <v>{5,1,3,7033096,3}}</v>
      </c>
      <c r="CS499" t="str">
        <f t="shared" si="101"/>
        <v/>
      </c>
      <c r="CT499" t="str">
        <f t="shared" si="101"/>
        <v>{{5,1,1,1844234,0}|</v>
      </c>
      <c r="CU499" t="str">
        <f t="shared" si="101"/>
        <v>{5,1,2,327600,0}|</v>
      </c>
      <c r="CV499" t="str">
        <f t="shared" si="101"/>
        <v>{5,1,3,7033096,3}}</v>
      </c>
    </row>
    <row r="500" spans="50:100" x14ac:dyDescent="0.15">
      <c r="AX500">
        <v>494</v>
      </c>
      <c r="AZ500">
        <f t="shared" ref="AZ500:BC515" si="102">AZ440</f>
        <v>3</v>
      </c>
      <c r="BA500">
        <f t="shared" si="102"/>
        <v>0.5</v>
      </c>
      <c r="BB500">
        <f t="shared" si="102"/>
        <v>1.5</v>
      </c>
      <c r="BC500">
        <f t="shared" si="102"/>
        <v>1</v>
      </c>
      <c r="BE500">
        <v>500</v>
      </c>
      <c r="BF500">
        <v>500</v>
      </c>
      <c r="BG500">
        <v>500</v>
      </c>
      <c r="BH500">
        <v>500</v>
      </c>
      <c r="BN500">
        <f>'sheet1 (2)'!Y499</f>
        <v>30500797</v>
      </c>
      <c r="BO500">
        <f>'sheet1 (2)'!Z499</f>
        <v>4695600</v>
      </c>
      <c r="BP500">
        <f>'sheet1 (2)'!AA499</f>
        <v>100807722</v>
      </c>
      <c r="BR500">
        <f t="shared" si="93"/>
        <v>3050079</v>
      </c>
      <c r="BS500">
        <f t="shared" si="93"/>
        <v>469560</v>
      </c>
      <c r="BT500">
        <f t="shared" si="93"/>
        <v>10080772</v>
      </c>
      <c r="BV500">
        <f t="shared" si="94"/>
        <v>3050079</v>
      </c>
      <c r="BW500">
        <f t="shared" si="94"/>
        <v>469560</v>
      </c>
      <c r="BX500">
        <f t="shared" si="94"/>
        <v>10080772</v>
      </c>
      <c r="BZ500">
        <f t="shared" si="95"/>
        <v>3050079</v>
      </c>
      <c r="CA500">
        <f t="shared" si="95"/>
        <v>469560</v>
      </c>
      <c r="CB500">
        <f t="shared" si="95"/>
        <v>10080772</v>
      </c>
      <c r="CD500">
        <f t="shared" si="96"/>
        <v>3050079</v>
      </c>
      <c r="CE500">
        <f t="shared" si="96"/>
        <v>469560</v>
      </c>
      <c r="CF500">
        <f t="shared" si="96"/>
        <v>10080772</v>
      </c>
      <c r="CH500" t="str">
        <f t="shared" si="101"/>
        <v>{{5,1,1,3050079,0}|</v>
      </c>
      <c r="CI500" t="str">
        <f t="shared" si="101"/>
        <v>{5,1,2,469560,0}|</v>
      </c>
      <c r="CJ500" t="str">
        <f t="shared" si="101"/>
        <v>{5,1,3,10080772,3}}</v>
      </c>
      <c r="CK500" t="str">
        <f t="shared" si="101"/>
        <v/>
      </c>
      <c r="CL500" t="str">
        <f t="shared" si="101"/>
        <v>{{5,1,1,3050079,0}|</v>
      </c>
      <c r="CM500" t="str">
        <f t="shared" si="101"/>
        <v>{5,1,2,469560,0}|</v>
      </c>
      <c r="CN500" t="str">
        <f t="shared" si="101"/>
        <v>{5,1,3,10080772,3}}</v>
      </c>
      <c r="CO500" t="str">
        <f t="shared" si="101"/>
        <v/>
      </c>
      <c r="CP500" t="str">
        <f t="shared" si="101"/>
        <v>{{5,1,1,3050079,0}|</v>
      </c>
      <c r="CQ500" t="str">
        <f t="shared" si="101"/>
        <v>{5,1,2,469560,0}|</v>
      </c>
      <c r="CR500" t="str">
        <f t="shared" si="101"/>
        <v>{5,1,3,10080772,3}}</v>
      </c>
      <c r="CS500" t="str">
        <f t="shared" si="101"/>
        <v/>
      </c>
      <c r="CT500" t="str">
        <f t="shared" si="101"/>
        <v>{{5,1,1,3050079,0}|</v>
      </c>
      <c r="CU500" t="str">
        <f t="shared" si="101"/>
        <v>{5,1,2,469560,0}|</v>
      </c>
      <c r="CV500" t="str">
        <f t="shared" si="101"/>
        <v>{5,1,3,10080772,3}}</v>
      </c>
    </row>
    <row r="501" spans="50:100" x14ac:dyDescent="0.15">
      <c r="AX501">
        <v>495</v>
      </c>
      <c r="AZ501">
        <f t="shared" si="102"/>
        <v>1.5</v>
      </c>
      <c r="BA501">
        <f t="shared" si="102"/>
        <v>1</v>
      </c>
      <c r="BB501">
        <f t="shared" si="102"/>
        <v>0.75</v>
      </c>
      <c r="BC501">
        <f t="shared" si="102"/>
        <v>1</v>
      </c>
      <c r="BE501">
        <v>500</v>
      </c>
      <c r="BF501">
        <v>500</v>
      </c>
      <c r="BG501">
        <v>500</v>
      </c>
      <c r="BH501">
        <v>500</v>
      </c>
      <c r="BN501">
        <f>'sheet1 (2)'!Y500</f>
        <v>44975753</v>
      </c>
      <c r="BO501">
        <f>'sheet1 (2)'!Z500</f>
        <v>35758800</v>
      </c>
      <c r="BP501">
        <f>'sheet1 (2)'!AA500</f>
        <v>767689588</v>
      </c>
      <c r="BR501">
        <f t="shared" si="93"/>
        <v>4497575</v>
      </c>
      <c r="BS501">
        <f t="shared" si="93"/>
        <v>3575880</v>
      </c>
      <c r="BT501">
        <f t="shared" si="93"/>
        <v>76768958</v>
      </c>
      <c r="BV501">
        <f t="shared" si="94"/>
        <v>4497575</v>
      </c>
      <c r="BW501">
        <f t="shared" si="94"/>
        <v>3575880</v>
      </c>
      <c r="BX501">
        <f t="shared" si="94"/>
        <v>76768958</v>
      </c>
      <c r="BZ501">
        <f t="shared" si="95"/>
        <v>4497575</v>
      </c>
      <c r="CA501">
        <f t="shared" si="95"/>
        <v>3575880</v>
      </c>
      <c r="CB501">
        <f t="shared" si="95"/>
        <v>76768958</v>
      </c>
      <c r="CD501">
        <f t="shared" si="96"/>
        <v>4497575</v>
      </c>
      <c r="CE501">
        <f t="shared" si="96"/>
        <v>3575880</v>
      </c>
      <c r="CF501">
        <f t="shared" si="96"/>
        <v>76768958</v>
      </c>
      <c r="CH501" t="str">
        <f t="shared" si="101"/>
        <v>{{5,1,1,4497575,0}|</v>
      </c>
      <c r="CI501" t="str">
        <f t="shared" si="101"/>
        <v>{5,1,2,3575880,0}|</v>
      </c>
      <c r="CJ501" t="str">
        <f t="shared" si="101"/>
        <v>{5,1,3,76768958,3}}</v>
      </c>
      <c r="CK501" t="str">
        <f t="shared" si="101"/>
        <v/>
      </c>
      <c r="CL501" t="str">
        <f t="shared" si="101"/>
        <v>{{5,1,1,4497575,0}|</v>
      </c>
      <c r="CM501" t="str">
        <f t="shared" si="101"/>
        <v>{5,1,2,3575880,0}|</v>
      </c>
      <c r="CN501" t="str">
        <f t="shared" si="101"/>
        <v>{5,1,3,76768958,3}}</v>
      </c>
      <c r="CO501" t="str">
        <f t="shared" si="101"/>
        <v/>
      </c>
      <c r="CP501" t="str">
        <f t="shared" si="101"/>
        <v>{{5,1,1,4497575,0}|</v>
      </c>
      <c r="CQ501" t="str">
        <f t="shared" si="101"/>
        <v>{5,1,2,3575880,0}|</v>
      </c>
      <c r="CR501" t="str">
        <f t="shared" si="101"/>
        <v>{5,1,3,76768958,3}}</v>
      </c>
      <c r="CS501" t="str">
        <f t="shared" si="101"/>
        <v/>
      </c>
      <c r="CT501" t="str">
        <f t="shared" si="101"/>
        <v>{{5,1,1,4497575,0}|</v>
      </c>
      <c r="CU501" t="str">
        <f t="shared" si="101"/>
        <v>{5,1,2,3575880,0}|</v>
      </c>
      <c r="CV501" t="str">
        <f t="shared" si="101"/>
        <v>{5,1,3,76768958,3}}</v>
      </c>
    </row>
    <row r="502" spans="50:100" x14ac:dyDescent="0.15">
      <c r="AX502">
        <v>496</v>
      </c>
      <c r="AZ502">
        <f t="shared" si="102"/>
        <v>1.5</v>
      </c>
      <c r="BA502">
        <f t="shared" si="102"/>
        <v>1</v>
      </c>
      <c r="BB502">
        <f t="shared" si="102"/>
        <v>0.75</v>
      </c>
      <c r="BC502">
        <f t="shared" si="102"/>
        <v>1</v>
      </c>
      <c r="BE502">
        <v>500</v>
      </c>
      <c r="BF502">
        <v>500</v>
      </c>
      <c r="BG502">
        <v>500</v>
      </c>
      <c r="BH502">
        <v>500</v>
      </c>
      <c r="BN502">
        <f>'sheet1 (2)'!Y501</f>
        <v>64271685</v>
      </c>
      <c r="BO502">
        <f>'sheet1 (2)'!Z501</f>
        <v>39690000</v>
      </c>
      <c r="BP502">
        <f>'sheet1 (2)'!AA501</f>
        <v>852086752</v>
      </c>
      <c r="BR502">
        <f t="shared" si="93"/>
        <v>6427168</v>
      </c>
      <c r="BS502">
        <f t="shared" si="93"/>
        <v>3969000</v>
      </c>
      <c r="BT502">
        <f t="shared" si="93"/>
        <v>85208675</v>
      </c>
      <c r="BV502">
        <f t="shared" si="94"/>
        <v>6427168</v>
      </c>
      <c r="BW502">
        <f t="shared" si="94"/>
        <v>3969000</v>
      </c>
      <c r="BX502">
        <f t="shared" si="94"/>
        <v>85208675</v>
      </c>
      <c r="BZ502">
        <f t="shared" si="95"/>
        <v>6427168</v>
      </c>
      <c r="CA502">
        <f t="shared" si="95"/>
        <v>3969000</v>
      </c>
      <c r="CB502">
        <f t="shared" si="95"/>
        <v>85208675</v>
      </c>
      <c r="CD502">
        <f t="shared" si="96"/>
        <v>6427168</v>
      </c>
      <c r="CE502">
        <f t="shared" si="96"/>
        <v>3969000</v>
      </c>
      <c r="CF502">
        <f t="shared" si="96"/>
        <v>85208675</v>
      </c>
      <c r="CH502" t="str">
        <f t="shared" si="101"/>
        <v>{{5,1,1,6427168,0}|</v>
      </c>
      <c r="CI502" t="str">
        <f t="shared" si="101"/>
        <v>{5,1,2,3969000,0}|</v>
      </c>
      <c r="CJ502" t="str">
        <f t="shared" si="101"/>
        <v>{5,1,3,85208675,3}}</v>
      </c>
      <c r="CK502" t="str">
        <f t="shared" si="101"/>
        <v/>
      </c>
      <c r="CL502" t="str">
        <f t="shared" si="101"/>
        <v>{{5,1,1,6427168,0}|</v>
      </c>
      <c r="CM502" t="str">
        <f t="shared" si="101"/>
        <v>{5,1,2,3969000,0}|</v>
      </c>
      <c r="CN502" t="str">
        <f t="shared" si="101"/>
        <v>{5,1,3,85208675,3}}</v>
      </c>
      <c r="CO502" t="str">
        <f t="shared" si="101"/>
        <v/>
      </c>
      <c r="CP502" t="str">
        <f t="shared" si="101"/>
        <v>{{5,1,1,6427168,0}|</v>
      </c>
      <c r="CQ502" t="str">
        <f t="shared" si="101"/>
        <v>{5,1,2,3969000,0}|</v>
      </c>
      <c r="CR502" t="str">
        <f t="shared" si="101"/>
        <v>{5,1,3,85208675,3}}</v>
      </c>
      <c r="CS502" t="str">
        <f t="shared" si="101"/>
        <v/>
      </c>
      <c r="CT502" t="str">
        <f t="shared" si="101"/>
        <v>{{5,1,1,6427168,0}|</v>
      </c>
      <c r="CU502" t="str">
        <f t="shared" si="101"/>
        <v>{5,1,2,3969000,0}|</v>
      </c>
      <c r="CV502" t="str">
        <f t="shared" si="101"/>
        <v>{5,1,3,85208675,3}}</v>
      </c>
    </row>
    <row r="503" spans="50:100" x14ac:dyDescent="0.15">
      <c r="AX503">
        <v>497</v>
      </c>
      <c r="AZ503">
        <f t="shared" si="102"/>
        <v>1</v>
      </c>
      <c r="BA503">
        <f t="shared" si="102"/>
        <v>0.5</v>
      </c>
      <c r="BB503">
        <f t="shared" si="102"/>
        <v>1.5</v>
      </c>
      <c r="BC503">
        <f t="shared" si="102"/>
        <v>3</v>
      </c>
      <c r="BE503">
        <v>500</v>
      </c>
      <c r="BF503">
        <v>500</v>
      </c>
      <c r="BG503">
        <v>500</v>
      </c>
      <c r="BH503">
        <v>500</v>
      </c>
      <c r="BN503">
        <f>'sheet1 (2)'!Y502</f>
        <v>141852156</v>
      </c>
      <c r="BO503">
        <f>'sheet1 (2)'!Z502</f>
        <v>246848000</v>
      </c>
      <c r="BP503">
        <f>'sheet1 (2)'!AA502</f>
        <v>5299468656</v>
      </c>
      <c r="BR503">
        <f t="shared" si="93"/>
        <v>14185215</v>
      </c>
      <c r="BS503">
        <f t="shared" si="93"/>
        <v>24684800</v>
      </c>
      <c r="BT503">
        <f t="shared" si="93"/>
        <v>529946865</v>
      </c>
      <c r="BV503">
        <f t="shared" si="94"/>
        <v>14185215</v>
      </c>
      <c r="BW503">
        <f t="shared" si="94"/>
        <v>24684800</v>
      </c>
      <c r="BX503">
        <f t="shared" si="94"/>
        <v>529946865</v>
      </c>
      <c r="BZ503">
        <f t="shared" si="95"/>
        <v>14185215</v>
      </c>
      <c r="CA503">
        <f t="shared" si="95"/>
        <v>24684800</v>
      </c>
      <c r="CB503">
        <f t="shared" si="95"/>
        <v>529946865</v>
      </c>
      <c r="CD503">
        <f t="shared" si="96"/>
        <v>14185215</v>
      </c>
      <c r="CE503">
        <f t="shared" si="96"/>
        <v>24684800</v>
      </c>
      <c r="CF503">
        <f t="shared" si="96"/>
        <v>529946865</v>
      </c>
      <c r="CH503" t="str">
        <f t="shared" si="101"/>
        <v>{{5,1,1,14185215,0}|</v>
      </c>
      <c r="CI503" t="str">
        <f t="shared" si="101"/>
        <v>{5,1,2,24684800,0}|</v>
      </c>
      <c r="CJ503" t="str">
        <f t="shared" si="101"/>
        <v>{5,1,3,529946865,3}}</v>
      </c>
      <c r="CK503" t="str">
        <f t="shared" si="101"/>
        <v/>
      </c>
      <c r="CL503" t="str">
        <f t="shared" si="101"/>
        <v>{{5,1,1,14185215,0}|</v>
      </c>
      <c r="CM503" t="str">
        <f t="shared" si="101"/>
        <v>{5,1,2,24684800,0}|</v>
      </c>
      <c r="CN503" t="str">
        <f t="shared" si="101"/>
        <v>{5,1,3,529946865,3}}</v>
      </c>
      <c r="CO503" t="str">
        <f t="shared" si="101"/>
        <v/>
      </c>
      <c r="CP503" t="str">
        <f t="shared" si="101"/>
        <v>{{5,1,1,14185215,0}|</v>
      </c>
      <c r="CQ503" t="str">
        <f t="shared" si="101"/>
        <v>{5,1,2,24684800,0}|</v>
      </c>
      <c r="CR503" t="str">
        <f t="shared" si="101"/>
        <v>{5,1,3,529946865,3}}</v>
      </c>
      <c r="CS503" t="str">
        <f t="shared" si="101"/>
        <v/>
      </c>
      <c r="CT503" t="str">
        <f t="shared" si="101"/>
        <v>{{5,1,1,14185215,0}|</v>
      </c>
      <c r="CU503" t="str">
        <f t="shared" si="101"/>
        <v>{5,1,2,24684800,0}|</v>
      </c>
      <c r="CV503" t="str">
        <f t="shared" si="101"/>
        <v>{5,1,3,529946865,3}}</v>
      </c>
    </row>
    <row r="504" spans="50:100" x14ac:dyDescent="0.15">
      <c r="AX504">
        <v>498</v>
      </c>
      <c r="AZ504">
        <f t="shared" si="102"/>
        <v>1.5</v>
      </c>
      <c r="BA504">
        <f t="shared" si="102"/>
        <v>1.5</v>
      </c>
      <c r="BB504">
        <f t="shared" si="102"/>
        <v>0.6</v>
      </c>
      <c r="BC504">
        <f t="shared" si="102"/>
        <v>1</v>
      </c>
      <c r="BE504">
        <v>500</v>
      </c>
      <c r="BF504">
        <v>500</v>
      </c>
      <c r="BG504">
        <v>500</v>
      </c>
      <c r="BH504">
        <v>500</v>
      </c>
      <c r="BN504">
        <f>'sheet1 (2)'!Y503</f>
        <v>148488514</v>
      </c>
      <c r="BO504">
        <f>'sheet1 (2)'!Z503</f>
        <v>289800000</v>
      </c>
      <c r="BP504">
        <f>'sheet1 (2)'!AA503</f>
        <v>6221585820</v>
      </c>
      <c r="BR504">
        <f t="shared" si="93"/>
        <v>14848851</v>
      </c>
      <c r="BS504">
        <f t="shared" si="93"/>
        <v>28980000</v>
      </c>
      <c r="BT504">
        <f t="shared" si="93"/>
        <v>622158582</v>
      </c>
      <c r="BV504">
        <f t="shared" si="94"/>
        <v>14848851</v>
      </c>
      <c r="BW504">
        <f t="shared" si="94"/>
        <v>28980000</v>
      </c>
      <c r="BX504">
        <f t="shared" si="94"/>
        <v>622158582</v>
      </c>
      <c r="BZ504">
        <f t="shared" si="95"/>
        <v>14848851</v>
      </c>
      <c r="CA504">
        <f t="shared" si="95"/>
        <v>28980000</v>
      </c>
      <c r="CB504">
        <f t="shared" si="95"/>
        <v>622158582</v>
      </c>
      <c r="CD504">
        <f t="shared" si="96"/>
        <v>14848851</v>
      </c>
      <c r="CE504">
        <f t="shared" si="96"/>
        <v>28980000</v>
      </c>
      <c r="CF504">
        <f t="shared" si="96"/>
        <v>622158582</v>
      </c>
      <c r="CH504" t="str">
        <f t="shared" si="101"/>
        <v>{{5,1,1,14848851,0}|</v>
      </c>
      <c r="CI504" t="str">
        <f t="shared" si="101"/>
        <v>{5,1,2,28980000,0}|</v>
      </c>
      <c r="CJ504" t="str">
        <f t="shared" si="101"/>
        <v>{5,1,3,622158582,3}}</v>
      </c>
      <c r="CK504" t="str">
        <f t="shared" si="101"/>
        <v/>
      </c>
      <c r="CL504" t="str">
        <f t="shared" si="101"/>
        <v>{{5,1,1,14848851,0}|</v>
      </c>
      <c r="CM504" t="str">
        <f t="shared" si="101"/>
        <v>{5,1,2,28980000,0}|</v>
      </c>
      <c r="CN504" t="str">
        <f t="shared" si="101"/>
        <v>{5,1,3,622158582,3}}</v>
      </c>
      <c r="CO504" t="str">
        <f t="shared" si="101"/>
        <v/>
      </c>
      <c r="CP504" t="str">
        <f t="shared" si="101"/>
        <v>{{5,1,1,14848851,0}|</v>
      </c>
      <c r="CQ504" t="str">
        <f t="shared" si="101"/>
        <v>{5,1,2,28980000,0}|</v>
      </c>
      <c r="CR504" t="str">
        <f t="shared" si="101"/>
        <v>{5,1,3,622158582,3}}</v>
      </c>
      <c r="CS504" t="str">
        <f t="shared" si="101"/>
        <v/>
      </c>
      <c r="CT504" t="str">
        <f t="shared" si="101"/>
        <v>{{5,1,1,14848851,0}|</v>
      </c>
      <c r="CU504" t="str">
        <f t="shared" si="101"/>
        <v>{5,1,2,28980000,0}|</v>
      </c>
      <c r="CV504" t="str">
        <f t="shared" si="101"/>
        <v>{5,1,3,622158582,3}}</v>
      </c>
    </row>
    <row r="505" spans="50:100" x14ac:dyDescent="0.15">
      <c r="AX505">
        <v>499</v>
      </c>
      <c r="AZ505">
        <f t="shared" si="102"/>
        <v>3</v>
      </c>
      <c r="BA505">
        <f t="shared" si="102"/>
        <v>0.42857142857142855</v>
      </c>
      <c r="BB505">
        <f t="shared" si="102"/>
        <v>1</v>
      </c>
      <c r="BC505">
        <f t="shared" si="102"/>
        <v>3</v>
      </c>
      <c r="BE505">
        <v>500</v>
      </c>
      <c r="BF505">
        <v>500</v>
      </c>
      <c r="BG505">
        <v>500</v>
      </c>
      <c r="BH505">
        <v>500</v>
      </c>
      <c r="BN505">
        <f>'sheet1 (2)'!Y504</f>
        <v>147400487</v>
      </c>
      <c r="BO505">
        <f>'sheet1 (2)'!Z504</f>
        <v>336350000</v>
      </c>
      <c r="BP505">
        <f>'sheet1 (2)'!AA504</f>
        <v>7220946827</v>
      </c>
      <c r="BR505">
        <f t="shared" si="93"/>
        <v>14740048</v>
      </c>
      <c r="BS505">
        <f t="shared" si="93"/>
        <v>33635000</v>
      </c>
      <c r="BT505">
        <f t="shared" si="93"/>
        <v>722094682</v>
      </c>
      <c r="BV505">
        <f t="shared" si="94"/>
        <v>14740048</v>
      </c>
      <c r="BW505">
        <f t="shared" si="94"/>
        <v>33635000</v>
      </c>
      <c r="BX505">
        <f t="shared" si="94"/>
        <v>722094682</v>
      </c>
      <c r="BZ505">
        <f t="shared" si="95"/>
        <v>14740048</v>
      </c>
      <c r="CA505">
        <f t="shared" si="95"/>
        <v>33635000</v>
      </c>
      <c r="CB505">
        <f t="shared" si="95"/>
        <v>722094682</v>
      </c>
      <c r="CD505">
        <f t="shared" si="96"/>
        <v>14740048</v>
      </c>
      <c r="CE505">
        <f t="shared" si="96"/>
        <v>33635000</v>
      </c>
      <c r="CF505">
        <f t="shared" si="96"/>
        <v>722094682</v>
      </c>
      <c r="CH505" t="str">
        <f t="shared" si="101"/>
        <v>{{5,1,1,14740048,0}|</v>
      </c>
      <c r="CI505" t="str">
        <f t="shared" si="101"/>
        <v>{5,1,2,33635000,0}|</v>
      </c>
      <c r="CJ505" t="str">
        <f t="shared" si="101"/>
        <v>{5,1,3,722094682,3}}</v>
      </c>
      <c r="CK505" t="str">
        <f t="shared" si="101"/>
        <v/>
      </c>
      <c r="CL505" t="str">
        <f t="shared" si="101"/>
        <v>{{5,1,1,14740048,0}|</v>
      </c>
      <c r="CM505" t="str">
        <f t="shared" si="101"/>
        <v>{5,1,2,33635000,0}|</v>
      </c>
      <c r="CN505" t="str">
        <f t="shared" si="101"/>
        <v>{5,1,3,722094682,3}}</v>
      </c>
      <c r="CO505" t="str">
        <f t="shared" si="101"/>
        <v/>
      </c>
      <c r="CP505" t="str">
        <f t="shared" si="101"/>
        <v>{{5,1,1,14740048,0}|</v>
      </c>
      <c r="CQ505" t="str">
        <f t="shared" si="101"/>
        <v>{5,1,2,33635000,0}|</v>
      </c>
      <c r="CR505" t="str">
        <f t="shared" si="101"/>
        <v>{5,1,3,722094682,3}}</v>
      </c>
      <c r="CS505" t="str">
        <f t="shared" si="101"/>
        <v/>
      </c>
      <c r="CT505" t="str">
        <f t="shared" si="101"/>
        <v>{{5,1,1,14740048,0}|</v>
      </c>
      <c r="CU505" t="str">
        <f t="shared" si="101"/>
        <v>{5,1,2,33635000,0}|</v>
      </c>
      <c r="CV505" t="str">
        <f t="shared" si="101"/>
        <v>{5,1,3,722094682,3}}</v>
      </c>
    </row>
    <row r="506" spans="50:100" x14ac:dyDescent="0.15">
      <c r="AX506">
        <v>500</v>
      </c>
      <c r="AZ506">
        <f t="shared" si="102"/>
        <v>1.5</v>
      </c>
      <c r="BA506">
        <f t="shared" si="102"/>
        <v>1</v>
      </c>
      <c r="BB506">
        <f t="shared" si="102"/>
        <v>0.75</v>
      </c>
      <c r="BC506">
        <f t="shared" si="102"/>
        <v>1</v>
      </c>
      <c r="BE506">
        <v>500</v>
      </c>
      <c r="BF506">
        <v>500</v>
      </c>
      <c r="BG506">
        <v>500</v>
      </c>
      <c r="BH506">
        <v>500</v>
      </c>
      <c r="BN506">
        <f>'sheet1 (2)'!Y505</f>
        <v>226141118</v>
      </c>
      <c r="BO506">
        <f>'sheet1 (2)'!Z505</f>
        <v>369600000</v>
      </c>
      <c r="BP506">
        <f>'sheet1 (2)'!AA505</f>
        <v>7934776118</v>
      </c>
      <c r="BR506">
        <f t="shared" si="93"/>
        <v>22614111</v>
      </c>
      <c r="BS506">
        <f t="shared" si="93"/>
        <v>36960000</v>
      </c>
      <c r="BT506">
        <f t="shared" si="93"/>
        <v>793477611</v>
      </c>
      <c r="BV506">
        <f t="shared" si="94"/>
        <v>22614111</v>
      </c>
      <c r="BW506">
        <f t="shared" si="94"/>
        <v>36960000</v>
      </c>
      <c r="BX506">
        <f t="shared" si="94"/>
        <v>793477611</v>
      </c>
      <c r="BZ506">
        <f t="shared" si="95"/>
        <v>22614111</v>
      </c>
      <c r="CA506">
        <f t="shared" si="95"/>
        <v>36960000</v>
      </c>
      <c r="CB506">
        <f t="shared" si="95"/>
        <v>793477611</v>
      </c>
      <c r="CD506">
        <f t="shared" si="96"/>
        <v>22614111</v>
      </c>
      <c r="CE506">
        <f t="shared" si="96"/>
        <v>36960000</v>
      </c>
      <c r="CF506">
        <f t="shared" si="96"/>
        <v>793477611</v>
      </c>
      <c r="CH506" t="str">
        <f t="shared" si="101"/>
        <v>{{5,1,1,22614111,0}|</v>
      </c>
      <c r="CI506" t="str">
        <f t="shared" si="101"/>
        <v>{5,1,2,36960000,0}|</v>
      </c>
      <c r="CJ506" t="str">
        <f t="shared" si="101"/>
        <v>{5,1,3,793477611,3}}</v>
      </c>
      <c r="CK506" t="str">
        <f t="shared" si="101"/>
        <v/>
      </c>
      <c r="CL506" t="str">
        <f t="shared" si="101"/>
        <v>{{5,1,1,22614111,0}|</v>
      </c>
      <c r="CM506" t="str">
        <f t="shared" si="101"/>
        <v>{5,1,2,36960000,0}|</v>
      </c>
      <c r="CN506" t="str">
        <f t="shared" si="101"/>
        <v>{5,1,3,793477611,3}}</v>
      </c>
      <c r="CO506" t="str">
        <f t="shared" si="101"/>
        <v/>
      </c>
      <c r="CP506" t="str">
        <f t="shared" si="101"/>
        <v>{{5,1,1,22614111,0}|</v>
      </c>
      <c r="CQ506" t="str">
        <f t="shared" si="101"/>
        <v>{5,1,2,36960000,0}|</v>
      </c>
      <c r="CR506" t="str">
        <f t="shared" si="101"/>
        <v>{5,1,3,793477611,3}}</v>
      </c>
      <c r="CS506" t="str">
        <f t="shared" si="101"/>
        <v/>
      </c>
      <c r="CT506" t="str">
        <f t="shared" si="101"/>
        <v>{{5,1,1,22614111,0}|</v>
      </c>
      <c r="CU506" t="str">
        <f t="shared" si="101"/>
        <v>{5,1,2,36960000,0}|</v>
      </c>
      <c r="CV506" t="str">
        <f t="shared" si="101"/>
        <v>{5,1,3,793477611,3}}</v>
      </c>
    </row>
    <row r="507" spans="50:100" x14ac:dyDescent="0.15">
      <c r="AX507">
        <v>501</v>
      </c>
      <c r="AZ507">
        <f t="shared" si="102"/>
        <v>0.75</v>
      </c>
      <c r="BA507">
        <f t="shared" si="102"/>
        <v>1</v>
      </c>
      <c r="BB507">
        <f t="shared" si="102"/>
        <v>1</v>
      </c>
      <c r="BC507">
        <f t="shared" si="102"/>
        <v>1.5</v>
      </c>
      <c r="BE507">
        <v>500</v>
      </c>
      <c r="BF507">
        <v>500</v>
      </c>
      <c r="BG507">
        <v>500</v>
      </c>
      <c r="BH507">
        <v>500</v>
      </c>
      <c r="BN507">
        <f>'sheet1 (2)'!Y506</f>
        <v>241950559</v>
      </c>
      <c r="BO507">
        <f>'sheet1 (2)'!Z506</f>
        <v>369600000</v>
      </c>
      <c r="BP507">
        <f>'sheet1 (2)'!AA506</f>
        <v>7934776119</v>
      </c>
      <c r="BR507">
        <f t="shared" si="93"/>
        <v>24195055</v>
      </c>
      <c r="BS507">
        <f t="shared" si="93"/>
        <v>36960000</v>
      </c>
      <c r="BT507">
        <f t="shared" si="93"/>
        <v>793477611</v>
      </c>
      <c r="BV507">
        <f t="shared" si="94"/>
        <v>24195055</v>
      </c>
      <c r="BW507">
        <f t="shared" si="94"/>
        <v>36960000</v>
      </c>
      <c r="BX507">
        <f t="shared" si="94"/>
        <v>793477611</v>
      </c>
      <c r="BZ507">
        <f t="shared" si="95"/>
        <v>24195055</v>
      </c>
      <c r="CA507">
        <f t="shared" si="95"/>
        <v>36960000</v>
      </c>
      <c r="CB507">
        <f t="shared" si="95"/>
        <v>793477611</v>
      </c>
      <c r="CD507">
        <f t="shared" si="96"/>
        <v>24195055</v>
      </c>
      <c r="CE507">
        <f t="shared" si="96"/>
        <v>36960000</v>
      </c>
      <c r="CF507">
        <f t="shared" si="96"/>
        <v>793477611</v>
      </c>
      <c r="CH507" t="str">
        <f t="shared" si="101"/>
        <v>{{5,1,1,24195055,0}|</v>
      </c>
      <c r="CI507" t="str">
        <f t="shared" si="101"/>
        <v>{5,1,2,36960000,0}|</v>
      </c>
      <c r="CJ507" t="str">
        <f t="shared" si="101"/>
        <v>{5,1,3,793477611,3}}</v>
      </c>
      <c r="CK507" t="str">
        <f t="shared" si="101"/>
        <v/>
      </c>
      <c r="CL507" t="str">
        <f t="shared" si="101"/>
        <v>{{5,1,1,24195055,0}|</v>
      </c>
      <c r="CM507" t="str">
        <f t="shared" si="101"/>
        <v>{5,1,2,36960000,0}|</v>
      </c>
      <c r="CN507" t="str">
        <f t="shared" si="101"/>
        <v>{5,1,3,793477611,3}}</v>
      </c>
      <c r="CO507" t="str">
        <f t="shared" si="101"/>
        <v/>
      </c>
      <c r="CP507" t="str">
        <f t="shared" si="101"/>
        <v>{{5,1,1,24195055,0}|</v>
      </c>
      <c r="CQ507" t="str">
        <f t="shared" si="101"/>
        <v>{5,1,2,36960000,0}|</v>
      </c>
      <c r="CR507" t="str">
        <f t="shared" si="101"/>
        <v>{5,1,3,793477611,3}}</v>
      </c>
      <c r="CS507" t="str">
        <f t="shared" si="101"/>
        <v/>
      </c>
      <c r="CT507" t="str">
        <f t="shared" si="101"/>
        <v>{{5,1,1,24195055,0}|</v>
      </c>
      <c r="CU507" t="str">
        <f t="shared" si="101"/>
        <v>{5,1,2,36960000,0}|</v>
      </c>
      <c r="CV507" t="str">
        <f t="shared" si="101"/>
        <v>{5,1,3,793477611,3}}</v>
      </c>
    </row>
    <row r="508" spans="50:100" x14ac:dyDescent="0.15">
      <c r="AX508">
        <v>502</v>
      </c>
      <c r="AZ508">
        <f t="shared" si="102"/>
        <v>1.5</v>
      </c>
      <c r="BA508">
        <f t="shared" si="102"/>
        <v>0.6</v>
      </c>
      <c r="BB508">
        <f t="shared" si="102"/>
        <v>1.5</v>
      </c>
      <c r="BC508">
        <f t="shared" si="102"/>
        <v>1</v>
      </c>
      <c r="BE508">
        <v>500</v>
      </c>
      <c r="BF508">
        <v>500</v>
      </c>
      <c r="BG508">
        <v>500</v>
      </c>
      <c r="BH508">
        <v>500</v>
      </c>
      <c r="BN508">
        <f>'sheet1 (2)'!Y507</f>
        <v>19927107</v>
      </c>
      <c r="BO508">
        <f>'sheet1 (2)'!Z507</f>
        <v>2548000</v>
      </c>
      <c r="BP508">
        <f>'sheet1 (2)'!AA507</f>
        <v>54701865</v>
      </c>
      <c r="BR508">
        <f t="shared" si="93"/>
        <v>1992710</v>
      </c>
      <c r="BS508">
        <f t="shared" si="93"/>
        <v>254800</v>
      </c>
      <c r="BT508">
        <f t="shared" si="93"/>
        <v>5470186</v>
      </c>
      <c r="BV508">
        <f t="shared" si="94"/>
        <v>1992710</v>
      </c>
      <c r="BW508">
        <f t="shared" si="94"/>
        <v>254800</v>
      </c>
      <c r="BX508">
        <f t="shared" si="94"/>
        <v>5470186</v>
      </c>
      <c r="BZ508">
        <f t="shared" si="95"/>
        <v>1992710</v>
      </c>
      <c r="CA508">
        <f t="shared" si="95"/>
        <v>254800</v>
      </c>
      <c r="CB508">
        <f t="shared" si="95"/>
        <v>5470186</v>
      </c>
      <c r="CD508">
        <f t="shared" si="96"/>
        <v>1992710</v>
      </c>
      <c r="CE508">
        <f t="shared" si="96"/>
        <v>254800</v>
      </c>
      <c r="CF508">
        <f t="shared" si="96"/>
        <v>5470186</v>
      </c>
      <c r="CH508" t="str">
        <f t="shared" si="101"/>
        <v>{{5,1,1,1992710,0}|</v>
      </c>
      <c r="CI508" t="str">
        <f t="shared" si="101"/>
        <v>{5,1,2,254800,0}|</v>
      </c>
      <c r="CJ508" t="str">
        <f t="shared" si="101"/>
        <v>{5,1,3,5470186,3}}</v>
      </c>
      <c r="CK508" t="str">
        <f t="shared" si="101"/>
        <v/>
      </c>
      <c r="CL508" t="str">
        <f t="shared" si="101"/>
        <v>{{5,1,1,1992710,0}|</v>
      </c>
      <c r="CM508" t="str">
        <f t="shared" si="101"/>
        <v>{5,1,2,254800,0}|</v>
      </c>
      <c r="CN508" t="str">
        <f t="shared" si="101"/>
        <v>{5,1,3,5470186,3}}</v>
      </c>
      <c r="CO508" t="str">
        <f t="shared" si="101"/>
        <v/>
      </c>
      <c r="CP508" t="str">
        <f t="shared" si="101"/>
        <v>{{5,1,1,1992710,0}|</v>
      </c>
      <c r="CQ508" t="str">
        <f t="shared" si="101"/>
        <v>{5,1,2,254800,0}|</v>
      </c>
      <c r="CR508" t="str">
        <f t="shared" si="101"/>
        <v>{5,1,3,5470186,3}}</v>
      </c>
      <c r="CS508" t="str">
        <f t="shared" si="101"/>
        <v/>
      </c>
      <c r="CT508" t="str">
        <f t="shared" si="101"/>
        <v>{{5,1,1,1992710,0}|</v>
      </c>
      <c r="CU508" t="str">
        <f t="shared" si="101"/>
        <v>{5,1,2,254800,0}|</v>
      </c>
      <c r="CV508" t="str">
        <f t="shared" si="101"/>
        <v>{5,1,3,5470186,3}}</v>
      </c>
    </row>
    <row r="509" spans="50:100" x14ac:dyDescent="0.15">
      <c r="AX509">
        <v>503</v>
      </c>
      <c r="AZ509">
        <f t="shared" si="102"/>
        <v>1.5</v>
      </c>
      <c r="BA509">
        <f t="shared" si="102"/>
        <v>0.6</v>
      </c>
      <c r="BB509">
        <f t="shared" si="102"/>
        <v>3</v>
      </c>
      <c r="BC509">
        <f t="shared" si="102"/>
        <v>0.75</v>
      </c>
      <c r="BE509">
        <v>500</v>
      </c>
      <c r="BF509">
        <v>500</v>
      </c>
      <c r="BG509">
        <v>500</v>
      </c>
      <c r="BH509">
        <v>500</v>
      </c>
      <c r="BN509">
        <f>'sheet1 (2)'!Y508</f>
        <v>25006567</v>
      </c>
      <c r="BO509">
        <f>'sheet1 (2)'!Z508</f>
        <v>2402400</v>
      </c>
      <c r="BP509">
        <f>'sheet1 (2)'!AA508</f>
        <v>51576044</v>
      </c>
      <c r="BR509">
        <f t="shared" si="93"/>
        <v>2500656</v>
      </c>
      <c r="BS509">
        <f t="shared" si="93"/>
        <v>240240</v>
      </c>
      <c r="BT509">
        <f t="shared" si="93"/>
        <v>5157604</v>
      </c>
      <c r="BV509">
        <f t="shared" si="94"/>
        <v>2500656</v>
      </c>
      <c r="BW509">
        <f t="shared" si="94"/>
        <v>240240</v>
      </c>
      <c r="BX509">
        <f t="shared" si="94"/>
        <v>5157604</v>
      </c>
      <c r="BZ509">
        <f t="shared" si="95"/>
        <v>2500656</v>
      </c>
      <c r="CA509">
        <f t="shared" si="95"/>
        <v>240240</v>
      </c>
      <c r="CB509">
        <f t="shared" si="95"/>
        <v>5157604</v>
      </c>
      <c r="CD509">
        <f t="shared" si="96"/>
        <v>2500656</v>
      </c>
      <c r="CE509">
        <f t="shared" si="96"/>
        <v>240240</v>
      </c>
      <c r="CF509">
        <f t="shared" si="96"/>
        <v>5157604</v>
      </c>
      <c r="CH509" t="str">
        <f t="shared" si="101"/>
        <v>{{5,1,1,2500656,0}|</v>
      </c>
      <c r="CI509" t="str">
        <f t="shared" si="101"/>
        <v>{5,1,2,240240,0}|</v>
      </c>
      <c r="CJ509" t="str">
        <f t="shared" si="101"/>
        <v>{5,1,3,5157604,3}}</v>
      </c>
      <c r="CK509" t="str">
        <f t="shared" si="101"/>
        <v/>
      </c>
      <c r="CL509" t="str">
        <f t="shared" si="101"/>
        <v>{{5,1,1,2500656,0}|</v>
      </c>
      <c r="CM509" t="str">
        <f t="shared" si="101"/>
        <v>{5,1,2,240240,0}|</v>
      </c>
      <c r="CN509" t="str">
        <f t="shared" si="101"/>
        <v>{5,1,3,5157604,3}}</v>
      </c>
      <c r="CO509" t="str">
        <f t="shared" si="101"/>
        <v/>
      </c>
      <c r="CP509" t="str">
        <f t="shared" si="101"/>
        <v>{{5,1,1,2500656,0}|</v>
      </c>
      <c r="CQ509" t="str">
        <f t="shared" si="101"/>
        <v>{5,1,2,240240,0}|</v>
      </c>
      <c r="CR509" t="str">
        <f t="shared" si="101"/>
        <v>{5,1,3,5157604,3}}</v>
      </c>
      <c r="CS509" t="str">
        <f t="shared" si="101"/>
        <v/>
      </c>
      <c r="CT509" t="str">
        <f t="shared" si="101"/>
        <v>{{5,1,1,2500656,0}|</v>
      </c>
      <c r="CU509" t="str">
        <f t="shared" si="101"/>
        <v>{5,1,2,240240,0}|</v>
      </c>
      <c r="CV509" t="str">
        <f t="shared" si="101"/>
        <v>{5,1,3,5157604,3}}</v>
      </c>
    </row>
    <row r="510" spans="50:100" x14ac:dyDescent="0.15">
      <c r="AX510">
        <v>504</v>
      </c>
      <c r="AZ510">
        <f t="shared" si="102"/>
        <v>1</v>
      </c>
      <c r="BA510">
        <f t="shared" si="102"/>
        <v>0.42857142857142855</v>
      </c>
      <c r="BB510">
        <f t="shared" si="102"/>
        <v>0</v>
      </c>
      <c r="BC510">
        <f t="shared" si="102"/>
        <v>1.5</v>
      </c>
      <c r="BE510">
        <v>500</v>
      </c>
      <c r="BF510">
        <v>500</v>
      </c>
      <c r="BG510">
        <v>500</v>
      </c>
      <c r="BH510">
        <v>500</v>
      </c>
      <c r="BN510">
        <f>'sheet1 (2)'!Y509</f>
        <v>41357014</v>
      </c>
      <c r="BO510">
        <f>'sheet1 (2)'!Z509</f>
        <v>3491600</v>
      </c>
      <c r="BP510">
        <f>'sheet1 (2)'!AA509</f>
        <v>74959588</v>
      </c>
      <c r="BR510">
        <f t="shared" si="93"/>
        <v>4135701</v>
      </c>
      <c r="BS510">
        <f t="shared" si="93"/>
        <v>349160</v>
      </c>
      <c r="BT510">
        <f t="shared" si="93"/>
        <v>7495958</v>
      </c>
      <c r="BV510">
        <f t="shared" si="94"/>
        <v>4135701</v>
      </c>
      <c r="BW510">
        <f t="shared" si="94"/>
        <v>349160</v>
      </c>
      <c r="BX510">
        <f t="shared" si="94"/>
        <v>7495958</v>
      </c>
      <c r="BZ510">
        <f t="shared" si="95"/>
        <v>4135701</v>
      </c>
      <c r="CA510">
        <f t="shared" si="95"/>
        <v>349160</v>
      </c>
      <c r="CB510">
        <f t="shared" si="95"/>
        <v>7495958</v>
      </c>
      <c r="CD510">
        <f t="shared" si="96"/>
        <v>4135701</v>
      </c>
      <c r="CE510">
        <f t="shared" si="96"/>
        <v>349160</v>
      </c>
      <c r="CF510">
        <f t="shared" si="96"/>
        <v>7495958</v>
      </c>
      <c r="CH510" t="str">
        <f t="shared" si="101"/>
        <v>{{5,1,1,4135701,0}|</v>
      </c>
      <c r="CI510" t="str">
        <f t="shared" si="101"/>
        <v>{5,1,2,349160,0}|</v>
      </c>
      <c r="CJ510" t="str">
        <f t="shared" si="101"/>
        <v>{5,1,3,7495958,3}}</v>
      </c>
      <c r="CK510" t="str">
        <f t="shared" si="101"/>
        <v/>
      </c>
      <c r="CL510" t="str">
        <f t="shared" si="101"/>
        <v>{{5,1,1,4135701,0}|</v>
      </c>
      <c r="CM510" t="str">
        <f t="shared" si="101"/>
        <v>{5,1,2,349160,0}|</v>
      </c>
      <c r="CN510" t="str">
        <f t="shared" si="101"/>
        <v>{5,1,3,7495958,3}}</v>
      </c>
      <c r="CO510" t="str">
        <f t="shared" si="101"/>
        <v/>
      </c>
      <c r="CP510" t="str">
        <f t="shared" si="101"/>
        <v>{{5,1,1,4135701,0}|</v>
      </c>
      <c r="CQ510" t="str">
        <f t="shared" si="101"/>
        <v>{5,1,2,349160,0}|</v>
      </c>
      <c r="CR510" t="str">
        <f t="shared" si="101"/>
        <v>{5,1,3,7495958,3}}</v>
      </c>
      <c r="CS510" t="str">
        <f t="shared" si="101"/>
        <v/>
      </c>
      <c r="CT510" t="str">
        <f t="shared" si="101"/>
        <v>{{5,1,1,4135701,0}|</v>
      </c>
      <c r="CU510" t="str">
        <f t="shared" si="101"/>
        <v>{5,1,2,349160,0}|</v>
      </c>
      <c r="CV510" t="str">
        <f t="shared" si="101"/>
        <v>{5,1,3,7495958,3}}</v>
      </c>
    </row>
    <row r="511" spans="50:100" x14ac:dyDescent="0.15">
      <c r="AX511">
        <v>505</v>
      </c>
      <c r="AZ511">
        <f t="shared" si="102"/>
        <v>1.5</v>
      </c>
      <c r="BA511">
        <f t="shared" si="102"/>
        <v>0.6</v>
      </c>
      <c r="BB511">
        <f t="shared" si="102"/>
        <v>0.75</v>
      </c>
      <c r="BC511">
        <f t="shared" si="102"/>
        <v>3</v>
      </c>
      <c r="BE511">
        <v>500</v>
      </c>
      <c r="BF511">
        <v>500</v>
      </c>
      <c r="BG511">
        <v>500</v>
      </c>
      <c r="BH511">
        <v>500</v>
      </c>
      <c r="BN511">
        <f>'sheet1 (2)'!Y510</f>
        <v>60743114</v>
      </c>
      <c r="BO511">
        <f>'sheet1 (2)'!Z510</f>
        <v>26789000</v>
      </c>
      <c r="BP511">
        <f>'sheet1 (2)'!AA510</f>
        <v>575120987</v>
      </c>
      <c r="BR511">
        <f t="shared" si="93"/>
        <v>6074311</v>
      </c>
      <c r="BS511">
        <f t="shared" si="93"/>
        <v>2678900</v>
      </c>
      <c r="BT511">
        <f t="shared" si="93"/>
        <v>57512098</v>
      </c>
      <c r="BV511">
        <f t="shared" si="94"/>
        <v>6074311</v>
      </c>
      <c r="BW511">
        <f t="shared" si="94"/>
        <v>2678900</v>
      </c>
      <c r="BX511">
        <f t="shared" si="94"/>
        <v>57512098</v>
      </c>
      <c r="BZ511">
        <f t="shared" si="95"/>
        <v>6074311</v>
      </c>
      <c r="CA511">
        <f t="shared" si="95"/>
        <v>2678900</v>
      </c>
      <c r="CB511">
        <f t="shared" si="95"/>
        <v>57512098</v>
      </c>
      <c r="CD511">
        <f t="shared" si="96"/>
        <v>6074311</v>
      </c>
      <c r="CE511">
        <f t="shared" si="96"/>
        <v>2678900</v>
      </c>
      <c r="CF511">
        <f t="shared" si="96"/>
        <v>57512098</v>
      </c>
      <c r="CH511" t="str">
        <f t="shared" si="101"/>
        <v>{{5,1,1,6074311,0}|</v>
      </c>
      <c r="CI511" t="str">
        <f t="shared" si="101"/>
        <v>{5,1,2,2678900,0}|</v>
      </c>
      <c r="CJ511" t="str">
        <f t="shared" si="101"/>
        <v>{5,1,3,57512098,3}}</v>
      </c>
      <c r="CK511" t="str">
        <f t="shared" si="101"/>
        <v/>
      </c>
      <c r="CL511" t="str">
        <f t="shared" si="101"/>
        <v>{{5,1,1,6074311,0}|</v>
      </c>
      <c r="CM511" t="str">
        <f t="shared" si="101"/>
        <v>{5,1,2,2678900,0}|</v>
      </c>
      <c r="CN511" t="str">
        <f t="shared" si="101"/>
        <v>{5,1,3,57512098,3}}</v>
      </c>
      <c r="CO511" t="str">
        <f t="shared" si="101"/>
        <v/>
      </c>
      <c r="CP511" t="str">
        <f t="shared" si="101"/>
        <v>{{5,1,1,6074311,0}|</v>
      </c>
      <c r="CQ511" t="str">
        <f t="shared" si="101"/>
        <v>{5,1,2,2678900,0}|</v>
      </c>
      <c r="CR511" t="str">
        <f t="shared" si="101"/>
        <v>{5,1,3,57512098,3}}</v>
      </c>
      <c r="CS511" t="str">
        <f t="shared" si="101"/>
        <v/>
      </c>
      <c r="CT511" t="str">
        <f t="shared" si="101"/>
        <v>{{5,1,1,6074311,0}|</v>
      </c>
      <c r="CU511" t="str">
        <f t="shared" si="101"/>
        <v>{5,1,2,2678900,0}|</v>
      </c>
      <c r="CV511" t="str">
        <f t="shared" si="101"/>
        <v>{5,1,3,57512098,3}}</v>
      </c>
    </row>
    <row r="512" spans="50:100" x14ac:dyDescent="0.15">
      <c r="AX512">
        <v>506</v>
      </c>
      <c r="AZ512">
        <f t="shared" si="102"/>
        <v>3</v>
      </c>
      <c r="BA512">
        <f t="shared" si="102"/>
        <v>0.75</v>
      </c>
      <c r="BB512">
        <f t="shared" si="102"/>
        <v>1</v>
      </c>
      <c r="BC512">
        <f t="shared" si="102"/>
        <v>0.75</v>
      </c>
      <c r="BE512">
        <v>500</v>
      </c>
      <c r="BF512">
        <v>500</v>
      </c>
      <c r="BG512">
        <v>500</v>
      </c>
      <c r="BH512">
        <v>500</v>
      </c>
      <c r="BN512">
        <f>'sheet1 (2)'!Y511</f>
        <v>86669394</v>
      </c>
      <c r="BO512">
        <f>'sheet1 (2)'!Z511</f>
        <v>29767500</v>
      </c>
      <c r="BP512">
        <f>'sheet1 (2)'!AA511</f>
        <v>639065064</v>
      </c>
      <c r="BR512">
        <f t="shared" si="93"/>
        <v>8666939</v>
      </c>
      <c r="BS512">
        <f t="shared" si="93"/>
        <v>2976750</v>
      </c>
      <c r="BT512">
        <f t="shared" si="93"/>
        <v>63906506</v>
      </c>
      <c r="BV512">
        <f t="shared" si="94"/>
        <v>8666939</v>
      </c>
      <c r="BW512">
        <f t="shared" si="94"/>
        <v>2976750</v>
      </c>
      <c r="BX512">
        <f t="shared" si="94"/>
        <v>63906506</v>
      </c>
      <c r="BZ512">
        <f t="shared" si="95"/>
        <v>8666939</v>
      </c>
      <c r="CA512">
        <f t="shared" si="95"/>
        <v>2976750</v>
      </c>
      <c r="CB512">
        <f t="shared" si="95"/>
        <v>63906506</v>
      </c>
      <c r="CD512">
        <f t="shared" si="96"/>
        <v>8666939</v>
      </c>
      <c r="CE512">
        <f t="shared" si="96"/>
        <v>2976750</v>
      </c>
      <c r="CF512">
        <f t="shared" si="96"/>
        <v>63906506</v>
      </c>
      <c r="CH512" t="str">
        <f t="shared" si="101"/>
        <v>{{5,1,1,8666939,0}|</v>
      </c>
      <c r="CI512" t="str">
        <f t="shared" si="101"/>
        <v>{5,1,2,2976750,0}|</v>
      </c>
      <c r="CJ512" t="str">
        <f t="shared" si="101"/>
        <v>{5,1,3,63906506,3}}</v>
      </c>
      <c r="CK512" t="str">
        <f t="shared" si="101"/>
        <v/>
      </c>
      <c r="CL512" t="str">
        <f t="shared" si="101"/>
        <v>{{5,1,1,8666939,0}|</v>
      </c>
      <c r="CM512" t="str">
        <f t="shared" si="101"/>
        <v>{5,1,2,2976750,0}|</v>
      </c>
      <c r="CN512" t="str">
        <f t="shared" si="101"/>
        <v>{5,1,3,63906506,3}}</v>
      </c>
      <c r="CO512" t="str">
        <f t="shared" si="101"/>
        <v/>
      </c>
      <c r="CP512" t="str">
        <f t="shared" si="101"/>
        <v>{{5,1,1,8666939,0}|</v>
      </c>
      <c r="CQ512" t="str">
        <f t="shared" si="101"/>
        <v>{5,1,2,2976750,0}|</v>
      </c>
      <c r="CR512" t="str">
        <f t="shared" si="101"/>
        <v>{5,1,3,63906506,3}}</v>
      </c>
      <c r="CS512" t="str">
        <f t="shared" si="101"/>
        <v/>
      </c>
      <c r="CT512" t="str">
        <f t="shared" si="101"/>
        <v>{{5,1,1,8666939,0}|</v>
      </c>
      <c r="CU512" t="str">
        <f t="shared" si="101"/>
        <v>{5,1,2,2976750,0}|</v>
      </c>
      <c r="CV512" t="str">
        <f t="shared" si="101"/>
        <v>{5,1,3,63906506,3}}</v>
      </c>
    </row>
    <row r="513" spans="50:100" x14ac:dyDescent="0.15">
      <c r="AX513">
        <v>507</v>
      </c>
      <c r="AZ513">
        <f t="shared" si="102"/>
        <v>1</v>
      </c>
      <c r="BA513">
        <f t="shared" si="102"/>
        <v>1</v>
      </c>
      <c r="BB513">
        <f t="shared" si="102"/>
        <v>0.75</v>
      </c>
      <c r="BC513">
        <f t="shared" si="102"/>
        <v>1.5</v>
      </c>
      <c r="BE513">
        <v>500</v>
      </c>
      <c r="BF513">
        <v>500</v>
      </c>
      <c r="BG513">
        <v>500</v>
      </c>
      <c r="BH513">
        <v>500</v>
      </c>
      <c r="BN513">
        <f>'sheet1 (2)'!Y512</f>
        <v>191648886</v>
      </c>
      <c r="BO513">
        <f>'sheet1 (2)'!Z512</f>
        <v>185136000</v>
      </c>
      <c r="BP513">
        <f>'sheet1 (2)'!AA512</f>
        <v>3974601491</v>
      </c>
      <c r="BR513">
        <f t="shared" si="93"/>
        <v>19164888</v>
      </c>
      <c r="BS513">
        <f t="shared" si="93"/>
        <v>18513600</v>
      </c>
      <c r="BT513">
        <f t="shared" si="93"/>
        <v>397460149</v>
      </c>
      <c r="BV513">
        <f t="shared" si="94"/>
        <v>19164888</v>
      </c>
      <c r="BW513">
        <f t="shared" si="94"/>
        <v>18513600</v>
      </c>
      <c r="BX513">
        <f t="shared" si="94"/>
        <v>397460149</v>
      </c>
      <c r="BZ513">
        <f t="shared" si="95"/>
        <v>19164888</v>
      </c>
      <c r="CA513">
        <f t="shared" si="95"/>
        <v>18513600</v>
      </c>
      <c r="CB513">
        <f t="shared" si="95"/>
        <v>397460149</v>
      </c>
      <c r="CD513">
        <f t="shared" si="96"/>
        <v>19164888</v>
      </c>
      <c r="CE513">
        <f t="shared" si="96"/>
        <v>18513600</v>
      </c>
      <c r="CF513">
        <f t="shared" si="96"/>
        <v>397460149</v>
      </c>
      <c r="CH513" t="str">
        <f t="shared" si="101"/>
        <v>{{5,1,1,19164888,0}|</v>
      </c>
      <c r="CI513" t="str">
        <f t="shared" si="101"/>
        <v>{5,1,2,18513600,0}|</v>
      </c>
      <c r="CJ513" t="str">
        <f t="shared" si="101"/>
        <v>{5,1,3,397460149,3}}</v>
      </c>
      <c r="CK513" t="str">
        <f t="shared" si="101"/>
        <v/>
      </c>
      <c r="CL513" t="str">
        <f t="shared" si="101"/>
        <v>{{5,1,1,19164888,0}|</v>
      </c>
      <c r="CM513" t="str">
        <f t="shared" si="101"/>
        <v>{5,1,2,18513600,0}|</v>
      </c>
      <c r="CN513" t="str">
        <f t="shared" si="101"/>
        <v>{5,1,3,397460149,3}}</v>
      </c>
      <c r="CO513" t="str">
        <f t="shared" si="101"/>
        <v/>
      </c>
      <c r="CP513" t="str">
        <f t="shared" si="101"/>
        <v>{{5,1,1,19164888,0}|</v>
      </c>
      <c r="CQ513" t="str">
        <f t="shared" si="101"/>
        <v>{5,1,2,18513600,0}|</v>
      </c>
      <c r="CR513" t="str">
        <f t="shared" si="101"/>
        <v>{5,1,3,397460149,3}}</v>
      </c>
      <c r="CS513" t="str">
        <f t="shared" si="101"/>
        <v/>
      </c>
      <c r="CT513" t="str">
        <f t="shared" si="101"/>
        <v>{{5,1,1,19164888,0}|</v>
      </c>
      <c r="CU513" t="str">
        <f t="shared" si="101"/>
        <v>{5,1,2,18513600,0}|</v>
      </c>
      <c r="CV513" t="str">
        <f t="shared" si="101"/>
        <v>{5,1,3,397460149,3}}</v>
      </c>
    </row>
    <row r="514" spans="50:100" x14ac:dyDescent="0.15">
      <c r="AX514">
        <v>508</v>
      </c>
      <c r="AZ514">
        <f t="shared" si="102"/>
        <v>1</v>
      </c>
      <c r="BA514">
        <f t="shared" si="102"/>
        <v>1</v>
      </c>
      <c r="BB514">
        <f t="shared" si="102"/>
        <v>1</v>
      </c>
      <c r="BC514">
        <f t="shared" si="102"/>
        <v>1</v>
      </c>
      <c r="BE514">
        <v>500</v>
      </c>
      <c r="BF514">
        <v>500</v>
      </c>
      <c r="BG514">
        <v>500</v>
      </c>
      <c r="BH514">
        <v>500</v>
      </c>
      <c r="BN514">
        <f>'sheet1 (2)'!Y513</f>
        <v>200542448</v>
      </c>
      <c r="BO514">
        <f>'sheet1 (2)'!Z513</f>
        <v>217350000</v>
      </c>
      <c r="BP514">
        <f>'sheet1 (2)'!AA513</f>
        <v>4666189364</v>
      </c>
      <c r="BR514">
        <f t="shared" si="93"/>
        <v>20054244</v>
      </c>
      <c r="BS514">
        <f t="shared" si="93"/>
        <v>21735000</v>
      </c>
      <c r="BT514">
        <f t="shared" si="93"/>
        <v>466618936</v>
      </c>
      <c r="BV514">
        <f t="shared" si="94"/>
        <v>20054244</v>
      </c>
      <c r="BW514">
        <f t="shared" si="94"/>
        <v>21735000</v>
      </c>
      <c r="BX514">
        <f t="shared" si="94"/>
        <v>466618936</v>
      </c>
      <c r="BZ514">
        <f t="shared" si="95"/>
        <v>20054244</v>
      </c>
      <c r="CA514">
        <f t="shared" si="95"/>
        <v>21735000</v>
      </c>
      <c r="CB514">
        <f t="shared" si="95"/>
        <v>466618936</v>
      </c>
      <c r="CD514">
        <f t="shared" si="96"/>
        <v>20054244</v>
      </c>
      <c r="CE514">
        <f t="shared" si="96"/>
        <v>21735000</v>
      </c>
      <c r="CF514">
        <f t="shared" si="96"/>
        <v>466618936</v>
      </c>
      <c r="CH514" t="str">
        <f t="shared" si="101"/>
        <v>{{5,1,1,20054244,0}|</v>
      </c>
      <c r="CI514" t="str">
        <f t="shared" si="101"/>
        <v>{5,1,2,21735000,0}|</v>
      </c>
      <c r="CJ514" t="str">
        <f t="shared" si="101"/>
        <v>{5,1,3,466618936,3}}</v>
      </c>
      <c r="CK514" t="str">
        <f t="shared" si="101"/>
        <v/>
      </c>
      <c r="CL514" t="str">
        <f t="shared" si="101"/>
        <v>{{5,1,1,20054244,0}|</v>
      </c>
      <c r="CM514" t="str">
        <f t="shared" si="101"/>
        <v>{5,1,2,21735000,0}|</v>
      </c>
      <c r="CN514" t="str">
        <f t="shared" si="101"/>
        <v>{5,1,3,466618936,3}}</v>
      </c>
      <c r="CO514" t="str">
        <f t="shared" si="101"/>
        <v/>
      </c>
      <c r="CP514" t="str">
        <f t="shared" si="101"/>
        <v>{{5,1,1,20054244,0}|</v>
      </c>
      <c r="CQ514" t="str">
        <f t="shared" si="101"/>
        <v>{5,1,2,21735000,0}|</v>
      </c>
      <c r="CR514" t="str">
        <f t="shared" si="101"/>
        <v>{5,1,3,466618936,3}}</v>
      </c>
      <c r="CS514" t="str">
        <f t="shared" si="101"/>
        <v/>
      </c>
      <c r="CT514" t="str">
        <f t="shared" si="101"/>
        <v>{{5,1,1,20054244,0}|</v>
      </c>
      <c r="CU514" t="str">
        <f t="shared" si="101"/>
        <v>{5,1,2,21735000,0}|</v>
      </c>
      <c r="CV514" t="str">
        <f t="shared" si="101"/>
        <v>{5,1,3,466618936,3}}</v>
      </c>
    </row>
    <row r="515" spans="50:100" x14ac:dyDescent="0.15">
      <c r="AX515">
        <v>509</v>
      </c>
      <c r="AZ515">
        <f t="shared" si="102"/>
        <v>1</v>
      </c>
      <c r="BA515">
        <f t="shared" si="102"/>
        <v>1</v>
      </c>
      <c r="BB515">
        <f t="shared" si="102"/>
        <v>0.5</v>
      </c>
      <c r="BC515">
        <f t="shared" si="102"/>
        <v>0</v>
      </c>
      <c r="BE515">
        <v>500</v>
      </c>
      <c r="BF515">
        <v>500</v>
      </c>
      <c r="BG515">
        <v>500</v>
      </c>
      <c r="BH515">
        <v>500</v>
      </c>
      <c r="BN515">
        <f>'sheet1 (2)'!Y514</f>
        <v>198832264</v>
      </c>
      <c r="BO515">
        <f>'sheet1 (2)'!Z514</f>
        <v>252240800</v>
      </c>
      <c r="BP515">
        <f>'sheet1 (2)'!AA514</f>
        <v>5415244252</v>
      </c>
      <c r="BR515">
        <f t="shared" si="93"/>
        <v>19883226</v>
      </c>
      <c r="BS515">
        <f t="shared" si="93"/>
        <v>25224080</v>
      </c>
      <c r="BT515">
        <f t="shared" si="93"/>
        <v>541524425</v>
      </c>
      <c r="BV515">
        <f t="shared" si="94"/>
        <v>19883226</v>
      </c>
      <c r="BW515">
        <f t="shared" si="94"/>
        <v>25224080</v>
      </c>
      <c r="BX515">
        <f t="shared" si="94"/>
        <v>541524425</v>
      </c>
      <c r="BZ515">
        <f t="shared" si="95"/>
        <v>19883226</v>
      </c>
      <c r="CA515">
        <f t="shared" si="95"/>
        <v>25224080</v>
      </c>
      <c r="CB515">
        <f t="shared" si="95"/>
        <v>541524425</v>
      </c>
      <c r="CD515">
        <f t="shared" si="96"/>
        <v>19883226</v>
      </c>
      <c r="CE515">
        <f t="shared" si="96"/>
        <v>25224080</v>
      </c>
      <c r="CF515">
        <f t="shared" si="96"/>
        <v>541524425</v>
      </c>
      <c r="CH515" t="str">
        <f t="shared" ref="CH515:CV531" si="103">BR$6&amp;BR515&amp;BR$5</f>
        <v>{{5,1,1,19883226,0}|</v>
      </c>
      <c r="CI515" t="str">
        <f t="shared" si="103"/>
        <v>{5,1,2,25224080,0}|</v>
      </c>
      <c r="CJ515" t="str">
        <f t="shared" si="103"/>
        <v>{5,1,3,541524425,3}}</v>
      </c>
      <c r="CK515" t="str">
        <f t="shared" si="103"/>
        <v/>
      </c>
      <c r="CL515" t="str">
        <f t="shared" si="103"/>
        <v>{{5,1,1,19883226,0}|</v>
      </c>
      <c r="CM515" t="str">
        <f t="shared" si="103"/>
        <v>{5,1,2,25224080,0}|</v>
      </c>
      <c r="CN515" t="str">
        <f t="shared" si="103"/>
        <v>{5,1,3,541524425,3}}</v>
      </c>
      <c r="CO515" t="str">
        <f t="shared" si="103"/>
        <v/>
      </c>
      <c r="CP515" t="str">
        <f t="shared" si="103"/>
        <v>{{5,1,1,19883226,0}|</v>
      </c>
      <c r="CQ515" t="str">
        <f t="shared" si="103"/>
        <v>{5,1,2,25224080,0}|</v>
      </c>
      <c r="CR515" t="str">
        <f t="shared" si="103"/>
        <v>{5,1,3,541524425,3}}</v>
      </c>
      <c r="CS515" t="str">
        <f t="shared" si="103"/>
        <v/>
      </c>
      <c r="CT515" t="str">
        <f t="shared" si="103"/>
        <v>{{5,1,1,19883226,0}|</v>
      </c>
      <c r="CU515" t="str">
        <f t="shared" si="103"/>
        <v>{5,1,2,25224080,0}|</v>
      </c>
      <c r="CV515" t="str">
        <f t="shared" si="103"/>
        <v>{5,1,3,541524425,3}}</v>
      </c>
    </row>
    <row r="516" spans="50:100" x14ac:dyDescent="0.15">
      <c r="AX516">
        <v>510</v>
      </c>
      <c r="AZ516">
        <f t="shared" ref="AZ516:BC531" si="104">AZ456</f>
        <v>1.5</v>
      </c>
      <c r="BA516">
        <f t="shared" si="104"/>
        <v>0.6</v>
      </c>
      <c r="BB516">
        <f t="shared" si="104"/>
        <v>1</v>
      </c>
      <c r="BC516">
        <f t="shared" si="104"/>
        <v>1.5</v>
      </c>
      <c r="BE516">
        <v>500</v>
      </c>
      <c r="BF516">
        <v>500</v>
      </c>
      <c r="BG516">
        <v>500</v>
      </c>
      <c r="BH516">
        <v>500</v>
      </c>
      <c r="BN516">
        <f>'sheet1 (2)'!Y515</f>
        <v>305158264</v>
      </c>
      <c r="BO516">
        <f>'sheet1 (2)'!Z515</f>
        <v>277200000</v>
      </c>
      <c r="BP516">
        <f>'sheet1 (2)'!AA515</f>
        <v>5951082088</v>
      </c>
      <c r="BR516">
        <f t="shared" si="93"/>
        <v>30515826</v>
      </c>
      <c r="BS516">
        <f t="shared" si="93"/>
        <v>27720000</v>
      </c>
      <c r="BT516">
        <f t="shared" si="93"/>
        <v>595108208</v>
      </c>
      <c r="BV516">
        <f t="shared" si="94"/>
        <v>30515826</v>
      </c>
      <c r="BW516">
        <f t="shared" si="94"/>
        <v>27720000</v>
      </c>
      <c r="BX516">
        <f t="shared" si="94"/>
        <v>595108208</v>
      </c>
      <c r="BZ516">
        <f t="shared" si="95"/>
        <v>30515826</v>
      </c>
      <c r="CA516">
        <f t="shared" si="95"/>
        <v>27720000</v>
      </c>
      <c r="CB516">
        <f t="shared" si="95"/>
        <v>595108208</v>
      </c>
      <c r="CD516">
        <f t="shared" si="96"/>
        <v>30515826</v>
      </c>
      <c r="CE516">
        <f t="shared" si="96"/>
        <v>27720000</v>
      </c>
      <c r="CF516">
        <f t="shared" si="96"/>
        <v>595108208</v>
      </c>
      <c r="CH516" t="str">
        <f t="shared" si="103"/>
        <v>{{5,1,1,30515826,0}|</v>
      </c>
      <c r="CI516" t="str">
        <f t="shared" si="103"/>
        <v>{5,1,2,27720000,0}|</v>
      </c>
      <c r="CJ516" t="str">
        <f t="shared" si="103"/>
        <v>{5,1,3,595108208,3}}</v>
      </c>
      <c r="CK516" t="str">
        <f t="shared" si="103"/>
        <v/>
      </c>
      <c r="CL516" t="str">
        <f t="shared" si="103"/>
        <v>{{5,1,1,30515826,0}|</v>
      </c>
      <c r="CM516" t="str">
        <f t="shared" si="103"/>
        <v>{5,1,2,27720000,0}|</v>
      </c>
      <c r="CN516" t="str">
        <f t="shared" si="103"/>
        <v>{5,1,3,595108208,3}}</v>
      </c>
      <c r="CO516" t="str">
        <f t="shared" si="103"/>
        <v/>
      </c>
      <c r="CP516" t="str">
        <f t="shared" si="103"/>
        <v>{{5,1,1,30515826,0}|</v>
      </c>
      <c r="CQ516" t="str">
        <f t="shared" si="103"/>
        <v>{5,1,2,27720000,0}|</v>
      </c>
      <c r="CR516" t="str">
        <f t="shared" si="103"/>
        <v>{5,1,3,595108208,3}}</v>
      </c>
      <c r="CS516" t="str">
        <f t="shared" si="103"/>
        <v/>
      </c>
      <c r="CT516" t="str">
        <f t="shared" si="103"/>
        <v>{{5,1,1,30515826,0}|</v>
      </c>
      <c r="CU516" t="str">
        <f t="shared" si="103"/>
        <v>{5,1,2,27720000,0}|</v>
      </c>
      <c r="CV516" t="str">
        <f t="shared" si="103"/>
        <v>{5,1,3,595108208,3}}</v>
      </c>
    </row>
    <row r="517" spans="50:100" x14ac:dyDescent="0.15">
      <c r="AX517">
        <v>511</v>
      </c>
      <c r="AZ517">
        <f t="shared" si="104"/>
        <v>0.75</v>
      </c>
      <c r="BA517">
        <f t="shared" si="104"/>
        <v>1</v>
      </c>
      <c r="BB517">
        <f t="shared" si="104"/>
        <v>3</v>
      </c>
      <c r="BC517">
        <f t="shared" si="104"/>
        <v>0.75</v>
      </c>
      <c r="BE517">
        <v>500</v>
      </c>
      <c r="BF517">
        <v>500</v>
      </c>
      <c r="BG517">
        <v>500</v>
      </c>
      <c r="BH517">
        <v>500</v>
      </c>
      <c r="BN517">
        <f>'sheet1 (2)'!Y516</f>
        <v>326558115</v>
      </c>
      <c r="BO517">
        <f>'sheet1 (2)'!Z516</f>
        <v>277200000</v>
      </c>
      <c r="BP517">
        <f>'sheet1 (2)'!AA516</f>
        <v>5951082089</v>
      </c>
      <c r="BR517">
        <f t="shared" si="93"/>
        <v>32655811</v>
      </c>
      <c r="BS517">
        <f t="shared" si="93"/>
        <v>27720000</v>
      </c>
      <c r="BT517">
        <f t="shared" si="93"/>
        <v>595108208</v>
      </c>
      <c r="BV517">
        <f t="shared" si="94"/>
        <v>32655811</v>
      </c>
      <c r="BW517">
        <f t="shared" si="94"/>
        <v>27720000</v>
      </c>
      <c r="BX517">
        <f t="shared" si="94"/>
        <v>595108208</v>
      </c>
      <c r="BZ517">
        <f t="shared" si="95"/>
        <v>32655811</v>
      </c>
      <c r="CA517">
        <f t="shared" si="95"/>
        <v>27720000</v>
      </c>
      <c r="CB517">
        <f t="shared" si="95"/>
        <v>595108208</v>
      </c>
      <c r="CD517">
        <f t="shared" si="96"/>
        <v>32655811</v>
      </c>
      <c r="CE517">
        <f t="shared" si="96"/>
        <v>27720000</v>
      </c>
      <c r="CF517">
        <f t="shared" si="96"/>
        <v>595108208</v>
      </c>
      <c r="CH517" t="str">
        <f t="shared" si="103"/>
        <v>{{5,1,1,32655811,0}|</v>
      </c>
      <c r="CI517" t="str">
        <f t="shared" si="103"/>
        <v>{5,1,2,27720000,0}|</v>
      </c>
      <c r="CJ517" t="str">
        <f t="shared" si="103"/>
        <v>{5,1,3,595108208,3}}</v>
      </c>
      <c r="CK517" t="str">
        <f t="shared" si="103"/>
        <v/>
      </c>
      <c r="CL517" t="str">
        <f t="shared" si="103"/>
        <v>{{5,1,1,32655811,0}|</v>
      </c>
      <c r="CM517" t="str">
        <f t="shared" si="103"/>
        <v>{5,1,2,27720000,0}|</v>
      </c>
      <c r="CN517" t="str">
        <f t="shared" si="103"/>
        <v>{5,1,3,595108208,3}}</v>
      </c>
      <c r="CO517" t="str">
        <f t="shared" si="103"/>
        <v/>
      </c>
      <c r="CP517" t="str">
        <f t="shared" si="103"/>
        <v>{{5,1,1,32655811,0}|</v>
      </c>
      <c r="CQ517" t="str">
        <f t="shared" si="103"/>
        <v>{5,1,2,27720000,0}|</v>
      </c>
      <c r="CR517" t="str">
        <f t="shared" si="103"/>
        <v>{5,1,3,595108208,3}}</v>
      </c>
      <c r="CS517" t="str">
        <f t="shared" si="103"/>
        <v/>
      </c>
      <c r="CT517" t="str">
        <f t="shared" si="103"/>
        <v>{{5,1,1,32655811,0}|</v>
      </c>
      <c r="CU517" t="str">
        <f t="shared" si="103"/>
        <v>{5,1,2,27720000,0}|</v>
      </c>
      <c r="CV517" t="str">
        <f t="shared" si="103"/>
        <v>{5,1,3,595108208,3}}</v>
      </c>
    </row>
    <row r="518" spans="50:100" x14ac:dyDescent="0.15">
      <c r="AX518">
        <v>512</v>
      </c>
      <c r="AZ518">
        <f t="shared" si="104"/>
        <v>1.5</v>
      </c>
      <c r="BA518">
        <f t="shared" si="104"/>
        <v>0.6</v>
      </c>
      <c r="BB518">
        <f t="shared" si="104"/>
        <v>3</v>
      </c>
      <c r="BC518">
        <f t="shared" si="104"/>
        <v>0.75</v>
      </c>
      <c r="BE518">
        <v>500</v>
      </c>
      <c r="BF518">
        <v>500</v>
      </c>
      <c r="BG518">
        <v>500</v>
      </c>
      <c r="BH518">
        <v>500</v>
      </c>
      <c r="BN518">
        <f>'sheet1 (2)'!Y517</f>
        <v>601119</v>
      </c>
      <c r="BO518">
        <f>'sheet1 (2)'!Z517</f>
        <v>70000</v>
      </c>
      <c r="BP518">
        <f>'sheet1 (2)'!AA517</f>
        <v>1502798</v>
      </c>
      <c r="BR518">
        <f t="shared" si="93"/>
        <v>60111</v>
      </c>
      <c r="BS518">
        <f t="shared" si="93"/>
        <v>7000</v>
      </c>
      <c r="BT518">
        <f t="shared" si="93"/>
        <v>150279</v>
      </c>
      <c r="BV518">
        <f t="shared" si="94"/>
        <v>60111</v>
      </c>
      <c r="BW518">
        <f t="shared" si="94"/>
        <v>7000</v>
      </c>
      <c r="BX518">
        <f t="shared" si="94"/>
        <v>150279</v>
      </c>
      <c r="BZ518">
        <f t="shared" si="95"/>
        <v>60111</v>
      </c>
      <c r="CA518">
        <f t="shared" si="95"/>
        <v>7000</v>
      </c>
      <c r="CB518">
        <f t="shared" si="95"/>
        <v>150279</v>
      </c>
      <c r="CD518">
        <f t="shared" si="96"/>
        <v>60111</v>
      </c>
      <c r="CE518">
        <f t="shared" si="96"/>
        <v>7000</v>
      </c>
      <c r="CF518">
        <f t="shared" si="96"/>
        <v>150279</v>
      </c>
      <c r="CH518" t="str">
        <f t="shared" si="103"/>
        <v>{{5,1,1,60111,0}|</v>
      </c>
      <c r="CI518" t="str">
        <f t="shared" si="103"/>
        <v>{5,1,2,7000,0}|</v>
      </c>
      <c r="CJ518" t="str">
        <f t="shared" si="103"/>
        <v>{5,1,3,150279,3}}</v>
      </c>
      <c r="CK518" t="str">
        <f t="shared" si="103"/>
        <v/>
      </c>
      <c r="CL518" t="str">
        <f t="shared" si="103"/>
        <v>{{5,1,1,60111,0}|</v>
      </c>
      <c r="CM518" t="str">
        <f t="shared" si="103"/>
        <v>{5,1,2,7000,0}|</v>
      </c>
      <c r="CN518" t="str">
        <f t="shared" si="103"/>
        <v>{5,1,3,150279,3}}</v>
      </c>
      <c r="CO518" t="str">
        <f t="shared" si="103"/>
        <v/>
      </c>
      <c r="CP518" t="str">
        <f t="shared" si="103"/>
        <v>{{5,1,1,60111,0}|</v>
      </c>
      <c r="CQ518" t="str">
        <f t="shared" si="103"/>
        <v>{5,1,2,7000,0}|</v>
      </c>
      <c r="CR518" t="str">
        <f t="shared" si="103"/>
        <v>{5,1,3,150279,3}}</v>
      </c>
      <c r="CS518" t="str">
        <f t="shared" si="103"/>
        <v/>
      </c>
      <c r="CT518" t="str">
        <f t="shared" si="103"/>
        <v>{{5,1,1,60111,0}|</v>
      </c>
      <c r="CU518" t="str">
        <f t="shared" si="103"/>
        <v>{5,1,2,7000,0}|</v>
      </c>
      <c r="CV518" t="str">
        <f t="shared" si="103"/>
        <v>{5,1,3,150279,3}}</v>
      </c>
    </row>
    <row r="519" spans="50:100" x14ac:dyDescent="0.15">
      <c r="AX519">
        <v>513</v>
      </c>
      <c r="AZ519">
        <f t="shared" si="104"/>
        <v>1.5</v>
      </c>
      <c r="BA519">
        <f t="shared" si="104"/>
        <v>0.75</v>
      </c>
      <c r="BB519">
        <f t="shared" si="104"/>
        <v>1</v>
      </c>
      <c r="BC519">
        <f t="shared" si="104"/>
        <v>1</v>
      </c>
      <c r="BE519">
        <v>500</v>
      </c>
      <c r="BF519">
        <v>500</v>
      </c>
      <c r="BG519">
        <v>500</v>
      </c>
      <c r="BH519">
        <v>500</v>
      </c>
      <c r="BN519">
        <f>'sheet1 (2)'!Y518</f>
        <v>3125820</v>
      </c>
      <c r="BO519">
        <f>'sheet1 (2)'!Z518</f>
        <v>4480000</v>
      </c>
      <c r="BP519">
        <f>'sheet1 (2)'!AA518</f>
        <v>96179104</v>
      </c>
      <c r="BR519">
        <f t="shared" si="93"/>
        <v>312582</v>
      </c>
      <c r="BS519">
        <f t="shared" si="93"/>
        <v>448000</v>
      </c>
      <c r="BT519">
        <f t="shared" si="93"/>
        <v>9617910</v>
      </c>
      <c r="BV519">
        <f t="shared" si="94"/>
        <v>312582</v>
      </c>
      <c r="BW519">
        <f t="shared" si="94"/>
        <v>448000</v>
      </c>
      <c r="BX519">
        <f t="shared" si="94"/>
        <v>9617910</v>
      </c>
      <c r="BZ519">
        <f t="shared" si="95"/>
        <v>312582</v>
      </c>
      <c r="CA519">
        <f t="shared" si="95"/>
        <v>448000</v>
      </c>
      <c r="CB519">
        <f t="shared" si="95"/>
        <v>9617910</v>
      </c>
      <c r="CD519">
        <f t="shared" si="96"/>
        <v>312582</v>
      </c>
      <c r="CE519">
        <f t="shared" si="96"/>
        <v>448000</v>
      </c>
      <c r="CF519">
        <f t="shared" si="96"/>
        <v>9617910</v>
      </c>
      <c r="CH519" t="str">
        <f t="shared" si="103"/>
        <v>{{5,1,1,312582,0}|</v>
      </c>
      <c r="CI519" t="str">
        <f t="shared" si="103"/>
        <v>{5,1,2,448000,0}|</v>
      </c>
      <c r="CJ519" t="str">
        <f t="shared" si="103"/>
        <v>{5,1,3,9617910,3}}</v>
      </c>
      <c r="CK519" t="str">
        <f t="shared" si="103"/>
        <v/>
      </c>
      <c r="CL519" t="str">
        <f t="shared" si="103"/>
        <v>{{5,1,1,312582,0}|</v>
      </c>
      <c r="CM519" t="str">
        <f t="shared" si="103"/>
        <v>{5,1,2,448000,0}|</v>
      </c>
      <c r="CN519" t="str">
        <f t="shared" si="103"/>
        <v>{5,1,3,9617910,3}}</v>
      </c>
      <c r="CO519" t="str">
        <f t="shared" si="103"/>
        <v/>
      </c>
      <c r="CP519" t="str">
        <f t="shared" si="103"/>
        <v>{{5,1,1,312582,0}|</v>
      </c>
      <c r="CQ519" t="str">
        <f t="shared" si="103"/>
        <v>{5,1,2,448000,0}|</v>
      </c>
      <c r="CR519" t="str">
        <f t="shared" si="103"/>
        <v>{5,1,3,9617910,3}}</v>
      </c>
      <c r="CS519" t="str">
        <f t="shared" si="103"/>
        <v/>
      </c>
      <c r="CT519" t="str">
        <f t="shared" si="103"/>
        <v>{{5,1,1,312582,0}|</v>
      </c>
      <c r="CU519" t="str">
        <f t="shared" si="103"/>
        <v>{5,1,2,448000,0}|</v>
      </c>
      <c r="CV519" t="str">
        <f t="shared" si="103"/>
        <v>{5,1,3,9617910,3}}</v>
      </c>
    </row>
    <row r="520" spans="50:100" x14ac:dyDescent="0.15">
      <c r="AX520">
        <v>514</v>
      </c>
      <c r="AZ520">
        <f t="shared" si="104"/>
        <v>1.5</v>
      </c>
      <c r="BA520">
        <f t="shared" si="104"/>
        <v>1</v>
      </c>
      <c r="BB520">
        <f t="shared" si="104"/>
        <v>0.75</v>
      </c>
      <c r="BC520">
        <f t="shared" si="104"/>
        <v>1</v>
      </c>
      <c r="BE520">
        <v>500</v>
      </c>
      <c r="BF520">
        <v>500</v>
      </c>
      <c r="BG520">
        <v>500</v>
      </c>
      <c r="BH520">
        <v>500</v>
      </c>
      <c r="BN520">
        <f>'sheet1 (2)'!Y519</f>
        <v>6732537</v>
      </c>
      <c r="BO520">
        <f>'sheet1 (2)'!Z519</f>
        <v>8400000</v>
      </c>
      <c r="BP520">
        <f>'sheet1 (2)'!AA519</f>
        <v>180335820</v>
      </c>
      <c r="BR520">
        <f t="shared" ref="BR520:BT583" si="105">INT(BN520/5*$BE520/1000)</f>
        <v>673253</v>
      </c>
      <c r="BS520">
        <f t="shared" si="105"/>
        <v>840000</v>
      </c>
      <c r="BT520">
        <f t="shared" si="105"/>
        <v>18033582</v>
      </c>
      <c r="BV520">
        <f t="shared" ref="BV520:BX583" si="106">INT(BN520/5*$BF520/1000)</f>
        <v>673253</v>
      </c>
      <c r="BW520">
        <f t="shared" si="106"/>
        <v>840000</v>
      </c>
      <c r="BX520">
        <f t="shared" si="106"/>
        <v>18033582</v>
      </c>
      <c r="BZ520">
        <f t="shared" ref="BZ520:CB583" si="107">INT(BN520/5*$BG520/1000)</f>
        <v>673253</v>
      </c>
      <c r="CA520">
        <f t="shared" si="107"/>
        <v>840000</v>
      </c>
      <c r="CB520">
        <f t="shared" si="107"/>
        <v>18033582</v>
      </c>
      <c r="CD520">
        <f t="shared" ref="CD520:CF583" si="108">INT(BN520/5*$BH520/1000)</f>
        <v>673253</v>
      </c>
      <c r="CE520">
        <f t="shared" si="108"/>
        <v>840000</v>
      </c>
      <c r="CF520">
        <f t="shared" si="108"/>
        <v>18033582</v>
      </c>
      <c r="CH520" t="str">
        <f t="shared" si="103"/>
        <v>{{5,1,1,673253,0}|</v>
      </c>
      <c r="CI520" t="str">
        <f t="shared" si="103"/>
        <v>{5,1,2,840000,0}|</v>
      </c>
      <c r="CJ520" t="str">
        <f t="shared" si="103"/>
        <v>{5,1,3,18033582,3}}</v>
      </c>
      <c r="CK520" t="str">
        <f t="shared" si="103"/>
        <v/>
      </c>
      <c r="CL520" t="str">
        <f t="shared" si="103"/>
        <v>{{5,1,1,673253,0}|</v>
      </c>
      <c r="CM520" t="str">
        <f t="shared" si="103"/>
        <v>{5,1,2,840000,0}|</v>
      </c>
      <c r="CN520" t="str">
        <f t="shared" si="103"/>
        <v>{5,1,3,18033582,3}}</v>
      </c>
      <c r="CO520" t="str">
        <f t="shared" si="103"/>
        <v/>
      </c>
      <c r="CP520" t="str">
        <f t="shared" si="103"/>
        <v>{{5,1,1,673253,0}|</v>
      </c>
      <c r="CQ520" t="str">
        <f t="shared" si="103"/>
        <v>{5,1,2,840000,0}|</v>
      </c>
      <c r="CR520" t="str">
        <f t="shared" si="103"/>
        <v>{5,1,3,18033582,3}}</v>
      </c>
      <c r="CS520" t="str">
        <f t="shared" si="103"/>
        <v/>
      </c>
      <c r="CT520" t="str">
        <f t="shared" si="103"/>
        <v>{{5,1,1,673253,0}|</v>
      </c>
      <c r="CU520" t="str">
        <f t="shared" si="103"/>
        <v>{5,1,2,840000,0}|</v>
      </c>
      <c r="CV520" t="str">
        <f t="shared" si="103"/>
        <v>{5,1,3,18033582,3}}</v>
      </c>
    </row>
    <row r="521" spans="50:100" x14ac:dyDescent="0.15">
      <c r="AX521">
        <v>515</v>
      </c>
      <c r="AZ521">
        <f t="shared" si="104"/>
        <v>3</v>
      </c>
      <c r="BA521">
        <f t="shared" si="104"/>
        <v>1</v>
      </c>
      <c r="BB521">
        <f t="shared" si="104"/>
        <v>0.75</v>
      </c>
      <c r="BC521">
        <f t="shared" si="104"/>
        <v>0.75</v>
      </c>
      <c r="BE521">
        <v>500</v>
      </c>
      <c r="BF521">
        <v>500</v>
      </c>
      <c r="BG521">
        <v>500</v>
      </c>
      <c r="BH521">
        <v>500</v>
      </c>
      <c r="BN521">
        <f>'sheet1 (2)'!Y520</f>
        <v>9978582</v>
      </c>
      <c r="BO521">
        <f>'sheet1 (2)'!Z520</f>
        <v>11228000</v>
      </c>
      <c r="BP521">
        <f>'sheet1 (2)'!AA520</f>
        <v>241048880</v>
      </c>
      <c r="BR521">
        <f t="shared" si="105"/>
        <v>997858</v>
      </c>
      <c r="BS521">
        <f t="shared" si="105"/>
        <v>1122800</v>
      </c>
      <c r="BT521">
        <f t="shared" si="105"/>
        <v>24104888</v>
      </c>
      <c r="BV521">
        <f t="shared" si="106"/>
        <v>997858</v>
      </c>
      <c r="BW521">
        <f t="shared" si="106"/>
        <v>1122800</v>
      </c>
      <c r="BX521">
        <f t="shared" si="106"/>
        <v>24104888</v>
      </c>
      <c r="BZ521">
        <f t="shared" si="107"/>
        <v>997858</v>
      </c>
      <c r="CA521">
        <f t="shared" si="107"/>
        <v>1122800</v>
      </c>
      <c r="CB521">
        <f t="shared" si="107"/>
        <v>24104888</v>
      </c>
      <c r="CD521">
        <f t="shared" si="108"/>
        <v>997858</v>
      </c>
      <c r="CE521">
        <f t="shared" si="108"/>
        <v>1122800</v>
      </c>
      <c r="CF521">
        <f t="shared" si="108"/>
        <v>24104888</v>
      </c>
      <c r="CH521" t="str">
        <f t="shared" si="103"/>
        <v>{{5,1,1,997858,0}|</v>
      </c>
      <c r="CI521" t="str">
        <f t="shared" si="103"/>
        <v>{5,1,2,1122800,0}|</v>
      </c>
      <c r="CJ521" t="str">
        <f t="shared" si="103"/>
        <v>{5,1,3,24104888,3}}</v>
      </c>
      <c r="CK521" t="str">
        <f t="shared" si="103"/>
        <v/>
      </c>
      <c r="CL521" t="str">
        <f t="shared" si="103"/>
        <v>{{5,1,1,997858,0}|</v>
      </c>
      <c r="CM521" t="str">
        <f t="shared" si="103"/>
        <v>{5,1,2,1122800,0}|</v>
      </c>
      <c r="CN521" t="str">
        <f t="shared" si="103"/>
        <v>{5,1,3,24104888,3}}</v>
      </c>
      <c r="CO521" t="str">
        <f t="shared" si="103"/>
        <v/>
      </c>
      <c r="CP521" t="str">
        <f t="shared" si="103"/>
        <v>{{5,1,1,997858,0}|</v>
      </c>
      <c r="CQ521" t="str">
        <f t="shared" si="103"/>
        <v>{5,1,2,1122800,0}|</v>
      </c>
      <c r="CR521" t="str">
        <f t="shared" si="103"/>
        <v>{5,1,3,24104888,3}}</v>
      </c>
      <c r="CS521" t="str">
        <f t="shared" si="103"/>
        <v/>
      </c>
      <c r="CT521" t="str">
        <f t="shared" si="103"/>
        <v>{{5,1,1,997858,0}|</v>
      </c>
      <c r="CU521" t="str">
        <f t="shared" si="103"/>
        <v>{5,1,2,1122800,0}|</v>
      </c>
      <c r="CV521" t="str">
        <f t="shared" si="103"/>
        <v>{5,1,3,24104888,3}}</v>
      </c>
    </row>
    <row r="522" spans="50:100" x14ac:dyDescent="0.15">
      <c r="AX522">
        <v>516</v>
      </c>
      <c r="AZ522">
        <f t="shared" si="104"/>
        <v>1.5</v>
      </c>
      <c r="BA522">
        <f t="shared" si="104"/>
        <v>0.75</v>
      </c>
      <c r="BB522">
        <f t="shared" si="104"/>
        <v>0.5</v>
      </c>
      <c r="BC522">
        <f t="shared" si="104"/>
        <v>0</v>
      </c>
      <c r="BE522">
        <v>500</v>
      </c>
      <c r="BF522">
        <v>500</v>
      </c>
      <c r="BG522">
        <v>500</v>
      </c>
      <c r="BH522">
        <v>500</v>
      </c>
      <c r="BN522">
        <f>'sheet1 (2)'!Y521</f>
        <v>11721827</v>
      </c>
      <c r="BO522">
        <f>'sheet1 (2)'!Z521</f>
        <v>2184000</v>
      </c>
      <c r="BP522">
        <f>'sheet1 (2)'!AA521</f>
        <v>46887313</v>
      </c>
      <c r="BR522">
        <f t="shared" si="105"/>
        <v>1172182</v>
      </c>
      <c r="BS522">
        <f t="shared" si="105"/>
        <v>218400</v>
      </c>
      <c r="BT522">
        <f t="shared" si="105"/>
        <v>4688731</v>
      </c>
      <c r="BV522">
        <f t="shared" si="106"/>
        <v>1172182</v>
      </c>
      <c r="BW522">
        <f t="shared" si="106"/>
        <v>218400</v>
      </c>
      <c r="BX522">
        <f t="shared" si="106"/>
        <v>4688731</v>
      </c>
      <c r="BZ522">
        <f t="shared" si="107"/>
        <v>1172182</v>
      </c>
      <c r="CA522">
        <f t="shared" si="107"/>
        <v>218400</v>
      </c>
      <c r="CB522">
        <f t="shared" si="107"/>
        <v>4688731</v>
      </c>
      <c r="CD522">
        <f t="shared" si="108"/>
        <v>1172182</v>
      </c>
      <c r="CE522">
        <f t="shared" si="108"/>
        <v>218400</v>
      </c>
      <c r="CF522">
        <f t="shared" si="108"/>
        <v>4688731</v>
      </c>
      <c r="CH522" t="str">
        <f t="shared" si="103"/>
        <v>{{5,1,1,1172182,0}|</v>
      </c>
      <c r="CI522" t="str">
        <f t="shared" si="103"/>
        <v>{5,1,2,218400,0}|</v>
      </c>
      <c r="CJ522" t="str">
        <f t="shared" si="103"/>
        <v>{5,1,3,4688731,3}}</v>
      </c>
      <c r="CK522" t="str">
        <f t="shared" si="103"/>
        <v/>
      </c>
      <c r="CL522" t="str">
        <f t="shared" si="103"/>
        <v>{{5,1,1,1172182,0}|</v>
      </c>
      <c r="CM522" t="str">
        <f t="shared" si="103"/>
        <v>{5,1,2,218400,0}|</v>
      </c>
      <c r="CN522" t="str">
        <f t="shared" si="103"/>
        <v>{5,1,3,4688731,3}}</v>
      </c>
      <c r="CO522" t="str">
        <f t="shared" si="103"/>
        <v/>
      </c>
      <c r="CP522" t="str">
        <f t="shared" si="103"/>
        <v>{{5,1,1,1172182,0}|</v>
      </c>
      <c r="CQ522" t="str">
        <f t="shared" si="103"/>
        <v>{5,1,2,218400,0}|</v>
      </c>
      <c r="CR522" t="str">
        <f t="shared" si="103"/>
        <v>{5,1,3,4688731,3}}</v>
      </c>
      <c r="CS522" t="str">
        <f t="shared" si="103"/>
        <v/>
      </c>
      <c r="CT522" t="str">
        <f t="shared" si="103"/>
        <v>{{5,1,1,1172182,0}|</v>
      </c>
      <c r="CU522" t="str">
        <f t="shared" si="103"/>
        <v>{5,1,2,218400,0}|</v>
      </c>
      <c r="CV522" t="str">
        <f t="shared" si="103"/>
        <v>{5,1,3,4688731,3}}</v>
      </c>
    </row>
    <row r="523" spans="50:100" x14ac:dyDescent="0.15">
      <c r="AX523">
        <v>517</v>
      </c>
      <c r="AZ523">
        <f t="shared" si="104"/>
        <v>1</v>
      </c>
      <c r="BA523">
        <f t="shared" si="104"/>
        <v>1</v>
      </c>
      <c r="BB523">
        <f t="shared" si="104"/>
        <v>0.75</v>
      </c>
      <c r="BC523">
        <f t="shared" si="104"/>
        <v>1.5</v>
      </c>
      <c r="BE523">
        <v>500</v>
      </c>
      <c r="BF523">
        <v>500</v>
      </c>
      <c r="BG523">
        <v>500</v>
      </c>
      <c r="BH523">
        <v>500</v>
      </c>
      <c r="BN523">
        <f>'sheet1 (2)'!Y522</f>
        <v>10549643</v>
      </c>
      <c r="BO523">
        <f>'sheet1 (2)'!Z522</f>
        <v>2184000</v>
      </c>
      <c r="BP523">
        <f>'sheet1 (2)'!AA522</f>
        <v>46887313</v>
      </c>
      <c r="BR523">
        <f t="shared" si="105"/>
        <v>1054964</v>
      </c>
      <c r="BS523">
        <f t="shared" si="105"/>
        <v>218400</v>
      </c>
      <c r="BT523">
        <f t="shared" si="105"/>
        <v>4688731</v>
      </c>
      <c r="BV523">
        <f t="shared" si="106"/>
        <v>1054964</v>
      </c>
      <c r="BW523">
        <f t="shared" si="106"/>
        <v>218400</v>
      </c>
      <c r="BX523">
        <f t="shared" si="106"/>
        <v>4688731</v>
      </c>
      <c r="BZ523">
        <f t="shared" si="107"/>
        <v>1054964</v>
      </c>
      <c r="CA523">
        <f t="shared" si="107"/>
        <v>218400</v>
      </c>
      <c r="CB523">
        <f t="shared" si="107"/>
        <v>4688731</v>
      </c>
      <c r="CD523">
        <f t="shared" si="108"/>
        <v>1054964</v>
      </c>
      <c r="CE523">
        <f t="shared" si="108"/>
        <v>218400</v>
      </c>
      <c r="CF523">
        <f t="shared" si="108"/>
        <v>4688731</v>
      </c>
      <c r="CH523" t="str">
        <f t="shared" si="103"/>
        <v>{{5,1,1,1054964,0}|</v>
      </c>
      <c r="CI523" t="str">
        <f t="shared" si="103"/>
        <v>{5,1,2,218400,0}|</v>
      </c>
      <c r="CJ523" t="str">
        <f t="shared" si="103"/>
        <v>{5,1,3,4688731,3}}</v>
      </c>
      <c r="CK523" t="str">
        <f t="shared" si="103"/>
        <v/>
      </c>
      <c r="CL523" t="str">
        <f t="shared" si="103"/>
        <v>{{5,1,1,1054964,0}|</v>
      </c>
      <c r="CM523" t="str">
        <f t="shared" si="103"/>
        <v>{5,1,2,218400,0}|</v>
      </c>
      <c r="CN523" t="str">
        <f t="shared" si="103"/>
        <v>{5,1,3,4688731,3}}</v>
      </c>
      <c r="CO523" t="str">
        <f t="shared" si="103"/>
        <v/>
      </c>
      <c r="CP523" t="str">
        <f t="shared" si="103"/>
        <v>{{5,1,1,1054964,0}|</v>
      </c>
      <c r="CQ523" t="str">
        <f t="shared" si="103"/>
        <v>{5,1,2,218400,0}|</v>
      </c>
      <c r="CR523" t="str">
        <f t="shared" si="103"/>
        <v>{5,1,3,4688731,3}}</v>
      </c>
      <c r="CS523" t="str">
        <f t="shared" si="103"/>
        <v/>
      </c>
      <c r="CT523" t="str">
        <f t="shared" si="103"/>
        <v>{{5,1,1,1054964,0}|</v>
      </c>
      <c r="CU523" t="str">
        <f t="shared" si="103"/>
        <v>{5,1,2,218400,0}|</v>
      </c>
      <c r="CV523" t="str">
        <f t="shared" si="103"/>
        <v>{5,1,3,4688731,3}}</v>
      </c>
    </row>
    <row r="524" spans="50:100" x14ac:dyDescent="0.15">
      <c r="AX524">
        <v>518</v>
      </c>
      <c r="AZ524">
        <f t="shared" si="104"/>
        <v>0.5</v>
      </c>
      <c r="BA524">
        <f t="shared" si="104"/>
        <v>0.75</v>
      </c>
      <c r="BB524">
        <f t="shared" si="104"/>
        <v>0</v>
      </c>
      <c r="BC524">
        <f t="shared" si="104"/>
        <v>1.5</v>
      </c>
      <c r="BE524">
        <v>500</v>
      </c>
      <c r="BF524">
        <v>500</v>
      </c>
      <c r="BG524">
        <v>500</v>
      </c>
      <c r="BH524">
        <v>500</v>
      </c>
      <c r="BN524">
        <f>'sheet1 (2)'!Y523</f>
        <v>17504595</v>
      </c>
      <c r="BO524">
        <f>'sheet1 (2)'!Z523</f>
        <v>2620800</v>
      </c>
      <c r="BP524">
        <f>'sheet1 (2)'!AA523</f>
        <v>56264775</v>
      </c>
      <c r="BR524">
        <f t="shared" si="105"/>
        <v>1750459</v>
      </c>
      <c r="BS524">
        <f t="shared" si="105"/>
        <v>262080</v>
      </c>
      <c r="BT524">
        <f t="shared" si="105"/>
        <v>5626477</v>
      </c>
      <c r="BV524">
        <f t="shared" si="106"/>
        <v>1750459</v>
      </c>
      <c r="BW524">
        <f t="shared" si="106"/>
        <v>262080</v>
      </c>
      <c r="BX524">
        <f t="shared" si="106"/>
        <v>5626477</v>
      </c>
      <c r="BZ524">
        <f t="shared" si="107"/>
        <v>1750459</v>
      </c>
      <c r="CA524">
        <f t="shared" si="107"/>
        <v>262080</v>
      </c>
      <c r="CB524">
        <f t="shared" si="107"/>
        <v>5626477</v>
      </c>
      <c r="CD524">
        <f t="shared" si="108"/>
        <v>1750459</v>
      </c>
      <c r="CE524">
        <f t="shared" si="108"/>
        <v>262080</v>
      </c>
      <c r="CF524">
        <f t="shared" si="108"/>
        <v>5626477</v>
      </c>
      <c r="CH524" t="str">
        <f t="shared" si="103"/>
        <v>{{5,1,1,1750459,0}|</v>
      </c>
      <c r="CI524" t="str">
        <f t="shared" si="103"/>
        <v>{5,1,2,262080,0}|</v>
      </c>
      <c r="CJ524" t="str">
        <f t="shared" si="103"/>
        <v>{5,1,3,5626477,3}}</v>
      </c>
      <c r="CK524" t="str">
        <f t="shared" si="103"/>
        <v/>
      </c>
      <c r="CL524" t="str">
        <f t="shared" si="103"/>
        <v>{{5,1,1,1750459,0}|</v>
      </c>
      <c r="CM524" t="str">
        <f t="shared" si="103"/>
        <v>{5,1,2,262080,0}|</v>
      </c>
      <c r="CN524" t="str">
        <f t="shared" si="103"/>
        <v>{5,1,3,5626477,3}}</v>
      </c>
      <c r="CO524" t="str">
        <f t="shared" si="103"/>
        <v/>
      </c>
      <c r="CP524" t="str">
        <f t="shared" si="103"/>
        <v>{{5,1,1,1750459,0}|</v>
      </c>
      <c r="CQ524" t="str">
        <f t="shared" si="103"/>
        <v>{5,1,2,262080,0}|</v>
      </c>
      <c r="CR524" t="str">
        <f t="shared" si="103"/>
        <v>{5,1,3,5626477,3}}</v>
      </c>
      <c r="CS524" t="str">
        <f t="shared" si="103"/>
        <v/>
      </c>
      <c r="CT524" t="str">
        <f t="shared" si="103"/>
        <v>{{5,1,1,1750459,0}|</v>
      </c>
      <c r="CU524" t="str">
        <f t="shared" si="103"/>
        <v>{5,1,2,262080,0}|</v>
      </c>
      <c r="CV524" t="str">
        <f t="shared" si="103"/>
        <v>{5,1,3,5626477,3}}</v>
      </c>
    </row>
    <row r="525" spans="50:100" x14ac:dyDescent="0.15">
      <c r="AX525">
        <v>519</v>
      </c>
      <c r="AZ525">
        <f t="shared" si="104"/>
        <v>0</v>
      </c>
      <c r="BA525">
        <f t="shared" si="104"/>
        <v>0.42857142857142855</v>
      </c>
      <c r="BB525">
        <f t="shared" si="104"/>
        <v>0.75</v>
      </c>
      <c r="BC525">
        <f t="shared" si="104"/>
        <v>3</v>
      </c>
      <c r="BE525">
        <v>500</v>
      </c>
      <c r="BF525">
        <v>500</v>
      </c>
      <c r="BG525">
        <v>500</v>
      </c>
      <c r="BH525">
        <v>500</v>
      </c>
      <c r="BN525">
        <f>'sheet1 (2)'!Y524</f>
        <v>28432946</v>
      </c>
      <c r="BO525">
        <f>'sheet1 (2)'!Z524</f>
        <v>3612000</v>
      </c>
      <c r="BP525">
        <f>'sheet1 (2)'!AA524</f>
        <v>77544402</v>
      </c>
      <c r="BR525">
        <f t="shared" si="105"/>
        <v>2843294</v>
      </c>
      <c r="BS525">
        <f t="shared" si="105"/>
        <v>361200</v>
      </c>
      <c r="BT525">
        <f t="shared" si="105"/>
        <v>7754440</v>
      </c>
      <c r="BV525">
        <f t="shared" si="106"/>
        <v>2843294</v>
      </c>
      <c r="BW525">
        <f t="shared" si="106"/>
        <v>361200</v>
      </c>
      <c r="BX525">
        <f t="shared" si="106"/>
        <v>7754440</v>
      </c>
      <c r="BZ525">
        <f t="shared" si="107"/>
        <v>2843294</v>
      </c>
      <c r="CA525">
        <f t="shared" si="107"/>
        <v>361200</v>
      </c>
      <c r="CB525">
        <f t="shared" si="107"/>
        <v>7754440</v>
      </c>
      <c r="CD525">
        <f t="shared" si="108"/>
        <v>2843294</v>
      </c>
      <c r="CE525">
        <f t="shared" si="108"/>
        <v>361200</v>
      </c>
      <c r="CF525">
        <f t="shared" si="108"/>
        <v>7754440</v>
      </c>
      <c r="CH525" t="str">
        <f t="shared" si="103"/>
        <v>{{5,1,1,2843294,0}|</v>
      </c>
      <c r="CI525" t="str">
        <f t="shared" si="103"/>
        <v>{5,1,2,361200,0}|</v>
      </c>
      <c r="CJ525" t="str">
        <f t="shared" si="103"/>
        <v>{5,1,3,7754440,3}}</v>
      </c>
      <c r="CK525" t="str">
        <f t="shared" si="103"/>
        <v/>
      </c>
      <c r="CL525" t="str">
        <f t="shared" si="103"/>
        <v>{{5,1,1,2843294,0}|</v>
      </c>
      <c r="CM525" t="str">
        <f t="shared" si="103"/>
        <v>{5,1,2,361200,0}|</v>
      </c>
      <c r="CN525" t="str">
        <f t="shared" si="103"/>
        <v>{5,1,3,7754440,3}}</v>
      </c>
      <c r="CO525" t="str">
        <f t="shared" si="103"/>
        <v/>
      </c>
      <c r="CP525" t="str">
        <f t="shared" si="103"/>
        <v>{{5,1,1,2843294,0}|</v>
      </c>
      <c r="CQ525" t="str">
        <f t="shared" si="103"/>
        <v>{5,1,2,361200,0}|</v>
      </c>
      <c r="CR525" t="str">
        <f t="shared" si="103"/>
        <v>{5,1,3,7754440,3}}</v>
      </c>
      <c r="CS525" t="str">
        <f t="shared" si="103"/>
        <v/>
      </c>
      <c r="CT525" t="str">
        <f t="shared" si="103"/>
        <v>{{5,1,1,2843294,0}|</v>
      </c>
      <c r="CU525" t="str">
        <f t="shared" si="103"/>
        <v>{5,1,2,361200,0}|</v>
      </c>
      <c r="CV525" t="str">
        <f t="shared" si="103"/>
        <v>{5,1,3,7754440,3}}</v>
      </c>
    </row>
    <row r="526" spans="50:100" x14ac:dyDescent="0.15">
      <c r="AX526">
        <v>520</v>
      </c>
      <c r="AZ526">
        <f t="shared" si="104"/>
        <v>3</v>
      </c>
      <c r="BA526">
        <f t="shared" si="104"/>
        <v>0.75</v>
      </c>
      <c r="BB526">
        <f t="shared" si="104"/>
        <v>1.5</v>
      </c>
      <c r="BC526">
        <f t="shared" si="104"/>
        <v>0.6</v>
      </c>
      <c r="BE526">
        <v>500</v>
      </c>
      <c r="BF526">
        <v>500</v>
      </c>
      <c r="BG526">
        <v>500</v>
      </c>
      <c r="BH526">
        <v>500</v>
      </c>
      <c r="BN526">
        <f>'sheet1 (2)'!Y525</f>
        <v>41357014</v>
      </c>
      <c r="BO526">
        <f>'sheet1 (2)'!Z525</f>
        <v>26488000</v>
      </c>
      <c r="BP526">
        <f>'sheet1 (2)'!AA525</f>
        <v>568658954</v>
      </c>
      <c r="BR526">
        <f t="shared" si="105"/>
        <v>4135701</v>
      </c>
      <c r="BS526">
        <f t="shared" si="105"/>
        <v>2648800</v>
      </c>
      <c r="BT526">
        <f t="shared" si="105"/>
        <v>56865895</v>
      </c>
      <c r="BV526">
        <f t="shared" si="106"/>
        <v>4135701</v>
      </c>
      <c r="BW526">
        <f t="shared" si="106"/>
        <v>2648800</v>
      </c>
      <c r="BX526">
        <f t="shared" si="106"/>
        <v>56865895</v>
      </c>
      <c r="BZ526">
        <f t="shared" si="107"/>
        <v>4135701</v>
      </c>
      <c r="CA526">
        <f t="shared" si="107"/>
        <v>2648800</v>
      </c>
      <c r="CB526">
        <f t="shared" si="107"/>
        <v>56865895</v>
      </c>
      <c r="CD526">
        <f t="shared" si="108"/>
        <v>4135701</v>
      </c>
      <c r="CE526">
        <f t="shared" si="108"/>
        <v>2648800</v>
      </c>
      <c r="CF526">
        <f t="shared" si="108"/>
        <v>56865895</v>
      </c>
      <c r="CH526" t="str">
        <f t="shared" si="103"/>
        <v>{{5,1,1,4135701,0}|</v>
      </c>
      <c r="CI526" t="str">
        <f t="shared" si="103"/>
        <v>{5,1,2,2648800,0}|</v>
      </c>
      <c r="CJ526" t="str">
        <f t="shared" si="103"/>
        <v>{5,1,3,56865895,3}}</v>
      </c>
      <c r="CK526" t="str">
        <f t="shared" si="103"/>
        <v/>
      </c>
      <c r="CL526" t="str">
        <f t="shared" si="103"/>
        <v>{{5,1,1,4135701,0}|</v>
      </c>
      <c r="CM526" t="str">
        <f t="shared" si="103"/>
        <v>{5,1,2,2648800,0}|</v>
      </c>
      <c r="CN526" t="str">
        <f t="shared" si="103"/>
        <v>{5,1,3,56865895,3}}</v>
      </c>
      <c r="CO526" t="str">
        <f t="shared" si="103"/>
        <v/>
      </c>
      <c r="CP526" t="str">
        <f t="shared" si="103"/>
        <v>{{5,1,1,4135701,0}|</v>
      </c>
      <c r="CQ526" t="str">
        <f t="shared" si="103"/>
        <v>{5,1,2,2648800,0}|</v>
      </c>
      <c r="CR526" t="str">
        <f t="shared" si="103"/>
        <v>{5,1,3,56865895,3}}</v>
      </c>
      <c r="CS526" t="str">
        <f t="shared" si="103"/>
        <v/>
      </c>
      <c r="CT526" t="str">
        <f t="shared" si="103"/>
        <v>{{5,1,1,4135701,0}|</v>
      </c>
      <c r="CU526" t="str">
        <f t="shared" si="103"/>
        <v>{5,1,2,2648800,0}|</v>
      </c>
      <c r="CV526" t="str">
        <f t="shared" si="103"/>
        <v>{5,1,3,56865895,3}}</v>
      </c>
    </row>
    <row r="527" spans="50:100" x14ac:dyDescent="0.15">
      <c r="AX527">
        <v>521</v>
      </c>
      <c r="AZ527">
        <f t="shared" si="104"/>
        <v>1.5</v>
      </c>
      <c r="BA527">
        <f t="shared" si="104"/>
        <v>1</v>
      </c>
      <c r="BB527">
        <f t="shared" si="104"/>
        <v>1.5</v>
      </c>
      <c r="BC527">
        <f t="shared" si="104"/>
        <v>0.6</v>
      </c>
      <c r="BE527">
        <v>500</v>
      </c>
      <c r="BF527">
        <v>500</v>
      </c>
      <c r="BG527">
        <v>500</v>
      </c>
      <c r="BH527">
        <v>500</v>
      </c>
      <c r="BN527">
        <f>'sheet1 (2)'!Y526</f>
        <v>58428805</v>
      </c>
      <c r="BO527">
        <f>'sheet1 (2)'!Z526</f>
        <v>28350000</v>
      </c>
      <c r="BP527">
        <f>'sheet1 (2)'!AA526</f>
        <v>608633394</v>
      </c>
      <c r="BR527">
        <f t="shared" si="105"/>
        <v>5842880</v>
      </c>
      <c r="BS527">
        <f t="shared" si="105"/>
        <v>2835000</v>
      </c>
      <c r="BT527">
        <f t="shared" si="105"/>
        <v>60863339</v>
      </c>
      <c r="BV527">
        <f t="shared" si="106"/>
        <v>5842880</v>
      </c>
      <c r="BW527">
        <f t="shared" si="106"/>
        <v>2835000</v>
      </c>
      <c r="BX527">
        <f t="shared" si="106"/>
        <v>60863339</v>
      </c>
      <c r="BZ527">
        <f t="shared" si="107"/>
        <v>5842880</v>
      </c>
      <c r="CA527">
        <f t="shared" si="107"/>
        <v>2835000</v>
      </c>
      <c r="CB527">
        <f t="shared" si="107"/>
        <v>60863339</v>
      </c>
      <c r="CD527">
        <f t="shared" si="108"/>
        <v>5842880</v>
      </c>
      <c r="CE527">
        <f t="shared" si="108"/>
        <v>2835000</v>
      </c>
      <c r="CF527">
        <f t="shared" si="108"/>
        <v>60863339</v>
      </c>
      <c r="CH527" t="str">
        <f t="shared" si="103"/>
        <v>{{5,1,1,5842880,0}|</v>
      </c>
      <c r="CI527" t="str">
        <f t="shared" si="103"/>
        <v>{5,1,2,2835000,0}|</v>
      </c>
      <c r="CJ527" t="str">
        <f t="shared" si="103"/>
        <v>{5,1,3,60863339,3}}</v>
      </c>
      <c r="CK527" t="str">
        <f t="shared" si="103"/>
        <v/>
      </c>
      <c r="CL527" t="str">
        <f t="shared" si="103"/>
        <v>{{5,1,1,5842880,0}|</v>
      </c>
      <c r="CM527" t="str">
        <f t="shared" si="103"/>
        <v>{5,1,2,2835000,0}|</v>
      </c>
      <c r="CN527" t="str">
        <f t="shared" si="103"/>
        <v>{5,1,3,60863339,3}}</v>
      </c>
      <c r="CO527" t="str">
        <f t="shared" si="103"/>
        <v/>
      </c>
      <c r="CP527" t="str">
        <f t="shared" si="103"/>
        <v>{{5,1,1,5842880,0}|</v>
      </c>
      <c r="CQ527" t="str">
        <f t="shared" si="103"/>
        <v>{5,1,2,2835000,0}|</v>
      </c>
      <c r="CR527" t="str">
        <f t="shared" si="103"/>
        <v>{5,1,3,60863339,3}}</v>
      </c>
      <c r="CS527" t="str">
        <f t="shared" si="103"/>
        <v/>
      </c>
      <c r="CT527" t="str">
        <f t="shared" si="103"/>
        <v>{{5,1,1,5842880,0}|</v>
      </c>
      <c r="CU527" t="str">
        <f t="shared" si="103"/>
        <v>{5,1,2,2835000,0}|</v>
      </c>
      <c r="CV527" t="str">
        <f t="shared" si="103"/>
        <v>{5,1,3,60863339,3}}</v>
      </c>
    </row>
    <row r="528" spans="50:100" x14ac:dyDescent="0.15">
      <c r="AX528">
        <v>522</v>
      </c>
      <c r="AZ528">
        <f t="shared" si="104"/>
        <v>0</v>
      </c>
      <c r="BA528">
        <f t="shared" si="104"/>
        <v>0.75</v>
      </c>
      <c r="BB528">
        <f t="shared" si="104"/>
        <v>0.6</v>
      </c>
      <c r="BC528">
        <f t="shared" si="104"/>
        <v>1</v>
      </c>
      <c r="BE528">
        <v>500</v>
      </c>
      <c r="BF528">
        <v>500</v>
      </c>
      <c r="BG528">
        <v>500</v>
      </c>
      <c r="BH528">
        <v>500</v>
      </c>
      <c r="BN528">
        <f>'sheet1 (2)'!Y527</f>
        <v>127918208</v>
      </c>
      <c r="BO528">
        <f>'sheet1 (2)'!Z527</f>
        <v>170240000</v>
      </c>
      <c r="BP528">
        <f>'sheet1 (2)'!AA527</f>
        <v>3654805968</v>
      </c>
      <c r="BR528">
        <f t="shared" si="105"/>
        <v>12791820</v>
      </c>
      <c r="BS528">
        <f t="shared" si="105"/>
        <v>17024000</v>
      </c>
      <c r="BT528">
        <f t="shared" si="105"/>
        <v>365480596</v>
      </c>
      <c r="BV528">
        <f t="shared" si="106"/>
        <v>12791820</v>
      </c>
      <c r="BW528">
        <f t="shared" si="106"/>
        <v>17024000</v>
      </c>
      <c r="BX528">
        <f t="shared" si="106"/>
        <v>365480596</v>
      </c>
      <c r="BZ528">
        <f t="shared" si="107"/>
        <v>12791820</v>
      </c>
      <c r="CA528">
        <f t="shared" si="107"/>
        <v>17024000</v>
      </c>
      <c r="CB528">
        <f t="shared" si="107"/>
        <v>365480596</v>
      </c>
      <c r="CD528">
        <f t="shared" si="108"/>
        <v>12791820</v>
      </c>
      <c r="CE528">
        <f t="shared" si="108"/>
        <v>17024000</v>
      </c>
      <c r="CF528">
        <f t="shared" si="108"/>
        <v>365480596</v>
      </c>
      <c r="CH528" t="str">
        <f t="shared" si="103"/>
        <v>{{5,1,1,12791820,0}|</v>
      </c>
      <c r="CI528" t="str">
        <f t="shared" si="103"/>
        <v>{5,1,2,17024000,0}|</v>
      </c>
      <c r="CJ528" t="str">
        <f t="shared" si="103"/>
        <v>{5,1,3,365480596,3}}</v>
      </c>
      <c r="CK528" t="str">
        <f t="shared" si="103"/>
        <v/>
      </c>
      <c r="CL528" t="str">
        <f t="shared" si="103"/>
        <v>{{5,1,1,12791820,0}|</v>
      </c>
      <c r="CM528" t="str">
        <f t="shared" si="103"/>
        <v>{5,1,2,17024000,0}|</v>
      </c>
      <c r="CN528" t="str">
        <f t="shared" si="103"/>
        <v>{5,1,3,365480596,3}}</v>
      </c>
      <c r="CO528" t="str">
        <f t="shared" si="103"/>
        <v/>
      </c>
      <c r="CP528" t="str">
        <f t="shared" si="103"/>
        <v>{{5,1,1,12791820,0}|</v>
      </c>
      <c r="CQ528" t="str">
        <f t="shared" si="103"/>
        <v>{5,1,2,17024000,0}|</v>
      </c>
      <c r="CR528" t="str">
        <f t="shared" si="103"/>
        <v>{5,1,3,365480596,3}}</v>
      </c>
      <c r="CS528" t="str">
        <f t="shared" si="103"/>
        <v/>
      </c>
      <c r="CT528" t="str">
        <f t="shared" si="103"/>
        <v>{{5,1,1,12791820,0}|</v>
      </c>
      <c r="CU528" t="str">
        <f t="shared" si="103"/>
        <v>{5,1,2,17024000,0}|</v>
      </c>
      <c r="CV528" t="str">
        <f t="shared" si="103"/>
        <v>{5,1,3,365480596,3}}</v>
      </c>
    </row>
    <row r="529" spans="50:100" x14ac:dyDescent="0.15">
      <c r="AX529">
        <v>523</v>
      </c>
      <c r="AZ529">
        <f t="shared" si="104"/>
        <v>0.75</v>
      </c>
      <c r="BA529">
        <f t="shared" si="104"/>
        <v>1</v>
      </c>
      <c r="BB529">
        <f t="shared" si="104"/>
        <v>1</v>
      </c>
      <c r="BC529">
        <f t="shared" si="104"/>
        <v>1.5</v>
      </c>
      <c r="BE529">
        <v>500</v>
      </c>
      <c r="BF529">
        <v>500</v>
      </c>
      <c r="BG529">
        <v>500</v>
      </c>
      <c r="BH529">
        <v>500</v>
      </c>
      <c r="BN529">
        <f>'sheet1 (2)'!Y528</f>
        <v>132727163</v>
      </c>
      <c r="BO529">
        <f>'sheet1 (2)'!Z528</f>
        <v>193200000</v>
      </c>
      <c r="BP529">
        <f>'sheet1 (2)'!AA528</f>
        <v>4147723879</v>
      </c>
      <c r="BR529">
        <f t="shared" si="105"/>
        <v>13272716</v>
      </c>
      <c r="BS529">
        <f t="shared" si="105"/>
        <v>19320000</v>
      </c>
      <c r="BT529">
        <f t="shared" si="105"/>
        <v>414772387</v>
      </c>
      <c r="BV529">
        <f t="shared" si="106"/>
        <v>13272716</v>
      </c>
      <c r="BW529">
        <f t="shared" si="106"/>
        <v>19320000</v>
      </c>
      <c r="BX529">
        <f t="shared" si="106"/>
        <v>414772387</v>
      </c>
      <c r="BZ529">
        <f t="shared" si="107"/>
        <v>13272716</v>
      </c>
      <c r="CA529">
        <f t="shared" si="107"/>
        <v>19320000</v>
      </c>
      <c r="CB529">
        <f t="shared" si="107"/>
        <v>414772387</v>
      </c>
      <c r="CD529">
        <f t="shared" si="108"/>
        <v>13272716</v>
      </c>
      <c r="CE529">
        <f t="shared" si="108"/>
        <v>19320000</v>
      </c>
      <c r="CF529">
        <f t="shared" si="108"/>
        <v>414772387</v>
      </c>
      <c r="CH529" t="str">
        <f t="shared" si="103"/>
        <v>{{5,1,1,13272716,0}|</v>
      </c>
      <c r="CI529" t="str">
        <f t="shared" si="103"/>
        <v>{5,1,2,19320000,0}|</v>
      </c>
      <c r="CJ529" t="str">
        <f t="shared" si="103"/>
        <v>{5,1,3,414772387,3}}</v>
      </c>
      <c r="CK529" t="str">
        <f t="shared" si="103"/>
        <v/>
      </c>
      <c r="CL529" t="str">
        <f t="shared" si="103"/>
        <v>{{5,1,1,13272716,0}|</v>
      </c>
      <c r="CM529" t="str">
        <f t="shared" si="103"/>
        <v>{5,1,2,19320000,0}|</v>
      </c>
      <c r="CN529" t="str">
        <f t="shared" si="103"/>
        <v>{5,1,3,414772387,3}}</v>
      </c>
      <c r="CO529" t="str">
        <f t="shared" si="103"/>
        <v/>
      </c>
      <c r="CP529" t="str">
        <f t="shared" si="103"/>
        <v>{{5,1,1,13272716,0}|</v>
      </c>
      <c r="CQ529" t="str">
        <f t="shared" si="103"/>
        <v>{5,1,2,19320000,0}|</v>
      </c>
      <c r="CR529" t="str">
        <f t="shared" si="103"/>
        <v>{5,1,3,414772387,3}}</v>
      </c>
      <c r="CS529" t="str">
        <f t="shared" si="103"/>
        <v/>
      </c>
      <c r="CT529" t="str">
        <f t="shared" si="103"/>
        <v>{{5,1,1,13272716,0}|</v>
      </c>
      <c r="CU529" t="str">
        <f t="shared" si="103"/>
        <v>{5,1,2,19320000,0}|</v>
      </c>
      <c r="CV529" t="str">
        <f t="shared" si="103"/>
        <v>{5,1,3,414772387,3}}</v>
      </c>
    </row>
    <row r="530" spans="50:100" x14ac:dyDescent="0.15">
      <c r="AX530">
        <v>524</v>
      </c>
      <c r="AZ530">
        <f t="shared" si="104"/>
        <v>3</v>
      </c>
      <c r="BA530">
        <f t="shared" si="104"/>
        <v>1</v>
      </c>
      <c r="BB530">
        <f t="shared" si="104"/>
        <v>0.6</v>
      </c>
      <c r="BC530">
        <f t="shared" si="104"/>
        <v>1</v>
      </c>
      <c r="BE530">
        <v>500</v>
      </c>
      <c r="BF530">
        <v>500</v>
      </c>
      <c r="BG530">
        <v>500</v>
      </c>
      <c r="BH530">
        <v>500</v>
      </c>
      <c r="BN530">
        <f>'sheet1 (2)'!Y529</f>
        <v>130442909</v>
      </c>
      <c r="BO530">
        <f>'sheet1 (2)'!Z529</f>
        <v>217000000</v>
      </c>
      <c r="BP530">
        <f>'sheet1 (2)'!AA529</f>
        <v>4658675372</v>
      </c>
      <c r="BR530">
        <f t="shared" si="105"/>
        <v>13044290</v>
      </c>
      <c r="BS530">
        <f t="shared" si="105"/>
        <v>21700000</v>
      </c>
      <c r="BT530">
        <f t="shared" si="105"/>
        <v>465867537</v>
      </c>
      <c r="BV530">
        <f t="shared" si="106"/>
        <v>13044290</v>
      </c>
      <c r="BW530">
        <f t="shared" si="106"/>
        <v>21700000</v>
      </c>
      <c r="BX530">
        <f t="shared" si="106"/>
        <v>465867537</v>
      </c>
      <c r="BZ530">
        <f t="shared" si="107"/>
        <v>13044290</v>
      </c>
      <c r="CA530">
        <f t="shared" si="107"/>
        <v>21700000</v>
      </c>
      <c r="CB530">
        <f t="shared" si="107"/>
        <v>465867537</v>
      </c>
      <c r="CD530">
        <f t="shared" si="108"/>
        <v>13044290</v>
      </c>
      <c r="CE530">
        <f t="shared" si="108"/>
        <v>21700000</v>
      </c>
      <c r="CF530">
        <f t="shared" si="108"/>
        <v>465867537</v>
      </c>
      <c r="CH530" t="str">
        <f t="shared" si="103"/>
        <v>{{5,1,1,13044290,0}|</v>
      </c>
      <c r="CI530" t="str">
        <f t="shared" si="103"/>
        <v>{5,1,2,21700000,0}|</v>
      </c>
      <c r="CJ530" t="str">
        <f t="shared" si="103"/>
        <v>{5,1,3,465867537,3}}</v>
      </c>
      <c r="CK530" t="str">
        <f t="shared" si="103"/>
        <v/>
      </c>
      <c r="CL530" t="str">
        <f t="shared" si="103"/>
        <v>{{5,1,1,13044290,0}|</v>
      </c>
      <c r="CM530" t="str">
        <f t="shared" si="103"/>
        <v>{5,1,2,21700000,0}|</v>
      </c>
      <c r="CN530" t="str">
        <f t="shared" si="103"/>
        <v>{5,1,3,465867537,3}}</v>
      </c>
      <c r="CO530" t="str">
        <f t="shared" si="103"/>
        <v/>
      </c>
      <c r="CP530" t="str">
        <f t="shared" si="103"/>
        <v>{{5,1,1,13044290,0}|</v>
      </c>
      <c r="CQ530" t="str">
        <f t="shared" si="103"/>
        <v>{5,1,2,21700000,0}|</v>
      </c>
      <c r="CR530" t="str">
        <f t="shared" si="103"/>
        <v>{5,1,3,465867537,3}}</v>
      </c>
      <c r="CS530" t="str">
        <f t="shared" si="103"/>
        <v/>
      </c>
      <c r="CT530" t="str">
        <f t="shared" si="103"/>
        <v>{{5,1,1,13044290,0}|</v>
      </c>
      <c r="CU530" t="str">
        <f t="shared" si="103"/>
        <v>{5,1,2,21700000,0}|</v>
      </c>
      <c r="CV530" t="str">
        <f t="shared" si="103"/>
        <v>{5,1,3,465867537,3}}</v>
      </c>
    </row>
    <row r="531" spans="50:100" x14ac:dyDescent="0.15">
      <c r="AX531">
        <v>525</v>
      </c>
      <c r="AZ531">
        <f t="shared" si="104"/>
        <v>1.5</v>
      </c>
      <c r="BA531">
        <f t="shared" si="104"/>
        <v>1.5</v>
      </c>
      <c r="BB531">
        <f t="shared" si="104"/>
        <v>0.375</v>
      </c>
      <c r="BC531">
        <f t="shared" si="104"/>
        <v>0</v>
      </c>
      <c r="BE531">
        <v>500</v>
      </c>
      <c r="BF531">
        <v>500</v>
      </c>
      <c r="BG531">
        <v>500</v>
      </c>
      <c r="BH531">
        <v>500</v>
      </c>
      <c r="BN531">
        <f>'sheet1 (2)'!Y530</f>
        <v>198369402</v>
      </c>
      <c r="BO531">
        <f>'sheet1 (2)'!Z530</f>
        <v>231000000</v>
      </c>
      <c r="BP531">
        <f>'sheet1 (2)'!AA530</f>
        <v>4959235074</v>
      </c>
      <c r="BR531">
        <f t="shared" si="105"/>
        <v>19836940</v>
      </c>
      <c r="BS531">
        <f t="shared" si="105"/>
        <v>23100000</v>
      </c>
      <c r="BT531">
        <f t="shared" si="105"/>
        <v>495923507</v>
      </c>
      <c r="BV531">
        <f t="shared" si="106"/>
        <v>19836940</v>
      </c>
      <c r="BW531">
        <f t="shared" si="106"/>
        <v>23100000</v>
      </c>
      <c r="BX531">
        <f t="shared" si="106"/>
        <v>495923507</v>
      </c>
      <c r="BZ531">
        <f t="shared" si="107"/>
        <v>19836940</v>
      </c>
      <c r="CA531">
        <f t="shared" si="107"/>
        <v>23100000</v>
      </c>
      <c r="CB531">
        <f t="shared" si="107"/>
        <v>495923507</v>
      </c>
      <c r="CD531">
        <f t="shared" si="108"/>
        <v>19836940</v>
      </c>
      <c r="CE531">
        <f t="shared" si="108"/>
        <v>23100000</v>
      </c>
      <c r="CF531">
        <f t="shared" si="108"/>
        <v>495923507</v>
      </c>
      <c r="CH531" t="str">
        <f t="shared" si="103"/>
        <v>{{5,1,1,19836940,0}|</v>
      </c>
      <c r="CI531" t="str">
        <f t="shared" si="103"/>
        <v>{5,1,2,23100000,0}|</v>
      </c>
      <c r="CJ531" t="str">
        <f t="shared" si="103"/>
        <v>{5,1,3,495923507,3}}</v>
      </c>
      <c r="CK531" t="str">
        <f t="shared" si="103"/>
        <v/>
      </c>
      <c r="CL531" t="str">
        <f t="shared" si="103"/>
        <v>{{5,1,1,19836940,0}|</v>
      </c>
      <c r="CM531" t="str">
        <f t="shared" si="103"/>
        <v>{5,1,2,23100000,0}|</v>
      </c>
      <c r="CN531" t="str">
        <f t="shared" si="103"/>
        <v>{5,1,3,495923507,3}}</v>
      </c>
      <c r="CO531" t="str">
        <f t="shared" si="103"/>
        <v/>
      </c>
      <c r="CP531" t="str">
        <f t="shared" si="103"/>
        <v>{{5,1,1,19836940,0}|</v>
      </c>
      <c r="CQ531" t="str">
        <f t="shared" si="103"/>
        <v>{5,1,2,23100000,0}|</v>
      </c>
      <c r="CR531" t="str">
        <f t="shared" si="103"/>
        <v>{5,1,3,495923507,3}}</v>
      </c>
      <c r="CS531" t="str">
        <f t="shared" si="103"/>
        <v/>
      </c>
      <c r="CT531" t="str">
        <f t="shared" si="103"/>
        <v>{{5,1,1,19836940,0}|</v>
      </c>
      <c r="CU531" t="str">
        <f t="shared" si="103"/>
        <v>{5,1,2,23100000,0}|</v>
      </c>
      <c r="CV531" t="str">
        <f t="shared" si="103"/>
        <v>{5,1,3,495923507,3}}</v>
      </c>
    </row>
    <row r="532" spans="50:100" x14ac:dyDescent="0.15">
      <c r="AX532">
        <v>526</v>
      </c>
      <c r="AZ532">
        <f t="shared" ref="AZ532:BC547" si="109">AZ472</f>
        <v>1.5</v>
      </c>
      <c r="BA532">
        <f t="shared" si="109"/>
        <v>0.375</v>
      </c>
      <c r="BB532">
        <f t="shared" si="109"/>
        <v>1.5</v>
      </c>
      <c r="BC532">
        <f t="shared" si="109"/>
        <v>0</v>
      </c>
      <c r="BE532">
        <v>500</v>
      </c>
      <c r="BF532">
        <v>500</v>
      </c>
      <c r="BG532">
        <v>500</v>
      </c>
      <c r="BH532">
        <v>500</v>
      </c>
      <c r="BN532">
        <f>'sheet1 (2)'!Y531</f>
        <v>210391791</v>
      </c>
      <c r="BO532">
        <f>'sheet1 (2)'!Z531</f>
        <v>224000000</v>
      </c>
      <c r="BP532">
        <f>'sheet1 (2)'!AA531</f>
        <v>4808955223</v>
      </c>
      <c r="BR532">
        <f t="shared" si="105"/>
        <v>21039179</v>
      </c>
      <c r="BS532">
        <f t="shared" si="105"/>
        <v>22400000</v>
      </c>
      <c r="BT532">
        <f t="shared" si="105"/>
        <v>480895522</v>
      </c>
      <c r="BV532">
        <f t="shared" si="106"/>
        <v>21039179</v>
      </c>
      <c r="BW532">
        <f t="shared" si="106"/>
        <v>22400000</v>
      </c>
      <c r="BX532">
        <f t="shared" si="106"/>
        <v>480895522</v>
      </c>
      <c r="BZ532">
        <f t="shared" si="107"/>
        <v>21039179</v>
      </c>
      <c r="CA532">
        <f t="shared" si="107"/>
        <v>22400000</v>
      </c>
      <c r="CB532">
        <f t="shared" si="107"/>
        <v>480895522</v>
      </c>
      <c r="CD532">
        <f t="shared" si="108"/>
        <v>21039179</v>
      </c>
      <c r="CE532">
        <f t="shared" si="108"/>
        <v>22400000</v>
      </c>
      <c r="CF532">
        <f t="shared" si="108"/>
        <v>480895522</v>
      </c>
      <c r="CH532" t="str">
        <f t="shared" ref="CH532:CV548" si="110">BR$6&amp;BR532&amp;BR$5</f>
        <v>{{5,1,1,21039179,0}|</v>
      </c>
      <c r="CI532" t="str">
        <f t="shared" si="110"/>
        <v>{5,1,2,22400000,0}|</v>
      </c>
      <c r="CJ532" t="str">
        <f t="shared" si="110"/>
        <v>{5,1,3,480895522,3}}</v>
      </c>
      <c r="CK532" t="str">
        <f t="shared" si="110"/>
        <v/>
      </c>
      <c r="CL532" t="str">
        <f t="shared" si="110"/>
        <v>{{5,1,1,21039179,0}|</v>
      </c>
      <c r="CM532" t="str">
        <f t="shared" si="110"/>
        <v>{5,1,2,22400000,0}|</v>
      </c>
      <c r="CN532" t="str">
        <f t="shared" si="110"/>
        <v>{5,1,3,480895522,3}}</v>
      </c>
      <c r="CO532" t="str">
        <f t="shared" si="110"/>
        <v/>
      </c>
      <c r="CP532" t="str">
        <f t="shared" si="110"/>
        <v>{{5,1,1,21039179,0}|</v>
      </c>
      <c r="CQ532" t="str">
        <f t="shared" si="110"/>
        <v>{5,1,2,22400000,0}|</v>
      </c>
      <c r="CR532" t="str">
        <f t="shared" si="110"/>
        <v>{5,1,3,480895522,3}}</v>
      </c>
      <c r="CS532" t="str">
        <f t="shared" si="110"/>
        <v/>
      </c>
      <c r="CT532" t="str">
        <f t="shared" si="110"/>
        <v>{{5,1,1,21039179,0}|</v>
      </c>
      <c r="CU532" t="str">
        <f t="shared" si="110"/>
        <v>{5,1,2,22400000,0}|</v>
      </c>
      <c r="CV532" t="str">
        <f t="shared" si="110"/>
        <v>{5,1,3,480895522,3}}</v>
      </c>
    </row>
    <row r="533" spans="50:100" x14ac:dyDescent="0.15">
      <c r="AX533">
        <v>527</v>
      </c>
      <c r="AZ533">
        <f t="shared" si="109"/>
        <v>0.75</v>
      </c>
      <c r="BA533">
        <f t="shared" si="109"/>
        <v>0.5</v>
      </c>
      <c r="BB533">
        <f t="shared" si="109"/>
        <v>3</v>
      </c>
      <c r="BC533">
        <f t="shared" si="109"/>
        <v>3</v>
      </c>
      <c r="BE533">
        <v>500</v>
      </c>
      <c r="BF533">
        <v>500</v>
      </c>
      <c r="BG533">
        <v>500</v>
      </c>
      <c r="BH533">
        <v>500</v>
      </c>
      <c r="BN533">
        <f>'sheet1 (2)'!Y532</f>
        <v>14847648</v>
      </c>
      <c r="BO533">
        <f>'sheet1 (2)'!Z532</f>
        <v>3458000</v>
      </c>
      <c r="BP533">
        <f>'sheet1 (2)'!AA532</f>
        <v>74238244</v>
      </c>
      <c r="BR533">
        <f t="shared" si="105"/>
        <v>1484764</v>
      </c>
      <c r="BS533">
        <f t="shared" si="105"/>
        <v>345800</v>
      </c>
      <c r="BT533">
        <f t="shared" si="105"/>
        <v>7423824</v>
      </c>
      <c r="BV533">
        <f t="shared" si="106"/>
        <v>1484764</v>
      </c>
      <c r="BW533">
        <f t="shared" si="106"/>
        <v>345800</v>
      </c>
      <c r="BX533">
        <f t="shared" si="106"/>
        <v>7423824</v>
      </c>
      <c r="BZ533">
        <f t="shared" si="107"/>
        <v>1484764</v>
      </c>
      <c r="CA533">
        <f t="shared" si="107"/>
        <v>345800</v>
      </c>
      <c r="CB533">
        <f t="shared" si="107"/>
        <v>7423824</v>
      </c>
      <c r="CD533">
        <f t="shared" si="108"/>
        <v>1484764</v>
      </c>
      <c r="CE533">
        <f t="shared" si="108"/>
        <v>345800</v>
      </c>
      <c r="CF533">
        <f t="shared" si="108"/>
        <v>7423824</v>
      </c>
      <c r="CH533" t="str">
        <f t="shared" si="110"/>
        <v>{{5,1,1,1484764,0}|</v>
      </c>
      <c r="CI533" t="str">
        <f t="shared" si="110"/>
        <v>{5,1,2,345800,0}|</v>
      </c>
      <c r="CJ533" t="str">
        <f t="shared" si="110"/>
        <v>{5,1,3,7423824,3}}</v>
      </c>
      <c r="CK533" t="str">
        <f t="shared" si="110"/>
        <v/>
      </c>
      <c r="CL533" t="str">
        <f t="shared" si="110"/>
        <v>{{5,1,1,1484764,0}|</v>
      </c>
      <c r="CM533" t="str">
        <f t="shared" si="110"/>
        <v>{5,1,2,345800,0}|</v>
      </c>
      <c r="CN533" t="str">
        <f t="shared" si="110"/>
        <v>{5,1,3,7423824,3}}</v>
      </c>
      <c r="CO533" t="str">
        <f t="shared" si="110"/>
        <v/>
      </c>
      <c r="CP533" t="str">
        <f t="shared" si="110"/>
        <v>{{5,1,1,1484764,0}|</v>
      </c>
      <c r="CQ533" t="str">
        <f t="shared" si="110"/>
        <v>{5,1,2,345800,0}|</v>
      </c>
      <c r="CR533" t="str">
        <f t="shared" si="110"/>
        <v>{5,1,3,7423824,3}}</v>
      </c>
      <c r="CS533" t="str">
        <f t="shared" si="110"/>
        <v/>
      </c>
      <c r="CT533" t="str">
        <f t="shared" si="110"/>
        <v>{{5,1,1,1484764,0}|</v>
      </c>
      <c r="CU533" t="str">
        <f t="shared" si="110"/>
        <v>{5,1,2,345800,0}|</v>
      </c>
      <c r="CV533" t="str">
        <f t="shared" si="110"/>
        <v>{5,1,3,7423824,3}}</v>
      </c>
    </row>
    <row r="534" spans="50:100" x14ac:dyDescent="0.15">
      <c r="AX534">
        <v>528</v>
      </c>
      <c r="AZ534">
        <f t="shared" si="109"/>
        <v>0</v>
      </c>
      <c r="BA534">
        <f t="shared" si="109"/>
        <v>0.6</v>
      </c>
      <c r="BB534">
        <f t="shared" si="109"/>
        <v>0.6</v>
      </c>
      <c r="BC534">
        <f t="shared" si="109"/>
        <v>1.5</v>
      </c>
      <c r="BE534">
        <v>500</v>
      </c>
      <c r="BF534">
        <v>500</v>
      </c>
      <c r="BG534">
        <v>500</v>
      </c>
      <c r="BH534">
        <v>500</v>
      </c>
      <c r="BN534">
        <f>'sheet1 (2)'!Y533</f>
        <v>18442342</v>
      </c>
      <c r="BO534">
        <f>'sheet1 (2)'!Z533</f>
        <v>3276000</v>
      </c>
      <c r="BP534">
        <f>'sheet1 (2)'!AA533</f>
        <v>70330969</v>
      </c>
      <c r="BR534">
        <f t="shared" si="105"/>
        <v>1844234</v>
      </c>
      <c r="BS534">
        <f t="shared" si="105"/>
        <v>327600</v>
      </c>
      <c r="BT534">
        <f t="shared" si="105"/>
        <v>7033096</v>
      </c>
      <c r="BV534">
        <f t="shared" si="106"/>
        <v>1844234</v>
      </c>
      <c r="BW534">
        <f t="shared" si="106"/>
        <v>327600</v>
      </c>
      <c r="BX534">
        <f t="shared" si="106"/>
        <v>7033096</v>
      </c>
      <c r="BZ534">
        <f t="shared" si="107"/>
        <v>1844234</v>
      </c>
      <c r="CA534">
        <f t="shared" si="107"/>
        <v>327600</v>
      </c>
      <c r="CB534">
        <f t="shared" si="107"/>
        <v>7033096</v>
      </c>
      <c r="CD534">
        <f t="shared" si="108"/>
        <v>1844234</v>
      </c>
      <c r="CE534">
        <f t="shared" si="108"/>
        <v>327600</v>
      </c>
      <c r="CF534">
        <f t="shared" si="108"/>
        <v>7033096</v>
      </c>
      <c r="CH534" t="str">
        <f t="shared" si="110"/>
        <v>{{5,1,1,1844234,0}|</v>
      </c>
      <c r="CI534" t="str">
        <f t="shared" si="110"/>
        <v>{5,1,2,327600,0}|</v>
      </c>
      <c r="CJ534" t="str">
        <f t="shared" si="110"/>
        <v>{5,1,3,7033096,3}}</v>
      </c>
      <c r="CK534" t="str">
        <f t="shared" si="110"/>
        <v/>
      </c>
      <c r="CL534" t="str">
        <f t="shared" si="110"/>
        <v>{{5,1,1,1844234,0}|</v>
      </c>
      <c r="CM534" t="str">
        <f t="shared" si="110"/>
        <v>{5,1,2,327600,0}|</v>
      </c>
      <c r="CN534" t="str">
        <f t="shared" si="110"/>
        <v>{5,1,3,7033096,3}}</v>
      </c>
      <c r="CO534" t="str">
        <f t="shared" si="110"/>
        <v/>
      </c>
      <c r="CP534" t="str">
        <f t="shared" si="110"/>
        <v>{{5,1,1,1844234,0}|</v>
      </c>
      <c r="CQ534" t="str">
        <f t="shared" si="110"/>
        <v>{5,1,2,327600,0}|</v>
      </c>
      <c r="CR534" t="str">
        <f t="shared" si="110"/>
        <v>{5,1,3,7033096,3}}</v>
      </c>
      <c r="CS534" t="str">
        <f t="shared" si="110"/>
        <v/>
      </c>
      <c r="CT534" t="str">
        <f t="shared" si="110"/>
        <v>{{5,1,1,1844234,0}|</v>
      </c>
      <c r="CU534" t="str">
        <f t="shared" si="110"/>
        <v>{5,1,2,327600,0}|</v>
      </c>
      <c r="CV534" t="str">
        <f t="shared" si="110"/>
        <v>{5,1,3,7033096,3}}</v>
      </c>
    </row>
    <row r="535" spans="50:100" x14ac:dyDescent="0.15">
      <c r="AX535">
        <v>529</v>
      </c>
      <c r="AZ535">
        <f t="shared" si="109"/>
        <v>1</v>
      </c>
      <c r="BA535">
        <f t="shared" si="109"/>
        <v>1</v>
      </c>
      <c r="BB535">
        <f t="shared" si="109"/>
        <v>1.5</v>
      </c>
      <c r="BC535">
        <f t="shared" si="109"/>
        <v>0.75</v>
      </c>
      <c r="BE535">
        <v>500</v>
      </c>
      <c r="BF535">
        <v>500</v>
      </c>
      <c r="BG535">
        <v>500</v>
      </c>
      <c r="BH535">
        <v>500</v>
      </c>
      <c r="BN535">
        <f>'sheet1 (2)'!Y534</f>
        <v>30500797</v>
      </c>
      <c r="BO535">
        <f>'sheet1 (2)'!Z534</f>
        <v>4695600</v>
      </c>
      <c r="BP535">
        <f>'sheet1 (2)'!AA534</f>
        <v>100807722</v>
      </c>
      <c r="BR535">
        <f t="shared" si="105"/>
        <v>3050079</v>
      </c>
      <c r="BS535">
        <f t="shared" si="105"/>
        <v>469560</v>
      </c>
      <c r="BT535">
        <f t="shared" si="105"/>
        <v>10080772</v>
      </c>
      <c r="BV535">
        <f t="shared" si="106"/>
        <v>3050079</v>
      </c>
      <c r="BW535">
        <f t="shared" si="106"/>
        <v>469560</v>
      </c>
      <c r="BX535">
        <f t="shared" si="106"/>
        <v>10080772</v>
      </c>
      <c r="BZ535">
        <f t="shared" si="107"/>
        <v>3050079</v>
      </c>
      <c r="CA535">
        <f t="shared" si="107"/>
        <v>469560</v>
      </c>
      <c r="CB535">
        <f t="shared" si="107"/>
        <v>10080772</v>
      </c>
      <c r="CD535">
        <f t="shared" si="108"/>
        <v>3050079</v>
      </c>
      <c r="CE535">
        <f t="shared" si="108"/>
        <v>469560</v>
      </c>
      <c r="CF535">
        <f t="shared" si="108"/>
        <v>10080772</v>
      </c>
      <c r="CH535" t="str">
        <f t="shared" si="110"/>
        <v>{{5,1,1,3050079,0}|</v>
      </c>
      <c r="CI535" t="str">
        <f t="shared" si="110"/>
        <v>{5,1,2,469560,0}|</v>
      </c>
      <c r="CJ535" t="str">
        <f t="shared" si="110"/>
        <v>{5,1,3,10080772,3}}</v>
      </c>
      <c r="CK535" t="str">
        <f t="shared" si="110"/>
        <v/>
      </c>
      <c r="CL535" t="str">
        <f t="shared" si="110"/>
        <v>{{5,1,1,3050079,0}|</v>
      </c>
      <c r="CM535" t="str">
        <f t="shared" si="110"/>
        <v>{5,1,2,469560,0}|</v>
      </c>
      <c r="CN535" t="str">
        <f t="shared" si="110"/>
        <v>{5,1,3,10080772,3}}</v>
      </c>
      <c r="CO535" t="str">
        <f t="shared" si="110"/>
        <v/>
      </c>
      <c r="CP535" t="str">
        <f t="shared" si="110"/>
        <v>{{5,1,1,3050079,0}|</v>
      </c>
      <c r="CQ535" t="str">
        <f t="shared" si="110"/>
        <v>{5,1,2,469560,0}|</v>
      </c>
      <c r="CR535" t="str">
        <f t="shared" si="110"/>
        <v>{5,1,3,10080772,3}}</v>
      </c>
      <c r="CS535" t="str">
        <f t="shared" si="110"/>
        <v/>
      </c>
      <c r="CT535" t="str">
        <f t="shared" si="110"/>
        <v>{{5,1,1,3050079,0}|</v>
      </c>
      <c r="CU535" t="str">
        <f t="shared" si="110"/>
        <v>{5,1,2,469560,0}|</v>
      </c>
      <c r="CV535" t="str">
        <f t="shared" si="110"/>
        <v>{5,1,3,10080772,3}}</v>
      </c>
    </row>
    <row r="536" spans="50:100" x14ac:dyDescent="0.15">
      <c r="AX536">
        <v>530</v>
      </c>
      <c r="AZ536">
        <f t="shared" si="109"/>
        <v>1.5</v>
      </c>
      <c r="BA536">
        <f t="shared" si="109"/>
        <v>0.5</v>
      </c>
      <c r="BB536">
        <f t="shared" si="109"/>
        <v>1.5</v>
      </c>
      <c r="BC536">
        <f t="shared" si="109"/>
        <v>1.5</v>
      </c>
      <c r="BE536">
        <v>500</v>
      </c>
      <c r="BF536">
        <v>500</v>
      </c>
      <c r="BG536">
        <v>500</v>
      </c>
      <c r="BH536">
        <v>500</v>
      </c>
      <c r="BN536">
        <f>'sheet1 (2)'!Y535</f>
        <v>44975753</v>
      </c>
      <c r="BO536">
        <f>'sheet1 (2)'!Z535</f>
        <v>35758800</v>
      </c>
      <c r="BP536">
        <f>'sheet1 (2)'!AA535</f>
        <v>767689588</v>
      </c>
      <c r="BR536">
        <f t="shared" si="105"/>
        <v>4497575</v>
      </c>
      <c r="BS536">
        <f t="shared" si="105"/>
        <v>3575880</v>
      </c>
      <c r="BT536">
        <f t="shared" si="105"/>
        <v>76768958</v>
      </c>
      <c r="BV536">
        <f t="shared" si="106"/>
        <v>4497575</v>
      </c>
      <c r="BW536">
        <f t="shared" si="106"/>
        <v>3575880</v>
      </c>
      <c r="BX536">
        <f t="shared" si="106"/>
        <v>76768958</v>
      </c>
      <c r="BZ536">
        <f t="shared" si="107"/>
        <v>4497575</v>
      </c>
      <c r="CA536">
        <f t="shared" si="107"/>
        <v>3575880</v>
      </c>
      <c r="CB536">
        <f t="shared" si="107"/>
        <v>76768958</v>
      </c>
      <c r="CD536">
        <f t="shared" si="108"/>
        <v>4497575</v>
      </c>
      <c r="CE536">
        <f t="shared" si="108"/>
        <v>3575880</v>
      </c>
      <c r="CF536">
        <f t="shared" si="108"/>
        <v>76768958</v>
      </c>
      <c r="CH536" t="str">
        <f t="shared" si="110"/>
        <v>{{5,1,1,4497575,0}|</v>
      </c>
      <c r="CI536" t="str">
        <f t="shared" si="110"/>
        <v>{5,1,2,3575880,0}|</v>
      </c>
      <c r="CJ536" t="str">
        <f t="shared" si="110"/>
        <v>{5,1,3,76768958,3}}</v>
      </c>
      <c r="CK536" t="str">
        <f t="shared" si="110"/>
        <v/>
      </c>
      <c r="CL536" t="str">
        <f t="shared" si="110"/>
        <v>{{5,1,1,4497575,0}|</v>
      </c>
      <c r="CM536" t="str">
        <f t="shared" si="110"/>
        <v>{5,1,2,3575880,0}|</v>
      </c>
      <c r="CN536" t="str">
        <f t="shared" si="110"/>
        <v>{5,1,3,76768958,3}}</v>
      </c>
      <c r="CO536" t="str">
        <f t="shared" si="110"/>
        <v/>
      </c>
      <c r="CP536" t="str">
        <f t="shared" si="110"/>
        <v>{{5,1,1,4497575,0}|</v>
      </c>
      <c r="CQ536" t="str">
        <f t="shared" si="110"/>
        <v>{5,1,2,3575880,0}|</v>
      </c>
      <c r="CR536" t="str">
        <f t="shared" si="110"/>
        <v>{5,1,3,76768958,3}}</v>
      </c>
      <c r="CS536" t="str">
        <f t="shared" si="110"/>
        <v/>
      </c>
      <c r="CT536" t="str">
        <f t="shared" si="110"/>
        <v>{{5,1,1,4497575,0}|</v>
      </c>
      <c r="CU536" t="str">
        <f t="shared" si="110"/>
        <v>{5,1,2,3575880,0}|</v>
      </c>
      <c r="CV536" t="str">
        <f t="shared" si="110"/>
        <v>{5,1,3,76768958,3}}</v>
      </c>
    </row>
    <row r="537" spans="50:100" x14ac:dyDescent="0.15">
      <c r="AX537">
        <v>531</v>
      </c>
      <c r="AZ537">
        <f t="shared" si="109"/>
        <v>1.5</v>
      </c>
      <c r="BA537">
        <f t="shared" si="109"/>
        <v>0.6</v>
      </c>
      <c r="BB537">
        <f t="shared" si="109"/>
        <v>1.5</v>
      </c>
      <c r="BC537">
        <f t="shared" si="109"/>
        <v>1</v>
      </c>
      <c r="BE537">
        <v>500</v>
      </c>
      <c r="BF537">
        <v>500</v>
      </c>
      <c r="BG537">
        <v>500</v>
      </c>
      <c r="BH537">
        <v>500</v>
      </c>
      <c r="BN537">
        <f>'sheet1 (2)'!Y536</f>
        <v>64271685</v>
      </c>
      <c r="BO537">
        <f>'sheet1 (2)'!Z536</f>
        <v>39690000</v>
      </c>
      <c r="BP537">
        <f>'sheet1 (2)'!AA536</f>
        <v>852086752</v>
      </c>
      <c r="BR537">
        <f t="shared" si="105"/>
        <v>6427168</v>
      </c>
      <c r="BS537">
        <f t="shared" si="105"/>
        <v>3969000</v>
      </c>
      <c r="BT537">
        <f t="shared" si="105"/>
        <v>85208675</v>
      </c>
      <c r="BV537">
        <f t="shared" si="106"/>
        <v>6427168</v>
      </c>
      <c r="BW537">
        <f t="shared" si="106"/>
        <v>3969000</v>
      </c>
      <c r="BX537">
        <f t="shared" si="106"/>
        <v>85208675</v>
      </c>
      <c r="BZ537">
        <f t="shared" si="107"/>
        <v>6427168</v>
      </c>
      <c r="CA537">
        <f t="shared" si="107"/>
        <v>3969000</v>
      </c>
      <c r="CB537">
        <f t="shared" si="107"/>
        <v>85208675</v>
      </c>
      <c r="CD537">
        <f t="shared" si="108"/>
        <v>6427168</v>
      </c>
      <c r="CE537">
        <f t="shared" si="108"/>
        <v>3969000</v>
      </c>
      <c r="CF537">
        <f t="shared" si="108"/>
        <v>85208675</v>
      </c>
      <c r="CH537" t="str">
        <f t="shared" si="110"/>
        <v>{{5,1,1,6427168,0}|</v>
      </c>
      <c r="CI537" t="str">
        <f t="shared" si="110"/>
        <v>{5,1,2,3969000,0}|</v>
      </c>
      <c r="CJ537" t="str">
        <f t="shared" si="110"/>
        <v>{5,1,3,85208675,3}}</v>
      </c>
      <c r="CK537" t="str">
        <f t="shared" si="110"/>
        <v/>
      </c>
      <c r="CL537" t="str">
        <f t="shared" si="110"/>
        <v>{{5,1,1,6427168,0}|</v>
      </c>
      <c r="CM537" t="str">
        <f t="shared" si="110"/>
        <v>{5,1,2,3969000,0}|</v>
      </c>
      <c r="CN537" t="str">
        <f t="shared" si="110"/>
        <v>{5,1,3,85208675,3}}</v>
      </c>
      <c r="CO537" t="str">
        <f t="shared" si="110"/>
        <v/>
      </c>
      <c r="CP537" t="str">
        <f t="shared" si="110"/>
        <v>{{5,1,1,6427168,0}|</v>
      </c>
      <c r="CQ537" t="str">
        <f t="shared" si="110"/>
        <v>{5,1,2,3969000,0}|</v>
      </c>
      <c r="CR537" t="str">
        <f t="shared" si="110"/>
        <v>{5,1,3,85208675,3}}</v>
      </c>
      <c r="CS537" t="str">
        <f t="shared" si="110"/>
        <v/>
      </c>
      <c r="CT537" t="str">
        <f t="shared" si="110"/>
        <v>{{5,1,1,6427168,0}|</v>
      </c>
      <c r="CU537" t="str">
        <f t="shared" si="110"/>
        <v>{5,1,2,3969000,0}|</v>
      </c>
      <c r="CV537" t="str">
        <f t="shared" si="110"/>
        <v>{5,1,3,85208675,3}}</v>
      </c>
    </row>
    <row r="538" spans="50:100" x14ac:dyDescent="0.15">
      <c r="AX538">
        <v>532</v>
      </c>
      <c r="AZ538">
        <f t="shared" si="109"/>
        <v>1</v>
      </c>
      <c r="BA538">
        <f t="shared" si="109"/>
        <v>0.75</v>
      </c>
      <c r="BB538">
        <f t="shared" si="109"/>
        <v>1</v>
      </c>
      <c r="BC538">
        <f t="shared" si="109"/>
        <v>1.5</v>
      </c>
      <c r="BE538">
        <v>500</v>
      </c>
      <c r="BF538">
        <v>500</v>
      </c>
      <c r="BG538">
        <v>500</v>
      </c>
      <c r="BH538">
        <v>500</v>
      </c>
      <c r="BN538">
        <f>'sheet1 (2)'!Y537</f>
        <v>141852156</v>
      </c>
      <c r="BO538">
        <f>'sheet1 (2)'!Z537</f>
        <v>246848000</v>
      </c>
      <c r="BP538">
        <f>'sheet1 (2)'!AA537</f>
        <v>5299468656</v>
      </c>
      <c r="BR538">
        <f t="shared" si="105"/>
        <v>14185215</v>
      </c>
      <c r="BS538">
        <f t="shared" si="105"/>
        <v>24684800</v>
      </c>
      <c r="BT538">
        <f t="shared" si="105"/>
        <v>529946865</v>
      </c>
      <c r="BV538">
        <f t="shared" si="106"/>
        <v>14185215</v>
      </c>
      <c r="BW538">
        <f t="shared" si="106"/>
        <v>24684800</v>
      </c>
      <c r="BX538">
        <f t="shared" si="106"/>
        <v>529946865</v>
      </c>
      <c r="BZ538">
        <f t="shared" si="107"/>
        <v>14185215</v>
      </c>
      <c r="CA538">
        <f t="shared" si="107"/>
        <v>24684800</v>
      </c>
      <c r="CB538">
        <f t="shared" si="107"/>
        <v>529946865</v>
      </c>
      <c r="CD538">
        <f t="shared" si="108"/>
        <v>14185215</v>
      </c>
      <c r="CE538">
        <f t="shared" si="108"/>
        <v>24684800</v>
      </c>
      <c r="CF538">
        <f t="shared" si="108"/>
        <v>529946865</v>
      </c>
      <c r="CH538" t="str">
        <f t="shared" si="110"/>
        <v>{{5,1,1,14185215,0}|</v>
      </c>
      <c r="CI538" t="str">
        <f t="shared" si="110"/>
        <v>{5,1,2,24684800,0}|</v>
      </c>
      <c r="CJ538" t="str">
        <f t="shared" si="110"/>
        <v>{5,1,3,529946865,3}}</v>
      </c>
      <c r="CK538" t="str">
        <f t="shared" si="110"/>
        <v/>
      </c>
      <c r="CL538" t="str">
        <f t="shared" si="110"/>
        <v>{{5,1,1,14185215,0}|</v>
      </c>
      <c r="CM538" t="str">
        <f t="shared" si="110"/>
        <v>{5,1,2,24684800,0}|</v>
      </c>
      <c r="CN538" t="str">
        <f t="shared" si="110"/>
        <v>{5,1,3,529946865,3}}</v>
      </c>
      <c r="CO538" t="str">
        <f t="shared" si="110"/>
        <v/>
      </c>
      <c r="CP538" t="str">
        <f t="shared" si="110"/>
        <v>{{5,1,1,14185215,0}|</v>
      </c>
      <c r="CQ538" t="str">
        <f t="shared" si="110"/>
        <v>{5,1,2,24684800,0}|</v>
      </c>
      <c r="CR538" t="str">
        <f t="shared" si="110"/>
        <v>{5,1,3,529946865,3}}</v>
      </c>
      <c r="CS538" t="str">
        <f t="shared" si="110"/>
        <v/>
      </c>
      <c r="CT538" t="str">
        <f t="shared" si="110"/>
        <v>{{5,1,1,14185215,0}|</v>
      </c>
      <c r="CU538" t="str">
        <f t="shared" si="110"/>
        <v>{5,1,2,24684800,0}|</v>
      </c>
      <c r="CV538" t="str">
        <f t="shared" si="110"/>
        <v>{5,1,3,529946865,3}}</v>
      </c>
    </row>
    <row r="539" spans="50:100" x14ac:dyDescent="0.15">
      <c r="AX539">
        <v>533</v>
      </c>
      <c r="AZ539">
        <f t="shared" si="109"/>
        <v>1.5</v>
      </c>
      <c r="BA539">
        <f t="shared" si="109"/>
        <v>3</v>
      </c>
      <c r="BB539">
        <f t="shared" si="109"/>
        <v>3</v>
      </c>
      <c r="BC539">
        <f t="shared" si="109"/>
        <v>0.375</v>
      </c>
      <c r="BE539">
        <v>500</v>
      </c>
      <c r="BF539">
        <v>500</v>
      </c>
      <c r="BG539">
        <v>500</v>
      </c>
      <c r="BH539">
        <v>500</v>
      </c>
      <c r="BN539">
        <f>'sheet1 (2)'!Y538</f>
        <v>148488514</v>
      </c>
      <c r="BO539">
        <f>'sheet1 (2)'!Z538</f>
        <v>289800000</v>
      </c>
      <c r="BP539">
        <f>'sheet1 (2)'!AA538</f>
        <v>6221585820</v>
      </c>
      <c r="BR539">
        <f t="shared" si="105"/>
        <v>14848851</v>
      </c>
      <c r="BS539">
        <f t="shared" si="105"/>
        <v>28980000</v>
      </c>
      <c r="BT539">
        <f t="shared" si="105"/>
        <v>622158582</v>
      </c>
      <c r="BV539">
        <f t="shared" si="106"/>
        <v>14848851</v>
      </c>
      <c r="BW539">
        <f t="shared" si="106"/>
        <v>28980000</v>
      </c>
      <c r="BX539">
        <f t="shared" si="106"/>
        <v>622158582</v>
      </c>
      <c r="BZ539">
        <f t="shared" si="107"/>
        <v>14848851</v>
      </c>
      <c r="CA539">
        <f t="shared" si="107"/>
        <v>28980000</v>
      </c>
      <c r="CB539">
        <f t="shared" si="107"/>
        <v>622158582</v>
      </c>
      <c r="CD539">
        <f t="shared" si="108"/>
        <v>14848851</v>
      </c>
      <c r="CE539">
        <f t="shared" si="108"/>
        <v>28980000</v>
      </c>
      <c r="CF539">
        <f t="shared" si="108"/>
        <v>622158582</v>
      </c>
      <c r="CH539" t="str">
        <f t="shared" si="110"/>
        <v>{{5,1,1,14848851,0}|</v>
      </c>
      <c r="CI539" t="str">
        <f t="shared" si="110"/>
        <v>{5,1,2,28980000,0}|</v>
      </c>
      <c r="CJ539" t="str">
        <f t="shared" si="110"/>
        <v>{5,1,3,622158582,3}}</v>
      </c>
      <c r="CK539" t="str">
        <f t="shared" si="110"/>
        <v/>
      </c>
      <c r="CL539" t="str">
        <f t="shared" si="110"/>
        <v>{{5,1,1,14848851,0}|</v>
      </c>
      <c r="CM539" t="str">
        <f t="shared" si="110"/>
        <v>{5,1,2,28980000,0}|</v>
      </c>
      <c r="CN539" t="str">
        <f t="shared" si="110"/>
        <v>{5,1,3,622158582,3}}</v>
      </c>
      <c r="CO539" t="str">
        <f t="shared" si="110"/>
        <v/>
      </c>
      <c r="CP539" t="str">
        <f t="shared" si="110"/>
        <v>{{5,1,1,14848851,0}|</v>
      </c>
      <c r="CQ539" t="str">
        <f t="shared" si="110"/>
        <v>{5,1,2,28980000,0}|</v>
      </c>
      <c r="CR539" t="str">
        <f t="shared" si="110"/>
        <v>{5,1,3,622158582,3}}</v>
      </c>
      <c r="CS539" t="str">
        <f t="shared" si="110"/>
        <v/>
      </c>
      <c r="CT539" t="str">
        <f t="shared" si="110"/>
        <v>{{5,1,1,14848851,0}|</v>
      </c>
      <c r="CU539" t="str">
        <f t="shared" si="110"/>
        <v>{5,1,2,28980000,0}|</v>
      </c>
      <c r="CV539" t="str">
        <f t="shared" si="110"/>
        <v>{5,1,3,622158582,3}}</v>
      </c>
    </row>
    <row r="540" spans="50:100" x14ac:dyDescent="0.15">
      <c r="AX540">
        <v>534</v>
      </c>
      <c r="AZ540">
        <f t="shared" si="109"/>
        <v>3</v>
      </c>
      <c r="BA540">
        <f t="shared" si="109"/>
        <v>0.75</v>
      </c>
      <c r="BB540">
        <f t="shared" si="109"/>
        <v>0.6</v>
      </c>
      <c r="BC540">
        <f t="shared" si="109"/>
        <v>1.5</v>
      </c>
      <c r="BE540">
        <v>500</v>
      </c>
      <c r="BF540">
        <v>500</v>
      </c>
      <c r="BG540">
        <v>500</v>
      </c>
      <c r="BH540">
        <v>500</v>
      </c>
      <c r="BN540">
        <f>'sheet1 (2)'!Y539</f>
        <v>147400487</v>
      </c>
      <c r="BO540">
        <f>'sheet1 (2)'!Z539</f>
        <v>336350000</v>
      </c>
      <c r="BP540">
        <f>'sheet1 (2)'!AA539</f>
        <v>7220946827</v>
      </c>
      <c r="BR540">
        <f t="shared" si="105"/>
        <v>14740048</v>
      </c>
      <c r="BS540">
        <f t="shared" si="105"/>
        <v>33635000</v>
      </c>
      <c r="BT540">
        <f t="shared" si="105"/>
        <v>722094682</v>
      </c>
      <c r="BV540">
        <f t="shared" si="106"/>
        <v>14740048</v>
      </c>
      <c r="BW540">
        <f t="shared" si="106"/>
        <v>33635000</v>
      </c>
      <c r="BX540">
        <f t="shared" si="106"/>
        <v>722094682</v>
      </c>
      <c r="BZ540">
        <f t="shared" si="107"/>
        <v>14740048</v>
      </c>
      <c r="CA540">
        <f t="shared" si="107"/>
        <v>33635000</v>
      </c>
      <c r="CB540">
        <f t="shared" si="107"/>
        <v>722094682</v>
      </c>
      <c r="CD540">
        <f t="shared" si="108"/>
        <v>14740048</v>
      </c>
      <c r="CE540">
        <f t="shared" si="108"/>
        <v>33635000</v>
      </c>
      <c r="CF540">
        <f t="shared" si="108"/>
        <v>722094682</v>
      </c>
      <c r="CH540" t="str">
        <f t="shared" si="110"/>
        <v>{{5,1,1,14740048,0}|</v>
      </c>
      <c r="CI540" t="str">
        <f t="shared" si="110"/>
        <v>{5,1,2,33635000,0}|</v>
      </c>
      <c r="CJ540" t="str">
        <f t="shared" si="110"/>
        <v>{5,1,3,722094682,3}}</v>
      </c>
      <c r="CK540" t="str">
        <f t="shared" si="110"/>
        <v/>
      </c>
      <c r="CL540" t="str">
        <f t="shared" si="110"/>
        <v>{{5,1,1,14740048,0}|</v>
      </c>
      <c r="CM540" t="str">
        <f t="shared" si="110"/>
        <v>{5,1,2,33635000,0}|</v>
      </c>
      <c r="CN540" t="str">
        <f t="shared" si="110"/>
        <v>{5,1,3,722094682,3}}</v>
      </c>
      <c r="CO540" t="str">
        <f t="shared" si="110"/>
        <v/>
      </c>
      <c r="CP540" t="str">
        <f t="shared" si="110"/>
        <v>{{5,1,1,14740048,0}|</v>
      </c>
      <c r="CQ540" t="str">
        <f t="shared" si="110"/>
        <v>{5,1,2,33635000,0}|</v>
      </c>
      <c r="CR540" t="str">
        <f t="shared" si="110"/>
        <v>{5,1,3,722094682,3}}</v>
      </c>
      <c r="CS540" t="str">
        <f t="shared" si="110"/>
        <v/>
      </c>
      <c r="CT540" t="str">
        <f t="shared" si="110"/>
        <v>{{5,1,1,14740048,0}|</v>
      </c>
      <c r="CU540" t="str">
        <f t="shared" si="110"/>
        <v>{5,1,2,33635000,0}|</v>
      </c>
      <c r="CV540" t="str">
        <f t="shared" si="110"/>
        <v>{5,1,3,722094682,3}}</v>
      </c>
    </row>
    <row r="541" spans="50:100" x14ac:dyDescent="0.15">
      <c r="AX541">
        <v>535</v>
      </c>
      <c r="AZ541">
        <f t="shared" si="109"/>
        <v>1</v>
      </c>
      <c r="BA541">
        <f t="shared" si="109"/>
        <v>0.75</v>
      </c>
      <c r="BB541">
        <f t="shared" si="109"/>
        <v>0.75</v>
      </c>
      <c r="BC541">
        <f t="shared" si="109"/>
        <v>3</v>
      </c>
      <c r="BE541">
        <v>500</v>
      </c>
      <c r="BF541">
        <v>500</v>
      </c>
      <c r="BG541">
        <v>500</v>
      </c>
      <c r="BH541">
        <v>500</v>
      </c>
      <c r="BN541">
        <f>'sheet1 (2)'!Y540</f>
        <v>226141118</v>
      </c>
      <c r="BO541">
        <f>'sheet1 (2)'!Z540</f>
        <v>369600000</v>
      </c>
      <c r="BP541">
        <f>'sheet1 (2)'!AA540</f>
        <v>7934776118</v>
      </c>
      <c r="BR541">
        <f t="shared" si="105"/>
        <v>22614111</v>
      </c>
      <c r="BS541">
        <f t="shared" si="105"/>
        <v>36960000</v>
      </c>
      <c r="BT541">
        <f t="shared" si="105"/>
        <v>793477611</v>
      </c>
      <c r="BV541">
        <f t="shared" si="106"/>
        <v>22614111</v>
      </c>
      <c r="BW541">
        <f t="shared" si="106"/>
        <v>36960000</v>
      </c>
      <c r="BX541">
        <f t="shared" si="106"/>
        <v>793477611</v>
      </c>
      <c r="BZ541">
        <f t="shared" si="107"/>
        <v>22614111</v>
      </c>
      <c r="CA541">
        <f t="shared" si="107"/>
        <v>36960000</v>
      </c>
      <c r="CB541">
        <f t="shared" si="107"/>
        <v>793477611</v>
      </c>
      <c r="CD541">
        <f t="shared" si="108"/>
        <v>22614111</v>
      </c>
      <c r="CE541">
        <f t="shared" si="108"/>
        <v>36960000</v>
      </c>
      <c r="CF541">
        <f t="shared" si="108"/>
        <v>793477611</v>
      </c>
      <c r="CH541" t="str">
        <f t="shared" si="110"/>
        <v>{{5,1,1,22614111,0}|</v>
      </c>
      <c r="CI541" t="str">
        <f t="shared" si="110"/>
        <v>{5,1,2,36960000,0}|</v>
      </c>
      <c r="CJ541" t="str">
        <f t="shared" si="110"/>
        <v>{5,1,3,793477611,3}}</v>
      </c>
      <c r="CK541" t="str">
        <f t="shared" si="110"/>
        <v/>
      </c>
      <c r="CL541" t="str">
        <f t="shared" si="110"/>
        <v>{{5,1,1,22614111,0}|</v>
      </c>
      <c r="CM541" t="str">
        <f t="shared" si="110"/>
        <v>{5,1,2,36960000,0}|</v>
      </c>
      <c r="CN541" t="str">
        <f t="shared" si="110"/>
        <v>{5,1,3,793477611,3}}</v>
      </c>
      <c r="CO541" t="str">
        <f t="shared" si="110"/>
        <v/>
      </c>
      <c r="CP541" t="str">
        <f t="shared" si="110"/>
        <v>{{5,1,1,22614111,0}|</v>
      </c>
      <c r="CQ541" t="str">
        <f t="shared" si="110"/>
        <v>{5,1,2,36960000,0}|</v>
      </c>
      <c r="CR541" t="str">
        <f t="shared" si="110"/>
        <v>{5,1,3,793477611,3}}</v>
      </c>
      <c r="CS541" t="str">
        <f t="shared" si="110"/>
        <v/>
      </c>
      <c r="CT541" t="str">
        <f t="shared" si="110"/>
        <v>{{5,1,1,22614111,0}|</v>
      </c>
      <c r="CU541" t="str">
        <f t="shared" si="110"/>
        <v>{5,1,2,36960000,0}|</v>
      </c>
      <c r="CV541" t="str">
        <f t="shared" si="110"/>
        <v>{5,1,3,793477611,3}}</v>
      </c>
    </row>
    <row r="542" spans="50:100" x14ac:dyDescent="0.15">
      <c r="AX542">
        <v>536</v>
      </c>
      <c r="AZ542">
        <f t="shared" si="109"/>
        <v>1</v>
      </c>
      <c r="BA542">
        <f t="shared" si="109"/>
        <v>0.75</v>
      </c>
      <c r="BB542">
        <f t="shared" si="109"/>
        <v>0.75</v>
      </c>
      <c r="BC542">
        <f t="shared" si="109"/>
        <v>3</v>
      </c>
      <c r="BE542">
        <v>500</v>
      </c>
      <c r="BF542">
        <v>500</v>
      </c>
      <c r="BG542">
        <v>500</v>
      </c>
      <c r="BH542">
        <v>500</v>
      </c>
      <c r="BN542">
        <f>'sheet1 (2)'!Y541</f>
        <v>384716</v>
      </c>
      <c r="BO542">
        <f>'sheet1 (2)'!Z541</f>
        <v>56000</v>
      </c>
      <c r="BP542">
        <f>'sheet1 (2)'!AA541</f>
        <v>1202238</v>
      </c>
      <c r="BR542">
        <f t="shared" si="105"/>
        <v>38471</v>
      </c>
      <c r="BS542">
        <f t="shared" si="105"/>
        <v>5600</v>
      </c>
      <c r="BT542">
        <f t="shared" si="105"/>
        <v>120223</v>
      </c>
      <c r="BV542">
        <f t="shared" si="106"/>
        <v>38471</v>
      </c>
      <c r="BW542">
        <f t="shared" si="106"/>
        <v>5600</v>
      </c>
      <c r="BX542">
        <f t="shared" si="106"/>
        <v>120223</v>
      </c>
      <c r="BZ542">
        <f t="shared" si="107"/>
        <v>38471</v>
      </c>
      <c r="CA542">
        <f t="shared" si="107"/>
        <v>5600</v>
      </c>
      <c r="CB542">
        <f t="shared" si="107"/>
        <v>120223</v>
      </c>
      <c r="CD542">
        <f t="shared" si="108"/>
        <v>38471</v>
      </c>
      <c r="CE542">
        <f t="shared" si="108"/>
        <v>5600</v>
      </c>
      <c r="CF542">
        <f t="shared" si="108"/>
        <v>120223</v>
      </c>
      <c r="CH542" t="str">
        <f t="shared" si="110"/>
        <v>{{5,1,1,38471,0}|</v>
      </c>
      <c r="CI542" t="str">
        <f t="shared" si="110"/>
        <v>{5,1,2,5600,0}|</v>
      </c>
      <c r="CJ542" t="str">
        <f t="shared" si="110"/>
        <v>{5,1,3,120223,3}}</v>
      </c>
      <c r="CK542" t="str">
        <f t="shared" si="110"/>
        <v/>
      </c>
      <c r="CL542" t="str">
        <f t="shared" si="110"/>
        <v>{{5,1,1,38471,0}|</v>
      </c>
      <c r="CM542" t="str">
        <f t="shared" si="110"/>
        <v>{5,1,2,5600,0}|</v>
      </c>
      <c r="CN542" t="str">
        <f t="shared" si="110"/>
        <v>{5,1,3,120223,3}}</v>
      </c>
      <c r="CO542" t="str">
        <f t="shared" si="110"/>
        <v/>
      </c>
      <c r="CP542" t="str">
        <f t="shared" si="110"/>
        <v>{{5,1,1,38471,0}|</v>
      </c>
      <c r="CQ542" t="str">
        <f t="shared" si="110"/>
        <v>{5,1,2,5600,0}|</v>
      </c>
      <c r="CR542" t="str">
        <f t="shared" si="110"/>
        <v>{5,1,3,120223,3}}</v>
      </c>
      <c r="CS542" t="str">
        <f t="shared" si="110"/>
        <v/>
      </c>
      <c r="CT542" t="str">
        <f t="shared" si="110"/>
        <v>{{5,1,1,38471,0}|</v>
      </c>
      <c r="CU542" t="str">
        <f t="shared" si="110"/>
        <v>{5,1,2,5600,0}|</v>
      </c>
      <c r="CV542" t="str">
        <f t="shared" si="110"/>
        <v>{5,1,3,120223,3}}</v>
      </c>
    </row>
    <row r="543" spans="50:100" x14ac:dyDescent="0.15">
      <c r="AX543">
        <v>537</v>
      </c>
      <c r="AZ543">
        <f t="shared" si="109"/>
        <v>1.375</v>
      </c>
      <c r="BA543">
        <f t="shared" si="109"/>
        <v>1.375</v>
      </c>
      <c r="BB543">
        <f t="shared" si="109"/>
        <v>0.45833333333333331</v>
      </c>
      <c r="BC543">
        <f t="shared" si="109"/>
        <v>2.75</v>
      </c>
      <c r="BE543">
        <v>500</v>
      </c>
      <c r="BF543">
        <v>500</v>
      </c>
      <c r="BG543">
        <v>500</v>
      </c>
      <c r="BH543">
        <v>500</v>
      </c>
      <c r="BN543">
        <f>'sheet1 (2)'!Y542</f>
        <v>3125820</v>
      </c>
      <c r="BO543">
        <f>'sheet1 (2)'!Z542</f>
        <v>4480000</v>
      </c>
      <c r="BP543">
        <f>'sheet1 (2)'!AA542</f>
        <v>96179104</v>
      </c>
      <c r="BR543">
        <f t="shared" si="105"/>
        <v>312582</v>
      </c>
      <c r="BS543">
        <f t="shared" si="105"/>
        <v>448000</v>
      </c>
      <c r="BT543">
        <f t="shared" si="105"/>
        <v>9617910</v>
      </c>
      <c r="BV543">
        <f t="shared" si="106"/>
        <v>312582</v>
      </c>
      <c r="BW543">
        <f t="shared" si="106"/>
        <v>448000</v>
      </c>
      <c r="BX543">
        <f t="shared" si="106"/>
        <v>9617910</v>
      </c>
      <c r="BZ543">
        <f t="shared" si="107"/>
        <v>312582</v>
      </c>
      <c r="CA543">
        <f t="shared" si="107"/>
        <v>448000</v>
      </c>
      <c r="CB543">
        <f t="shared" si="107"/>
        <v>9617910</v>
      </c>
      <c r="CD543">
        <f t="shared" si="108"/>
        <v>312582</v>
      </c>
      <c r="CE543">
        <f t="shared" si="108"/>
        <v>448000</v>
      </c>
      <c r="CF543">
        <f t="shared" si="108"/>
        <v>9617910</v>
      </c>
      <c r="CH543" t="str">
        <f t="shared" si="110"/>
        <v>{{5,1,1,312582,0}|</v>
      </c>
      <c r="CI543" t="str">
        <f t="shared" si="110"/>
        <v>{5,1,2,448000,0}|</v>
      </c>
      <c r="CJ543" t="str">
        <f t="shared" si="110"/>
        <v>{5,1,3,9617910,3}}</v>
      </c>
      <c r="CK543" t="str">
        <f t="shared" si="110"/>
        <v/>
      </c>
      <c r="CL543" t="str">
        <f t="shared" si="110"/>
        <v>{{5,1,1,312582,0}|</v>
      </c>
      <c r="CM543" t="str">
        <f t="shared" si="110"/>
        <v>{5,1,2,448000,0}|</v>
      </c>
      <c r="CN543" t="str">
        <f t="shared" si="110"/>
        <v>{5,1,3,9617910,3}}</v>
      </c>
      <c r="CO543" t="str">
        <f t="shared" si="110"/>
        <v/>
      </c>
      <c r="CP543" t="str">
        <f t="shared" si="110"/>
        <v>{{5,1,1,312582,0}|</v>
      </c>
      <c r="CQ543" t="str">
        <f t="shared" si="110"/>
        <v>{5,1,2,448000,0}|</v>
      </c>
      <c r="CR543" t="str">
        <f t="shared" si="110"/>
        <v>{5,1,3,9617910,3}}</v>
      </c>
      <c r="CS543" t="str">
        <f t="shared" si="110"/>
        <v/>
      </c>
      <c r="CT543" t="str">
        <f t="shared" si="110"/>
        <v>{{5,1,1,312582,0}|</v>
      </c>
      <c r="CU543" t="str">
        <f t="shared" si="110"/>
        <v>{5,1,2,448000,0}|</v>
      </c>
      <c r="CV543" t="str">
        <f t="shared" si="110"/>
        <v>{5,1,3,9617910,3}}</v>
      </c>
    </row>
    <row r="544" spans="50:100" x14ac:dyDescent="0.15">
      <c r="AX544">
        <v>538</v>
      </c>
      <c r="AZ544">
        <f t="shared" si="109"/>
        <v>0.91666666666666663</v>
      </c>
      <c r="BA544">
        <f t="shared" si="109"/>
        <v>0.91666666666666663</v>
      </c>
      <c r="BB544">
        <f t="shared" si="109"/>
        <v>0.55000000000000004</v>
      </c>
      <c r="BC544">
        <f t="shared" si="109"/>
        <v>0</v>
      </c>
      <c r="BE544">
        <v>500</v>
      </c>
      <c r="BF544">
        <v>500</v>
      </c>
      <c r="BG544">
        <v>500</v>
      </c>
      <c r="BH544">
        <v>500</v>
      </c>
      <c r="BN544">
        <f>'sheet1 (2)'!Y543</f>
        <v>3726940</v>
      </c>
      <c r="BO544">
        <f>'sheet1 (2)'!Z543</f>
        <v>5068000</v>
      </c>
      <c r="BP544">
        <f>'sheet1 (2)'!AA543</f>
        <v>108802611</v>
      </c>
      <c r="BR544">
        <f t="shared" si="105"/>
        <v>372694</v>
      </c>
      <c r="BS544">
        <f t="shared" si="105"/>
        <v>506800</v>
      </c>
      <c r="BT544">
        <f t="shared" si="105"/>
        <v>10880261</v>
      </c>
      <c r="BV544">
        <f t="shared" si="106"/>
        <v>372694</v>
      </c>
      <c r="BW544">
        <f t="shared" si="106"/>
        <v>506800</v>
      </c>
      <c r="BX544">
        <f t="shared" si="106"/>
        <v>10880261</v>
      </c>
      <c r="BZ544">
        <f t="shared" si="107"/>
        <v>372694</v>
      </c>
      <c r="CA544">
        <f t="shared" si="107"/>
        <v>506800</v>
      </c>
      <c r="CB544">
        <f t="shared" si="107"/>
        <v>10880261</v>
      </c>
      <c r="CD544">
        <f t="shared" si="108"/>
        <v>372694</v>
      </c>
      <c r="CE544">
        <f t="shared" si="108"/>
        <v>506800</v>
      </c>
      <c r="CF544">
        <f t="shared" si="108"/>
        <v>10880261</v>
      </c>
      <c r="CH544" t="str">
        <f t="shared" si="110"/>
        <v>{{5,1,1,372694,0}|</v>
      </c>
      <c r="CI544" t="str">
        <f t="shared" si="110"/>
        <v>{5,1,2,506800,0}|</v>
      </c>
      <c r="CJ544" t="str">
        <f t="shared" si="110"/>
        <v>{5,1,3,10880261,3}}</v>
      </c>
      <c r="CK544" t="str">
        <f t="shared" si="110"/>
        <v/>
      </c>
      <c r="CL544" t="str">
        <f t="shared" si="110"/>
        <v>{{5,1,1,372694,0}|</v>
      </c>
      <c r="CM544" t="str">
        <f t="shared" si="110"/>
        <v>{5,1,2,506800,0}|</v>
      </c>
      <c r="CN544" t="str">
        <f t="shared" si="110"/>
        <v>{5,1,3,10880261,3}}</v>
      </c>
      <c r="CO544" t="str">
        <f t="shared" si="110"/>
        <v/>
      </c>
      <c r="CP544" t="str">
        <f t="shared" si="110"/>
        <v>{{5,1,1,372694,0}|</v>
      </c>
      <c r="CQ544" t="str">
        <f t="shared" si="110"/>
        <v>{5,1,2,506800,0}|</v>
      </c>
      <c r="CR544" t="str">
        <f t="shared" si="110"/>
        <v>{5,1,3,10880261,3}}</v>
      </c>
      <c r="CS544" t="str">
        <f t="shared" si="110"/>
        <v/>
      </c>
      <c r="CT544" t="str">
        <f t="shared" si="110"/>
        <v>{{5,1,1,372694,0}|</v>
      </c>
      <c r="CU544" t="str">
        <f t="shared" si="110"/>
        <v>{5,1,2,506800,0}|</v>
      </c>
      <c r="CV544" t="str">
        <f t="shared" si="110"/>
        <v>{5,1,3,10880261,3}}</v>
      </c>
    </row>
    <row r="545" spans="50:100" x14ac:dyDescent="0.15">
      <c r="AX545">
        <v>539</v>
      </c>
      <c r="AZ545">
        <f t="shared" si="109"/>
        <v>0.75</v>
      </c>
      <c r="BA545">
        <f t="shared" si="109"/>
        <v>0.5</v>
      </c>
      <c r="BB545">
        <f t="shared" si="109"/>
        <v>3</v>
      </c>
      <c r="BC545">
        <f t="shared" si="109"/>
        <v>3</v>
      </c>
      <c r="BE545">
        <v>500</v>
      </c>
      <c r="BF545">
        <v>500</v>
      </c>
      <c r="BG545">
        <v>500</v>
      </c>
      <c r="BH545">
        <v>500</v>
      </c>
      <c r="BN545">
        <f>'sheet1 (2)'!Y544</f>
        <v>6131417</v>
      </c>
      <c r="BO545">
        <f>'sheet1 (2)'!Z544</f>
        <v>7952000</v>
      </c>
      <c r="BP545">
        <f>'sheet1 (2)'!AA544</f>
        <v>170717910</v>
      </c>
      <c r="BR545">
        <f t="shared" si="105"/>
        <v>613141</v>
      </c>
      <c r="BS545">
        <f t="shared" si="105"/>
        <v>795200</v>
      </c>
      <c r="BT545">
        <f t="shared" si="105"/>
        <v>17071791</v>
      </c>
      <c r="BV545">
        <f t="shared" si="106"/>
        <v>613141</v>
      </c>
      <c r="BW545">
        <f t="shared" si="106"/>
        <v>795200</v>
      </c>
      <c r="BX545">
        <f t="shared" si="106"/>
        <v>17071791</v>
      </c>
      <c r="BZ545">
        <f t="shared" si="107"/>
        <v>613141</v>
      </c>
      <c r="CA545">
        <f t="shared" si="107"/>
        <v>795200</v>
      </c>
      <c r="CB545">
        <f t="shared" si="107"/>
        <v>17071791</v>
      </c>
      <c r="CD545">
        <f t="shared" si="108"/>
        <v>613141</v>
      </c>
      <c r="CE545">
        <f t="shared" si="108"/>
        <v>795200</v>
      </c>
      <c r="CF545">
        <f t="shared" si="108"/>
        <v>17071791</v>
      </c>
      <c r="CH545" t="str">
        <f t="shared" si="110"/>
        <v>{{5,1,1,613141,0}|</v>
      </c>
      <c r="CI545" t="str">
        <f t="shared" si="110"/>
        <v>{5,1,2,795200,0}|</v>
      </c>
      <c r="CJ545" t="str">
        <f t="shared" si="110"/>
        <v>{5,1,3,17071791,3}}</v>
      </c>
      <c r="CK545" t="str">
        <f t="shared" si="110"/>
        <v/>
      </c>
      <c r="CL545" t="str">
        <f t="shared" si="110"/>
        <v>{{5,1,1,613141,0}|</v>
      </c>
      <c r="CM545" t="str">
        <f t="shared" si="110"/>
        <v>{5,1,2,795200,0}|</v>
      </c>
      <c r="CN545" t="str">
        <f t="shared" si="110"/>
        <v>{5,1,3,17071791,3}}</v>
      </c>
      <c r="CO545" t="str">
        <f t="shared" si="110"/>
        <v/>
      </c>
      <c r="CP545" t="str">
        <f t="shared" si="110"/>
        <v>{{5,1,1,613141,0}|</v>
      </c>
      <c r="CQ545" t="str">
        <f t="shared" si="110"/>
        <v>{5,1,2,795200,0}|</v>
      </c>
      <c r="CR545" t="str">
        <f t="shared" si="110"/>
        <v>{5,1,3,17071791,3}}</v>
      </c>
      <c r="CS545" t="str">
        <f t="shared" si="110"/>
        <v/>
      </c>
      <c r="CT545" t="str">
        <f t="shared" si="110"/>
        <v>{{5,1,1,613141,0}|</v>
      </c>
      <c r="CU545" t="str">
        <f t="shared" si="110"/>
        <v>{5,1,2,795200,0}|</v>
      </c>
      <c r="CV545" t="str">
        <f t="shared" si="110"/>
        <v>{5,1,3,17071791,3}}</v>
      </c>
    </row>
    <row r="546" spans="50:100" x14ac:dyDescent="0.15">
      <c r="AX546">
        <v>540</v>
      </c>
      <c r="AZ546">
        <f t="shared" si="109"/>
        <v>1</v>
      </c>
      <c r="BA546">
        <f t="shared" si="109"/>
        <v>1.5</v>
      </c>
      <c r="BB546">
        <f t="shared" si="109"/>
        <v>0.75</v>
      </c>
      <c r="BC546">
        <f t="shared" si="109"/>
        <v>1</v>
      </c>
      <c r="BE546">
        <v>500</v>
      </c>
      <c r="BF546">
        <v>500</v>
      </c>
      <c r="BG546">
        <v>500</v>
      </c>
      <c r="BH546">
        <v>500</v>
      </c>
      <c r="BN546">
        <f>'sheet1 (2)'!Y545</f>
        <v>9738134</v>
      </c>
      <c r="BO546">
        <f>'sheet1 (2)'!Z545</f>
        <v>10696000</v>
      </c>
      <c r="BP546">
        <f>'sheet1 (2)'!AA545</f>
        <v>229627611</v>
      </c>
      <c r="BR546">
        <f t="shared" si="105"/>
        <v>973813</v>
      </c>
      <c r="BS546">
        <f t="shared" si="105"/>
        <v>1069600</v>
      </c>
      <c r="BT546">
        <f t="shared" si="105"/>
        <v>22962761</v>
      </c>
      <c r="BV546">
        <f t="shared" si="106"/>
        <v>973813</v>
      </c>
      <c r="BW546">
        <f t="shared" si="106"/>
        <v>1069600</v>
      </c>
      <c r="BX546">
        <f t="shared" si="106"/>
        <v>22962761</v>
      </c>
      <c r="BZ546">
        <f t="shared" si="107"/>
        <v>973813</v>
      </c>
      <c r="CA546">
        <f t="shared" si="107"/>
        <v>1069600</v>
      </c>
      <c r="CB546">
        <f t="shared" si="107"/>
        <v>22962761</v>
      </c>
      <c r="CD546">
        <f t="shared" si="108"/>
        <v>973813</v>
      </c>
      <c r="CE546">
        <f t="shared" si="108"/>
        <v>1069600</v>
      </c>
      <c r="CF546">
        <f t="shared" si="108"/>
        <v>22962761</v>
      </c>
      <c r="CH546" t="str">
        <f t="shared" si="110"/>
        <v>{{5,1,1,973813,0}|</v>
      </c>
      <c r="CI546" t="str">
        <f t="shared" si="110"/>
        <v>{5,1,2,1069600,0}|</v>
      </c>
      <c r="CJ546" t="str">
        <f t="shared" si="110"/>
        <v>{5,1,3,22962761,3}}</v>
      </c>
      <c r="CK546" t="str">
        <f t="shared" si="110"/>
        <v/>
      </c>
      <c r="CL546" t="str">
        <f t="shared" si="110"/>
        <v>{{5,1,1,973813,0}|</v>
      </c>
      <c r="CM546" t="str">
        <f t="shared" si="110"/>
        <v>{5,1,2,1069600,0}|</v>
      </c>
      <c r="CN546" t="str">
        <f t="shared" si="110"/>
        <v>{5,1,3,22962761,3}}</v>
      </c>
      <c r="CO546" t="str">
        <f t="shared" si="110"/>
        <v/>
      </c>
      <c r="CP546" t="str">
        <f t="shared" si="110"/>
        <v>{{5,1,1,973813,0}|</v>
      </c>
      <c r="CQ546" t="str">
        <f t="shared" si="110"/>
        <v>{5,1,2,1069600,0}|</v>
      </c>
      <c r="CR546" t="str">
        <f t="shared" si="110"/>
        <v>{5,1,3,22962761,3}}</v>
      </c>
      <c r="CS546" t="str">
        <f t="shared" si="110"/>
        <v/>
      </c>
      <c r="CT546" t="str">
        <f t="shared" si="110"/>
        <v>{{5,1,1,973813,0}|</v>
      </c>
      <c r="CU546" t="str">
        <f t="shared" si="110"/>
        <v>{5,1,2,1069600,0}|</v>
      </c>
      <c r="CV546" t="str">
        <f t="shared" si="110"/>
        <v>{5,1,3,22962761,3}}</v>
      </c>
    </row>
    <row r="547" spans="50:100" x14ac:dyDescent="0.15">
      <c r="AX547">
        <v>541</v>
      </c>
      <c r="AZ547">
        <f t="shared" si="109"/>
        <v>1.5</v>
      </c>
      <c r="BA547">
        <f t="shared" si="109"/>
        <v>0.75</v>
      </c>
      <c r="BB547">
        <f t="shared" si="109"/>
        <v>1</v>
      </c>
      <c r="BC547">
        <f t="shared" si="109"/>
        <v>1</v>
      </c>
      <c r="BE547">
        <v>500</v>
      </c>
      <c r="BF547">
        <v>500</v>
      </c>
      <c r="BG547">
        <v>500</v>
      </c>
      <c r="BH547">
        <v>500</v>
      </c>
      <c r="BN547">
        <f>'sheet1 (2)'!Y546</f>
        <v>6762591</v>
      </c>
      <c r="BO547">
        <f>'sheet1 (2)'!Z546</f>
        <v>2520000</v>
      </c>
      <c r="BP547">
        <f>'sheet1 (2)'!AA546</f>
        <v>54100746</v>
      </c>
      <c r="BR547">
        <f t="shared" si="105"/>
        <v>676259</v>
      </c>
      <c r="BS547">
        <f t="shared" si="105"/>
        <v>252000</v>
      </c>
      <c r="BT547">
        <f t="shared" si="105"/>
        <v>5410074</v>
      </c>
      <c r="BV547">
        <f t="shared" si="106"/>
        <v>676259</v>
      </c>
      <c r="BW547">
        <f t="shared" si="106"/>
        <v>252000</v>
      </c>
      <c r="BX547">
        <f t="shared" si="106"/>
        <v>5410074</v>
      </c>
      <c r="BZ547">
        <f t="shared" si="107"/>
        <v>676259</v>
      </c>
      <c r="CA547">
        <f t="shared" si="107"/>
        <v>252000</v>
      </c>
      <c r="CB547">
        <f t="shared" si="107"/>
        <v>5410074</v>
      </c>
      <c r="CD547">
        <f t="shared" si="108"/>
        <v>676259</v>
      </c>
      <c r="CE547">
        <f t="shared" si="108"/>
        <v>252000</v>
      </c>
      <c r="CF547">
        <f t="shared" si="108"/>
        <v>5410074</v>
      </c>
      <c r="CH547" t="str">
        <f t="shared" si="110"/>
        <v>{{5,1,1,676259,0}|</v>
      </c>
      <c r="CI547" t="str">
        <f t="shared" si="110"/>
        <v>{5,1,2,252000,0}|</v>
      </c>
      <c r="CJ547" t="str">
        <f t="shared" si="110"/>
        <v>{5,1,3,5410074,3}}</v>
      </c>
      <c r="CK547" t="str">
        <f t="shared" si="110"/>
        <v/>
      </c>
      <c r="CL547" t="str">
        <f t="shared" si="110"/>
        <v>{{5,1,1,676259,0}|</v>
      </c>
      <c r="CM547" t="str">
        <f t="shared" si="110"/>
        <v>{5,1,2,252000,0}|</v>
      </c>
      <c r="CN547" t="str">
        <f t="shared" si="110"/>
        <v>{5,1,3,5410074,3}}</v>
      </c>
      <c r="CO547" t="str">
        <f t="shared" si="110"/>
        <v/>
      </c>
      <c r="CP547" t="str">
        <f t="shared" si="110"/>
        <v>{{5,1,1,676259,0}|</v>
      </c>
      <c r="CQ547" t="str">
        <f t="shared" si="110"/>
        <v>{5,1,2,252000,0}|</v>
      </c>
      <c r="CR547" t="str">
        <f t="shared" si="110"/>
        <v>{5,1,3,5410074,3}}</v>
      </c>
      <c r="CS547" t="str">
        <f t="shared" si="110"/>
        <v/>
      </c>
      <c r="CT547" t="str">
        <f t="shared" si="110"/>
        <v>{{5,1,1,676259,0}|</v>
      </c>
      <c r="CU547" t="str">
        <f t="shared" si="110"/>
        <v>{5,1,2,252000,0}|</v>
      </c>
      <c r="CV547" t="str">
        <f t="shared" si="110"/>
        <v>{5,1,3,5410074,3}}</v>
      </c>
    </row>
    <row r="548" spans="50:100" x14ac:dyDescent="0.15">
      <c r="AX548">
        <v>542</v>
      </c>
      <c r="AZ548">
        <f t="shared" ref="AZ548:BC563" si="111">AZ488</f>
        <v>1.5</v>
      </c>
      <c r="BA548">
        <f t="shared" si="111"/>
        <v>0.75</v>
      </c>
      <c r="BB548">
        <f t="shared" si="111"/>
        <v>1</v>
      </c>
      <c r="BC548">
        <f t="shared" si="111"/>
        <v>1</v>
      </c>
      <c r="BE548">
        <v>500</v>
      </c>
      <c r="BF548">
        <v>500</v>
      </c>
      <c r="BG548">
        <v>500</v>
      </c>
      <c r="BH548">
        <v>500</v>
      </c>
      <c r="BN548">
        <f>'sheet1 (2)'!Y547</f>
        <v>8791371</v>
      </c>
      <c r="BO548">
        <f>'sheet1 (2)'!Z547</f>
        <v>2520000</v>
      </c>
      <c r="BP548">
        <f>'sheet1 (2)'!AA547</f>
        <v>54100746</v>
      </c>
      <c r="BR548">
        <f t="shared" si="105"/>
        <v>879137</v>
      </c>
      <c r="BS548">
        <f t="shared" si="105"/>
        <v>252000</v>
      </c>
      <c r="BT548">
        <f t="shared" si="105"/>
        <v>5410074</v>
      </c>
      <c r="BV548">
        <f t="shared" si="106"/>
        <v>879137</v>
      </c>
      <c r="BW548">
        <f t="shared" si="106"/>
        <v>252000</v>
      </c>
      <c r="BX548">
        <f t="shared" si="106"/>
        <v>5410074</v>
      </c>
      <c r="BZ548">
        <f t="shared" si="107"/>
        <v>879137</v>
      </c>
      <c r="CA548">
        <f t="shared" si="107"/>
        <v>252000</v>
      </c>
      <c r="CB548">
        <f t="shared" si="107"/>
        <v>5410074</v>
      </c>
      <c r="CD548">
        <f t="shared" si="108"/>
        <v>879137</v>
      </c>
      <c r="CE548">
        <f t="shared" si="108"/>
        <v>252000</v>
      </c>
      <c r="CF548">
        <f t="shared" si="108"/>
        <v>5410074</v>
      </c>
      <c r="CH548" t="str">
        <f t="shared" si="110"/>
        <v>{{5,1,1,879137,0}|</v>
      </c>
      <c r="CI548" t="str">
        <f t="shared" si="110"/>
        <v>{5,1,2,252000,0}|</v>
      </c>
      <c r="CJ548" t="str">
        <f t="shared" si="110"/>
        <v>{5,1,3,5410074,3}}</v>
      </c>
      <c r="CK548" t="str">
        <f t="shared" si="110"/>
        <v/>
      </c>
      <c r="CL548" t="str">
        <f t="shared" si="110"/>
        <v>{{5,1,1,879137,0}|</v>
      </c>
      <c r="CM548" t="str">
        <f t="shared" si="110"/>
        <v>{5,1,2,252000,0}|</v>
      </c>
      <c r="CN548" t="str">
        <f t="shared" si="110"/>
        <v>{5,1,3,5410074,3}}</v>
      </c>
      <c r="CO548" t="str">
        <f t="shared" si="110"/>
        <v/>
      </c>
      <c r="CP548" t="str">
        <f t="shared" si="110"/>
        <v>{{5,1,1,879137,0}|</v>
      </c>
      <c r="CQ548" t="str">
        <f t="shared" si="110"/>
        <v>{5,1,2,252000,0}|</v>
      </c>
      <c r="CR548" t="str">
        <f t="shared" si="110"/>
        <v>{5,1,3,5410074,3}}</v>
      </c>
      <c r="CS548" t="str">
        <f t="shared" si="110"/>
        <v/>
      </c>
      <c r="CT548" t="str">
        <f t="shared" si="110"/>
        <v>{{5,1,1,879137,0}|</v>
      </c>
      <c r="CU548" t="str">
        <f t="shared" si="110"/>
        <v>{5,1,2,252000,0}|</v>
      </c>
      <c r="CV548" t="str">
        <f t="shared" si="110"/>
        <v>{5,1,3,5410074,3}}</v>
      </c>
    </row>
    <row r="549" spans="50:100" x14ac:dyDescent="0.15">
      <c r="AX549">
        <v>543</v>
      </c>
      <c r="AZ549">
        <f t="shared" si="111"/>
        <v>3</v>
      </c>
      <c r="BA549">
        <f t="shared" si="111"/>
        <v>0.75</v>
      </c>
      <c r="BB549">
        <f t="shared" si="111"/>
        <v>1.5</v>
      </c>
      <c r="BC549">
        <f t="shared" si="111"/>
        <v>0.6</v>
      </c>
      <c r="BE549">
        <v>500</v>
      </c>
      <c r="BF549">
        <v>500</v>
      </c>
      <c r="BG549">
        <v>500</v>
      </c>
      <c r="BH549">
        <v>500</v>
      </c>
      <c r="BN549">
        <f>'sheet1 (2)'!Y548</f>
        <v>27266774</v>
      </c>
      <c r="BO549">
        <f>'sheet1 (2)'!Z548</f>
        <v>4082400</v>
      </c>
      <c r="BP549">
        <f>'sheet1 (2)'!AA548</f>
        <v>87643208</v>
      </c>
      <c r="BR549">
        <f t="shared" si="105"/>
        <v>2726677</v>
      </c>
      <c r="BS549">
        <f t="shared" si="105"/>
        <v>408240</v>
      </c>
      <c r="BT549">
        <f t="shared" si="105"/>
        <v>8764320</v>
      </c>
      <c r="BV549">
        <f t="shared" si="106"/>
        <v>2726677</v>
      </c>
      <c r="BW549">
        <f t="shared" si="106"/>
        <v>408240</v>
      </c>
      <c r="BX549">
        <f t="shared" si="106"/>
        <v>8764320</v>
      </c>
      <c r="BZ549">
        <f t="shared" si="107"/>
        <v>2726677</v>
      </c>
      <c r="CA549">
        <f t="shared" si="107"/>
        <v>408240</v>
      </c>
      <c r="CB549">
        <f t="shared" si="107"/>
        <v>8764320</v>
      </c>
      <c r="CD549">
        <f t="shared" si="108"/>
        <v>2726677</v>
      </c>
      <c r="CE549">
        <f t="shared" si="108"/>
        <v>408240</v>
      </c>
      <c r="CF549">
        <f t="shared" si="108"/>
        <v>8764320</v>
      </c>
      <c r="CH549" t="str">
        <f t="shared" ref="CH549:CV565" si="112">BR$6&amp;BR549&amp;BR$5</f>
        <v>{{5,1,1,2726677,0}|</v>
      </c>
      <c r="CI549" t="str">
        <f t="shared" si="112"/>
        <v>{5,1,2,408240,0}|</v>
      </c>
      <c r="CJ549" t="str">
        <f t="shared" si="112"/>
        <v>{5,1,3,8764320,3}}</v>
      </c>
      <c r="CK549" t="str">
        <f t="shared" si="112"/>
        <v/>
      </c>
      <c r="CL549" t="str">
        <f t="shared" si="112"/>
        <v>{{5,1,1,2726677,0}|</v>
      </c>
      <c r="CM549" t="str">
        <f t="shared" si="112"/>
        <v>{5,1,2,408240,0}|</v>
      </c>
      <c r="CN549" t="str">
        <f t="shared" si="112"/>
        <v>{5,1,3,8764320,3}}</v>
      </c>
      <c r="CO549" t="str">
        <f t="shared" si="112"/>
        <v/>
      </c>
      <c r="CP549" t="str">
        <f t="shared" si="112"/>
        <v>{{5,1,1,2726677,0}|</v>
      </c>
      <c r="CQ549" t="str">
        <f t="shared" si="112"/>
        <v>{5,1,2,408240,0}|</v>
      </c>
      <c r="CR549" t="str">
        <f t="shared" si="112"/>
        <v>{5,1,3,8764320,3}}</v>
      </c>
      <c r="CS549" t="str">
        <f t="shared" si="112"/>
        <v/>
      </c>
      <c r="CT549" t="str">
        <f t="shared" si="112"/>
        <v>{{5,1,1,2726677,0}|</v>
      </c>
      <c r="CU549" t="str">
        <f t="shared" si="112"/>
        <v>{5,1,2,408240,0}|</v>
      </c>
      <c r="CV549" t="str">
        <f t="shared" si="112"/>
        <v>{5,1,3,8764320,3}}</v>
      </c>
    </row>
    <row r="550" spans="50:100" x14ac:dyDescent="0.15">
      <c r="AX550">
        <v>544</v>
      </c>
      <c r="AZ550">
        <f t="shared" si="111"/>
        <v>0</v>
      </c>
      <c r="BA550">
        <f t="shared" si="111"/>
        <v>0.6</v>
      </c>
      <c r="BB550">
        <f t="shared" si="111"/>
        <v>0.6</v>
      </c>
      <c r="BC550">
        <f t="shared" si="111"/>
        <v>1.5</v>
      </c>
      <c r="BE550">
        <v>500</v>
      </c>
      <c r="BF550">
        <v>500</v>
      </c>
      <c r="BG550">
        <v>500</v>
      </c>
      <c r="BH550">
        <v>500</v>
      </c>
      <c r="BN550">
        <f>'sheet1 (2)'!Y549</f>
        <v>43641267</v>
      </c>
      <c r="BO550">
        <f>'sheet1 (2)'!Z549</f>
        <v>5544000</v>
      </c>
      <c r="BP550">
        <f>'sheet1 (2)'!AA549</f>
        <v>119021641</v>
      </c>
      <c r="BR550">
        <f t="shared" si="105"/>
        <v>4364126</v>
      </c>
      <c r="BS550">
        <f t="shared" si="105"/>
        <v>554400</v>
      </c>
      <c r="BT550">
        <f t="shared" si="105"/>
        <v>11902164</v>
      </c>
      <c r="BV550">
        <f t="shared" si="106"/>
        <v>4364126</v>
      </c>
      <c r="BW550">
        <f t="shared" si="106"/>
        <v>554400</v>
      </c>
      <c r="BX550">
        <f t="shared" si="106"/>
        <v>11902164</v>
      </c>
      <c r="BZ550">
        <f t="shared" si="107"/>
        <v>4364126</v>
      </c>
      <c r="CA550">
        <f t="shared" si="107"/>
        <v>554400</v>
      </c>
      <c r="CB550">
        <f t="shared" si="107"/>
        <v>11902164</v>
      </c>
      <c r="CD550">
        <f t="shared" si="108"/>
        <v>4364126</v>
      </c>
      <c r="CE550">
        <f t="shared" si="108"/>
        <v>554400</v>
      </c>
      <c r="CF550">
        <f t="shared" si="108"/>
        <v>11902164</v>
      </c>
      <c r="CH550" t="str">
        <f t="shared" si="112"/>
        <v>{{5,1,1,4364126,0}|</v>
      </c>
      <c r="CI550" t="str">
        <f t="shared" si="112"/>
        <v>{5,1,2,554400,0}|</v>
      </c>
      <c r="CJ550" t="str">
        <f t="shared" si="112"/>
        <v>{5,1,3,11902164,3}}</v>
      </c>
      <c r="CK550" t="str">
        <f t="shared" si="112"/>
        <v/>
      </c>
      <c r="CL550" t="str">
        <f t="shared" si="112"/>
        <v>{{5,1,1,4364126,0}|</v>
      </c>
      <c r="CM550" t="str">
        <f t="shared" si="112"/>
        <v>{5,1,2,554400,0}|</v>
      </c>
      <c r="CN550" t="str">
        <f t="shared" si="112"/>
        <v>{5,1,3,11902164,3}}</v>
      </c>
      <c r="CO550" t="str">
        <f t="shared" si="112"/>
        <v/>
      </c>
      <c r="CP550" t="str">
        <f t="shared" si="112"/>
        <v>{{5,1,1,4364126,0}|</v>
      </c>
      <c r="CQ550" t="str">
        <f t="shared" si="112"/>
        <v>{5,1,2,554400,0}|</v>
      </c>
      <c r="CR550" t="str">
        <f t="shared" si="112"/>
        <v>{5,1,3,11902164,3}}</v>
      </c>
      <c r="CS550" t="str">
        <f t="shared" si="112"/>
        <v/>
      </c>
      <c r="CT550" t="str">
        <f t="shared" si="112"/>
        <v>{{5,1,1,4364126,0}|</v>
      </c>
      <c r="CU550" t="str">
        <f t="shared" si="112"/>
        <v>{5,1,2,554400,0}|</v>
      </c>
      <c r="CV550" t="str">
        <f t="shared" si="112"/>
        <v>{5,1,3,11902164,3}}</v>
      </c>
    </row>
    <row r="551" spans="50:100" x14ac:dyDescent="0.15">
      <c r="AX551">
        <v>545</v>
      </c>
      <c r="AZ551">
        <f t="shared" si="111"/>
        <v>1.5</v>
      </c>
      <c r="BA551">
        <f t="shared" si="111"/>
        <v>0.75</v>
      </c>
      <c r="BB551">
        <f t="shared" si="111"/>
        <v>0.75</v>
      </c>
      <c r="BC551">
        <f t="shared" si="111"/>
        <v>1.5</v>
      </c>
      <c r="BE551">
        <v>500</v>
      </c>
      <c r="BF551">
        <v>500</v>
      </c>
      <c r="BG551">
        <v>500</v>
      </c>
      <c r="BH551">
        <v>500</v>
      </c>
      <c r="BN551">
        <f>'sheet1 (2)'!Y550</f>
        <v>53860298</v>
      </c>
      <c r="BO551">
        <f>'sheet1 (2)'!Z550</f>
        <v>34496000</v>
      </c>
      <c r="BP551">
        <f>'sheet1 (2)'!AA550</f>
        <v>740579103</v>
      </c>
      <c r="BR551">
        <f t="shared" si="105"/>
        <v>5386029</v>
      </c>
      <c r="BS551">
        <f t="shared" si="105"/>
        <v>3449600</v>
      </c>
      <c r="BT551">
        <f t="shared" si="105"/>
        <v>74057910</v>
      </c>
      <c r="BV551">
        <f t="shared" si="106"/>
        <v>5386029</v>
      </c>
      <c r="BW551">
        <f t="shared" si="106"/>
        <v>3449600</v>
      </c>
      <c r="BX551">
        <f t="shared" si="106"/>
        <v>74057910</v>
      </c>
      <c r="BZ551">
        <f t="shared" si="107"/>
        <v>5386029</v>
      </c>
      <c r="CA551">
        <f t="shared" si="107"/>
        <v>3449600</v>
      </c>
      <c r="CB551">
        <f t="shared" si="107"/>
        <v>74057910</v>
      </c>
      <c r="CD551">
        <f t="shared" si="108"/>
        <v>5386029</v>
      </c>
      <c r="CE551">
        <f t="shared" si="108"/>
        <v>3449600</v>
      </c>
      <c r="CF551">
        <f t="shared" si="108"/>
        <v>74057910</v>
      </c>
      <c r="CH551" t="str">
        <f t="shared" si="112"/>
        <v>{{5,1,1,5386029,0}|</v>
      </c>
      <c r="CI551" t="str">
        <f t="shared" si="112"/>
        <v>{5,1,2,3449600,0}|</v>
      </c>
      <c r="CJ551" t="str">
        <f t="shared" si="112"/>
        <v>{5,1,3,74057910,3}}</v>
      </c>
      <c r="CK551" t="str">
        <f t="shared" si="112"/>
        <v/>
      </c>
      <c r="CL551" t="str">
        <f t="shared" si="112"/>
        <v>{{5,1,1,5386029,0}|</v>
      </c>
      <c r="CM551" t="str">
        <f t="shared" si="112"/>
        <v>{5,1,2,3449600,0}|</v>
      </c>
      <c r="CN551" t="str">
        <f t="shared" si="112"/>
        <v>{5,1,3,74057910,3}}</v>
      </c>
      <c r="CO551" t="str">
        <f t="shared" si="112"/>
        <v/>
      </c>
      <c r="CP551" t="str">
        <f t="shared" si="112"/>
        <v>{{5,1,1,5386029,0}|</v>
      </c>
      <c r="CQ551" t="str">
        <f t="shared" si="112"/>
        <v>{5,1,2,3449600,0}|</v>
      </c>
      <c r="CR551" t="str">
        <f t="shared" si="112"/>
        <v>{5,1,3,74057910,3}}</v>
      </c>
      <c r="CS551" t="str">
        <f t="shared" si="112"/>
        <v/>
      </c>
      <c r="CT551" t="str">
        <f t="shared" si="112"/>
        <v>{{5,1,1,5386029,0}|</v>
      </c>
      <c r="CU551" t="str">
        <f t="shared" si="112"/>
        <v>{5,1,2,3449600,0}|</v>
      </c>
      <c r="CV551" t="str">
        <f t="shared" si="112"/>
        <v>{5,1,3,74057910,3}}</v>
      </c>
    </row>
    <row r="552" spans="50:100" x14ac:dyDescent="0.15">
      <c r="AX552">
        <v>546</v>
      </c>
      <c r="AZ552">
        <f t="shared" si="111"/>
        <v>1</v>
      </c>
      <c r="BA552">
        <f t="shared" si="111"/>
        <v>0.6</v>
      </c>
      <c r="BB552">
        <f t="shared" si="111"/>
        <v>1</v>
      </c>
      <c r="BC552">
        <f t="shared" si="111"/>
        <v>3</v>
      </c>
      <c r="BE552">
        <v>500</v>
      </c>
      <c r="BF552">
        <v>500</v>
      </c>
      <c r="BG552">
        <v>500</v>
      </c>
      <c r="BH552">
        <v>500</v>
      </c>
      <c r="BN552">
        <f>'sheet1 (2)'!Y551</f>
        <v>73577014</v>
      </c>
      <c r="BO552">
        <f>'sheet1 (2)'!Z551</f>
        <v>35700000</v>
      </c>
      <c r="BP552">
        <f>'sheet1 (2)'!AA551</f>
        <v>766427237</v>
      </c>
      <c r="BR552">
        <f t="shared" si="105"/>
        <v>7357701</v>
      </c>
      <c r="BS552">
        <f t="shared" si="105"/>
        <v>3570000</v>
      </c>
      <c r="BT552">
        <f t="shared" si="105"/>
        <v>76642723</v>
      </c>
      <c r="BV552">
        <f t="shared" si="106"/>
        <v>7357701</v>
      </c>
      <c r="BW552">
        <f t="shared" si="106"/>
        <v>3570000</v>
      </c>
      <c r="BX552">
        <f t="shared" si="106"/>
        <v>76642723</v>
      </c>
      <c r="BZ552">
        <f t="shared" si="107"/>
        <v>7357701</v>
      </c>
      <c r="CA552">
        <f t="shared" si="107"/>
        <v>3570000</v>
      </c>
      <c r="CB552">
        <f t="shared" si="107"/>
        <v>76642723</v>
      </c>
      <c r="CD552">
        <f t="shared" si="108"/>
        <v>7357701</v>
      </c>
      <c r="CE552">
        <f t="shared" si="108"/>
        <v>3570000</v>
      </c>
      <c r="CF552">
        <f t="shared" si="108"/>
        <v>76642723</v>
      </c>
      <c r="CH552" t="str">
        <f t="shared" si="112"/>
        <v>{{5,1,1,7357701,0}|</v>
      </c>
      <c r="CI552" t="str">
        <f t="shared" si="112"/>
        <v>{5,1,2,3570000,0}|</v>
      </c>
      <c r="CJ552" t="str">
        <f t="shared" si="112"/>
        <v>{5,1,3,76642723,3}}</v>
      </c>
      <c r="CK552" t="str">
        <f t="shared" si="112"/>
        <v/>
      </c>
      <c r="CL552" t="str">
        <f t="shared" si="112"/>
        <v>{{5,1,1,7357701,0}|</v>
      </c>
      <c r="CM552" t="str">
        <f t="shared" si="112"/>
        <v>{5,1,2,3570000,0}|</v>
      </c>
      <c r="CN552" t="str">
        <f t="shared" si="112"/>
        <v>{5,1,3,76642723,3}}</v>
      </c>
      <c r="CO552" t="str">
        <f t="shared" si="112"/>
        <v/>
      </c>
      <c r="CP552" t="str">
        <f t="shared" si="112"/>
        <v>{{5,1,1,7357701,0}|</v>
      </c>
      <c r="CQ552" t="str">
        <f t="shared" si="112"/>
        <v>{5,1,2,3570000,0}|</v>
      </c>
      <c r="CR552" t="str">
        <f t="shared" si="112"/>
        <v>{5,1,3,76642723,3}}</v>
      </c>
      <c r="CS552" t="str">
        <f t="shared" si="112"/>
        <v/>
      </c>
      <c r="CT552" t="str">
        <f t="shared" si="112"/>
        <v>{{5,1,1,7357701,0}|</v>
      </c>
      <c r="CU552" t="str">
        <f t="shared" si="112"/>
        <v>{5,1,2,3570000,0}|</v>
      </c>
      <c r="CV552" t="str">
        <f t="shared" si="112"/>
        <v>{5,1,3,76642723,3}}</v>
      </c>
    </row>
    <row r="553" spans="50:100" x14ac:dyDescent="0.15">
      <c r="AX553">
        <v>547</v>
      </c>
      <c r="AZ553">
        <f t="shared" si="111"/>
        <v>1</v>
      </c>
      <c r="BA553">
        <f t="shared" si="111"/>
        <v>0.5</v>
      </c>
      <c r="BB553">
        <f t="shared" si="111"/>
        <v>1.5</v>
      </c>
      <c r="BC553">
        <f t="shared" si="111"/>
        <v>3</v>
      </c>
      <c r="BE553">
        <v>500</v>
      </c>
      <c r="BF553">
        <v>500</v>
      </c>
      <c r="BG553">
        <v>500</v>
      </c>
      <c r="BH553">
        <v>500</v>
      </c>
      <c r="BN553">
        <f>'sheet1 (2)'!Y552</f>
        <v>166630297</v>
      </c>
      <c r="BO553">
        <f>'sheet1 (2)'!Z552</f>
        <v>221760000</v>
      </c>
      <c r="BP553">
        <f>'sheet1 (2)'!AA552</f>
        <v>4760865669</v>
      </c>
      <c r="BR553">
        <f t="shared" si="105"/>
        <v>16663029</v>
      </c>
      <c r="BS553">
        <f t="shared" si="105"/>
        <v>22176000</v>
      </c>
      <c r="BT553">
        <f t="shared" si="105"/>
        <v>476086566</v>
      </c>
      <c r="BV553">
        <f t="shared" si="106"/>
        <v>16663029</v>
      </c>
      <c r="BW553">
        <f t="shared" si="106"/>
        <v>22176000</v>
      </c>
      <c r="BX553">
        <f t="shared" si="106"/>
        <v>476086566</v>
      </c>
      <c r="BZ553">
        <f t="shared" si="107"/>
        <v>16663029</v>
      </c>
      <c r="CA553">
        <f t="shared" si="107"/>
        <v>22176000</v>
      </c>
      <c r="CB553">
        <f t="shared" si="107"/>
        <v>476086566</v>
      </c>
      <c r="CD553">
        <f t="shared" si="108"/>
        <v>16663029</v>
      </c>
      <c r="CE553">
        <f t="shared" si="108"/>
        <v>22176000</v>
      </c>
      <c r="CF553">
        <f t="shared" si="108"/>
        <v>476086566</v>
      </c>
      <c r="CH553" t="str">
        <f t="shared" si="112"/>
        <v>{{5,1,1,16663029,0}|</v>
      </c>
      <c r="CI553" t="str">
        <f t="shared" si="112"/>
        <v>{5,1,2,22176000,0}|</v>
      </c>
      <c r="CJ553" t="str">
        <f t="shared" si="112"/>
        <v>{5,1,3,476086566,3}}</v>
      </c>
      <c r="CK553" t="str">
        <f t="shared" si="112"/>
        <v/>
      </c>
      <c r="CL553" t="str">
        <f t="shared" si="112"/>
        <v>{{5,1,1,16663029,0}|</v>
      </c>
      <c r="CM553" t="str">
        <f t="shared" si="112"/>
        <v>{5,1,2,22176000,0}|</v>
      </c>
      <c r="CN553" t="str">
        <f t="shared" si="112"/>
        <v>{5,1,3,476086566,3}}</v>
      </c>
      <c r="CO553" t="str">
        <f t="shared" si="112"/>
        <v/>
      </c>
      <c r="CP553" t="str">
        <f t="shared" si="112"/>
        <v>{{5,1,1,16663029,0}|</v>
      </c>
      <c r="CQ553" t="str">
        <f t="shared" si="112"/>
        <v>{5,1,2,22176000,0}|</v>
      </c>
      <c r="CR553" t="str">
        <f t="shared" si="112"/>
        <v>{5,1,3,476086566,3}}</v>
      </c>
      <c r="CS553" t="str">
        <f t="shared" si="112"/>
        <v/>
      </c>
      <c r="CT553" t="str">
        <f t="shared" si="112"/>
        <v>{{5,1,1,16663029,0}|</v>
      </c>
      <c r="CU553" t="str">
        <f t="shared" si="112"/>
        <v>{5,1,2,22176000,0}|</v>
      </c>
      <c r="CV553" t="str">
        <f t="shared" si="112"/>
        <v>{5,1,3,476086566,3}}</v>
      </c>
    </row>
    <row r="554" spans="50:100" x14ac:dyDescent="0.15">
      <c r="AX554">
        <v>548</v>
      </c>
      <c r="AZ554">
        <f t="shared" si="111"/>
        <v>1</v>
      </c>
      <c r="BA554">
        <f t="shared" si="111"/>
        <v>0.5</v>
      </c>
      <c r="BB554">
        <f t="shared" si="111"/>
        <v>1</v>
      </c>
      <c r="BC554">
        <f t="shared" si="111"/>
        <v>0</v>
      </c>
      <c r="BE554">
        <v>500</v>
      </c>
      <c r="BF554">
        <v>500</v>
      </c>
      <c r="BG554">
        <v>500</v>
      </c>
      <c r="BH554">
        <v>500</v>
      </c>
      <c r="BN554">
        <f>'sheet1 (2)'!Y553</f>
        <v>171198805</v>
      </c>
      <c r="BO554">
        <f>'sheet1 (2)'!Z553</f>
        <v>249200000</v>
      </c>
      <c r="BP554">
        <f>'sheet1 (2)'!AA553</f>
        <v>5349962684</v>
      </c>
      <c r="BR554">
        <f t="shared" si="105"/>
        <v>17119880</v>
      </c>
      <c r="BS554">
        <f t="shared" si="105"/>
        <v>24920000</v>
      </c>
      <c r="BT554">
        <f t="shared" si="105"/>
        <v>534996268</v>
      </c>
      <c r="BV554">
        <f t="shared" si="106"/>
        <v>17119880</v>
      </c>
      <c r="BW554">
        <f t="shared" si="106"/>
        <v>24920000</v>
      </c>
      <c r="BX554">
        <f t="shared" si="106"/>
        <v>534996268</v>
      </c>
      <c r="BZ554">
        <f t="shared" si="107"/>
        <v>17119880</v>
      </c>
      <c r="CA554">
        <f t="shared" si="107"/>
        <v>24920000</v>
      </c>
      <c r="CB554">
        <f t="shared" si="107"/>
        <v>534996268</v>
      </c>
      <c r="CD554">
        <f t="shared" si="108"/>
        <v>17119880</v>
      </c>
      <c r="CE554">
        <f t="shared" si="108"/>
        <v>24920000</v>
      </c>
      <c r="CF554">
        <f t="shared" si="108"/>
        <v>534996268</v>
      </c>
      <c r="CH554" t="str">
        <f t="shared" si="112"/>
        <v>{{5,1,1,17119880,0}|</v>
      </c>
      <c r="CI554" t="str">
        <f t="shared" si="112"/>
        <v>{5,1,2,24920000,0}|</v>
      </c>
      <c r="CJ554" t="str">
        <f t="shared" si="112"/>
        <v>{5,1,3,534996268,3}}</v>
      </c>
      <c r="CK554" t="str">
        <f t="shared" si="112"/>
        <v/>
      </c>
      <c r="CL554" t="str">
        <f t="shared" si="112"/>
        <v>{{5,1,1,17119880,0}|</v>
      </c>
      <c r="CM554" t="str">
        <f t="shared" si="112"/>
        <v>{5,1,2,24920000,0}|</v>
      </c>
      <c r="CN554" t="str">
        <f t="shared" si="112"/>
        <v>{5,1,3,534996268,3}}</v>
      </c>
      <c r="CO554" t="str">
        <f t="shared" si="112"/>
        <v/>
      </c>
      <c r="CP554" t="str">
        <f t="shared" si="112"/>
        <v>{{5,1,1,17119880,0}|</v>
      </c>
      <c r="CQ554" t="str">
        <f t="shared" si="112"/>
        <v>{5,1,2,24920000,0}|</v>
      </c>
      <c r="CR554" t="str">
        <f t="shared" si="112"/>
        <v>{5,1,3,534996268,3}}</v>
      </c>
      <c r="CS554" t="str">
        <f t="shared" si="112"/>
        <v/>
      </c>
      <c r="CT554" t="str">
        <f t="shared" si="112"/>
        <v>{{5,1,1,17119880,0}|</v>
      </c>
      <c r="CU554" t="str">
        <f t="shared" si="112"/>
        <v>{5,1,2,24920000,0}|</v>
      </c>
      <c r="CV554" t="str">
        <f t="shared" si="112"/>
        <v>{5,1,3,534996268,3}}</v>
      </c>
    </row>
    <row r="555" spans="50:100" x14ac:dyDescent="0.15">
      <c r="AX555">
        <v>549</v>
      </c>
      <c r="AZ555">
        <f t="shared" si="111"/>
        <v>3</v>
      </c>
      <c r="BA555">
        <f t="shared" si="111"/>
        <v>0.6</v>
      </c>
      <c r="BB555">
        <f t="shared" si="111"/>
        <v>0.6</v>
      </c>
      <c r="BC555">
        <f t="shared" si="111"/>
        <v>3</v>
      </c>
      <c r="BE555">
        <v>500</v>
      </c>
      <c r="BF555">
        <v>500</v>
      </c>
      <c r="BG555">
        <v>500</v>
      </c>
      <c r="BH555">
        <v>500</v>
      </c>
      <c r="BN555">
        <f>'sheet1 (2)'!Y554</f>
        <v>166209514</v>
      </c>
      <c r="BO555">
        <f>'sheet1 (2)'!Z554</f>
        <v>276500000</v>
      </c>
      <c r="BP555">
        <f>'sheet1 (2)'!AA554</f>
        <v>5936054103</v>
      </c>
      <c r="BR555">
        <f t="shared" si="105"/>
        <v>16620951</v>
      </c>
      <c r="BS555">
        <f t="shared" si="105"/>
        <v>27650000</v>
      </c>
      <c r="BT555">
        <f t="shared" si="105"/>
        <v>593605410</v>
      </c>
      <c r="BV555">
        <f t="shared" si="106"/>
        <v>16620951</v>
      </c>
      <c r="BW555">
        <f t="shared" si="106"/>
        <v>27650000</v>
      </c>
      <c r="BX555">
        <f t="shared" si="106"/>
        <v>593605410</v>
      </c>
      <c r="BZ555">
        <f t="shared" si="107"/>
        <v>16620951</v>
      </c>
      <c r="CA555">
        <f t="shared" si="107"/>
        <v>27650000</v>
      </c>
      <c r="CB555">
        <f t="shared" si="107"/>
        <v>593605410</v>
      </c>
      <c r="CD555">
        <f t="shared" si="108"/>
        <v>16620951</v>
      </c>
      <c r="CE555">
        <f t="shared" si="108"/>
        <v>27650000</v>
      </c>
      <c r="CF555">
        <f t="shared" si="108"/>
        <v>593605410</v>
      </c>
      <c r="CH555" t="str">
        <f t="shared" si="112"/>
        <v>{{5,1,1,16620951,0}|</v>
      </c>
      <c r="CI555" t="str">
        <f t="shared" si="112"/>
        <v>{5,1,2,27650000,0}|</v>
      </c>
      <c r="CJ555" t="str">
        <f t="shared" si="112"/>
        <v>{5,1,3,593605410,3}}</v>
      </c>
      <c r="CK555" t="str">
        <f t="shared" si="112"/>
        <v/>
      </c>
      <c r="CL555" t="str">
        <f t="shared" si="112"/>
        <v>{{5,1,1,16620951,0}|</v>
      </c>
      <c r="CM555" t="str">
        <f t="shared" si="112"/>
        <v>{5,1,2,27650000,0}|</v>
      </c>
      <c r="CN555" t="str">
        <f t="shared" si="112"/>
        <v>{5,1,3,593605410,3}}</v>
      </c>
      <c r="CO555" t="str">
        <f t="shared" si="112"/>
        <v/>
      </c>
      <c r="CP555" t="str">
        <f t="shared" si="112"/>
        <v>{{5,1,1,16620951,0}|</v>
      </c>
      <c r="CQ555" t="str">
        <f t="shared" si="112"/>
        <v>{5,1,2,27650000,0}|</v>
      </c>
      <c r="CR555" t="str">
        <f t="shared" si="112"/>
        <v>{5,1,3,593605410,3}}</v>
      </c>
      <c r="CS555" t="str">
        <f t="shared" si="112"/>
        <v/>
      </c>
      <c r="CT555" t="str">
        <f t="shared" si="112"/>
        <v>{{5,1,1,16620951,0}|</v>
      </c>
      <c r="CU555" t="str">
        <f t="shared" si="112"/>
        <v>{5,1,2,27650000,0}|</v>
      </c>
      <c r="CV555" t="str">
        <f t="shared" si="112"/>
        <v>{5,1,3,593605410,3}}</v>
      </c>
    </row>
    <row r="556" spans="50:100" x14ac:dyDescent="0.15">
      <c r="AX556">
        <v>550</v>
      </c>
      <c r="AZ556">
        <f t="shared" si="111"/>
        <v>3</v>
      </c>
      <c r="BA556">
        <f t="shared" si="111"/>
        <v>0.42857142857142855</v>
      </c>
      <c r="BB556">
        <f t="shared" si="111"/>
        <v>1</v>
      </c>
      <c r="BC556">
        <f t="shared" si="111"/>
        <v>3</v>
      </c>
      <c r="BE556">
        <v>500</v>
      </c>
      <c r="BF556">
        <v>500</v>
      </c>
      <c r="BG556">
        <v>500</v>
      </c>
      <c r="BH556">
        <v>500</v>
      </c>
      <c r="BN556">
        <f>'sheet1 (2)'!Y555</f>
        <v>266897013</v>
      </c>
      <c r="BO556">
        <f>'sheet1 (2)'!Z555</f>
        <v>310800000</v>
      </c>
      <c r="BP556">
        <f>'sheet1 (2)'!AA555</f>
        <v>6672425372</v>
      </c>
      <c r="BR556">
        <f t="shared" si="105"/>
        <v>26689701</v>
      </c>
      <c r="BS556">
        <f t="shared" si="105"/>
        <v>31080000</v>
      </c>
      <c r="BT556">
        <f t="shared" si="105"/>
        <v>667242537</v>
      </c>
      <c r="BV556">
        <f t="shared" si="106"/>
        <v>26689701</v>
      </c>
      <c r="BW556">
        <f t="shared" si="106"/>
        <v>31080000</v>
      </c>
      <c r="BX556">
        <f t="shared" si="106"/>
        <v>667242537</v>
      </c>
      <c r="BZ556">
        <f t="shared" si="107"/>
        <v>26689701</v>
      </c>
      <c r="CA556">
        <f t="shared" si="107"/>
        <v>31080000</v>
      </c>
      <c r="CB556">
        <f t="shared" si="107"/>
        <v>667242537</v>
      </c>
      <c r="CD556">
        <f t="shared" si="108"/>
        <v>26689701</v>
      </c>
      <c r="CE556">
        <f t="shared" si="108"/>
        <v>31080000</v>
      </c>
      <c r="CF556">
        <f t="shared" si="108"/>
        <v>667242537</v>
      </c>
      <c r="CH556" t="str">
        <f t="shared" si="112"/>
        <v>{{5,1,1,26689701,0}|</v>
      </c>
      <c r="CI556" t="str">
        <f t="shared" si="112"/>
        <v>{5,1,2,31080000,0}|</v>
      </c>
      <c r="CJ556" t="str">
        <f t="shared" si="112"/>
        <v>{5,1,3,667242537,3}}</v>
      </c>
      <c r="CK556" t="str">
        <f t="shared" si="112"/>
        <v/>
      </c>
      <c r="CL556" t="str">
        <f t="shared" si="112"/>
        <v>{{5,1,1,26689701,0}|</v>
      </c>
      <c r="CM556" t="str">
        <f t="shared" si="112"/>
        <v>{5,1,2,31080000,0}|</v>
      </c>
      <c r="CN556" t="str">
        <f t="shared" si="112"/>
        <v>{5,1,3,667242537,3}}</v>
      </c>
      <c r="CO556" t="str">
        <f t="shared" si="112"/>
        <v/>
      </c>
      <c r="CP556" t="str">
        <f t="shared" si="112"/>
        <v>{{5,1,1,26689701,0}|</v>
      </c>
      <c r="CQ556" t="str">
        <f t="shared" si="112"/>
        <v>{5,1,2,31080000,0}|</v>
      </c>
      <c r="CR556" t="str">
        <f t="shared" si="112"/>
        <v>{5,1,3,667242537,3}}</v>
      </c>
      <c r="CS556" t="str">
        <f t="shared" si="112"/>
        <v/>
      </c>
      <c r="CT556" t="str">
        <f t="shared" si="112"/>
        <v>{{5,1,1,26689701,0}|</v>
      </c>
      <c r="CU556" t="str">
        <f t="shared" si="112"/>
        <v>{5,1,2,31080000,0}|</v>
      </c>
      <c r="CV556" t="str">
        <f t="shared" si="112"/>
        <v>{5,1,3,667242537,3}}</v>
      </c>
    </row>
    <row r="557" spans="50:100" x14ac:dyDescent="0.15">
      <c r="AX557">
        <v>551</v>
      </c>
      <c r="AZ557">
        <f t="shared" si="111"/>
        <v>3</v>
      </c>
      <c r="BA557">
        <f t="shared" si="111"/>
        <v>0.6</v>
      </c>
      <c r="BB557">
        <f t="shared" si="111"/>
        <v>3</v>
      </c>
      <c r="BC557">
        <f t="shared" si="111"/>
        <v>0.6</v>
      </c>
      <c r="BE557">
        <v>500</v>
      </c>
      <c r="BF557">
        <v>500</v>
      </c>
      <c r="BG557">
        <v>500</v>
      </c>
      <c r="BH557">
        <v>500</v>
      </c>
      <c r="BN557">
        <f>'sheet1 (2)'!Y556</f>
        <v>277717164</v>
      </c>
      <c r="BO557">
        <f>'sheet1 (2)'!Z556</f>
        <v>295680000</v>
      </c>
      <c r="BP557">
        <f>'sheet1 (2)'!AA556</f>
        <v>6347820894</v>
      </c>
      <c r="BR557">
        <f t="shared" si="105"/>
        <v>27771716</v>
      </c>
      <c r="BS557">
        <f t="shared" si="105"/>
        <v>29568000</v>
      </c>
      <c r="BT557">
        <f t="shared" si="105"/>
        <v>634782089</v>
      </c>
      <c r="BV557">
        <f t="shared" si="106"/>
        <v>27771716</v>
      </c>
      <c r="BW557">
        <f t="shared" si="106"/>
        <v>29568000</v>
      </c>
      <c r="BX557">
        <f t="shared" si="106"/>
        <v>634782089</v>
      </c>
      <c r="BZ557">
        <f t="shared" si="107"/>
        <v>27771716</v>
      </c>
      <c r="CA557">
        <f t="shared" si="107"/>
        <v>29568000</v>
      </c>
      <c r="CB557">
        <f t="shared" si="107"/>
        <v>634782089</v>
      </c>
      <c r="CD557">
        <f t="shared" si="108"/>
        <v>27771716</v>
      </c>
      <c r="CE557">
        <f t="shared" si="108"/>
        <v>29568000</v>
      </c>
      <c r="CF557">
        <f t="shared" si="108"/>
        <v>634782089</v>
      </c>
      <c r="CH557" t="str">
        <f t="shared" si="112"/>
        <v>{{5,1,1,27771716,0}|</v>
      </c>
      <c r="CI557" t="str">
        <f t="shared" si="112"/>
        <v>{5,1,2,29568000,0}|</v>
      </c>
      <c r="CJ557" t="str">
        <f t="shared" si="112"/>
        <v>{5,1,3,634782089,3}}</v>
      </c>
      <c r="CK557" t="str">
        <f t="shared" si="112"/>
        <v/>
      </c>
      <c r="CL557" t="str">
        <f t="shared" si="112"/>
        <v>{{5,1,1,27771716,0}|</v>
      </c>
      <c r="CM557" t="str">
        <f t="shared" si="112"/>
        <v>{5,1,2,29568000,0}|</v>
      </c>
      <c r="CN557" t="str">
        <f t="shared" si="112"/>
        <v>{5,1,3,634782089,3}}</v>
      </c>
      <c r="CO557" t="str">
        <f t="shared" si="112"/>
        <v/>
      </c>
      <c r="CP557" t="str">
        <f t="shared" si="112"/>
        <v>{{5,1,1,27771716,0}|</v>
      </c>
      <c r="CQ557" t="str">
        <f t="shared" si="112"/>
        <v>{5,1,2,29568000,0}|</v>
      </c>
      <c r="CR557" t="str">
        <f t="shared" si="112"/>
        <v>{5,1,3,634782089,3}}</v>
      </c>
      <c r="CS557" t="str">
        <f t="shared" si="112"/>
        <v/>
      </c>
      <c r="CT557" t="str">
        <f t="shared" si="112"/>
        <v>{{5,1,1,27771716,0}|</v>
      </c>
      <c r="CU557" t="str">
        <f t="shared" si="112"/>
        <v>{5,1,2,29568000,0}|</v>
      </c>
      <c r="CV557" t="str">
        <f t="shared" si="112"/>
        <v>{5,1,3,634782089,3}}</v>
      </c>
    </row>
    <row r="558" spans="50:100" x14ac:dyDescent="0.15">
      <c r="AX558">
        <v>552</v>
      </c>
      <c r="AZ558">
        <f t="shared" si="111"/>
        <v>3</v>
      </c>
      <c r="BA558">
        <f t="shared" si="111"/>
        <v>0.6</v>
      </c>
      <c r="BB558">
        <f t="shared" si="111"/>
        <v>1.5</v>
      </c>
      <c r="BC558">
        <f t="shared" si="111"/>
        <v>0.75</v>
      </c>
      <c r="BE558">
        <v>500</v>
      </c>
      <c r="BF558">
        <v>500</v>
      </c>
      <c r="BG558">
        <v>500</v>
      </c>
      <c r="BH558">
        <v>500</v>
      </c>
      <c r="BN558">
        <f>'sheet1 (2)'!Y557</f>
        <v>25697853</v>
      </c>
      <c r="BO558">
        <f>'sheet1 (2)'!Z557</f>
        <v>5985000</v>
      </c>
      <c r="BP558">
        <f>'sheet1 (2)'!AA557</f>
        <v>128489269</v>
      </c>
      <c r="BR558">
        <f t="shared" si="105"/>
        <v>2569785</v>
      </c>
      <c r="BS558">
        <f t="shared" si="105"/>
        <v>598500</v>
      </c>
      <c r="BT558">
        <f t="shared" si="105"/>
        <v>12848926</v>
      </c>
      <c r="BV558">
        <f t="shared" si="106"/>
        <v>2569785</v>
      </c>
      <c r="BW558">
        <f t="shared" si="106"/>
        <v>598500</v>
      </c>
      <c r="BX558">
        <f t="shared" si="106"/>
        <v>12848926</v>
      </c>
      <c r="BZ558">
        <f t="shared" si="107"/>
        <v>2569785</v>
      </c>
      <c r="CA558">
        <f t="shared" si="107"/>
        <v>598500</v>
      </c>
      <c r="CB558">
        <f t="shared" si="107"/>
        <v>12848926</v>
      </c>
      <c r="CD558">
        <f t="shared" si="108"/>
        <v>2569785</v>
      </c>
      <c r="CE558">
        <f t="shared" si="108"/>
        <v>598500</v>
      </c>
      <c r="CF558">
        <f t="shared" si="108"/>
        <v>12848926</v>
      </c>
      <c r="CH558" t="str">
        <f t="shared" si="112"/>
        <v>{{5,1,1,2569785,0}|</v>
      </c>
      <c r="CI558" t="str">
        <f t="shared" si="112"/>
        <v>{5,1,2,598500,0}|</v>
      </c>
      <c r="CJ558" t="str">
        <f t="shared" si="112"/>
        <v>{5,1,3,12848926,3}}</v>
      </c>
      <c r="CK558" t="str">
        <f t="shared" si="112"/>
        <v/>
      </c>
      <c r="CL558" t="str">
        <f t="shared" si="112"/>
        <v>{{5,1,1,2569785,0}|</v>
      </c>
      <c r="CM558" t="str">
        <f t="shared" si="112"/>
        <v>{5,1,2,598500,0}|</v>
      </c>
      <c r="CN558" t="str">
        <f t="shared" si="112"/>
        <v>{5,1,3,12848926,3}}</v>
      </c>
      <c r="CO558" t="str">
        <f t="shared" si="112"/>
        <v/>
      </c>
      <c r="CP558" t="str">
        <f t="shared" si="112"/>
        <v>{{5,1,1,2569785,0}|</v>
      </c>
      <c r="CQ558" t="str">
        <f t="shared" si="112"/>
        <v>{5,1,2,598500,0}|</v>
      </c>
      <c r="CR558" t="str">
        <f t="shared" si="112"/>
        <v>{5,1,3,12848926,3}}</v>
      </c>
      <c r="CS558" t="str">
        <f t="shared" si="112"/>
        <v/>
      </c>
      <c r="CT558" t="str">
        <f t="shared" si="112"/>
        <v>{{5,1,1,2569785,0}|</v>
      </c>
      <c r="CU558" t="str">
        <f t="shared" si="112"/>
        <v>{5,1,2,598500,0}|</v>
      </c>
      <c r="CV558" t="str">
        <f t="shared" si="112"/>
        <v>{5,1,3,12848926,3}}</v>
      </c>
    </row>
    <row r="559" spans="50:100" x14ac:dyDescent="0.15">
      <c r="AX559">
        <v>553</v>
      </c>
      <c r="AZ559">
        <f t="shared" si="111"/>
        <v>1.5</v>
      </c>
      <c r="BA559">
        <f t="shared" si="111"/>
        <v>1</v>
      </c>
      <c r="BB559">
        <f t="shared" si="111"/>
        <v>0.75</v>
      </c>
      <c r="BC559">
        <f t="shared" si="111"/>
        <v>1</v>
      </c>
      <c r="BE559">
        <v>500</v>
      </c>
      <c r="BF559">
        <v>500</v>
      </c>
      <c r="BG559">
        <v>500</v>
      </c>
      <c r="BH559">
        <v>500</v>
      </c>
      <c r="BN559">
        <f>'sheet1 (2)'!Y558</f>
        <v>28727495</v>
      </c>
      <c r="BO559">
        <f>'sheet1 (2)'!Z558</f>
        <v>5103000</v>
      </c>
      <c r="BP559">
        <f>'sheet1 (2)'!AA558</f>
        <v>109554009</v>
      </c>
      <c r="BR559">
        <f t="shared" si="105"/>
        <v>2872749</v>
      </c>
      <c r="BS559">
        <f t="shared" si="105"/>
        <v>510300</v>
      </c>
      <c r="BT559">
        <f t="shared" si="105"/>
        <v>10955400</v>
      </c>
      <c r="BV559">
        <f t="shared" si="106"/>
        <v>2872749</v>
      </c>
      <c r="BW559">
        <f t="shared" si="106"/>
        <v>510300</v>
      </c>
      <c r="BX559">
        <f t="shared" si="106"/>
        <v>10955400</v>
      </c>
      <c r="BZ559">
        <f t="shared" si="107"/>
        <v>2872749</v>
      </c>
      <c r="CA559">
        <f t="shared" si="107"/>
        <v>510300</v>
      </c>
      <c r="CB559">
        <f t="shared" si="107"/>
        <v>10955400</v>
      </c>
      <c r="CD559">
        <f t="shared" si="108"/>
        <v>2872749</v>
      </c>
      <c r="CE559">
        <f t="shared" si="108"/>
        <v>510300</v>
      </c>
      <c r="CF559">
        <f t="shared" si="108"/>
        <v>10955400</v>
      </c>
      <c r="CH559" t="str">
        <f t="shared" si="112"/>
        <v>{{5,1,1,2872749,0}|</v>
      </c>
      <c r="CI559" t="str">
        <f t="shared" si="112"/>
        <v>{5,1,2,510300,0}|</v>
      </c>
      <c r="CJ559" t="str">
        <f t="shared" si="112"/>
        <v>{5,1,3,10955400,3}}</v>
      </c>
      <c r="CK559" t="str">
        <f t="shared" si="112"/>
        <v/>
      </c>
      <c r="CL559" t="str">
        <f t="shared" si="112"/>
        <v>{{5,1,1,2872749,0}|</v>
      </c>
      <c r="CM559" t="str">
        <f t="shared" si="112"/>
        <v>{5,1,2,510300,0}|</v>
      </c>
      <c r="CN559" t="str">
        <f t="shared" si="112"/>
        <v>{5,1,3,10955400,3}}</v>
      </c>
      <c r="CO559" t="str">
        <f t="shared" si="112"/>
        <v/>
      </c>
      <c r="CP559" t="str">
        <f t="shared" si="112"/>
        <v>{{5,1,1,2872749,0}|</v>
      </c>
      <c r="CQ559" t="str">
        <f t="shared" si="112"/>
        <v>{5,1,2,510300,0}|</v>
      </c>
      <c r="CR559" t="str">
        <f t="shared" si="112"/>
        <v>{5,1,3,10955400,3}}</v>
      </c>
      <c r="CS559" t="str">
        <f t="shared" si="112"/>
        <v/>
      </c>
      <c r="CT559" t="str">
        <f t="shared" si="112"/>
        <v>{{5,1,1,2872749,0}|</v>
      </c>
      <c r="CU559" t="str">
        <f t="shared" si="112"/>
        <v>{5,1,2,510300,0}|</v>
      </c>
      <c r="CV559" t="str">
        <f t="shared" si="112"/>
        <v>{5,1,3,10955400,3}}</v>
      </c>
    </row>
    <row r="560" spans="50:100" x14ac:dyDescent="0.15">
      <c r="AX560">
        <v>554</v>
      </c>
      <c r="AZ560">
        <f t="shared" si="111"/>
        <v>3</v>
      </c>
      <c r="BA560">
        <f t="shared" si="111"/>
        <v>0.5</v>
      </c>
      <c r="BB560">
        <f t="shared" si="111"/>
        <v>1.5</v>
      </c>
      <c r="BC560">
        <f t="shared" si="111"/>
        <v>1</v>
      </c>
      <c r="BE560">
        <v>500</v>
      </c>
      <c r="BF560">
        <v>500</v>
      </c>
      <c r="BG560">
        <v>500</v>
      </c>
      <c r="BH560">
        <v>500</v>
      </c>
      <c r="BN560">
        <f>'sheet1 (2)'!Y559</f>
        <v>46815178</v>
      </c>
      <c r="BO560">
        <f>'sheet1 (2)'!Z559</f>
        <v>7207200</v>
      </c>
      <c r="BP560">
        <f>'sheet1 (2)'!AA559</f>
        <v>154728132</v>
      </c>
      <c r="BR560">
        <f t="shared" si="105"/>
        <v>4681517</v>
      </c>
      <c r="BS560">
        <f t="shared" si="105"/>
        <v>720720</v>
      </c>
      <c r="BT560">
        <f t="shared" si="105"/>
        <v>15472813</v>
      </c>
      <c r="BV560">
        <f t="shared" si="106"/>
        <v>4681517</v>
      </c>
      <c r="BW560">
        <f t="shared" si="106"/>
        <v>720720</v>
      </c>
      <c r="BX560">
        <f t="shared" si="106"/>
        <v>15472813</v>
      </c>
      <c r="BZ560">
        <f t="shared" si="107"/>
        <v>4681517</v>
      </c>
      <c r="CA560">
        <f t="shared" si="107"/>
        <v>720720</v>
      </c>
      <c r="CB560">
        <f t="shared" si="107"/>
        <v>15472813</v>
      </c>
      <c r="CD560">
        <f t="shared" si="108"/>
        <v>4681517</v>
      </c>
      <c r="CE560">
        <f t="shared" si="108"/>
        <v>720720</v>
      </c>
      <c r="CF560">
        <f t="shared" si="108"/>
        <v>15472813</v>
      </c>
      <c r="CH560" t="str">
        <f t="shared" si="112"/>
        <v>{{5,1,1,4681517,0}|</v>
      </c>
      <c r="CI560" t="str">
        <f t="shared" si="112"/>
        <v>{5,1,2,720720,0}|</v>
      </c>
      <c r="CJ560" t="str">
        <f t="shared" si="112"/>
        <v>{5,1,3,15472813,3}}</v>
      </c>
      <c r="CK560" t="str">
        <f t="shared" si="112"/>
        <v/>
      </c>
      <c r="CL560" t="str">
        <f t="shared" si="112"/>
        <v>{{5,1,1,4681517,0}|</v>
      </c>
      <c r="CM560" t="str">
        <f t="shared" si="112"/>
        <v>{5,1,2,720720,0}|</v>
      </c>
      <c r="CN560" t="str">
        <f t="shared" si="112"/>
        <v>{5,1,3,15472813,3}}</v>
      </c>
      <c r="CO560" t="str">
        <f t="shared" si="112"/>
        <v/>
      </c>
      <c r="CP560" t="str">
        <f t="shared" si="112"/>
        <v>{{5,1,1,4681517,0}|</v>
      </c>
      <c r="CQ560" t="str">
        <f t="shared" si="112"/>
        <v>{5,1,2,720720,0}|</v>
      </c>
      <c r="CR560" t="str">
        <f t="shared" si="112"/>
        <v>{5,1,3,15472813,3}}</v>
      </c>
      <c r="CS560" t="str">
        <f t="shared" si="112"/>
        <v/>
      </c>
      <c r="CT560" t="str">
        <f t="shared" si="112"/>
        <v>{{5,1,1,4681517,0}|</v>
      </c>
      <c r="CU560" t="str">
        <f t="shared" si="112"/>
        <v>{5,1,2,720720,0}|</v>
      </c>
      <c r="CV560" t="str">
        <f t="shared" si="112"/>
        <v>{5,1,3,15472813,3}}</v>
      </c>
    </row>
    <row r="561" spans="50:100" x14ac:dyDescent="0.15">
      <c r="AX561">
        <v>555</v>
      </c>
      <c r="AZ561">
        <f t="shared" si="111"/>
        <v>1.5</v>
      </c>
      <c r="BA561">
        <f t="shared" si="111"/>
        <v>1</v>
      </c>
      <c r="BB561">
        <f t="shared" si="111"/>
        <v>0.75</v>
      </c>
      <c r="BC561">
        <f t="shared" si="111"/>
        <v>1</v>
      </c>
      <c r="BE561">
        <v>500</v>
      </c>
      <c r="BF561">
        <v>500</v>
      </c>
      <c r="BG561">
        <v>500</v>
      </c>
      <c r="BH561">
        <v>500</v>
      </c>
      <c r="BN561">
        <f>'sheet1 (2)'!Y560</f>
        <v>58573074</v>
      </c>
      <c r="BO561">
        <f>'sheet1 (2)'!Z560</f>
        <v>46569600</v>
      </c>
      <c r="BP561">
        <f>'sheet1 (2)'!AA560</f>
        <v>999781789</v>
      </c>
      <c r="BR561">
        <f t="shared" si="105"/>
        <v>5857307</v>
      </c>
      <c r="BS561">
        <f t="shared" si="105"/>
        <v>4656960</v>
      </c>
      <c r="BT561">
        <f t="shared" si="105"/>
        <v>99978178</v>
      </c>
      <c r="BV561">
        <f t="shared" si="106"/>
        <v>5857307</v>
      </c>
      <c r="BW561">
        <f t="shared" si="106"/>
        <v>4656960</v>
      </c>
      <c r="BX561">
        <f t="shared" si="106"/>
        <v>99978178</v>
      </c>
      <c r="BZ561">
        <f t="shared" si="107"/>
        <v>5857307</v>
      </c>
      <c r="CA561">
        <f t="shared" si="107"/>
        <v>4656960</v>
      </c>
      <c r="CB561">
        <f t="shared" si="107"/>
        <v>99978178</v>
      </c>
      <c r="CD561">
        <f t="shared" si="108"/>
        <v>5857307</v>
      </c>
      <c r="CE561">
        <f t="shared" si="108"/>
        <v>4656960</v>
      </c>
      <c r="CF561">
        <f t="shared" si="108"/>
        <v>99978178</v>
      </c>
      <c r="CH561" t="str">
        <f t="shared" si="112"/>
        <v>{{5,1,1,5857307,0}|</v>
      </c>
      <c r="CI561" t="str">
        <f t="shared" si="112"/>
        <v>{5,1,2,4656960,0}|</v>
      </c>
      <c r="CJ561" t="str">
        <f t="shared" si="112"/>
        <v>{5,1,3,99978178,3}}</v>
      </c>
      <c r="CK561" t="str">
        <f t="shared" si="112"/>
        <v/>
      </c>
      <c r="CL561" t="str">
        <f t="shared" si="112"/>
        <v>{{5,1,1,5857307,0}|</v>
      </c>
      <c r="CM561" t="str">
        <f t="shared" si="112"/>
        <v>{5,1,2,4656960,0}|</v>
      </c>
      <c r="CN561" t="str">
        <f t="shared" si="112"/>
        <v>{5,1,3,99978178,3}}</v>
      </c>
      <c r="CO561" t="str">
        <f t="shared" si="112"/>
        <v/>
      </c>
      <c r="CP561" t="str">
        <f t="shared" si="112"/>
        <v>{{5,1,1,5857307,0}|</v>
      </c>
      <c r="CQ561" t="str">
        <f t="shared" si="112"/>
        <v>{5,1,2,4656960,0}|</v>
      </c>
      <c r="CR561" t="str">
        <f t="shared" si="112"/>
        <v>{5,1,3,99978178,3}}</v>
      </c>
      <c r="CS561" t="str">
        <f t="shared" si="112"/>
        <v/>
      </c>
      <c r="CT561" t="str">
        <f t="shared" si="112"/>
        <v>{{5,1,1,5857307,0}|</v>
      </c>
      <c r="CU561" t="str">
        <f t="shared" si="112"/>
        <v>{5,1,2,4656960,0}|</v>
      </c>
      <c r="CV561" t="str">
        <f t="shared" si="112"/>
        <v>{5,1,3,99978178,3}}</v>
      </c>
    </row>
    <row r="562" spans="50:100" x14ac:dyDescent="0.15">
      <c r="AX562">
        <v>556</v>
      </c>
      <c r="AZ562">
        <f t="shared" si="111"/>
        <v>1.5</v>
      </c>
      <c r="BA562">
        <f t="shared" si="111"/>
        <v>1</v>
      </c>
      <c r="BB562">
        <f t="shared" si="111"/>
        <v>0.75</v>
      </c>
      <c r="BC562">
        <f t="shared" si="111"/>
        <v>1</v>
      </c>
      <c r="BE562">
        <v>500</v>
      </c>
      <c r="BF562">
        <v>500</v>
      </c>
      <c r="BG562">
        <v>500</v>
      </c>
      <c r="BH562">
        <v>500</v>
      </c>
      <c r="BN562">
        <f>'sheet1 (2)'!Y561</f>
        <v>80934715</v>
      </c>
      <c r="BO562">
        <f>'sheet1 (2)'!Z561</f>
        <v>49980000</v>
      </c>
      <c r="BP562">
        <f>'sheet1 (2)'!AA561</f>
        <v>1072998133</v>
      </c>
      <c r="BR562">
        <f t="shared" si="105"/>
        <v>8093471</v>
      </c>
      <c r="BS562">
        <f t="shared" si="105"/>
        <v>4998000</v>
      </c>
      <c r="BT562">
        <f t="shared" si="105"/>
        <v>107299813</v>
      </c>
      <c r="BV562">
        <f t="shared" si="106"/>
        <v>8093471</v>
      </c>
      <c r="BW562">
        <f t="shared" si="106"/>
        <v>4998000</v>
      </c>
      <c r="BX562">
        <f t="shared" si="106"/>
        <v>107299813</v>
      </c>
      <c r="BZ562">
        <f t="shared" si="107"/>
        <v>8093471</v>
      </c>
      <c r="CA562">
        <f t="shared" si="107"/>
        <v>4998000</v>
      </c>
      <c r="CB562">
        <f t="shared" si="107"/>
        <v>107299813</v>
      </c>
      <c r="CD562">
        <f t="shared" si="108"/>
        <v>8093471</v>
      </c>
      <c r="CE562">
        <f t="shared" si="108"/>
        <v>4998000</v>
      </c>
      <c r="CF562">
        <f t="shared" si="108"/>
        <v>107299813</v>
      </c>
      <c r="CH562" t="str">
        <f t="shared" si="112"/>
        <v>{{5,1,1,8093471,0}|</v>
      </c>
      <c r="CI562" t="str">
        <f t="shared" si="112"/>
        <v>{5,1,2,4998000,0}|</v>
      </c>
      <c r="CJ562" t="str">
        <f t="shared" si="112"/>
        <v>{5,1,3,107299813,3}}</v>
      </c>
      <c r="CK562" t="str">
        <f t="shared" si="112"/>
        <v/>
      </c>
      <c r="CL562" t="str">
        <f t="shared" si="112"/>
        <v>{{5,1,1,8093471,0}|</v>
      </c>
      <c r="CM562" t="str">
        <f t="shared" si="112"/>
        <v>{5,1,2,4998000,0}|</v>
      </c>
      <c r="CN562" t="str">
        <f t="shared" si="112"/>
        <v>{5,1,3,107299813,3}}</v>
      </c>
      <c r="CO562" t="str">
        <f t="shared" si="112"/>
        <v/>
      </c>
      <c r="CP562" t="str">
        <f t="shared" si="112"/>
        <v>{{5,1,1,8093471,0}|</v>
      </c>
      <c r="CQ562" t="str">
        <f t="shared" si="112"/>
        <v>{5,1,2,4998000,0}|</v>
      </c>
      <c r="CR562" t="str">
        <f t="shared" si="112"/>
        <v>{5,1,3,107299813,3}}</v>
      </c>
      <c r="CS562" t="str">
        <f t="shared" si="112"/>
        <v/>
      </c>
      <c r="CT562" t="str">
        <f t="shared" si="112"/>
        <v>{{5,1,1,8093471,0}|</v>
      </c>
      <c r="CU562" t="str">
        <f t="shared" si="112"/>
        <v>{5,1,2,4998000,0}|</v>
      </c>
      <c r="CV562" t="str">
        <f t="shared" si="112"/>
        <v>{5,1,3,107299813,3}}</v>
      </c>
    </row>
    <row r="563" spans="50:100" x14ac:dyDescent="0.15">
      <c r="AX563">
        <v>557</v>
      </c>
      <c r="AZ563">
        <f t="shared" si="111"/>
        <v>1</v>
      </c>
      <c r="BA563">
        <f t="shared" si="111"/>
        <v>0.5</v>
      </c>
      <c r="BB563">
        <f t="shared" si="111"/>
        <v>1.5</v>
      </c>
      <c r="BC563">
        <f t="shared" si="111"/>
        <v>3</v>
      </c>
      <c r="BE563">
        <v>500</v>
      </c>
      <c r="BF563">
        <v>500</v>
      </c>
      <c r="BG563">
        <v>500</v>
      </c>
      <c r="BH563">
        <v>500</v>
      </c>
      <c r="BN563">
        <f>'sheet1 (2)'!Y562</f>
        <v>184781098</v>
      </c>
      <c r="BO563">
        <f>'sheet1 (2)'!Z562</f>
        <v>321552000</v>
      </c>
      <c r="BP563">
        <f>'sheet1 (2)'!AA562</f>
        <v>6903255223</v>
      </c>
      <c r="BR563">
        <f t="shared" si="105"/>
        <v>18478109</v>
      </c>
      <c r="BS563">
        <f t="shared" si="105"/>
        <v>32155200</v>
      </c>
      <c r="BT563">
        <f t="shared" si="105"/>
        <v>690325522</v>
      </c>
      <c r="BV563">
        <f t="shared" si="106"/>
        <v>18478109</v>
      </c>
      <c r="BW563">
        <f t="shared" si="106"/>
        <v>32155200</v>
      </c>
      <c r="BX563">
        <f t="shared" si="106"/>
        <v>690325522</v>
      </c>
      <c r="BZ563">
        <f t="shared" si="107"/>
        <v>18478109</v>
      </c>
      <c r="CA563">
        <f t="shared" si="107"/>
        <v>32155200</v>
      </c>
      <c r="CB563">
        <f t="shared" si="107"/>
        <v>690325522</v>
      </c>
      <c r="CD563">
        <f t="shared" si="108"/>
        <v>18478109</v>
      </c>
      <c r="CE563">
        <f t="shared" si="108"/>
        <v>32155200</v>
      </c>
      <c r="CF563">
        <f t="shared" si="108"/>
        <v>690325522</v>
      </c>
      <c r="CH563" t="str">
        <f t="shared" si="112"/>
        <v>{{5,1,1,18478109,0}|</v>
      </c>
      <c r="CI563" t="str">
        <f t="shared" si="112"/>
        <v>{5,1,2,32155200,0}|</v>
      </c>
      <c r="CJ563" t="str">
        <f t="shared" si="112"/>
        <v>{5,1,3,690325522,3}}</v>
      </c>
      <c r="CK563" t="str">
        <f t="shared" si="112"/>
        <v/>
      </c>
      <c r="CL563" t="str">
        <f t="shared" si="112"/>
        <v>{{5,1,1,18478109,0}|</v>
      </c>
      <c r="CM563" t="str">
        <f t="shared" si="112"/>
        <v>{5,1,2,32155200,0}|</v>
      </c>
      <c r="CN563" t="str">
        <f t="shared" si="112"/>
        <v>{5,1,3,690325522,3}}</v>
      </c>
      <c r="CO563" t="str">
        <f t="shared" si="112"/>
        <v/>
      </c>
      <c r="CP563" t="str">
        <f t="shared" si="112"/>
        <v>{{5,1,1,18478109,0}|</v>
      </c>
      <c r="CQ563" t="str">
        <f t="shared" si="112"/>
        <v>{5,1,2,32155200,0}|</v>
      </c>
      <c r="CR563" t="str">
        <f t="shared" si="112"/>
        <v>{5,1,3,690325522,3}}</v>
      </c>
      <c r="CS563" t="str">
        <f t="shared" si="112"/>
        <v/>
      </c>
      <c r="CT563" t="str">
        <f t="shared" si="112"/>
        <v>{{5,1,1,18478109,0}|</v>
      </c>
      <c r="CU563" t="str">
        <f t="shared" si="112"/>
        <v>{5,1,2,32155200,0}|</v>
      </c>
      <c r="CV563" t="str">
        <f t="shared" si="112"/>
        <v>{5,1,3,690325522,3}}</v>
      </c>
    </row>
    <row r="564" spans="50:100" x14ac:dyDescent="0.15">
      <c r="AX564">
        <v>558</v>
      </c>
      <c r="AZ564">
        <f t="shared" ref="AZ564:BC579" si="113">AZ504</f>
        <v>1.5</v>
      </c>
      <c r="BA564">
        <f t="shared" si="113"/>
        <v>1.5</v>
      </c>
      <c r="BB564">
        <f t="shared" si="113"/>
        <v>0.6</v>
      </c>
      <c r="BC564">
        <f t="shared" si="113"/>
        <v>1</v>
      </c>
      <c r="BE564">
        <v>500</v>
      </c>
      <c r="BF564">
        <v>500</v>
      </c>
      <c r="BG564">
        <v>500</v>
      </c>
      <c r="BH564">
        <v>500</v>
      </c>
      <c r="BN564">
        <f>'sheet1 (2)'!Y563</f>
        <v>191528663</v>
      </c>
      <c r="BO564">
        <f>'sheet1 (2)'!Z563</f>
        <v>373800000</v>
      </c>
      <c r="BP564">
        <f>'sheet1 (2)'!AA563</f>
        <v>8024944029</v>
      </c>
      <c r="BR564">
        <f t="shared" si="105"/>
        <v>19152866</v>
      </c>
      <c r="BS564">
        <f t="shared" si="105"/>
        <v>37380000</v>
      </c>
      <c r="BT564">
        <f t="shared" si="105"/>
        <v>802494402</v>
      </c>
      <c r="BV564">
        <f t="shared" si="106"/>
        <v>19152866</v>
      </c>
      <c r="BW564">
        <f t="shared" si="106"/>
        <v>37380000</v>
      </c>
      <c r="BX564">
        <f t="shared" si="106"/>
        <v>802494402</v>
      </c>
      <c r="BZ564">
        <f t="shared" si="107"/>
        <v>19152866</v>
      </c>
      <c r="CA564">
        <f t="shared" si="107"/>
        <v>37380000</v>
      </c>
      <c r="CB564">
        <f t="shared" si="107"/>
        <v>802494402</v>
      </c>
      <c r="CD564">
        <f t="shared" si="108"/>
        <v>19152866</v>
      </c>
      <c r="CE564">
        <f t="shared" si="108"/>
        <v>37380000</v>
      </c>
      <c r="CF564">
        <f t="shared" si="108"/>
        <v>802494402</v>
      </c>
      <c r="CH564" t="str">
        <f t="shared" si="112"/>
        <v>{{5,1,1,19152866,0}|</v>
      </c>
      <c r="CI564" t="str">
        <f t="shared" si="112"/>
        <v>{5,1,2,37380000,0}|</v>
      </c>
      <c r="CJ564" t="str">
        <f t="shared" si="112"/>
        <v>{5,1,3,802494402,3}}</v>
      </c>
      <c r="CK564" t="str">
        <f t="shared" si="112"/>
        <v/>
      </c>
      <c r="CL564" t="str">
        <f t="shared" si="112"/>
        <v>{{5,1,1,19152866,0}|</v>
      </c>
      <c r="CM564" t="str">
        <f t="shared" si="112"/>
        <v>{5,1,2,37380000,0}|</v>
      </c>
      <c r="CN564" t="str">
        <f t="shared" si="112"/>
        <v>{5,1,3,802494402,3}}</v>
      </c>
      <c r="CO564" t="str">
        <f t="shared" si="112"/>
        <v/>
      </c>
      <c r="CP564" t="str">
        <f t="shared" si="112"/>
        <v>{{5,1,1,19152866,0}|</v>
      </c>
      <c r="CQ564" t="str">
        <f t="shared" si="112"/>
        <v>{5,1,2,37380000,0}|</v>
      </c>
      <c r="CR564" t="str">
        <f t="shared" si="112"/>
        <v>{5,1,3,802494402,3}}</v>
      </c>
      <c r="CS564" t="str">
        <f t="shared" si="112"/>
        <v/>
      </c>
      <c r="CT564" t="str">
        <f t="shared" si="112"/>
        <v>{{5,1,1,19152866,0}|</v>
      </c>
      <c r="CU564" t="str">
        <f t="shared" si="112"/>
        <v>{5,1,2,37380000,0}|</v>
      </c>
      <c r="CV564" t="str">
        <f t="shared" si="112"/>
        <v>{5,1,3,802494402,3}}</v>
      </c>
    </row>
    <row r="565" spans="50:100" x14ac:dyDescent="0.15">
      <c r="AX565">
        <v>559</v>
      </c>
      <c r="AZ565">
        <f t="shared" si="113"/>
        <v>3</v>
      </c>
      <c r="BA565">
        <f t="shared" si="113"/>
        <v>0.42857142857142855</v>
      </c>
      <c r="BB565">
        <f t="shared" si="113"/>
        <v>1</v>
      </c>
      <c r="BC565">
        <f t="shared" si="113"/>
        <v>3</v>
      </c>
      <c r="BE565">
        <v>500</v>
      </c>
      <c r="BF565">
        <v>500</v>
      </c>
      <c r="BG565">
        <v>500</v>
      </c>
      <c r="BH565">
        <v>500</v>
      </c>
      <c r="BN565">
        <f>'sheet1 (2)'!Y564</f>
        <v>187816750</v>
      </c>
      <c r="BO565">
        <f>'sheet1 (2)'!Z564</f>
        <v>428575000</v>
      </c>
      <c r="BP565">
        <f>'sheet1 (2)'!AA564</f>
        <v>9200883861</v>
      </c>
      <c r="BR565">
        <f t="shared" si="105"/>
        <v>18781675</v>
      </c>
      <c r="BS565">
        <f t="shared" si="105"/>
        <v>42857500</v>
      </c>
      <c r="BT565">
        <f t="shared" si="105"/>
        <v>920088386</v>
      </c>
      <c r="BV565">
        <f t="shared" si="106"/>
        <v>18781675</v>
      </c>
      <c r="BW565">
        <f t="shared" si="106"/>
        <v>42857500</v>
      </c>
      <c r="BX565">
        <f t="shared" si="106"/>
        <v>920088386</v>
      </c>
      <c r="BZ565">
        <f t="shared" si="107"/>
        <v>18781675</v>
      </c>
      <c r="CA565">
        <f t="shared" si="107"/>
        <v>42857500</v>
      </c>
      <c r="CB565">
        <f t="shared" si="107"/>
        <v>920088386</v>
      </c>
      <c r="CD565">
        <f t="shared" si="108"/>
        <v>18781675</v>
      </c>
      <c r="CE565">
        <f t="shared" si="108"/>
        <v>42857500</v>
      </c>
      <c r="CF565">
        <f t="shared" si="108"/>
        <v>920088386</v>
      </c>
      <c r="CH565" t="str">
        <f t="shared" si="112"/>
        <v>{{5,1,1,18781675,0}|</v>
      </c>
      <c r="CI565" t="str">
        <f t="shared" si="112"/>
        <v>{5,1,2,42857500,0}|</v>
      </c>
      <c r="CJ565" t="str">
        <f t="shared" si="112"/>
        <v>{5,1,3,920088386,3}}</v>
      </c>
      <c r="CK565" t="str">
        <f t="shared" si="112"/>
        <v/>
      </c>
      <c r="CL565" t="str">
        <f t="shared" si="112"/>
        <v>{{5,1,1,18781675,0}|</v>
      </c>
      <c r="CM565" t="str">
        <f t="shared" si="112"/>
        <v>{5,1,2,42857500,0}|</v>
      </c>
      <c r="CN565" t="str">
        <f t="shared" si="112"/>
        <v>{5,1,3,920088386,3}}</v>
      </c>
      <c r="CO565" t="str">
        <f t="shared" si="112"/>
        <v/>
      </c>
      <c r="CP565" t="str">
        <f t="shared" si="112"/>
        <v>{{5,1,1,18781675,0}|</v>
      </c>
      <c r="CQ565" t="str">
        <f t="shared" si="112"/>
        <v>{5,1,2,42857500,0}|</v>
      </c>
      <c r="CR565" t="str">
        <f t="shared" si="112"/>
        <v>{5,1,3,920088386,3}}</v>
      </c>
      <c r="CS565" t="str">
        <f t="shared" si="112"/>
        <v/>
      </c>
      <c r="CT565" t="str">
        <f t="shared" si="112"/>
        <v>{{5,1,1,18781675,0}|</v>
      </c>
      <c r="CU565" t="str">
        <f t="shared" si="112"/>
        <v>{5,1,2,42857500,0}|</v>
      </c>
      <c r="CV565" t="str">
        <f t="shared" si="112"/>
        <v>{5,1,3,920088386,3}}</v>
      </c>
    </row>
    <row r="566" spans="50:100" x14ac:dyDescent="0.15">
      <c r="AX566">
        <v>560</v>
      </c>
      <c r="AZ566">
        <f t="shared" si="113"/>
        <v>1.5</v>
      </c>
      <c r="BA566">
        <f t="shared" si="113"/>
        <v>1</v>
      </c>
      <c r="BB566">
        <f t="shared" si="113"/>
        <v>0.75</v>
      </c>
      <c r="BC566">
        <f t="shared" si="113"/>
        <v>1</v>
      </c>
      <c r="BE566">
        <v>500</v>
      </c>
      <c r="BF566">
        <v>500</v>
      </c>
      <c r="BG566">
        <v>500</v>
      </c>
      <c r="BH566">
        <v>500</v>
      </c>
      <c r="BN566">
        <f>'sheet1 (2)'!Y565</f>
        <v>304262595</v>
      </c>
      <c r="BO566">
        <f>'sheet1 (2)'!Z565</f>
        <v>497280000</v>
      </c>
      <c r="BP566">
        <f>'sheet1 (2)'!AA565</f>
        <v>10675880595</v>
      </c>
      <c r="BR566">
        <f t="shared" si="105"/>
        <v>30426259</v>
      </c>
      <c r="BS566">
        <f t="shared" si="105"/>
        <v>49728000</v>
      </c>
      <c r="BT566">
        <f t="shared" si="105"/>
        <v>1067588059</v>
      </c>
      <c r="BV566">
        <f t="shared" si="106"/>
        <v>30426259</v>
      </c>
      <c r="BW566">
        <f t="shared" si="106"/>
        <v>49728000</v>
      </c>
      <c r="BX566">
        <f t="shared" si="106"/>
        <v>1067588059</v>
      </c>
      <c r="BZ566">
        <f t="shared" si="107"/>
        <v>30426259</v>
      </c>
      <c r="CA566">
        <f t="shared" si="107"/>
        <v>49728000</v>
      </c>
      <c r="CB566">
        <f t="shared" si="107"/>
        <v>1067588059</v>
      </c>
      <c r="CD566">
        <f t="shared" si="108"/>
        <v>30426259</v>
      </c>
      <c r="CE566">
        <f t="shared" si="108"/>
        <v>49728000</v>
      </c>
      <c r="CF566">
        <f t="shared" si="108"/>
        <v>1067588059</v>
      </c>
      <c r="CH566" t="str">
        <f t="shared" ref="CH566:CV582" si="114">BR$6&amp;BR566&amp;BR$5</f>
        <v>{{5,1,1,30426259,0}|</v>
      </c>
      <c r="CI566" t="str">
        <f t="shared" si="114"/>
        <v>{5,1,2,49728000,0}|</v>
      </c>
      <c r="CJ566" t="str">
        <f t="shared" si="114"/>
        <v>{5,1,3,1067588059,3}}</v>
      </c>
      <c r="CK566" t="str">
        <f t="shared" si="114"/>
        <v/>
      </c>
      <c r="CL566" t="str">
        <f t="shared" si="114"/>
        <v>{{5,1,1,30426259,0}|</v>
      </c>
      <c r="CM566" t="str">
        <f t="shared" si="114"/>
        <v>{5,1,2,49728000,0}|</v>
      </c>
      <c r="CN566" t="str">
        <f t="shared" si="114"/>
        <v>{5,1,3,1067588059,3}}</v>
      </c>
      <c r="CO566" t="str">
        <f t="shared" si="114"/>
        <v/>
      </c>
      <c r="CP566" t="str">
        <f t="shared" si="114"/>
        <v>{{5,1,1,30426259,0}|</v>
      </c>
      <c r="CQ566" t="str">
        <f t="shared" si="114"/>
        <v>{5,1,2,49728000,0}|</v>
      </c>
      <c r="CR566" t="str">
        <f t="shared" si="114"/>
        <v>{5,1,3,1067588059,3}}</v>
      </c>
      <c r="CS566" t="str">
        <f t="shared" si="114"/>
        <v/>
      </c>
      <c r="CT566" t="str">
        <f t="shared" si="114"/>
        <v>{{5,1,1,30426259,0}|</v>
      </c>
      <c r="CU566" t="str">
        <f t="shared" si="114"/>
        <v>{5,1,2,49728000,0}|</v>
      </c>
      <c r="CV566" t="str">
        <f t="shared" si="114"/>
        <v>{5,1,3,1067588059,3}}</v>
      </c>
    </row>
    <row r="567" spans="50:100" x14ac:dyDescent="0.15">
      <c r="AX567">
        <v>561</v>
      </c>
      <c r="AZ567">
        <f t="shared" si="113"/>
        <v>0.75</v>
      </c>
      <c r="BA567">
        <f t="shared" si="113"/>
        <v>1</v>
      </c>
      <c r="BB567">
        <f t="shared" si="113"/>
        <v>1</v>
      </c>
      <c r="BC567">
        <f t="shared" si="113"/>
        <v>1.5</v>
      </c>
      <c r="BE567">
        <v>500</v>
      </c>
      <c r="BF567">
        <v>500</v>
      </c>
      <c r="BG567">
        <v>500</v>
      </c>
      <c r="BH567">
        <v>500</v>
      </c>
      <c r="BN567">
        <f>'sheet1 (2)'!Y566</f>
        <v>319374737</v>
      </c>
      <c r="BO567">
        <f>'sheet1 (2)'!Z566</f>
        <v>487872000</v>
      </c>
      <c r="BP567">
        <f>'sheet1 (2)'!AA566</f>
        <v>10473904477</v>
      </c>
      <c r="BR567">
        <f t="shared" si="105"/>
        <v>31937473</v>
      </c>
      <c r="BS567">
        <f t="shared" si="105"/>
        <v>48787200</v>
      </c>
      <c r="BT567">
        <f t="shared" si="105"/>
        <v>1047390447</v>
      </c>
      <c r="BV567">
        <f t="shared" si="106"/>
        <v>31937473</v>
      </c>
      <c r="BW567">
        <f t="shared" si="106"/>
        <v>48787200</v>
      </c>
      <c r="BX567">
        <f t="shared" si="106"/>
        <v>1047390447</v>
      </c>
      <c r="BZ567">
        <f t="shared" si="107"/>
        <v>31937473</v>
      </c>
      <c r="CA567">
        <f t="shared" si="107"/>
        <v>48787200</v>
      </c>
      <c r="CB567">
        <f t="shared" si="107"/>
        <v>1047390447</v>
      </c>
      <c r="CD567">
        <f t="shared" si="108"/>
        <v>31937473</v>
      </c>
      <c r="CE567">
        <f t="shared" si="108"/>
        <v>48787200</v>
      </c>
      <c r="CF567">
        <f t="shared" si="108"/>
        <v>1047390447</v>
      </c>
      <c r="CH567" t="str">
        <f t="shared" si="114"/>
        <v>{{5,1,1,31937473,0}|</v>
      </c>
      <c r="CI567" t="str">
        <f t="shared" si="114"/>
        <v>{5,1,2,48787200,0}|</v>
      </c>
      <c r="CJ567" t="str">
        <f t="shared" si="114"/>
        <v>{5,1,3,1047390447,3}}</v>
      </c>
      <c r="CK567" t="str">
        <f t="shared" si="114"/>
        <v/>
      </c>
      <c r="CL567" t="str">
        <f t="shared" si="114"/>
        <v>{{5,1,1,31937473,0}|</v>
      </c>
      <c r="CM567" t="str">
        <f t="shared" si="114"/>
        <v>{5,1,2,48787200,0}|</v>
      </c>
      <c r="CN567" t="str">
        <f t="shared" si="114"/>
        <v>{5,1,3,1047390447,3}}</v>
      </c>
      <c r="CO567" t="str">
        <f t="shared" si="114"/>
        <v/>
      </c>
      <c r="CP567" t="str">
        <f t="shared" si="114"/>
        <v>{{5,1,1,31937473,0}|</v>
      </c>
      <c r="CQ567" t="str">
        <f t="shared" si="114"/>
        <v>{5,1,2,48787200,0}|</v>
      </c>
      <c r="CR567" t="str">
        <f t="shared" si="114"/>
        <v>{5,1,3,1047390447,3}}</v>
      </c>
      <c r="CS567" t="str">
        <f t="shared" si="114"/>
        <v/>
      </c>
      <c r="CT567" t="str">
        <f t="shared" si="114"/>
        <v>{{5,1,1,31937473,0}|</v>
      </c>
      <c r="CU567" t="str">
        <f t="shared" si="114"/>
        <v>{5,1,2,48787200,0}|</v>
      </c>
      <c r="CV567" t="str">
        <f t="shared" si="114"/>
        <v>{5,1,3,1047390447,3}}</v>
      </c>
    </row>
    <row r="568" spans="50:100" x14ac:dyDescent="0.15">
      <c r="AX568">
        <v>562</v>
      </c>
      <c r="AZ568">
        <f t="shared" si="113"/>
        <v>1.5</v>
      </c>
      <c r="BA568">
        <f t="shared" si="113"/>
        <v>0.6</v>
      </c>
      <c r="BB568">
        <f t="shared" si="113"/>
        <v>1.5</v>
      </c>
      <c r="BC568">
        <f t="shared" si="113"/>
        <v>1</v>
      </c>
      <c r="BE568">
        <v>500</v>
      </c>
      <c r="BF568">
        <v>500</v>
      </c>
      <c r="BG568">
        <v>500</v>
      </c>
      <c r="BH568">
        <v>500</v>
      </c>
      <c r="BN568">
        <f>'sheet1 (2)'!Y567</f>
        <v>34489224</v>
      </c>
      <c r="BO568">
        <f>'sheet1 (2)'!Z567</f>
        <v>4410000</v>
      </c>
      <c r="BP568">
        <f>'sheet1 (2)'!AA567</f>
        <v>94676305</v>
      </c>
      <c r="BR568">
        <f t="shared" si="105"/>
        <v>3448922</v>
      </c>
      <c r="BS568">
        <f t="shared" si="105"/>
        <v>441000</v>
      </c>
      <c r="BT568">
        <f t="shared" si="105"/>
        <v>9467630</v>
      </c>
      <c r="BV568">
        <f t="shared" si="106"/>
        <v>3448922</v>
      </c>
      <c r="BW568">
        <f t="shared" si="106"/>
        <v>441000</v>
      </c>
      <c r="BX568">
        <f t="shared" si="106"/>
        <v>9467630</v>
      </c>
      <c r="BZ568">
        <f t="shared" si="107"/>
        <v>3448922</v>
      </c>
      <c r="CA568">
        <f t="shared" si="107"/>
        <v>441000</v>
      </c>
      <c r="CB568">
        <f t="shared" si="107"/>
        <v>9467630</v>
      </c>
      <c r="CD568">
        <f t="shared" si="108"/>
        <v>3448922</v>
      </c>
      <c r="CE568">
        <f t="shared" si="108"/>
        <v>441000</v>
      </c>
      <c r="CF568">
        <f t="shared" si="108"/>
        <v>9467630</v>
      </c>
      <c r="CH568" t="str">
        <f t="shared" si="114"/>
        <v>{{5,1,1,3448922,0}|</v>
      </c>
      <c r="CI568" t="str">
        <f t="shared" si="114"/>
        <v>{5,1,2,441000,0}|</v>
      </c>
      <c r="CJ568" t="str">
        <f t="shared" si="114"/>
        <v>{5,1,3,9467630,3}}</v>
      </c>
      <c r="CK568" t="str">
        <f t="shared" si="114"/>
        <v/>
      </c>
      <c r="CL568" t="str">
        <f t="shared" si="114"/>
        <v>{{5,1,1,3448922,0}|</v>
      </c>
      <c r="CM568" t="str">
        <f t="shared" si="114"/>
        <v>{5,1,2,441000,0}|</v>
      </c>
      <c r="CN568" t="str">
        <f t="shared" si="114"/>
        <v>{5,1,3,9467630,3}}</v>
      </c>
      <c r="CO568" t="str">
        <f t="shared" si="114"/>
        <v/>
      </c>
      <c r="CP568" t="str">
        <f t="shared" si="114"/>
        <v>{{5,1,1,3448922,0}|</v>
      </c>
      <c r="CQ568" t="str">
        <f t="shared" si="114"/>
        <v>{5,1,2,441000,0}|</v>
      </c>
      <c r="CR568" t="str">
        <f t="shared" si="114"/>
        <v>{5,1,3,9467630,3}}</v>
      </c>
      <c r="CS568" t="str">
        <f t="shared" si="114"/>
        <v/>
      </c>
      <c r="CT568" t="str">
        <f t="shared" si="114"/>
        <v>{{5,1,1,3448922,0}|</v>
      </c>
      <c r="CU568" t="str">
        <f t="shared" si="114"/>
        <v>{5,1,2,441000,0}|</v>
      </c>
      <c r="CV568" t="str">
        <f t="shared" si="114"/>
        <v>{5,1,3,9467630,3}}</v>
      </c>
    </row>
    <row r="569" spans="50:100" x14ac:dyDescent="0.15">
      <c r="AX569">
        <v>563</v>
      </c>
      <c r="AZ569">
        <f t="shared" si="113"/>
        <v>1.5</v>
      </c>
      <c r="BA569">
        <f t="shared" si="113"/>
        <v>0.6</v>
      </c>
      <c r="BB569">
        <f t="shared" si="113"/>
        <v>3</v>
      </c>
      <c r="BC569">
        <f t="shared" si="113"/>
        <v>0.75</v>
      </c>
      <c r="BE569">
        <v>500</v>
      </c>
      <c r="BF569">
        <v>500</v>
      </c>
      <c r="BG569">
        <v>500</v>
      </c>
      <c r="BH569">
        <v>500</v>
      </c>
      <c r="BN569">
        <f>'sheet1 (2)'!Y568</f>
        <v>38952537</v>
      </c>
      <c r="BO569">
        <f>'sheet1 (2)'!Z568</f>
        <v>3742200</v>
      </c>
      <c r="BP569">
        <f>'sheet1 (2)'!AA568</f>
        <v>80339607</v>
      </c>
      <c r="BR569">
        <f t="shared" si="105"/>
        <v>3895253</v>
      </c>
      <c r="BS569">
        <f t="shared" si="105"/>
        <v>374220</v>
      </c>
      <c r="BT569">
        <f t="shared" si="105"/>
        <v>8033960</v>
      </c>
      <c r="BV569">
        <f t="shared" si="106"/>
        <v>3895253</v>
      </c>
      <c r="BW569">
        <f t="shared" si="106"/>
        <v>374220</v>
      </c>
      <c r="BX569">
        <f t="shared" si="106"/>
        <v>8033960</v>
      </c>
      <c r="BZ569">
        <f t="shared" si="107"/>
        <v>3895253</v>
      </c>
      <c r="CA569">
        <f t="shared" si="107"/>
        <v>374220</v>
      </c>
      <c r="CB569">
        <f t="shared" si="107"/>
        <v>8033960</v>
      </c>
      <c r="CD569">
        <f t="shared" si="108"/>
        <v>3895253</v>
      </c>
      <c r="CE569">
        <f t="shared" si="108"/>
        <v>374220</v>
      </c>
      <c r="CF569">
        <f t="shared" si="108"/>
        <v>8033960</v>
      </c>
      <c r="CH569" t="str">
        <f t="shared" si="114"/>
        <v>{{5,1,1,3895253,0}|</v>
      </c>
      <c r="CI569" t="str">
        <f t="shared" si="114"/>
        <v>{5,1,2,374220,0}|</v>
      </c>
      <c r="CJ569" t="str">
        <f t="shared" si="114"/>
        <v>{5,1,3,8033960,3}}</v>
      </c>
      <c r="CK569" t="str">
        <f t="shared" si="114"/>
        <v/>
      </c>
      <c r="CL569" t="str">
        <f t="shared" si="114"/>
        <v>{{5,1,1,3895253,0}|</v>
      </c>
      <c r="CM569" t="str">
        <f t="shared" si="114"/>
        <v>{5,1,2,374220,0}|</v>
      </c>
      <c r="CN569" t="str">
        <f t="shared" si="114"/>
        <v>{5,1,3,8033960,3}}</v>
      </c>
      <c r="CO569" t="str">
        <f t="shared" si="114"/>
        <v/>
      </c>
      <c r="CP569" t="str">
        <f t="shared" si="114"/>
        <v>{{5,1,1,3895253,0}|</v>
      </c>
      <c r="CQ569" t="str">
        <f t="shared" si="114"/>
        <v>{5,1,2,374220,0}|</v>
      </c>
      <c r="CR569" t="str">
        <f t="shared" si="114"/>
        <v>{5,1,3,8033960,3}}</v>
      </c>
      <c r="CS569" t="str">
        <f t="shared" si="114"/>
        <v/>
      </c>
      <c r="CT569" t="str">
        <f t="shared" si="114"/>
        <v>{{5,1,1,3895253,0}|</v>
      </c>
      <c r="CU569" t="str">
        <f t="shared" si="114"/>
        <v>{5,1,2,374220,0}|</v>
      </c>
      <c r="CV569" t="str">
        <f t="shared" si="114"/>
        <v>{5,1,3,8033960,3}}</v>
      </c>
    </row>
    <row r="570" spans="50:100" x14ac:dyDescent="0.15">
      <c r="AX570">
        <v>564</v>
      </c>
      <c r="AZ570">
        <f t="shared" si="113"/>
        <v>1</v>
      </c>
      <c r="BA570">
        <f t="shared" si="113"/>
        <v>0.42857142857142855</v>
      </c>
      <c r="BB570">
        <f t="shared" si="113"/>
        <v>0</v>
      </c>
      <c r="BC570">
        <f t="shared" si="113"/>
        <v>1.5</v>
      </c>
      <c r="BE570">
        <v>500</v>
      </c>
      <c r="BF570">
        <v>500</v>
      </c>
      <c r="BG570">
        <v>500</v>
      </c>
      <c r="BH570">
        <v>500</v>
      </c>
      <c r="BN570">
        <f>'sheet1 (2)'!Y569</f>
        <v>63478208</v>
      </c>
      <c r="BO570">
        <f>'sheet1 (2)'!Z569</f>
        <v>5359200</v>
      </c>
      <c r="BP570">
        <f>'sheet1 (2)'!AA569</f>
        <v>115054251</v>
      </c>
      <c r="BR570">
        <f t="shared" si="105"/>
        <v>6347820</v>
      </c>
      <c r="BS570">
        <f t="shared" si="105"/>
        <v>535920</v>
      </c>
      <c r="BT570">
        <f t="shared" si="105"/>
        <v>11505425</v>
      </c>
      <c r="BV570">
        <f t="shared" si="106"/>
        <v>6347820</v>
      </c>
      <c r="BW570">
        <f t="shared" si="106"/>
        <v>535920</v>
      </c>
      <c r="BX570">
        <f t="shared" si="106"/>
        <v>11505425</v>
      </c>
      <c r="BZ570">
        <f t="shared" si="107"/>
        <v>6347820</v>
      </c>
      <c r="CA570">
        <f t="shared" si="107"/>
        <v>535920</v>
      </c>
      <c r="CB570">
        <f t="shared" si="107"/>
        <v>11505425</v>
      </c>
      <c r="CD570">
        <f t="shared" si="108"/>
        <v>6347820</v>
      </c>
      <c r="CE570">
        <f t="shared" si="108"/>
        <v>535920</v>
      </c>
      <c r="CF570">
        <f t="shared" si="108"/>
        <v>11505425</v>
      </c>
      <c r="CH570" t="str">
        <f t="shared" si="114"/>
        <v>{{5,1,1,6347820,0}|</v>
      </c>
      <c r="CI570" t="str">
        <f t="shared" si="114"/>
        <v>{5,1,2,535920,0}|</v>
      </c>
      <c r="CJ570" t="str">
        <f t="shared" si="114"/>
        <v>{5,1,3,11505425,3}}</v>
      </c>
      <c r="CK570" t="str">
        <f t="shared" si="114"/>
        <v/>
      </c>
      <c r="CL570" t="str">
        <f t="shared" si="114"/>
        <v>{{5,1,1,6347820,0}|</v>
      </c>
      <c r="CM570" t="str">
        <f t="shared" si="114"/>
        <v>{5,1,2,535920,0}|</v>
      </c>
      <c r="CN570" t="str">
        <f t="shared" si="114"/>
        <v>{5,1,3,11505425,3}}</v>
      </c>
      <c r="CO570" t="str">
        <f t="shared" si="114"/>
        <v/>
      </c>
      <c r="CP570" t="str">
        <f t="shared" si="114"/>
        <v>{{5,1,1,6347820,0}|</v>
      </c>
      <c r="CQ570" t="str">
        <f t="shared" si="114"/>
        <v>{5,1,2,535920,0}|</v>
      </c>
      <c r="CR570" t="str">
        <f t="shared" si="114"/>
        <v>{5,1,3,11505425,3}}</v>
      </c>
      <c r="CS570" t="str">
        <f t="shared" si="114"/>
        <v/>
      </c>
      <c r="CT570" t="str">
        <f t="shared" si="114"/>
        <v>{{5,1,1,6347820,0}|</v>
      </c>
      <c r="CU570" t="str">
        <f t="shared" si="114"/>
        <v>{5,1,2,535920,0}|</v>
      </c>
      <c r="CV570" t="str">
        <f t="shared" si="114"/>
        <v>{5,1,3,11505425,3}}</v>
      </c>
    </row>
    <row r="571" spans="50:100" x14ac:dyDescent="0.15">
      <c r="AX571">
        <v>565</v>
      </c>
      <c r="AZ571">
        <f t="shared" si="113"/>
        <v>1.5</v>
      </c>
      <c r="BA571">
        <f t="shared" si="113"/>
        <v>0.6</v>
      </c>
      <c r="BB571">
        <f t="shared" si="113"/>
        <v>0.75</v>
      </c>
      <c r="BC571">
        <f t="shared" si="113"/>
        <v>3</v>
      </c>
      <c r="BE571">
        <v>500</v>
      </c>
      <c r="BF571">
        <v>500</v>
      </c>
      <c r="BG571">
        <v>500</v>
      </c>
      <c r="BH571">
        <v>500</v>
      </c>
      <c r="BN571">
        <f>'sheet1 (2)'!Y570</f>
        <v>79107311</v>
      </c>
      <c r="BO571">
        <f>'sheet1 (2)'!Z570</f>
        <v>34888000</v>
      </c>
      <c r="BP571">
        <f>'sheet1 (2)'!AA570</f>
        <v>748994774</v>
      </c>
      <c r="BR571">
        <f t="shared" si="105"/>
        <v>7910731</v>
      </c>
      <c r="BS571">
        <f t="shared" si="105"/>
        <v>3488800</v>
      </c>
      <c r="BT571">
        <f t="shared" si="105"/>
        <v>74899477</v>
      </c>
      <c r="BV571">
        <f t="shared" si="106"/>
        <v>7910731</v>
      </c>
      <c r="BW571">
        <f t="shared" si="106"/>
        <v>3488800</v>
      </c>
      <c r="BX571">
        <f t="shared" si="106"/>
        <v>74899477</v>
      </c>
      <c r="BZ571">
        <f t="shared" si="107"/>
        <v>7910731</v>
      </c>
      <c r="CA571">
        <f t="shared" si="107"/>
        <v>3488800</v>
      </c>
      <c r="CB571">
        <f t="shared" si="107"/>
        <v>74899477</v>
      </c>
      <c r="CD571">
        <f t="shared" si="108"/>
        <v>7910731</v>
      </c>
      <c r="CE571">
        <f t="shared" si="108"/>
        <v>3488800</v>
      </c>
      <c r="CF571">
        <f t="shared" si="108"/>
        <v>74899477</v>
      </c>
      <c r="CH571" t="str">
        <f t="shared" si="114"/>
        <v>{{5,1,1,7910731,0}|</v>
      </c>
      <c r="CI571" t="str">
        <f t="shared" si="114"/>
        <v>{5,1,2,3488800,0}|</v>
      </c>
      <c r="CJ571" t="str">
        <f t="shared" si="114"/>
        <v>{5,1,3,74899477,3}}</v>
      </c>
      <c r="CK571" t="str">
        <f t="shared" si="114"/>
        <v/>
      </c>
      <c r="CL571" t="str">
        <f t="shared" si="114"/>
        <v>{{5,1,1,7910731,0}|</v>
      </c>
      <c r="CM571" t="str">
        <f t="shared" si="114"/>
        <v>{5,1,2,3488800,0}|</v>
      </c>
      <c r="CN571" t="str">
        <f t="shared" si="114"/>
        <v>{5,1,3,74899477,3}}</v>
      </c>
      <c r="CO571" t="str">
        <f t="shared" si="114"/>
        <v/>
      </c>
      <c r="CP571" t="str">
        <f t="shared" si="114"/>
        <v>{{5,1,1,7910731,0}|</v>
      </c>
      <c r="CQ571" t="str">
        <f t="shared" si="114"/>
        <v>{5,1,2,3488800,0}|</v>
      </c>
      <c r="CR571" t="str">
        <f t="shared" si="114"/>
        <v>{5,1,3,74899477,3}}</v>
      </c>
      <c r="CS571" t="str">
        <f t="shared" si="114"/>
        <v/>
      </c>
      <c r="CT571" t="str">
        <f t="shared" si="114"/>
        <v>{{5,1,1,7910731,0}|</v>
      </c>
      <c r="CU571" t="str">
        <f t="shared" si="114"/>
        <v>{5,1,2,3488800,0}|</v>
      </c>
      <c r="CV571" t="str">
        <f t="shared" si="114"/>
        <v>{5,1,3,74899477,3}}</v>
      </c>
    </row>
    <row r="572" spans="50:100" x14ac:dyDescent="0.15">
      <c r="AX572">
        <v>566</v>
      </c>
      <c r="AZ572">
        <f t="shared" si="113"/>
        <v>3</v>
      </c>
      <c r="BA572">
        <f t="shared" si="113"/>
        <v>0.75</v>
      </c>
      <c r="BB572">
        <f t="shared" si="113"/>
        <v>1</v>
      </c>
      <c r="BC572">
        <f t="shared" si="113"/>
        <v>0.75</v>
      </c>
      <c r="BE572">
        <v>500</v>
      </c>
      <c r="BF572">
        <v>500</v>
      </c>
      <c r="BG572">
        <v>500</v>
      </c>
      <c r="BH572">
        <v>500</v>
      </c>
      <c r="BN572">
        <f>'sheet1 (2)'!Y571</f>
        <v>109139237</v>
      </c>
      <c r="BO572">
        <f>'sheet1 (2)'!Z571</f>
        <v>37485000</v>
      </c>
      <c r="BP572">
        <f>'sheet1 (2)'!AA571</f>
        <v>804748600</v>
      </c>
      <c r="BR572">
        <f t="shared" si="105"/>
        <v>10913923</v>
      </c>
      <c r="BS572">
        <f t="shared" si="105"/>
        <v>3748500</v>
      </c>
      <c r="BT572">
        <f t="shared" si="105"/>
        <v>80474860</v>
      </c>
      <c r="BV572">
        <f t="shared" si="106"/>
        <v>10913923</v>
      </c>
      <c r="BW572">
        <f t="shared" si="106"/>
        <v>3748500</v>
      </c>
      <c r="BX572">
        <f t="shared" si="106"/>
        <v>80474860</v>
      </c>
      <c r="BZ572">
        <f t="shared" si="107"/>
        <v>10913923</v>
      </c>
      <c r="CA572">
        <f t="shared" si="107"/>
        <v>3748500</v>
      </c>
      <c r="CB572">
        <f t="shared" si="107"/>
        <v>80474860</v>
      </c>
      <c r="CD572">
        <f t="shared" si="108"/>
        <v>10913923</v>
      </c>
      <c r="CE572">
        <f t="shared" si="108"/>
        <v>3748500</v>
      </c>
      <c r="CF572">
        <f t="shared" si="108"/>
        <v>80474860</v>
      </c>
      <c r="CH572" t="str">
        <f t="shared" si="114"/>
        <v>{{5,1,1,10913923,0}|</v>
      </c>
      <c r="CI572" t="str">
        <f t="shared" si="114"/>
        <v>{5,1,2,3748500,0}|</v>
      </c>
      <c r="CJ572" t="str">
        <f t="shared" si="114"/>
        <v>{5,1,3,80474860,3}}</v>
      </c>
      <c r="CK572" t="str">
        <f t="shared" si="114"/>
        <v/>
      </c>
      <c r="CL572" t="str">
        <f t="shared" si="114"/>
        <v>{{5,1,1,10913923,0}|</v>
      </c>
      <c r="CM572" t="str">
        <f t="shared" si="114"/>
        <v>{5,1,2,3748500,0}|</v>
      </c>
      <c r="CN572" t="str">
        <f t="shared" si="114"/>
        <v>{5,1,3,80474860,3}}</v>
      </c>
      <c r="CO572" t="str">
        <f t="shared" si="114"/>
        <v/>
      </c>
      <c r="CP572" t="str">
        <f t="shared" si="114"/>
        <v>{{5,1,1,10913923,0}|</v>
      </c>
      <c r="CQ572" t="str">
        <f t="shared" si="114"/>
        <v>{5,1,2,3748500,0}|</v>
      </c>
      <c r="CR572" t="str">
        <f t="shared" si="114"/>
        <v>{5,1,3,80474860,3}}</v>
      </c>
      <c r="CS572" t="str">
        <f t="shared" si="114"/>
        <v/>
      </c>
      <c r="CT572" t="str">
        <f t="shared" si="114"/>
        <v>{{5,1,1,10913923,0}|</v>
      </c>
      <c r="CU572" t="str">
        <f t="shared" si="114"/>
        <v>{5,1,2,3748500,0}|</v>
      </c>
      <c r="CV572" t="str">
        <f t="shared" si="114"/>
        <v>{5,1,3,80474860,3}}</v>
      </c>
    </row>
    <row r="573" spans="50:100" x14ac:dyDescent="0.15">
      <c r="AX573">
        <v>567</v>
      </c>
      <c r="AZ573">
        <f t="shared" si="113"/>
        <v>1</v>
      </c>
      <c r="BA573">
        <f t="shared" si="113"/>
        <v>1</v>
      </c>
      <c r="BB573">
        <f t="shared" si="113"/>
        <v>0.75</v>
      </c>
      <c r="BC573">
        <f t="shared" si="113"/>
        <v>1.5</v>
      </c>
      <c r="BE573">
        <v>500</v>
      </c>
      <c r="BF573">
        <v>500</v>
      </c>
      <c r="BG573">
        <v>500</v>
      </c>
      <c r="BH573">
        <v>500</v>
      </c>
      <c r="BN573">
        <f>'sheet1 (2)'!Y572</f>
        <v>249647892</v>
      </c>
      <c r="BO573">
        <f>'sheet1 (2)'!Z572</f>
        <v>241164000</v>
      </c>
      <c r="BP573">
        <f>'sheet1 (2)'!AA572</f>
        <v>5177441415</v>
      </c>
      <c r="BR573">
        <f t="shared" si="105"/>
        <v>24964789</v>
      </c>
      <c r="BS573">
        <f t="shared" si="105"/>
        <v>24116400</v>
      </c>
      <c r="BT573">
        <f t="shared" si="105"/>
        <v>517744141</v>
      </c>
      <c r="BV573">
        <f t="shared" si="106"/>
        <v>24964789</v>
      </c>
      <c r="BW573">
        <f t="shared" si="106"/>
        <v>24116400</v>
      </c>
      <c r="BX573">
        <f t="shared" si="106"/>
        <v>517744141</v>
      </c>
      <c r="BZ573">
        <f t="shared" si="107"/>
        <v>24964789</v>
      </c>
      <c r="CA573">
        <f t="shared" si="107"/>
        <v>24116400</v>
      </c>
      <c r="CB573">
        <f t="shared" si="107"/>
        <v>517744141</v>
      </c>
      <c r="CD573">
        <f t="shared" si="108"/>
        <v>24964789</v>
      </c>
      <c r="CE573">
        <f t="shared" si="108"/>
        <v>24116400</v>
      </c>
      <c r="CF573">
        <f t="shared" si="108"/>
        <v>517744141</v>
      </c>
      <c r="CH573" t="str">
        <f t="shared" si="114"/>
        <v>{{5,1,1,24964789,0}|</v>
      </c>
      <c r="CI573" t="str">
        <f t="shared" si="114"/>
        <v>{5,1,2,24116400,0}|</v>
      </c>
      <c r="CJ573" t="str">
        <f t="shared" si="114"/>
        <v>{5,1,3,517744141,3}}</v>
      </c>
      <c r="CK573" t="str">
        <f t="shared" si="114"/>
        <v/>
      </c>
      <c r="CL573" t="str">
        <f t="shared" si="114"/>
        <v>{{5,1,1,24964789,0}|</v>
      </c>
      <c r="CM573" t="str">
        <f t="shared" si="114"/>
        <v>{5,1,2,24116400,0}|</v>
      </c>
      <c r="CN573" t="str">
        <f t="shared" si="114"/>
        <v>{5,1,3,517744141,3}}</v>
      </c>
      <c r="CO573" t="str">
        <f t="shared" si="114"/>
        <v/>
      </c>
      <c r="CP573" t="str">
        <f t="shared" si="114"/>
        <v>{{5,1,1,24964789,0}|</v>
      </c>
      <c r="CQ573" t="str">
        <f t="shared" si="114"/>
        <v>{5,1,2,24116400,0}|</v>
      </c>
      <c r="CR573" t="str">
        <f t="shared" si="114"/>
        <v>{5,1,3,517744141,3}}</v>
      </c>
      <c r="CS573" t="str">
        <f t="shared" si="114"/>
        <v/>
      </c>
      <c r="CT573" t="str">
        <f t="shared" si="114"/>
        <v>{{5,1,1,24964789,0}|</v>
      </c>
      <c r="CU573" t="str">
        <f t="shared" si="114"/>
        <v>{5,1,2,24116400,0}|</v>
      </c>
      <c r="CV573" t="str">
        <f t="shared" si="114"/>
        <v>{5,1,3,517744141,3}}</v>
      </c>
    </row>
    <row r="574" spans="50:100" x14ac:dyDescent="0.15">
      <c r="AX574">
        <v>568</v>
      </c>
      <c r="AZ574">
        <f t="shared" si="113"/>
        <v>1</v>
      </c>
      <c r="BA574">
        <f t="shared" si="113"/>
        <v>1</v>
      </c>
      <c r="BB574">
        <f t="shared" si="113"/>
        <v>1</v>
      </c>
      <c r="BC574">
        <f t="shared" si="113"/>
        <v>1</v>
      </c>
      <c r="BE574">
        <v>500</v>
      </c>
      <c r="BF574">
        <v>500</v>
      </c>
      <c r="BG574">
        <v>500</v>
      </c>
      <c r="BH574">
        <v>500</v>
      </c>
      <c r="BN574">
        <f>'sheet1 (2)'!Y573</f>
        <v>258670694</v>
      </c>
      <c r="BO574">
        <f>'sheet1 (2)'!Z573</f>
        <v>280350000</v>
      </c>
      <c r="BP574">
        <f>'sheet1 (2)'!AA573</f>
        <v>6018708020</v>
      </c>
      <c r="BR574">
        <f t="shared" si="105"/>
        <v>25867069</v>
      </c>
      <c r="BS574">
        <f t="shared" si="105"/>
        <v>28035000</v>
      </c>
      <c r="BT574">
        <f t="shared" si="105"/>
        <v>601870802</v>
      </c>
      <c r="BV574">
        <f t="shared" si="106"/>
        <v>25867069</v>
      </c>
      <c r="BW574">
        <f t="shared" si="106"/>
        <v>28035000</v>
      </c>
      <c r="BX574">
        <f t="shared" si="106"/>
        <v>601870802</v>
      </c>
      <c r="BZ574">
        <f t="shared" si="107"/>
        <v>25867069</v>
      </c>
      <c r="CA574">
        <f t="shared" si="107"/>
        <v>28035000</v>
      </c>
      <c r="CB574">
        <f t="shared" si="107"/>
        <v>601870802</v>
      </c>
      <c r="CD574">
        <f t="shared" si="108"/>
        <v>25867069</v>
      </c>
      <c r="CE574">
        <f t="shared" si="108"/>
        <v>28035000</v>
      </c>
      <c r="CF574">
        <f t="shared" si="108"/>
        <v>601870802</v>
      </c>
      <c r="CH574" t="str">
        <f t="shared" si="114"/>
        <v>{{5,1,1,25867069,0}|</v>
      </c>
      <c r="CI574" t="str">
        <f t="shared" si="114"/>
        <v>{5,1,2,28035000,0}|</v>
      </c>
      <c r="CJ574" t="str">
        <f t="shared" si="114"/>
        <v>{5,1,3,601870802,3}}</v>
      </c>
      <c r="CK574" t="str">
        <f t="shared" si="114"/>
        <v/>
      </c>
      <c r="CL574" t="str">
        <f t="shared" si="114"/>
        <v>{{5,1,1,25867069,0}|</v>
      </c>
      <c r="CM574" t="str">
        <f t="shared" si="114"/>
        <v>{5,1,2,28035000,0}|</v>
      </c>
      <c r="CN574" t="str">
        <f t="shared" si="114"/>
        <v>{5,1,3,601870802,3}}</v>
      </c>
      <c r="CO574" t="str">
        <f t="shared" si="114"/>
        <v/>
      </c>
      <c r="CP574" t="str">
        <f t="shared" si="114"/>
        <v>{{5,1,1,25867069,0}|</v>
      </c>
      <c r="CQ574" t="str">
        <f t="shared" si="114"/>
        <v>{5,1,2,28035000,0}|</v>
      </c>
      <c r="CR574" t="str">
        <f t="shared" si="114"/>
        <v>{5,1,3,601870802,3}}</v>
      </c>
      <c r="CS574" t="str">
        <f t="shared" si="114"/>
        <v/>
      </c>
      <c r="CT574" t="str">
        <f t="shared" si="114"/>
        <v>{{5,1,1,25867069,0}|</v>
      </c>
      <c r="CU574" t="str">
        <f t="shared" si="114"/>
        <v>{5,1,2,28035000,0}|</v>
      </c>
      <c r="CV574" t="str">
        <f t="shared" si="114"/>
        <v>{5,1,3,601870802,3}}</v>
      </c>
    </row>
    <row r="575" spans="50:100" x14ac:dyDescent="0.15">
      <c r="AX575">
        <v>569</v>
      </c>
      <c r="AZ575">
        <f t="shared" si="113"/>
        <v>1</v>
      </c>
      <c r="BA575">
        <f t="shared" si="113"/>
        <v>1</v>
      </c>
      <c r="BB575">
        <f t="shared" si="113"/>
        <v>0.5</v>
      </c>
      <c r="BC575">
        <f t="shared" si="113"/>
        <v>0</v>
      </c>
      <c r="BE575">
        <v>500</v>
      </c>
      <c r="BF575">
        <v>500</v>
      </c>
      <c r="BG575">
        <v>500</v>
      </c>
      <c r="BH575">
        <v>500</v>
      </c>
      <c r="BN575">
        <f>'sheet1 (2)'!Y574</f>
        <v>253350788</v>
      </c>
      <c r="BO575">
        <f>'sheet1 (2)'!Z574</f>
        <v>321403600</v>
      </c>
      <c r="BP575">
        <f>'sheet1 (2)'!AA574</f>
        <v>6900069289</v>
      </c>
      <c r="BR575">
        <f t="shared" si="105"/>
        <v>25335078</v>
      </c>
      <c r="BS575">
        <f t="shared" si="105"/>
        <v>32140360</v>
      </c>
      <c r="BT575">
        <f t="shared" si="105"/>
        <v>690006928</v>
      </c>
      <c r="BV575">
        <f t="shared" si="106"/>
        <v>25335078</v>
      </c>
      <c r="BW575">
        <f t="shared" si="106"/>
        <v>32140360</v>
      </c>
      <c r="BX575">
        <f t="shared" si="106"/>
        <v>690006928</v>
      </c>
      <c r="BZ575">
        <f t="shared" si="107"/>
        <v>25335078</v>
      </c>
      <c r="CA575">
        <f t="shared" si="107"/>
        <v>32140360</v>
      </c>
      <c r="CB575">
        <f t="shared" si="107"/>
        <v>690006928</v>
      </c>
      <c r="CD575">
        <f t="shared" si="108"/>
        <v>25335078</v>
      </c>
      <c r="CE575">
        <f t="shared" si="108"/>
        <v>32140360</v>
      </c>
      <c r="CF575">
        <f t="shared" si="108"/>
        <v>690006928</v>
      </c>
      <c r="CH575" t="str">
        <f t="shared" si="114"/>
        <v>{{5,1,1,25335078,0}|</v>
      </c>
      <c r="CI575" t="str">
        <f t="shared" si="114"/>
        <v>{5,1,2,32140360,0}|</v>
      </c>
      <c r="CJ575" t="str">
        <f t="shared" si="114"/>
        <v>{5,1,3,690006928,3}}</v>
      </c>
      <c r="CK575" t="str">
        <f t="shared" si="114"/>
        <v/>
      </c>
      <c r="CL575" t="str">
        <f t="shared" si="114"/>
        <v>{{5,1,1,25335078,0}|</v>
      </c>
      <c r="CM575" t="str">
        <f t="shared" si="114"/>
        <v>{5,1,2,32140360,0}|</v>
      </c>
      <c r="CN575" t="str">
        <f t="shared" si="114"/>
        <v>{5,1,3,690006928,3}}</v>
      </c>
      <c r="CO575" t="str">
        <f t="shared" si="114"/>
        <v/>
      </c>
      <c r="CP575" t="str">
        <f t="shared" si="114"/>
        <v>{{5,1,1,25335078,0}|</v>
      </c>
      <c r="CQ575" t="str">
        <f t="shared" si="114"/>
        <v>{5,1,2,32140360,0}|</v>
      </c>
      <c r="CR575" t="str">
        <f t="shared" si="114"/>
        <v>{5,1,3,690006928,3}}</v>
      </c>
      <c r="CS575" t="str">
        <f t="shared" si="114"/>
        <v/>
      </c>
      <c r="CT575" t="str">
        <f t="shared" si="114"/>
        <v>{{5,1,1,25335078,0}|</v>
      </c>
      <c r="CU575" t="str">
        <f t="shared" si="114"/>
        <v>{5,1,2,32140360,0}|</v>
      </c>
      <c r="CV575" t="str">
        <f t="shared" si="114"/>
        <v>{5,1,3,690006928,3}}</v>
      </c>
    </row>
    <row r="576" spans="50:100" x14ac:dyDescent="0.15">
      <c r="AX576">
        <v>570</v>
      </c>
      <c r="AZ576">
        <f t="shared" si="113"/>
        <v>1.5</v>
      </c>
      <c r="BA576">
        <f t="shared" si="113"/>
        <v>0.6</v>
      </c>
      <c r="BB576">
        <f t="shared" si="113"/>
        <v>1</v>
      </c>
      <c r="BC576">
        <f t="shared" si="113"/>
        <v>1.5</v>
      </c>
      <c r="BE576">
        <v>500</v>
      </c>
      <c r="BF576">
        <v>500</v>
      </c>
      <c r="BG576">
        <v>500</v>
      </c>
      <c r="BH576">
        <v>500</v>
      </c>
      <c r="BN576">
        <f>'sheet1 (2)'!Y575</f>
        <v>410576573</v>
      </c>
      <c r="BO576">
        <f>'sheet1 (2)'!Z575</f>
        <v>372960000</v>
      </c>
      <c r="BP576">
        <f>'sheet1 (2)'!AA575</f>
        <v>8006910446</v>
      </c>
      <c r="BR576">
        <f t="shared" si="105"/>
        <v>41057657</v>
      </c>
      <c r="BS576">
        <f t="shared" si="105"/>
        <v>37296000</v>
      </c>
      <c r="BT576">
        <f t="shared" si="105"/>
        <v>800691044</v>
      </c>
      <c r="BV576">
        <f t="shared" si="106"/>
        <v>41057657</v>
      </c>
      <c r="BW576">
        <f t="shared" si="106"/>
        <v>37296000</v>
      </c>
      <c r="BX576">
        <f t="shared" si="106"/>
        <v>800691044</v>
      </c>
      <c r="BZ576">
        <f t="shared" si="107"/>
        <v>41057657</v>
      </c>
      <c r="CA576">
        <f t="shared" si="107"/>
        <v>37296000</v>
      </c>
      <c r="CB576">
        <f t="shared" si="107"/>
        <v>800691044</v>
      </c>
      <c r="CD576">
        <f t="shared" si="108"/>
        <v>41057657</v>
      </c>
      <c r="CE576">
        <f t="shared" si="108"/>
        <v>37296000</v>
      </c>
      <c r="CF576">
        <f t="shared" si="108"/>
        <v>800691044</v>
      </c>
      <c r="CH576" t="str">
        <f t="shared" si="114"/>
        <v>{{5,1,1,41057657,0}|</v>
      </c>
      <c r="CI576" t="str">
        <f t="shared" si="114"/>
        <v>{5,1,2,37296000,0}|</v>
      </c>
      <c r="CJ576" t="str">
        <f t="shared" si="114"/>
        <v>{5,1,3,800691044,3}}</v>
      </c>
      <c r="CK576" t="str">
        <f t="shared" si="114"/>
        <v/>
      </c>
      <c r="CL576" t="str">
        <f t="shared" si="114"/>
        <v>{{5,1,1,41057657,0}|</v>
      </c>
      <c r="CM576" t="str">
        <f t="shared" si="114"/>
        <v>{5,1,2,37296000,0}|</v>
      </c>
      <c r="CN576" t="str">
        <f t="shared" si="114"/>
        <v>{5,1,3,800691044,3}}</v>
      </c>
      <c r="CO576" t="str">
        <f t="shared" si="114"/>
        <v/>
      </c>
      <c r="CP576" t="str">
        <f t="shared" si="114"/>
        <v>{{5,1,1,41057657,0}|</v>
      </c>
      <c r="CQ576" t="str">
        <f t="shared" si="114"/>
        <v>{5,1,2,37296000,0}|</v>
      </c>
      <c r="CR576" t="str">
        <f t="shared" si="114"/>
        <v>{5,1,3,800691044,3}}</v>
      </c>
      <c r="CS576" t="str">
        <f t="shared" si="114"/>
        <v/>
      </c>
      <c r="CT576" t="str">
        <f t="shared" si="114"/>
        <v>{{5,1,1,41057657,0}|</v>
      </c>
      <c r="CU576" t="str">
        <f t="shared" si="114"/>
        <v>{5,1,2,37296000,0}|</v>
      </c>
      <c r="CV576" t="str">
        <f t="shared" si="114"/>
        <v>{5,1,3,800691044,3}}</v>
      </c>
    </row>
    <row r="577" spans="50:100" x14ac:dyDescent="0.15">
      <c r="AX577">
        <v>571</v>
      </c>
      <c r="AZ577">
        <f t="shared" si="113"/>
        <v>0.75</v>
      </c>
      <c r="BA577">
        <f t="shared" si="113"/>
        <v>1</v>
      </c>
      <c r="BB577">
        <f t="shared" si="113"/>
        <v>3</v>
      </c>
      <c r="BC577">
        <f t="shared" si="113"/>
        <v>0.75</v>
      </c>
      <c r="BE577">
        <v>500</v>
      </c>
      <c r="BF577">
        <v>500</v>
      </c>
      <c r="BG577">
        <v>500</v>
      </c>
      <c r="BH577">
        <v>500</v>
      </c>
      <c r="BN577">
        <f>'sheet1 (2)'!Y576</f>
        <v>431056711</v>
      </c>
      <c r="BO577">
        <f>'sheet1 (2)'!Z576</f>
        <v>365904000</v>
      </c>
      <c r="BP577">
        <f>'sheet1 (2)'!AA576</f>
        <v>7855428357</v>
      </c>
      <c r="BR577">
        <f t="shared" si="105"/>
        <v>43105671</v>
      </c>
      <c r="BS577">
        <f t="shared" si="105"/>
        <v>36590400</v>
      </c>
      <c r="BT577">
        <f t="shared" si="105"/>
        <v>785542835</v>
      </c>
      <c r="BV577">
        <f t="shared" si="106"/>
        <v>43105671</v>
      </c>
      <c r="BW577">
        <f t="shared" si="106"/>
        <v>36590400</v>
      </c>
      <c r="BX577">
        <f t="shared" si="106"/>
        <v>785542835</v>
      </c>
      <c r="BZ577">
        <f t="shared" si="107"/>
        <v>43105671</v>
      </c>
      <c r="CA577">
        <f t="shared" si="107"/>
        <v>36590400</v>
      </c>
      <c r="CB577">
        <f t="shared" si="107"/>
        <v>785542835</v>
      </c>
      <c r="CD577">
        <f t="shared" si="108"/>
        <v>43105671</v>
      </c>
      <c r="CE577">
        <f t="shared" si="108"/>
        <v>36590400</v>
      </c>
      <c r="CF577">
        <f t="shared" si="108"/>
        <v>785542835</v>
      </c>
      <c r="CH577" t="str">
        <f t="shared" si="114"/>
        <v>{{5,1,1,43105671,0}|</v>
      </c>
      <c r="CI577" t="str">
        <f t="shared" si="114"/>
        <v>{5,1,2,36590400,0}|</v>
      </c>
      <c r="CJ577" t="str">
        <f t="shared" si="114"/>
        <v>{5,1,3,785542835,3}}</v>
      </c>
      <c r="CK577" t="str">
        <f t="shared" si="114"/>
        <v/>
      </c>
      <c r="CL577" t="str">
        <f t="shared" si="114"/>
        <v>{{5,1,1,43105671,0}|</v>
      </c>
      <c r="CM577" t="str">
        <f t="shared" si="114"/>
        <v>{5,1,2,36590400,0}|</v>
      </c>
      <c r="CN577" t="str">
        <f t="shared" si="114"/>
        <v>{5,1,3,785542835,3}}</v>
      </c>
      <c r="CO577" t="str">
        <f t="shared" si="114"/>
        <v/>
      </c>
      <c r="CP577" t="str">
        <f t="shared" si="114"/>
        <v>{{5,1,1,43105671,0}|</v>
      </c>
      <c r="CQ577" t="str">
        <f t="shared" si="114"/>
        <v>{5,1,2,36590400,0}|</v>
      </c>
      <c r="CR577" t="str">
        <f t="shared" si="114"/>
        <v>{5,1,3,785542835,3}}</v>
      </c>
      <c r="CS577" t="str">
        <f t="shared" si="114"/>
        <v/>
      </c>
      <c r="CT577" t="str">
        <f t="shared" si="114"/>
        <v>{{5,1,1,43105671,0}|</v>
      </c>
      <c r="CU577" t="str">
        <f t="shared" si="114"/>
        <v>{5,1,2,36590400,0}|</v>
      </c>
      <c r="CV577" t="str">
        <f t="shared" si="114"/>
        <v>{5,1,3,785542835,3}}</v>
      </c>
    </row>
    <row r="578" spans="50:100" x14ac:dyDescent="0.15">
      <c r="AX578">
        <v>572</v>
      </c>
      <c r="AZ578">
        <f t="shared" si="113"/>
        <v>1.5</v>
      </c>
      <c r="BA578">
        <f t="shared" si="113"/>
        <v>0.6</v>
      </c>
      <c r="BB578">
        <f t="shared" si="113"/>
        <v>3</v>
      </c>
      <c r="BC578">
        <f t="shared" si="113"/>
        <v>0.75</v>
      </c>
      <c r="BE578">
        <v>500</v>
      </c>
      <c r="BF578">
        <v>500</v>
      </c>
      <c r="BG578">
        <v>500</v>
      </c>
      <c r="BH578">
        <v>500</v>
      </c>
      <c r="BN578">
        <f>'sheet1 (2)'!Y577</f>
        <v>646203</v>
      </c>
      <c r="BO578">
        <f>'sheet1 (2)'!Z577</f>
        <v>75250</v>
      </c>
      <c r="BP578">
        <f>'sheet1 (2)'!AA577</f>
        <v>1615508</v>
      </c>
      <c r="BR578">
        <f t="shared" si="105"/>
        <v>64620</v>
      </c>
      <c r="BS578">
        <f t="shared" si="105"/>
        <v>7525</v>
      </c>
      <c r="BT578">
        <f t="shared" si="105"/>
        <v>161550</v>
      </c>
      <c r="BV578">
        <f t="shared" si="106"/>
        <v>64620</v>
      </c>
      <c r="BW578">
        <f t="shared" si="106"/>
        <v>7525</v>
      </c>
      <c r="BX578">
        <f t="shared" si="106"/>
        <v>161550</v>
      </c>
      <c r="BZ578">
        <f t="shared" si="107"/>
        <v>64620</v>
      </c>
      <c r="CA578">
        <f t="shared" si="107"/>
        <v>7525</v>
      </c>
      <c r="CB578">
        <f t="shared" si="107"/>
        <v>161550</v>
      </c>
      <c r="CD578">
        <f t="shared" si="108"/>
        <v>64620</v>
      </c>
      <c r="CE578">
        <f t="shared" si="108"/>
        <v>7525</v>
      </c>
      <c r="CF578">
        <f t="shared" si="108"/>
        <v>161550</v>
      </c>
      <c r="CH578" t="str">
        <f t="shared" si="114"/>
        <v>{{5,1,1,64620,0}|</v>
      </c>
      <c r="CI578" t="str">
        <f t="shared" si="114"/>
        <v>{5,1,2,7525,0}|</v>
      </c>
      <c r="CJ578" t="str">
        <f t="shared" si="114"/>
        <v>{5,1,3,161550,3}}</v>
      </c>
      <c r="CK578" t="str">
        <f t="shared" si="114"/>
        <v/>
      </c>
      <c r="CL578" t="str">
        <f t="shared" si="114"/>
        <v>{{5,1,1,64620,0}|</v>
      </c>
      <c r="CM578" t="str">
        <f t="shared" si="114"/>
        <v>{5,1,2,7525,0}|</v>
      </c>
      <c r="CN578" t="str">
        <f t="shared" si="114"/>
        <v>{5,1,3,161550,3}}</v>
      </c>
      <c r="CO578" t="str">
        <f t="shared" si="114"/>
        <v/>
      </c>
      <c r="CP578" t="str">
        <f t="shared" si="114"/>
        <v>{{5,1,1,64620,0}|</v>
      </c>
      <c r="CQ578" t="str">
        <f t="shared" si="114"/>
        <v>{5,1,2,7525,0}|</v>
      </c>
      <c r="CR578" t="str">
        <f t="shared" si="114"/>
        <v>{5,1,3,161550,3}}</v>
      </c>
      <c r="CS578" t="str">
        <f t="shared" si="114"/>
        <v/>
      </c>
      <c r="CT578" t="str">
        <f t="shared" si="114"/>
        <v>{{5,1,1,64620,0}|</v>
      </c>
      <c r="CU578" t="str">
        <f t="shared" si="114"/>
        <v>{5,1,2,7525,0}|</v>
      </c>
      <c r="CV578" t="str">
        <f t="shared" si="114"/>
        <v>{5,1,3,161550,3}}</v>
      </c>
    </row>
    <row r="579" spans="50:100" x14ac:dyDescent="0.15">
      <c r="AX579">
        <v>573</v>
      </c>
      <c r="AZ579">
        <f t="shared" si="113"/>
        <v>1.5</v>
      </c>
      <c r="BA579">
        <f t="shared" si="113"/>
        <v>0.75</v>
      </c>
      <c r="BB579">
        <f t="shared" si="113"/>
        <v>1</v>
      </c>
      <c r="BC579">
        <f t="shared" si="113"/>
        <v>1</v>
      </c>
      <c r="BE579">
        <v>500</v>
      </c>
      <c r="BF579">
        <v>500</v>
      </c>
      <c r="BG579">
        <v>500</v>
      </c>
      <c r="BH579">
        <v>500</v>
      </c>
      <c r="BN579">
        <f>'sheet1 (2)'!Y578</f>
        <v>3360257</v>
      </c>
      <c r="BO579">
        <f>'sheet1 (2)'!Z578</f>
        <v>4816000</v>
      </c>
      <c r="BP579">
        <f>'sheet1 (2)'!AA578</f>
        <v>103392537</v>
      </c>
      <c r="BR579">
        <f t="shared" si="105"/>
        <v>336025</v>
      </c>
      <c r="BS579">
        <f t="shared" si="105"/>
        <v>481600</v>
      </c>
      <c r="BT579">
        <f t="shared" si="105"/>
        <v>10339253</v>
      </c>
      <c r="BV579">
        <f t="shared" si="106"/>
        <v>336025</v>
      </c>
      <c r="BW579">
        <f t="shared" si="106"/>
        <v>481600</v>
      </c>
      <c r="BX579">
        <f t="shared" si="106"/>
        <v>10339253</v>
      </c>
      <c r="BZ579">
        <f t="shared" si="107"/>
        <v>336025</v>
      </c>
      <c r="CA579">
        <f t="shared" si="107"/>
        <v>481600</v>
      </c>
      <c r="CB579">
        <f t="shared" si="107"/>
        <v>10339253</v>
      </c>
      <c r="CD579">
        <f t="shared" si="108"/>
        <v>336025</v>
      </c>
      <c r="CE579">
        <f t="shared" si="108"/>
        <v>481600</v>
      </c>
      <c r="CF579">
        <f t="shared" si="108"/>
        <v>10339253</v>
      </c>
      <c r="CH579" t="str">
        <f t="shared" si="114"/>
        <v>{{5,1,1,336025,0}|</v>
      </c>
      <c r="CI579" t="str">
        <f t="shared" si="114"/>
        <v>{5,1,2,481600,0}|</v>
      </c>
      <c r="CJ579" t="str">
        <f t="shared" si="114"/>
        <v>{5,1,3,10339253,3}}</v>
      </c>
      <c r="CK579" t="str">
        <f t="shared" si="114"/>
        <v/>
      </c>
      <c r="CL579" t="str">
        <f t="shared" si="114"/>
        <v>{{5,1,1,336025,0}|</v>
      </c>
      <c r="CM579" t="str">
        <f t="shared" si="114"/>
        <v>{5,1,2,481600,0}|</v>
      </c>
      <c r="CN579" t="str">
        <f t="shared" si="114"/>
        <v>{5,1,3,10339253,3}}</v>
      </c>
      <c r="CO579" t="str">
        <f t="shared" si="114"/>
        <v/>
      </c>
      <c r="CP579" t="str">
        <f t="shared" si="114"/>
        <v>{{5,1,1,336025,0}|</v>
      </c>
      <c r="CQ579" t="str">
        <f t="shared" si="114"/>
        <v>{5,1,2,481600,0}|</v>
      </c>
      <c r="CR579" t="str">
        <f t="shared" si="114"/>
        <v>{5,1,3,10339253,3}}</v>
      </c>
      <c r="CS579" t="str">
        <f t="shared" si="114"/>
        <v/>
      </c>
      <c r="CT579" t="str">
        <f t="shared" si="114"/>
        <v>{{5,1,1,336025,0}|</v>
      </c>
      <c r="CU579" t="str">
        <f t="shared" si="114"/>
        <v>{5,1,2,481600,0}|</v>
      </c>
      <c r="CV579" t="str">
        <f t="shared" si="114"/>
        <v>{5,1,3,10339253,3}}</v>
      </c>
    </row>
    <row r="580" spans="50:100" x14ac:dyDescent="0.15">
      <c r="AX580">
        <v>574</v>
      </c>
      <c r="AZ580">
        <f t="shared" ref="AZ580:BC595" si="115">AZ520</f>
        <v>1.5</v>
      </c>
      <c r="BA580">
        <f t="shared" si="115"/>
        <v>1</v>
      </c>
      <c r="BB580">
        <f t="shared" si="115"/>
        <v>0.75</v>
      </c>
      <c r="BC580">
        <f t="shared" si="115"/>
        <v>1</v>
      </c>
      <c r="BE580">
        <v>500</v>
      </c>
      <c r="BF580">
        <v>500</v>
      </c>
      <c r="BG580">
        <v>500</v>
      </c>
      <c r="BH580">
        <v>500</v>
      </c>
      <c r="BN580">
        <f>'sheet1 (2)'!Y579</f>
        <v>7237477</v>
      </c>
      <c r="BO580">
        <f>'sheet1 (2)'!Z579</f>
        <v>9030000</v>
      </c>
      <c r="BP580">
        <f>'sheet1 (2)'!AA579</f>
        <v>193861007</v>
      </c>
      <c r="BR580">
        <f t="shared" si="105"/>
        <v>723747</v>
      </c>
      <c r="BS580">
        <f t="shared" si="105"/>
        <v>903000</v>
      </c>
      <c r="BT580">
        <f t="shared" si="105"/>
        <v>19386100</v>
      </c>
      <c r="BV580">
        <f t="shared" si="106"/>
        <v>723747</v>
      </c>
      <c r="BW580">
        <f t="shared" si="106"/>
        <v>903000</v>
      </c>
      <c r="BX580">
        <f t="shared" si="106"/>
        <v>19386100</v>
      </c>
      <c r="BZ580">
        <f t="shared" si="107"/>
        <v>723747</v>
      </c>
      <c r="CA580">
        <f t="shared" si="107"/>
        <v>903000</v>
      </c>
      <c r="CB580">
        <f t="shared" si="107"/>
        <v>19386100</v>
      </c>
      <c r="CD580">
        <f t="shared" si="108"/>
        <v>723747</v>
      </c>
      <c r="CE580">
        <f t="shared" si="108"/>
        <v>903000</v>
      </c>
      <c r="CF580">
        <f t="shared" si="108"/>
        <v>19386100</v>
      </c>
      <c r="CH580" t="str">
        <f t="shared" si="114"/>
        <v>{{5,1,1,723747,0}|</v>
      </c>
      <c r="CI580" t="str">
        <f t="shared" si="114"/>
        <v>{5,1,2,903000,0}|</v>
      </c>
      <c r="CJ580" t="str">
        <f t="shared" si="114"/>
        <v>{5,1,3,19386100,3}}</v>
      </c>
      <c r="CK580" t="str">
        <f t="shared" si="114"/>
        <v/>
      </c>
      <c r="CL580" t="str">
        <f t="shared" si="114"/>
        <v>{{5,1,1,723747,0}|</v>
      </c>
      <c r="CM580" t="str">
        <f t="shared" si="114"/>
        <v>{5,1,2,903000,0}|</v>
      </c>
      <c r="CN580" t="str">
        <f t="shared" si="114"/>
        <v>{5,1,3,19386100,3}}</v>
      </c>
      <c r="CO580" t="str">
        <f t="shared" si="114"/>
        <v/>
      </c>
      <c r="CP580" t="str">
        <f t="shared" si="114"/>
        <v>{{5,1,1,723747,0}|</v>
      </c>
      <c r="CQ580" t="str">
        <f t="shared" si="114"/>
        <v>{5,1,2,903000,0}|</v>
      </c>
      <c r="CR580" t="str">
        <f t="shared" si="114"/>
        <v>{5,1,3,19386100,3}}</v>
      </c>
      <c r="CS580" t="str">
        <f t="shared" si="114"/>
        <v/>
      </c>
      <c r="CT580" t="str">
        <f t="shared" si="114"/>
        <v>{{5,1,1,723747,0}|</v>
      </c>
      <c r="CU580" t="str">
        <f t="shared" si="114"/>
        <v>{5,1,2,903000,0}|</v>
      </c>
      <c r="CV580" t="str">
        <f t="shared" si="114"/>
        <v>{5,1,3,19386100,3}}</v>
      </c>
    </row>
    <row r="581" spans="50:100" x14ac:dyDescent="0.15">
      <c r="AX581">
        <v>575</v>
      </c>
      <c r="AZ581">
        <f t="shared" si="115"/>
        <v>3</v>
      </c>
      <c r="BA581">
        <f t="shared" si="115"/>
        <v>1</v>
      </c>
      <c r="BB581">
        <f t="shared" si="115"/>
        <v>0.75</v>
      </c>
      <c r="BC581">
        <f t="shared" si="115"/>
        <v>0.75</v>
      </c>
      <c r="BE581">
        <v>500</v>
      </c>
      <c r="BF581">
        <v>500</v>
      </c>
      <c r="BG581">
        <v>500</v>
      </c>
      <c r="BH581">
        <v>500</v>
      </c>
      <c r="BN581">
        <f>'sheet1 (2)'!Y580</f>
        <v>10726975</v>
      </c>
      <c r="BO581">
        <f>'sheet1 (2)'!Z580</f>
        <v>12070100</v>
      </c>
      <c r="BP581">
        <f>'sheet1 (2)'!AA580</f>
        <v>259127546</v>
      </c>
      <c r="BR581">
        <f t="shared" si="105"/>
        <v>1072697</v>
      </c>
      <c r="BS581">
        <f t="shared" si="105"/>
        <v>1207010</v>
      </c>
      <c r="BT581">
        <f t="shared" si="105"/>
        <v>25912754</v>
      </c>
      <c r="BV581">
        <f t="shared" si="106"/>
        <v>1072697</v>
      </c>
      <c r="BW581">
        <f t="shared" si="106"/>
        <v>1207010</v>
      </c>
      <c r="BX581">
        <f t="shared" si="106"/>
        <v>25912754</v>
      </c>
      <c r="BZ581">
        <f t="shared" si="107"/>
        <v>1072697</v>
      </c>
      <c r="CA581">
        <f t="shared" si="107"/>
        <v>1207010</v>
      </c>
      <c r="CB581">
        <f t="shared" si="107"/>
        <v>25912754</v>
      </c>
      <c r="CD581">
        <f t="shared" si="108"/>
        <v>1072697</v>
      </c>
      <c r="CE581">
        <f t="shared" si="108"/>
        <v>1207010</v>
      </c>
      <c r="CF581">
        <f t="shared" si="108"/>
        <v>25912754</v>
      </c>
      <c r="CH581" t="str">
        <f t="shared" si="114"/>
        <v>{{5,1,1,1072697,0}|</v>
      </c>
      <c r="CI581" t="str">
        <f t="shared" si="114"/>
        <v>{5,1,2,1207010,0}|</v>
      </c>
      <c r="CJ581" t="str">
        <f t="shared" si="114"/>
        <v>{5,1,3,25912754,3}}</v>
      </c>
      <c r="CK581" t="str">
        <f t="shared" si="114"/>
        <v/>
      </c>
      <c r="CL581" t="str">
        <f t="shared" si="114"/>
        <v>{{5,1,1,1072697,0}|</v>
      </c>
      <c r="CM581" t="str">
        <f t="shared" si="114"/>
        <v>{5,1,2,1207010,0}|</v>
      </c>
      <c r="CN581" t="str">
        <f t="shared" si="114"/>
        <v>{5,1,3,25912754,3}}</v>
      </c>
      <c r="CO581" t="str">
        <f t="shared" si="114"/>
        <v/>
      </c>
      <c r="CP581" t="str">
        <f t="shared" si="114"/>
        <v>{{5,1,1,1072697,0}|</v>
      </c>
      <c r="CQ581" t="str">
        <f t="shared" si="114"/>
        <v>{5,1,2,1207010,0}|</v>
      </c>
      <c r="CR581" t="str">
        <f t="shared" si="114"/>
        <v>{5,1,3,25912754,3}}</v>
      </c>
      <c r="CS581" t="str">
        <f t="shared" si="114"/>
        <v/>
      </c>
      <c r="CT581" t="str">
        <f t="shared" si="114"/>
        <v>{{5,1,1,1072697,0}|</v>
      </c>
      <c r="CU581" t="str">
        <f t="shared" si="114"/>
        <v>{5,1,2,1207010,0}|</v>
      </c>
      <c r="CV581" t="str">
        <f t="shared" si="114"/>
        <v>{5,1,3,25912754,3}}</v>
      </c>
    </row>
    <row r="582" spans="50:100" x14ac:dyDescent="0.15">
      <c r="AX582">
        <v>576</v>
      </c>
      <c r="AZ582">
        <f t="shared" si="115"/>
        <v>1.5</v>
      </c>
      <c r="BA582">
        <f t="shared" si="115"/>
        <v>0.75</v>
      </c>
      <c r="BB582">
        <f t="shared" si="115"/>
        <v>0.5</v>
      </c>
      <c r="BC582">
        <f t="shared" si="115"/>
        <v>0</v>
      </c>
      <c r="BE582">
        <v>500</v>
      </c>
      <c r="BF582">
        <v>500</v>
      </c>
      <c r="BG582">
        <v>500</v>
      </c>
      <c r="BH582">
        <v>500</v>
      </c>
      <c r="BN582">
        <f>'sheet1 (2)'!Y581</f>
        <v>20287777</v>
      </c>
      <c r="BO582">
        <f>'sheet1 (2)'!Z581</f>
        <v>3780000</v>
      </c>
      <c r="BP582">
        <f>'sheet1 (2)'!AA581</f>
        <v>81151119</v>
      </c>
      <c r="BR582">
        <f t="shared" si="105"/>
        <v>2028777</v>
      </c>
      <c r="BS582">
        <f t="shared" si="105"/>
        <v>378000</v>
      </c>
      <c r="BT582">
        <f t="shared" si="105"/>
        <v>8115111</v>
      </c>
      <c r="BV582">
        <f t="shared" si="106"/>
        <v>2028777</v>
      </c>
      <c r="BW582">
        <f t="shared" si="106"/>
        <v>378000</v>
      </c>
      <c r="BX582">
        <f t="shared" si="106"/>
        <v>8115111</v>
      </c>
      <c r="BZ582">
        <f t="shared" si="107"/>
        <v>2028777</v>
      </c>
      <c r="CA582">
        <f t="shared" si="107"/>
        <v>378000</v>
      </c>
      <c r="CB582">
        <f t="shared" si="107"/>
        <v>8115111</v>
      </c>
      <c r="CD582">
        <f t="shared" si="108"/>
        <v>2028777</v>
      </c>
      <c r="CE582">
        <f t="shared" si="108"/>
        <v>378000</v>
      </c>
      <c r="CF582">
        <f t="shared" si="108"/>
        <v>8115111</v>
      </c>
      <c r="CH582" t="str">
        <f t="shared" si="114"/>
        <v>{{5,1,1,2028777,0}|</v>
      </c>
      <c r="CI582" t="str">
        <f t="shared" si="114"/>
        <v>{5,1,2,378000,0}|</v>
      </c>
      <c r="CJ582" t="str">
        <f t="shared" si="114"/>
        <v>{5,1,3,8115111,3}}</v>
      </c>
      <c r="CK582" t="str">
        <f t="shared" si="114"/>
        <v/>
      </c>
      <c r="CL582" t="str">
        <f t="shared" si="114"/>
        <v>{{5,1,1,2028777,0}|</v>
      </c>
      <c r="CM582" t="str">
        <f t="shared" si="114"/>
        <v>{5,1,2,378000,0}|</v>
      </c>
      <c r="CN582" t="str">
        <f t="shared" si="114"/>
        <v>{5,1,3,8115111,3}}</v>
      </c>
      <c r="CO582" t="str">
        <f t="shared" si="114"/>
        <v/>
      </c>
      <c r="CP582" t="str">
        <f t="shared" si="114"/>
        <v>{{5,1,1,2028777,0}|</v>
      </c>
      <c r="CQ582" t="str">
        <f t="shared" si="114"/>
        <v>{5,1,2,378000,0}|</v>
      </c>
      <c r="CR582" t="str">
        <f t="shared" si="114"/>
        <v>{5,1,3,8115111,3}}</v>
      </c>
      <c r="CS582" t="str">
        <f t="shared" si="114"/>
        <v/>
      </c>
      <c r="CT582" t="str">
        <f t="shared" si="114"/>
        <v>{{5,1,1,2028777,0}|</v>
      </c>
      <c r="CU582" t="str">
        <f t="shared" si="114"/>
        <v>{5,1,2,378000,0}|</v>
      </c>
      <c r="CV582" t="str">
        <f t="shared" si="114"/>
        <v>{5,1,3,8115111,3}}</v>
      </c>
    </row>
    <row r="583" spans="50:100" x14ac:dyDescent="0.15">
      <c r="AX583">
        <v>577</v>
      </c>
      <c r="AZ583">
        <f t="shared" si="115"/>
        <v>1</v>
      </c>
      <c r="BA583">
        <f t="shared" si="115"/>
        <v>1</v>
      </c>
      <c r="BB583">
        <f t="shared" si="115"/>
        <v>0.75</v>
      </c>
      <c r="BC583">
        <f t="shared" si="115"/>
        <v>1.5</v>
      </c>
      <c r="BE583">
        <v>500</v>
      </c>
      <c r="BF583">
        <v>500</v>
      </c>
      <c r="BG583">
        <v>500</v>
      </c>
      <c r="BH583">
        <v>500</v>
      </c>
      <c r="BN583">
        <f>'sheet1 (2)'!Y582</f>
        <v>18258997</v>
      </c>
      <c r="BO583">
        <f>'sheet1 (2)'!Z582</f>
        <v>3780000</v>
      </c>
      <c r="BP583">
        <f>'sheet1 (2)'!AA582</f>
        <v>81151119</v>
      </c>
      <c r="BR583">
        <f t="shared" si="105"/>
        <v>1825899</v>
      </c>
      <c r="BS583">
        <f t="shared" si="105"/>
        <v>378000</v>
      </c>
      <c r="BT583">
        <f t="shared" si="105"/>
        <v>8115111</v>
      </c>
      <c r="BV583">
        <f t="shared" si="106"/>
        <v>1825899</v>
      </c>
      <c r="BW583">
        <f t="shared" si="106"/>
        <v>378000</v>
      </c>
      <c r="BX583">
        <f t="shared" si="106"/>
        <v>8115111</v>
      </c>
      <c r="BZ583">
        <f t="shared" si="107"/>
        <v>1825899</v>
      </c>
      <c r="CA583">
        <f t="shared" si="107"/>
        <v>378000</v>
      </c>
      <c r="CB583">
        <f t="shared" si="107"/>
        <v>8115111</v>
      </c>
      <c r="CD583">
        <f t="shared" si="108"/>
        <v>1825899</v>
      </c>
      <c r="CE583">
        <f t="shared" si="108"/>
        <v>378000</v>
      </c>
      <c r="CF583">
        <f t="shared" si="108"/>
        <v>8115111</v>
      </c>
      <c r="CH583" t="str">
        <f t="shared" ref="CH583:CV599" si="116">BR$6&amp;BR583&amp;BR$5</f>
        <v>{{5,1,1,1825899,0}|</v>
      </c>
      <c r="CI583" t="str">
        <f t="shared" si="116"/>
        <v>{5,1,2,378000,0}|</v>
      </c>
      <c r="CJ583" t="str">
        <f t="shared" si="116"/>
        <v>{5,1,3,8115111,3}}</v>
      </c>
      <c r="CK583" t="str">
        <f t="shared" si="116"/>
        <v/>
      </c>
      <c r="CL583" t="str">
        <f t="shared" si="116"/>
        <v>{{5,1,1,1825899,0}|</v>
      </c>
      <c r="CM583" t="str">
        <f t="shared" si="116"/>
        <v>{5,1,2,378000,0}|</v>
      </c>
      <c r="CN583" t="str">
        <f t="shared" si="116"/>
        <v>{5,1,3,8115111,3}}</v>
      </c>
      <c r="CO583" t="str">
        <f t="shared" si="116"/>
        <v/>
      </c>
      <c r="CP583" t="str">
        <f t="shared" si="116"/>
        <v>{{5,1,1,1825899,0}|</v>
      </c>
      <c r="CQ583" t="str">
        <f t="shared" si="116"/>
        <v>{5,1,2,378000,0}|</v>
      </c>
      <c r="CR583" t="str">
        <f t="shared" si="116"/>
        <v>{5,1,3,8115111,3}}</v>
      </c>
      <c r="CS583" t="str">
        <f t="shared" si="116"/>
        <v/>
      </c>
      <c r="CT583" t="str">
        <f t="shared" si="116"/>
        <v>{{5,1,1,1825899,0}|</v>
      </c>
      <c r="CU583" t="str">
        <f t="shared" si="116"/>
        <v>{5,1,2,378000,0}|</v>
      </c>
      <c r="CV583" t="str">
        <f t="shared" si="116"/>
        <v>{5,1,3,8115111,3}}</v>
      </c>
    </row>
    <row r="584" spans="50:100" x14ac:dyDescent="0.15">
      <c r="AX584">
        <v>578</v>
      </c>
      <c r="AZ584">
        <f t="shared" si="115"/>
        <v>0.5</v>
      </c>
      <c r="BA584">
        <f t="shared" si="115"/>
        <v>0.75</v>
      </c>
      <c r="BB584">
        <f t="shared" si="115"/>
        <v>0</v>
      </c>
      <c r="BC584">
        <f t="shared" si="115"/>
        <v>1.5</v>
      </c>
      <c r="BE584">
        <v>500</v>
      </c>
      <c r="BF584">
        <v>500</v>
      </c>
      <c r="BG584">
        <v>500</v>
      </c>
      <c r="BH584">
        <v>500</v>
      </c>
      <c r="BN584">
        <f>'sheet1 (2)'!Y583</f>
        <v>27266774</v>
      </c>
      <c r="BO584">
        <f>'sheet1 (2)'!Z583</f>
        <v>4082400</v>
      </c>
      <c r="BP584">
        <f>'sheet1 (2)'!AA583</f>
        <v>87643208</v>
      </c>
      <c r="BR584">
        <f t="shared" ref="BR584:BT606" si="117">INT(BN584/5*$BE584/1000)</f>
        <v>2726677</v>
      </c>
      <c r="BS584">
        <f t="shared" si="117"/>
        <v>408240</v>
      </c>
      <c r="BT584">
        <f t="shared" si="117"/>
        <v>8764320</v>
      </c>
      <c r="BV584">
        <f t="shared" ref="BV584:BX606" si="118">INT(BN584/5*$BF584/1000)</f>
        <v>2726677</v>
      </c>
      <c r="BW584">
        <f t="shared" si="118"/>
        <v>408240</v>
      </c>
      <c r="BX584">
        <f t="shared" si="118"/>
        <v>8764320</v>
      </c>
      <c r="BZ584">
        <f t="shared" ref="BZ584:CB606" si="119">INT(BN584/5*$BG584/1000)</f>
        <v>2726677</v>
      </c>
      <c r="CA584">
        <f t="shared" si="119"/>
        <v>408240</v>
      </c>
      <c r="CB584">
        <f t="shared" si="119"/>
        <v>8764320</v>
      </c>
      <c r="CD584">
        <f t="shared" ref="CD584:CF606" si="120">INT(BN584/5*$BH584/1000)</f>
        <v>2726677</v>
      </c>
      <c r="CE584">
        <f t="shared" si="120"/>
        <v>408240</v>
      </c>
      <c r="CF584">
        <f t="shared" si="120"/>
        <v>8764320</v>
      </c>
      <c r="CH584" t="str">
        <f t="shared" si="116"/>
        <v>{{5,1,1,2726677,0}|</v>
      </c>
      <c r="CI584" t="str">
        <f t="shared" si="116"/>
        <v>{5,1,2,408240,0}|</v>
      </c>
      <c r="CJ584" t="str">
        <f t="shared" si="116"/>
        <v>{5,1,3,8764320,3}}</v>
      </c>
      <c r="CK584" t="str">
        <f t="shared" si="116"/>
        <v/>
      </c>
      <c r="CL584" t="str">
        <f t="shared" si="116"/>
        <v>{{5,1,1,2726677,0}|</v>
      </c>
      <c r="CM584" t="str">
        <f t="shared" si="116"/>
        <v>{5,1,2,408240,0}|</v>
      </c>
      <c r="CN584" t="str">
        <f t="shared" si="116"/>
        <v>{5,1,3,8764320,3}}</v>
      </c>
      <c r="CO584" t="str">
        <f t="shared" si="116"/>
        <v/>
      </c>
      <c r="CP584" t="str">
        <f t="shared" si="116"/>
        <v>{{5,1,1,2726677,0}|</v>
      </c>
      <c r="CQ584" t="str">
        <f t="shared" si="116"/>
        <v>{5,1,2,408240,0}|</v>
      </c>
      <c r="CR584" t="str">
        <f t="shared" si="116"/>
        <v>{5,1,3,8764320,3}}</v>
      </c>
      <c r="CS584" t="str">
        <f t="shared" si="116"/>
        <v/>
      </c>
      <c r="CT584" t="str">
        <f t="shared" si="116"/>
        <v>{{5,1,1,2726677,0}|</v>
      </c>
      <c r="CU584" t="str">
        <f t="shared" si="116"/>
        <v>{5,1,2,408240,0}|</v>
      </c>
      <c r="CV584" t="str">
        <f t="shared" si="116"/>
        <v>{5,1,3,8764320,3}}</v>
      </c>
    </row>
    <row r="585" spans="50:100" x14ac:dyDescent="0.15">
      <c r="AX585">
        <v>579</v>
      </c>
      <c r="AZ585">
        <f t="shared" si="115"/>
        <v>0</v>
      </c>
      <c r="BA585">
        <f t="shared" si="115"/>
        <v>0.42857142857142855</v>
      </c>
      <c r="BB585">
        <f t="shared" si="115"/>
        <v>0.75</v>
      </c>
      <c r="BC585">
        <f t="shared" si="115"/>
        <v>3</v>
      </c>
      <c r="BE585">
        <v>500</v>
      </c>
      <c r="BF585">
        <v>500</v>
      </c>
      <c r="BG585">
        <v>500</v>
      </c>
      <c r="BH585">
        <v>500</v>
      </c>
      <c r="BN585">
        <f>'sheet1 (2)'!Y584</f>
        <v>43641267</v>
      </c>
      <c r="BO585">
        <f>'sheet1 (2)'!Z584</f>
        <v>5544000</v>
      </c>
      <c r="BP585">
        <f>'sheet1 (2)'!AA584</f>
        <v>119021641</v>
      </c>
      <c r="BR585">
        <f t="shared" si="117"/>
        <v>4364126</v>
      </c>
      <c r="BS585">
        <f t="shared" si="117"/>
        <v>554400</v>
      </c>
      <c r="BT585">
        <f t="shared" si="117"/>
        <v>11902164</v>
      </c>
      <c r="BV585">
        <f t="shared" si="118"/>
        <v>4364126</v>
      </c>
      <c r="BW585">
        <f t="shared" si="118"/>
        <v>554400</v>
      </c>
      <c r="BX585">
        <f t="shared" si="118"/>
        <v>11902164</v>
      </c>
      <c r="BZ585">
        <f t="shared" si="119"/>
        <v>4364126</v>
      </c>
      <c r="CA585">
        <f t="shared" si="119"/>
        <v>554400</v>
      </c>
      <c r="CB585">
        <f t="shared" si="119"/>
        <v>11902164</v>
      </c>
      <c r="CD585">
        <f t="shared" si="120"/>
        <v>4364126</v>
      </c>
      <c r="CE585">
        <f t="shared" si="120"/>
        <v>554400</v>
      </c>
      <c r="CF585">
        <f t="shared" si="120"/>
        <v>11902164</v>
      </c>
      <c r="CH585" t="str">
        <f t="shared" si="116"/>
        <v>{{5,1,1,4364126,0}|</v>
      </c>
      <c r="CI585" t="str">
        <f t="shared" si="116"/>
        <v>{5,1,2,554400,0}|</v>
      </c>
      <c r="CJ585" t="str">
        <f t="shared" si="116"/>
        <v>{5,1,3,11902164,3}}</v>
      </c>
      <c r="CK585" t="str">
        <f t="shared" si="116"/>
        <v/>
      </c>
      <c r="CL585" t="str">
        <f t="shared" si="116"/>
        <v>{{5,1,1,4364126,0}|</v>
      </c>
      <c r="CM585" t="str">
        <f t="shared" si="116"/>
        <v>{5,1,2,554400,0}|</v>
      </c>
      <c r="CN585" t="str">
        <f t="shared" si="116"/>
        <v>{5,1,3,11902164,3}}</v>
      </c>
      <c r="CO585" t="str">
        <f t="shared" si="116"/>
        <v/>
      </c>
      <c r="CP585" t="str">
        <f t="shared" si="116"/>
        <v>{{5,1,1,4364126,0}|</v>
      </c>
      <c r="CQ585" t="str">
        <f t="shared" si="116"/>
        <v>{5,1,2,554400,0}|</v>
      </c>
      <c r="CR585" t="str">
        <f t="shared" si="116"/>
        <v>{5,1,3,11902164,3}}</v>
      </c>
      <c r="CS585" t="str">
        <f t="shared" si="116"/>
        <v/>
      </c>
      <c r="CT585" t="str">
        <f t="shared" si="116"/>
        <v>{{5,1,1,4364126,0}|</v>
      </c>
      <c r="CU585" t="str">
        <f t="shared" si="116"/>
        <v>{5,1,2,554400,0}|</v>
      </c>
      <c r="CV585" t="str">
        <f t="shared" si="116"/>
        <v>{5,1,3,11902164,3}}</v>
      </c>
    </row>
    <row r="586" spans="50:100" x14ac:dyDescent="0.15">
      <c r="AX586">
        <v>580</v>
      </c>
      <c r="AZ586">
        <f t="shared" si="115"/>
        <v>3</v>
      </c>
      <c r="BA586">
        <f t="shared" si="115"/>
        <v>0.75</v>
      </c>
      <c r="BB586">
        <f t="shared" si="115"/>
        <v>1.5</v>
      </c>
      <c r="BC586">
        <f t="shared" si="115"/>
        <v>0.6</v>
      </c>
      <c r="BE586">
        <v>500</v>
      </c>
      <c r="BF586">
        <v>500</v>
      </c>
      <c r="BG586">
        <v>500</v>
      </c>
      <c r="BH586">
        <v>500</v>
      </c>
      <c r="BN586">
        <f>'sheet1 (2)'!Y585</f>
        <v>53860298</v>
      </c>
      <c r="BO586">
        <f>'sheet1 (2)'!Z585</f>
        <v>34496000</v>
      </c>
      <c r="BP586">
        <f>'sheet1 (2)'!AA585</f>
        <v>740579103</v>
      </c>
      <c r="BR586">
        <f t="shared" si="117"/>
        <v>5386029</v>
      </c>
      <c r="BS586">
        <f t="shared" si="117"/>
        <v>3449600</v>
      </c>
      <c r="BT586">
        <f t="shared" si="117"/>
        <v>74057910</v>
      </c>
      <c r="BV586">
        <f t="shared" si="118"/>
        <v>5386029</v>
      </c>
      <c r="BW586">
        <f t="shared" si="118"/>
        <v>3449600</v>
      </c>
      <c r="BX586">
        <f t="shared" si="118"/>
        <v>74057910</v>
      </c>
      <c r="BZ586">
        <f t="shared" si="119"/>
        <v>5386029</v>
      </c>
      <c r="CA586">
        <f t="shared" si="119"/>
        <v>3449600</v>
      </c>
      <c r="CB586">
        <f t="shared" si="119"/>
        <v>74057910</v>
      </c>
      <c r="CD586">
        <f t="shared" si="120"/>
        <v>5386029</v>
      </c>
      <c r="CE586">
        <f t="shared" si="120"/>
        <v>3449600</v>
      </c>
      <c r="CF586">
        <f t="shared" si="120"/>
        <v>74057910</v>
      </c>
      <c r="CH586" t="str">
        <f t="shared" si="116"/>
        <v>{{5,1,1,5386029,0}|</v>
      </c>
      <c r="CI586" t="str">
        <f t="shared" si="116"/>
        <v>{5,1,2,3449600,0}|</v>
      </c>
      <c r="CJ586" t="str">
        <f t="shared" si="116"/>
        <v>{5,1,3,74057910,3}}</v>
      </c>
      <c r="CK586" t="str">
        <f t="shared" si="116"/>
        <v/>
      </c>
      <c r="CL586" t="str">
        <f t="shared" si="116"/>
        <v>{{5,1,1,5386029,0}|</v>
      </c>
      <c r="CM586" t="str">
        <f t="shared" si="116"/>
        <v>{5,1,2,3449600,0}|</v>
      </c>
      <c r="CN586" t="str">
        <f t="shared" si="116"/>
        <v>{5,1,3,74057910,3}}</v>
      </c>
      <c r="CO586" t="str">
        <f t="shared" si="116"/>
        <v/>
      </c>
      <c r="CP586" t="str">
        <f t="shared" si="116"/>
        <v>{{5,1,1,5386029,0}|</v>
      </c>
      <c r="CQ586" t="str">
        <f t="shared" si="116"/>
        <v>{5,1,2,3449600,0}|</v>
      </c>
      <c r="CR586" t="str">
        <f t="shared" si="116"/>
        <v>{5,1,3,74057910,3}}</v>
      </c>
      <c r="CS586" t="str">
        <f t="shared" si="116"/>
        <v/>
      </c>
      <c r="CT586" t="str">
        <f t="shared" si="116"/>
        <v>{{5,1,1,5386029,0}|</v>
      </c>
      <c r="CU586" t="str">
        <f t="shared" si="116"/>
        <v>{5,1,2,3449600,0}|</v>
      </c>
      <c r="CV586" t="str">
        <f t="shared" si="116"/>
        <v>{5,1,3,74057910,3}}</v>
      </c>
    </row>
    <row r="587" spans="50:100" x14ac:dyDescent="0.15">
      <c r="AX587">
        <v>581</v>
      </c>
      <c r="AZ587">
        <f t="shared" si="115"/>
        <v>1.5</v>
      </c>
      <c r="BA587">
        <f t="shared" si="115"/>
        <v>1</v>
      </c>
      <c r="BB587">
        <f t="shared" si="115"/>
        <v>1.5</v>
      </c>
      <c r="BC587">
        <f t="shared" si="115"/>
        <v>0.6</v>
      </c>
      <c r="BE587">
        <v>500</v>
      </c>
      <c r="BF587">
        <v>500</v>
      </c>
      <c r="BG587">
        <v>500</v>
      </c>
      <c r="BH587">
        <v>500</v>
      </c>
      <c r="BN587">
        <f>'sheet1 (2)'!Y586</f>
        <v>73577014</v>
      </c>
      <c r="BO587">
        <f>'sheet1 (2)'!Z586</f>
        <v>35700000</v>
      </c>
      <c r="BP587">
        <f>'sheet1 (2)'!AA586</f>
        <v>766427237</v>
      </c>
      <c r="BR587">
        <f t="shared" si="117"/>
        <v>7357701</v>
      </c>
      <c r="BS587">
        <f t="shared" si="117"/>
        <v>3570000</v>
      </c>
      <c r="BT587">
        <f t="shared" si="117"/>
        <v>76642723</v>
      </c>
      <c r="BV587">
        <f t="shared" si="118"/>
        <v>7357701</v>
      </c>
      <c r="BW587">
        <f t="shared" si="118"/>
        <v>3570000</v>
      </c>
      <c r="BX587">
        <f t="shared" si="118"/>
        <v>76642723</v>
      </c>
      <c r="BZ587">
        <f t="shared" si="119"/>
        <v>7357701</v>
      </c>
      <c r="CA587">
        <f t="shared" si="119"/>
        <v>3570000</v>
      </c>
      <c r="CB587">
        <f t="shared" si="119"/>
        <v>76642723</v>
      </c>
      <c r="CD587">
        <f t="shared" si="120"/>
        <v>7357701</v>
      </c>
      <c r="CE587">
        <f t="shared" si="120"/>
        <v>3570000</v>
      </c>
      <c r="CF587">
        <f t="shared" si="120"/>
        <v>76642723</v>
      </c>
      <c r="CH587" t="str">
        <f t="shared" si="116"/>
        <v>{{5,1,1,7357701,0}|</v>
      </c>
      <c r="CI587" t="str">
        <f t="shared" si="116"/>
        <v>{5,1,2,3570000,0}|</v>
      </c>
      <c r="CJ587" t="str">
        <f t="shared" si="116"/>
        <v>{5,1,3,76642723,3}}</v>
      </c>
      <c r="CK587" t="str">
        <f t="shared" si="116"/>
        <v/>
      </c>
      <c r="CL587" t="str">
        <f t="shared" si="116"/>
        <v>{{5,1,1,7357701,0}|</v>
      </c>
      <c r="CM587" t="str">
        <f t="shared" si="116"/>
        <v>{5,1,2,3570000,0}|</v>
      </c>
      <c r="CN587" t="str">
        <f t="shared" si="116"/>
        <v>{5,1,3,76642723,3}}</v>
      </c>
      <c r="CO587" t="str">
        <f t="shared" si="116"/>
        <v/>
      </c>
      <c r="CP587" t="str">
        <f t="shared" si="116"/>
        <v>{{5,1,1,7357701,0}|</v>
      </c>
      <c r="CQ587" t="str">
        <f t="shared" si="116"/>
        <v>{5,1,2,3570000,0}|</v>
      </c>
      <c r="CR587" t="str">
        <f t="shared" si="116"/>
        <v>{5,1,3,76642723,3}}</v>
      </c>
      <c r="CS587" t="str">
        <f t="shared" si="116"/>
        <v/>
      </c>
      <c r="CT587" t="str">
        <f t="shared" si="116"/>
        <v>{{5,1,1,7357701,0}|</v>
      </c>
      <c r="CU587" t="str">
        <f t="shared" si="116"/>
        <v>{5,1,2,3570000,0}|</v>
      </c>
      <c r="CV587" t="str">
        <f t="shared" si="116"/>
        <v>{5,1,3,76642723,3}}</v>
      </c>
    </row>
    <row r="588" spans="50:100" x14ac:dyDescent="0.15">
      <c r="AX588">
        <v>582</v>
      </c>
      <c r="AZ588">
        <f t="shared" si="115"/>
        <v>0</v>
      </c>
      <c r="BA588">
        <f t="shared" si="115"/>
        <v>0.75</v>
      </c>
      <c r="BB588">
        <f t="shared" si="115"/>
        <v>0.6</v>
      </c>
      <c r="BC588">
        <f t="shared" si="115"/>
        <v>1</v>
      </c>
      <c r="BE588">
        <v>500</v>
      </c>
      <c r="BF588">
        <v>500</v>
      </c>
      <c r="BG588">
        <v>500</v>
      </c>
      <c r="BH588">
        <v>500</v>
      </c>
      <c r="BN588">
        <f>'sheet1 (2)'!Y587</f>
        <v>166630297</v>
      </c>
      <c r="BO588">
        <f>'sheet1 (2)'!Z587</f>
        <v>221760000</v>
      </c>
      <c r="BP588">
        <f>'sheet1 (2)'!AA587</f>
        <v>4760865669</v>
      </c>
      <c r="BR588">
        <f t="shared" si="117"/>
        <v>16663029</v>
      </c>
      <c r="BS588">
        <f t="shared" si="117"/>
        <v>22176000</v>
      </c>
      <c r="BT588">
        <f t="shared" si="117"/>
        <v>476086566</v>
      </c>
      <c r="BV588">
        <f t="shared" si="118"/>
        <v>16663029</v>
      </c>
      <c r="BW588">
        <f t="shared" si="118"/>
        <v>22176000</v>
      </c>
      <c r="BX588">
        <f t="shared" si="118"/>
        <v>476086566</v>
      </c>
      <c r="BZ588">
        <f t="shared" si="119"/>
        <v>16663029</v>
      </c>
      <c r="CA588">
        <f t="shared" si="119"/>
        <v>22176000</v>
      </c>
      <c r="CB588">
        <f t="shared" si="119"/>
        <v>476086566</v>
      </c>
      <c r="CD588">
        <f t="shared" si="120"/>
        <v>16663029</v>
      </c>
      <c r="CE588">
        <f t="shared" si="120"/>
        <v>22176000</v>
      </c>
      <c r="CF588">
        <f t="shared" si="120"/>
        <v>476086566</v>
      </c>
      <c r="CH588" t="str">
        <f t="shared" si="116"/>
        <v>{{5,1,1,16663029,0}|</v>
      </c>
      <c r="CI588" t="str">
        <f t="shared" si="116"/>
        <v>{5,1,2,22176000,0}|</v>
      </c>
      <c r="CJ588" t="str">
        <f t="shared" si="116"/>
        <v>{5,1,3,476086566,3}}</v>
      </c>
      <c r="CK588" t="str">
        <f t="shared" si="116"/>
        <v/>
      </c>
      <c r="CL588" t="str">
        <f t="shared" si="116"/>
        <v>{{5,1,1,16663029,0}|</v>
      </c>
      <c r="CM588" t="str">
        <f t="shared" si="116"/>
        <v>{5,1,2,22176000,0}|</v>
      </c>
      <c r="CN588" t="str">
        <f t="shared" si="116"/>
        <v>{5,1,3,476086566,3}}</v>
      </c>
      <c r="CO588" t="str">
        <f t="shared" si="116"/>
        <v/>
      </c>
      <c r="CP588" t="str">
        <f t="shared" si="116"/>
        <v>{{5,1,1,16663029,0}|</v>
      </c>
      <c r="CQ588" t="str">
        <f t="shared" si="116"/>
        <v>{5,1,2,22176000,0}|</v>
      </c>
      <c r="CR588" t="str">
        <f t="shared" si="116"/>
        <v>{5,1,3,476086566,3}}</v>
      </c>
      <c r="CS588" t="str">
        <f t="shared" si="116"/>
        <v/>
      </c>
      <c r="CT588" t="str">
        <f t="shared" si="116"/>
        <v>{{5,1,1,16663029,0}|</v>
      </c>
      <c r="CU588" t="str">
        <f t="shared" si="116"/>
        <v>{5,1,2,22176000,0}|</v>
      </c>
      <c r="CV588" t="str">
        <f t="shared" si="116"/>
        <v>{5,1,3,476086566,3}}</v>
      </c>
    </row>
    <row r="589" spans="50:100" x14ac:dyDescent="0.15">
      <c r="AX589">
        <v>583</v>
      </c>
      <c r="AZ589">
        <f t="shared" si="115"/>
        <v>0.75</v>
      </c>
      <c r="BA589">
        <f t="shared" si="115"/>
        <v>1</v>
      </c>
      <c r="BB589">
        <f t="shared" si="115"/>
        <v>1</v>
      </c>
      <c r="BC589">
        <f t="shared" si="115"/>
        <v>1.5</v>
      </c>
      <c r="BE589">
        <v>500</v>
      </c>
      <c r="BF589">
        <v>500</v>
      </c>
      <c r="BG589">
        <v>500</v>
      </c>
      <c r="BH589">
        <v>500</v>
      </c>
      <c r="BN589">
        <f>'sheet1 (2)'!Y588</f>
        <v>171198805</v>
      </c>
      <c r="BO589">
        <f>'sheet1 (2)'!Z588</f>
        <v>249200000</v>
      </c>
      <c r="BP589">
        <f>'sheet1 (2)'!AA588</f>
        <v>5349962684</v>
      </c>
      <c r="BR589">
        <f t="shared" si="117"/>
        <v>17119880</v>
      </c>
      <c r="BS589">
        <f t="shared" si="117"/>
        <v>24920000</v>
      </c>
      <c r="BT589">
        <f t="shared" si="117"/>
        <v>534996268</v>
      </c>
      <c r="BV589">
        <f t="shared" si="118"/>
        <v>17119880</v>
      </c>
      <c r="BW589">
        <f t="shared" si="118"/>
        <v>24920000</v>
      </c>
      <c r="BX589">
        <f t="shared" si="118"/>
        <v>534996268</v>
      </c>
      <c r="BZ589">
        <f t="shared" si="119"/>
        <v>17119880</v>
      </c>
      <c r="CA589">
        <f t="shared" si="119"/>
        <v>24920000</v>
      </c>
      <c r="CB589">
        <f t="shared" si="119"/>
        <v>534996268</v>
      </c>
      <c r="CD589">
        <f t="shared" si="120"/>
        <v>17119880</v>
      </c>
      <c r="CE589">
        <f t="shared" si="120"/>
        <v>24920000</v>
      </c>
      <c r="CF589">
        <f t="shared" si="120"/>
        <v>534996268</v>
      </c>
      <c r="CH589" t="str">
        <f t="shared" si="116"/>
        <v>{{5,1,1,17119880,0}|</v>
      </c>
      <c r="CI589" t="str">
        <f t="shared" si="116"/>
        <v>{5,1,2,24920000,0}|</v>
      </c>
      <c r="CJ589" t="str">
        <f t="shared" si="116"/>
        <v>{5,1,3,534996268,3}}</v>
      </c>
      <c r="CK589" t="str">
        <f t="shared" si="116"/>
        <v/>
      </c>
      <c r="CL589" t="str">
        <f t="shared" si="116"/>
        <v>{{5,1,1,17119880,0}|</v>
      </c>
      <c r="CM589" t="str">
        <f t="shared" si="116"/>
        <v>{5,1,2,24920000,0}|</v>
      </c>
      <c r="CN589" t="str">
        <f t="shared" si="116"/>
        <v>{5,1,3,534996268,3}}</v>
      </c>
      <c r="CO589" t="str">
        <f t="shared" si="116"/>
        <v/>
      </c>
      <c r="CP589" t="str">
        <f t="shared" si="116"/>
        <v>{{5,1,1,17119880,0}|</v>
      </c>
      <c r="CQ589" t="str">
        <f t="shared" si="116"/>
        <v>{5,1,2,24920000,0}|</v>
      </c>
      <c r="CR589" t="str">
        <f t="shared" si="116"/>
        <v>{5,1,3,534996268,3}}</v>
      </c>
      <c r="CS589" t="str">
        <f t="shared" si="116"/>
        <v/>
      </c>
      <c r="CT589" t="str">
        <f t="shared" si="116"/>
        <v>{{5,1,1,17119880,0}|</v>
      </c>
      <c r="CU589" t="str">
        <f t="shared" si="116"/>
        <v>{5,1,2,24920000,0}|</v>
      </c>
      <c r="CV589" t="str">
        <f t="shared" si="116"/>
        <v>{5,1,3,534996268,3}}</v>
      </c>
    </row>
    <row r="590" spans="50:100" x14ac:dyDescent="0.15">
      <c r="AX590">
        <v>584</v>
      </c>
      <c r="AZ590">
        <f t="shared" si="115"/>
        <v>3</v>
      </c>
      <c r="BA590">
        <f t="shared" si="115"/>
        <v>1</v>
      </c>
      <c r="BB590">
        <f t="shared" si="115"/>
        <v>0.6</v>
      </c>
      <c r="BC590">
        <f t="shared" si="115"/>
        <v>1</v>
      </c>
      <c r="BE590">
        <v>500</v>
      </c>
      <c r="BF590">
        <v>500</v>
      </c>
      <c r="BG590">
        <v>500</v>
      </c>
      <c r="BH590">
        <v>500</v>
      </c>
      <c r="BN590">
        <f>'sheet1 (2)'!Y589</f>
        <v>166209514</v>
      </c>
      <c r="BO590">
        <f>'sheet1 (2)'!Z589</f>
        <v>276500000</v>
      </c>
      <c r="BP590">
        <f>'sheet1 (2)'!AA589</f>
        <v>5936054103</v>
      </c>
      <c r="BR590">
        <f t="shared" si="117"/>
        <v>16620951</v>
      </c>
      <c r="BS590">
        <f t="shared" si="117"/>
        <v>27650000</v>
      </c>
      <c r="BT590">
        <f t="shared" si="117"/>
        <v>593605410</v>
      </c>
      <c r="BV590">
        <f t="shared" si="118"/>
        <v>16620951</v>
      </c>
      <c r="BW590">
        <f t="shared" si="118"/>
        <v>27650000</v>
      </c>
      <c r="BX590">
        <f t="shared" si="118"/>
        <v>593605410</v>
      </c>
      <c r="BZ590">
        <f t="shared" si="119"/>
        <v>16620951</v>
      </c>
      <c r="CA590">
        <f t="shared" si="119"/>
        <v>27650000</v>
      </c>
      <c r="CB590">
        <f t="shared" si="119"/>
        <v>593605410</v>
      </c>
      <c r="CD590">
        <f t="shared" si="120"/>
        <v>16620951</v>
      </c>
      <c r="CE590">
        <f t="shared" si="120"/>
        <v>27650000</v>
      </c>
      <c r="CF590">
        <f t="shared" si="120"/>
        <v>593605410</v>
      </c>
      <c r="CH590" t="str">
        <f t="shared" si="116"/>
        <v>{{5,1,1,16620951,0}|</v>
      </c>
      <c r="CI590" t="str">
        <f t="shared" si="116"/>
        <v>{5,1,2,27650000,0}|</v>
      </c>
      <c r="CJ590" t="str">
        <f t="shared" si="116"/>
        <v>{5,1,3,593605410,3}}</v>
      </c>
      <c r="CK590" t="str">
        <f t="shared" si="116"/>
        <v/>
      </c>
      <c r="CL590" t="str">
        <f t="shared" si="116"/>
        <v>{{5,1,1,16620951,0}|</v>
      </c>
      <c r="CM590" t="str">
        <f t="shared" si="116"/>
        <v>{5,1,2,27650000,0}|</v>
      </c>
      <c r="CN590" t="str">
        <f t="shared" si="116"/>
        <v>{5,1,3,593605410,3}}</v>
      </c>
      <c r="CO590" t="str">
        <f t="shared" si="116"/>
        <v/>
      </c>
      <c r="CP590" t="str">
        <f t="shared" si="116"/>
        <v>{{5,1,1,16620951,0}|</v>
      </c>
      <c r="CQ590" t="str">
        <f t="shared" si="116"/>
        <v>{5,1,2,27650000,0}|</v>
      </c>
      <c r="CR590" t="str">
        <f t="shared" si="116"/>
        <v>{5,1,3,593605410,3}}</v>
      </c>
      <c r="CS590" t="str">
        <f t="shared" si="116"/>
        <v/>
      </c>
      <c r="CT590" t="str">
        <f t="shared" si="116"/>
        <v>{{5,1,1,16620951,0}|</v>
      </c>
      <c r="CU590" t="str">
        <f t="shared" si="116"/>
        <v>{5,1,2,27650000,0}|</v>
      </c>
      <c r="CV590" t="str">
        <f t="shared" si="116"/>
        <v>{5,1,3,593605410,3}}</v>
      </c>
    </row>
    <row r="591" spans="50:100" x14ac:dyDescent="0.15">
      <c r="AX591">
        <v>585</v>
      </c>
      <c r="AZ591">
        <f t="shared" si="115"/>
        <v>1.5</v>
      </c>
      <c r="BA591">
        <f t="shared" si="115"/>
        <v>1.5</v>
      </c>
      <c r="BB591">
        <f t="shared" si="115"/>
        <v>0.375</v>
      </c>
      <c r="BC591">
        <f t="shared" si="115"/>
        <v>0</v>
      </c>
      <c r="BE591">
        <v>500</v>
      </c>
      <c r="BF591">
        <v>500</v>
      </c>
      <c r="BG591">
        <v>500</v>
      </c>
      <c r="BH591">
        <v>500</v>
      </c>
      <c r="BN591">
        <f>'sheet1 (2)'!Y590</f>
        <v>266897013</v>
      </c>
      <c r="BO591">
        <f>'sheet1 (2)'!Z590</f>
        <v>310800000</v>
      </c>
      <c r="BP591">
        <f>'sheet1 (2)'!AA590</f>
        <v>6672425372</v>
      </c>
      <c r="BR591">
        <f t="shared" si="117"/>
        <v>26689701</v>
      </c>
      <c r="BS591">
        <f t="shared" si="117"/>
        <v>31080000</v>
      </c>
      <c r="BT591">
        <f t="shared" si="117"/>
        <v>667242537</v>
      </c>
      <c r="BV591">
        <f t="shared" si="118"/>
        <v>26689701</v>
      </c>
      <c r="BW591">
        <f t="shared" si="118"/>
        <v>31080000</v>
      </c>
      <c r="BX591">
        <f t="shared" si="118"/>
        <v>667242537</v>
      </c>
      <c r="BZ591">
        <f t="shared" si="119"/>
        <v>26689701</v>
      </c>
      <c r="CA591">
        <f t="shared" si="119"/>
        <v>31080000</v>
      </c>
      <c r="CB591">
        <f t="shared" si="119"/>
        <v>667242537</v>
      </c>
      <c r="CD591">
        <f t="shared" si="120"/>
        <v>26689701</v>
      </c>
      <c r="CE591">
        <f t="shared" si="120"/>
        <v>31080000</v>
      </c>
      <c r="CF591">
        <f t="shared" si="120"/>
        <v>667242537</v>
      </c>
      <c r="CH591" t="str">
        <f t="shared" si="116"/>
        <v>{{5,1,1,26689701,0}|</v>
      </c>
      <c r="CI591" t="str">
        <f t="shared" si="116"/>
        <v>{5,1,2,31080000,0}|</v>
      </c>
      <c r="CJ591" t="str">
        <f t="shared" si="116"/>
        <v>{5,1,3,667242537,3}}</v>
      </c>
      <c r="CK591" t="str">
        <f t="shared" si="116"/>
        <v/>
      </c>
      <c r="CL591" t="str">
        <f t="shared" si="116"/>
        <v>{{5,1,1,26689701,0}|</v>
      </c>
      <c r="CM591" t="str">
        <f t="shared" si="116"/>
        <v>{5,1,2,31080000,0}|</v>
      </c>
      <c r="CN591" t="str">
        <f t="shared" si="116"/>
        <v>{5,1,3,667242537,3}}</v>
      </c>
      <c r="CO591" t="str">
        <f t="shared" si="116"/>
        <v/>
      </c>
      <c r="CP591" t="str">
        <f t="shared" si="116"/>
        <v>{{5,1,1,26689701,0}|</v>
      </c>
      <c r="CQ591" t="str">
        <f t="shared" si="116"/>
        <v>{5,1,2,31080000,0}|</v>
      </c>
      <c r="CR591" t="str">
        <f t="shared" si="116"/>
        <v>{5,1,3,667242537,3}}</v>
      </c>
      <c r="CS591" t="str">
        <f t="shared" si="116"/>
        <v/>
      </c>
      <c r="CT591" t="str">
        <f t="shared" si="116"/>
        <v>{{5,1,1,26689701,0}|</v>
      </c>
      <c r="CU591" t="str">
        <f t="shared" si="116"/>
        <v>{5,1,2,31080000,0}|</v>
      </c>
      <c r="CV591" t="str">
        <f t="shared" si="116"/>
        <v>{5,1,3,667242537,3}}</v>
      </c>
    </row>
    <row r="592" spans="50:100" x14ac:dyDescent="0.15">
      <c r="AX592">
        <v>586</v>
      </c>
      <c r="AZ592">
        <f t="shared" si="115"/>
        <v>1.5</v>
      </c>
      <c r="BA592">
        <f t="shared" si="115"/>
        <v>0.375</v>
      </c>
      <c r="BB592">
        <f t="shared" si="115"/>
        <v>1.5</v>
      </c>
      <c r="BC592">
        <f t="shared" si="115"/>
        <v>0</v>
      </c>
      <c r="BE592">
        <v>500</v>
      </c>
      <c r="BF592">
        <v>500</v>
      </c>
      <c r="BG592">
        <v>500</v>
      </c>
      <c r="BH592">
        <v>500</v>
      </c>
      <c r="BN592">
        <f>'sheet1 (2)'!Y591</f>
        <v>277717164</v>
      </c>
      <c r="BO592">
        <f>'sheet1 (2)'!Z591</f>
        <v>295680000</v>
      </c>
      <c r="BP592">
        <f>'sheet1 (2)'!AA591</f>
        <v>6347820894</v>
      </c>
      <c r="BR592">
        <f t="shared" si="117"/>
        <v>27771716</v>
      </c>
      <c r="BS592">
        <f t="shared" si="117"/>
        <v>29568000</v>
      </c>
      <c r="BT592">
        <f t="shared" si="117"/>
        <v>634782089</v>
      </c>
      <c r="BV592">
        <f t="shared" si="118"/>
        <v>27771716</v>
      </c>
      <c r="BW592">
        <f t="shared" si="118"/>
        <v>29568000</v>
      </c>
      <c r="BX592">
        <f t="shared" si="118"/>
        <v>634782089</v>
      </c>
      <c r="BZ592">
        <f t="shared" si="119"/>
        <v>27771716</v>
      </c>
      <c r="CA592">
        <f t="shared" si="119"/>
        <v>29568000</v>
      </c>
      <c r="CB592">
        <f t="shared" si="119"/>
        <v>634782089</v>
      </c>
      <c r="CD592">
        <f t="shared" si="120"/>
        <v>27771716</v>
      </c>
      <c r="CE592">
        <f t="shared" si="120"/>
        <v>29568000</v>
      </c>
      <c r="CF592">
        <f t="shared" si="120"/>
        <v>634782089</v>
      </c>
      <c r="CH592" t="str">
        <f t="shared" si="116"/>
        <v>{{5,1,1,27771716,0}|</v>
      </c>
      <c r="CI592" t="str">
        <f t="shared" si="116"/>
        <v>{5,1,2,29568000,0}|</v>
      </c>
      <c r="CJ592" t="str">
        <f t="shared" si="116"/>
        <v>{5,1,3,634782089,3}}</v>
      </c>
      <c r="CK592" t="str">
        <f t="shared" si="116"/>
        <v/>
      </c>
      <c r="CL592" t="str">
        <f t="shared" si="116"/>
        <v>{{5,1,1,27771716,0}|</v>
      </c>
      <c r="CM592" t="str">
        <f t="shared" si="116"/>
        <v>{5,1,2,29568000,0}|</v>
      </c>
      <c r="CN592" t="str">
        <f t="shared" si="116"/>
        <v>{5,1,3,634782089,3}}</v>
      </c>
      <c r="CO592" t="str">
        <f t="shared" si="116"/>
        <v/>
      </c>
      <c r="CP592" t="str">
        <f t="shared" si="116"/>
        <v>{{5,1,1,27771716,0}|</v>
      </c>
      <c r="CQ592" t="str">
        <f t="shared" si="116"/>
        <v>{5,1,2,29568000,0}|</v>
      </c>
      <c r="CR592" t="str">
        <f t="shared" si="116"/>
        <v>{5,1,3,634782089,3}}</v>
      </c>
      <c r="CS592" t="str">
        <f t="shared" si="116"/>
        <v/>
      </c>
      <c r="CT592" t="str">
        <f t="shared" si="116"/>
        <v>{{5,1,1,27771716,0}|</v>
      </c>
      <c r="CU592" t="str">
        <f t="shared" si="116"/>
        <v>{5,1,2,29568000,0}|</v>
      </c>
      <c r="CV592" t="str">
        <f t="shared" si="116"/>
        <v>{5,1,3,634782089,3}}</v>
      </c>
    </row>
    <row r="593" spans="50:100" x14ac:dyDescent="0.15">
      <c r="AX593">
        <v>587</v>
      </c>
      <c r="AZ593">
        <f t="shared" si="115"/>
        <v>0.75</v>
      </c>
      <c r="BA593">
        <f t="shared" si="115"/>
        <v>0.5</v>
      </c>
      <c r="BB593">
        <f t="shared" si="115"/>
        <v>3</v>
      </c>
      <c r="BC593">
        <f t="shared" si="115"/>
        <v>3</v>
      </c>
      <c r="BE593">
        <v>500</v>
      </c>
      <c r="BF593">
        <v>500</v>
      </c>
      <c r="BG593">
        <v>500</v>
      </c>
      <c r="BH593">
        <v>500</v>
      </c>
      <c r="BN593">
        <f>'sheet1 (2)'!Y592</f>
        <v>25697853</v>
      </c>
      <c r="BO593">
        <f>'sheet1 (2)'!Z592</f>
        <v>5985000</v>
      </c>
      <c r="BP593">
        <f>'sheet1 (2)'!AA592</f>
        <v>128489269</v>
      </c>
      <c r="BR593">
        <f t="shared" si="117"/>
        <v>2569785</v>
      </c>
      <c r="BS593">
        <f t="shared" si="117"/>
        <v>598500</v>
      </c>
      <c r="BT593">
        <f t="shared" si="117"/>
        <v>12848926</v>
      </c>
      <c r="BV593">
        <f t="shared" si="118"/>
        <v>2569785</v>
      </c>
      <c r="BW593">
        <f t="shared" si="118"/>
        <v>598500</v>
      </c>
      <c r="BX593">
        <f t="shared" si="118"/>
        <v>12848926</v>
      </c>
      <c r="BZ593">
        <f t="shared" si="119"/>
        <v>2569785</v>
      </c>
      <c r="CA593">
        <f t="shared" si="119"/>
        <v>598500</v>
      </c>
      <c r="CB593">
        <f t="shared" si="119"/>
        <v>12848926</v>
      </c>
      <c r="CD593">
        <f t="shared" si="120"/>
        <v>2569785</v>
      </c>
      <c r="CE593">
        <f t="shared" si="120"/>
        <v>598500</v>
      </c>
      <c r="CF593">
        <f t="shared" si="120"/>
        <v>12848926</v>
      </c>
      <c r="CH593" t="str">
        <f t="shared" si="116"/>
        <v>{{5,1,1,2569785,0}|</v>
      </c>
      <c r="CI593" t="str">
        <f t="shared" si="116"/>
        <v>{5,1,2,598500,0}|</v>
      </c>
      <c r="CJ593" t="str">
        <f t="shared" si="116"/>
        <v>{5,1,3,12848926,3}}</v>
      </c>
      <c r="CK593" t="str">
        <f t="shared" si="116"/>
        <v/>
      </c>
      <c r="CL593" t="str">
        <f t="shared" si="116"/>
        <v>{{5,1,1,2569785,0}|</v>
      </c>
      <c r="CM593" t="str">
        <f t="shared" si="116"/>
        <v>{5,1,2,598500,0}|</v>
      </c>
      <c r="CN593" t="str">
        <f t="shared" si="116"/>
        <v>{5,1,3,12848926,3}}</v>
      </c>
      <c r="CO593" t="str">
        <f t="shared" si="116"/>
        <v/>
      </c>
      <c r="CP593" t="str">
        <f t="shared" si="116"/>
        <v>{{5,1,1,2569785,0}|</v>
      </c>
      <c r="CQ593" t="str">
        <f t="shared" si="116"/>
        <v>{5,1,2,598500,0}|</v>
      </c>
      <c r="CR593" t="str">
        <f t="shared" si="116"/>
        <v>{5,1,3,12848926,3}}</v>
      </c>
      <c r="CS593" t="str">
        <f t="shared" si="116"/>
        <v/>
      </c>
      <c r="CT593" t="str">
        <f t="shared" si="116"/>
        <v>{{5,1,1,2569785,0}|</v>
      </c>
      <c r="CU593" t="str">
        <f t="shared" si="116"/>
        <v>{5,1,2,598500,0}|</v>
      </c>
      <c r="CV593" t="str">
        <f t="shared" si="116"/>
        <v>{5,1,3,12848926,3}}</v>
      </c>
    </row>
    <row r="594" spans="50:100" x14ac:dyDescent="0.15">
      <c r="AX594">
        <v>588</v>
      </c>
      <c r="AZ594">
        <f t="shared" si="115"/>
        <v>0</v>
      </c>
      <c r="BA594">
        <f t="shared" si="115"/>
        <v>0.6</v>
      </c>
      <c r="BB594">
        <f t="shared" si="115"/>
        <v>0.6</v>
      </c>
      <c r="BC594">
        <f t="shared" si="115"/>
        <v>1.5</v>
      </c>
      <c r="BE594">
        <v>500</v>
      </c>
      <c r="BF594">
        <v>500</v>
      </c>
      <c r="BG594">
        <v>500</v>
      </c>
      <c r="BH594">
        <v>500</v>
      </c>
      <c r="BN594">
        <f>'sheet1 (2)'!Y593</f>
        <v>28727495</v>
      </c>
      <c r="BO594">
        <f>'sheet1 (2)'!Z593</f>
        <v>5103000</v>
      </c>
      <c r="BP594">
        <f>'sheet1 (2)'!AA593</f>
        <v>109554009</v>
      </c>
      <c r="BR594">
        <f t="shared" si="117"/>
        <v>2872749</v>
      </c>
      <c r="BS594">
        <f t="shared" si="117"/>
        <v>510300</v>
      </c>
      <c r="BT594">
        <f t="shared" si="117"/>
        <v>10955400</v>
      </c>
      <c r="BV594">
        <f t="shared" si="118"/>
        <v>2872749</v>
      </c>
      <c r="BW594">
        <f t="shared" si="118"/>
        <v>510300</v>
      </c>
      <c r="BX594">
        <f t="shared" si="118"/>
        <v>10955400</v>
      </c>
      <c r="BZ594">
        <f t="shared" si="119"/>
        <v>2872749</v>
      </c>
      <c r="CA594">
        <f t="shared" si="119"/>
        <v>510300</v>
      </c>
      <c r="CB594">
        <f t="shared" si="119"/>
        <v>10955400</v>
      </c>
      <c r="CD594">
        <f t="shared" si="120"/>
        <v>2872749</v>
      </c>
      <c r="CE594">
        <f t="shared" si="120"/>
        <v>510300</v>
      </c>
      <c r="CF594">
        <f t="shared" si="120"/>
        <v>10955400</v>
      </c>
      <c r="CH594" t="str">
        <f t="shared" si="116"/>
        <v>{{5,1,1,2872749,0}|</v>
      </c>
      <c r="CI594" t="str">
        <f t="shared" si="116"/>
        <v>{5,1,2,510300,0}|</v>
      </c>
      <c r="CJ594" t="str">
        <f t="shared" si="116"/>
        <v>{5,1,3,10955400,3}}</v>
      </c>
      <c r="CK594" t="str">
        <f t="shared" si="116"/>
        <v/>
      </c>
      <c r="CL594" t="str">
        <f t="shared" si="116"/>
        <v>{{5,1,1,2872749,0}|</v>
      </c>
      <c r="CM594" t="str">
        <f t="shared" si="116"/>
        <v>{5,1,2,510300,0}|</v>
      </c>
      <c r="CN594" t="str">
        <f t="shared" si="116"/>
        <v>{5,1,3,10955400,3}}</v>
      </c>
      <c r="CO594" t="str">
        <f t="shared" si="116"/>
        <v/>
      </c>
      <c r="CP594" t="str">
        <f t="shared" si="116"/>
        <v>{{5,1,1,2872749,0}|</v>
      </c>
      <c r="CQ594" t="str">
        <f t="shared" si="116"/>
        <v>{5,1,2,510300,0}|</v>
      </c>
      <c r="CR594" t="str">
        <f t="shared" si="116"/>
        <v>{5,1,3,10955400,3}}</v>
      </c>
      <c r="CS594" t="str">
        <f t="shared" si="116"/>
        <v/>
      </c>
      <c r="CT594" t="str">
        <f t="shared" si="116"/>
        <v>{{5,1,1,2872749,0}|</v>
      </c>
      <c r="CU594" t="str">
        <f t="shared" si="116"/>
        <v>{5,1,2,510300,0}|</v>
      </c>
      <c r="CV594" t="str">
        <f t="shared" si="116"/>
        <v>{5,1,3,10955400,3}}</v>
      </c>
    </row>
    <row r="595" spans="50:100" x14ac:dyDescent="0.15">
      <c r="AX595">
        <v>589</v>
      </c>
      <c r="AZ595">
        <f t="shared" si="115"/>
        <v>1</v>
      </c>
      <c r="BA595">
        <f t="shared" si="115"/>
        <v>1</v>
      </c>
      <c r="BB595">
        <f t="shared" si="115"/>
        <v>1.5</v>
      </c>
      <c r="BC595">
        <f t="shared" si="115"/>
        <v>0.75</v>
      </c>
      <c r="BE595">
        <v>500</v>
      </c>
      <c r="BF595">
        <v>500</v>
      </c>
      <c r="BG595">
        <v>500</v>
      </c>
      <c r="BH595">
        <v>500</v>
      </c>
      <c r="BN595">
        <f>'sheet1 (2)'!Y594</f>
        <v>46815178</v>
      </c>
      <c r="BO595">
        <f>'sheet1 (2)'!Z594</f>
        <v>7207200</v>
      </c>
      <c r="BP595">
        <f>'sheet1 (2)'!AA594</f>
        <v>154728132</v>
      </c>
      <c r="BR595">
        <f t="shared" si="117"/>
        <v>4681517</v>
      </c>
      <c r="BS595">
        <f t="shared" si="117"/>
        <v>720720</v>
      </c>
      <c r="BT595">
        <f t="shared" si="117"/>
        <v>15472813</v>
      </c>
      <c r="BV595">
        <f t="shared" si="118"/>
        <v>4681517</v>
      </c>
      <c r="BW595">
        <f t="shared" si="118"/>
        <v>720720</v>
      </c>
      <c r="BX595">
        <f t="shared" si="118"/>
        <v>15472813</v>
      </c>
      <c r="BZ595">
        <f t="shared" si="119"/>
        <v>4681517</v>
      </c>
      <c r="CA595">
        <f t="shared" si="119"/>
        <v>720720</v>
      </c>
      <c r="CB595">
        <f t="shared" si="119"/>
        <v>15472813</v>
      </c>
      <c r="CD595">
        <f t="shared" si="120"/>
        <v>4681517</v>
      </c>
      <c r="CE595">
        <f t="shared" si="120"/>
        <v>720720</v>
      </c>
      <c r="CF595">
        <f t="shared" si="120"/>
        <v>15472813</v>
      </c>
      <c r="CH595" t="str">
        <f t="shared" si="116"/>
        <v>{{5,1,1,4681517,0}|</v>
      </c>
      <c r="CI595" t="str">
        <f t="shared" si="116"/>
        <v>{5,1,2,720720,0}|</v>
      </c>
      <c r="CJ595" t="str">
        <f t="shared" si="116"/>
        <v>{5,1,3,15472813,3}}</v>
      </c>
      <c r="CK595" t="str">
        <f t="shared" si="116"/>
        <v/>
      </c>
      <c r="CL595" t="str">
        <f t="shared" si="116"/>
        <v>{{5,1,1,4681517,0}|</v>
      </c>
      <c r="CM595" t="str">
        <f t="shared" si="116"/>
        <v>{5,1,2,720720,0}|</v>
      </c>
      <c r="CN595" t="str">
        <f t="shared" si="116"/>
        <v>{5,1,3,15472813,3}}</v>
      </c>
      <c r="CO595" t="str">
        <f t="shared" si="116"/>
        <v/>
      </c>
      <c r="CP595" t="str">
        <f t="shared" si="116"/>
        <v>{{5,1,1,4681517,0}|</v>
      </c>
      <c r="CQ595" t="str">
        <f t="shared" si="116"/>
        <v>{5,1,2,720720,0}|</v>
      </c>
      <c r="CR595" t="str">
        <f t="shared" si="116"/>
        <v>{5,1,3,15472813,3}}</v>
      </c>
      <c r="CS595" t="str">
        <f t="shared" si="116"/>
        <v/>
      </c>
      <c r="CT595" t="str">
        <f t="shared" si="116"/>
        <v>{{5,1,1,4681517,0}|</v>
      </c>
      <c r="CU595" t="str">
        <f t="shared" si="116"/>
        <v>{5,1,2,720720,0}|</v>
      </c>
      <c r="CV595" t="str">
        <f t="shared" si="116"/>
        <v>{5,1,3,15472813,3}}</v>
      </c>
    </row>
    <row r="596" spans="50:100" x14ac:dyDescent="0.15">
      <c r="AX596">
        <v>590</v>
      </c>
      <c r="AZ596">
        <f t="shared" ref="AZ596:BC606" si="121">AZ536</f>
        <v>1.5</v>
      </c>
      <c r="BA596">
        <f t="shared" si="121"/>
        <v>0.5</v>
      </c>
      <c r="BB596">
        <f t="shared" si="121"/>
        <v>1.5</v>
      </c>
      <c r="BC596">
        <f t="shared" si="121"/>
        <v>1.5</v>
      </c>
      <c r="BE596">
        <v>500</v>
      </c>
      <c r="BF596">
        <v>500</v>
      </c>
      <c r="BG596">
        <v>500</v>
      </c>
      <c r="BH596">
        <v>500</v>
      </c>
      <c r="BN596">
        <f>'sheet1 (2)'!Y595</f>
        <v>58573074</v>
      </c>
      <c r="BO596">
        <f>'sheet1 (2)'!Z595</f>
        <v>46569600</v>
      </c>
      <c r="BP596">
        <f>'sheet1 (2)'!AA595</f>
        <v>999781789</v>
      </c>
      <c r="BR596">
        <f t="shared" si="117"/>
        <v>5857307</v>
      </c>
      <c r="BS596">
        <f t="shared" si="117"/>
        <v>4656960</v>
      </c>
      <c r="BT596">
        <f t="shared" si="117"/>
        <v>99978178</v>
      </c>
      <c r="BV596">
        <f t="shared" si="118"/>
        <v>5857307</v>
      </c>
      <c r="BW596">
        <f t="shared" si="118"/>
        <v>4656960</v>
      </c>
      <c r="BX596">
        <f t="shared" si="118"/>
        <v>99978178</v>
      </c>
      <c r="BZ596">
        <f t="shared" si="119"/>
        <v>5857307</v>
      </c>
      <c r="CA596">
        <f t="shared" si="119"/>
        <v>4656960</v>
      </c>
      <c r="CB596">
        <f t="shared" si="119"/>
        <v>99978178</v>
      </c>
      <c r="CD596">
        <f t="shared" si="120"/>
        <v>5857307</v>
      </c>
      <c r="CE596">
        <f t="shared" si="120"/>
        <v>4656960</v>
      </c>
      <c r="CF596">
        <f t="shared" si="120"/>
        <v>99978178</v>
      </c>
      <c r="CH596" t="str">
        <f t="shared" si="116"/>
        <v>{{5,1,1,5857307,0}|</v>
      </c>
      <c r="CI596" t="str">
        <f t="shared" si="116"/>
        <v>{5,1,2,4656960,0}|</v>
      </c>
      <c r="CJ596" t="str">
        <f t="shared" si="116"/>
        <v>{5,1,3,99978178,3}}</v>
      </c>
      <c r="CK596" t="str">
        <f t="shared" si="116"/>
        <v/>
      </c>
      <c r="CL596" t="str">
        <f t="shared" si="116"/>
        <v>{{5,1,1,5857307,0}|</v>
      </c>
      <c r="CM596" t="str">
        <f t="shared" si="116"/>
        <v>{5,1,2,4656960,0}|</v>
      </c>
      <c r="CN596" t="str">
        <f t="shared" si="116"/>
        <v>{5,1,3,99978178,3}}</v>
      </c>
      <c r="CO596" t="str">
        <f t="shared" si="116"/>
        <v/>
      </c>
      <c r="CP596" t="str">
        <f t="shared" si="116"/>
        <v>{{5,1,1,5857307,0}|</v>
      </c>
      <c r="CQ596" t="str">
        <f t="shared" si="116"/>
        <v>{5,1,2,4656960,0}|</v>
      </c>
      <c r="CR596" t="str">
        <f t="shared" si="116"/>
        <v>{5,1,3,99978178,3}}</v>
      </c>
      <c r="CS596" t="str">
        <f t="shared" si="116"/>
        <v/>
      </c>
      <c r="CT596" t="str">
        <f t="shared" si="116"/>
        <v>{{5,1,1,5857307,0}|</v>
      </c>
      <c r="CU596" t="str">
        <f t="shared" si="116"/>
        <v>{5,1,2,4656960,0}|</v>
      </c>
      <c r="CV596" t="str">
        <f t="shared" si="116"/>
        <v>{5,1,3,99978178,3}}</v>
      </c>
    </row>
    <row r="597" spans="50:100" x14ac:dyDescent="0.15">
      <c r="AX597">
        <v>591</v>
      </c>
      <c r="AZ597">
        <f t="shared" si="121"/>
        <v>1.5</v>
      </c>
      <c r="BA597">
        <f t="shared" si="121"/>
        <v>0.6</v>
      </c>
      <c r="BB597">
        <f t="shared" si="121"/>
        <v>1.5</v>
      </c>
      <c r="BC597">
        <f t="shared" si="121"/>
        <v>1</v>
      </c>
      <c r="BE597">
        <v>500</v>
      </c>
      <c r="BF597">
        <v>500</v>
      </c>
      <c r="BG597">
        <v>500</v>
      </c>
      <c r="BH597">
        <v>500</v>
      </c>
      <c r="BN597">
        <f>'sheet1 (2)'!Y596</f>
        <v>80934715</v>
      </c>
      <c r="BO597">
        <f>'sheet1 (2)'!Z596</f>
        <v>49980000</v>
      </c>
      <c r="BP597">
        <f>'sheet1 (2)'!AA596</f>
        <v>1072998133</v>
      </c>
      <c r="BR597">
        <f t="shared" si="117"/>
        <v>8093471</v>
      </c>
      <c r="BS597">
        <f t="shared" si="117"/>
        <v>4998000</v>
      </c>
      <c r="BT597">
        <f t="shared" si="117"/>
        <v>107299813</v>
      </c>
      <c r="BV597">
        <f t="shared" si="118"/>
        <v>8093471</v>
      </c>
      <c r="BW597">
        <f t="shared" si="118"/>
        <v>4998000</v>
      </c>
      <c r="BX597">
        <f t="shared" si="118"/>
        <v>107299813</v>
      </c>
      <c r="BZ597">
        <f t="shared" si="119"/>
        <v>8093471</v>
      </c>
      <c r="CA597">
        <f t="shared" si="119"/>
        <v>4998000</v>
      </c>
      <c r="CB597">
        <f t="shared" si="119"/>
        <v>107299813</v>
      </c>
      <c r="CD597">
        <f t="shared" si="120"/>
        <v>8093471</v>
      </c>
      <c r="CE597">
        <f t="shared" si="120"/>
        <v>4998000</v>
      </c>
      <c r="CF597">
        <f t="shared" si="120"/>
        <v>107299813</v>
      </c>
      <c r="CH597" t="str">
        <f t="shared" si="116"/>
        <v>{{5,1,1,8093471,0}|</v>
      </c>
      <c r="CI597" t="str">
        <f t="shared" si="116"/>
        <v>{5,1,2,4998000,0}|</v>
      </c>
      <c r="CJ597" t="str">
        <f t="shared" si="116"/>
        <v>{5,1,3,107299813,3}}</v>
      </c>
      <c r="CK597" t="str">
        <f t="shared" si="116"/>
        <v/>
      </c>
      <c r="CL597" t="str">
        <f t="shared" si="116"/>
        <v>{{5,1,1,8093471,0}|</v>
      </c>
      <c r="CM597" t="str">
        <f t="shared" si="116"/>
        <v>{5,1,2,4998000,0}|</v>
      </c>
      <c r="CN597" t="str">
        <f t="shared" si="116"/>
        <v>{5,1,3,107299813,3}}</v>
      </c>
      <c r="CO597" t="str">
        <f t="shared" si="116"/>
        <v/>
      </c>
      <c r="CP597" t="str">
        <f t="shared" si="116"/>
        <v>{{5,1,1,8093471,0}|</v>
      </c>
      <c r="CQ597" t="str">
        <f t="shared" si="116"/>
        <v>{5,1,2,4998000,0}|</v>
      </c>
      <c r="CR597" t="str">
        <f t="shared" si="116"/>
        <v>{5,1,3,107299813,3}}</v>
      </c>
      <c r="CS597" t="str">
        <f t="shared" si="116"/>
        <v/>
      </c>
      <c r="CT597" t="str">
        <f t="shared" si="116"/>
        <v>{{5,1,1,8093471,0}|</v>
      </c>
      <c r="CU597" t="str">
        <f t="shared" si="116"/>
        <v>{5,1,2,4998000,0}|</v>
      </c>
      <c r="CV597" t="str">
        <f t="shared" si="116"/>
        <v>{5,1,3,107299813,3}}</v>
      </c>
    </row>
    <row r="598" spans="50:100" x14ac:dyDescent="0.15">
      <c r="AX598">
        <v>592</v>
      </c>
      <c r="AZ598">
        <f t="shared" si="121"/>
        <v>1</v>
      </c>
      <c r="BA598">
        <f t="shared" si="121"/>
        <v>0.75</v>
      </c>
      <c r="BB598">
        <f t="shared" si="121"/>
        <v>1</v>
      </c>
      <c r="BC598">
        <f t="shared" si="121"/>
        <v>1.5</v>
      </c>
      <c r="BE598">
        <v>500</v>
      </c>
      <c r="BF598">
        <v>500</v>
      </c>
      <c r="BG598">
        <v>500</v>
      </c>
      <c r="BH598">
        <v>500</v>
      </c>
      <c r="BN598">
        <f>'sheet1 (2)'!Y597</f>
        <v>184781098</v>
      </c>
      <c r="BO598">
        <f>'sheet1 (2)'!Z597</f>
        <v>321552000</v>
      </c>
      <c r="BP598">
        <f>'sheet1 (2)'!AA597</f>
        <v>6903255223</v>
      </c>
      <c r="BR598">
        <f t="shared" si="117"/>
        <v>18478109</v>
      </c>
      <c r="BS598">
        <f t="shared" si="117"/>
        <v>32155200</v>
      </c>
      <c r="BT598">
        <f t="shared" si="117"/>
        <v>690325522</v>
      </c>
      <c r="BV598">
        <f t="shared" si="118"/>
        <v>18478109</v>
      </c>
      <c r="BW598">
        <f t="shared" si="118"/>
        <v>32155200</v>
      </c>
      <c r="BX598">
        <f t="shared" si="118"/>
        <v>690325522</v>
      </c>
      <c r="BZ598">
        <f t="shared" si="119"/>
        <v>18478109</v>
      </c>
      <c r="CA598">
        <f t="shared" si="119"/>
        <v>32155200</v>
      </c>
      <c r="CB598">
        <f t="shared" si="119"/>
        <v>690325522</v>
      </c>
      <c r="CD598">
        <f t="shared" si="120"/>
        <v>18478109</v>
      </c>
      <c r="CE598">
        <f t="shared" si="120"/>
        <v>32155200</v>
      </c>
      <c r="CF598">
        <f t="shared" si="120"/>
        <v>690325522</v>
      </c>
      <c r="CH598" t="str">
        <f t="shared" si="116"/>
        <v>{{5,1,1,18478109,0}|</v>
      </c>
      <c r="CI598" t="str">
        <f t="shared" si="116"/>
        <v>{5,1,2,32155200,0}|</v>
      </c>
      <c r="CJ598" t="str">
        <f t="shared" si="116"/>
        <v>{5,1,3,690325522,3}}</v>
      </c>
      <c r="CK598" t="str">
        <f t="shared" si="116"/>
        <v/>
      </c>
      <c r="CL598" t="str">
        <f t="shared" si="116"/>
        <v>{{5,1,1,18478109,0}|</v>
      </c>
      <c r="CM598" t="str">
        <f t="shared" si="116"/>
        <v>{5,1,2,32155200,0}|</v>
      </c>
      <c r="CN598" t="str">
        <f t="shared" si="116"/>
        <v>{5,1,3,690325522,3}}</v>
      </c>
      <c r="CO598" t="str">
        <f t="shared" si="116"/>
        <v/>
      </c>
      <c r="CP598" t="str">
        <f t="shared" si="116"/>
        <v>{{5,1,1,18478109,0}|</v>
      </c>
      <c r="CQ598" t="str">
        <f t="shared" si="116"/>
        <v>{5,1,2,32155200,0}|</v>
      </c>
      <c r="CR598" t="str">
        <f t="shared" si="116"/>
        <v>{5,1,3,690325522,3}}</v>
      </c>
      <c r="CS598" t="str">
        <f t="shared" si="116"/>
        <v/>
      </c>
      <c r="CT598" t="str">
        <f t="shared" si="116"/>
        <v>{{5,1,1,18478109,0}|</v>
      </c>
      <c r="CU598" t="str">
        <f t="shared" si="116"/>
        <v>{5,1,2,32155200,0}|</v>
      </c>
      <c r="CV598" t="str">
        <f t="shared" si="116"/>
        <v>{5,1,3,690325522,3}}</v>
      </c>
    </row>
    <row r="599" spans="50:100" x14ac:dyDescent="0.15">
      <c r="AX599">
        <v>593</v>
      </c>
      <c r="AZ599">
        <f t="shared" si="121"/>
        <v>1.5</v>
      </c>
      <c r="BA599">
        <f t="shared" si="121"/>
        <v>3</v>
      </c>
      <c r="BB599">
        <f t="shared" si="121"/>
        <v>3</v>
      </c>
      <c r="BC599">
        <f t="shared" si="121"/>
        <v>0.375</v>
      </c>
      <c r="BE599">
        <v>500</v>
      </c>
      <c r="BF599">
        <v>500</v>
      </c>
      <c r="BG599">
        <v>500</v>
      </c>
      <c r="BH599">
        <v>500</v>
      </c>
      <c r="BN599">
        <f>'sheet1 (2)'!Y598</f>
        <v>191528663</v>
      </c>
      <c r="BO599">
        <f>'sheet1 (2)'!Z598</f>
        <v>373800000</v>
      </c>
      <c r="BP599">
        <f>'sheet1 (2)'!AA598</f>
        <v>8024944029</v>
      </c>
      <c r="BR599">
        <f t="shared" si="117"/>
        <v>19152866</v>
      </c>
      <c r="BS599">
        <f t="shared" si="117"/>
        <v>37380000</v>
      </c>
      <c r="BT599">
        <f t="shared" si="117"/>
        <v>802494402</v>
      </c>
      <c r="BV599">
        <f t="shared" si="118"/>
        <v>19152866</v>
      </c>
      <c r="BW599">
        <f t="shared" si="118"/>
        <v>37380000</v>
      </c>
      <c r="BX599">
        <f t="shared" si="118"/>
        <v>802494402</v>
      </c>
      <c r="BZ599">
        <f t="shared" si="119"/>
        <v>19152866</v>
      </c>
      <c r="CA599">
        <f t="shared" si="119"/>
        <v>37380000</v>
      </c>
      <c r="CB599">
        <f t="shared" si="119"/>
        <v>802494402</v>
      </c>
      <c r="CD599">
        <f t="shared" si="120"/>
        <v>19152866</v>
      </c>
      <c r="CE599">
        <f t="shared" si="120"/>
        <v>37380000</v>
      </c>
      <c r="CF599">
        <f t="shared" si="120"/>
        <v>802494402</v>
      </c>
      <c r="CH599" t="str">
        <f t="shared" si="116"/>
        <v>{{5,1,1,19152866,0}|</v>
      </c>
      <c r="CI599" t="str">
        <f t="shared" si="116"/>
        <v>{5,1,2,37380000,0}|</v>
      </c>
      <c r="CJ599" t="str">
        <f t="shared" si="116"/>
        <v>{5,1,3,802494402,3}}</v>
      </c>
      <c r="CK599" t="str">
        <f t="shared" si="116"/>
        <v/>
      </c>
      <c r="CL599" t="str">
        <f t="shared" si="116"/>
        <v>{{5,1,1,19152866,0}|</v>
      </c>
      <c r="CM599" t="str">
        <f t="shared" si="116"/>
        <v>{5,1,2,37380000,0}|</v>
      </c>
      <c r="CN599" t="str">
        <f t="shared" si="116"/>
        <v>{5,1,3,802494402,3}}</v>
      </c>
      <c r="CO599" t="str">
        <f t="shared" si="116"/>
        <v/>
      </c>
      <c r="CP599" t="str">
        <f t="shared" si="116"/>
        <v>{{5,1,1,19152866,0}|</v>
      </c>
      <c r="CQ599" t="str">
        <f t="shared" si="116"/>
        <v>{5,1,2,37380000,0}|</v>
      </c>
      <c r="CR599" t="str">
        <f t="shared" si="116"/>
        <v>{5,1,3,802494402,3}}</v>
      </c>
      <c r="CS599" t="str">
        <f t="shared" si="116"/>
        <v/>
      </c>
      <c r="CT599" t="str">
        <f t="shared" si="116"/>
        <v>{{5,1,1,19152866,0}|</v>
      </c>
      <c r="CU599" t="str">
        <f t="shared" si="116"/>
        <v>{5,1,2,37380000,0}|</v>
      </c>
      <c r="CV599" t="str">
        <f t="shared" si="116"/>
        <v>{5,1,3,802494402,3}}</v>
      </c>
    </row>
    <row r="600" spans="50:100" x14ac:dyDescent="0.15">
      <c r="AX600">
        <v>594</v>
      </c>
      <c r="AZ600">
        <f t="shared" si="121"/>
        <v>3</v>
      </c>
      <c r="BA600">
        <f t="shared" si="121"/>
        <v>0.75</v>
      </c>
      <c r="BB600">
        <f t="shared" si="121"/>
        <v>0.6</v>
      </c>
      <c r="BC600">
        <f t="shared" si="121"/>
        <v>1.5</v>
      </c>
      <c r="BE600">
        <v>500</v>
      </c>
      <c r="BF600">
        <v>500</v>
      </c>
      <c r="BG600">
        <v>500</v>
      </c>
      <c r="BH600">
        <v>500</v>
      </c>
      <c r="BN600">
        <f>'sheet1 (2)'!Y599</f>
        <v>187816750</v>
      </c>
      <c r="BO600">
        <f>'sheet1 (2)'!Z599</f>
        <v>428575000</v>
      </c>
      <c r="BP600">
        <f>'sheet1 (2)'!AA599</f>
        <v>9200883861</v>
      </c>
      <c r="BR600">
        <f t="shared" si="117"/>
        <v>18781675</v>
      </c>
      <c r="BS600">
        <f t="shared" si="117"/>
        <v>42857500</v>
      </c>
      <c r="BT600">
        <f t="shared" si="117"/>
        <v>920088386</v>
      </c>
      <c r="BV600">
        <f t="shared" si="118"/>
        <v>18781675</v>
      </c>
      <c r="BW600">
        <f t="shared" si="118"/>
        <v>42857500</v>
      </c>
      <c r="BX600">
        <f t="shared" si="118"/>
        <v>920088386</v>
      </c>
      <c r="BZ600">
        <f t="shared" si="119"/>
        <v>18781675</v>
      </c>
      <c r="CA600">
        <f t="shared" si="119"/>
        <v>42857500</v>
      </c>
      <c r="CB600">
        <f t="shared" si="119"/>
        <v>920088386</v>
      </c>
      <c r="CD600">
        <f t="shared" si="120"/>
        <v>18781675</v>
      </c>
      <c r="CE600">
        <f t="shared" si="120"/>
        <v>42857500</v>
      </c>
      <c r="CF600">
        <f t="shared" si="120"/>
        <v>920088386</v>
      </c>
      <c r="CH600" t="str">
        <f t="shared" ref="CH600:CV606" si="122">BR$6&amp;BR600&amp;BR$5</f>
        <v>{{5,1,1,18781675,0}|</v>
      </c>
      <c r="CI600" t="str">
        <f t="shared" si="122"/>
        <v>{5,1,2,42857500,0}|</v>
      </c>
      <c r="CJ600" t="str">
        <f t="shared" si="122"/>
        <v>{5,1,3,920088386,3}}</v>
      </c>
      <c r="CK600" t="str">
        <f t="shared" si="122"/>
        <v/>
      </c>
      <c r="CL600" t="str">
        <f t="shared" si="122"/>
        <v>{{5,1,1,18781675,0}|</v>
      </c>
      <c r="CM600" t="str">
        <f t="shared" si="122"/>
        <v>{5,1,2,42857500,0}|</v>
      </c>
      <c r="CN600" t="str">
        <f t="shared" si="122"/>
        <v>{5,1,3,920088386,3}}</v>
      </c>
      <c r="CO600" t="str">
        <f t="shared" si="122"/>
        <v/>
      </c>
      <c r="CP600" t="str">
        <f t="shared" si="122"/>
        <v>{{5,1,1,18781675,0}|</v>
      </c>
      <c r="CQ600" t="str">
        <f t="shared" si="122"/>
        <v>{5,1,2,42857500,0}|</v>
      </c>
      <c r="CR600" t="str">
        <f t="shared" si="122"/>
        <v>{5,1,3,920088386,3}}</v>
      </c>
      <c r="CS600" t="str">
        <f t="shared" si="122"/>
        <v/>
      </c>
      <c r="CT600" t="str">
        <f t="shared" si="122"/>
        <v>{{5,1,1,18781675,0}|</v>
      </c>
      <c r="CU600" t="str">
        <f t="shared" si="122"/>
        <v>{5,1,2,42857500,0}|</v>
      </c>
      <c r="CV600" t="str">
        <f t="shared" si="122"/>
        <v>{5,1,3,920088386,3}}</v>
      </c>
    </row>
    <row r="601" spans="50:100" x14ac:dyDescent="0.15">
      <c r="AX601">
        <v>595</v>
      </c>
      <c r="AZ601">
        <f t="shared" si="121"/>
        <v>1</v>
      </c>
      <c r="BA601">
        <f t="shared" si="121"/>
        <v>0.75</v>
      </c>
      <c r="BB601">
        <f t="shared" si="121"/>
        <v>0.75</v>
      </c>
      <c r="BC601">
        <f t="shared" si="121"/>
        <v>3</v>
      </c>
      <c r="BE601">
        <v>500</v>
      </c>
      <c r="BF601">
        <v>500</v>
      </c>
      <c r="BG601">
        <v>500</v>
      </c>
      <c r="BH601">
        <v>500</v>
      </c>
      <c r="BN601">
        <f>'sheet1 (2)'!Y600</f>
        <v>304262595</v>
      </c>
      <c r="BO601">
        <f>'sheet1 (2)'!Z600</f>
        <v>497280000</v>
      </c>
      <c r="BP601">
        <f>'sheet1 (2)'!AA600</f>
        <v>10675880595</v>
      </c>
      <c r="BR601">
        <f t="shared" si="117"/>
        <v>30426259</v>
      </c>
      <c r="BS601">
        <f t="shared" si="117"/>
        <v>49728000</v>
      </c>
      <c r="BT601">
        <f t="shared" si="117"/>
        <v>1067588059</v>
      </c>
      <c r="BV601">
        <f t="shared" si="118"/>
        <v>30426259</v>
      </c>
      <c r="BW601">
        <f t="shared" si="118"/>
        <v>49728000</v>
      </c>
      <c r="BX601">
        <f t="shared" si="118"/>
        <v>1067588059</v>
      </c>
      <c r="BZ601">
        <f t="shared" si="119"/>
        <v>30426259</v>
      </c>
      <c r="CA601">
        <f t="shared" si="119"/>
        <v>49728000</v>
      </c>
      <c r="CB601">
        <f t="shared" si="119"/>
        <v>1067588059</v>
      </c>
      <c r="CD601">
        <f t="shared" si="120"/>
        <v>30426259</v>
      </c>
      <c r="CE601">
        <f t="shared" si="120"/>
        <v>49728000</v>
      </c>
      <c r="CF601">
        <f t="shared" si="120"/>
        <v>1067588059</v>
      </c>
      <c r="CH601" t="str">
        <f t="shared" si="122"/>
        <v>{{5,1,1,30426259,0}|</v>
      </c>
      <c r="CI601" t="str">
        <f t="shared" si="122"/>
        <v>{5,1,2,49728000,0}|</v>
      </c>
      <c r="CJ601" t="str">
        <f t="shared" si="122"/>
        <v>{5,1,3,1067588059,3}}</v>
      </c>
      <c r="CK601" t="str">
        <f t="shared" si="122"/>
        <v/>
      </c>
      <c r="CL601" t="str">
        <f t="shared" si="122"/>
        <v>{{5,1,1,30426259,0}|</v>
      </c>
      <c r="CM601" t="str">
        <f t="shared" si="122"/>
        <v>{5,1,2,49728000,0}|</v>
      </c>
      <c r="CN601" t="str">
        <f t="shared" si="122"/>
        <v>{5,1,3,1067588059,3}}</v>
      </c>
      <c r="CO601" t="str">
        <f t="shared" si="122"/>
        <v/>
      </c>
      <c r="CP601" t="str">
        <f t="shared" si="122"/>
        <v>{{5,1,1,30426259,0}|</v>
      </c>
      <c r="CQ601" t="str">
        <f t="shared" si="122"/>
        <v>{5,1,2,49728000,0}|</v>
      </c>
      <c r="CR601" t="str">
        <f t="shared" si="122"/>
        <v>{5,1,3,1067588059,3}}</v>
      </c>
      <c r="CS601" t="str">
        <f t="shared" si="122"/>
        <v/>
      </c>
      <c r="CT601" t="str">
        <f t="shared" si="122"/>
        <v>{{5,1,1,30426259,0}|</v>
      </c>
      <c r="CU601" t="str">
        <f t="shared" si="122"/>
        <v>{5,1,2,49728000,0}|</v>
      </c>
      <c r="CV601" t="str">
        <f t="shared" si="122"/>
        <v>{5,1,3,1067588059,3}}</v>
      </c>
    </row>
    <row r="602" spans="50:100" x14ac:dyDescent="0.15">
      <c r="AX602">
        <v>596</v>
      </c>
      <c r="AZ602">
        <f t="shared" si="121"/>
        <v>1</v>
      </c>
      <c r="BA602">
        <f t="shared" si="121"/>
        <v>0.75</v>
      </c>
      <c r="BB602">
        <f t="shared" si="121"/>
        <v>0.75</v>
      </c>
      <c r="BC602">
        <f t="shared" si="121"/>
        <v>3</v>
      </c>
      <c r="BE602">
        <v>500</v>
      </c>
      <c r="BF602">
        <v>500</v>
      </c>
      <c r="BG602">
        <v>500</v>
      </c>
      <c r="BH602">
        <v>500</v>
      </c>
      <c r="BN602">
        <f>'sheet1 (2)'!Y601</f>
        <v>413570</v>
      </c>
      <c r="BO602">
        <f>'sheet1 (2)'!Z601</f>
        <v>60200</v>
      </c>
      <c r="BP602">
        <f>'sheet1 (2)'!AA601</f>
        <v>1292406</v>
      </c>
      <c r="BR602">
        <f t="shared" si="117"/>
        <v>41357</v>
      </c>
      <c r="BS602">
        <f t="shared" si="117"/>
        <v>6020</v>
      </c>
      <c r="BT602">
        <f t="shared" si="117"/>
        <v>129240</v>
      </c>
      <c r="BV602">
        <f t="shared" si="118"/>
        <v>41357</v>
      </c>
      <c r="BW602">
        <f t="shared" si="118"/>
        <v>6020</v>
      </c>
      <c r="BX602">
        <f t="shared" si="118"/>
        <v>129240</v>
      </c>
      <c r="BZ602">
        <f t="shared" si="119"/>
        <v>41357</v>
      </c>
      <c r="CA602">
        <f t="shared" si="119"/>
        <v>6020</v>
      </c>
      <c r="CB602">
        <f t="shared" si="119"/>
        <v>129240</v>
      </c>
      <c r="CD602">
        <f t="shared" si="120"/>
        <v>41357</v>
      </c>
      <c r="CE602">
        <f t="shared" si="120"/>
        <v>6020</v>
      </c>
      <c r="CF602">
        <f t="shared" si="120"/>
        <v>129240</v>
      </c>
      <c r="CH602" t="str">
        <f t="shared" si="122"/>
        <v>{{5,1,1,41357,0}|</v>
      </c>
      <c r="CI602" t="str">
        <f t="shared" si="122"/>
        <v>{5,1,2,6020,0}|</v>
      </c>
      <c r="CJ602" t="str">
        <f t="shared" si="122"/>
        <v>{5,1,3,129240,3}}</v>
      </c>
      <c r="CK602" t="str">
        <f t="shared" si="122"/>
        <v/>
      </c>
      <c r="CL602" t="str">
        <f t="shared" si="122"/>
        <v>{{5,1,1,41357,0}|</v>
      </c>
      <c r="CM602" t="str">
        <f t="shared" si="122"/>
        <v>{5,1,2,6020,0}|</v>
      </c>
      <c r="CN602" t="str">
        <f t="shared" si="122"/>
        <v>{5,1,3,129240,3}}</v>
      </c>
      <c r="CO602" t="str">
        <f t="shared" si="122"/>
        <v/>
      </c>
      <c r="CP602" t="str">
        <f t="shared" si="122"/>
        <v>{{5,1,1,41357,0}|</v>
      </c>
      <c r="CQ602" t="str">
        <f t="shared" si="122"/>
        <v>{5,1,2,6020,0}|</v>
      </c>
      <c r="CR602" t="str">
        <f t="shared" si="122"/>
        <v>{5,1,3,129240,3}}</v>
      </c>
      <c r="CS602" t="str">
        <f t="shared" si="122"/>
        <v/>
      </c>
      <c r="CT602" t="str">
        <f t="shared" si="122"/>
        <v>{{5,1,1,41357,0}|</v>
      </c>
      <c r="CU602" t="str">
        <f t="shared" si="122"/>
        <v>{5,1,2,6020,0}|</v>
      </c>
      <c r="CV602" t="str">
        <f t="shared" si="122"/>
        <v>{5,1,3,129240,3}}</v>
      </c>
    </row>
    <row r="603" spans="50:100" x14ac:dyDescent="0.15">
      <c r="AX603">
        <v>597</v>
      </c>
      <c r="AZ603">
        <f t="shared" si="121"/>
        <v>1.375</v>
      </c>
      <c r="BA603">
        <f t="shared" si="121"/>
        <v>1.375</v>
      </c>
      <c r="BB603">
        <f t="shared" si="121"/>
        <v>0.45833333333333331</v>
      </c>
      <c r="BC603">
        <f t="shared" si="121"/>
        <v>2.75</v>
      </c>
      <c r="BE603">
        <v>500</v>
      </c>
      <c r="BF603">
        <v>500</v>
      </c>
      <c r="BG603">
        <v>500</v>
      </c>
      <c r="BH603">
        <v>500</v>
      </c>
      <c r="BN603">
        <f>'sheet1 (2)'!Y602</f>
        <v>3360257</v>
      </c>
      <c r="BO603">
        <f>'sheet1 (2)'!Z602</f>
        <v>4816000</v>
      </c>
      <c r="BP603">
        <f>'sheet1 (2)'!AA602</f>
        <v>103392537</v>
      </c>
      <c r="BR603">
        <f t="shared" si="117"/>
        <v>336025</v>
      </c>
      <c r="BS603">
        <f t="shared" si="117"/>
        <v>481600</v>
      </c>
      <c r="BT603">
        <f t="shared" si="117"/>
        <v>10339253</v>
      </c>
      <c r="BV603">
        <f t="shared" si="118"/>
        <v>336025</v>
      </c>
      <c r="BW603">
        <f t="shared" si="118"/>
        <v>481600</v>
      </c>
      <c r="BX603">
        <f t="shared" si="118"/>
        <v>10339253</v>
      </c>
      <c r="BZ603">
        <f t="shared" si="119"/>
        <v>336025</v>
      </c>
      <c r="CA603">
        <f t="shared" si="119"/>
        <v>481600</v>
      </c>
      <c r="CB603">
        <f t="shared" si="119"/>
        <v>10339253</v>
      </c>
      <c r="CD603">
        <f t="shared" si="120"/>
        <v>336025</v>
      </c>
      <c r="CE603">
        <f t="shared" si="120"/>
        <v>481600</v>
      </c>
      <c r="CF603">
        <f t="shared" si="120"/>
        <v>10339253</v>
      </c>
      <c r="CH603" t="str">
        <f t="shared" si="122"/>
        <v>{{5,1,1,336025,0}|</v>
      </c>
      <c r="CI603" t="str">
        <f t="shared" si="122"/>
        <v>{5,1,2,481600,0}|</v>
      </c>
      <c r="CJ603" t="str">
        <f t="shared" si="122"/>
        <v>{5,1,3,10339253,3}}</v>
      </c>
      <c r="CK603" t="str">
        <f t="shared" si="122"/>
        <v/>
      </c>
      <c r="CL603" t="str">
        <f t="shared" si="122"/>
        <v>{{5,1,1,336025,0}|</v>
      </c>
      <c r="CM603" t="str">
        <f t="shared" si="122"/>
        <v>{5,1,2,481600,0}|</v>
      </c>
      <c r="CN603" t="str">
        <f t="shared" si="122"/>
        <v>{5,1,3,10339253,3}}</v>
      </c>
      <c r="CO603" t="str">
        <f t="shared" si="122"/>
        <v/>
      </c>
      <c r="CP603" t="str">
        <f t="shared" si="122"/>
        <v>{{5,1,1,336025,0}|</v>
      </c>
      <c r="CQ603" t="str">
        <f t="shared" si="122"/>
        <v>{5,1,2,481600,0}|</v>
      </c>
      <c r="CR603" t="str">
        <f t="shared" si="122"/>
        <v>{5,1,3,10339253,3}}</v>
      </c>
      <c r="CS603" t="str">
        <f t="shared" si="122"/>
        <v/>
      </c>
      <c r="CT603" t="str">
        <f t="shared" si="122"/>
        <v>{{5,1,1,336025,0}|</v>
      </c>
      <c r="CU603" t="str">
        <f t="shared" si="122"/>
        <v>{5,1,2,481600,0}|</v>
      </c>
      <c r="CV603" t="str">
        <f t="shared" si="122"/>
        <v>{5,1,3,10339253,3}}</v>
      </c>
    </row>
    <row r="604" spans="50:100" x14ac:dyDescent="0.15">
      <c r="AX604">
        <v>598</v>
      </c>
      <c r="AZ604">
        <f t="shared" si="121"/>
        <v>0.91666666666666663</v>
      </c>
      <c r="BA604">
        <f t="shared" si="121"/>
        <v>0.91666666666666663</v>
      </c>
      <c r="BB604">
        <f t="shared" si="121"/>
        <v>0.55000000000000004</v>
      </c>
      <c r="BC604">
        <f t="shared" si="121"/>
        <v>0</v>
      </c>
      <c r="BE604">
        <v>500</v>
      </c>
      <c r="BF604">
        <v>500</v>
      </c>
      <c r="BG604">
        <v>500</v>
      </c>
      <c r="BH604">
        <v>500</v>
      </c>
      <c r="BN604">
        <f>'sheet1 (2)'!Y603</f>
        <v>4006460</v>
      </c>
      <c r="BO604">
        <f>'sheet1 (2)'!Z603</f>
        <v>5448100</v>
      </c>
      <c r="BP604">
        <f>'sheet1 (2)'!AA603</f>
        <v>116962807</v>
      </c>
      <c r="BR604">
        <f t="shared" si="117"/>
        <v>400646</v>
      </c>
      <c r="BS604">
        <f t="shared" si="117"/>
        <v>544810</v>
      </c>
      <c r="BT604">
        <f t="shared" si="117"/>
        <v>11696280</v>
      </c>
      <c r="BV604">
        <f t="shared" si="118"/>
        <v>400646</v>
      </c>
      <c r="BW604">
        <f t="shared" si="118"/>
        <v>544810</v>
      </c>
      <c r="BX604">
        <f t="shared" si="118"/>
        <v>11696280</v>
      </c>
      <c r="BZ604">
        <f t="shared" si="119"/>
        <v>400646</v>
      </c>
      <c r="CA604">
        <f t="shared" si="119"/>
        <v>544810</v>
      </c>
      <c r="CB604">
        <f t="shared" si="119"/>
        <v>11696280</v>
      </c>
      <c r="CD604">
        <f t="shared" si="120"/>
        <v>400646</v>
      </c>
      <c r="CE604">
        <f t="shared" si="120"/>
        <v>544810</v>
      </c>
      <c r="CF604">
        <f t="shared" si="120"/>
        <v>11696280</v>
      </c>
      <c r="CH604" t="str">
        <f t="shared" si="122"/>
        <v>{{5,1,1,400646,0}|</v>
      </c>
      <c r="CI604" t="str">
        <f t="shared" si="122"/>
        <v>{5,1,2,544810,0}|</v>
      </c>
      <c r="CJ604" t="str">
        <f t="shared" si="122"/>
        <v>{5,1,3,11696280,3}}</v>
      </c>
      <c r="CK604" t="str">
        <f t="shared" si="122"/>
        <v/>
      </c>
      <c r="CL604" t="str">
        <f t="shared" si="122"/>
        <v>{{5,1,1,400646,0}|</v>
      </c>
      <c r="CM604" t="str">
        <f t="shared" si="122"/>
        <v>{5,1,2,544810,0}|</v>
      </c>
      <c r="CN604" t="str">
        <f t="shared" si="122"/>
        <v>{5,1,3,11696280,3}}</v>
      </c>
      <c r="CO604" t="str">
        <f t="shared" si="122"/>
        <v/>
      </c>
      <c r="CP604" t="str">
        <f t="shared" si="122"/>
        <v>{{5,1,1,400646,0}|</v>
      </c>
      <c r="CQ604" t="str">
        <f t="shared" si="122"/>
        <v>{5,1,2,544810,0}|</v>
      </c>
      <c r="CR604" t="str">
        <f t="shared" si="122"/>
        <v>{5,1,3,11696280,3}}</v>
      </c>
      <c r="CS604" t="str">
        <f t="shared" si="122"/>
        <v/>
      </c>
      <c r="CT604" t="str">
        <f t="shared" si="122"/>
        <v>{{5,1,1,400646,0}|</v>
      </c>
      <c r="CU604" t="str">
        <f t="shared" si="122"/>
        <v>{5,1,2,544810,0}|</v>
      </c>
      <c r="CV604" t="str">
        <f t="shared" si="122"/>
        <v>{5,1,3,11696280,3}}</v>
      </c>
    </row>
    <row r="605" spans="50:100" x14ac:dyDescent="0.15">
      <c r="AX605">
        <v>599</v>
      </c>
      <c r="AZ605">
        <f t="shared" si="121"/>
        <v>0.75</v>
      </c>
      <c r="BA605">
        <f t="shared" si="121"/>
        <v>0.5</v>
      </c>
      <c r="BB605">
        <f t="shared" si="121"/>
        <v>3</v>
      </c>
      <c r="BC605">
        <f t="shared" si="121"/>
        <v>3</v>
      </c>
      <c r="BE605">
        <v>500</v>
      </c>
      <c r="BF605">
        <v>500</v>
      </c>
      <c r="BG605">
        <v>500</v>
      </c>
      <c r="BH605">
        <v>500</v>
      </c>
      <c r="BN605">
        <f>'sheet1 (2)'!Y604</f>
        <v>6591274</v>
      </c>
      <c r="BO605">
        <f>'sheet1 (2)'!Z604</f>
        <v>8548400</v>
      </c>
      <c r="BP605">
        <f>'sheet1 (2)'!AA604</f>
        <v>183521753</v>
      </c>
      <c r="BR605">
        <f t="shared" si="117"/>
        <v>659127</v>
      </c>
      <c r="BS605">
        <f t="shared" si="117"/>
        <v>854840</v>
      </c>
      <c r="BT605">
        <f t="shared" si="117"/>
        <v>18352175</v>
      </c>
      <c r="BV605">
        <f t="shared" si="118"/>
        <v>659127</v>
      </c>
      <c r="BW605">
        <f t="shared" si="118"/>
        <v>854840</v>
      </c>
      <c r="BX605">
        <f t="shared" si="118"/>
        <v>18352175</v>
      </c>
      <c r="BZ605">
        <f t="shared" si="119"/>
        <v>659127</v>
      </c>
      <c r="CA605">
        <f t="shared" si="119"/>
        <v>854840</v>
      </c>
      <c r="CB605">
        <f t="shared" si="119"/>
        <v>18352175</v>
      </c>
      <c r="CD605">
        <f t="shared" si="120"/>
        <v>659127</v>
      </c>
      <c r="CE605">
        <f t="shared" si="120"/>
        <v>854840</v>
      </c>
      <c r="CF605">
        <f t="shared" si="120"/>
        <v>18352175</v>
      </c>
      <c r="CH605" t="str">
        <f t="shared" si="122"/>
        <v>{{5,1,1,659127,0}|</v>
      </c>
      <c r="CI605" t="str">
        <f t="shared" si="122"/>
        <v>{5,1,2,854840,0}|</v>
      </c>
      <c r="CJ605" t="str">
        <f t="shared" si="122"/>
        <v>{5,1,3,18352175,3}}</v>
      </c>
      <c r="CK605" t="str">
        <f t="shared" si="122"/>
        <v/>
      </c>
      <c r="CL605" t="str">
        <f t="shared" si="122"/>
        <v>{{5,1,1,659127,0}|</v>
      </c>
      <c r="CM605" t="str">
        <f t="shared" si="122"/>
        <v>{5,1,2,854840,0}|</v>
      </c>
      <c r="CN605" t="str">
        <f t="shared" si="122"/>
        <v>{5,1,3,18352175,3}}</v>
      </c>
      <c r="CO605" t="str">
        <f t="shared" si="122"/>
        <v/>
      </c>
      <c r="CP605" t="str">
        <f t="shared" si="122"/>
        <v>{{5,1,1,659127,0}|</v>
      </c>
      <c r="CQ605" t="str">
        <f t="shared" si="122"/>
        <v>{5,1,2,854840,0}|</v>
      </c>
      <c r="CR605" t="str">
        <f t="shared" si="122"/>
        <v>{5,1,3,18352175,3}}</v>
      </c>
      <c r="CS605" t="str">
        <f t="shared" si="122"/>
        <v/>
      </c>
      <c r="CT605" t="str">
        <f t="shared" si="122"/>
        <v>{{5,1,1,659127,0}|</v>
      </c>
      <c r="CU605" t="str">
        <f t="shared" si="122"/>
        <v>{5,1,2,854840,0}|</v>
      </c>
      <c r="CV605" t="str">
        <f t="shared" si="122"/>
        <v>{5,1,3,18352175,3}}</v>
      </c>
    </row>
    <row r="606" spans="50:100" s="7" customFormat="1" x14ac:dyDescent="0.15">
      <c r="AX606" s="7">
        <v>600</v>
      </c>
      <c r="AZ606" s="7">
        <f t="shared" si="121"/>
        <v>1</v>
      </c>
      <c r="BA606" s="7">
        <f t="shared" si="121"/>
        <v>1.5</v>
      </c>
      <c r="BB606" s="7">
        <f t="shared" si="121"/>
        <v>0.75</v>
      </c>
      <c r="BC606" s="7">
        <f t="shared" si="121"/>
        <v>1</v>
      </c>
      <c r="BE606">
        <v>500</v>
      </c>
      <c r="BF606">
        <v>500</v>
      </c>
      <c r="BG606">
        <v>500</v>
      </c>
      <c r="BH606">
        <v>500</v>
      </c>
      <c r="BN606" s="7">
        <f>'sheet1 (2)'!Y605</f>
        <v>10468494</v>
      </c>
      <c r="BO606" s="7">
        <f>'sheet1 (2)'!Z605</f>
        <v>11498200</v>
      </c>
      <c r="BP606" s="7">
        <f>'sheet1 (2)'!AA605</f>
        <v>246849682</v>
      </c>
      <c r="BR606" s="7">
        <f t="shared" si="117"/>
        <v>1046849</v>
      </c>
      <c r="BS606" s="7">
        <f t="shared" si="117"/>
        <v>1149820</v>
      </c>
      <c r="BT606" s="7">
        <f t="shared" si="117"/>
        <v>24684968</v>
      </c>
      <c r="BV606" s="7">
        <f t="shared" si="118"/>
        <v>1046849</v>
      </c>
      <c r="BW606" s="7">
        <f t="shared" si="118"/>
        <v>1149820</v>
      </c>
      <c r="BX606" s="7">
        <f t="shared" si="118"/>
        <v>24684968</v>
      </c>
      <c r="BZ606" s="7">
        <f t="shared" si="119"/>
        <v>1046849</v>
      </c>
      <c r="CA606" s="7">
        <f t="shared" si="119"/>
        <v>1149820</v>
      </c>
      <c r="CB606" s="7">
        <f t="shared" si="119"/>
        <v>24684968</v>
      </c>
      <c r="CD606" s="7">
        <f t="shared" si="120"/>
        <v>1046849</v>
      </c>
      <c r="CE606" s="7">
        <f t="shared" si="120"/>
        <v>1149820</v>
      </c>
      <c r="CF606" s="7">
        <f t="shared" si="120"/>
        <v>24684968</v>
      </c>
      <c r="CH606" t="str">
        <f t="shared" si="122"/>
        <v>{{5,1,1,1046849,0}|</v>
      </c>
      <c r="CI606" t="str">
        <f t="shared" si="122"/>
        <v>{5,1,2,1149820,0}|</v>
      </c>
      <c r="CJ606" t="str">
        <f t="shared" si="122"/>
        <v>{5,1,3,24684968,3}}</v>
      </c>
      <c r="CK606" t="str">
        <f t="shared" si="122"/>
        <v/>
      </c>
      <c r="CL606" t="str">
        <f t="shared" si="122"/>
        <v>{{5,1,1,1046849,0}|</v>
      </c>
      <c r="CM606" t="str">
        <f t="shared" si="122"/>
        <v>{5,1,2,1149820,0}|</v>
      </c>
      <c r="CN606" t="str">
        <f t="shared" si="122"/>
        <v>{5,1,3,24684968,3}}</v>
      </c>
      <c r="CO606" t="str">
        <f t="shared" si="122"/>
        <v/>
      </c>
      <c r="CP606" t="str">
        <f t="shared" si="122"/>
        <v>{{5,1,1,1046849,0}|</v>
      </c>
      <c r="CQ606" t="str">
        <f t="shared" si="122"/>
        <v>{5,1,2,1149820,0}|</v>
      </c>
      <c r="CR606" t="str">
        <f t="shared" si="122"/>
        <v>{5,1,3,24684968,3}}</v>
      </c>
      <c r="CS606" t="str">
        <f t="shared" si="122"/>
        <v/>
      </c>
      <c r="CT606" t="str">
        <f t="shared" si="122"/>
        <v>{{5,1,1,1046849,0}|</v>
      </c>
      <c r="CU606" t="str">
        <f t="shared" si="122"/>
        <v>{5,1,2,1149820,0}|</v>
      </c>
      <c r="CV606" t="str">
        <f t="shared" si="122"/>
        <v>{5,1,3,24684968,3}}</v>
      </c>
    </row>
    <row r="608" spans="50:100" x14ac:dyDescent="0.15">
      <c r="CG608">
        <v>1</v>
      </c>
      <c r="CH608" t="str">
        <f>CH7&amp;CI7&amp;CJ7</f>
        <v>{{5,1,1,7513,0}|{5,1,2,2800,0}|{5,1,3,60111,3}}</v>
      </c>
      <c r="CL608" t="str">
        <f t="shared" ref="CL608:CT623" si="123">CL7&amp;CM7&amp;CN7</f>
        <v>{{5,1,1,7513,0}|{5,1,2,2800,0}|{5,1,3,60111,3}}</v>
      </c>
      <c r="CP608" t="str">
        <f t="shared" si="123"/>
        <v>{{5,1,1,7513,0}|{5,1,2,2800,0}|{5,1,3,60111,3}}</v>
      </c>
      <c r="CT608" t="str">
        <f t="shared" si="123"/>
        <v>{{5,1,1,7513,0}|{5,1,2,2800,0}|{5,1,3,60111,3}}</v>
      </c>
    </row>
    <row r="609" spans="85:98" x14ac:dyDescent="0.15">
      <c r="CG609">
        <v>2</v>
      </c>
      <c r="CH609" t="str">
        <f t="shared" ref="CH609:CH672" si="124">CH8&amp;CI8&amp;CJ8</f>
        <v>{{5,1,1,9768,0}|{5,1,2,2800,0}|{5,1,3,60111,3}}</v>
      </c>
      <c r="CL609" t="str">
        <f t="shared" si="123"/>
        <v>{{5,1,1,9768,0}|{5,1,2,2800,0}|{5,1,3,60111,3}}</v>
      </c>
      <c r="CP609" t="str">
        <f t="shared" si="123"/>
        <v>{{5,1,1,9768,0}|{5,1,2,2800,0}|{5,1,3,60111,3}}</v>
      </c>
      <c r="CT609" t="str">
        <f t="shared" si="123"/>
        <v>{{5,1,1,9768,0}|{5,1,2,2800,0}|{5,1,3,60111,3}}</v>
      </c>
    </row>
    <row r="610" spans="85:98" x14ac:dyDescent="0.15">
      <c r="CG610">
        <v>3</v>
      </c>
      <c r="CH610" t="str">
        <f t="shared" si="124"/>
        <v>{{5,1,1,42078,0}|{5,1,2,6300,0}|{5,1,3,135251,3}}</v>
      </c>
      <c r="CL610" t="str">
        <f t="shared" si="123"/>
        <v>{{5,1,1,42078,0}|{5,1,2,6300,0}|{5,1,3,135251,3}}</v>
      </c>
      <c r="CP610" t="str">
        <f t="shared" si="123"/>
        <v>{{5,1,1,42078,0}|{5,1,2,6300,0}|{5,1,3,135251,3}}</v>
      </c>
      <c r="CT610" t="str">
        <f t="shared" si="123"/>
        <v>{{5,1,1,42078,0}|{5,1,2,6300,0}|{5,1,3,135251,3}}</v>
      </c>
    </row>
    <row r="611" spans="85:98" x14ac:dyDescent="0.15">
      <c r="CG611">
        <v>4</v>
      </c>
      <c r="CH611" t="str">
        <f t="shared" si="124"/>
        <v>{{5,1,1,82653,0}|{5,1,2,10500,0}|{5,1,3,225419,3}}</v>
      </c>
      <c r="CL611" t="str">
        <f t="shared" si="123"/>
        <v>{{5,1,1,82653,0}|{5,1,2,10500,0}|{5,1,3,225419,3}}</v>
      </c>
      <c r="CP611" t="str">
        <f t="shared" si="123"/>
        <v>{{5,1,1,82653,0}|{5,1,2,10500,0}|{5,1,3,225419,3}}</v>
      </c>
      <c r="CT611" t="str">
        <f t="shared" si="123"/>
        <v>{{5,1,1,82653,0}|{5,1,2,10500,0}|{5,1,3,225419,3}}</v>
      </c>
    </row>
    <row r="612" spans="85:98" x14ac:dyDescent="0.15">
      <c r="CG612">
        <v>5</v>
      </c>
      <c r="CH612" t="str">
        <f t="shared" si="124"/>
        <v>{{5,1,1,96179,0}|{5,1,2,61600,0}|{5,1,3,1322462,3}}</v>
      </c>
      <c r="CL612" t="str">
        <f t="shared" si="123"/>
        <v>{{5,1,1,96179,0}|{5,1,2,61600,0}|{5,1,3,1322462,3}}</v>
      </c>
      <c r="CP612" t="str">
        <f t="shared" si="123"/>
        <v>{{5,1,1,96179,0}|{5,1,2,61600,0}|{5,1,3,1322462,3}}</v>
      </c>
      <c r="CT612" t="str">
        <f t="shared" si="123"/>
        <v>{{5,1,1,96179,0}|{5,1,2,61600,0}|{5,1,3,1322462,3}}</v>
      </c>
    </row>
    <row r="613" spans="85:98" x14ac:dyDescent="0.15">
      <c r="CG613">
        <v>6</v>
      </c>
      <c r="CH613" t="str">
        <f t="shared" si="124"/>
        <v>{{5,1,1,144268,0}|{5,1,2,70000,0}|{5,1,3,1502798,3}}</v>
      </c>
      <c r="CL613" t="str">
        <f t="shared" si="123"/>
        <v>{{5,1,1,144268,0}|{5,1,2,70000,0}|{5,1,3,1502798,3}}</v>
      </c>
      <c r="CP613" t="str">
        <f t="shared" si="123"/>
        <v>{{5,1,1,144268,0}|{5,1,2,70000,0}|{5,1,3,1502798,3}}</v>
      </c>
      <c r="CT613" t="str">
        <f t="shared" si="123"/>
        <v>{{5,1,1,144268,0}|{5,1,2,70000,0}|{5,1,3,1502798,3}}</v>
      </c>
    </row>
    <row r="614" spans="85:98" x14ac:dyDescent="0.15">
      <c r="CG614">
        <v>7</v>
      </c>
      <c r="CH614" t="str">
        <f t="shared" si="124"/>
        <v>{{5,1,1,336626,0}|{5,1,2,448000,0}|{5,1,3,9617910,3}}</v>
      </c>
      <c r="CL614" t="str">
        <f t="shared" si="123"/>
        <v>{{5,1,1,336626,0}|{5,1,2,448000,0}|{5,1,3,9617910,3}}</v>
      </c>
      <c r="CP614" t="str">
        <f t="shared" si="123"/>
        <v>{{5,1,1,336626,0}|{5,1,2,448000,0}|{5,1,3,9617910,3}}</v>
      </c>
      <c r="CT614" t="str">
        <f t="shared" si="123"/>
        <v>{{5,1,1,336626,0}|{5,1,2,448000,0}|{5,1,3,9617910,3}}</v>
      </c>
    </row>
    <row r="615" spans="85:98" x14ac:dyDescent="0.15">
      <c r="CG615">
        <v>8</v>
      </c>
      <c r="CH615" t="str">
        <f t="shared" si="124"/>
        <v>{{5,1,1,384716,0}|{5,1,2,560000,0}|{5,1,3,12022388,3}}</v>
      </c>
      <c r="CL615" t="str">
        <f t="shared" si="123"/>
        <v>{{5,1,1,384716,0}|{5,1,2,560000,0}|{5,1,3,12022388,3}}</v>
      </c>
      <c r="CP615" t="str">
        <f t="shared" si="123"/>
        <v>{{5,1,1,384716,0}|{5,1,2,560000,0}|{5,1,3,12022388,3}}</v>
      </c>
      <c r="CT615" t="str">
        <f t="shared" si="123"/>
        <v>{{5,1,1,384716,0}|{5,1,2,560000,0}|{5,1,3,12022388,3}}</v>
      </c>
    </row>
    <row r="616" spans="85:98" x14ac:dyDescent="0.15">
      <c r="CG616">
        <v>9</v>
      </c>
      <c r="CH616" t="str">
        <f t="shared" si="124"/>
        <v>{{5,1,1,420783,0}|{5,1,2,700000,0}|{5,1,3,15027985,3}}</v>
      </c>
      <c r="CL616" t="str">
        <f t="shared" si="123"/>
        <v>{{5,1,1,420783,0}|{5,1,2,700000,0}|{5,1,3,15027985,3}}</v>
      </c>
      <c r="CP616" t="str">
        <f t="shared" si="123"/>
        <v>{{5,1,1,420783,0}|{5,1,2,700000,0}|{5,1,3,15027985,3}}</v>
      </c>
      <c r="CT616" t="str">
        <f t="shared" si="123"/>
        <v>{{5,1,1,420783,0}|{5,1,2,700000,0}|{5,1,3,15027985,3}}</v>
      </c>
    </row>
    <row r="617" spans="85:98" x14ac:dyDescent="0.15">
      <c r="CG617">
        <v>10</v>
      </c>
      <c r="CH617" t="str">
        <f t="shared" si="124"/>
        <v>{{5,1,1,721343,0}|{5,1,2,840000,0}|{5,1,3,18033582,3}}</v>
      </c>
      <c r="CL617" t="str">
        <f t="shared" si="123"/>
        <v>{{5,1,1,721343,0}|{5,1,2,840000,0}|{5,1,3,18033582,3}}</v>
      </c>
      <c r="CP617" t="str">
        <f t="shared" si="123"/>
        <v>{{5,1,1,721343,0}|{5,1,2,840000,0}|{5,1,3,18033582,3}}</v>
      </c>
      <c r="CT617" t="str">
        <f t="shared" si="123"/>
        <v>{{5,1,1,721343,0}|{5,1,2,840000,0}|{5,1,3,18033582,3}}</v>
      </c>
    </row>
    <row r="618" spans="85:98" x14ac:dyDescent="0.15">
      <c r="CG618">
        <v>11</v>
      </c>
      <c r="CH618" t="str">
        <f t="shared" si="124"/>
        <v>{{5,1,1,841567,0}|{5,1,2,896000,0}|{5,1,3,19235820,3}}</v>
      </c>
      <c r="CL618" t="str">
        <f t="shared" si="123"/>
        <v>{{5,1,1,841567,0}|{5,1,2,896000,0}|{5,1,3,19235820,3}}</v>
      </c>
      <c r="CP618" t="str">
        <f t="shared" si="123"/>
        <v>{{5,1,1,841567,0}|{5,1,2,896000,0}|{5,1,3,19235820,3}}</v>
      </c>
      <c r="CT618" t="str">
        <f t="shared" si="123"/>
        <v>{{5,1,1,841567,0}|{5,1,2,896000,0}|{5,1,3,19235820,3}}</v>
      </c>
    </row>
    <row r="619" spans="85:98" x14ac:dyDescent="0.15">
      <c r="CG619">
        <v>12</v>
      </c>
      <c r="CH619" t="str">
        <f t="shared" si="124"/>
        <v>{{5,1,1,28553,0}|{5,1,2,6650,0}|{5,1,3,142765,3}}</v>
      </c>
      <c r="CL619" t="str">
        <f t="shared" si="123"/>
        <v>{{5,1,1,28553,0}|{5,1,2,6650,0}|{5,1,3,142765,3}}</v>
      </c>
      <c r="CP619" t="str">
        <f t="shared" si="123"/>
        <v>{{5,1,1,28553,0}|{5,1,2,6650,0}|{5,1,3,142765,3}}</v>
      </c>
      <c r="CT619" t="str">
        <f t="shared" si="123"/>
        <v>{{5,1,1,28553,0}|{5,1,2,6650,0}|{5,1,3,142765,3}}</v>
      </c>
    </row>
    <row r="620" spans="85:98" x14ac:dyDescent="0.15">
      <c r="CG620">
        <v>13</v>
      </c>
      <c r="CH620" t="str">
        <f t="shared" si="124"/>
        <v>{{5,1,1,44332,0}|{5,1,2,7875,0}|{5,1,3,169064,3}}</v>
      </c>
      <c r="CL620" t="str">
        <f t="shared" si="123"/>
        <v>{{5,1,1,44332,0}|{5,1,2,7875,0}|{5,1,3,169064,3}}</v>
      </c>
      <c r="CP620" t="str">
        <f t="shared" si="123"/>
        <v>{{5,1,1,44332,0}|{5,1,2,7875,0}|{5,1,3,169064,3}}</v>
      </c>
      <c r="CT620" t="str">
        <f t="shared" si="123"/>
        <v>{{5,1,1,44332,0}|{5,1,2,7875,0}|{5,1,3,169064,3}}</v>
      </c>
    </row>
    <row r="621" spans="85:98" x14ac:dyDescent="0.15">
      <c r="CG621">
        <v>14</v>
      </c>
      <c r="CH621" t="str">
        <f t="shared" si="124"/>
        <v>{{5,1,1,88665,0}|{5,1,2,13650,0}|{5,1,3,293045,3}}</v>
      </c>
      <c r="CL621" t="str">
        <f t="shared" si="123"/>
        <v>{{5,1,1,88665,0}|{5,1,2,13650,0}|{5,1,3,293045,3}}</v>
      </c>
      <c r="CP621" t="str">
        <f t="shared" si="123"/>
        <v>{{5,1,1,88665,0}|{5,1,2,13650,0}|{5,1,3,293045,3}}</v>
      </c>
      <c r="CT621" t="str">
        <f t="shared" si="123"/>
        <v>{{5,1,1,88665,0}|{5,1,2,13650,0}|{5,1,3,293045,3}}</v>
      </c>
    </row>
    <row r="622" spans="85:98" x14ac:dyDescent="0.15">
      <c r="CG622">
        <v>15</v>
      </c>
      <c r="CH622" t="str">
        <f t="shared" si="124"/>
        <v>{{5,1,1,104594,0}|{5,1,2,83160,0}|{5,1,3,1785324,3}}</v>
      </c>
      <c r="CL622" t="str">
        <f t="shared" si="123"/>
        <v>{{5,1,1,104594,0}|{5,1,2,83160,0}|{5,1,3,1785324,3}}</v>
      </c>
      <c r="CP622" t="str">
        <f t="shared" si="123"/>
        <v>{{5,1,1,104594,0}|{5,1,2,83160,0}|{5,1,3,1785324,3}}</v>
      </c>
      <c r="CT622" t="str">
        <f t="shared" si="123"/>
        <v>{{5,1,1,104594,0}|{5,1,2,83160,0}|{5,1,3,1785324,3}}</v>
      </c>
    </row>
    <row r="623" spans="85:98" x14ac:dyDescent="0.15">
      <c r="CG623">
        <v>16</v>
      </c>
      <c r="CH623" t="str">
        <f t="shared" si="124"/>
        <v>{{5,1,1,158695,0}|{5,1,2,98000,0}|{5,1,3,2103917,3}}</v>
      </c>
      <c r="CL623" t="str">
        <f t="shared" si="123"/>
        <v>{{5,1,1,158695,0}|{5,1,2,98000,0}|{5,1,3,2103917,3}}</v>
      </c>
      <c r="CP623" t="str">
        <f t="shared" si="123"/>
        <v>{{5,1,1,158695,0}|{5,1,2,98000,0}|{5,1,3,2103917,3}}</v>
      </c>
      <c r="CT623" t="str">
        <f t="shared" si="123"/>
        <v>{{5,1,1,158695,0}|{5,1,2,98000,0}|{5,1,3,2103917,3}}</v>
      </c>
    </row>
    <row r="624" spans="85:98" x14ac:dyDescent="0.15">
      <c r="CG624">
        <v>17</v>
      </c>
      <c r="CH624" t="str">
        <f t="shared" si="124"/>
        <v>{{5,1,1,373295,0}|{5,1,2,649600,0}|{5,1,3,13945970,3}}</v>
      </c>
      <c r="CL624" t="str">
        <f t="shared" ref="CL624:CL687" si="125">CL23&amp;CM23&amp;CN23</f>
        <v>{{5,1,1,373295,0}|{5,1,2,649600,0}|{5,1,3,13945970,3}}</v>
      </c>
      <c r="CP624" t="str">
        <f t="shared" ref="CP624:CP687" si="126">CP23&amp;CQ23&amp;CR23</f>
        <v>{{5,1,1,373295,0}|{5,1,2,649600,0}|{5,1,3,13945970,3}}</v>
      </c>
      <c r="CT624" t="str">
        <f t="shared" ref="CT624:CT687" si="127">CT23&amp;CU23&amp;CV23</f>
        <v>{{5,1,1,373295,0}|{5,1,2,649600,0}|{5,1,3,13945970,3}}</v>
      </c>
    </row>
    <row r="625" spans="85:98" x14ac:dyDescent="0.15">
      <c r="CG625">
        <v>18</v>
      </c>
      <c r="CH625" t="str">
        <f t="shared" si="124"/>
        <v>{{5,1,1,430401,0}|{5,1,2,840000,0}|{5,1,3,18033582,3}}</v>
      </c>
      <c r="CL625" t="str">
        <f t="shared" si="125"/>
        <v>{{5,1,1,430401,0}|{5,1,2,840000,0}|{5,1,3,18033582,3}}</v>
      </c>
      <c r="CP625" t="str">
        <f t="shared" si="126"/>
        <v>{{5,1,1,430401,0}|{5,1,2,840000,0}|{5,1,3,18033582,3}}</v>
      </c>
      <c r="CT625" t="str">
        <f t="shared" si="127"/>
        <v>{{5,1,1,430401,0}|{5,1,2,840000,0}|{5,1,3,18033582,3}}</v>
      </c>
    </row>
    <row r="626" spans="85:98" x14ac:dyDescent="0.15">
      <c r="CG626">
        <v>19</v>
      </c>
      <c r="CH626" t="str">
        <f t="shared" si="124"/>
        <v>{{5,1,1,475485,0}|{5,1,2,1085000,0}|{5,1,3,23293376,3}}</v>
      </c>
      <c r="CL626" t="str">
        <f t="shared" si="125"/>
        <v>{{5,1,1,475485,0}|{5,1,2,1085000,0}|{5,1,3,23293376,3}}</v>
      </c>
      <c r="CP626" t="str">
        <f t="shared" si="126"/>
        <v>{{5,1,1,475485,0}|{5,1,2,1085000,0}|{5,1,3,23293376,3}}</v>
      </c>
      <c r="CT626" t="str">
        <f t="shared" si="127"/>
        <v>{{5,1,1,475485,0}|{5,1,2,1085000,0}|{5,1,3,23293376,3}}</v>
      </c>
    </row>
    <row r="627" spans="85:98" x14ac:dyDescent="0.15">
      <c r="CG627">
        <v>20</v>
      </c>
      <c r="CH627" t="str">
        <f t="shared" si="124"/>
        <v>{{5,1,1,822331,0}|{5,1,2,1344000,0}|{5,1,3,28853731,3}}</v>
      </c>
      <c r="CL627" t="str">
        <f t="shared" si="125"/>
        <v>{{5,1,1,822331,0}|{5,1,2,1344000,0}|{5,1,3,28853731,3}}</v>
      </c>
      <c r="CP627" t="str">
        <f t="shared" si="126"/>
        <v>{{5,1,1,822331,0}|{5,1,2,1344000,0}|{5,1,3,28853731,3}}</v>
      </c>
      <c r="CT627" t="str">
        <f t="shared" si="127"/>
        <v>{{5,1,1,822331,0}|{5,1,2,1344000,0}|{5,1,3,28853731,3}}</v>
      </c>
    </row>
    <row r="628" spans="85:98" x14ac:dyDescent="0.15">
      <c r="CG628">
        <v>21</v>
      </c>
      <c r="CH628" t="str">
        <f t="shared" si="124"/>
        <v>{{5,1,1,967802,0}|{5,1,2,1478400,0}|{5,1,3,31739104,3}}</v>
      </c>
      <c r="CL628" t="str">
        <f t="shared" si="125"/>
        <v>{{5,1,1,967802,0}|{5,1,2,1478400,0}|{5,1,3,31739104,3}}</v>
      </c>
      <c r="CP628" t="str">
        <f t="shared" si="126"/>
        <v>{{5,1,1,967802,0}|{5,1,2,1478400,0}|{5,1,3,31739104,3}}</v>
      </c>
      <c r="CT628" t="str">
        <f t="shared" si="127"/>
        <v>{{5,1,1,967802,0}|{5,1,2,1478400,0}|{5,1,3,31739104,3}}</v>
      </c>
    </row>
    <row r="629" spans="85:98" x14ac:dyDescent="0.15">
      <c r="CG629">
        <v>22</v>
      </c>
      <c r="CH629" t="str">
        <f t="shared" si="124"/>
        <v>{{5,1,1,38321,0}|{5,1,2,4900,0}|{5,1,3,105195,3}}</v>
      </c>
      <c r="CL629" t="str">
        <f t="shared" si="125"/>
        <v>{{5,1,1,38321,0}|{5,1,2,4900,0}|{5,1,3,105195,3}}</v>
      </c>
      <c r="CP629" t="str">
        <f t="shared" si="126"/>
        <v>{{5,1,1,38321,0}|{5,1,2,4900,0}|{5,1,3,105195,3}}</v>
      </c>
      <c r="CT629" t="str">
        <f t="shared" si="127"/>
        <v>{{5,1,1,38321,0}|{5,1,2,4900,0}|{5,1,3,105195,3}}</v>
      </c>
    </row>
    <row r="630" spans="85:98" x14ac:dyDescent="0.15">
      <c r="CG630">
        <v>23</v>
      </c>
      <c r="CH630" t="str">
        <f t="shared" si="124"/>
        <v>{{5,1,1,60111,0}|{5,1,2,5775,0}|{5,1,3,123980,3}}</v>
      </c>
      <c r="CL630" t="str">
        <f t="shared" si="125"/>
        <v>{{5,1,1,60111,0}|{5,1,2,5775,0}|{5,1,3,123980,3}}</v>
      </c>
      <c r="CP630" t="str">
        <f t="shared" si="126"/>
        <v>{{5,1,1,60111,0}|{5,1,2,5775,0}|{5,1,3,123980,3}}</v>
      </c>
      <c r="CT630" t="str">
        <f t="shared" si="127"/>
        <v>{{5,1,1,60111,0}|{5,1,2,5775,0}|{5,1,3,123980,3}}</v>
      </c>
    </row>
    <row r="631" spans="85:98" x14ac:dyDescent="0.15">
      <c r="CG631">
        <v>24</v>
      </c>
      <c r="CH631" t="str">
        <f t="shared" si="124"/>
        <v>{{5,1,1,120223,0}|{5,1,2,10150,0}|{5,1,3,217905,3}}</v>
      </c>
      <c r="CL631" t="str">
        <f t="shared" si="125"/>
        <v>{{5,1,1,120223,0}|{5,1,2,10150,0}|{5,1,3,217905,3}}</v>
      </c>
      <c r="CP631" t="str">
        <f t="shared" si="126"/>
        <v>{{5,1,1,120223,0}|{5,1,2,10150,0}|{5,1,3,217905,3}}</v>
      </c>
      <c r="CT631" t="str">
        <f t="shared" si="127"/>
        <v>{{5,1,1,120223,0}|{5,1,2,10150,0}|{5,1,3,217905,3}}</v>
      </c>
    </row>
    <row r="632" spans="85:98" x14ac:dyDescent="0.15">
      <c r="CG632">
        <v>25</v>
      </c>
      <c r="CH632" t="str">
        <f t="shared" si="124"/>
        <v>{{5,1,1,141263,0}|{5,1,2,62300,0}|{5,1,3,1337490,3}}</v>
      </c>
      <c r="CL632" t="str">
        <f t="shared" si="125"/>
        <v>{{5,1,1,141263,0}|{5,1,2,62300,0}|{5,1,3,1337490,3}}</v>
      </c>
      <c r="CP632" t="str">
        <f t="shared" si="126"/>
        <v>{{5,1,1,141263,0}|{5,1,2,62300,0}|{5,1,3,1337490,3}}</v>
      </c>
      <c r="CT632" t="str">
        <f t="shared" si="127"/>
        <v>{{5,1,1,141263,0}|{5,1,2,62300,0}|{5,1,3,1337490,3}}</v>
      </c>
    </row>
    <row r="633" spans="85:98" x14ac:dyDescent="0.15">
      <c r="CG633">
        <v>26</v>
      </c>
      <c r="CH633" t="str">
        <f t="shared" si="124"/>
        <v>{{5,1,1,213998,0}|{5,1,2,73500,0}|{5,1,3,1577938,3}}</v>
      </c>
      <c r="CL633" t="str">
        <f t="shared" si="125"/>
        <v>{{5,1,1,213998,0}|{5,1,2,73500,0}|{5,1,3,1577938,3}}</v>
      </c>
      <c r="CP633" t="str">
        <f t="shared" si="126"/>
        <v>{{5,1,1,213998,0}|{5,1,2,73500,0}|{5,1,3,1577938,3}}</v>
      </c>
      <c r="CT633" t="str">
        <f t="shared" si="127"/>
        <v>{{5,1,1,213998,0}|{5,1,2,73500,0}|{5,1,3,1577938,3}}</v>
      </c>
    </row>
    <row r="634" spans="85:98" x14ac:dyDescent="0.15">
      <c r="CG634">
        <v>27</v>
      </c>
      <c r="CH634" t="str">
        <f t="shared" si="124"/>
        <v>{{5,1,1,504339,0}|{5,1,2,487200,0}|{5,1,3,10459477,3}}</v>
      </c>
      <c r="CL634" t="str">
        <f t="shared" si="125"/>
        <v>{{5,1,1,504339,0}|{5,1,2,487200,0}|{5,1,3,10459477,3}}</v>
      </c>
      <c r="CP634" t="str">
        <f t="shared" si="126"/>
        <v>{{5,1,1,504339,0}|{5,1,2,487200,0}|{5,1,3,10459477,3}}</v>
      </c>
      <c r="CT634" t="str">
        <f t="shared" si="127"/>
        <v>{{5,1,1,504339,0}|{5,1,2,487200,0}|{5,1,3,10459477,3}}</v>
      </c>
    </row>
    <row r="635" spans="85:98" x14ac:dyDescent="0.15">
      <c r="CG635">
        <v>28</v>
      </c>
      <c r="CH635" t="str">
        <f t="shared" si="124"/>
        <v>{{5,1,1,581282,0}|{5,1,2,630000,0}|{5,1,3,13525186,3}}</v>
      </c>
      <c r="CL635" t="str">
        <f t="shared" si="125"/>
        <v>{{5,1,1,581282,0}|{5,1,2,630000,0}|{5,1,3,13525186,3}}</v>
      </c>
      <c r="CP635" t="str">
        <f t="shared" si="126"/>
        <v>{{5,1,1,581282,0}|{5,1,2,630000,0}|{5,1,3,13525186,3}}</v>
      </c>
      <c r="CT635" t="str">
        <f t="shared" si="127"/>
        <v>{{5,1,1,581282,0}|{5,1,2,630000,0}|{5,1,3,13525186,3}}</v>
      </c>
    </row>
    <row r="636" spans="85:98" x14ac:dyDescent="0.15">
      <c r="CG636">
        <v>29</v>
      </c>
      <c r="CH636" t="str">
        <f t="shared" si="124"/>
        <v>{{5,1,1,641394,0}|{5,1,2,813680,0}|{5,1,3,17468529,3}}</v>
      </c>
      <c r="CL636" t="str">
        <f t="shared" si="125"/>
        <v>{{5,1,1,641394,0}|{5,1,2,813680,0}|{5,1,3,17468529,3}}</v>
      </c>
      <c r="CP636" t="str">
        <f t="shared" si="126"/>
        <v>{{5,1,1,641394,0}|{5,1,2,813680,0}|{5,1,3,17468529,3}}</v>
      </c>
      <c r="CT636" t="str">
        <f t="shared" si="127"/>
        <v>{{5,1,1,641394,0}|{5,1,2,813680,0}|{5,1,3,17468529,3}}</v>
      </c>
    </row>
    <row r="637" spans="85:98" x14ac:dyDescent="0.15">
      <c r="CG637">
        <v>30</v>
      </c>
      <c r="CH637" t="str">
        <f t="shared" si="124"/>
        <v>{{5,1,1,1109666,0}|{5,1,2,1008000,0}|{5,1,3,21640298,3}}</v>
      </c>
      <c r="CL637" t="str">
        <f t="shared" si="125"/>
        <v>{{5,1,1,1109666,0}|{5,1,2,1008000,0}|{5,1,3,21640298,3}}</v>
      </c>
      <c r="CP637" t="str">
        <f t="shared" si="126"/>
        <v>{{5,1,1,1109666,0}|{5,1,2,1008000,0}|{5,1,3,21640298,3}}</v>
      </c>
      <c r="CT637" t="str">
        <f t="shared" si="127"/>
        <v>{{5,1,1,1109666,0}|{5,1,2,1008000,0}|{5,1,3,21640298,3}}</v>
      </c>
    </row>
    <row r="638" spans="85:98" x14ac:dyDescent="0.15">
      <c r="CG638">
        <v>31</v>
      </c>
      <c r="CH638" t="str">
        <f t="shared" si="124"/>
        <v>{{5,1,1,1306232,0}|{5,1,2,1108800,0}|{5,1,3,23804328,3}}</v>
      </c>
      <c r="CL638" t="str">
        <f t="shared" si="125"/>
        <v>{{5,1,1,1306232,0}|{5,1,2,1108800,0}|{5,1,3,23804328,3}}</v>
      </c>
      <c r="CP638" t="str">
        <f t="shared" si="126"/>
        <v>{{5,1,1,1306232,0}|{5,1,2,1108800,0}|{5,1,3,23804328,3}}</v>
      </c>
      <c r="CT638" t="str">
        <f t="shared" si="127"/>
        <v>{{5,1,1,1306232,0}|{5,1,2,1108800,0}|{5,1,3,23804328,3}}</v>
      </c>
    </row>
    <row r="639" spans="85:98" x14ac:dyDescent="0.15">
      <c r="CG639">
        <v>32</v>
      </c>
      <c r="CH639" t="str">
        <f t="shared" si="124"/>
        <v>{{5,1,1,15027,0}|{5,1,2,1750,0}|{5,1,3,37569,3}}</v>
      </c>
      <c r="CL639" t="str">
        <f t="shared" si="125"/>
        <v>{{5,1,1,15027,0}|{5,1,2,1750,0}|{5,1,3,37569,3}}</v>
      </c>
      <c r="CP639" t="str">
        <f t="shared" si="126"/>
        <v>{{5,1,1,15027,0}|{5,1,2,1750,0}|{5,1,3,37569,3}}</v>
      </c>
      <c r="CT639" t="str">
        <f t="shared" si="127"/>
        <v>{{5,1,1,15027,0}|{5,1,2,1750,0}|{5,1,3,37569,3}}</v>
      </c>
    </row>
    <row r="640" spans="85:98" x14ac:dyDescent="0.15">
      <c r="CG640">
        <v>33</v>
      </c>
      <c r="CH640" t="str">
        <f t="shared" si="124"/>
        <v>{{5,1,1,78145,0}|{5,1,2,112000,0}|{5,1,3,2404477,3}}</v>
      </c>
      <c r="CL640" t="str">
        <f t="shared" si="125"/>
        <v>{{5,1,1,78145,0}|{5,1,2,112000,0}|{5,1,3,2404477,3}}</v>
      </c>
      <c r="CP640" t="str">
        <f t="shared" si="126"/>
        <v>{{5,1,1,78145,0}|{5,1,2,112000,0}|{5,1,3,2404477,3}}</v>
      </c>
      <c r="CT640" t="str">
        <f t="shared" si="127"/>
        <v>{{5,1,1,78145,0}|{5,1,2,112000,0}|{5,1,3,2404477,3}}</v>
      </c>
    </row>
    <row r="641" spans="85:98" x14ac:dyDescent="0.15">
      <c r="CG641">
        <v>34</v>
      </c>
      <c r="CH641" t="str">
        <f t="shared" si="124"/>
        <v>{{5,1,1,168313,0}|{5,1,2,210000,0}|{5,1,3,4508395,3}}</v>
      </c>
      <c r="CL641" t="str">
        <f t="shared" si="125"/>
        <v>{{5,1,1,168313,0}|{5,1,2,210000,0}|{5,1,3,4508395,3}}</v>
      </c>
      <c r="CP641" t="str">
        <f t="shared" si="126"/>
        <v>{{5,1,1,168313,0}|{5,1,2,210000,0}|{5,1,3,4508395,3}}</v>
      </c>
      <c r="CT641" t="str">
        <f t="shared" si="127"/>
        <v>{{5,1,1,168313,0}|{5,1,2,210000,0}|{5,1,3,4508395,3}}</v>
      </c>
    </row>
    <row r="642" spans="85:98" x14ac:dyDescent="0.15">
      <c r="CG642">
        <v>35</v>
      </c>
      <c r="CH642" t="str">
        <f t="shared" si="124"/>
        <v>{{5,1,1,249464,0}|{5,1,2,280700,0}|{5,1,3,6026222,3}}</v>
      </c>
      <c r="CL642" t="str">
        <f t="shared" si="125"/>
        <v>{{5,1,1,249464,0}|{5,1,2,280700,0}|{5,1,3,6026222,3}}</v>
      </c>
      <c r="CP642" t="str">
        <f t="shared" si="126"/>
        <v>{{5,1,1,249464,0}|{5,1,2,280700,0}|{5,1,3,6026222,3}}</v>
      </c>
      <c r="CT642" t="str">
        <f t="shared" si="127"/>
        <v>{{5,1,1,249464,0}|{5,1,2,280700,0}|{5,1,3,6026222,3}}</v>
      </c>
    </row>
    <row r="643" spans="85:98" x14ac:dyDescent="0.15">
      <c r="CG643">
        <v>36</v>
      </c>
      <c r="CH643" t="str">
        <f t="shared" si="124"/>
        <v>{{5,1,1,22541,0}|{5,1,2,4200,0}|{5,1,3,90167,3}}</v>
      </c>
      <c r="CL643" t="str">
        <f t="shared" si="125"/>
        <v>{{5,1,1,22541,0}|{5,1,2,4200,0}|{5,1,3,90167,3}}</v>
      </c>
      <c r="CP643" t="str">
        <f t="shared" si="126"/>
        <v>{{5,1,1,22541,0}|{5,1,2,4200,0}|{5,1,3,90167,3}}</v>
      </c>
      <c r="CT643" t="str">
        <f t="shared" si="127"/>
        <v>{{5,1,1,22541,0}|{5,1,2,4200,0}|{5,1,3,90167,3}}</v>
      </c>
    </row>
    <row r="644" spans="85:98" x14ac:dyDescent="0.15">
      <c r="CG644">
        <v>37</v>
      </c>
      <c r="CH644" t="str">
        <f t="shared" si="124"/>
        <v>{{5,1,1,20287,0}|{5,1,2,4200,0}|{5,1,3,90167,3}}</v>
      </c>
      <c r="CL644" t="str">
        <f t="shared" si="125"/>
        <v>{{5,1,1,20287,0}|{5,1,2,4200,0}|{5,1,3,90167,3}}</v>
      </c>
      <c r="CP644" t="str">
        <f t="shared" si="126"/>
        <v>{{5,1,1,20287,0}|{5,1,2,4200,0}|{5,1,3,90167,3}}</v>
      </c>
      <c r="CT644" t="str">
        <f t="shared" si="127"/>
        <v>{{5,1,1,20287,0}|{5,1,2,4200,0}|{5,1,3,90167,3}}</v>
      </c>
    </row>
    <row r="645" spans="85:98" x14ac:dyDescent="0.15">
      <c r="CG645">
        <v>38</v>
      </c>
      <c r="CH645" t="str">
        <f t="shared" si="124"/>
        <v>{{5,1,1,42078,0}|{5,1,2,6300,0}|{5,1,3,135251,3}}</v>
      </c>
      <c r="CL645" t="str">
        <f t="shared" si="125"/>
        <v>{{5,1,1,42078,0}|{5,1,2,6300,0}|{5,1,3,135251,3}}</v>
      </c>
      <c r="CP645" t="str">
        <f t="shared" si="126"/>
        <v>{{5,1,1,42078,0}|{5,1,2,6300,0}|{5,1,3,135251,3}}</v>
      </c>
      <c r="CT645" t="str">
        <f t="shared" si="127"/>
        <v>{{5,1,1,42078,0}|{5,1,2,6300,0}|{5,1,3,135251,3}}</v>
      </c>
    </row>
    <row r="646" spans="85:98" x14ac:dyDescent="0.15">
      <c r="CG646">
        <v>39</v>
      </c>
      <c r="CH646" t="str">
        <f t="shared" si="124"/>
        <v>{{5,1,1,82653,0}|{5,1,2,10500,0}|{5,1,3,225419,3}}</v>
      </c>
      <c r="CL646" t="str">
        <f t="shared" si="125"/>
        <v>{{5,1,1,82653,0}|{5,1,2,10500,0}|{5,1,3,225419,3}}</v>
      </c>
      <c r="CP646" t="str">
        <f t="shared" si="126"/>
        <v>{{5,1,1,82653,0}|{5,1,2,10500,0}|{5,1,3,225419,3}}</v>
      </c>
      <c r="CT646" t="str">
        <f t="shared" si="127"/>
        <v>{{5,1,1,82653,0}|{5,1,2,10500,0}|{5,1,3,225419,3}}</v>
      </c>
    </row>
    <row r="647" spans="85:98" x14ac:dyDescent="0.15">
      <c r="CG647">
        <v>40</v>
      </c>
      <c r="CH647" t="str">
        <f t="shared" si="124"/>
        <v>{{5,1,1,96179,0}|{5,1,2,61600,0}|{5,1,3,1322462,3}}</v>
      </c>
      <c r="CL647" t="str">
        <f t="shared" si="125"/>
        <v>{{5,1,1,96179,0}|{5,1,2,61600,0}|{5,1,3,1322462,3}}</v>
      </c>
      <c r="CP647" t="str">
        <f t="shared" si="126"/>
        <v>{{5,1,1,96179,0}|{5,1,2,61600,0}|{5,1,3,1322462,3}}</v>
      </c>
      <c r="CT647" t="str">
        <f t="shared" si="127"/>
        <v>{{5,1,1,96179,0}|{5,1,2,61600,0}|{5,1,3,1322462,3}}</v>
      </c>
    </row>
    <row r="648" spans="85:98" x14ac:dyDescent="0.15">
      <c r="CG648">
        <v>41</v>
      </c>
      <c r="CH648" t="str">
        <f t="shared" si="124"/>
        <v>{{5,1,1,144268,0}|{5,1,2,70000,0}|{5,1,3,1502798,3}}</v>
      </c>
      <c r="CL648" t="str">
        <f t="shared" si="125"/>
        <v>{{5,1,1,144268,0}|{5,1,2,70000,0}|{5,1,3,1502798,3}}</v>
      </c>
      <c r="CP648" t="str">
        <f t="shared" si="126"/>
        <v>{{5,1,1,144268,0}|{5,1,2,70000,0}|{5,1,3,1502798,3}}</v>
      </c>
      <c r="CT648" t="str">
        <f t="shared" si="127"/>
        <v>{{5,1,1,144268,0}|{5,1,2,70000,0}|{5,1,3,1502798,3}}</v>
      </c>
    </row>
    <row r="649" spans="85:98" x14ac:dyDescent="0.15">
      <c r="CG649">
        <v>42</v>
      </c>
      <c r="CH649" t="str">
        <f t="shared" si="124"/>
        <v>{{5,1,1,336626,0}|{5,1,2,448000,0}|{5,1,3,9617910,3}}</v>
      </c>
      <c r="CL649" t="str">
        <f t="shared" si="125"/>
        <v>{{5,1,1,336626,0}|{5,1,2,448000,0}|{5,1,3,9617910,3}}</v>
      </c>
      <c r="CP649" t="str">
        <f t="shared" si="126"/>
        <v>{{5,1,1,336626,0}|{5,1,2,448000,0}|{5,1,3,9617910,3}}</v>
      </c>
      <c r="CT649" t="str">
        <f t="shared" si="127"/>
        <v>{{5,1,1,336626,0}|{5,1,2,448000,0}|{5,1,3,9617910,3}}</v>
      </c>
    </row>
    <row r="650" spans="85:98" x14ac:dyDescent="0.15">
      <c r="CG650">
        <v>43</v>
      </c>
      <c r="CH650" t="str">
        <f t="shared" si="124"/>
        <v>{{5,1,1,384716,0}|{5,1,2,560000,0}|{5,1,3,12022388,3}}</v>
      </c>
      <c r="CL650" t="str">
        <f t="shared" si="125"/>
        <v>{{5,1,1,384716,0}|{5,1,2,560000,0}|{5,1,3,12022388,3}}</v>
      </c>
      <c r="CP650" t="str">
        <f t="shared" si="126"/>
        <v>{{5,1,1,384716,0}|{5,1,2,560000,0}|{5,1,3,12022388,3}}</v>
      </c>
      <c r="CT650" t="str">
        <f t="shared" si="127"/>
        <v>{{5,1,1,384716,0}|{5,1,2,560000,0}|{5,1,3,12022388,3}}</v>
      </c>
    </row>
    <row r="651" spans="85:98" x14ac:dyDescent="0.15">
      <c r="CG651">
        <v>44</v>
      </c>
      <c r="CH651" t="str">
        <f t="shared" si="124"/>
        <v>{{5,1,1,420783,0}|{5,1,2,700000,0}|{5,1,3,15027985,3}}</v>
      </c>
      <c r="CL651" t="str">
        <f t="shared" si="125"/>
        <v>{{5,1,1,420783,0}|{5,1,2,700000,0}|{5,1,3,15027985,3}}</v>
      </c>
      <c r="CP651" t="str">
        <f t="shared" si="126"/>
        <v>{{5,1,1,420783,0}|{5,1,2,700000,0}|{5,1,3,15027985,3}}</v>
      </c>
      <c r="CT651" t="str">
        <f t="shared" si="127"/>
        <v>{{5,1,1,420783,0}|{5,1,2,700000,0}|{5,1,3,15027985,3}}</v>
      </c>
    </row>
    <row r="652" spans="85:98" x14ac:dyDescent="0.15">
      <c r="CG652">
        <v>45</v>
      </c>
      <c r="CH652" t="str">
        <f t="shared" si="124"/>
        <v>{{5,1,1,721343,0}|{5,1,2,840000,0}|{5,1,3,18033582,3}}</v>
      </c>
      <c r="CL652" t="str">
        <f t="shared" si="125"/>
        <v>{{5,1,1,721343,0}|{5,1,2,840000,0}|{5,1,3,18033582,3}}</v>
      </c>
      <c r="CP652" t="str">
        <f t="shared" si="126"/>
        <v>{{5,1,1,721343,0}|{5,1,2,840000,0}|{5,1,3,18033582,3}}</v>
      </c>
      <c r="CT652" t="str">
        <f t="shared" si="127"/>
        <v>{{5,1,1,721343,0}|{5,1,2,840000,0}|{5,1,3,18033582,3}}</v>
      </c>
    </row>
    <row r="653" spans="85:98" x14ac:dyDescent="0.15">
      <c r="CG653">
        <v>46</v>
      </c>
      <c r="CH653" t="str">
        <f t="shared" si="124"/>
        <v>{{5,1,1,841567,0}|{5,1,2,896000,0}|{5,1,3,19235820,3}}</v>
      </c>
      <c r="CL653" t="str">
        <f t="shared" si="125"/>
        <v>{{5,1,1,841567,0}|{5,1,2,896000,0}|{5,1,3,19235820,3}}</v>
      </c>
      <c r="CP653" t="str">
        <f t="shared" si="126"/>
        <v>{{5,1,1,841567,0}|{5,1,2,896000,0}|{5,1,3,19235820,3}}</v>
      </c>
      <c r="CT653" t="str">
        <f t="shared" si="127"/>
        <v>{{5,1,1,841567,0}|{5,1,2,896000,0}|{5,1,3,19235820,3}}</v>
      </c>
    </row>
    <row r="654" spans="85:98" x14ac:dyDescent="0.15">
      <c r="CG654">
        <v>47</v>
      </c>
      <c r="CH654" t="str">
        <f t="shared" si="124"/>
        <v>{{5,1,1,28553,0}|{5,1,2,6650,0}|{5,1,3,142765,3}}</v>
      </c>
      <c r="CL654" t="str">
        <f t="shared" si="125"/>
        <v>{{5,1,1,28553,0}|{5,1,2,6650,0}|{5,1,3,142765,3}}</v>
      </c>
      <c r="CP654" t="str">
        <f t="shared" si="126"/>
        <v>{{5,1,1,28553,0}|{5,1,2,6650,0}|{5,1,3,142765,3}}</v>
      </c>
      <c r="CT654" t="str">
        <f t="shared" si="127"/>
        <v>{{5,1,1,28553,0}|{5,1,2,6650,0}|{5,1,3,142765,3}}</v>
      </c>
    </row>
    <row r="655" spans="85:98" x14ac:dyDescent="0.15">
      <c r="CG655">
        <v>48</v>
      </c>
      <c r="CH655" t="str">
        <f t="shared" si="124"/>
        <v>{{5,1,1,44332,0}|{5,1,2,7875,0}|{5,1,3,169064,3}}</v>
      </c>
      <c r="CL655" t="str">
        <f t="shared" si="125"/>
        <v>{{5,1,1,44332,0}|{5,1,2,7875,0}|{5,1,3,169064,3}}</v>
      </c>
      <c r="CP655" t="str">
        <f t="shared" si="126"/>
        <v>{{5,1,1,44332,0}|{5,1,2,7875,0}|{5,1,3,169064,3}}</v>
      </c>
      <c r="CT655" t="str">
        <f t="shared" si="127"/>
        <v>{{5,1,1,44332,0}|{5,1,2,7875,0}|{5,1,3,169064,3}}</v>
      </c>
    </row>
    <row r="656" spans="85:98" x14ac:dyDescent="0.15">
      <c r="CG656">
        <v>49</v>
      </c>
      <c r="CH656" t="str">
        <f t="shared" si="124"/>
        <v>{{5,1,1,88665,0}|{5,1,2,13650,0}|{5,1,3,293045,3}}</v>
      </c>
      <c r="CL656" t="str">
        <f t="shared" si="125"/>
        <v>{{5,1,1,88665,0}|{5,1,2,13650,0}|{5,1,3,293045,3}}</v>
      </c>
      <c r="CP656" t="str">
        <f t="shared" si="126"/>
        <v>{{5,1,1,88665,0}|{5,1,2,13650,0}|{5,1,3,293045,3}}</v>
      </c>
      <c r="CT656" t="str">
        <f t="shared" si="127"/>
        <v>{{5,1,1,88665,0}|{5,1,2,13650,0}|{5,1,3,293045,3}}</v>
      </c>
    </row>
    <row r="657" spans="85:98" x14ac:dyDescent="0.15">
      <c r="CG657">
        <v>50</v>
      </c>
      <c r="CH657" t="str">
        <f t="shared" si="124"/>
        <v>{{5,1,1,104594,0}|{5,1,2,83160,0}|{5,1,3,1785324,3}}</v>
      </c>
      <c r="CL657" t="str">
        <f t="shared" si="125"/>
        <v>{{5,1,1,104594,0}|{5,1,2,83160,0}|{5,1,3,1785324,3}}</v>
      </c>
      <c r="CP657" t="str">
        <f t="shared" si="126"/>
        <v>{{5,1,1,104594,0}|{5,1,2,83160,0}|{5,1,3,1785324,3}}</v>
      </c>
      <c r="CT657" t="str">
        <f t="shared" si="127"/>
        <v>{{5,1,1,104594,0}|{5,1,2,83160,0}|{5,1,3,1785324,3}}</v>
      </c>
    </row>
    <row r="658" spans="85:98" x14ac:dyDescent="0.15">
      <c r="CG658">
        <v>51</v>
      </c>
      <c r="CH658" t="str">
        <f t="shared" si="124"/>
        <v>{{5,1,1,158695,0}|{5,1,2,98000,0}|{5,1,3,2103917,3}}</v>
      </c>
      <c r="CL658" t="str">
        <f t="shared" si="125"/>
        <v>{{5,1,1,158695,0}|{5,1,2,98000,0}|{5,1,3,2103917,3}}</v>
      </c>
      <c r="CP658" t="str">
        <f t="shared" si="126"/>
        <v>{{5,1,1,158695,0}|{5,1,2,98000,0}|{5,1,3,2103917,3}}</v>
      </c>
      <c r="CT658" t="str">
        <f t="shared" si="127"/>
        <v>{{5,1,1,158695,0}|{5,1,2,98000,0}|{5,1,3,2103917,3}}</v>
      </c>
    </row>
    <row r="659" spans="85:98" x14ac:dyDescent="0.15">
      <c r="CG659">
        <v>52</v>
      </c>
      <c r="CH659" t="str">
        <f t="shared" si="124"/>
        <v>{{5,1,1,373295,0}|{5,1,2,649600,0}|{5,1,3,13945970,3}}</v>
      </c>
      <c r="CL659" t="str">
        <f t="shared" si="125"/>
        <v>{{5,1,1,373295,0}|{5,1,2,649600,0}|{5,1,3,13945970,3}}</v>
      </c>
      <c r="CP659" t="str">
        <f t="shared" si="126"/>
        <v>{{5,1,1,373295,0}|{5,1,2,649600,0}|{5,1,3,13945970,3}}</v>
      </c>
      <c r="CT659" t="str">
        <f t="shared" si="127"/>
        <v>{{5,1,1,373295,0}|{5,1,2,649600,0}|{5,1,3,13945970,3}}</v>
      </c>
    </row>
    <row r="660" spans="85:98" x14ac:dyDescent="0.15">
      <c r="CG660">
        <v>53</v>
      </c>
      <c r="CH660" t="str">
        <f t="shared" si="124"/>
        <v>{{5,1,1,430401,0}|{5,1,2,840000,0}|{5,1,3,18033582,3}}</v>
      </c>
      <c r="CL660" t="str">
        <f t="shared" si="125"/>
        <v>{{5,1,1,430401,0}|{5,1,2,840000,0}|{5,1,3,18033582,3}}</v>
      </c>
      <c r="CP660" t="str">
        <f t="shared" si="126"/>
        <v>{{5,1,1,430401,0}|{5,1,2,840000,0}|{5,1,3,18033582,3}}</v>
      </c>
      <c r="CT660" t="str">
        <f t="shared" si="127"/>
        <v>{{5,1,1,430401,0}|{5,1,2,840000,0}|{5,1,3,18033582,3}}</v>
      </c>
    </row>
    <row r="661" spans="85:98" x14ac:dyDescent="0.15">
      <c r="CG661">
        <v>54</v>
      </c>
      <c r="CH661" t="str">
        <f t="shared" si="124"/>
        <v>{{5,1,1,475485,0}|{5,1,2,1085000,0}|{5,1,3,23293376,3}}</v>
      </c>
      <c r="CL661" t="str">
        <f t="shared" si="125"/>
        <v>{{5,1,1,475485,0}|{5,1,2,1085000,0}|{5,1,3,23293376,3}}</v>
      </c>
      <c r="CP661" t="str">
        <f t="shared" si="126"/>
        <v>{{5,1,1,475485,0}|{5,1,2,1085000,0}|{5,1,3,23293376,3}}</v>
      </c>
      <c r="CT661" t="str">
        <f t="shared" si="127"/>
        <v>{{5,1,1,475485,0}|{5,1,2,1085000,0}|{5,1,3,23293376,3}}</v>
      </c>
    </row>
    <row r="662" spans="85:98" x14ac:dyDescent="0.15">
      <c r="CG662">
        <v>55</v>
      </c>
      <c r="CH662" t="str">
        <f t="shared" si="124"/>
        <v>{{5,1,1,822331,0}|{5,1,2,1344000,0}|{5,1,3,28853731,3}}</v>
      </c>
      <c r="CL662" t="str">
        <f t="shared" si="125"/>
        <v>{{5,1,1,822331,0}|{5,1,2,1344000,0}|{5,1,3,28853731,3}}</v>
      </c>
      <c r="CP662" t="str">
        <f t="shared" si="126"/>
        <v>{{5,1,1,822331,0}|{5,1,2,1344000,0}|{5,1,3,28853731,3}}</v>
      </c>
      <c r="CT662" t="str">
        <f t="shared" si="127"/>
        <v>{{5,1,1,822331,0}|{5,1,2,1344000,0}|{5,1,3,28853731,3}}</v>
      </c>
    </row>
    <row r="663" spans="85:98" x14ac:dyDescent="0.15">
      <c r="CG663">
        <v>56</v>
      </c>
      <c r="CH663" t="str">
        <f t="shared" si="124"/>
        <v>{{5,1,1,9617,0}|{5,1,2,1400,0}|{5,1,3,30055,3}}</v>
      </c>
      <c r="CL663" t="str">
        <f t="shared" si="125"/>
        <v>{{5,1,1,9617,0}|{5,1,2,1400,0}|{5,1,3,30055,3}}</v>
      </c>
      <c r="CP663" t="str">
        <f t="shared" si="126"/>
        <v>{{5,1,1,9617,0}|{5,1,2,1400,0}|{5,1,3,30055,3}}</v>
      </c>
      <c r="CT663" t="str">
        <f t="shared" si="127"/>
        <v>{{5,1,1,9617,0}|{5,1,2,1400,0}|{5,1,3,30055,3}}</v>
      </c>
    </row>
    <row r="664" spans="85:98" x14ac:dyDescent="0.15">
      <c r="CG664">
        <v>57</v>
      </c>
      <c r="CH664" t="str">
        <f t="shared" si="124"/>
        <v>{{5,1,1,78145,0}|{5,1,2,112000,0}|{5,1,3,2404477,3}}</v>
      </c>
      <c r="CL664" t="str">
        <f t="shared" si="125"/>
        <v>{{5,1,1,78145,0}|{5,1,2,112000,0}|{5,1,3,2404477,3}}</v>
      </c>
      <c r="CP664" t="str">
        <f t="shared" si="126"/>
        <v>{{5,1,1,78145,0}|{5,1,2,112000,0}|{5,1,3,2404477,3}}</v>
      </c>
      <c r="CT664" t="str">
        <f t="shared" si="127"/>
        <v>{{5,1,1,78145,0}|{5,1,2,112000,0}|{5,1,3,2404477,3}}</v>
      </c>
    </row>
    <row r="665" spans="85:98" x14ac:dyDescent="0.15">
      <c r="CG665">
        <v>58</v>
      </c>
      <c r="CH665" t="str">
        <f t="shared" si="124"/>
        <v>{{5,1,1,93173,0}|{5,1,2,126700,0}|{5,1,3,2720065,3}}</v>
      </c>
      <c r="CL665" t="str">
        <f t="shared" si="125"/>
        <v>{{5,1,1,93173,0}|{5,1,2,126700,0}|{5,1,3,2720065,3}}</v>
      </c>
      <c r="CP665" t="str">
        <f t="shared" si="126"/>
        <v>{{5,1,1,93173,0}|{5,1,2,126700,0}|{5,1,3,2720065,3}}</v>
      </c>
      <c r="CT665" t="str">
        <f t="shared" si="127"/>
        <v>{{5,1,1,93173,0}|{5,1,2,126700,0}|{5,1,3,2720065,3}}</v>
      </c>
    </row>
    <row r="666" spans="85:98" x14ac:dyDescent="0.15">
      <c r="CG666">
        <v>59</v>
      </c>
      <c r="CH666" t="str">
        <f t="shared" si="124"/>
        <v>{{5,1,1,153285,0}|{5,1,2,198800,0}|{5,1,3,4267947,3}}</v>
      </c>
      <c r="CL666" t="str">
        <f t="shared" si="125"/>
        <v>{{5,1,1,153285,0}|{5,1,2,198800,0}|{5,1,3,4267947,3}}</v>
      </c>
      <c r="CP666" t="str">
        <f t="shared" si="126"/>
        <v>{{5,1,1,153285,0}|{5,1,2,198800,0}|{5,1,3,4267947,3}}</v>
      </c>
      <c r="CT666" t="str">
        <f t="shared" si="127"/>
        <v>{{5,1,1,153285,0}|{5,1,2,198800,0}|{5,1,3,4267947,3}}</v>
      </c>
    </row>
    <row r="667" spans="85:98" x14ac:dyDescent="0.15">
      <c r="CG667">
        <v>60</v>
      </c>
      <c r="CH667" t="str">
        <f t="shared" si="124"/>
        <v>{{5,1,1,243453,0}|{5,1,2,267400,0}|{5,1,3,5740690,3}}</v>
      </c>
      <c r="CL667" t="str">
        <f t="shared" si="125"/>
        <v>{{5,1,1,243453,0}|{5,1,2,267400,0}|{5,1,3,5740690,3}}</v>
      </c>
      <c r="CP667" t="str">
        <f t="shared" si="126"/>
        <v>{{5,1,1,243453,0}|{5,1,2,267400,0}|{5,1,3,5740690,3}}</v>
      </c>
      <c r="CT667" t="str">
        <f t="shared" si="127"/>
        <v>{{5,1,1,243453,0}|{5,1,2,267400,0}|{5,1,3,5740690,3}}</v>
      </c>
    </row>
    <row r="668" spans="85:98" x14ac:dyDescent="0.15">
      <c r="CG668">
        <v>61</v>
      </c>
      <c r="CH668" t="str">
        <f t="shared" si="124"/>
        <v>{{5,1,1,15027,0}|{5,1,2,5600,0}|{5,1,3,120223,3}}</v>
      </c>
      <c r="CL668" t="str">
        <f t="shared" si="125"/>
        <v>{{5,1,1,15027,0}|{5,1,2,5600,0}|{5,1,3,120223,3}}</v>
      </c>
      <c r="CP668" t="str">
        <f t="shared" si="126"/>
        <v>{{5,1,1,15027,0}|{5,1,2,5600,0}|{5,1,3,120223,3}}</v>
      </c>
      <c r="CT668" t="str">
        <f t="shared" si="127"/>
        <v>{{5,1,1,15027,0}|{5,1,2,5600,0}|{5,1,3,120223,3}}</v>
      </c>
    </row>
    <row r="669" spans="85:98" x14ac:dyDescent="0.15">
      <c r="CG669">
        <v>62</v>
      </c>
      <c r="CH669" t="str">
        <f t="shared" si="124"/>
        <v>{{5,1,1,19536,0}|{5,1,2,5600,0}|{5,1,3,120223,3}}</v>
      </c>
      <c r="CL669" t="str">
        <f t="shared" si="125"/>
        <v>{{5,1,1,19536,0}|{5,1,2,5600,0}|{5,1,3,120223,3}}</v>
      </c>
      <c r="CP669" t="str">
        <f t="shared" si="126"/>
        <v>{{5,1,1,19536,0}|{5,1,2,5600,0}|{5,1,3,120223,3}}</v>
      </c>
      <c r="CT669" t="str">
        <f t="shared" si="127"/>
        <v>{{5,1,1,19536,0}|{5,1,2,5600,0}|{5,1,3,120223,3}}</v>
      </c>
    </row>
    <row r="670" spans="85:98" x14ac:dyDescent="0.15">
      <c r="CG670">
        <v>63</v>
      </c>
      <c r="CH670" t="str">
        <f t="shared" si="124"/>
        <v>{{5,1,1,84156,0}|{5,1,2,12600,0}|{5,1,3,270503,3}}</v>
      </c>
      <c r="CL670" t="str">
        <f t="shared" si="125"/>
        <v>{{5,1,1,84156,0}|{5,1,2,12600,0}|{5,1,3,270503,3}}</v>
      </c>
      <c r="CP670" t="str">
        <f t="shared" si="126"/>
        <v>{{5,1,1,84156,0}|{5,1,2,12600,0}|{5,1,3,270503,3}}</v>
      </c>
      <c r="CT670" t="str">
        <f t="shared" si="127"/>
        <v>{{5,1,1,84156,0}|{5,1,2,12600,0}|{5,1,3,270503,3}}</v>
      </c>
    </row>
    <row r="671" spans="85:98" x14ac:dyDescent="0.15">
      <c r="CG671">
        <v>64</v>
      </c>
      <c r="CH671" t="str">
        <f t="shared" si="124"/>
        <v>{{5,1,1,165307,0}|{5,1,2,21000,0}|{5,1,3,450839,3}}</v>
      </c>
      <c r="CL671" t="str">
        <f t="shared" si="125"/>
        <v>{{5,1,1,165307,0}|{5,1,2,21000,0}|{5,1,3,450839,3}}</v>
      </c>
      <c r="CP671" t="str">
        <f t="shared" si="126"/>
        <v>{{5,1,1,165307,0}|{5,1,2,21000,0}|{5,1,3,450839,3}}</v>
      </c>
      <c r="CT671" t="str">
        <f t="shared" si="127"/>
        <v>{{5,1,1,165307,0}|{5,1,2,21000,0}|{5,1,3,450839,3}}</v>
      </c>
    </row>
    <row r="672" spans="85:98" x14ac:dyDescent="0.15">
      <c r="CG672">
        <v>65</v>
      </c>
      <c r="CH672" t="str">
        <f t="shared" si="124"/>
        <v>{{5,1,1,192358,0}|{5,1,2,123200,0}|{5,1,3,2644925,3}}</v>
      </c>
      <c r="CL672" t="str">
        <f t="shared" si="125"/>
        <v>{{5,1,1,192358,0}|{5,1,2,123200,0}|{5,1,3,2644925,3}}</v>
      </c>
      <c r="CP672" t="str">
        <f t="shared" si="126"/>
        <v>{{5,1,1,192358,0}|{5,1,2,123200,0}|{5,1,3,2644925,3}}</v>
      </c>
      <c r="CT672" t="str">
        <f t="shared" si="127"/>
        <v>{{5,1,1,192358,0}|{5,1,2,123200,0}|{5,1,3,2644925,3}}</v>
      </c>
    </row>
    <row r="673" spans="85:98" x14ac:dyDescent="0.15">
      <c r="CG673">
        <v>66</v>
      </c>
      <c r="CH673" t="str">
        <f t="shared" ref="CH673:CH736" si="128">CH72&amp;CI72&amp;CJ72</f>
        <v>{{5,1,1,288537,0}|{5,1,2,140000,0}|{5,1,3,3005597,3}}</v>
      </c>
      <c r="CL673" t="str">
        <f t="shared" si="125"/>
        <v>{{5,1,1,288537,0}|{5,1,2,140000,0}|{5,1,3,3005597,3}}</v>
      </c>
      <c r="CP673" t="str">
        <f t="shared" si="126"/>
        <v>{{5,1,1,288537,0}|{5,1,2,140000,0}|{5,1,3,3005597,3}}</v>
      </c>
      <c r="CT673" t="str">
        <f t="shared" si="127"/>
        <v>{{5,1,1,288537,0}|{5,1,2,140000,0}|{5,1,3,3005597,3}}</v>
      </c>
    </row>
    <row r="674" spans="85:98" x14ac:dyDescent="0.15">
      <c r="CG674">
        <v>67</v>
      </c>
      <c r="CH674" t="str">
        <f t="shared" si="128"/>
        <v>{{5,1,1,673253,0}|{5,1,2,896000,0}|{5,1,3,19235820,3}}</v>
      </c>
      <c r="CL674" t="str">
        <f t="shared" si="125"/>
        <v>{{5,1,1,673253,0}|{5,1,2,896000,0}|{5,1,3,19235820,3}}</v>
      </c>
      <c r="CP674" t="str">
        <f t="shared" si="126"/>
        <v>{{5,1,1,673253,0}|{5,1,2,896000,0}|{5,1,3,19235820,3}}</v>
      </c>
      <c r="CT674" t="str">
        <f t="shared" si="127"/>
        <v>{{5,1,1,673253,0}|{5,1,2,896000,0}|{5,1,3,19235820,3}}</v>
      </c>
    </row>
    <row r="675" spans="85:98" x14ac:dyDescent="0.15">
      <c r="CG675">
        <v>68</v>
      </c>
      <c r="CH675" t="str">
        <f t="shared" si="128"/>
        <v>{{5,1,1,769432,0}|{5,1,2,1120000,0}|{5,1,3,24044776,3}}</v>
      </c>
      <c r="CL675" t="str">
        <f t="shared" si="125"/>
        <v>{{5,1,1,769432,0}|{5,1,2,1120000,0}|{5,1,3,24044776,3}}</v>
      </c>
      <c r="CP675" t="str">
        <f t="shared" si="126"/>
        <v>{{5,1,1,769432,0}|{5,1,2,1120000,0}|{5,1,3,24044776,3}}</v>
      </c>
      <c r="CT675" t="str">
        <f t="shared" si="127"/>
        <v>{{5,1,1,769432,0}|{5,1,2,1120000,0}|{5,1,3,24044776,3}}</v>
      </c>
    </row>
    <row r="676" spans="85:98" x14ac:dyDescent="0.15">
      <c r="CG676">
        <v>69</v>
      </c>
      <c r="CH676" t="str">
        <f t="shared" si="128"/>
        <v>{{5,1,1,631175,0}|{5,1,2,1050000,0}|{5,1,3,22541977,3}}</v>
      </c>
      <c r="CL676" t="str">
        <f t="shared" si="125"/>
        <v>{{5,1,1,631175,0}|{5,1,2,1050000,0}|{5,1,3,22541977,3}}</v>
      </c>
      <c r="CP676" t="str">
        <f t="shared" si="126"/>
        <v>{{5,1,1,631175,0}|{5,1,2,1050000,0}|{5,1,3,22541977,3}}</v>
      </c>
      <c r="CT676" t="str">
        <f t="shared" si="127"/>
        <v>{{5,1,1,631175,0}|{5,1,2,1050000,0}|{5,1,3,22541977,3}}</v>
      </c>
    </row>
    <row r="677" spans="85:98" x14ac:dyDescent="0.15">
      <c r="CG677">
        <v>70</v>
      </c>
      <c r="CH677" t="str">
        <f t="shared" si="128"/>
        <v>{{5,1,1,1082014,0}|{5,1,2,1260000,0}|{5,1,3,27050373,3}}</v>
      </c>
      <c r="CL677" t="str">
        <f t="shared" si="125"/>
        <v>{{5,1,1,1082014,0}|{5,1,2,1260000,0}|{5,1,3,27050373,3}}</v>
      </c>
      <c r="CP677" t="str">
        <f t="shared" si="126"/>
        <v>{{5,1,1,1082014,0}|{5,1,2,1260000,0}|{5,1,3,27050373,3}}</v>
      </c>
      <c r="CT677" t="str">
        <f t="shared" si="127"/>
        <v>{{5,1,1,1082014,0}|{5,1,2,1260000,0}|{5,1,3,27050373,3}}</v>
      </c>
    </row>
    <row r="678" spans="85:98" x14ac:dyDescent="0.15">
      <c r="CG678">
        <v>71</v>
      </c>
      <c r="CH678" t="str">
        <f t="shared" si="128"/>
        <v>{{5,1,1,1262350,0}|{5,1,2,1344000,0}|{5,1,3,28853731,3}}</v>
      </c>
      <c r="CL678" t="str">
        <f t="shared" si="125"/>
        <v>{{5,1,1,1262350,0}|{5,1,2,1344000,0}|{5,1,3,28853731,3}}</v>
      </c>
      <c r="CP678" t="str">
        <f t="shared" si="126"/>
        <v>{{5,1,1,1262350,0}|{5,1,2,1344000,0}|{5,1,3,28853731,3}}</v>
      </c>
      <c r="CT678" t="str">
        <f t="shared" si="127"/>
        <v>{{5,1,1,1262350,0}|{5,1,2,1344000,0}|{5,1,3,28853731,3}}</v>
      </c>
    </row>
    <row r="679" spans="85:98" x14ac:dyDescent="0.15">
      <c r="CG679">
        <v>72</v>
      </c>
      <c r="CH679" t="str">
        <f t="shared" si="128"/>
        <v>{{5,1,1,57106,0}|{5,1,2,13300,0}|{5,1,3,285531,3}}</v>
      </c>
      <c r="CL679" t="str">
        <f t="shared" si="125"/>
        <v>{{5,1,1,57106,0}|{5,1,2,13300,0}|{5,1,3,285531,3}}</v>
      </c>
      <c r="CP679" t="str">
        <f t="shared" si="126"/>
        <v>{{5,1,1,57106,0}|{5,1,2,13300,0}|{5,1,3,285531,3}}</v>
      </c>
      <c r="CT679" t="str">
        <f t="shared" si="127"/>
        <v>{{5,1,1,57106,0}|{5,1,2,13300,0}|{5,1,3,285531,3}}</v>
      </c>
    </row>
    <row r="680" spans="85:98" x14ac:dyDescent="0.15">
      <c r="CG680">
        <v>73</v>
      </c>
      <c r="CH680" t="str">
        <f t="shared" si="128"/>
        <v>{{5,1,1,88665,0}|{5,1,2,15750,0}|{5,1,3,338129,3}}</v>
      </c>
      <c r="CL680" t="str">
        <f t="shared" si="125"/>
        <v>{{5,1,1,88665,0}|{5,1,2,15750,0}|{5,1,3,338129,3}}</v>
      </c>
      <c r="CP680" t="str">
        <f t="shared" si="126"/>
        <v>{{5,1,1,88665,0}|{5,1,2,15750,0}|{5,1,3,338129,3}}</v>
      </c>
      <c r="CT680" t="str">
        <f t="shared" si="127"/>
        <v>{{5,1,1,88665,0}|{5,1,2,15750,0}|{5,1,3,338129,3}}</v>
      </c>
    </row>
    <row r="681" spans="85:98" x14ac:dyDescent="0.15">
      <c r="CG681">
        <v>74</v>
      </c>
      <c r="CH681" t="str">
        <f t="shared" si="128"/>
        <v>{{5,1,1,177330,0}|{5,1,2,27300,0}|{5,1,3,586091,3}}</v>
      </c>
      <c r="CL681" t="str">
        <f t="shared" si="125"/>
        <v>{{5,1,1,177330,0}|{5,1,2,27300,0}|{5,1,3,586091,3}}</v>
      </c>
      <c r="CP681" t="str">
        <f t="shared" si="126"/>
        <v>{{5,1,1,177330,0}|{5,1,2,27300,0}|{5,1,3,586091,3}}</v>
      </c>
      <c r="CT681" t="str">
        <f t="shared" si="127"/>
        <v>{{5,1,1,177330,0}|{5,1,2,27300,0}|{5,1,3,586091,3}}</v>
      </c>
    </row>
    <row r="682" spans="85:98" x14ac:dyDescent="0.15">
      <c r="CG682">
        <v>75</v>
      </c>
      <c r="CH682" t="str">
        <f t="shared" si="128"/>
        <v>{{5,1,1,209189,0}|{5,1,2,166320,0}|{5,1,3,3570649,3}}</v>
      </c>
      <c r="CL682" t="str">
        <f t="shared" si="125"/>
        <v>{{5,1,1,209189,0}|{5,1,2,166320,0}|{5,1,3,3570649,3}}</v>
      </c>
      <c r="CP682" t="str">
        <f t="shared" si="126"/>
        <v>{{5,1,1,209189,0}|{5,1,2,166320,0}|{5,1,3,3570649,3}}</v>
      </c>
      <c r="CT682" t="str">
        <f t="shared" si="127"/>
        <v>{{5,1,1,209189,0}|{5,1,2,166320,0}|{5,1,3,3570649,3}}</v>
      </c>
    </row>
    <row r="683" spans="85:98" x14ac:dyDescent="0.15">
      <c r="CG683">
        <v>76</v>
      </c>
      <c r="CH683" t="str">
        <f t="shared" si="128"/>
        <v>{{5,1,1,317391,0}|{5,1,2,196000,0}|{5,1,3,4207835,3}}</v>
      </c>
      <c r="CL683" t="str">
        <f t="shared" si="125"/>
        <v>{{5,1,1,317391,0}|{5,1,2,196000,0}|{5,1,3,4207835,3}}</v>
      </c>
      <c r="CP683" t="str">
        <f t="shared" si="126"/>
        <v>{{5,1,1,317391,0}|{5,1,2,196000,0}|{5,1,3,4207835,3}}</v>
      </c>
      <c r="CT683" t="str">
        <f t="shared" si="127"/>
        <v>{{5,1,1,317391,0}|{5,1,2,196000,0}|{5,1,3,4207835,3}}</v>
      </c>
    </row>
    <row r="684" spans="85:98" x14ac:dyDescent="0.15">
      <c r="CG684">
        <v>77</v>
      </c>
      <c r="CH684" t="str">
        <f t="shared" si="128"/>
        <v>{{5,1,1,746590,0}|{5,1,2,1299200,0}|{5,1,3,27891940,3}}</v>
      </c>
      <c r="CL684" t="str">
        <f t="shared" si="125"/>
        <v>{{5,1,1,746590,0}|{5,1,2,1299200,0}|{5,1,3,27891940,3}}</v>
      </c>
      <c r="CP684" t="str">
        <f t="shared" si="126"/>
        <v>{{5,1,1,746590,0}|{5,1,2,1299200,0}|{5,1,3,27891940,3}}</v>
      </c>
      <c r="CT684" t="str">
        <f t="shared" si="127"/>
        <v>{{5,1,1,746590,0}|{5,1,2,1299200,0}|{5,1,3,27891940,3}}</v>
      </c>
    </row>
    <row r="685" spans="85:98" x14ac:dyDescent="0.15">
      <c r="CG685">
        <v>78</v>
      </c>
      <c r="CH685" t="str">
        <f t="shared" si="128"/>
        <v>{{5,1,1,860802,0}|{5,1,2,1680000,0}|{5,1,3,36067164,3}}</v>
      </c>
      <c r="CL685" t="str">
        <f t="shared" si="125"/>
        <v>{{5,1,1,860802,0}|{5,1,2,1680000,0}|{5,1,3,36067164,3}}</v>
      </c>
      <c r="CP685" t="str">
        <f t="shared" si="126"/>
        <v>{{5,1,1,860802,0}|{5,1,2,1680000,0}|{5,1,3,36067164,3}}</v>
      </c>
      <c r="CT685" t="str">
        <f t="shared" si="127"/>
        <v>{{5,1,1,860802,0}|{5,1,2,1680000,0}|{5,1,3,36067164,3}}</v>
      </c>
    </row>
    <row r="686" spans="85:98" x14ac:dyDescent="0.15">
      <c r="CG686">
        <v>79</v>
      </c>
      <c r="CH686" t="str">
        <f t="shared" si="128"/>
        <v>{{5,1,1,713228,0}|{5,1,2,1627500,0}|{5,1,3,34940065,3}}</v>
      </c>
      <c r="CL686" t="str">
        <f t="shared" si="125"/>
        <v>{{5,1,1,713228,0}|{5,1,2,1627500,0}|{5,1,3,34940065,3}}</v>
      </c>
      <c r="CP686" t="str">
        <f t="shared" si="126"/>
        <v>{{5,1,1,713228,0}|{5,1,2,1627500,0}|{5,1,3,34940065,3}}</v>
      </c>
      <c r="CT686" t="str">
        <f t="shared" si="127"/>
        <v>{{5,1,1,713228,0}|{5,1,2,1627500,0}|{5,1,3,34940065,3}}</v>
      </c>
    </row>
    <row r="687" spans="85:98" x14ac:dyDescent="0.15">
      <c r="CG687">
        <v>80</v>
      </c>
      <c r="CH687" t="str">
        <f t="shared" si="128"/>
        <v>{{5,1,1,1233497,0}|{5,1,2,2016000,0}|{5,1,3,43280597,3}}</v>
      </c>
      <c r="CL687" t="str">
        <f t="shared" si="125"/>
        <v>{{5,1,1,1233497,0}|{5,1,2,2016000,0}|{5,1,3,43280597,3}}</v>
      </c>
      <c r="CP687" t="str">
        <f t="shared" si="126"/>
        <v>{{5,1,1,1233497,0}|{5,1,2,2016000,0}|{5,1,3,43280597,3}}</v>
      </c>
      <c r="CT687" t="str">
        <f t="shared" si="127"/>
        <v>{{5,1,1,1233497,0}|{5,1,2,2016000,0}|{5,1,3,43280597,3}}</v>
      </c>
    </row>
    <row r="688" spans="85:98" x14ac:dyDescent="0.15">
      <c r="CG688">
        <v>81</v>
      </c>
      <c r="CH688" t="str">
        <f t="shared" si="128"/>
        <v>{{5,1,1,1451703,0}|{5,1,2,2217600,0}|{5,1,3,47608656,3}}</v>
      </c>
      <c r="CL688" t="str">
        <f t="shared" ref="CL688:CL751" si="129">CL87&amp;CM87&amp;CN87</f>
        <v>{{5,1,1,1451703,0}|{5,1,2,2217600,0}|{5,1,3,47608656,3}}</v>
      </c>
      <c r="CP688" t="str">
        <f t="shared" ref="CP688:CP751" si="130">CP87&amp;CQ87&amp;CR87</f>
        <v>{{5,1,1,1451703,0}|{5,1,2,2217600,0}|{5,1,3,47608656,3}}</v>
      </c>
      <c r="CT688" t="str">
        <f t="shared" ref="CT688:CT751" si="131">CT87&amp;CU87&amp;CV87</f>
        <v>{{5,1,1,1451703,0}|{5,1,2,2217600,0}|{5,1,3,47608656,3}}</v>
      </c>
    </row>
    <row r="689" spans="85:98" x14ac:dyDescent="0.15">
      <c r="CG689">
        <v>82</v>
      </c>
      <c r="CH689" t="str">
        <f t="shared" si="128"/>
        <v>{{5,1,1,76642,0}|{5,1,2,9800,0}|{5,1,3,210391,3}}</v>
      </c>
      <c r="CL689" t="str">
        <f t="shared" si="129"/>
        <v>{{5,1,1,76642,0}|{5,1,2,9800,0}|{5,1,3,210391,3}}</v>
      </c>
      <c r="CP689" t="str">
        <f t="shared" si="130"/>
        <v>{{5,1,1,76642,0}|{5,1,2,9800,0}|{5,1,3,210391,3}}</v>
      </c>
      <c r="CT689" t="str">
        <f t="shared" si="131"/>
        <v>{{5,1,1,76642,0}|{5,1,2,9800,0}|{5,1,3,210391,3}}</v>
      </c>
    </row>
    <row r="690" spans="85:98" x14ac:dyDescent="0.15">
      <c r="CG690">
        <v>83</v>
      </c>
      <c r="CH690" t="str">
        <f t="shared" si="128"/>
        <v>{{5,1,1,120223,0}|{5,1,2,11550,0}|{5,1,3,247961,3}}</v>
      </c>
      <c r="CL690" t="str">
        <f t="shared" si="129"/>
        <v>{{5,1,1,120223,0}|{5,1,2,11550,0}|{5,1,3,247961,3}}</v>
      </c>
      <c r="CP690" t="str">
        <f t="shared" si="130"/>
        <v>{{5,1,1,120223,0}|{5,1,2,11550,0}|{5,1,3,247961,3}}</v>
      </c>
      <c r="CT690" t="str">
        <f t="shared" si="131"/>
        <v>{{5,1,1,120223,0}|{5,1,2,11550,0}|{5,1,3,247961,3}}</v>
      </c>
    </row>
    <row r="691" spans="85:98" x14ac:dyDescent="0.15">
      <c r="CG691">
        <v>84</v>
      </c>
      <c r="CH691" t="str">
        <f t="shared" si="128"/>
        <v>{{5,1,1,240447,0}|{5,1,2,20300,0}|{5,1,3,435811,3}}</v>
      </c>
      <c r="CL691" t="str">
        <f t="shared" si="129"/>
        <v>{{5,1,1,240447,0}|{5,1,2,20300,0}|{5,1,3,435811,3}}</v>
      </c>
      <c r="CP691" t="str">
        <f t="shared" si="130"/>
        <v>{{5,1,1,240447,0}|{5,1,2,20300,0}|{5,1,3,435811,3}}</v>
      </c>
      <c r="CT691" t="str">
        <f t="shared" si="131"/>
        <v>{{5,1,1,240447,0}|{5,1,2,20300,0}|{5,1,3,435811,3}}</v>
      </c>
    </row>
    <row r="692" spans="85:98" x14ac:dyDescent="0.15">
      <c r="CG692">
        <v>85</v>
      </c>
      <c r="CH692" t="str">
        <f t="shared" si="128"/>
        <v>{{5,1,1,282526,0}|{5,1,2,124600,0}|{5,1,3,2674981,3}}</v>
      </c>
      <c r="CL692" t="str">
        <f t="shared" si="129"/>
        <v>{{5,1,1,282526,0}|{5,1,2,124600,0}|{5,1,3,2674981,3}}</v>
      </c>
      <c r="CP692" t="str">
        <f t="shared" si="130"/>
        <v>{{5,1,1,282526,0}|{5,1,2,124600,0}|{5,1,3,2674981,3}}</v>
      </c>
      <c r="CT692" t="str">
        <f t="shared" si="131"/>
        <v>{{5,1,1,282526,0}|{5,1,2,124600,0}|{5,1,3,2674981,3}}</v>
      </c>
    </row>
    <row r="693" spans="85:98" x14ac:dyDescent="0.15">
      <c r="CG693">
        <v>86</v>
      </c>
      <c r="CH693" t="str">
        <f t="shared" si="128"/>
        <v>{{5,1,1,427997,0}|{5,1,2,147000,0}|{5,1,3,3155876,3}}</v>
      </c>
      <c r="CL693" t="str">
        <f t="shared" si="129"/>
        <v>{{5,1,1,427997,0}|{5,1,2,147000,0}|{5,1,3,3155876,3}}</v>
      </c>
      <c r="CP693" t="str">
        <f t="shared" si="130"/>
        <v>{{5,1,1,427997,0}|{5,1,2,147000,0}|{5,1,3,3155876,3}}</v>
      </c>
      <c r="CT693" t="str">
        <f t="shared" si="131"/>
        <v>{{5,1,1,427997,0}|{5,1,2,147000,0}|{5,1,3,3155876,3}}</v>
      </c>
    </row>
    <row r="694" spans="85:98" x14ac:dyDescent="0.15">
      <c r="CG694">
        <v>87</v>
      </c>
      <c r="CH694" t="str">
        <f t="shared" si="128"/>
        <v>{{5,1,1,1008678,0}|{5,1,2,974400,0}|{5,1,3,20918955,3}}</v>
      </c>
      <c r="CL694" t="str">
        <f t="shared" si="129"/>
        <v>{{5,1,1,1008678,0}|{5,1,2,974400,0}|{5,1,3,20918955,3}}</v>
      </c>
      <c r="CP694" t="str">
        <f t="shared" si="130"/>
        <v>{{5,1,1,1008678,0}|{5,1,2,974400,0}|{5,1,3,20918955,3}}</v>
      </c>
      <c r="CT694" t="str">
        <f t="shared" si="131"/>
        <v>{{5,1,1,1008678,0}|{5,1,2,974400,0}|{5,1,3,20918955,3}}</v>
      </c>
    </row>
    <row r="695" spans="85:98" x14ac:dyDescent="0.15">
      <c r="CG695">
        <v>88</v>
      </c>
      <c r="CH695" t="str">
        <f t="shared" si="128"/>
        <v>{{5,1,1,1162564,0}|{5,1,2,1260000,0}|{5,1,3,27050373,3}}</v>
      </c>
      <c r="CL695" t="str">
        <f t="shared" si="129"/>
        <v>{{5,1,1,1162564,0}|{5,1,2,1260000,0}|{5,1,3,27050373,3}}</v>
      </c>
      <c r="CP695" t="str">
        <f t="shared" si="130"/>
        <v>{{5,1,1,1162564,0}|{5,1,2,1260000,0}|{5,1,3,27050373,3}}</v>
      </c>
      <c r="CT695" t="str">
        <f t="shared" si="131"/>
        <v>{{5,1,1,1162564,0}|{5,1,2,1260000,0}|{5,1,3,27050373,3}}</v>
      </c>
    </row>
    <row r="696" spans="85:98" x14ac:dyDescent="0.15">
      <c r="CG696">
        <v>89</v>
      </c>
      <c r="CH696" t="str">
        <f t="shared" si="128"/>
        <v>{{5,1,1,962091,0}|{5,1,2,1220520,0}|{5,1,3,26202794,3}}</v>
      </c>
      <c r="CL696" t="str">
        <f t="shared" si="129"/>
        <v>{{5,1,1,962091,0}|{5,1,2,1220520,0}|{5,1,3,26202794,3}}</v>
      </c>
      <c r="CP696" t="str">
        <f t="shared" si="130"/>
        <v>{{5,1,1,962091,0}|{5,1,2,1220520,0}|{5,1,3,26202794,3}}</v>
      </c>
      <c r="CT696" t="str">
        <f t="shared" si="131"/>
        <v>{{5,1,1,962091,0}|{5,1,2,1220520,0}|{5,1,3,26202794,3}}</v>
      </c>
    </row>
    <row r="697" spans="85:98" x14ac:dyDescent="0.15">
      <c r="CG697">
        <v>90</v>
      </c>
      <c r="CH697" t="str">
        <f t="shared" si="128"/>
        <v>{{5,1,1,1664499,0}|{5,1,2,1512000,0}|{5,1,3,32460447,3}}</v>
      </c>
      <c r="CL697" t="str">
        <f t="shared" si="129"/>
        <v>{{5,1,1,1664499,0}|{5,1,2,1512000,0}|{5,1,3,32460447,3}}</v>
      </c>
      <c r="CP697" t="str">
        <f t="shared" si="130"/>
        <v>{{5,1,1,1664499,0}|{5,1,2,1512000,0}|{5,1,3,32460447,3}}</v>
      </c>
      <c r="CT697" t="str">
        <f t="shared" si="131"/>
        <v>{{5,1,1,1664499,0}|{5,1,2,1512000,0}|{5,1,3,32460447,3}}</v>
      </c>
    </row>
    <row r="698" spans="85:98" x14ac:dyDescent="0.15">
      <c r="CG698">
        <v>91</v>
      </c>
      <c r="CH698" t="str">
        <f t="shared" si="128"/>
        <v>{{5,1,1,1959348,0}|{5,1,2,1663200,0}|{5,1,3,35706492,3}}</v>
      </c>
      <c r="CL698" t="str">
        <f t="shared" si="129"/>
        <v>{{5,1,1,1959348,0}|{5,1,2,1663200,0}|{5,1,3,35706492,3}}</v>
      </c>
      <c r="CP698" t="str">
        <f t="shared" si="130"/>
        <v>{{5,1,1,1959348,0}|{5,1,2,1663200,0}|{5,1,3,35706492,3}}</v>
      </c>
      <c r="CT698" t="str">
        <f t="shared" si="131"/>
        <v>{{5,1,1,1959348,0}|{5,1,2,1663200,0}|{5,1,3,35706492,3}}</v>
      </c>
    </row>
    <row r="699" spans="85:98" x14ac:dyDescent="0.15">
      <c r="CG699">
        <v>92</v>
      </c>
      <c r="CH699" t="str">
        <f t="shared" si="128"/>
        <v>{{5,1,1,22541,0}|{5,1,2,2625,0}|{5,1,3,56354,3}}</v>
      </c>
      <c r="CL699" t="str">
        <f t="shared" si="129"/>
        <v>{{5,1,1,22541,0}|{5,1,2,2625,0}|{5,1,3,56354,3}}</v>
      </c>
      <c r="CP699" t="str">
        <f t="shared" si="130"/>
        <v>{{5,1,1,22541,0}|{5,1,2,2625,0}|{5,1,3,56354,3}}</v>
      </c>
      <c r="CT699" t="str">
        <f t="shared" si="131"/>
        <v>{{5,1,1,22541,0}|{5,1,2,2625,0}|{5,1,3,56354,3}}</v>
      </c>
    </row>
    <row r="700" spans="85:98" x14ac:dyDescent="0.15">
      <c r="CG700">
        <v>93</v>
      </c>
      <c r="CH700" t="str">
        <f t="shared" si="128"/>
        <v>{{5,1,1,117218,0}|{5,1,2,168000,0}|{5,1,3,3606716,3}}</v>
      </c>
      <c r="CL700" t="str">
        <f t="shared" si="129"/>
        <v>{{5,1,1,117218,0}|{5,1,2,168000,0}|{5,1,3,3606716,3}}</v>
      </c>
      <c r="CP700" t="str">
        <f t="shared" si="130"/>
        <v>{{5,1,1,117218,0}|{5,1,2,168000,0}|{5,1,3,3606716,3}}</v>
      </c>
      <c r="CT700" t="str">
        <f t="shared" si="131"/>
        <v>{{5,1,1,117218,0}|{5,1,2,168000,0}|{5,1,3,3606716,3}}</v>
      </c>
    </row>
    <row r="701" spans="85:98" x14ac:dyDescent="0.15">
      <c r="CG701">
        <v>94</v>
      </c>
      <c r="CH701" t="str">
        <f t="shared" si="128"/>
        <v>{{5,1,1,252470,0}|{5,1,2,315000,0}|{5,1,3,6762593,3}}</v>
      </c>
      <c r="CL701" t="str">
        <f t="shared" si="129"/>
        <v>{{5,1,1,252470,0}|{5,1,2,315000,0}|{5,1,3,6762593,3}}</v>
      </c>
      <c r="CP701" t="str">
        <f t="shared" si="130"/>
        <v>{{5,1,1,252470,0}|{5,1,2,315000,0}|{5,1,3,6762593,3}}</v>
      </c>
      <c r="CT701" t="str">
        <f t="shared" si="131"/>
        <v>{{5,1,1,252470,0}|{5,1,2,315000,0}|{5,1,3,6762593,3}}</v>
      </c>
    </row>
    <row r="702" spans="85:98" x14ac:dyDescent="0.15">
      <c r="CG702">
        <v>95</v>
      </c>
      <c r="CH702" t="str">
        <f t="shared" si="128"/>
        <v>{{5,1,1,374196,0}|{5,1,2,421050,0}|{5,1,3,9039333,3}}</v>
      </c>
      <c r="CL702" t="str">
        <f t="shared" si="129"/>
        <v>{{5,1,1,374196,0}|{5,1,2,421050,0}|{5,1,3,9039333,3}}</v>
      </c>
      <c r="CP702" t="str">
        <f t="shared" si="130"/>
        <v>{{5,1,1,374196,0}|{5,1,2,421050,0}|{5,1,3,9039333,3}}</v>
      </c>
      <c r="CT702" t="str">
        <f t="shared" si="131"/>
        <v>{{5,1,1,374196,0}|{5,1,2,421050,0}|{5,1,3,9039333,3}}</v>
      </c>
    </row>
    <row r="703" spans="85:98" x14ac:dyDescent="0.15">
      <c r="CG703">
        <v>96</v>
      </c>
      <c r="CH703" t="str">
        <f t="shared" si="128"/>
        <v>{{5,1,1,45083,0}|{5,1,2,8400,0}|{5,1,3,180335,3}}</v>
      </c>
      <c r="CL703" t="str">
        <f t="shared" si="129"/>
        <v>{{5,1,1,45083,0}|{5,1,2,8400,0}|{5,1,3,180335,3}}</v>
      </c>
      <c r="CP703" t="str">
        <f t="shared" si="130"/>
        <v>{{5,1,1,45083,0}|{5,1,2,8400,0}|{5,1,3,180335,3}}</v>
      </c>
      <c r="CT703" t="str">
        <f t="shared" si="131"/>
        <v>{{5,1,1,45083,0}|{5,1,2,8400,0}|{5,1,3,180335,3}}</v>
      </c>
    </row>
    <row r="704" spans="85:98" x14ac:dyDescent="0.15">
      <c r="CG704">
        <v>97</v>
      </c>
      <c r="CH704" t="str">
        <f t="shared" si="128"/>
        <v>{{5,1,1,40575,0}|{5,1,2,8400,0}|{5,1,3,180335,3}}</v>
      </c>
      <c r="CL704" t="str">
        <f t="shared" si="129"/>
        <v>{{5,1,1,40575,0}|{5,1,2,8400,0}|{5,1,3,180335,3}}</v>
      </c>
      <c r="CP704" t="str">
        <f t="shared" si="130"/>
        <v>{{5,1,1,40575,0}|{5,1,2,8400,0}|{5,1,3,180335,3}}</v>
      </c>
      <c r="CT704" t="str">
        <f t="shared" si="131"/>
        <v>{{5,1,1,40575,0}|{5,1,2,8400,0}|{5,1,3,180335,3}}</v>
      </c>
    </row>
    <row r="705" spans="85:98" x14ac:dyDescent="0.15">
      <c r="CG705">
        <v>98</v>
      </c>
      <c r="CH705" t="str">
        <f t="shared" si="128"/>
        <v>{{5,1,1,84156,0}|{5,1,2,12600,0}|{5,1,3,270503,3}}</v>
      </c>
      <c r="CL705" t="str">
        <f t="shared" si="129"/>
        <v>{{5,1,1,84156,0}|{5,1,2,12600,0}|{5,1,3,270503,3}}</v>
      </c>
      <c r="CP705" t="str">
        <f t="shared" si="130"/>
        <v>{{5,1,1,84156,0}|{5,1,2,12600,0}|{5,1,3,270503,3}}</v>
      </c>
      <c r="CT705" t="str">
        <f t="shared" si="131"/>
        <v>{{5,1,1,84156,0}|{5,1,2,12600,0}|{5,1,3,270503,3}}</v>
      </c>
    </row>
    <row r="706" spans="85:98" x14ac:dyDescent="0.15">
      <c r="CG706">
        <v>99</v>
      </c>
      <c r="CH706" t="str">
        <f t="shared" si="128"/>
        <v>{{5,1,1,165307,0}|{5,1,2,21000,0}|{5,1,3,450839,3}}</v>
      </c>
      <c r="CL706" t="str">
        <f t="shared" si="129"/>
        <v>{{5,1,1,165307,0}|{5,1,2,21000,0}|{5,1,3,450839,3}}</v>
      </c>
      <c r="CP706" t="str">
        <f t="shared" si="130"/>
        <v>{{5,1,1,165307,0}|{5,1,2,21000,0}|{5,1,3,450839,3}}</v>
      </c>
      <c r="CT706" t="str">
        <f t="shared" si="131"/>
        <v>{{5,1,1,165307,0}|{5,1,2,21000,0}|{5,1,3,450839,3}}</v>
      </c>
    </row>
    <row r="707" spans="85:98" x14ac:dyDescent="0.15">
      <c r="CG707">
        <v>100</v>
      </c>
      <c r="CH707" t="str">
        <f t="shared" si="128"/>
        <v>{{5,1,1,192358,0}|{5,1,2,123200,0}|{5,1,3,2644925,3}}</v>
      </c>
      <c r="CL707" t="str">
        <f t="shared" si="129"/>
        <v>{{5,1,1,192358,0}|{5,1,2,123200,0}|{5,1,3,2644925,3}}</v>
      </c>
      <c r="CP707" t="str">
        <f t="shared" si="130"/>
        <v>{{5,1,1,192358,0}|{5,1,2,123200,0}|{5,1,3,2644925,3}}</v>
      </c>
      <c r="CT707" t="str">
        <f t="shared" si="131"/>
        <v>{{5,1,1,192358,0}|{5,1,2,123200,0}|{5,1,3,2644925,3}}</v>
      </c>
    </row>
    <row r="708" spans="85:98" x14ac:dyDescent="0.15">
      <c r="CG708">
        <v>101</v>
      </c>
      <c r="CH708" t="str">
        <f t="shared" si="128"/>
        <v>{{5,1,1,288537,0}|{5,1,2,140000,0}|{5,1,3,3005597,3}}</v>
      </c>
      <c r="CL708" t="str">
        <f t="shared" si="129"/>
        <v>{{5,1,1,288537,0}|{5,1,2,140000,0}|{5,1,3,3005597,3}}</v>
      </c>
      <c r="CP708" t="str">
        <f t="shared" si="130"/>
        <v>{{5,1,1,288537,0}|{5,1,2,140000,0}|{5,1,3,3005597,3}}</v>
      </c>
      <c r="CT708" t="str">
        <f t="shared" si="131"/>
        <v>{{5,1,1,288537,0}|{5,1,2,140000,0}|{5,1,3,3005597,3}}</v>
      </c>
    </row>
    <row r="709" spans="85:98" x14ac:dyDescent="0.15">
      <c r="CG709">
        <v>102</v>
      </c>
      <c r="CH709" t="str">
        <f t="shared" si="128"/>
        <v>{{5,1,1,673253,0}|{5,1,2,896000,0}|{5,1,3,19235820,3}}</v>
      </c>
      <c r="CL709" t="str">
        <f t="shared" si="129"/>
        <v>{{5,1,1,673253,0}|{5,1,2,896000,0}|{5,1,3,19235820,3}}</v>
      </c>
      <c r="CP709" t="str">
        <f t="shared" si="130"/>
        <v>{{5,1,1,673253,0}|{5,1,2,896000,0}|{5,1,3,19235820,3}}</v>
      </c>
      <c r="CT709" t="str">
        <f t="shared" si="131"/>
        <v>{{5,1,1,673253,0}|{5,1,2,896000,0}|{5,1,3,19235820,3}}</v>
      </c>
    </row>
    <row r="710" spans="85:98" x14ac:dyDescent="0.15">
      <c r="CG710">
        <v>103</v>
      </c>
      <c r="CH710" t="str">
        <f t="shared" si="128"/>
        <v>{{5,1,1,769432,0}|{5,1,2,1120000,0}|{5,1,3,24044776,3}}</v>
      </c>
      <c r="CL710" t="str">
        <f t="shared" si="129"/>
        <v>{{5,1,1,769432,0}|{5,1,2,1120000,0}|{5,1,3,24044776,3}}</v>
      </c>
      <c r="CP710" t="str">
        <f t="shared" si="130"/>
        <v>{{5,1,1,769432,0}|{5,1,2,1120000,0}|{5,1,3,24044776,3}}</v>
      </c>
      <c r="CT710" t="str">
        <f t="shared" si="131"/>
        <v>{{5,1,1,769432,0}|{5,1,2,1120000,0}|{5,1,3,24044776,3}}</v>
      </c>
    </row>
    <row r="711" spans="85:98" x14ac:dyDescent="0.15">
      <c r="CG711">
        <v>104</v>
      </c>
      <c r="CH711" t="str">
        <f t="shared" si="128"/>
        <v>{{5,1,1,631175,0}|{5,1,2,1050000,0}|{5,1,3,22541977,3}}</v>
      </c>
      <c r="CL711" t="str">
        <f t="shared" si="129"/>
        <v>{{5,1,1,631175,0}|{5,1,2,1050000,0}|{5,1,3,22541977,3}}</v>
      </c>
      <c r="CP711" t="str">
        <f t="shared" si="130"/>
        <v>{{5,1,1,631175,0}|{5,1,2,1050000,0}|{5,1,3,22541977,3}}</v>
      </c>
      <c r="CT711" t="str">
        <f t="shared" si="131"/>
        <v>{{5,1,1,631175,0}|{5,1,2,1050000,0}|{5,1,3,22541977,3}}</v>
      </c>
    </row>
    <row r="712" spans="85:98" x14ac:dyDescent="0.15">
      <c r="CG712">
        <v>105</v>
      </c>
      <c r="CH712" t="str">
        <f t="shared" si="128"/>
        <v>{{5,1,1,1082014,0}|{5,1,2,1260000,0}|{5,1,3,27050373,3}}</v>
      </c>
      <c r="CL712" t="str">
        <f t="shared" si="129"/>
        <v>{{5,1,1,1082014,0}|{5,1,2,1260000,0}|{5,1,3,27050373,3}}</v>
      </c>
      <c r="CP712" t="str">
        <f t="shared" si="130"/>
        <v>{{5,1,1,1082014,0}|{5,1,2,1260000,0}|{5,1,3,27050373,3}}</v>
      </c>
      <c r="CT712" t="str">
        <f t="shared" si="131"/>
        <v>{{5,1,1,1082014,0}|{5,1,2,1260000,0}|{5,1,3,27050373,3}}</v>
      </c>
    </row>
    <row r="713" spans="85:98" x14ac:dyDescent="0.15">
      <c r="CG713">
        <v>106</v>
      </c>
      <c r="CH713" t="str">
        <f t="shared" si="128"/>
        <v>{{5,1,1,1262350,0}|{5,1,2,1344000,0}|{5,1,3,28853731,3}}</v>
      </c>
      <c r="CL713" t="str">
        <f t="shared" si="129"/>
        <v>{{5,1,1,1262350,0}|{5,1,2,1344000,0}|{5,1,3,28853731,3}}</v>
      </c>
      <c r="CP713" t="str">
        <f t="shared" si="130"/>
        <v>{{5,1,1,1262350,0}|{5,1,2,1344000,0}|{5,1,3,28853731,3}}</v>
      </c>
      <c r="CT713" t="str">
        <f t="shared" si="131"/>
        <v>{{5,1,1,1262350,0}|{5,1,2,1344000,0}|{5,1,3,28853731,3}}</v>
      </c>
    </row>
    <row r="714" spans="85:98" x14ac:dyDescent="0.15">
      <c r="CG714">
        <v>107</v>
      </c>
      <c r="CH714" t="str">
        <f t="shared" si="128"/>
        <v>{{5,1,1,57106,0}|{5,1,2,13300,0}|{5,1,3,285531,3}}</v>
      </c>
      <c r="CL714" t="str">
        <f t="shared" si="129"/>
        <v>{{5,1,1,57106,0}|{5,1,2,13300,0}|{5,1,3,285531,3}}</v>
      </c>
      <c r="CP714" t="str">
        <f t="shared" si="130"/>
        <v>{{5,1,1,57106,0}|{5,1,2,13300,0}|{5,1,3,285531,3}}</v>
      </c>
      <c r="CT714" t="str">
        <f t="shared" si="131"/>
        <v>{{5,1,1,57106,0}|{5,1,2,13300,0}|{5,1,3,285531,3}}</v>
      </c>
    </row>
    <row r="715" spans="85:98" x14ac:dyDescent="0.15">
      <c r="CG715">
        <v>108</v>
      </c>
      <c r="CH715" t="str">
        <f t="shared" si="128"/>
        <v>{{5,1,1,88665,0}|{5,1,2,15750,0}|{5,1,3,338129,3}}</v>
      </c>
      <c r="CL715" t="str">
        <f t="shared" si="129"/>
        <v>{{5,1,1,88665,0}|{5,1,2,15750,0}|{5,1,3,338129,3}}</v>
      </c>
      <c r="CP715" t="str">
        <f t="shared" si="130"/>
        <v>{{5,1,1,88665,0}|{5,1,2,15750,0}|{5,1,3,338129,3}}</v>
      </c>
      <c r="CT715" t="str">
        <f t="shared" si="131"/>
        <v>{{5,1,1,88665,0}|{5,1,2,15750,0}|{5,1,3,338129,3}}</v>
      </c>
    </row>
    <row r="716" spans="85:98" x14ac:dyDescent="0.15">
      <c r="CG716">
        <v>109</v>
      </c>
      <c r="CH716" t="str">
        <f t="shared" si="128"/>
        <v>{{5,1,1,177330,0}|{5,1,2,27300,0}|{5,1,3,586091,3}}</v>
      </c>
      <c r="CL716" t="str">
        <f t="shared" si="129"/>
        <v>{{5,1,1,177330,0}|{5,1,2,27300,0}|{5,1,3,586091,3}}</v>
      </c>
      <c r="CP716" t="str">
        <f t="shared" si="130"/>
        <v>{{5,1,1,177330,0}|{5,1,2,27300,0}|{5,1,3,586091,3}}</v>
      </c>
      <c r="CT716" t="str">
        <f t="shared" si="131"/>
        <v>{{5,1,1,177330,0}|{5,1,2,27300,0}|{5,1,3,586091,3}}</v>
      </c>
    </row>
    <row r="717" spans="85:98" x14ac:dyDescent="0.15">
      <c r="CG717">
        <v>110</v>
      </c>
      <c r="CH717" t="str">
        <f t="shared" si="128"/>
        <v>{{5,1,1,209189,0}|{5,1,2,166320,0}|{5,1,3,3570649,3}}</v>
      </c>
      <c r="CL717" t="str">
        <f t="shared" si="129"/>
        <v>{{5,1,1,209189,0}|{5,1,2,166320,0}|{5,1,3,3570649,3}}</v>
      </c>
      <c r="CP717" t="str">
        <f t="shared" si="130"/>
        <v>{{5,1,1,209189,0}|{5,1,2,166320,0}|{5,1,3,3570649,3}}</v>
      </c>
      <c r="CT717" t="str">
        <f t="shared" si="131"/>
        <v>{{5,1,1,209189,0}|{5,1,2,166320,0}|{5,1,3,3570649,3}}</v>
      </c>
    </row>
    <row r="718" spans="85:98" x14ac:dyDescent="0.15">
      <c r="CG718">
        <v>111</v>
      </c>
      <c r="CH718" t="str">
        <f t="shared" si="128"/>
        <v>{{5,1,1,317391,0}|{5,1,2,196000,0}|{5,1,3,4207835,3}}</v>
      </c>
      <c r="CL718" t="str">
        <f t="shared" si="129"/>
        <v>{{5,1,1,317391,0}|{5,1,2,196000,0}|{5,1,3,4207835,3}}</v>
      </c>
      <c r="CP718" t="str">
        <f t="shared" si="130"/>
        <v>{{5,1,1,317391,0}|{5,1,2,196000,0}|{5,1,3,4207835,3}}</v>
      </c>
      <c r="CT718" t="str">
        <f t="shared" si="131"/>
        <v>{{5,1,1,317391,0}|{5,1,2,196000,0}|{5,1,3,4207835,3}}</v>
      </c>
    </row>
    <row r="719" spans="85:98" x14ac:dyDescent="0.15">
      <c r="CG719">
        <v>112</v>
      </c>
      <c r="CH719" t="str">
        <f t="shared" si="128"/>
        <v>{{5,1,1,746590,0}|{5,1,2,1299200,0}|{5,1,3,27891940,3}}</v>
      </c>
      <c r="CL719" t="str">
        <f t="shared" si="129"/>
        <v>{{5,1,1,746590,0}|{5,1,2,1299200,0}|{5,1,3,27891940,3}}</v>
      </c>
      <c r="CP719" t="str">
        <f t="shared" si="130"/>
        <v>{{5,1,1,746590,0}|{5,1,2,1299200,0}|{5,1,3,27891940,3}}</v>
      </c>
      <c r="CT719" t="str">
        <f t="shared" si="131"/>
        <v>{{5,1,1,746590,0}|{5,1,2,1299200,0}|{5,1,3,27891940,3}}</v>
      </c>
    </row>
    <row r="720" spans="85:98" x14ac:dyDescent="0.15">
      <c r="CG720">
        <v>113</v>
      </c>
      <c r="CH720" t="str">
        <f t="shared" si="128"/>
        <v>{{5,1,1,860802,0}|{5,1,2,1680000,0}|{5,1,3,36067164,3}}</v>
      </c>
      <c r="CL720" t="str">
        <f t="shared" si="129"/>
        <v>{{5,1,1,860802,0}|{5,1,2,1680000,0}|{5,1,3,36067164,3}}</v>
      </c>
      <c r="CP720" t="str">
        <f t="shared" si="130"/>
        <v>{{5,1,1,860802,0}|{5,1,2,1680000,0}|{5,1,3,36067164,3}}</v>
      </c>
      <c r="CT720" t="str">
        <f t="shared" si="131"/>
        <v>{{5,1,1,860802,0}|{5,1,2,1680000,0}|{5,1,3,36067164,3}}</v>
      </c>
    </row>
    <row r="721" spans="85:98" x14ac:dyDescent="0.15">
      <c r="CG721">
        <v>114</v>
      </c>
      <c r="CH721" t="str">
        <f t="shared" si="128"/>
        <v>{{5,1,1,713228,0}|{5,1,2,1627500,0}|{5,1,3,34940065,3}}</v>
      </c>
      <c r="CL721" t="str">
        <f t="shared" si="129"/>
        <v>{{5,1,1,713228,0}|{5,1,2,1627500,0}|{5,1,3,34940065,3}}</v>
      </c>
      <c r="CP721" t="str">
        <f t="shared" si="130"/>
        <v>{{5,1,1,713228,0}|{5,1,2,1627500,0}|{5,1,3,34940065,3}}</v>
      </c>
      <c r="CT721" t="str">
        <f t="shared" si="131"/>
        <v>{{5,1,1,713228,0}|{5,1,2,1627500,0}|{5,1,3,34940065,3}}</v>
      </c>
    </row>
    <row r="722" spans="85:98" x14ac:dyDescent="0.15">
      <c r="CG722">
        <v>115</v>
      </c>
      <c r="CH722" t="str">
        <f t="shared" si="128"/>
        <v>{{5,1,1,1233497,0}|{5,1,2,2016000,0}|{5,1,3,43280597,3}}</v>
      </c>
      <c r="CL722" t="str">
        <f t="shared" si="129"/>
        <v>{{5,1,1,1233497,0}|{5,1,2,2016000,0}|{5,1,3,43280597,3}}</v>
      </c>
      <c r="CP722" t="str">
        <f t="shared" si="130"/>
        <v>{{5,1,1,1233497,0}|{5,1,2,2016000,0}|{5,1,3,43280597,3}}</v>
      </c>
      <c r="CT722" t="str">
        <f t="shared" si="131"/>
        <v>{{5,1,1,1233497,0}|{5,1,2,2016000,0}|{5,1,3,43280597,3}}</v>
      </c>
    </row>
    <row r="723" spans="85:98" x14ac:dyDescent="0.15">
      <c r="CG723">
        <v>116</v>
      </c>
      <c r="CH723" t="str">
        <f t="shared" si="128"/>
        <v>{{5,1,1,14426,0}|{5,1,2,2100,0}|{5,1,3,45083,3}}</v>
      </c>
      <c r="CL723" t="str">
        <f t="shared" si="129"/>
        <v>{{5,1,1,14426,0}|{5,1,2,2100,0}|{5,1,3,45083,3}}</v>
      </c>
      <c r="CP723" t="str">
        <f t="shared" si="130"/>
        <v>{{5,1,1,14426,0}|{5,1,2,2100,0}|{5,1,3,45083,3}}</v>
      </c>
      <c r="CT723" t="str">
        <f t="shared" si="131"/>
        <v>{{5,1,1,14426,0}|{5,1,2,2100,0}|{5,1,3,45083,3}}</v>
      </c>
    </row>
    <row r="724" spans="85:98" x14ac:dyDescent="0.15">
      <c r="CG724">
        <v>117</v>
      </c>
      <c r="CH724" t="str">
        <f t="shared" si="128"/>
        <v>{{5,1,1,117218,0}|{5,1,2,168000,0}|{5,1,3,3606716,3}}</v>
      </c>
      <c r="CL724" t="str">
        <f t="shared" si="129"/>
        <v>{{5,1,1,117218,0}|{5,1,2,168000,0}|{5,1,3,3606716,3}}</v>
      </c>
      <c r="CP724" t="str">
        <f t="shared" si="130"/>
        <v>{{5,1,1,117218,0}|{5,1,2,168000,0}|{5,1,3,3606716,3}}</v>
      </c>
      <c r="CT724" t="str">
        <f t="shared" si="131"/>
        <v>{{5,1,1,117218,0}|{5,1,2,168000,0}|{5,1,3,3606716,3}}</v>
      </c>
    </row>
    <row r="725" spans="85:98" x14ac:dyDescent="0.15">
      <c r="CG725">
        <v>118</v>
      </c>
      <c r="CH725" t="str">
        <f t="shared" si="128"/>
        <v>{{5,1,1,139760,0}|{5,1,2,190050,0}|{5,1,3,4080097,3}}</v>
      </c>
      <c r="CL725" t="str">
        <f t="shared" si="129"/>
        <v>{{5,1,1,139760,0}|{5,1,2,190050,0}|{5,1,3,4080097,3}}</v>
      </c>
      <c r="CP725" t="str">
        <f t="shared" si="130"/>
        <v>{{5,1,1,139760,0}|{5,1,2,190050,0}|{5,1,3,4080097,3}}</v>
      </c>
      <c r="CT725" t="str">
        <f t="shared" si="131"/>
        <v>{{5,1,1,139760,0}|{5,1,2,190050,0}|{5,1,3,4080097,3}}</v>
      </c>
    </row>
    <row r="726" spans="85:98" x14ac:dyDescent="0.15">
      <c r="CG726">
        <v>119</v>
      </c>
      <c r="CH726" t="str">
        <f t="shared" si="128"/>
        <v>{{5,1,1,229928,0}|{5,1,2,298200,0}|{5,1,3,6401921,3}}</v>
      </c>
      <c r="CL726" t="str">
        <f t="shared" si="129"/>
        <v>{{5,1,1,229928,0}|{5,1,2,298200,0}|{5,1,3,6401921,3}}</v>
      </c>
      <c r="CP726" t="str">
        <f t="shared" si="130"/>
        <v>{{5,1,1,229928,0}|{5,1,2,298200,0}|{5,1,3,6401921,3}}</v>
      </c>
      <c r="CT726" t="str">
        <f t="shared" si="131"/>
        <v>{{5,1,1,229928,0}|{5,1,2,298200,0}|{5,1,3,6401921,3}}</v>
      </c>
    </row>
    <row r="727" spans="85:98" x14ac:dyDescent="0.15">
      <c r="CG727">
        <v>120</v>
      </c>
      <c r="CH727" t="str">
        <f t="shared" si="128"/>
        <v>{{5,1,1,365180,0}|{5,1,2,401100,0}|{5,1,3,8611035,3}}</v>
      </c>
      <c r="CL727" t="str">
        <f t="shared" si="129"/>
        <v>{{5,1,1,365180,0}|{5,1,2,401100,0}|{5,1,3,8611035,3}}</v>
      </c>
      <c r="CP727" t="str">
        <f t="shared" si="130"/>
        <v>{{5,1,1,365180,0}|{5,1,2,401100,0}|{5,1,3,8611035,3}}</v>
      </c>
      <c r="CT727" t="str">
        <f t="shared" si="131"/>
        <v>{{5,1,1,365180,0}|{5,1,2,401100,0}|{5,1,3,8611035,3}}</v>
      </c>
    </row>
    <row r="728" spans="85:98" x14ac:dyDescent="0.15">
      <c r="CG728">
        <v>121</v>
      </c>
      <c r="CH728" t="str">
        <f t="shared" si="128"/>
        <v>{{5,1,1,30055,0}|{5,1,2,11200,0}|{5,1,3,240447,3}}</v>
      </c>
      <c r="CL728" t="str">
        <f t="shared" si="129"/>
        <v>{{5,1,1,30055,0}|{5,1,2,11200,0}|{5,1,3,240447,3}}</v>
      </c>
      <c r="CP728" t="str">
        <f t="shared" si="130"/>
        <v>{{5,1,1,30055,0}|{5,1,2,11200,0}|{5,1,3,240447,3}}</v>
      </c>
      <c r="CT728" t="str">
        <f t="shared" si="131"/>
        <v>{{5,1,1,30055,0}|{5,1,2,11200,0}|{5,1,3,240447,3}}</v>
      </c>
    </row>
    <row r="729" spans="85:98" x14ac:dyDescent="0.15">
      <c r="CG729">
        <v>122</v>
      </c>
      <c r="CH729" t="str">
        <f t="shared" si="128"/>
        <v>{{5,1,1,39072,0}|{5,1,2,11200,0}|{5,1,3,240447,3}}</v>
      </c>
      <c r="CL729" t="str">
        <f t="shared" si="129"/>
        <v>{{5,1,1,39072,0}|{5,1,2,11200,0}|{5,1,3,240447,3}}</v>
      </c>
      <c r="CP729" t="str">
        <f t="shared" si="130"/>
        <v>{{5,1,1,39072,0}|{5,1,2,11200,0}|{5,1,3,240447,3}}</v>
      </c>
      <c r="CT729" t="str">
        <f t="shared" si="131"/>
        <v>{{5,1,1,39072,0}|{5,1,2,11200,0}|{5,1,3,240447,3}}</v>
      </c>
    </row>
    <row r="730" spans="85:98" x14ac:dyDescent="0.15">
      <c r="CG730">
        <v>123</v>
      </c>
      <c r="CH730" t="str">
        <f t="shared" si="128"/>
        <v>{{5,1,1,168313,0}|{5,1,2,25200,0}|{5,1,3,541007,3}}</v>
      </c>
      <c r="CL730" t="str">
        <f t="shared" si="129"/>
        <v>{{5,1,1,168313,0}|{5,1,2,25200,0}|{5,1,3,541007,3}}</v>
      </c>
      <c r="CP730" t="str">
        <f t="shared" si="130"/>
        <v>{{5,1,1,168313,0}|{5,1,2,25200,0}|{5,1,3,541007,3}}</v>
      </c>
      <c r="CT730" t="str">
        <f t="shared" si="131"/>
        <v>{{5,1,1,168313,0}|{5,1,2,25200,0}|{5,1,3,541007,3}}</v>
      </c>
    </row>
    <row r="731" spans="85:98" x14ac:dyDescent="0.15">
      <c r="CG731">
        <v>124</v>
      </c>
      <c r="CH731" t="str">
        <f t="shared" si="128"/>
        <v>{{5,1,1,330615,0}|{5,1,2,42000,0}|{5,1,3,901679,3}}</v>
      </c>
      <c r="CL731" t="str">
        <f t="shared" si="129"/>
        <v>{{5,1,1,330615,0}|{5,1,2,42000,0}|{5,1,3,901679,3}}</v>
      </c>
      <c r="CP731" t="str">
        <f t="shared" si="130"/>
        <v>{{5,1,1,330615,0}|{5,1,2,42000,0}|{5,1,3,901679,3}}</v>
      </c>
      <c r="CT731" t="str">
        <f t="shared" si="131"/>
        <v>{{5,1,1,330615,0}|{5,1,2,42000,0}|{5,1,3,901679,3}}</v>
      </c>
    </row>
    <row r="732" spans="85:98" x14ac:dyDescent="0.15">
      <c r="CG732">
        <v>125</v>
      </c>
      <c r="CH732" t="str">
        <f t="shared" si="128"/>
        <v>{{5,1,1,384716,0}|{5,1,2,246400,0}|{5,1,3,5289850,3}}</v>
      </c>
      <c r="CL732" t="str">
        <f t="shared" si="129"/>
        <v>{{5,1,1,384716,0}|{5,1,2,246400,0}|{5,1,3,5289850,3}}</v>
      </c>
      <c r="CP732" t="str">
        <f t="shared" si="130"/>
        <v>{{5,1,1,384716,0}|{5,1,2,246400,0}|{5,1,3,5289850,3}}</v>
      </c>
      <c r="CT732" t="str">
        <f t="shared" si="131"/>
        <v>{{5,1,1,384716,0}|{5,1,2,246400,0}|{5,1,3,5289850,3}}</v>
      </c>
    </row>
    <row r="733" spans="85:98" x14ac:dyDescent="0.15">
      <c r="CG733">
        <v>126</v>
      </c>
      <c r="CH733" t="str">
        <f t="shared" si="128"/>
        <v>{{5,1,1,577074,0}|{5,1,2,280000,0}|{5,1,3,6011194,3}}</v>
      </c>
      <c r="CL733" t="str">
        <f t="shared" si="129"/>
        <v>{{5,1,1,577074,0}|{5,1,2,280000,0}|{5,1,3,6011194,3}}</v>
      </c>
      <c r="CP733" t="str">
        <f t="shared" si="130"/>
        <v>{{5,1,1,577074,0}|{5,1,2,280000,0}|{5,1,3,6011194,3}}</v>
      </c>
      <c r="CT733" t="str">
        <f t="shared" si="131"/>
        <v>{{5,1,1,577074,0}|{5,1,2,280000,0}|{5,1,3,6011194,3}}</v>
      </c>
    </row>
    <row r="734" spans="85:98" x14ac:dyDescent="0.15">
      <c r="CG734">
        <v>127</v>
      </c>
      <c r="CH734" t="str">
        <f t="shared" si="128"/>
        <v>{{5,1,1,1346507,0}|{5,1,2,1792000,0}|{5,1,3,38471641,3}}</v>
      </c>
      <c r="CL734" t="str">
        <f t="shared" si="129"/>
        <v>{{5,1,1,1346507,0}|{5,1,2,1792000,0}|{5,1,3,38471641,3}}</v>
      </c>
      <c r="CP734" t="str">
        <f t="shared" si="130"/>
        <v>{{5,1,1,1346507,0}|{5,1,2,1792000,0}|{5,1,3,38471641,3}}</v>
      </c>
      <c r="CT734" t="str">
        <f t="shared" si="131"/>
        <v>{{5,1,1,1346507,0}|{5,1,2,1792000,0}|{5,1,3,38471641,3}}</v>
      </c>
    </row>
    <row r="735" spans="85:98" x14ac:dyDescent="0.15">
      <c r="CG735">
        <v>128</v>
      </c>
      <c r="CH735" t="str">
        <f t="shared" si="128"/>
        <v>{{5,1,1,1538865,0}|{5,1,2,2240000,0}|{5,1,3,48089552,3}}</v>
      </c>
      <c r="CL735" t="str">
        <f t="shared" si="129"/>
        <v>{{5,1,1,1538865,0}|{5,1,2,2240000,0}|{5,1,3,48089552,3}}</v>
      </c>
      <c r="CP735" t="str">
        <f t="shared" si="130"/>
        <v>{{5,1,1,1538865,0}|{5,1,2,2240000,0}|{5,1,3,48089552,3}}</v>
      </c>
      <c r="CT735" t="str">
        <f t="shared" si="131"/>
        <v>{{5,1,1,1538865,0}|{5,1,2,2240000,0}|{5,1,3,48089552,3}}</v>
      </c>
    </row>
    <row r="736" spans="85:98" x14ac:dyDescent="0.15">
      <c r="CG736">
        <v>129</v>
      </c>
      <c r="CH736" t="str">
        <f t="shared" si="128"/>
        <v>{{5,1,1,1472742,0}|{5,1,2,2450000,0}|{5,1,3,52597947,3}}</v>
      </c>
      <c r="CL736" t="str">
        <f t="shared" si="129"/>
        <v>{{5,1,1,1472742,0}|{5,1,2,2450000,0}|{5,1,3,52597947,3}}</v>
      </c>
      <c r="CP736" t="str">
        <f t="shared" si="130"/>
        <v>{{5,1,1,1472742,0}|{5,1,2,2450000,0}|{5,1,3,52597947,3}}</v>
      </c>
      <c r="CT736" t="str">
        <f t="shared" si="131"/>
        <v>{{5,1,1,1472742,0}|{5,1,2,2450000,0}|{5,1,3,52597947,3}}</v>
      </c>
    </row>
    <row r="737" spans="85:98" x14ac:dyDescent="0.15">
      <c r="CG737">
        <v>130</v>
      </c>
      <c r="CH737" t="str">
        <f t="shared" ref="CH737:CH800" si="132">CH136&amp;CI136&amp;CJ136</f>
        <v>{{5,1,1,2164029,0}|{5,1,2,2520000,0}|{5,1,3,54100746,3}}</v>
      </c>
      <c r="CL737" t="str">
        <f t="shared" si="129"/>
        <v>{{5,1,1,2164029,0}|{5,1,2,2520000,0}|{5,1,3,54100746,3}}</v>
      </c>
      <c r="CP737" t="str">
        <f t="shared" si="130"/>
        <v>{{5,1,1,2164029,0}|{5,1,2,2520000,0}|{5,1,3,54100746,3}}</v>
      </c>
      <c r="CT737" t="str">
        <f t="shared" si="131"/>
        <v>{{5,1,1,2164029,0}|{5,1,2,2520000,0}|{5,1,3,54100746,3}}</v>
      </c>
    </row>
    <row r="738" spans="85:98" x14ac:dyDescent="0.15">
      <c r="CG738">
        <v>131</v>
      </c>
      <c r="CH738" t="str">
        <f t="shared" si="132"/>
        <v>{{5,1,1,2524701,0}|{5,1,2,2688000,0}|{5,1,3,57707462,3}}</v>
      </c>
      <c r="CL738" t="str">
        <f t="shared" si="129"/>
        <v>{{5,1,1,2524701,0}|{5,1,2,2688000,0}|{5,1,3,57707462,3}}</v>
      </c>
      <c r="CP738" t="str">
        <f t="shared" si="130"/>
        <v>{{5,1,1,2524701,0}|{5,1,2,2688000,0}|{5,1,3,57707462,3}}</v>
      </c>
      <c r="CT738" t="str">
        <f t="shared" si="131"/>
        <v>{{5,1,1,2524701,0}|{5,1,2,2688000,0}|{5,1,3,57707462,3}}</v>
      </c>
    </row>
    <row r="739" spans="85:98" x14ac:dyDescent="0.15">
      <c r="CG739">
        <v>132</v>
      </c>
      <c r="CH739" t="str">
        <f t="shared" si="132"/>
        <v>{{5,1,1,114212,0}|{5,1,2,26600,0}|{5,1,3,571063,3}}</v>
      </c>
      <c r="CL739" t="str">
        <f t="shared" si="129"/>
        <v>{{5,1,1,114212,0}|{5,1,2,26600,0}|{5,1,3,571063,3}}</v>
      </c>
      <c r="CP739" t="str">
        <f t="shared" si="130"/>
        <v>{{5,1,1,114212,0}|{5,1,2,26600,0}|{5,1,3,571063,3}}</v>
      </c>
      <c r="CT739" t="str">
        <f t="shared" si="131"/>
        <v>{{5,1,1,114212,0}|{5,1,2,26600,0}|{5,1,3,571063,3}}</v>
      </c>
    </row>
    <row r="740" spans="85:98" x14ac:dyDescent="0.15">
      <c r="CG740">
        <v>133</v>
      </c>
      <c r="CH740" t="str">
        <f t="shared" si="132"/>
        <v>{{5,1,1,177330,0}|{5,1,2,31500,0}|{5,1,3,676259,3}}</v>
      </c>
      <c r="CL740" t="str">
        <f t="shared" si="129"/>
        <v>{{5,1,1,177330,0}|{5,1,2,31500,0}|{5,1,3,676259,3}}</v>
      </c>
      <c r="CP740" t="str">
        <f t="shared" si="130"/>
        <v>{{5,1,1,177330,0}|{5,1,2,31500,0}|{5,1,3,676259,3}}</v>
      </c>
      <c r="CT740" t="str">
        <f t="shared" si="131"/>
        <v>{{5,1,1,177330,0}|{5,1,2,31500,0}|{5,1,3,676259,3}}</v>
      </c>
    </row>
    <row r="741" spans="85:98" x14ac:dyDescent="0.15">
      <c r="CG741">
        <v>134</v>
      </c>
      <c r="CH741" t="str">
        <f t="shared" si="132"/>
        <v>{{5,1,1,354660,0}|{5,1,2,54600,0}|{5,1,3,1172182,3}}</v>
      </c>
      <c r="CL741" t="str">
        <f t="shared" si="129"/>
        <v>{{5,1,1,354660,0}|{5,1,2,54600,0}|{5,1,3,1172182,3}}</v>
      </c>
      <c r="CP741" t="str">
        <f t="shared" si="130"/>
        <v>{{5,1,1,354660,0}|{5,1,2,54600,0}|{5,1,3,1172182,3}}</v>
      </c>
      <c r="CT741" t="str">
        <f t="shared" si="131"/>
        <v>{{5,1,1,354660,0}|{5,1,2,54600,0}|{5,1,3,1172182,3}}</v>
      </c>
    </row>
    <row r="742" spans="85:98" x14ac:dyDescent="0.15">
      <c r="CG742">
        <v>135</v>
      </c>
      <c r="CH742" t="str">
        <f t="shared" si="132"/>
        <v>{{5,1,1,418379,0}|{5,1,2,332640,0}|{5,1,3,7141298,3}}</v>
      </c>
      <c r="CL742" t="str">
        <f t="shared" si="129"/>
        <v>{{5,1,1,418379,0}|{5,1,2,332640,0}|{5,1,3,7141298,3}}</v>
      </c>
      <c r="CP742" t="str">
        <f t="shared" si="130"/>
        <v>{{5,1,1,418379,0}|{5,1,2,332640,0}|{5,1,3,7141298,3}}</v>
      </c>
      <c r="CT742" t="str">
        <f t="shared" si="131"/>
        <v>{{5,1,1,418379,0}|{5,1,2,332640,0}|{5,1,3,7141298,3}}</v>
      </c>
    </row>
    <row r="743" spans="85:98" x14ac:dyDescent="0.15">
      <c r="CG743">
        <v>136</v>
      </c>
      <c r="CH743" t="str">
        <f t="shared" si="132"/>
        <v>{{5,1,1,634782,0}|{5,1,2,392000,0}|{5,1,3,8415671,3}}</v>
      </c>
      <c r="CL743" t="str">
        <f t="shared" si="129"/>
        <v>{{5,1,1,634782,0}|{5,1,2,392000,0}|{5,1,3,8415671,3}}</v>
      </c>
      <c r="CP743" t="str">
        <f t="shared" si="130"/>
        <v>{{5,1,1,634782,0}|{5,1,2,392000,0}|{5,1,3,8415671,3}}</v>
      </c>
      <c r="CT743" t="str">
        <f t="shared" si="131"/>
        <v>{{5,1,1,634782,0}|{5,1,2,392000,0}|{5,1,3,8415671,3}}</v>
      </c>
    </row>
    <row r="744" spans="85:98" x14ac:dyDescent="0.15">
      <c r="CG744">
        <v>137</v>
      </c>
      <c r="CH744" t="str">
        <f t="shared" si="132"/>
        <v>{{5,1,1,1493180,0}|{5,1,2,2598400,0}|{5,1,3,55783880,3}}</v>
      </c>
      <c r="CL744" t="str">
        <f t="shared" si="129"/>
        <v>{{5,1,1,1493180,0}|{5,1,2,2598400,0}|{5,1,3,55783880,3}}</v>
      </c>
      <c r="CP744" t="str">
        <f t="shared" si="130"/>
        <v>{{5,1,1,1493180,0}|{5,1,2,2598400,0}|{5,1,3,55783880,3}}</v>
      </c>
      <c r="CT744" t="str">
        <f t="shared" si="131"/>
        <v>{{5,1,1,1493180,0}|{5,1,2,2598400,0}|{5,1,3,55783880,3}}</v>
      </c>
    </row>
    <row r="745" spans="85:98" x14ac:dyDescent="0.15">
      <c r="CG745">
        <v>138</v>
      </c>
      <c r="CH745" t="str">
        <f t="shared" si="132"/>
        <v>{{5,1,1,1721605,0}|{5,1,2,3360000,0}|{5,1,3,72134328,3}}</v>
      </c>
      <c r="CL745" t="str">
        <f t="shared" si="129"/>
        <v>{{5,1,1,1721605,0}|{5,1,2,3360000,0}|{5,1,3,72134328,3}}</v>
      </c>
      <c r="CP745" t="str">
        <f t="shared" si="130"/>
        <v>{{5,1,1,1721605,0}|{5,1,2,3360000,0}|{5,1,3,72134328,3}}</v>
      </c>
      <c r="CT745" t="str">
        <f t="shared" si="131"/>
        <v>{{5,1,1,1721605,0}|{5,1,2,3360000,0}|{5,1,3,72134328,3}}</v>
      </c>
    </row>
    <row r="746" spans="85:98" x14ac:dyDescent="0.15">
      <c r="CG746">
        <v>139</v>
      </c>
      <c r="CH746" t="str">
        <f t="shared" si="132"/>
        <v>{{5,1,1,1664199,0}|{5,1,2,3797500,0}|{5,1,3,81526819,3}}</v>
      </c>
      <c r="CL746" t="str">
        <f t="shared" si="129"/>
        <v>{{5,1,1,1664199,0}|{5,1,2,3797500,0}|{5,1,3,81526819,3}}</v>
      </c>
      <c r="CP746" t="str">
        <f t="shared" si="130"/>
        <v>{{5,1,1,1664199,0}|{5,1,2,3797500,0}|{5,1,3,81526819,3}}</v>
      </c>
      <c r="CT746" t="str">
        <f t="shared" si="131"/>
        <v>{{5,1,1,1664199,0}|{5,1,2,3797500,0}|{5,1,3,81526819,3}}</v>
      </c>
    </row>
    <row r="747" spans="85:98" x14ac:dyDescent="0.15">
      <c r="CG747">
        <v>140</v>
      </c>
      <c r="CH747" t="str">
        <f t="shared" si="132"/>
        <v>{{5,1,1,2466994,0}|{5,1,2,4032000,0}|{5,1,3,86561194,3}}</v>
      </c>
      <c r="CL747" t="str">
        <f t="shared" si="129"/>
        <v>{{5,1,1,2466994,0}|{5,1,2,4032000,0}|{5,1,3,86561194,3}}</v>
      </c>
      <c r="CP747" t="str">
        <f t="shared" si="130"/>
        <v>{{5,1,1,2466994,0}|{5,1,2,4032000,0}|{5,1,3,86561194,3}}</v>
      </c>
      <c r="CT747" t="str">
        <f t="shared" si="131"/>
        <v>{{5,1,1,2466994,0}|{5,1,2,4032000,0}|{5,1,3,86561194,3}}</v>
      </c>
    </row>
    <row r="748" spans="85:98" x14ac:dyDescent="0.15">
      <c r="CG748">
        <v>141</v>
      </c>
      <c r="CH748" t="str">
        <f t="shared" si="132"/>
        <v>{{5,1,1,2903406,0}|{5,1,2,4435200,0}|{5,1,3,95217313,3}}</v>
      </c>
      <c r="CL748" t="str">
        <f t="shared" si="129"/>
        <v>{{5,1,1,2903406,0}|{5,1,2,4435200,0}|{5,1,3,95217313,3}}</v>
      </c>
      <c r="CP748" t="str">
        <f t="shared" si="130"/>
        <v>{{5,1,1,2903406,0}|{5,1,2,4435200,0}|{5,1,3,95217313,3}}</v>
      </c>
      <c r="CT748" t="str">
        <f t="shared" si="131"/>
        <v>{{5,1,1,2903406,0}|{5,1,2,4435200,0}|{5,1,3,95217313,3}}</v>
      </c>
    </row>
    <row r="749" spans="85:98" x14ac:dyDescent="0.15">
      <c r="CG749">
        <v>142</v>
      </c>
      <c r="CH749" t="str">
        <f t="shared" si="132"/>
        <v>{{5,1,1,153285,0}|{5,1,2,19600,0}|{5,1,3,420783,3}}</v>
      </c>
      <c r="CL749" t="str">
        <f t="shared" si="129"/>
        <v>{{5,1,1,153285,0}|{5,1,2,19600,0}|{5,1,3,420783,3}}</v>
      </c>
      <c r="CP749" t="str">
        <f t="shared" si="130"/>
        <v>{{5,1,1,153285,0}|{5,1,2,19600,0}|{5,1,3,420783,3}}</v>
      </c>
      <c r="CT749" t="str">
        <f t="shared" si="131"/>
        <v>{{5,1,1,153285,0}|{5,1,2,19600,0}|{5,1,3,420783,3}}</v>
      </c>
    </row>
    <row r="750" spans="85:98" x14ac:dyDescent="0.15">
      <c r="CG750">
        <v>143</v>
      </c>
      <c r="CH750" t="str">
        <f t="shared" si="132"/>
        <v>{{5,1,1,240447,0}|{5,1,2,23100,0}|{5,1,3,495923,3}}</v>
      </c>
      <c r="CL750" t="str">
        <f t="shared" si="129"/>
        <v>{{5,1,1,240447,0}|{5,1,2,23100,0}|{5,1,3,495923,3}}</v>
      </c>
      <c r="CP750" t="str">
        <f t="shared" si="130"/>
        <v>{{5,1,1,240447,0}|{5,1,2,23100,0}|{5,1,3,495923,3}}</v>
      </c>
      <c r="CT750" t="str">
        <f t="shared" si="131"/>
        <v>{{5,1,1,240447,0}|{5,1,2,23100,0}|{5,1,3,495923,3}}</v>
      </c>
    </row>
    <row r="751" spans="85:98" x14ac:dyDescent="0.15">
      <c r="CG751">
        <v>144</v>
      </c>
      <c r="CH751" t="str">
        <f t="shared" si="132"/>
        <v>{{5,1,1,480895,0}|{5,1,2,40600,0}|{5,1,3,871623,3}}</v>
      </c>
      <c r="CL751" t="str">
        <f t="shared" si="129"/>
        <v>{{5,1,1,480895,0}|{5,1,2,40600,0}|{5,1,3,871623,3}}</v>
      </c>
      <c r="CP751" t="str">
        <f t="shared" si="130"/>
        <v>{{5,1,1,480895,0}|{5,1,2,40600,0}|{5,1,3,871623,3}}</v>
      </c>
      <c r="CT751" t="str">
        <f t="shared" si="131"/>
        <v>{{5,1,1,480895,0}|{5,1,2,40600,0}|{5,1,3,871623,3}}</v>
      </c>
    </row>
    <row r="752" spans="85:98" x14ac:dyDescent="0.15">
      <c r="CG752">
        <v>145</v>
      </c>
      <c r="CH752" t="str">
        <f t="shared" si="132"/>
        <v>{{5,1,1,565052,0}|{5,1,2,249200,0}|{5,1,3,5349962,3}}</v>
      </c>
      <c r="CL752" t="str">
        <f t="shared" ref="CL752:CL815" si="133">CL151&amp;CM151&amp;CN151</f>
        <v>{{5,1,1,565052,0}|{5,1,2,249200,0}|{5,1,3,5349962,3}}</v>
      </c>
      <c r="CP752" t="str">
        <f t="shared" ref="CP752:CP815" si="134">CP151&amp;CQ151&amp;CR151</f>
        <v>{{5,1,1,565052,0}|{5,1,2,249200,0}|{5,1,3,5349962,3}}</v>
      </c>
      <c r="CT752" t="str">
        <f t="shared" ref="CT752:CT815" si="135">CT151&amp;CU151&amp;CV151</f>
        <v>{{5,1,1,565052,0}|{5,1,2,249200,0}|{5,1,3,5349962,3}}</v>
      </c>
    </row>
    <row r="753" spans="85:98" x14ac:dyDescent="0.15">
      <c r="CG753">
        <v>146</v>
      </c>
      <c r="CH753" t="str">
        <f t="shared" si="132"/>
        <v>{{5,1,1,855994,0}|{5,1,2,294000,0}|{5,1,3,6311753,3}}</v>
      </c>
      <c r="CL753" t="str">
        <f t="shared" si="133"/>
        <v>{{5,1,1,855994,0}|{5,1,2,294000,0}|{5,1,3,6311753,3}}</v>
      </c>
      <c r="CP753" t="str">
        <f t="shared" si="134"/>
        <v>{{5,1,1,855994,0}|{5,1,2,294000,0}|{5,1,3,6311753,3}}</v>
      </c>
      <c r="CT753" t="str">
        <f t="shared" si="135"/>
        <v>{{5,1,1,855994,0}|{5,1,2,294000,0}|{5,1,3,6311753,3}}</v>
      </c>
    </row>
    <row r="754" spans="85:98" x14ac:dyDescent="0.15">
      <c r="CG754">
        <v>147</v>
      </c>
      <c r="CH754" t="str">
        <f t="shared" si="132"/>
        <v>{{5,1,1,2017356,0}|{5,1,2,1948800,0}|{5,1,3,41837910,3}}</v>
      </c>
      <c r="CL754" t="str">
        <f t="shared" si="133"/>
        <v>{{5,1,1,2017356,0}|{5,1,2,1948800,0}|{5,1,3,41837910,3}}</v>
      </c>
      <c r="CP754" t="str">
        <f t="shared" si="134"/>
        <v>{{5,1,1,2017356,0}|{5,1,2,1948800,0}|{5,1,3,41837910,3}}</v>
      </c>
      <c r="CT754" t="str">
        <f t="shared" si="135"/>
        <v>{{5,1,1,2017356,0}|{5,1,2,1948800,0}|{5,1,3,41837910,3}}</v>
      </c>
    </row>
    <row r="755" spans="85:98" x14ac:dyDescent="0.15">
      <c r="CG755">
        <v>148</v>
      </c>
      <c r="CH755" t="str">
        <f t="shared" si="132"/>
        <v>{{5,1,1,2325129,0}|{5,1,2,2520000,0}|{5,1,3,54100746,3}}</v>
      </c>
      <c r="CL755" t="str">
        <f t="shared" si="133"/>
        <v>{{5,1,1,2325129,0}|{5,1,2,2520000,0}|{5,1,3,54100746,3}}</v>
      </c>
      <c r="CP755" t="str">
        <f t="shared" si="134"/>
        <v>{{5,1,1,2325129,0}|{5,1,2,2520000,0}|{5,1,3,54100746,3}}</v>
      </c>
      <c r="CT755" t="str">
        <f t="shared" si="135"/>
        <v>{{5,1,1,2325129,0}|{5,1,2,2520000,0}|{5,1,3,54100746,3}}</v>
      </c>
    </row>
    <row r="756" spans="85:98" x14ac:dyDescent="0.15">
      <c r="CG756">
        <v>149</v>
      </c>
      <c r="CH756" t="str">
        <f t="shared" si="132"/>
        <v>{{5,1,1,2244880,0}|{5,1,2,2847880,0}|{5,1,3,61139854,3}}</v>
      </c>
      <c r="CL756" t="str">
        <f t="shared" si="133"/>
        <v>{{5,1,1,2244880,0}|{5,1,2,2847880,0}|{5,1,3,61139854,3}}</v>
      </c>
      <c r="CP756" t="str">
        <f t="shared" si="134"/>
        <v>{{5,1,1,2244880,0}|{5,1,2,2847880,0}|{5,1,3,61139854,3}}</v>
      </c>
      <c r="CT756" t="str">
        <f t="shared" si="135"/>
        <v>{{5,1,1,2244880,0}|{5,1,2,2847880,0}|{5,1,3,61139854,3}}</v>
      </c>
    </row>
    <row r="757" spans="85:98" x14ac:dyDescent="0.15">
      <c r="CG757">
        <v>150</v>
      </c>
      <c r="CH757" t="str">
        <f t="shared" si="132"/>
        <v>{{5,1,1,3328999,0}|{5,1,2,3024000,0}|{5,1,3,64920895,3}}</v>
      </c>
      <c r="CL757" t="str">
        <f t="shared" si="133"/>
        <v>{{5,1,1,3328999,0}|{5,1,2,3024000,0}|{5,1,3,64920895,3}}</v>
      </c>
      <c r="CP757" t="str">
        <f t="shared" si="134"/>
        <v>{{5,1,1,3328999,0}|{5,1,2,3024000,0}|{5,1,3,64920895,3}}</v>
      </c>
      <c r="CT757" t="str">
        <f t="shared" si="135"/>
        <v>{{5,1,1,3328999,0}|{5,1,2,3024000,0}|{5,1,3,64920895,3}}</v>
      </c>
    </row>
    <row r="758" spans="85:98" x14ac:dyDescent="0.15">
      <c r="CG758">
        <v>151</v>
      </c>
      <c r="CH758" t="str">
        <f t="shared" si="132"/>
        <v>{{5,1,1,3918697,0}|{5,1,2,3326400,0}|{5,1,3,71412985,3}}</v>
      </c>
      <c r="CL758" t="str">
        <f t="shared" si="133"/>
        <v>{{5,1,1,3918697,0}|{5,1,2,3326400,0}|{5,1,3,71412985,3}}</v>
      </c>
      <c r="CP758" t="str">
        <f t="shared" si="134"/>
        <v>{{5,1,1,3918697,0}|{5,1,2,3326400,0}|{5,1,3,71412985,3}}</v>
      </c>
      <c r="CT758" t="str">
        <f t="shared" si="135"/>
        <v>{{5,1,1,3918697,0}|{5,1,2,3326400,0}|{5,1,3,71412985,3}}</v>
      </c>
    </row>
    <row r="759" spans="85:98" x14ac:dyDescent="0.15">
      <c r="CG759">
        <v>152</v>
      </c>
      <c r="CH759" t="str">
        <f t="shared" si="132"/>
        <v>{{5,1,1,30055,0}|{5,1,2,3500,0}|{5,1,3,75139,3}}</v>
      </c>
      <c r="CL759" t="str">
        <f t="shared" si="133"/>
        <v>{{5,1,1,30055,0}|{5,1,2,3500,0}|{5,1,3,75139,3}}</v>
      </c>
      <c r="CP759" t="str">
        <f t="shared" si="134"/>
        <v>{{5,1,1,30055,0}|{5,1,2,3500,0}|{5,1,3,75139,3}}</v>
      </c>
      <c r="CT759" t="str">
        <f t="shared" si="135"/>
        <v>{{5,1,1,30055,0}|{5,1,2,3500,0}|{5,1,3,75139,3}}</v>
      </c>
    </row>
    <row r="760" spans="85:98" x14ac:dyDescent="0.15">
      <c r="CG760">
        <v>153</v>
      </c>
      <c r="CH760" t="str">
        <f t="shared" si="132"/>
        <v>{{5,1,1,156291,0}|{5,1,2,224000,0}|{5,1,3,4808955,3}}</v>
      </c>
      <c r="CL760" t="str">
        <f t="shared" si="133"/>
        <v>{{5,1,1,156291,0}|{5,1,2,224000,0}|{5,1,3,4808955,3}}</v>
      </c>
      <c r="CP760" t="str">
        <f t="shared" si="134"/>
        <v>{{5,1,1,156291,0}|{5,1,2,224000,0}|{5,1,3,4808955,3}}</v>
      </c>
      <c r="CT760" t="str">
        <f t="shared" si="135"/>
        <v>{{5,1,1,156291,0}|{5,1,2,224000,0}|{5,1,3,4808955,3}}</v>
      </c>
    </row>
    <row r="761" spans="85:98" x14ac:dyDescent="0.15">
      <c r="CG761">
        <v>154</v>
      </c>
      <c r="CH761" t="str">
        <f t="shared" si="132"/>
        <v>{{5,1,1,336626,0}|{5,1,2,420000,0}|{5,1,3,9016791,3}}</v>
      </c>
      <c r="CL761" t="str">
        <f t="shared" si="133"/>
        <v>{{5,1,1,336626,0}|{5,1,2,420000,0}|{5,1,3,9016791,3}}</v>
      </c>
      <c r="CP761" t="str">
        <f t="shared" si="134"/>
        <v>{{5,1,1,336626,0}|{5,1,2,420000,0}|{5,1,3,9016791,3}}</v>
      </c>
      <c r="CT761" t="str">
        <f t="shared" si="135"/>
        <v>{{5,1,1,336626,0}|{5,1,2,420000,0}|{5,1,3,9016791,3}}</v>
      </c>
    </row>
    <row r="762" spans="85:98" x14ac:dyDescent="0.15">
      <c r="CG762">
        <v>155</v>
      </c>
      <c r="CH762" t="str">
        <f t="shared" si="132"/>
        <v>{{5,1,1,498929,0}|{5,1,2,561400,0}|{5,1,3,12052444,3}}</v>
      </c>
      <c r="CL762" t="str">
        <f t="shared" si="133"/>
        <v>{{5,1,1,498929,0}|{5,1,2,561400,0}|{5,1,3,12052444,3}}</v>
      </c>
      <c r="CP762" t="str">
        <f t="shared" si="134"/>
        <v>{{5,1,1,498929,0}|{5,1,2,561400,0}|{5,1,3,12052444,3}}</v>
      </c>
      <c r="CT762" t="str">
        <f t="shared" si="135"/>
        <v>{{5,1,1,498929,0}|{5,1,2,561400,0}|{5,1,3,12052444,3}}</v>
      </c>
    </row>
    <row r="763" spans="85:98" x14ac:dyDescent="0.15">
      <c r="CG763">
        <v>156</v>
      </c>
      <c r="CH763" t="str">
        <f t="shared" si="132"/>
        <v>{{5,1,1,90167,0}|{5,1,2,16800,0}|{5,1,3,360671,3}}</v>
      </c>
      <c r="CL763" t="str">
        <f t="shared" si="133"/>
        <v>{{5,1,1,90167,0}|{5,1,2,16800,0}|{5,1,3,360671,3}}</v>
      </c>
      <c r="CP763" t="str">
        <f t="shared" si="134"/>
        <v>{{5,1,1,90167,0}|{5,1,2,16800,0}|{5,1,3,360671,3}}</v>
      </c>
      <c r="CT763" t="str">
        <f t="shared" si="135"/>
        <v>{{5,1,1,90167,0}|{5,1,2,16800,0}|{5,1,3,360671,3}}</v>
      </c>
    </row>
    <row r="764" spans="85:98" x14ac:dyDescent="0.15">
      <c r="CG764">
        <v>157</v>
      </c>
      <c r="CH764" t="str">
        <f t="shared" si="132"/>
        <v>{{5,1,1,81151,0}|{5,1,2,16800,0}|{5,1,3,360671,3}}</v>
      </c>
      <c r="CL764" t="str">
        <f t="shared" si="133"/>
        <v>{{5,1,1,81151,0}|{5,1,2,16800,0}|{5,1,3,360671,3}}</v>
      </c>
      <c r="CP764" t="str">
        <f t="shared" si="134"/>
        <v>{{5,1,1,81151,0}|{5,1,2,16800,0}|{5,1,3,360671,3}}</v>
      </c>
      <c r="CT764" t="str">
        <f t="shared" si="135"/>
        <v>{{5,1,1,81151,0}|{5,1,2,16800,0}|{5,1,3,360671,3}}</v>
      </c>
    </row>
    <row r="765" spans="85:98" x14ac:dyDescent="0.15">
      <c r="CG765">
        <v>158</v>
      </c>
      <c r="CH765" t="str">
        <f t="shared" si="132"/>
        <v>{{5,1,1,168313,0}|{5,1,2,25200,0}|{5,1,3,541007,3}}</v>
      </c>
      <c r="CL765" t="str">
        <f t="shared" si="133"/>
        <v>{{5,1,1,168313,0}|{5,1,2,25200,0}|{5,1,3,541007,3}}</v>
      </c>
      <c r="CP765" t="str">
        <f t="shared" si="134"/>
        <v>{{5,1,1,168313,0}|{5,1,2,25200,0}|{5,1,3,541007,3}}</v>
      </c>
      <c r="CT765" t="str">
        <f t="shared" si="135"/>
        <v>{{5,1,1,168313,0}|{5,1,2,25200,0}|{5,1,3,541007,3}}</v>
      </c>
    </row>
    <row r="766" spans="85:98" x14ac:dyDescent="0.15">
      <c r="CG766">
        <v>159</v>
      </c>
      <c r="CH766" t="str">
        <f t="shared" si="132"/>
        <v>{{5,1,1,330615,0}|{5,1,2,42000,0}|{5,1,3,901679,3}}</v>
      </c>
      <c r="CL766" t="str">
        <f t="shared" si="133"/>
        <v>{{5,1,1,330615,0}|{5,1,2,42000,0}|{5,1,3,901679,3}}</v>
      </c>
      <c r="CP766" t="str">
        <f t="shared" si="134"/>
        <v>{{5,1,1,330615,0}|{5,1,2,42000,0}|{5,1,3,901679,3}}</v>
      </c>
      <c r="CT766" t="str">
        <f t="shared" si="135"/>
        <v>{{5,1,1,330615,0}|{5,1,2,42000,0}|{5,1,3,901679,3}}</v>
      </c>
    </row>
    <row r="767" spans="85:98" x14ac:dyDescent="0.15">
      <c r="CG767">
        <v>160</v>
      </c>
      <c r="CH767" t="str">
        <f t="shared" si="132"/>
        <v>{{5,1,1,384716,0}|{5,1,2,246400,0}|{5,1,3,5289850,3}}</v>
      </c>
      <c r="CL767" t="str">
        <f t="shared" si="133"/>
        <v>{{5,1,1,384716,0}|{5,1,2,246400,0}|{5,1,3,5289850,3}}</v>
      </c>
      <c r="CP767" t="str">
        <f t="shared" si="134"/>
        <v>{{5,1,1,384716,0}|{5,1,2,246400,0}|{5,1,3,5289850,3}}</v>
      </c>
      <c r="CT767" t="str">
        <f t="shared" si="135"/>
        <v>{{5,1,1,384716,0}|{5,1,2,246400,0}|{5,1,3,5289850,3}}</v>
      </c>
    </row>
    <row r="768" spans="85:98" x14ac:dyDescent="0.15">
      <c r="CG768">
        <v>161</v>
      </c>
      <c r="CH768" t="str">
        <f t="shared" si="132"/>
        <v>{{5,1,1,577074,0}|{5,1,2,280000,0}|{5,1,3,6011194,3}}</v>
      </c>
      <c r="CL768" t="str">
        <f t="shared" si="133"/>
        <v>{{5,1,1,577074,0}|{5,1,2,280000,0}|{5,1,3,6011194,3}}</v>
      </c>
      <c r="CP768" t="str">
        <f t="shared" si="134"/>
        <v>{{5,1,1,577074,0}|{5,1,2,280000,0}|{5,1,3,6011194,3}}</v>
      </c>
      <c r="CT768" t="str">
        <f t="shared" si="135"/>
        <v>{{5,1,1,577074,0}|{5,1,2,280000,0}|{5,1,3,6011194,3}}</v>
      </c>
    </row>
    <row r="769" spans="85:98" x14ac:dyDescent="0.15">
      <c r="CG769">
        <v>162</v>
      </c>
      <c r="CH769" t="str">
        <f t="shared" si="132"/>
        <v>{{5,1,1,1346507,0}|{5,1,2,1792000,0}|{5,1,3,38471641,3}}</v>
      </c>
      <c r="CL769" t="str">
        <f t="shared" si="133"/>
        <v>{{5,1,1,1346507,0}|{5,1,2,1792000,0}|{5,1,3,38471641,3}}</v>
      </c>
      <c r="CP769" t="str">
        <f t="shared" si="134"/>
        <v>{{5,1,1,1346507,0}|{5,1,2,1792000,0}|{5,1,3,38471641,3}}</v>
      </c>
      <c r="CT769" t="str">
        <f t="shared" si="135"/>
        <v>{{5,1,1,1346507,0}|{5,1,2,1792000,0}|{5,1,3,38471641,3}}</v>
      </c>
    </row>
    <row r="770" spans="85:98" x14ac:dyDescent="0.15">
      <c r="CG770">
        <v>163</v>
      </c>
      <c r="CH770" t="str">
        <f t="shared" si="132"/>
        <v>{{5,1,1,1538865,0}|{5,1,2,2240000,0}|{5,1,3,48089552,3}}</v>
      </c>
      <c r="CL770" t="str">
        <f t="shared" si="133"/>
        <v>{{5,1,1,1538865,0}|{5,1,2,2240000,0}|{5,1,3,48089552,3}}</v>
      </c>
      <c r="CP770" t="str">
        <f t="shared" si="134"/>
        <v>{{5,1,1,1538865,0}|{5,1,2,2240000,0}|{5,1,3,48089552,3}}</v>
      </c>
      <c r="CT770" t="str">
        <f t="shared" si="135"/>
        <v>{{5,1,1,1538865,0}|{5,1,2,2240000,0}|{5,1,3,48089552,3}}</v>
      </c>
    </row>
    <row r="771" spans="85:98" x14ac:dyDescent="0.15">
      <c r="CG771">
        <v>164</v>
      </c>
      <c r="CH771" t="str">
        <f t="shared" si="132"/>
        <v>{{5,1,1,1472742,0}|{5,1,2,2450000,0}|{5,1,3,52597947,3}}</v>
      </c>
      <c r="CL771" t="str">
        <f t="shared" si="133"/>
        <v>{{5,1,1,1472742,0}|{5,1,2,2450000,0}|{5,1,3,52597947,3}}</v>
      </c>
      <c r="CP771" t="str">
        <f t="shared" si="134"/>
        <v>{{5,1,1,1472742,0}|{5,1,2,2450000,0}|{5,1,3,52597947,3}}</v>
      </c>
      <c r="CT771" t="str">
        <f t="shared" si="135"/>
        <v>{{5,1,1,1472742,0}|{5,1,2,2450000,0}|{5,1,3,52597947,3}}</v>
      </c>
    </row>
    <row r="772" spans="85:98" x14ac:dyDescent="0.15">
      <c r="CG772">
        <v>165</v>
      </c>
      <c r="CH772" t="str">
        <f t="shared" si="132"/>
        <v>{{5,1,1,2164029,0}|{5,1,2,2520000,0}|{5,1,3,54100746,3}}</v>
      </c>
      <c r="CL772" t="str">
        <f t="shared" si="133"/>
        <v>{{5,1,1,2164029,0}|{5,1,2,2520000,0}|{5,1,3,54100746,3}}</v>
      </c>
      <c r="CP772" t="str">
        <f t="shared" si="134"/>
        <v>{{5,1,1,2164029,0}|{5,1,2,2520000,0}|{5,1,3,54100746,3}}</v>
      </c>
      <c r="CT772" t="str">
        <f t="shared" si="135"/>
        <v>{{5,1,1,2164029,0}|{5,1,2,2520000,0}|{5,1,3,54100746,3}}</v>
      </c>
    </row>
    <row r="773" spans="85:98" x14ac:dyDescent="0.15">
      <c r="CG773">
        <v>166</v>
      </c>
      <c r="CH773" t="str">
        <f t="shared" si="132"/>
        <v>{{5,1,1,2524701,0}|{5,1,2,2688000,0}|{5,1,3,57707462,3}}</v>
      </c>
      <c r="CL773" t="str">
        <f t="shared" si="133"/>
        <v>{{5,1,1,2524701,0}|{5,1,2,2688000,0}|{5,1,3,57707462,3}}</v>
      </c>
      <c r="CP773" t="str">
        <f t="shared" si="134"/>
        <v>{{5,1,1,2524701,0}|{5,1,2,2688000,0}|{5,1,3,57707462,3}}</v>
      </c>
      <c r="CT773" t="str">
        <f t="shared" si="135"/>
        <v>{{5,1,1,2524701,0}|{5,1,2,2688000,0}|{5,1,3,57707462,3}}</v>
      </c>
    </row>
    <row r="774" spans="85:98" x14ac:dyDescent="0.15">
      <c r="CG774">
        <v>167</v>
      </c>
      <c r="CH774" t="str">
        <f t="shared" si="132"/>
        <v>{{5,1,1,114212,0}|{5,1,2,26600,0}|{5,1,3,571063,3}}</v>
      </c>
      <c r="CL774" t="str">
        <f t="shared" si="133"/>
        <v>{{5,1,1,114212,0}|{5,1,2,26600,0}|{5,1,3,571063,3}}</v>
      </c>
      <c r="CP774" t="str">
        <f t="shared" si="134"/>
        <v>{{5,1,1,114212,0}|{5,1,2,26600,0}|{5,1,3,571063,3}}</v>
      </c>
      <c r="CT774" t="str">
        <f t="shared" si="135"/>
        <v>{{5,1,1,114212,0}|{5,1,2,26600,0}|{5,1,3,571063,3}}</v>
      </c>
    </row>
    <row r="775" spans="85:98" x14ac:dyDescent="0.15">
      <c r="CG775">
        <v>168</v>
      </c>
      <c r="CH775" t="str">
        <f t="shared" si="132"/>
        <v>{{5,1,1,177330,0}|{5,1,2,31500,0}|{5,1,3,676259,3}}</v>
      </c>
      <c r="CL775" t="str">
        <f t="shared" si="133"/>
        <v>{{5,1,1,177330,0}|{5,1,2,31500,0}|{5,1,3,676259,3}}</v>
      </c>
      <c r="CP775" t="str">
        <f t="shared" si="134"/>
        <v>{{5,1,1,177330,0}|{5,1,2,31500,0}|{5,1,3,676259,3}}</v>
      </c>
      <c r="CT775" t="str">
        <f t="shared" si="135"/>
        <v>{{5,1,1,177330,0}|{5,1,2,31500,0}|{5,1,3,676259,3}}</v>
      </c>
    </row>
    <row r="776" spans="85:98" x14ac:dyDescent="0.15">
      <c r="CG776">
        <v>169</v>
      </c>
      <c r="CH776" t="str">
        <f t="shared" si="132"/>
        <v>{{5,1,1,354660,0}|{5,1,2,54600,0}|{5,1,3,1172182,3}}</v>
      </c>
      <c r="CL776" t="str">
        <f t="shared" si="133"/>
        <v>{{5,1,1,354660,0}|{5,1,2,54600,0}|{5,1,3,1172182,3}}</v>
      </c>
      <c r="CP776" t="str">
        <f t="shared" si="134"/>
        <v>{{5,1,1,354660,0}|{5,1,2,54600,0}|{5,1,3,1172182,3}}</v>
      </c>
      <c r="CT776" t="str">
        <f t="shared" si="135"/>
        <v>{{5,1,1,354660,0}|{5,1,2,54600,0}|{5,1,3,1172182,3}}</v>
      </c>
    </row>
    <row r="777" spans="85:98" x14ac:dyDescent="0.15">
      <c r="CG777">
        <v>170</v>
      </c>
      <c r="CH777" t="str">
        <f t="shared" si="132"/>
        <v>{{5,1,1,418379,0}|{5,1,2,332640,0}|{5,1,3,7141298,3}}</v>
      </c>
      <c r="CL777" t="str">
        <f t="shared" si="133"/>
        <v>{{5,1,1,418379,0}|{5,1,2,332640,0}|{5,1,3,7141298,3}}</v>
      </c>
      <c r="CP777" t="str">
        <f t="shared" si="134"/>
        <v>{{5,1,1,418379,0}|{5,1,2,332640,0}|{5,1,3,7141298,3}}</v>
      </c>
      <c r="CT777" t="str">
        <f t="shared" si="135"/>
        <v>{{5,1,1,418379,0}|{5,1,2,332640,0}|{5,1,3,7141298,3}}</v>
      </c>
    </row>
    <row r="778" spans="85:98" x14ac:dyDescent="0.15">
      <c r="CG778">
        <v>171</v>
      </c>
      <c r="CH778" t="str">
        <f t="shared" si="132"/>
        <v>{{5,1,1,634782,0}|{5,1,2,392000,0}|{5,1,3,8415671,3}}</v>
      </c>
      <c r="CL778" t="str">
        <f t="shared" si="133"/>
        <v>{{5,1,1,634782,0}|{5,1,2,392000,0}|{5,1,3,8415671,3}}</v>
      </c>
      <c r="CP778" t="str">
        <f t="shared" si="134"/>
        <v>{{5,1,1,634782,0}|{5,1,2,392000,0}|{5,1,3,8415671,3}}</v>
      </c>
      <c r="CT778" t="str">
        <f t="shared" si="135"/>
        <v>{{5,1,1,634782,0}|{5,1,2,392000,0}|{5,1,3,8415671,3}}</v>
      </c>
    </row>
    <row r="779" spans="85:98" x14ac:dyDescent="0.15">
      <c r="CG779">
        <v>172</v>
      </c>
      <c r="CH779" t="str">
        <f t="shared" si="132"/>
        <v>{{5,1,1,1493180,0}|{5,1,2,2598400,0}|{5,1,3,55783880,3}}</v>
      </c>
      <c r="CL779" t="str">
        <f t="shared" si="133"/>
        <v>{{5,1,1,1493180,0}|{5,1,2,2598400,0}|{5,1,3,55783880,3}}</v>
      </c>
      <c r="CP779" t="str">
        <f t="shared" si="134"/>
        <v>{{5,1,1,1493180,0}|{5,1,2,2598400,0}|{5,1,3,55783880,3}}</v>
      </c>
      <c r="CT779" t="str">
        <f t="shared" si="135"/>
        <v>{{5,1,1,1493180,0}|{5,1,2,2598400,0}|{5,1,3,55783880,3}}</v>
      </c>
    </row>
    <row r="780" spans="85:98" x14ac:dyDescent="0.15">
      <c r="CG780">
        <v>173</v>
      </c>
      <c r="CH780" t="str">
        <f t="shared" si="132"/>
        <v>{{5,1,1,1721605,0}|{5,1,2,3360000,0}|{5,1,3,72134328,3}}</v>
      </c>
      <c r="CL780" t="str">
        <f t="shared" si="133"/>
        <v>{{5,1,1,1721605,0}|{5,1,2,3360000,0}|{5,1,3,72134328,3}}</v>
      </c>
      <c r="CP780" t="str">
        <f t="shared" si="134"/>
        <v>{{5,1,1,1721605,0}|{5,1,2,3360000,0}|{5,1,3,72134328,3}}</v>
      </c>
      <c r="CT780" t="str">
        <f t="shared" si="135"/>
        <v>{{5,1,1,1721605,0}|{5,1,2,3360000,0}|{5,1,3,72134328,3}}</v>
      </c>
    </row>
    <row r="781" spans="85:98" x14ac:dyDescent="0.15">
      <c r="CG781">
        <v>174</v>
      </c>
      <c r="CH781" t="str">
        <f t="shared" si="132"/>
        <v>{{5,1,1,1664199,0}|{5,1,2,3797500,0}|{5,1,3,81526819,3}}</v>
      </c>
      <c r="CL781" t="str">
        <f t="shared" si="133"/>
        <v>{{5,1,1,1664199,0}|{5,1,2,3797500,0}|{5,1,3,81526819,3}}</v>
      </c>
      <c r="CP781" t="str">
        <f t="shared" si="134"/>
        <v>{{5,1,1,1664199,0}|{5,1,2,3797500,0}|{5,1,3,81526819,3}}</v>
      </c>
      <c r="CT781" t="str">
        <f t="shared" si="135"/>
        <v>{{5,1,1,1664199,0}|{5,1,2,3797500,0}|{5,1,3,81526819,3}}</v>
      </c>
    </row>
    <row r="782" spans="85:98" x14ac:dyDescent="0.15">
      <c r="CG782">
        <v>175</v>
      </c>
      <c r="CH782" t="str">
        <f t="shared" si="132"/>
        <v>{{5,1,1,2466994,0}|{5,1,2,4032000,0}|{5,1,3,86561194,3}}</v>
      </c>
      <c r="CL782" t="str">
        <f t="shared" si="133"/>
        <v>{{5,1,1,2466994,0}|{5,1,2,4032000,0}|{5,1,3,86561194,3}}</v>
      </c>
      <c r="CP782" t="str">
        <f t="shared" si="134"/>
        <v>{{5,1,1,2466994,0}|{5,1,2,4032000,0}|{5,1,3,86561194,3}}</v>
      </c>
      <c r="CT782" t="str">
        <f t="shared" si="135"/>
        <v>{{5,1,1,2466994,0}|{5,1,2,4032000,0}|{5,1,3,86561194,3}}</v>
      </c>
    </row>
    <row r="783" spans="85:98" x14ac:dyDescent="0.15">
      <c r="CG783">
        <v>176</v>
      </c>
      <c r="CH783" t="str">
        <f t="shared" si="132"/>
        <v>{{5,1,1,19235,0}|{5,1,2,2800,0}|{5,1,3,60111,3}}</v>
      </c>
      <c r="CL783" t="str">
        <f t="shared" si="133"/>
        <v>{{5,1,1,19235,0}|{5,1,2,2800,0}|{5,1,3,60111,3}}</v>
      </c>
      <c r="CP783" t="str">
        <f t="shared" si="134"/>
        <v>{{5,1,1,19235,0}|{5,1,2,2800,0}|{5,1,3,60111,3}}</v>
      </c>
      <c r="CT783" t="str">
        <f t="shared" si="135"/>
        <v>{{5,1,1,19235,0}|{5,1,2,2800,0}|{5,1,3,60111,3}}</v>
      </c>
    </row>
    <row r="784" spans="85:98" x14ac:dyDescent="0.15">
      <c r="CG784">
        <v>177</v>
      </c>
      <c r="CH784" t="str">
        <f t="shared" si="132"/>
        <v>{{5,1,1,156291,0}|{5,1,2,224000,0}|{5,1,3,4808955,3}}</v>
      </c>
      <c r="CL784" t="str">
        <f t="shared" si="133"/>
        <v>{{5,1,1,156291,0}|{5,1,2,224000,0}|{5,1,3,4808955,3}}</v>
      </c>
      <c r="CP784" t="str">
        <f t="shared" si="134"/>
        <v>{{5,1,1,156291,0}|{5,1,2,224000,0}|{5,1,3,4808955,3}}</v>
      </c>
      <c r="CT784" t="str">
        <f t="shared" si="135"/>
        <v>{{5,1,1,156291,0}|{5,1,2,224000,0}|{5,1,3,4808955,3}}</v>
      </c>
    </row>
    <row r="785" spans="85:98" x14ac:dyDescent="0.15">
      <c r="CG785">
        <v>178</v>
      </c>
      <c r="CH785" t="str">
        <f t="shared" si="132"/>
        <v>{{5,1,1,186347,0}|{5,1,2,253400,0}|{5,1,3,5440130,3}}</v>
      </c>
      <c r="CL785" t="str">
        <f t="shared" si="133"/>
        <v>{{5,1,1,186347,0}|{5,1,2,253400,0}|{5,1,3,5440130,3}}</v>
      </c>
      <c r="CP785" t="str">
        <f t="shared" si="134"/>
        <v>{{5,1,1,186347,0}|{5,1,2,253400,0}|{5,1,3,5440130,3}}</v>
      </c>
      <c r="CT785" t="str">
        <f t="shared" si="135"/>
        <v>{{5,1,1,186347,0}|{5,1,2,253400,0}|{5,1,3,5440130,3}}</v>
      </c>
    </row>
    <row r="786" spans="85:98" x14ac:dyDescent="0.15">
      <c r="CG786">
        <v>179</v>
      </c>
      <c r="CH786" t="str">
        <f t="shared" si="132"/>
        <v>{{5,1,1,306570,0}|{5,1,2,397600,0}|{5,1,3,8535895,3}}</v>
      </c>
      <c r="CL786" t="str">
        <f t="shared" si="133"/>
        <v>{{5,1,1,306570,0}|{5,1,2,397600,0}|{5,1,3,8535895,3}}</v>
      </c>
      <c r="CP786" t="str">
        <f t="shared" si="134"/>
        <v>{{5,1,1,306570,0}|{5,1,2,397600,0}|{5,1,3,8535895,3}}</v>
      </c>
      <c r="CT786" t="str">
        <f t="shared" si="135"/>
        <v>{{5,1,1,306570,0}|{5,1,2,397600,0}|{5,1,3,8535895,3}}</v>
      </c>
    </row>
    <row r="787" spans="85:98" x14ac:dyDescent="0.15">
      <c r="CG787">
        <v>180</v>
      </c>
      <c r="CH787" t="str">
        <f t="shared" si="132"/>
        <v>{{5,1,1,486906,0}|{5,1,2,534800,0}|{5,1,3,11481380,3}}</v>
      </c>
      <c r="CL787" t="str">
        <f t="shared" si="133"/>
        <v>{{5,1,1,486906,0}|{5,1,2,534800,0}|{5,1,3,11481380,3}}</v>
      </c>
      <c r="CP787" t="str">
        <f t="shared" si="134"/>
        <v>{{5,1,1,486906,0}|{5,1,2,534800,0}|{5,1,3,11481380,3}}</v>
      </c>
      <c r="CT787" t="str">
        <f t="shared" si="135"/>
        <v>{{5,1,1,486906,0}|{5,1,2,534800,0}|{5,1,3,11481380,3}}</v>
      </c>
    </row>
    <row r="788" spans="85:98" x14ac:dyDescent="0.15">
      <c r="CG788">
        <v>181</v>
      </c>
      <c r="CH788" t="str">
        <f t="shared" si="132"/>
        <v>{{5,1,1,52597,0}|{5,1,2,19600,0}|{5,1,3,420783,3}}</v>
      </c>
      <c r="CL788" t="str">
        <f t="shared" si="133"/>
        <v>{{5,1,1,52597,0}|{5,1,2,19600,0}|{5,1,3,420783,3}}</v>
      </c>
      <c r="CP788" t="str">
        <f t="shared" si="134"/>
        <v>{{5,1,1,52597,0}|{5,1,2,19600,0}|{5,1,3,420783,3}}</v>
      </c>
      <c r="CT788" t="str">
        <f t="shared" si="135"/>
        <v>{{5,1,1,52597,0}|{5,1,2,19600,0}|{5,1,3,420783,3}}</v>
      </c>
    </row>
    <row r="789" spans="85:98" x14ac:dyDescent="0.15">
      <c r="CG789">
        <v>182</v>
      </c>
      <c r="CH789" t="str">
        <f t="shared" si="132"/>
        <v>{{5,1,1,68377,0}|{5,1,2,19600,0}|{5,1,3,420783,3}}</v>
      </c>
      <c r="CL789" t="str">
        <f t="shared" si="133"/>
        <v>{{5,1,1,68377,0}|{5,1,2,19600,0}|{5,1,3,420783,3}}</v>
      </c>
      <c r="CP789" t="str">
        <f t="shared" si="134"/>
        <v>{{5,1,1,68377,0}|{5,1,2,19600,0}|{5,1,3,420783,3}}</v>
      </c>
      <c r="CT789" t="str">
        <f t="shared" si="135"/>
        <v>{{5,1,1,68377,0}|{5,1,2,19600,0}|{5,1,3,420783,3}}</v>
      </c>
    </row>
    <row r="790" spans="85:98" x14ac:dyDescent="0.15">
      <c r="CG790">
        <v>183</v>
      </c>
      <c r="CH790" t="str">
        <f t="shared" si="132"/>
        <v>{{5,1,1,302964,0}|{5,1,2,45360,0}|{5,1,3,973813,3}}</v>
      </c>
      <c r="CL790" t="str">
        <f t="shared" si="133"/>
        <v>{{5,1,1,302964,0}|{5,1,2,45360,0}|{5,1,3,973813,3}}</v>
      </c>
      <c r="CP790" t="str">
        <f t="shared" si="134"/>
        <v>{{5,1,1,302964,0}|{5,1,2,45360,0}|{5,1,3,973813,3}}</v>
      </c>
      <c r="CT790" t="str">
        <f t="shared" si="135"/>
        <v>{{5,1,1,302964,0}|{5,1,2,45360,0}|{5,1,3,973813,3}}</v>
      </c>
    </row>
    <row r="791" spans="85:98" x14ac:dyDescent="0.15">
      <c r="CG791">
        <v>184</v>
      </c>
      <c r="CH791" t="str">
        <f t="shared" si="132"/>
        <v>{{5,1,1,462861,0}|{5,1,2,58800,0}|{5,1,3,1262350,3}}</v>
      </c>
      <c r="CL791" t="str">
        <f t="shared" si="133"/>
        <v>{{5,1,1,462861,0}|{5,1,2,58800,0}|{5,1,3,1262350,3}}</v>
      </c>
      <c r="CP791" t="str">
        <f t="shared" si="134"/>
        <v>{{5,1,1,462861,0}|{5,1,2,58800,0}|{5,1,3,1262350,3}}</v>
      </c>
      <c r="CT791" t="str">
        <f t="shared" si="135"/>
        <v>{{5,1,1,462861,0}|{5,1,2,58800,0}|{5,1,3,1262350,3}}</v>
      </c>
    </row>
    <row r="792" spans="85:98" x14ac:dyDescent="0.15">
      <c r="CG792">
        <v>185</v>
      </c>
      <c r="CH792" t="str">
        <f t="shared" si="132"/>
        <v>{{5,1,1,673253,0}|{5,1,2,431200,0}|{5,1,3,9257238,3}}</v>
      </c>
      <c r="CL792" t="str">
        <f t="shared" si="133"/>
        <v>{{5,1,1,673253,0}|{5,1,2,431200,0}|{5,1,3,9257238,3}}</v>
      </c>
      <c r="CP792" t="str">
        <f t="shared" si="134"/>
        <v>{{5,1,1,673253,0}|{5,1,2,431200,0}|{5,1,3,9257238,3}}</v>
      </c>
      <c r="CT792" t="str">
        <f t="shared" si="135"/>
        <v>{{5,1,1,673253,0}|{5,1,2,431200,0}|{5,1,3,9257238,3}}</v>
      </c>
    </row>
    <row r="793" spans="85:98" x14ac:dyDescent="0.15">
      <c r="CG793">
        <v>186</v>
      </c>
      <c r="CH793" t="str">
        <f t="shared" si="132"/>
        <v>{{5,1,1,1009880,0}|{5,1,2,490000,0}|{5,1,3,10519589,3}}</v>
      </c>
      <c r="CL793" t="str">
        <f t="shared" si="133"/>
        <v>{{5,1,1,1009880,0}|{5,1,2,490000,0}|{5,1,3,10519589,3}}</v>
      </c>
      <c r="CP793" t="str">
        <f t="shared" si="134"/>
        <v>{{5,1,1,1009880,0}|{5,1,2,490000,0}|{5,1,3,10519589,3}}</v>
      </c>
      <c r="CT793" t="str">
        <f t="shared" si="135"/>
        <v>{{5,1,1,1009880,0}|{5,1,2,490000,0}|{5,1,3,10519589,3}}</v>
      </c>
    </row>
    <row r="794" spans="85:98" x14ac:dyDescent="0.15">
      <c r="CG794">
        <v>187</v>
      </c>
      <c r="CH794" t="str">
        <f t="shared" si="132"/>
        <v>{{5,1,1,2356388,0}|{5,1,2,3136000,0}|{5,1,3,67325373,3}}</v>
      </c>
      <c r="CL794" t="str">
        <f t="shared" si="133"/>
        <v>{{5,1,1,2356388,0}|{5,1,2,3136000,0}|{5,1,3,67325373,3}}</v>
      </c>
      <c r="CP794" t="str">
        <f t="shared" si="134"/>
        <v>{{5,1,1,2356388,0}|{5,1,2,3136000,0}|{5,1,3,67325373,3}}</v>
      </c>
      <c r="CT794" t="str">
        <f t="shared" si="135"/>
        <v>{{5,1,1,2356388,0}|{5,1,2,3136000,0}|{5,1,3,67325373,3}}</v>
      </c>
    </row>
    <row r="795" spans="85:98" x14ac:dyDescent="0.15">
      <c r="CG795">
        <v>188</v>
      </c>
      <c r="CH795" t="str">
        <f t="shared" si="132"/>
        <v>{{5,1,1,2500656,0}|{5,1,2,3640000,0}|{5,1,3,78145522,3}}</v>
      </c>
      <c r="CL795" t="str">
        <f t="shared" si="133"/>
        <v>{{5,1,1,2500656,0}|{5,1,2,3640000,0}|{5,1,3,78145522,3}}</v>
      </c>
      <c r="CP795" t="str">
        <f t="shared" si="134"/>
        <v>{{5,1,1,2500656,0}|{5,1,2,3640000,0}|{5,1,3,78145522,3}}</v>
      </c>
      <c r="CT795" t="str">
        <f t="shared" si="135"/>
        <v>{{5,1,1,2500656,0}|{5,1,2,3640000,0}|{5,1,3,78145522,3}}</v>
      </c>
    </row>
    <row r="796" spans="85:98" x14ac:dyDescent="0.15">
      <c r="CG796">
        <v>189</v>
      </c>
      <c r="CH796" t="str">
        <f t="shared" si="132"/>
        <v>{{5,1,1,2314309,0}|{5,1,2,3850000,0}|{5,1,3,82653917,3}}</v>
      </c>
      <c r="CL796" t="str">
        <f t="shared" si="133"/>
        <v>{{5,1,1,2314309,0}|{5,1,2,3850000,0}|{5,1,3,82653917,3}}</v>
      </c>
      <c r="CP796" t="str">
        <f t="shared" si="134"/>
        <v>{{5,1,1,2314309,0}|{5,1,2,3850000,0}|{5,1,3,82653917,3}}</v>
      </c>
      <c r="CT796" t="str">
        <f t="shared" si="135"/>
        <v>{{5,1,1,2314309,0}|{5,1,2,3850000,0}|{5,1,3,82653917,3}}</v>
      </c>
    </row>
    <row r="797" spans="85:98" x14ac:dyDescent="0.15">
      <c r="CG797">
        <v>190</v>
      </c>
      <c r="CH797" t="str">
        <f t="shared" si="132"/>
        <v>{{5,1,1,3967388,0}|{5,1,2,4620000,0}|{5,1,3,99184701,3}}</v>
      </c>
      <c r="CL797" t="str">
        <f t="shared" si="133"/>
        <v>{{5,1,1,3967388,0}|{5,1,2,4620000,0}|{5,1,3,99184701,3}}</v>
      </c>
      <c r="CP797" t="str">
        <f t="shared" si="134"/>
        <v>{{5,1,1,3967388,0}|{5,1,2,4620000,0}|{5,1,3,99184701,3}}</v>
      </c>
      <c r="CT797" t="str">
        <f t="shared" si="135"/>
        <v>{{5,1,1,3967388,0}|{5,1,2,4620000,0}|{5,1,3,99184701,3}}</v>
      </c>
    </row>
    <row r="798" spans="85:98" x14ac:dyDescent="0.15">
      <c r="CG798">
        <v>191</v>
      </c>
      <c r="CH798" t="str">
        <f t="shared" si="132"/>
        <v>{{5,1,1,3787052,0}|{5,1,2,4032000,0}|{5,1,3,86561194,3}}</v>
      </c>
      <c r="CL798" t="str">
        <f t="shared" si="133"/>
        <v>{{5,1,1,3787052,0}|{5,1,2,4032000,0}|{5,1,3,86561194,3}}</v>
      </c>
      <c r="CP798" t="str">
        <f t="shared" si="134"/>
        <v>{{5,1,1,3787052,0}|{5,1,2,4032000,0}|{5,1,3,86561194,3}}</v>
      </c>
      <c r="CT798" t="str">
        <f t="shared" si="135"/>
        <v>{{5,1,1,3787052,0}|{5,1,2,4032000,0}|{5,1,3,86561194,3}}</v>
      </c>
    </row>
    <row r="799" spans="85:98" x14ac:dyDescent="0.15">
      <c r="CG799">
        <v>192</v>
      </c>
      <c r="CH799" t="str">
        <f t="shared" si="132"/>
        <v>{{5,1,1,199872,0}|{5,1,2,46550,0}|{5,1,3,999360,3}}</v>
      </c>
      <c r="CL799" t="str">
        <f t="shared" si="133"/>
        <v>{{5,1,1,199872,0}|{5,1,2,46550,0}|{5,1,3,999360,3}}</v>
      </c>
      <c r="CP799" t="str">
        <f t="shared" si="134"/>
        <v>{{5,1,1,199872,0}|{5,1,2,46550,0}|{5,1,3,999360,3}}</v>
      </c>
      <c r="CT799" t="str">
        <f t="shared" si="135"/>
        <v>{{5,1,1,199872,0}|{5,1,2,46550,0}|{5,1,3,999360,3}}</v>
      </c>
    </row>
    <row r="800" spans="85:98" x14ac:dyDescent="0.15">
      <c r="CG800">
        <v>193</v>
      </c>
      <c r="CH800" t="str">
        <f t="shared" si="132"/>
        <v>{{5,1,1,319194,0}|{5,1,2,56700,0}|{5,1,3,1217266,3}}</v>
      </c>
      <c r="CL800" t="str">
        <f t="shared" si="133"/>
        <v>{{5,1,1,319194,0}|{5,1,2,56700,0}|{5,1,3,1217266,3}}</v>
      </c>
      <c r="CP800" t="str">
        <f t="shared" si="134"/>
        <v>{{5,1,1,319194,0}|{5,1,2,56700,0}|{5,1,3,1217266,3}}</v>
      </c>
      <c r="CT800" t="str">
        <f t="shared" si="135"/>
        <v>{{5,1,1,319194,0}|{5,1,2,56700,0}|{5,1,3,1217266,3}}</v>
      </c>
    </row>
    <row r="801" spans="85:98" x14ac:dyDescent="0.15">
      <c r="CG801">
        <v>194</v>
      </c>
      <c r="CH801" t="str">
        <f t="shared" ref="CH801:CH864" si="136">CH200&amp;CI200&amp;CJ200</f>
        <v>{{5,1,1,496524,0}|{5,1,2,76440,0}|{5,1,3,1641055,3}}</v>
      </c>
      <c r="CL801" t="str">
        <f t="shared" si="133"/>
        <v>{{5,1,1,496524,0}|{5,1,2,76440,0}|{5,1,3,1641055,3}}</v>
      </c>
      <c r="CP801" t="str">
        <f t="shared" si="134"/>
        <v>{{5,1,1,496524,0}|{5,1,2,76440,0}|{5,1,3,1641055,3}}</v>
      </c>
      <c r="CT801" t="str">
        <f t="shared" si="135"/>
        <v>{{5,1,1,496524,0}|{5,1,2,76440,0}|{5,1,3,1641055,3}}</v>
      </c>
    </row>
    <row r="802" spans="85:98" x14ac:dyDescent="0.15">
      <c r="CG802">
        <v>195</v>
      </c>
      <c r="CH802" t="str">
        <f t="shared" si="136"/>
        <v>{{5,1,1,732163,0}|{5,1,2,582120,0}|{5,1,3,12497272,3}}</v>
      </c>
      <c r="CL802" t="str">
        <f t="shared" si="133"/>
        <v>{{5,1,1,732163,0}|{5,1,2,582120,0}|{5,1,3,12497272,3}}</v>
      </c>
      <c r="CP802" t="str">
        <f t="shared" si="134"/>
        <v>{{5,1,1,732163,0}|{5,1,2,582120,0}|{5,1,3,12497272,3}}</v>
      </c>
      <c r="CT802" t="str">
        <f t="shared" si="135"/>
        <v>{{5,1,1,732163,0}|{5,1,2,582120,0}|{5,1,3,12497272,3}}</v>
      </c>
    </row>
    <row r="803" spans="85:98" x14ac:dyDescent="0.15">
      <c r="CG803">
        <v>196</v>
      </c>
      <c r="CH803" t="str">
        <f t="shared" si="136"/>
        <v>{{5,1,1,1110868,0}|{5,1,2,686000,0}|{5,1,3,14727425,3}}</v>
      </c>
      <c r="CL803" t="str">
        <f t="shared" si="133"/>
        <v>{{5,1,1,1110868,0}|{5,1,2,686000,0}|{5,1,3,14727425,3}}</v>
      </c>
      <c r="CP803" t="str">
        <f t="shared" si="134"/>
        <v>{{5,1,1,1110868,0}|{5,1,2,686000,0}|{5,1,3,14727425,3}}</v>
      </c>
      <c r="CT803" t="str">
        <f t="shared" si="135"/>
        <v>{{5,1,1,1110868,0}|{5,1,2,686000,0}|{5,1,3,14727425,3}}</v>
      </c>
    </row>
    <row r="804" spans="85:98" x14ac:dyDescent="0.15">
      <c r="CG804">
        <v>197</v>
      </c>
      <c r="CH804" t="str">
        <f t="shared" si="136"/>
        <v>{{5,1,1,2613066,0}|{5,1,2,4547200,0}|{5,1,3,97621791,3}}</v>
      </c>
      <c r="CL804" t="str">
        <f t="shared" si="133"/>
        <v>{{5,1,1,2613066,0}|{5,1,2,4547200,0}|{5,1,3,97621791,3}}</v>
      </c>
      <c r="CP804" t="str">
        <f t="shared" si="134"/>
        <v>{{5,1,1,2613066,0}|{5,1,2,4547200,0}|{5,1,3,97621791,3}}</v>
      </c>
      <c r="CT804" t="str">
        <f t="shared" si="135"/>
        <v>{{5,1,1,2613066,0}|{5,1,2,4547200,0}|{5,1,3,97621791,3}}</v>
      </c>
    </row>
    <row r="805" spans="85:98" x14ac:dyDescent="0.15">
      <c r="CG805">
        <v>198</v>
      </c>
      <c r="CH805" t="str">
        <f t="shared" si="136"/>
        <v>{{5,1,1,2797609,0}|{5,1,2,5460000,0}|{5,1,3,117218283,3}}</v>
      </c>
      <c r="CL805" t="str">
        <f t="shared" si="133"/>
        <v>{{5,1,1,2797609,0}|{5,1,2,5460000,0}|{5,1,3,117218283,3}}</v>
      </c>
      <c r="CP805" t="str">
        <f t="shared" si="134"/>
        <v>{{5,1,1,2797609,0}|{5,1,2,5460000,0}|{5,1,3,117218283,3}}</v>
      </c>
      <c r="CT805" t="str">
        <f t="shared" si="135"/>
        <v>{{5,1,1,2797609,0}|{5,1,2,5460000,0}|{5,1,3,117218283,3}}</v>
      </c>
    </row>
    <row r="806" spans="85:98" x14ac:dyDescent="0.15">
      <c r="CG806">
        <v>199</v>
      </c>
      <c r="CH806" t="str">
        <f t="shared" si="136"/>
        <v>{{5,1,1,2615169,0}|{5,1,2,5967500,0}|{5,1,3,128113572,3}}</v>
      </c>
      <c r="CL806" t="str">
        <f t="shared" si="133"/>
        <v>{{5,1,1,2615169,0}|{5,1,2,5967500,0}|{5,1,3,128113572,3}}</v>
      </c>
      <c r="CP806" t="str">
        <f t="shared" si="134"/>
        <v>{{5,1,1,2615169,0}|{5,1,2,5967500,0}|{5,1,3,128113572,3}}</v>
      </c>
      <c r="CT806" t="str">
        <f t="shared" si="135"/>
        <v>{{5,1,1,2615169,0}|{5,1,2,5967500,0}|{5,1,3,128113572,3}}</v>
      </c>
    </row>
    <row r="807" spans="85:98" x14ac:dyDescent="0.15">
      <c r="CG807">
        <v>200</v>
      </c>
      <c r="CH807" t="str">
        <f t="shared" si="136"/>
        <v>{{5,1,1,4522822,0}|{5,1,2,7392000,0}|{5,1,3,158695522,3}}</v>
      </c>
      <c r="CL807" t="str">
        <f t="shared" si="133"/>
        <v>{{5,1,1,4522822,0}|{5,1,2,7392000,0}|{5,1,3,158695522,3}}</v>
      </c>
      <c r="CP807" t="str">
        <f t="shared" si="134"/>
        <v>{{5,1,1,4522822,0}|{5,1,2,7392000,0}|{5,1,3,158695522,3}}</v>
      </c>
      <c r="CT807" t="str">
        <f t="shared" si="135"/>
        <v>{{5,1,1,4522822,0}|{5,1,2,7392000,0}|{5,1,3,158695522,3}}</v>
      </c>
    </row>
    <row r="808" spans="85:98" x14ac:dyDescent="0.15">
      <c r="CG808">
        <v>201</v>
      </c>
      <c r="CH808" t="str">
        <f t="shared" si="136"/>
        <v>{{5,1,1,4355110,0}|{5,1,2,6652800,0}|{5,1,3,142825970,3}}</v>
      </c>
      <c r="CL808" t="str">
        <f t="shared" si="133"/>
        <v>{{5,1,1,4355110,0}|{5,1,2,6652800,0}|{5,1,3,142825970,3}}</v>
      </c>
      <c r="CP808" t="str">
        <f t="shared" si="134"/>
        <v>{{5,1,1,4355110,0}|{5,1,2,6652800,0}|{5,1,3,142825970,3}}</v>
      </c>
      <c r="CT808" t="str">
        <f t="shared" si="135"/>
        <v>{{5,1,1,4355110,0}|{5,1,2,6652800,0}|{5,1,3,142825970,3}}</v>
      </c>
    </row>
    <row r="809" spans="85:98" x14ac:dyDescent="0.15">
      <c r="CG809">
        <v>202</v>
      </c>
      <c r="CH809" t="str">
        <f t="shared" si="136"/>
        <v>{{5,1,1,268249,0}|{5,1,2,34300,0}|{5,1,3,736371,3}}</v>
      </c>
      <c r="CL809" t="str">
        <f t="shared" si="133"/>
        <v>{{5,1,1,268249,0}|{5,1,2,34300,0}|{5,1,3,736371,3}}</v>
      </c>
      <c r="CP809" t="str">
        <f t="shared" si="134"/>
        <v>{{5,1,1,268249,0}|{5,1,2,34300,0}|{5,1,3,736371,3}}</v>
      </c>
      <c r="CT809" t="str">
        <f t="shared" si="135"/>
        <v>{{5,1,1,268249,0}|{5,1,2,34300,0}|{5,1,3,736371,3}}</v>
      </c>
    </row>
    <row r="810" spans="85:98" x14ac:dyDescent="0.15">
      <c r="CG810">
        <v>203</v>
      </c>
      <c r="CH810" t="str">
        <f t="shared" si="136"/>
        <v>{{5,1,1,432805,0}|{5,1,2,41580,0}|{5,1,3,892662,3}}</v>
      </c>
      <c r="CL810" t="str">
        <f t="shared" si="133"/>
        <v>{{5,1,1,432805,0}|{5,1,2,41580,0}|{5,1,3,892662,3}}</v>
      </c>
      <c r="CP810" t="str">
        <f t="shared" si="134"/>
        <v>{{5,1,1,432805,0}|{5,1,2,41580,0}|{5,1,3,892662,3}}</v>
      </c>
      <c r="CT810" t="str">
        <f t="shared" si="135"/>
        <v>{{5,1,1,432805,0}|{5,1,2,41580,0}|{5,1,3,892662,3}}</v>
      </c>
    </row>
    <row r="811" spans="85:98" x14ac:dyDescent="0.15">
      <c r="CG811">
        <v>204</v>
      </c>
      <c r="CH811" t="str">
        <f t="shared" si="136"/>
        <v>{{5,1,1,673253,0}|{5,1,2,56840,0}|{5,1,3,1220272,3}}</v>
      </c>
      <c r="CL811" t="str">
        <f t="shared" si="133"/>
        <v>{{5,1,1,673253,0}|{5,1,2,56840,0}|{5,1,3,1220272,3}}</v>
      </c>
      <c r="CP811" t="str">
        <f t="shared" si="134"/>
        <v>{{5,1,1,673253,0}|{5,1,2,56840,0}|{5,1,3,1220272,3}}</v>
      </c>
      <c r="CT811" t="str">
        <f t="shared" si="135"/>
        <v>{{5,1,1,673253,0}|{5,1,2,56840,0}|{5,1,3,1220272,3}}</v>
      </c>
    </row>
    <row r="812" spans="85:98" x14ac:dyDescent="0.15">
      <c r="CG812">
        <v>205</v>
      </c>
      <c r="CH812" t="str">
        <f t="shared" si="136"/>
        <v>{{5,1,1,988841,0}|{5,1,2,436100,0}|{5,1,3,9362434,3}}</v>
      </c>
      <c r="CL812" t="str">
        <f t="shared" si="133"/>
        <v>{{5,1,1,988841,0}|{5,1,2,436100,0}|{5,1,3,9362434,3}}</v>
      </c>
      <c r="CP812" t="str">
        <f t="shared" si="134"/>
        <v>{{5,1,1,988841,0}|{5,1,2,436100,0}|{5,1,3,9362434,3}}</v>
      </c>
      <c r="CT812" t="str">
        <f t="shared" si="135"/>
        <v>{{5,1,1,988841,0}|{5,1,2,436100,0}|{5,1,3,9362434,3}}</v>
      </c>
    </row>
    <row r="813" spans="85:98" x14ac:dyDescent="0.15">
      <c r="CG813">
        <v>206</v>
      </c>
      <c r="CH813" t="str">
        <f t="shared" si="136"/>
        <v>{{5,1,1,1497989,0}|{5,1,2,514500,0}|{5,1,3,11045569,3}}</v>
      </c>
      <c r="CL813" t="str">
        <f t="shared" si="133"/>
        <v>{{5,1,1,1497989,0}|{5,1,2,514500,0}|{5,1,3,11045569,3}}</v>
      </c>
      <c r="CP813" t="str">
        <f t="shared" si="134"/>
        <v>{{5,1,1,1497989,0}|{5,1,2,514500,0}|{5,1,3,11045569,3}}</v>
      </c>
      <c r="CT813" t="str">
        <f t="shared" si="135"/>
        <v>{{5,1,1,1497989,0}|{5,1,2,514500,0}|{5,1,3,11045569,3}}</v>
      </c>
    </row>
    <row r="814" spans="85:98" x14ac:dyDescent="0.15">
      <c r="CG814">
        <v>207</v>
      </c>
      <c r="CH814" t="str">
        <f t="shared" si="136"/>
        <v>{{5,1,1,3530374,0}|{5,1,2,3410400,0}|{5,1,3,73216343,3}}</v>
      </c>
      <c r="CL814" t="str">
        <f t="shared" si="133"/>
        <v>{{5,1,1,3530374,0}|{5,1,2,3410400,0}|{5,1,3,73216343,3}}</v>
      </c>
      <c r="CP814" t="str">
        <f t="shared" si="134"/>
        <v>{{5,1,1,3530374,0}|{5,1,2,3410400,0}|{5,1,3,73216343,3}}</v>
      </c>
      <c r="CT814" t="str">
        <f t="shared" si="135"/>
        <v>{{5,1,1,3530374,0}|{5,1,2,3410400,0}|{5,1,3,73216343,3}}</v>
      </c>
    </row>
    <row r="815" spans="85:98" x14ac:dyDescent="0.15">
      <c r="CG815">
        <v>208</v>
      </c>
      <c r="CH815" t="str">
        <f t="shared" si="136"/>
        <v>{{5,1,1,3778335,0}|{5,1,2,4095000,0}|{5,1,3,87913712,3}}</v>
      </c>
      <c r="CL815" t="str">
        <f t="shared" si="133"/>
        <v>{{5,1,1,3778335,0}|{5,1,2,4095000,0}|{5,1,3,87913712,3}}</v>
      </c>
      <c r="CP815" t="str">
        <f t="shared" si="134"/>
        <v>{{5,1,1,3778335,0}|{5,1,2,4095000,0}|{5,1,3,87913712,3}}</v>
      </c>
      <c r="CT815" t="str">
        <f t="shared" si="135"/>
        <v>{{5,1,1,3778335,0}|{5,1,2,4095000,0}|{5,1,3,87913712,3}}</v>
      </c>
    </row>
    <row r="816" spans="85:98" x14ac:dyDescent="0.15">
      <c r="CG816">
        <v>209</v>
      </c>
      <c r="CH816" t="str">
        <f t="shared" si="136"/>
        <v>{{5,1,1,3527669,0}|{5,1,2,4475240,0}|{5,1,3,96076914,3}}</v>
      </c>
      <c r="CL816" t="str">
        <f t="shared" ref="CL816:CL879" si="137">CL215&amp;CM215&amp;CN215</f>
        <v>{{5,1,1,3527669,0}|{5,1,2,4475240,0}|{5,1,3,96076914,3}}</v>
      </c>
      <c r="CP816" t="str">
        <f t="shared" ref="CP816:CP879" si="138">CP215&amp;CQ215&amp;CR215</f>
        <v>{{5,1,1,3527669,0}|{5,1,2,4475240,0}|{5,1,3,96076914,3}}</v>
      </c>
      <c r="CT816" t="str">
        <f t="shared" ref="CT816:CT879" si="139">CT215&amp;CU215&amp;CV215</f>
        <v>{{5,1,1,3527669,0}|{5,1,2,4475240,0}|{5,1,3,96076914,3}}</v>
      </c>
    </row>
    <row r="817" spans="85:98" x14ac:dyDescent="0.15">
      <c r="CG817">
        <v>210</v>
      </c>
      <c r="CH817" t="str">
        <f t="shared" si="136"/>
        <v>{{5,1,1,6103165,0}|{5,1,2,5544000,0}|{5,1,3,119021641,3}}</v>
      </c>
      <c r="CL817" t="str">
        <f t="shared" si="137"/>
        <v>{{5,1,1,6103165,0}|{5,1,2,5544000,0}|{5,1,3,119021641,3}}</v>
      </c>
      <c r="CP817" t="str">
        <f t="shared" si="138"/>
        <v>{{5,1,1,6103165,0}|{5,1,2,5544000,0}|{5,1,3,119021641,3}}</v>
      </c>
      <c r="CT817" t="str">
        <f t="shared" si="139"/>
        <v>{{5,1,1,6103165,0}|{5,1,2,5544000,0}|{5,1,3,119021641,3}}</v>
      </c>
    </row>
    <row r="818" spans="85:98" x14ac:dyDescent="0.15">
      <c r="CG818">
        <v>211</v>
      </c>
      <c r="CH818" t="str">
        <f t="shared" si="136"/>
        <v>{{5,1,1,5878046,0}|{5,1,2,4989600,0}|{5,1,3,107119477,3}}</v>
      </c>
      <c r="CL818" t="str">
        <f t="shared" si="137"/>
        <v>{{5,1,1,5878046,0}|{5,1,2,4989600,0}|{5,1,3,107119477,3}}</v>
      </c>
      <c r="CP818" t="str">
        <f t="shared" si="138"/>
        <v>{{5,1,1,5878046,0}|{5,1,2,4989600,0}|{5,1,3,107119477,3}}</v>
      </c>
      <c r="CT818" t="str">
        <f t="shared" si="139"/>
        <v>{{5,1,1,5878046,0}|{5,1,2,4989600,0}|{5,1,3,107119477,3}}</v>
      </c>
    </row>
    <row r="819" spans="85:98" x14ac:dyDescent="0.15">
      <c r="CG819">
        <v>212</v>
      </c>
      <c r="CH819" t="str">
        <f t="shared" si="136"/>
        <v>{{5,1,1,36067,0}|{5,1,2,4200,0}|{5,1,3,90167,3}}</v>
      </c>
      <c r="CL819" t="str">
        <f t="shared" si="137"/>
        <v>{{5,1,1,36067,0}|{5,1,2,4200,0}|{5,1,3,90167,3}}</v>
      </c>
      <c r="CP819" t="str">
        <f t="shared" si="138"/>
        <v>{{5,1,1,36067,0}|{5,1,2,4200,0}|{5,1,3,90167,3}}</v>
      </c>
      <c r="CT819" t="str">
        <f t="shared" si="139"/>
        <v>{{5,1,1,36067,0}|{5,1,2,4200,0}|{5,1,3,90167,3}}</v>
      </c>
    </row>
    <row r="820" spans="85:98" x14ac:dyDescent="0.15">
      <c r="CG820">
        <v>213</v>
      </c>
      <c r="CH820" t="str">
        <f t="shared" si="136"/>
        <v>{{5,1,1,187549,0}|{5,1,2,268800,0}|{5,1,3,5770746,3}}</v>
      </c>
      <c r="CL820" t="str">
        <f t="shared" si="137"/>
        <v>{{5,1,1,187549,0}|{5,1,2,268800,0}|{5,1,3,5770746,3}}</v>
      </c>
      <c r="CP820" t="str">
        <f t="shared" si="138"/>
        <v>{{5,1,1,187549,0}|{5,1,2,268800,0}|{5,1,3,5770746,3}}</v>
      </c>
      <c r="CT820" t="str">
        <f t="shared" si="139"/>
        <v>{{5,1,1,187549,0}|{5,1,2,268800,0}|{5,1,3,5770746,3}}</v>
      </c>
    </row>
    <row r="821" spans="85:98" x14ac:dyDescent="0.15">
      <c r="CG821">
        <v>214</v>
      </c>
      <c r="CH821" t="str">
        <f t="shared" si="136"/>
        <v>{{5,1,1,403952,0}|{5,1,2,504000,0}|{5,1,3,10820149,3}}</v>
      </c>
      <c r="CL821" t="str">
        <f t="shared" si="137"/>
        <v>{{5,1,1,403952,0}|{5,1,2,504000,0}|{5,1,3,10820149,3}}</v>
      </c>
      <c r="CP821" t="str">
        <f t="shared" si="138"/>
        <v>{{5,1,1,403952,0}|{5,1,2,504000,0}|{5,1,3,10820149,3}}</v>
      </c>
      <c r="CT821" t="str">
        <f t="shared" si="139"/>
        <v>{{5,1,1,403952,0}|{5,1,2,504000,0}|{5,1,3,10820149,3}}</v>
      </c>
    </row>
    <row r="822" spans="85:98" x14ac:dyDescent="0.15">
      <c r="CG822">
        <v>215</v>
      </c>
      <c r="CH822" t="str">
        <f t="shared" si="136"/>
        <v>{{5,1,1,598714,0}|{5,1,2,673680,0}|{5,1,3,14462932,3}}</v>
      </c>
      <c r="CL822" t="str">
        <f t="shared" si="137"/>
        <v>{{5,1,1,598714,0}|{5,1,2,673680,0}|{5,1,3,14462932,3}}</v>
      </c>
      <c r="CP822" t="str">
        <f t="shared" si="138"/>
        <v>{{5,1,1,598714,0}|{5,1,2,673680,0}|{5,1,3,14462932,3}}</v>
      </c>
      <c r="CT822" t="str">
        <f t="shared" si="139"/>
        <v>{{5,1,1,598714,0}|{5,1,2,673680,0}|{5,1,3,14462932,3}}</v>
      </c>
    </row>
    <row r="823" spans="85:98" x14ac:dyDescent="0.15">
      <c r="CG823">
        <v>216</v>
      </c>
      <c r="CH823" t="str">
        <f t="shared" si="136"/>
        <v>{{5,1,1,157793,0}|{5,1,2,29400,0}|{5,1,3,631175,3}}</v>
      </c>
      <c r="CL823" t="str">
        <f t="shared" si="137"/>
        <v>{{5,1,1,157793,0}|{5,1,2,29400,0}|{5,1,3,631175,3}}</v>
      </c>
      <c r="CP823" t="str">
        <f t="shared" si="138"/>
        <v>{{5,1,1,157793,0}|{5,1,2,29400,0}|{5,1,3,631175,3}}</v>
      </c>
      <c r="CT823" t="str">
        <f t="shared" si="139"/>
        <v>{{5,1,1,157793,0}|{5,1,2,29400,0}|{5,1,3,631175,3}}</v>
      </c>
    </row>
    <row r="824" spans="85:98" x14ac:dyDescent="0.15">
      <c r="CG824">
        <v>217</v>
      </c>
      <c r="CH824" t="str">
        <f t="shared" si="136"/>
        <v>{{5,1,1,142014,0}|{5,1,2,29400,0}|{5,1,3,631175,3}}</v>
      </c>
      <c r="CL824" t="str">
        <f t="shared" si="137"/>
        <v>{{5,1,1,142014,0}|{5,1,2,29400,0}|{5,1,3,631175,3}}</v>
      </c>
      <c r="CP824" t="str">
        <f t="shared" si="138"/>
        <v>{{5,1,1,142014,0}|{5,1,2,29400,0}|{5,1,3,631175,3}}</v>
      </c>
      <c r="CT824" t="str">
        <f t="shared" si="139"/>
        <v>{{5,1,1,142014,0}|{5,1,2,29400,0}|{5,1,3,631175,3}}</v>
      </c>
    </row>
    <row r="825" spans="85:98" x14ac:dyDescent="0.15">
      <c r="CG825">
        <v>218</v>
      </c>
      <c r="CH825" t="str">
        <f t="shared" si="136"/>
        <v>{{5,1,1,302964,0}|{5,1,2,45360,0}|{5,1,3,973813,3}}</v>
      </c>
      <c r="CL825" t="str">
        <f t="shared" si="137"/>
        <v>{{5,1,1,302964,0}|{5,1,2,45360,0}|{5,1,3,973813,3}}</v>
      </c>
      <c r="CP825" t="str">
        <f t="shared" si="138"/>
        <v>{{5,1,1,302964,0}|{5,1,2,45360,0}|{5,1,3,973813,3}}</v>
      </c>
      <c r="CT825" t="str">
        <f t="shared" si="139"/>
        <v>{{5,1,1,302964,0}|{5,1,2,45360,0}|{5,1,3,973813,3}}</v>
      </c>
    </row>
    <row r="826" spans="85:98" x14ac:dyDescent="0.15">
      <c r="CG826">
        <v>219</v>
      </c>
      <c r="CH826" t="str">
        <f t="shared" si="136"/>
        <v>{{5,1,1,462861,0}|{5,1,2,58800,0}|{5,1,3,1262350,3}}</v>
      </c>
      <c r="CL826" t="str">
        <f t="shared" si="137"/>
        <v>{{5,1,1,462861,0}|{5,1,2,58800,0}|{5,1,3,1262350,3}}</v>
      </c>
      <c r="CP826" t="str">
        <f t="shared" si="138"/>
        <v>{{5,1,1,462861,0}|{5,1,2,58800,0}|{5,1,3,1262350,3}}</v>
      </c>
      <c r="CT826" t="str">
        <f t="shared" si="139"/>
        <v>{{5,1,1,462861,0}|{5,1,2,58800,0}|{5,1,3,1262350,3}}</v>
      </c>
    </row>
    <row r="827" spans="85:98" x14ac:dyDescent="0.15">
      <c r="CG827">
        <v>220</v>
      </c>
      <c r="CH827" t="str">
        <f t="shared" si="136"/>
        <v>{{5,1,1,673253,0}|{5,1,2,431200,0}|{5,1,3,9257238,3}}</v>
      </c>
      <c r="CL827" t="str">
        <f t="shared" si="137"/>
        <v>{{5,1,1,673253,0}|{5,1,2,431200,0}|{5,1,3,9257238,3}}</v>
      </c>
      <c r="CP827" t="str">
        <f t="shared" si="138"/>
        <v>{{5,1,1,673253,0}|{5,1,2,431200,0}|{5,1,3,9257238,3}}</v>
      </c>
      <c r="CT827" t="str">
        <f t="shared" si="139"/>
        <v>{{5,1,1,673253,0}|{5,1,2,431200,0}|{5,1,3,9257238,3}}</v>
      </c>
    </row>
    <row r="828" spans="85:98" x14ac:dyDescent="0.15">
      <c r="CG828">
        <v>221</v>
      </c>
      <c r="CH828" t="str">
        <f t="shared" si="136"/>
        <v>{{5,1,1,1009880,0}|{5,1,2,490000,0}|{5,1,3,10519589,3}}</v>
      </c>
      <c r="CL828" t="str">
        <f t="shared" si="137"/>
        <v>{{5,1,1,1009880,0}|{5,1,2,490000,0}|{5,1,3,10519589,3}}</v>
      </c>
      <c r="CP828" t="str">
        <f t="shared" si="138"/>
        <v>{{5,1,1,1009880,0}|{5,1,2,490000,0}|{5,1,3,10519589,3}}</v>
      </c>
      <c r="CT828" t="str">
        <f t="shared" si="139"/>
        <v>{{5,1,1,1009880,0}|{5,1,2,490000,0}|{5,1,3,10519589,3}}</v>
      </c>
    </row>
    <row r="829" spans="85:98" x14ac:dyDescent="0.15">
      <c r="CG829">
        <v>222</v>
      </c>
      <c r="CH829" t="str">
        <f t="shared" si="136"/>
        <v>{{5,1,1,2356388,0}|{5,1,2,3136000,0}|{5,1,3,67325373,3}}</v>
      </c>
      <c r="CL829" t="str">
        <f t="shared" si="137"/>
        <v>{{5,1,1,2356388,0}|{5,1,2,3136000,0}|{5,1,3,67325373,3}}</v>
      </c>
      <c r="CP829" t="str">
        <f t="shared" si="138"/>
        <v>{{5,1,1,2356388,0}|{5,1,2,3136000,0}|{5,1,3,67325373,3}}</v>
      </c>
      <c r="CT829" t="str">
        <f t="shared" si="139"/>
        <v>{{5,1,1,2356388,0}|{5,1,2,3136000,0}|{5,1,3,67325373,3}}</v>
      </c>
    </row>
    <row r="830" spans="85:98" x14ac:dyDescent="0.15">
      <c r="CG830">
        <v>223</v>
      </c>
      <c r="CH830" t="str">
        <f t="shared" si="136"/>
        <v>{{5,1,1,2500656,0}|{5,1,2,3640000,0}|{5,1,3,78145522,3}}</v>
      </c>
      <c r="CL830" t="str">
        <f t="shared" si="137"/>
        <v>{{5,1,1,2500656,0}|{5,1,2,3640000,0}|{5,1,3,78145522,3}}</v>
      </c>
      <c r="CP830" t="str">
        <f t="shared" si="138"/>
        <v>{{5,1,1,2500656,0}|{5,1,2,3640000,0}|{5,1,3,78145522,3}}</v>
      </c>
      <c r="CT830" t="str">
        <f t="shared" si="139"/>
        <v>{{5,1,1,2500656,0}|{5,1,2,3640000,0}|{5,1,3,78145522,3}}</v>
      </c>
    </row>
    <row r="831" spans="85:98" x14ac:dyDescent="0.15">
      <c r="CG831">
        <v>224</v>
      </c>
      <c r="CH831" t="str">
        <f t="shared" si="136"/>
        <v>{{5,1,1,2314309,0}|{5,1,2,3850000,0}|{5,1,3,82653917,3}}</v>
      </c>
      <c r="CL831" t="str">
        <f t="shared" si="137"/>
        <v>{{5,1,1,2314309,0}|{5,1,2,3850000,0}|{5,1,3,82653917,3}}</v>
      </c>
      <c r="CP831" t="str">
        <f t="shared" si="138"/>
        <v>{{5,1,1,2314309,0}|{5,1,2,3850000,0}|{5,1,3,82653917,3}}</v>
      </c>
      <c r="CT831" t="str">
        <f t="shared" si="139"/>
        <v>{{5,1,1,2314309,0}|{5,1,2,3850000,0}|{5,1,3,82653917,3}}</v>
      </c>
    </row>
    <row r="832" spans="85:98" x14ac:dyDescent="0.15">
      <c r="CG832">
        <v>225</v>
      </c>
      <c r="CH832" t="str">
        <f t="shared" si="136"/>
        <v>{{5,1,1,3967388,0}|{5,1,2,4620000,0}|{5,1,3,99184701,3}}</v>
      </c>
      <c r="CL832" t="str">
        <f t="shared" si="137"/>
        <v>{{5,1,1,3967388,0}|{5,1,2,4620000,0}|{5,1,3,99184701,3}}</v>
      </c>
      <c r="CP832" t="str">
        <f t="shared" si="138"/>
        <v>{{5,1,1,3967388,0}|{5,1,2,4620000,0}|{5,1,3,99184701,3}}</v>
      </c>
      <c r="CT832" t="str">
        <f t="shared" si="139"/>
        <v>{{5,1,1,3967388,0}|{5,1,2,4620000,0}|{5,1,3,99184701,3}}</v>
      </c>
    </row>
    <row r="833" spans="85:98" x14ac:dyDescent="0.15">
      <c r="CG833">
        <v>226</v>
      </c>
      <c r="CH833" t="str">
        <f t="shared" si="136"/>
        <v>{{5,1,1,3787052,0}|{5,1,2,4032000,0}|{5,1,3,86561194,3}}</v>
      </c>
      <c r="CL833" t="str">
        <f t="shared" si="137"/>
        <v>{{5,1,1,3787052,0}|{5,1,2,4032000,0}|{5,1,3,86561194,3}}</v>
      </c>
      <c r="CP833" t="str">
        <f t="shared" si="138"/>
        <v>{{5,1,1,3787052,0}|{5,1,2,4032000,0}|{5,1,3,86561194,3}}</v>
      </c>
      <c r="CT833" t="str">
        <f t="shared" si="139"/>
        <v>{{5,1,1,3787052,0}|{5,1,2,4032000,0}|{5,1,3,86561194,3}}</v>
      </c>
    </row>
    <row r="834" spans="85:98" x14ac:dyDescent="0.15">
      <c r="CG834">
        <v>227</v>
      </c>
      <c r="CH834" t="str">
        <f t="shared" si="136"/>
        <v>{{5,1,1,199872,0}|{5,1,2,46550,0}|{5,1,3,999360,3}}</v>
      </c>
      <c r="CL834" t="str">
        <f t="shared" si="137"/>
        <v>{{5,1,1,199872,0}|{5,1,2,46550,0}|{5,1,3,999360,3}}</v>
      </c>
      <c r="CP834" t="str">
        <f t="shared" si="138"/>
        <v>{{5,1,1,199872,0}|{5,1,2,46550,0}|{5,1,3,999360,3}}</v>
      </c>
      <c r="CT834" t="str">
        <f t="shared" si="139"/>
        <v>{{5,1,1,199872,0}|{5,1,2,46550,0}|{5,1,3,999360,3}}</v>
      </c>
    </row>
    <row r="835" spans="85:98" x14ac:dyDescent="0.15">
      <c r="CG835">
        <v>228</v>
      </c>
      <c r="CH835" t="str">
        <f t="shared" si="136"/>
        <v>{{5,1,1,319194,0}|{5,1,2,56700,0}|{5,1,3,1217266,3}}</v>
      </c>
      <c r="CL835" t="str">
        <f t="shared" si="137"/>
        <v>{{5,1,1,319194,0}|{5,1,2,56700,0}|{5,1,3,1217266,3}}</v>
      </c>
      <c r="CP835" t="str">
        <f t="shared" si="138"/>
        <v>{{5,1,1,319194,0}|{5,1,2,56700,0}|{5,1,3,1217266,3}}</v>
      </c>
      <c r="CT835" t="str">
        <f t="shared" si="139"/>
        <v>{{5,1,1,319194,0}|{5,1,2,56700,0}|{5,1,3,1217266,3}}</v>
      </c>
    </row>
    <row r="836" spans="85:98" x14ac:dyDescent="0.15">
      <c r="CG836">
        <v>229</v>
      </c>
      <c r="CH836" t="str">
        <f t="shared" si="136"/>
        <v>{{5,1,1,496524,0}|{5,1,2,76440,0}|{5,1,3,1641055,3}}</v>
      </c>
      <c r="CL836" t="str">
        <f t="shared" si="137"/>
        <v>{{5,1,1,496524,0}|{5,1,2,76440,0}|{5,1,3,1641055,3}}</v>
      </c>
      <c r="CP836" t="str">
        <f t="shared" si="138"/>
        <v>{{5,1,1,496524,0}|{5,1,2,76440,0}|{5,1,3,1641055,3}}</v>
      </c>
      <c r="CT836" t="str">
        <f t="shared" si="139"/>
        <v>{{5,1,1,496524,0}|{5,1,2,76440,0}|{5,1,3,1641055,3}}</v>
      </c>
    </row>
    <row r="837" spans="85:98" x14ac:dyDescent="0.15">
      <c r="CG837">
        <v>230</v>
      </c>
      <c r="CH837" t="str">
        <f t="shared" si="136"/>
        <v>{{5,1,1,732163,0}|{5,1,2,582120,0}|{5,1,3,12497272,3}}</v>
      </c>
      <c r="CL837" t="str">
        <f t="shared" si="137"/>
        <v>{{5,1,1,732163,0}|{5,1,2,582120,0}|{5,1,3,12497272,3}}</v>
      </c>
      <c r="CP837" t="str">
        <f t="shared" si="138"/>
        <v>{{5,1,1,732163,0}|{5,1,2,582120,0}|{5,1,3,12497272,3}}</v>
      </c>
      <c r="CT837" t="str">
        <f t="shared" si="139"/>
        <v>{{5,1,1,732163,0}|{5,1,2,582120,0}|{5,1,3,12497272,3}}</v>
      </c>
    </row>
    <row r="838" spans="85:98" x14ac:dyDescent="0.15">
      <c r="CG838">
        <v>231</v>
      </c>
      <c r="CH838" t="str">
        <f t="shared" si="136"/>
        <v>{{5,1,1,1110868,0}|{5,1,2,686000,0}|{5,1,3,14727425,3}}</v>
      </c>
      <c r="CL838" t="str">
        <f t="shared" si="137"/>
        <v>{{5,1,1,1110868,0}|{5,1,2,686000,0}|{5,1,3,14727425,3}}</v>
      </c>
      <c r="CP838" t="str">
        <f t="shared" si="138"/>
        <v>{{5,1,1,1110868,0}|{5,1,2,686000,0}|{5,1,3,14727425,3}}</v>
      </c>
      <c r="CT838" t="str">
        <f t="shared" si="139"/>
        <v>{{5,1,1,1110868,0}|{5,1,2,686000,0}|{5,1,3,14727425,3}}</v>
      </c>
    </row>
    <row r="839" spans="85:98" x14ac:dyDescent="0.15">
      <c r="CG839">
        <v>232</v>
      </c>
      <c r="CH839" t="str">
        <f t="shared" si="136"/>
        <v>{{5,1,1,2613066,0}|{5,1,2,4547200,0}|{5,1,3,97621791,3}}</v>
      </c>
      <c r="CL839" t="str">
        <f t="shared" si="137"/>
        <v>{{5,1,1,2613066,0}|{5,1,2,4547200,0}|{5,1,3,97621791,3}}</v>
      </c>
      <c r="CP839" t="str">
        <f t="shared" si="138"/>
        <v>{{5,1,1,2613066,0}|{5,1,2,4547200,0}|{5,1,3,97621791,3}}</v>
      </c>
      <c r="CT839" t="str">
        <f t="shared" si="139"/>
        <v>{{5,1,1,2613066,0}|{5,1,2,4547200,0}|{5,1,3,97621791,3}}</v>
      </c>
    </row>
    <row r="840" spans="85:98" x14ac:dyDescent="0.15">
      <c r="CG840">
        <v>233</v>
      </c>
      <c r="CH840" t="str">
        <f t="shared" si="136"/>
        <v>{{5,1,1,2797609,0}|{5,1,2,5460000,0}|{5,1,3,117218283,3}}</v>
      </c>
      <c r="CL840" t="str">
        <f t="shared" si="137"/>
        <v>{{5,1,1,2797609,0}|{5,1,2,5460000,0}|{5,1,3,117218283,3}}</v>
      </c>
      <c r="CP840" t="str">
        <f t="shared" si="138"/>
        <v>{{5,1,1,2797609,0}|{5,1,2,5460000,0}|{5,1,3,117218283,3}}</v>
      </c>
      <c r="CT840" t="str">
        <f t="shared" si="139"/>
        <v>{{5,1,1,2797609,0}|{5,1,2,5460000,0}|{5,1,3,117218283,3}}</v>
      </c>
    </row>
    <row r="841" spans="85:98" x14ac:dyDescent="0.15">
      <c r="CG841">
        <v>234</v>
      </c>
      <c r="CH841" t="str">
        <f t="shared" si="136"/>
        <v>{{5,1,1,2615169,0}|{5,1,2,5967500,0}|{5,1,3,128113572,3}}</v>
      </c>
      <c r="CL841" t="str">
        <f t="shared" si="137"/>
        <v>{{5,1,1,2615169,0}|{5,1,2,5967500,0}|{5,1,3,128113572,3}}</v>
      </c>
      <c r="CP841" t="str">
        <f t="shared" si="138"/>
        <v>{{5,1,1,2615169,0}|{5,1,2,5967500,0}|{5,1,3,128113572,3}}</v>
      </c>
      <c r="CT841" t="str">
        <f t="shared" si="139"/>
        <v>{{5,1,1,2615169,0}|{5,1,2,5967500,0}|{5,1,3,128113572,3}}</v>
      </c>
    </row>
    <row r="842" spans="85:98" x14ac:dyDescent="0.15">
      <c r="CG842">
        <v>235</v>
      </c>
      <c r="CH842" t="str">
        <f t="shared" si="136"/>
        <v>{{5,1,1,4522822,0}|{5,1,2,7392000,0}|{5,1,3,158695522,3}}</v>
      </c>
      <c r="CL842" t="str">
        <f t="shared" si="137"/>
        <v>{{5,1,1,4522822,0}|{5,1,2,7392000,0}|{5,1,3,158695522,3}}</v>
      </c>
      <c r="CP842" t="str">
        <f t="shared" si="138"/>
        <v>{{5,1,1,4522822,0}|{5,1,2,7392000,0}|{5,1,3,158695522,3}}</v>
      </c>
      <c r="CT842" t="str">
        <f t="shared" si="139"/>
        <v>{{5,1,1,4522822,0}|{5,1,2,7392000,0}|{5,1,3,158695522,3}}</v>
      </c>
    </row>
    <row r="843" spans="85:98" x14ac:dyDescent="0.15">
      <c r="CG843">
        <v>236</v>
      </c>
      <c r="CH843" t="str">
        <f t="shared" si="136"/>
        <v>{{5,1,1,23082,0}|{5,1,2,3360,0}|{5,1,3,72134,3}}</v>
      </c>
      <c r="CL843" t="str">
        <f t="shared" si="137"/>
        <v>{{5,1,1,23082,0}|{5,1,2,3360,0}|{5,1,3,72134,3}}</v>
      </c>
      <c r="CP843" t="str">
        <f t="shared" si="138"/>
        <v>{{5,1,1,23082,0}|{5,1,2,3360,0}|{5,1,3,72134,3}}</v>
      </c>
      <c r="CT843" t="str">
        <f t="shared" si="139"/>
        <v>{{5,1,1,23082,0}|{5,1,2,3360,0}|{5,1,3,72134,3}}</v>
      </c>
    </row>
    <row r="844" spans="85:98" x14ac:dyDescent="0.15">
      <c r="CG844">
        <v>237</v>
      </c>
      <c r="CH844" t="str">
        <f t="shared" si="136"/>
        <v>{{5,1,1,187549,0}|{5,1,2,268800,0}|{5,1,3,5770746,3}}</v>
      </c>
      <c r="CL844" t="str">
        <f t="shared" si="137"/>
        <v>{{5,1,1,187549,0}|{5,1,2,268800,0}|{5,1,3,5770746,3}}</v>
      </c>
      <c r="CP844" t="str">
        <f t="shared" si="138"/>
        <v>{{5,1,1,187549,0}|{5,1,2,268800,0}|{5,1,3,5770746,3}}</v>
      </c>
      <c r="CT844" t="str">
        <f t="shared" si="139"/>
        <v>{{5,1,1,187549,0}|{5,1,2,268800,0}|{5,1,3,5770746,3}}</v>
      </c>
    </row>
    <row r="845" spans="85:98" x14ac:dyDescent="0.15">
      <c r="CG845">
        <v>238</v>
      </c>
      <c r="CH845" t="str">
        <f t="shared" si="136"/>
        <v>{{5,1,1,223616,0}|{5,1,2,304080,0}|{5,1,3,6528156,3}}</v>
      </c>
      <c r="CL845" t="str">
        <f t="shared" si="137"/>
        <v>{{5,1,1,223616,0}|{5,1,2,304080,0}|{5,1,3,6528156,3}}</v>
      </c>
      <c r="CP845" t="str">
        <f t="shared" si="138"/>
        <v>{{5,1,1,223616,0}|{5,1,2,304080,0}|{5,1,3,6528156,3}}</v>
      </c>
      <c r="CT845" t="str">
        <f t="shared" si="139"/>
        <v>{{5,1,1,223616,0}|{5,1,2,304080,0}|{5,1,3,6528156,3}}</v>
      </c>
    </row>
    <row r="846" spans="85:98" x14ac:dyDescent="0.15">
      <c r="CG846">
        <v>239</v>
      </c>
      <c r="CH846" t="str">
        <f t="shared" si="136"/>
        <v>{{5,1,1,367885,0}|{5,1,2,477120,0}|{5,1,3,10243074,3}}</v>
      </c>
      <c r="CL846" t="str">
        <f t="shared" si="137"/>
        <v>{{5,1,1,367885,0}|{5,1,2,477120,0}|{5,1,3,10243074,3}}</v>
      </c>
      <c r="CP846" t="str">
        <f t="shared" si="138"/>
        <v>{{5,1,1,367885,0}|{5,1,2,477120,0}|{5,1,3,10243074,3}}</v>
      </c>
      <c r="CT846" t="str">
        <f t="shared" si="139"/>
        <v>{{5,1,1,367885,0}|{5,1,2,477120,0}|{5,1,3,10243074,3}}</v>
      </c>
    </row>
    <row r="847" spans="85:98" x14ac:dyDescent="0.15">
      <c r="CG847">
        <v>240</v>
      </c>
      <c r="CH847" t="str">
        <f t="shared" si="136"/>
        <v>{{5,1,1,584288,0}|{5,1,2,641760,0}|{5,1,3,13777656,3}}</v>
      </c>
      <c r="CL847" t="str">
        <f t="shared" si="137"/>
        <v>{{5,1,1,584288,0}|{5,1,2,641760,0}|{5,1,3,13777656,3}}</v>
      </c>
      <c r="CP847" t="str">
        <f t="shared" si="138"/>
        <v>{{5,1,1,584288,0}|{5,1,2,641760,0}|{5,1,3,13777656,3}}</v>
      </c>
      <c r="CT847" t="str">
        <f t="shared" si="139"/>
        <v>{{5,1,1,584288,0}|{5,1,2,641760,0}|{5,1,3,13777656,3}}</v>
      </c>
    </row>
    <row r="848" spans="85:98" x14ac:dyDescent="0.15">
      <c r="CG848">
        <v>241</v>
      </c>
      <c r="CH848" t="str">
        <f t="shared" si="136"/>
        <v>{{5,1,1,75139,0}|{5,1,2,28000,0}|{5,1,3,601119,3}}</v>
      </c>
      <c r="CL848" t="str">
        <f t="shared" si="137"/>
        <v>{{5,1,1,75139,0}|{5,1,2,28000,0}|{5,1,3,601119,3}}</v>
      </c>
      <c r="CP848" t="str">
        <f t="shared" si="138"/>
        <v>{{5,1,1,75139,0}|{5,1,2,28000,0}|{5,1,3,601119,3}}</v>
      </c>
      <c r="CT848" t="str">
        <f t="shared" si="139"/>
        <v>{{5,1,1,75139,0}|{5,1,2,28000,0}|{5,1,3,601119,3}}</v>
      </c>
    </row>
    <row r="849" spans="85:98" x14ac:dyDescent="0.15">
      <c r="CG849">
        <v>242</v>
      </c>
      <c r="CH849" t="str">
        <f t="shared" si="136"/>
        <v>{{5,1,1,97681,0}|{5,1,2,28000,0}|{5,1,3,601119,3}}</v>
      </c>
      <c r="CL849" t="str">
        <f t="shared" si="137"/>
        <v>{{5,1,1,97681,0}|{5,1,2,28000,0}|{5,1,3,601119,3}}</v>
      </c>
      <c r="CP849" t="str">
        <f t="shared" si="138"/>
        <v>{{5,1,1,97681,0}|{5,1,2,28000,0}|{5,1,3,601119,3}}</v>
      </c>
      <c r="CT849" t="str">
        <f t="shared" si="139"/>
        <v>{{5,1,1,97681,0}|{5,1,2,28000,0}|{5,1,3,601119,3}}</v>
      </c>
    </row>
    <row r="850" spans="85:98" x14ac:dyDescent="0.15">
      <c r="CG850">
        <v>243</v>
      </c>
      <c r="CH850" t="str">
        <f t="shared" si="136"/>
        <v>{{5,1,1,370289,0}|{5,1,2,55440,0}|{5,1,3,1190216,3}}</v>
      </c>
      <c r="CL850" t="str">
        <f t="shared" si="137"/>
        <v>{{5,1,1,370289,0}|{5,1,2,55440,0}|{5,1,3,1190216,3}}</v>
      </c>
      <c r="CP850" t="str">
        <f t="shared" si="138"/>
        <v>{{5,1,1,370289,0}|{5,1,2,55440,0}|{5,1,3,1190216,3}}</v>
      </c>
      <c r="CT850" t="str">
        <f t="shared" si="139"/>
        <v>{{5,1,1,370289,0}|{5,1,2,55440,0}|{5,1,3,1190216,3}}</v>
      </c>
    </row>
    <row r="851" spans="85:98" x14ac:dyDescent="0.15">
      <c r="CG851">
        <v>244</v>
      </c>
      <c r="CH851" t="str">
        <f t="shared" si="136"/>
        <v>{{5,1,1,628169,0}|{5,1,2,79800,0}|{5,1,3,1713190,3}}</v>
      </c>
      <c r="CL851" t="str">
        <f t="shared" si="137"/>
        <v>{{5,1,1,628169,0}|{5,1,2,79800,0}|{5,1,3,1713190,3}}</v>
      </c>
      <c r="CP851" t="str">
        <f t="shared" si="138"/>
        <v>{{5,1,1,628169,0}|{5,1,2,79800,0}|{5,1,3,1713190,3}}</v>
      </c>
      <c r="CT851" t="str">
        <f t="shared" si="139"/>
        <v>{{5,1,1,628169,0}|{5,1,2,79800,0}|{5,1,3,1713190,3}}</v>
      </c>
    </row>
    <row r="852" spans="85:98" x14ac:dyDescent="0.15">
      <c r="CG852">
        <v>245</v>
      </c>
      <c r="CH852" t="str">
        <f t="shared" si="136"/>
        <v>{{5,1,1,913701,0}|{5,1,2,585200,0}|{5,1,3,12563395,3}}</v>
      </c>
      <c r="CL852" t="str">
        <f t="shared" si="137"/>
        <v>{{5,1,1,913701,0}|{5,1,2,585200,0}|{5,1,3,12563395,3}}</v>
      </c>
      <c r="CP852" t="str">
        <f t="shared" si="138"/>
        <v>{{5,1,1,913701,0}|{5,1,2,585200,0}|{5,1,3,12563395,3}}</v>
      </c>
      <c r="CT852" t="str">
        <f t="shared" si="139"/>
        <v>{{5,1,1,913701,0}|{5,1,2,585200,0}|{5,1,3,12563395,3}}</v>
      </c>
    </row>
    <row r="853" spans="85:98" x14ac:dyDescent="0.15">
      <c r="CG853">
        <v>246</v>
      </c>
      <c r="CH853" t="str">
        <f t="shared" si="136"/>
        <v>{{5,1,1,1442686,0}|{5,1,2,700000,0}|{5,1,3,15027985,3}}</v>
      </c>
      <c r="CL853" t="str">
        <f t="shared" si="137"/>
        <v>{{5,1,1,1442686,0}|{5,1,2,700000,0}|{5,1,3,15027985,3}}</v>
      </c>
      <c r="CP853" t="str">
        <f t="shared" si="138"/>
        <v>{{5,1,1,1442686,0}|{5,1,2,700000,0}|{5,1,3,15027985,3}}</v>
      </c>
      <c r="CT853" t="str">
        <f t="shared" si="139"/>
        <v>{{5,1,1,1442686,0}|{5,1,2,700000,0}|{5,1,3,15027985,3}}</v>
      </c>
    </row>
    <row r="854" spans="85:98" x14ac:dyDescent="0.15">
      <c r="CG854">
        <v>247</v>
      </c>
      <c r="CH854" t="str">
        <f t="shared" si="136"/>
        <v>{{5,1,1,3197955,0}|{5,1,2,4256000,0}|{5,1,3,91370149,3}}</v>
      </c>
      <c r="CL854" t="str">
        <f t="shared" si="137"/>
        <v>{{5,1,1,3197955,0}|{5,1,2,4256000,0}|{5,1,3,91370149,3}}</v>
      </c>
      <c r="CP854" t="str">
        <f t="shared" si="138"/>
        <v>{{5,1,1,3197955,0}|{5,1,2,4256000,0}|{5,1,3,91370149,3}}</v>
      </c>
      <c r="CT854" t="str">
        <f t="shared" si="139"/>
        <v>{{5,1,1,3197955,0}|{5,1,2,4256000,0}|{5,1,3,91370149,3}}</v>
      </c>
    </row>
    <row r="855" spans="85:98" x14ac:dyDescent="0.15">
      <c r="CG855">
        <v>248</v>
      </c>
      <c r="CH855" t="str">
        <f t="shared" si="136"/>
        <v>{{5,1,1,3462447,0}|{5,1,2,5040000,0}|{5,1,3,108201492,3}}</v>
      </c>
      <c r="CL855" t="str">
        <f t="shared" si="137"/>
        <v>{{5,1,1,3462447,0}|{5,1,2,5040000,0}|{5,1,3,108201492,3}}</v>
      </c>
      <c r="CP855" t="str">
        <f t="shared" si="138"/>
        <v>{{5,1,1,3462447,0}|{5,1,2,5040000,0}|{5,1,3,108201492,3}}</v>
      </c>
      <c r="CT855" t="str">
        <f t="shared" si="139"/>
        <v>{{5,1,1,3462447,0}|{5,1,2,5040000,0}|{5,1,3,108201492,3}}</v>
      </c>
    </row>
    <row r="856" spans="85:98" x14ac:dyDescent="0.15">
      <c r="CG856">
        <v>249</v>
      </c>
      <c r="CH856" t="str">
        <f t="shared" si="136"/>
        <v>{{5,1,1,3366268,0}|{5,1,2,5600000,0}|{5,1,3,120223880,3}}</v>
      </c>
      <c r="CL856" t="str">
        <f t="shared" si="137"/>
        <v>{{5,1,1,3366268,0}|{5,1,2,5600000,0}|{5,1,3,120223880,3}}</v>
      </c>
      <c r="CP856" t="str">
        <f t="shared" si="138"/>
        <v>{{5,1,1,3366268,0}|{5,1,2,5600000,0}|{5,1,3,120223880,3}}</v>
      </c>
      <c r="CT856" t="str">
        <f t="shared" si="139"/>
        <v>{{5,1,1,3366268,0}|{5,1,2,5600000,0}|{5,1,3,120223880,3}}</v>
      </c>
    </row>
    <row r="857" spans="85:98" x14ac:dyDescent="0.15">
      <c r="CG857">
        <v>250</v>
      </c>
      <c r="CH857" t="str">
        <f t="shared" si="136"/>
        <v>{{5,1,1,5049402,0}|{5,1,2,5880000,0}|{5,1,3,126235074,3}}</v>
      </c>
      <c r="CL857" t="str">
        <f t="shared" si="137"/>
        <v>{{5,1,1,5049402,0}|{5,1,2,5880000,0}|{5,1,3,126235074,3}}</v>
      </c>
      <c r="CP857" t="str">
        <f t="shared" si="138"/>
        <v>{{5,1,1,5049402,0}|{5,1,2,5880000,0}|{5,1,3,126235074,3}}</v>
      </c>
      <c r="CT857" t="str">
        <f t="shared" si="139"/>
        <v>{{5,1,1,5049402,0}|{5,1,2,5880000,0}|{5,1,3,126235074,3}}</v>
      </c>
    </row>
    <row r="858" spans="85:98" x14ac:dyDescent="0.15">
      <c r="CG858">
        <v>251</v>
      </c>
      <c r="CH858" t="str">
        <f t="shared" si="136"/>
        <v>{{5,1,1,3366268,0}|{5,1,2,3584000,0}|{5,1,3,76943283,3}}</v>
      </c>
      <c r="CL858" t="str">
        <f t="shared" si="137"/>
        <v>{{5,1,1,3366268,0}|{5,1,2,3584000,0}|{5,1,3,76943283,3}}</v>
      </c>
      <c r="CP858" t="str">
        <f t="shared" si="138"/>
        <v>{{5,1,1,3366268,0}|{5,1,2,3584000,0}|{5,1,3,76943283,3}}</v>
      </c>
      <c r="CT858" t="str">
        <f t="shared" si="139"/>
        <v>{{5,1,1,3366268,0}|{5,1,2,3584000,0}|{5,1,3,76943283,3}}</v>
      </c>
    </row>
    <row r="859" spans="85:98" x14ac:dyDescent="0.15">
      <c r="CG859">
        <v>252</v>
      </c>
      <c r="CH859" t="str">
        <f t="shared" si="136"/>
        <v>{{5,1,1,285531,0}|{5,1,2,66500,0}|{5,1,3,1427658,3}}</v>
      </c>
      <c r="CL859" t="str">
        <f t="shared" si="137"/>
        <v>{{5,1,1,285531,0}|{5,1,2,66500,0}|{5,1,3,1427658,3}}</v>
      </c>
      <c r="CP859" t="str">
        <f t="shared" si="138"/>
        <v>{{5,1,1,285531,0}|{5,1,2,66500,0}|{5,1,3,1427658,3}}</v>
      </c>
      <c r="CT859" t="str">
        <f t="shared" si="139"/>
        <v>{{5,1,1,285531,0}|{5,1,2,66500,0}|{5,1,3,1427658,3}}</v>
      </c>
    </row>
    <row r="860" spans="85:98" x14ac:dyDescent="0.15">
      <c r="CG860">
        <v>253</v>
      </c>
      <c r="CH860" t="str">
        <f t="shared" si="136"/>
        <v>{{5,1,1,390126,0}|{5,1,2,69300,0}|{5,1,3,1487770,3}}</v>
      </c>
      <c r="CL860" t="str">
        <f t="shared" si="137"/>
        <v>{{5,1,1,390126,0}|{5,1,2,69300,0}|{5,1,3,1487770,3}}</v>
      </c>
      <c r="CP860" t="str">
        <f t="shared" si="138"/>
        <v>{{5,1,1,390126,0}|{5,1,2,69300,0}|{5,1,3,1487770,3}}</v>
      </c>
      <c r="CT860" t="str">
        <f t="shared" si="139"/>
        <v>{{5,1,1,390126,0}|{5,1,2,69300,0}|{5,1,3,1487770,3}}</v>
      </c>
    </row>
    <row r="861" spans="85:98" x14ac:dyDescent="0.15">
      <c r="CG861">
        <v>254</v>
      </c>
      <c r="CH861" t="str">
        <f t="shared" si="136"/>
        <v>{{5,1,1,673854,0}|{5,1,2,103740,0}|{5,1,3,2227147,3}}</v>
      </c>
      <c r="CL861" t="str">
        <f t="shared" si="137"/>
        <v>{{5,1,1,673854,0}|{5,1,2,103740,0}|{5,1,3,2227147,3}}</v>
      </c>
      <c r="CP861" t="str">
        <f t="shared" si="138"/>
        <v>{{5,1,1,673854,0}|{5,1,2,103740,0}|{5,1,3,2227147,3}}</v>
      </c>
      <c r="CT861" t="str">
        <f t="shared" si="139"/>
        <v>{{5,1,1,673854,0}|{5,1,2,103740,0}|{5,1,3,2227147,3}}</v>
      </c>
    </row>
    <row r="862" spans="85:98" x14ac:dyDescent="0.15">
      <c r="CG862">
        <v>255</v>
      </c>
      <c r="CH862" t="str">
        <f t="shared" si="136"/>
        <v>{{5,1,1,993650,0}|{5,1,2,790020,0}|{5,1,3,16960583,3}}</v>
      </c>
      <c r="CL862" t="str">
        <f t="shared" si="137"/>
        <v>{{5,1,1,993650,0}|{5,1,2,790020,0}|{5,1,3,16960583,3}}</v>
      </c>
      <c r="CP862" t="str">
        <f t="shared" si="138"/>
        <v>{{5,1,1,993650,0}|{5,1,2,790020,0}|{5,1,3,16960583,3}}</v>
      </c>
      <c r="CT862" t="str">
        <f t="shared" si="139"/>
        <v>{{5,1,1,993650,0}|{5,1,2,790020,0}|{5,1,3,16960583,3}}</v>
      </c>
    </row>
    <row r="863" spans="85:98" x14ac:dyDescent="0.15">
      <c r="CG863">
        <v>256</v>
      </c>
      <c r="CH863" t="str">
        <f t="shared" si="136"/>
        <v>{{5,1,1,1586955,0}|{5,1,2,980000,0}|{5,1,3,21039179,3}}</v>
      </c>
      <c r="CL863" t="str">
        <f t="shared" si="137"/>
        <v>{{5,1,1,1586955,0}|{5,1,2,980000,0}|{5,1,3,21039179,3}}</v>
      </c>
      <c r="CP863" t="str">
        <f t="shared" si="138"/>
        <v>{{5,1,1,1586955,0}|{5,1,2,980000,0}|{5,1,3,21039179,3}}</v>
      </c>
      <c r="CT863" t="str">
        <f t="shared" si="139"/>
        <v>{{5,1,1,1586955,0}|{5,1,2,980000,0}|{5,1,3,21039179,3}}</v>
      </c>
    </row>
    <row r="864" spans="85:98" x14ac:dyDescent="0.15">
      <c r="CG864">
        <v>257</v>
      </c>
      <c r="CH864" t="str">
        <f t="shared" si="136"/>
        <v>{{5,1,1,3546303,0}|{5,1,2,6171200,0}|{5,1,3,132486716,3}}</v>
      </c>
      <c r="CL864" t="str">
        <f t="shared" si="137"/>
        <v>{{5,1,1,3546303,0}|{5,1,2,6171200,0}|{5,1,3,132486716,3}}</v>
      </c>
      <c r="CP864" t="str">
        <f t="shared" si="138"/>
        <v>{{5,1,1,3546303,0}|{5,1,2,6171200,0}|{5,1,3,132486716,3}}</v>
      </c>
      <c r="CT864" t="str">
        <f t="shared" si="139"/>
        <v>{{5,1,1,3546303,0}|{5,1,2,6171200,0}|{5,1,3,132486716,3}}</v>
      </c>
    </row>
    <row r="865" spans="85:98" x14ac:dyDescent="0.15">
      <c r="CG865">
        <v>258</v>
      </c>
      <c r="CH865" t="str">
        <f t="shared" ref="CH865:CH928" si="140">CH264&amp;CI264&amp;CJ264</f>
        <v>{{5,1,1,3873613,0}|{5,1,2,7560000,0}|{5,1,3,162302238,3}}</v>
      </c>
      <c r="CL865" t="str">
        <f t="shared" si="137"/>
        <v>{{5,1,1,3873613,0}|{5,1,2,7560000,0}|{5,1,3,162302238,3}}</v>
      </c>
      <c r="CP865" t="str">
        <f t="shared" si="138"/>
        <v>{{5,1,1,3873613,0}|{5,1,2,7560000,0}|{5,1,3,162302238,3}}</v>
      </c>
      <c r="CT865" t="str">
        <f t="shared" si="139"/>
        <v>{{5,1,1,3873613,0}|{5,1,2,7560000,0}|{5,1,3,162302238,3}}</v>
      </c>
    </row>
    <row r="866" spans="85:98" x14ac:dyDescent="0.15">
      <c r="CG866">
        <v>259</v>
      </c>
      <c r="CH866" t="str">
        <f t="shared" si="140"/>
        <v>{{5,1,1,3803883,0}|{5,1,2,8680000,0}|{5,1,3,186347014,3}}</v>
      </c>
      <c r="CL866" t="str">
        <f t="shared" si="137"/>
        <v>{{5,1,1,3803883,0}|{5,1,2,8680000,0}|{5,1,3,186347014,3}}</v>
      </c>
      <c r="CP866" t="str">
        <f t="shared" si="138"/>
        <v>{{5,1,1,3803883,0}|{5,1,2,8680000,0}|{5,1,3,186347014,3}}</v>
      </c>
      <c r="CT866" t="str">
        <f t="shared" si="139"/>
        <v>{{5,1,1,3803883,0}|{5,1,2,8680000,0}|{5,1,3,186347014,3}}</v>
      </c>
    </row>
    <row r="867" spans="85:98" x14ac:dyDescent="0.15">
      <c r="CG867">
        <v>260</v>
      </c>
      <c r="CH867" t="str">
        <f t="shared" si="140"/>
        <v>{{5,1,1,5756319,0}|{5,1,2,9408000,0}|{5,1,3,201976119,3}}</v>
      </c>
      <c r="CL867" t="str">
        <f t="shared" si="137"/>
        <v>{{5,1,1,5756319,0}|{5,1,2,9408000,0}|{5,1,3,201976119,3}}</v>
      </c>
      <c r="CP867" t="str">
        <f t="shared" si="138"/>
        <v>{{5,1,1,5756319,0}|{5,1,2,9408000,0}|{5,1,3,201976119,3}}</v>
      </c>
      <c r="CT867" t="str">
        <f t="shared" si="139"/>
        <v>{{5,1,1,5756319,0}|{5,1,2,9408000,0}|{5,1,3,201976119,3}}</v>
      </c>
    </row>
    <row r="868" spans="85:98" x14ac:dyDescent="0.15">
      <c r="CG868">
        <v>261</v>
      </c>
      <c r="CH868" t="str">
        <f t="shared" si="140"/>
        <v>{{5,1,1,3871208,0}|{5,1,2,5913600,0}|{5,1,3,126956417,3}}</v>
      </c>
      <c r="CL868" t="str">
        <f t="shared" si="137"/>
        <v>{{5,1,1,3871208,0}|{5,1,2,5913600,0}|{5,1,3,126956417,3}}</v>
      </c>
      <c r="CP868" t="str">
        <f t="shared" si="138"/>
        <v>{{5,1,1,3871208,0}|{5,1,2,5913600,0}|{5,1,3,126956417,3}}</v>
      </c>
      <c r="CT868" t="str">
        <f t="shared" si="139"/>
        <v>{{5,1,1,3871208,0}|{5,1,2,5913600,0}|{5,1,3,126956417,3}}</v>
      </c>
    </row>
    <row r="869" spans="85:98" x14ac:dyDescent="0.15">
      <c r="CG869">
        <v>262</v>
      </c>
      <c r="CH869" t="str">
        <f t="shared" si="140"/>
        <v>{{5,1,1,383213,0}|{5,1,2,49000,0}|{5,1,3,1051958,3}}</v>
      </c>
      <c r="CL869" t="str">
        <f t="shared" si="137"/>
        <v>{{5,1,1,383213,0}|{5,1,2,49000,0}|{5,1,3,1051958,3}}</v>
      </c>
      <c r="CP869" t="str">
        <f t="shared" si="138"/>
        <v>{{5,1,1,383213,0}|{5,1,2,49000,0}|{5,1,3,1051958,3}}</v>
      </c>
      <c r="CT869" t="str">
        <f t="shared" si="139"/>
        <v>{{5,1,1,383213,0}|{5,1,2,49000,0}|{5,1,3,1051958,3}}</v>
      </c>
    </row>
    <row r="870" spans="85:98" x14ac:dyDescent="0.15">
      <c r="CG870">
        <v>263</v>
      </c>
      <c r="CH870" t="str">
        <f t="shared" si="140"/>
        <v>{{5,1,1,528985,0}|{5,1,2,50820,0}|{5,1,3,1091031,3}}</v>
      </c>
      <c r="CL870" t="str">
        <f t="shared" si="137"/>
        <v>{{5,1,1,528985,0}|{5,1,2,50820,0}|{5,1,3,1091031,3}}</v>
      </c>
      <c r="CP870" t="str">
        <f t="shared" si="138"/>
        <v>{{5,1,1,528985,0}|{5,1,2,50820,0}|{5,1,3,1091031,3}}</v>
      </c>
      <c r="CT870" t="str">
        <f t="shared" si="139"/>
        <v>{{5,1,1,528985,0}|{5,1,2,50820,0}|{5,1,3,1091031,3}}</v>
      </c>
    </row>
    <row r="871" spans="85:98" x14ac:dyDescent="0.15">
      <c r="CG871">
        <v>264</v>
      </c>
      <c r="CH871" t="str">
        <f t="shared" si="140"/>
        <v>{{5,1,1,913701,0}|{5,1,2,77140,0}|{5,1,3,1656083,3}}</v>
      </c>
      <c r="CL871" t="str">
        <f t="shared" si="137"/>
        <v>{{5,1,1,913701,0}|{5,1,2,77140,0}|{5,1,3,1656083,3}}</v>
      </c>
      <c r="CP871" t="str">
        <f t="shared" si="138"/>
        <v>{{5,1,1,913701,0}|{5,1,2,77140,0}|{5,1,3,1656083,3}}</v>
      </c>
      <c r="CT871" t="str">
        <f t="shared" si="139"/>
        <v>{{5,1,1,913701,0}|{5,1,2,77140,0}|{5,1,3,1656083,3}}</v>
      </c>
    </row>
    <row r="872" spans="85:98" x14ac:dyDescent="0.15">
      <c r="CG872">
        <v>265</v>
      </c>
      <c r="CH872" t="str">
        <f t="shared" si="140"/>
        <v>{{5,1,1,1341999,0}|{5,1,2,591850,0}|{5,1,3,12706161,3}}</v>
      </c>
      <c r="CL872" t="str">
        <f t="shared" si="137"/>
        <v>{{5,1,1,1341999,0}|{5,1,2,591850,0}|{5,1,3,12706161,3}}</v>
      </c>
      <c r="CP872" t="str">
        <f t="shared" si="138"/>
        <v>{{5,1,1,1341999,0}|{5,1,2,591850,0}|{5,1,3,12706161,3}}</v>
      </c>
      <c r="CT872" t="str">
        <f t="shared" si="139"/>
        <v>{{5,1,1,1341999,0}|{5,1,2,591850,0}|{5,1,3,12706161,3}}</v>
      </c>
    </row>
    <row r="873" spans="85:98" x14ac:dyDescent="0.15">
      <c r="CG873">
        <v>266</v>
      </c>
      <c r="CH873" t="str">
        <f t="shared" si="140"/>
        <v>{{5,1,1,2139985,0}|{5,1,2,735000,0}|{5,1,3,15779384,3}}</v>
      </c>
      <c r="CL873" t="str">
        <f t="shared" si="137"/>
        <v>{{5,1,1,2139985,0}|{5,1,2,735000,0}|{5,1,3,15779384,3}}</v>
      </c>
      <c r="CP873" t="str">
        <f t="shared" si="138"/>
        <v>{{5,1,1,2139985,0}|{5,1,2,735000,0}|{5,1,3,15779384,3}}</v>
      </c>
      <c r="CT873" t="str">
        <f t="shared" si="139"/>
        <v>{{5,1,1,2139985,0}|{5,1,2,735000,0}|{5,1,3,15779384,3}}</v>
      </c>
    </row>
    <row r="874" spans="85:98" x14ac:dyDescent="0.15">
      <c r="CG874">
        <v>267</v>
      </c>
      <c r="CH874" t="str">
        <f t="shared" si="140"/>
        <v>{{5,1,1,4791222,0}|{5,1,2,4628400,0}|{5,1,3,99365037,3}}</v>
      </c>
      <c r="CL874" t="str">
        <f t="shared" si="137"/>
        <v>{{5,1,1,4791222,0}|{5,1,2,4628400,0}|{5,1,3,99365037,3}}</v>
      </c>
      <c r="CP874" t="str">
        <f t="shared" si="138"/>
        <v>{{5,1,1,4791222,0}|{5,1,2,4628400,0}|{5,1,3,99365037,3}}</v>
      </c>
      <c r="CT874" t="str">
        <f t="shared" si="139"/>
        <v>{{5,1,1,4791222,0}|{5,1,2,4628400,0}|{5,1,3,99365037,3}}</v>
      </c>
    </row>
    <row r="875" spans="85:98" x14ac:dyDescent="0.15">
      <c r="CG875">
        <v>268</v>
      </c>
      <c r="CH875" t="str">
        <f t="shared" si="140"/>
        <v>{{5,1,1,5231542,0}|{5,1,2,5670000,0}|{5,1,3,121726679,3}}</v>
      </c>
      <c r="CL875" t="str">
        <f t="shared" si="137"/>
        <v>{{5,1,1,5231542,0}|{5,1,2,5670000,0}|{5,1,3,121726679,3}}</v>
      </c>
      <c r="CP875" t="str">
        <f t="shared" si="138"/>
        <v>{{5,1,1,5231542,0}|{5,1,2,5670000,0}|{5,1,3,121726679,3}}</v>
      </c>
      <c r="CT875" t="str">
        <f t="shared" si="139"/>
        <v>{{5,1,1,5231542,0}|{5,1,2,5670000,0}|{5,1,3,121726679,3}}</v>
      </c>
    </row>
    <row r="876" spans="85:98" x14ac:dyDescent="0.15">
      <c r="CG876">
        <v>269</v>
      </c>
      <c r="CH876" t="str">
        <f t="shared" si="140"/>
        <v>{{5,1,1,5131155,0}|{5,1,2,6509440,0}|{5,1,3,139748238,3}}</v>
      </c>
      <c r="CL876" t="str">
        <f t="shared" si="137"/>
        <v>{{5,1,1,5131155,0}|{5,1,2,6509440,0}|{5,1,3,139748238,3}}</v>
      </c>
      <c r="CP876" t="str">
        <f t="shared" si="138"/>
        <v>{{5,1,1,5131155,0}|{5,1,2,6509440,0}|{5,1,3,139748238,3}}</v>
      </c>
      <c r="CT876" t="str">
        <f t="shared" si="139"/>
        <v>{{5,1,1,5131155,0}|{5,1,2,6509440,0}|{5,1,3,139748238,3}}</v>
      </c>
    </row>
    <row r="877" spans="85:98" x14ac:dyDescent="0.15">
      <c r="CG877">
        <v>270</v>
      </c>
      <c r="CH877" t="str">
        <f t="shared" si="140"/>
        <v>{{5,1,1,7767664,0}|{5,1,2,7056000,0}|{5,1,3,151482089,3}}</v>
      </c>
      <c r="CL877" t="str">
        <f t="shared" si="137"/>
        <v>{{5,1,1,7767664,0}|{5,1,2,7056000,0}|{5,1,3,151482089,3}}</v>
      </c>
      <c r="CP877" t="str">
        <f t="shared" si="138"/>
        <v>{{5,1,1,7767664,0}|{5,1,2,7056000,0}|{5,1,3,151482089,3}}</v>
      </c>
      <c r="CT877" t="str">
        <f t="shared" si="139"/>
        <v>{{5,1,1,7767664,0}|{5,1,2,7056000,0}|{5,1,3,151482089,3}}</v>
      </c>
    </row>
    <row r="878" spans="85:98" x14ac:dyDescent="0.15">
      <c r="CG878">
        <v>271</v>
      </c>
      <c r="CH878" t="str">
        <f t="shared" si="140"/>
        <v>{{5,1,1,5224929,0}|{5,1,2,4435200,0}|{5,1,3,95217313,3}}</v>
      </c>
      <c r="CL878" t="str">
        <f t="shared" si="137"/>
        <v>{{5,1,1,5224929,0}|{5,1,2,4435200,0}|{5,1,3,95217313,3}}</v>
      </c>
      <c r="CP878" t="str">
        <f t="shared" si="138"/>
        <v>{{5,1,1,5224929,0}|{5,1,2,4435200,0}|{5,1,3,95217313,3}}</v>
      </c>
      <c r="CT878" t="str">
        <f t="shared" si="139"/>
        <v>{{5,1,1,5224929,0}|{5,1,2,4435200,0}|{5,1,3,95217313,3}}</v>
      </c>
    </row>
    <row r="879" spans="85:98" x14ac:dyDescent="0.15">
      <c r="CG879">
        <v>272</v>
      </c>
      <c r="CH879" t="str">
        <f t="shared" si="140"/>
        <v>{{5,1,1,42078,0}|{5,1,2,4900,0}|{5,1,3,105195,3}}</v>
      </c>
      <c r="CL879" t="str">
        <f t="shared" si="137"/>
        <v>{{5,1,1,42078,0}|{5,1,2,4900,0}|{5,1,3,105195,3}}</v>
      </c>
      <c r="CP879" t="str">
        <f t="shared" si="138"/>
        <v>{{5,1,1,42078,0}|{5,1,2,4900,0}|{5,1,3,105195,3}}</v>
      </c>
      <c r="CT879" t="str">
        <f t="shared" si="139"/>
        <v>{{5,1,1,42078,0}|{5,1,2,4900,0}|{5,1,3,105195,3}}</v>
      </c>
    </row>
    <row r="880" spans="85:98" x14ac:dyDescent="0.15">
      <c r="CG880">
        <v>273</v>
      </c>
      <c r="CH880" t="str">
        <f t="shared" si="140"/>
        <v>{{5,1,1,218807,0}|{5,1,2,313600,0}|{5,1,3,6732537,3}}</v>
      </c>
      <c r="CL880" t="str">
        <f t="shared" ref="CL880:CL943" si="141">CL279&amp;CM279&amp;CN279</f>
        <v>{{5,1,1,218807,0}|{5,1,2,313600,0}|{5,1,3,6732537,3}}</v>
      </c>
      <c r="CP880" t="str">
        <f t="shared" ref="CP880:CP943" si="142">CP279&amp;CQ279&amp;CR279</f>
        <v>{{5,1,1,218807,0}|{5,1,2,313600,0}|{5,1,3,6732537,3}}</v>
      </c>
      <c r="CT880" t="str">
        <f t="shared" ref="CT880:CT943" si="143">CT279&amp;CU279&amp;CV279</f>
        <v>{{5,1,1,218807,0}|{5,1,2,313600,0}|{5,1,3,6732537,3}}</v>
      </c>
    </row>
    <row r="881" spans="85:98" x14ac:dyDescent="0.15">
      <c r="CG881">
        <v>274</v>
      </c>
      <c r="CH881" t="str">
        <f t="shared" si="140"/>
        <v>{{5,1,1,471277,0}|{5,1,2,588000,0}|{5,1,3,12623507,3}}</v>
      </c>
      <c r="CL881" t="str">
        <f t="shared" si="141"/>
        <v>{{5,1,1,471277,0}|{5,1,2,588000,0}|{5,1,3,12623507,3}}</v>
      </c>
      <c r="CP881" t="str">
        <f t="shared" si="142"/>
        <v>{{5,1,1,471277,0}|{5,1,2,588000,0}|{5,1,3,12623507,3}}</v>
      </c>
      <c r="CT881" t="str">
        <f t="shared" si="143"/>
        <v>{{5,1,1,471277,0}|{5,1,2,588000,0}|{5,1,3,12623507,3}}</v>
      </c>
    </row>
    <row r="882" spans="85:98" x14ac:dyDescent="0.15">
      <c r="CG882">
        <v>275</v>
      </c>
      <c r="CH882" t="str">
        <f t="shared" si="140"/>
        <v>{{5,1,1,698500,0}|{5,1,2,785960,0}|{5,1,3,16873421,3}}</v>
      </c>
      <c r="CL882" t="str">
        <f t="shared" si="141"/>
        <v>{{5,1,1,698500,0}|{5,1,2,785960,0}|{5,1,3,16873421,3}}</v>
      </c>
      <c r="CP882" t="str">
        <f t="shared" si="142"/>
        <v>{{5,1,1,698500,0}|{5,1,2,785960,0}|{5,1,3,16873421,3}}</v>
      </c>
      <c r="CT882" t="str">
        <f t="shared" si="143"/>
        <v>{{5,1,1,698500,0}|{5,1,2,785960,0}|{5,1,3,16873421,3}}</v>
      </c>
    </row>
    <row r="883" spans="85:98" x14ac:dyDescent="0.15">
      <c r="CG883">
        <v>276</v>
      </c>
      <c r="CH883" t="str">
        <f t="shared" si="140"/>
        <v>{{5,1,1,225419,0}|{5,1,2,42000,0}|{5,1,3,901679,3}}</v>
      </c>
      <c r="CL883" t="str">
        <f t="shared" si="141"/>
        <v>{{5,1,1,225419,0}|{5,1,2,42000,0}|{5,1,3,901679,3}}</v>
      </c>
      <c r="CP883" t="str">
        <f t="shared" si="142"/>
        <v>{{5,1,1,225419,0}|{5,1,2,42000,0}|{5,1,3,901679,3}}</v>
      </c>
      <c r="CT883" t="str">
        <f t="shared" si="143"/>
        <v>{{5,1,1,225419,0}|{5,1,2,42000,0}|{5,1,3,901679,3}}</v>
      </c>
    </row>
    <row r="884" spans="85:98" x14ac:dyDescent="0.15">
      <c r="CG884">
        <v>277</v>
      </c>
      <c r="CH884" t="str">
        <f t="shared" si="140"/>
        <v>{{5,1,1,202877,0}|{5,1,2,42000,0}|{5,1,3,901679,3}}</v>
      </c>
      <c r="CL884" t="str">
        <f t="shared" si="141"/>
        <v>{{5,1,1,202877,0}|{5,1,2,42000,0}|{5,1,3,901679,3}}</v>
      </c>
      <c r="CP884" t="str">
        <f t="shared" si="142"/>
        <v>{{5,1,1,202877,0}|{5,1,2,42000,0}|{5,1,3,901679,3}}</v>
      </c>
      <c r="CT884" t="str">
        <f t="shared" si="143"/>
        <v>{{5,1,1,202877,0}|{5,1,2,42000,0}|{5,1,3,901679,3}}</v>
      </c>
    </row>
    <row r="885" spans="85:98" x14ac:dyDescent="0.15">
      <c r="CG885">
        <v>278</v>
      </c>
      <c r="CH885" t="str">
        <f t="shared" si="140"/>
        <v>{{5,1,1,370289,0}|{5,1,2,55440,0}|{5,1,3,1190216,3}}</v>
      </c>
      <c r="CL885" t="str">
        <f t="shared" si="141"/>
        <v>{{5,1,1,370289,0}|{5,1,2,55440,0}|{5,1,3,1190216,3}}</v>
      </c>
      <c r="CP885" t="str">
        <f t="shared" si="142"/>
        <v>{{5,1,1,370289,0}|{5,1,2,55440,0}|{5,1,3,1190216,3}}</v>
      </c>
      <c r="CT885" t="str">
        <f t="shared" si="143"/>
        <v>{{5,1,1,370289,0}|{5,1,2,55440,0}|{5,1,3,1190216,3}}</v>
      </c>
    </row>
    <row r="886" spans="85:98" x14ac:dyDescent="0.15">
      <c r="CG886">
        <v>279</v>
      </c>
      <c r="CH886" t="str">
        <f t="shared" si="140"/>
        <v>{{5,1,1,628169,0}|{5,1,2,79800,0}|{5,1,3,1713190,3}}</v>
      </c>
      <c r="CL886" t="str">
        <f t="shared" si="141"/>
        <v>{{5,1,1,628169,0}|{5,1,2,79800,0}|{5,1,3,1713190,3}}</v>
      </c>
      <c r="CP886" t="str">
        <f t="shared" si="142"/>
        <v>{{5,1,1,628169,0}|{5,1,2,79800,0}|{5,1,3,1713190,3}}</v>
      </c>
      <c r="CT886" t="str">
        <f t="shared" si="143"/>
        <v>{{5,1,1,628169,0}|{5,1,2,79800,0}|{5,1,3,1713190,3}}</v>
      </c>
    </row>
    <row r="887" spans="85:98" x14ac:dyDescent="0.15">
      <c r="CG887">
        <v>280</v>
      </c>
      <c r="CH887" t="str">
        <f t="shared" si="140"/>
        <v>{{5,1,1,913701,0}|{5,1,2,585200,0}|{5,1,3,12563395,3}}</v>
      </c>
      <c r="CL887" t="str">
        <f t="shared" si="141"/>
        <v>{{5,1,1,913701,0}|{5,1,2,585200,0}|{5,1,3,12563395,3}}</v>
      </c>
      <c r="CP887" t="str">
        <f t="shared" si="142"/>
        <v>{{5,1,1,913701,0}|{5,1,2,585200,0}|{5,1,3,12563395,3}}</v>
      </c>
      <c r="CT887" t="str">
        <f t="shared" si="143"/>
        <v>{{5,1,1,913701,0}|{5,1,2,585200,0}|{5,1,3,12563395,3}}</v>
      </c>
    </row>
    <row r="888" spans="85:98" x14ac:dyDescent="0.15">
      <c r="CG888">
        <v>281</v>
      </c>
      <c r="CH888" t="str">
        <f t="shared" si="140"/>
        <v>{{5,1,1,1442686,0}|{5,1,2,700000,0}|{5,1,3,15027985,3}}</v>
      </c>
      <c r="CL888" t="str">
        <f t="shared" si="141"/>
        <v>{{5,1,1,1442686,0}|{5,1,2,700000,0}|{5,1,3,15027985,3}}</v>
      </c>
      <c r="CP888" t="str">
        <f t="shared" si="142"/>
        <v>{{5,1,1,1442686,0}|{5,1,2,700000,0}|{5,1,3,15027985,3}}</v>
      </c>
      <c r="CT888" t="str">
        <f t="shared" si="143"/>
        <v>{{5,1,1,1442686,0}|{5,1,2,700000,0}|{5,1,3,15027985,3}}</v>
      </c>
    </row>
    <row r="889" spans="85:98" x14ac:dyDescent="0.15">
      <c r="CG889">
        <v>282</v>
      </c>
      <c r="CH889" t="str">
        <f t="shared" si="140"/>
        <v>{{5,1,1,3197955,0}|{5,1,2,4256000,0}|{5,1,3,91370149,3}}</v>
      </c>
      <c r="CL889" t="str">
        <f t="shared" si="141"/>
        <v>{{5,1,1,3197955,0}|{5,1,2,4256000,0}|{5,1,3,91370149,3}}</v>
      </c>
      <c r="CP889" t="str">
        <f t="shared" si="142"/>
        <v>{{5,1,1,3197955,0}|{5,1,2,4256000,0}|{5,1,3,91370149,3}}</v>
      </c>
      <c r="CT889" t="str">
        <f t="shared" si="143"/>
        <v>{{5,1,1,3197955,0}|{5,1,2,4256000,0}|{5,1,3,91370149,3}}</v>
      </c>
    </row>
    <row r="890" spans="85:98" x14ac:dyDescent="0.15">
      <c r="CG890">
        <v>283</v>
      </c>
      <c r="CH890" t="str">
        <f t="shared" si="140"/>
        <v>{{5,1,1,3462447,0}|{5,1,2,5040000,0}|{5,1,3,108201492,3}}</v>
      </c>
      <c r="CL890" t="str">
        <f t="shared" si="141"/>
        <v>{{5,1,1,3462447,0}|{5,1,2,5040000,0}|{5,1,3,108201492,3}}</v>
      </c>
      <c r="CP890" t="str">
        <f t="shared" si="142"/>
        <v>{{5,1,1,3462447,0}|{5,1,2,5040000,0}|{5,1,3,108201492,3}}</v>
      </c>
      <c r="CT890" t="str">
        <f t="shared" si="143"/>
        <v>{{5,1,1,3462447,0}|{5,1,2,5040000,0}|{5,1,3,108201492,3}}</v>
      </c>
    </row>
    <row r="891" spans="85:98" x14ac:dyDescent="0.15">
      <c r="CG891">
        <v>284</v>
      </c>
      <c r="CH891" t="str">
        <f t="shared" si="140"/>
        <v>{{5,1,1,3366268,0}|{5,1,2,5600000,0}|{5,1,3,120223880,3}}</v>
      </c>
      <c r="CL891" t="str">
        <f t="shared" si="141"/>
        <v>{{5,1,1,3366268,0}|{5,1,2,5600000,0}|{5,1,3,120223880,3}}</v>
      </c>
      <c r="CP891" t="str">
        <f t="shared" si="142"/>
        <v>{{5,1,1,3366268,0}|{5,1,2,5600000,0}|{5,1,3,120223880,3}}</v>
      </c>
      <c r="CT891" t="str">
        <f t="shared" si="143"/>
        <v>{{5,1,1,3366268,0}|{5,1,2,5600000,0}|{5,1,3,120223880,3}}</v>
      </c>
    </row>
    <row r="892" spans="85:98" x14ac:dyDescent="0.15">
      <c r="CG892">
        <v>285</v>
      </c>
      <c r="CH892" t="str">
        <f t="shared" si="140"/>
        <v>{{5,1,1,5049402,0}|{5,1,2,5880000,0}|{5,1,3,126235074,3}}</v>
      </c>
      <c r="CL892" t="str">
        <f t="shared" si="141"/>
        <v>{{5,1,1,5049402,0}|{5,1,2,5880000,0}|{5,1,3,126235074,3}}</v>
      </c>
      <c r="CP892" t="str">
        <f t="shared" si="142"/>
        <v>{{5,1,1,5049402,0}|{5,1,2,5880000,0}|{5,1,3,126235074,3}}</v>
      </c>
      <c r="CT892" t="str">
        <f t="shared" si="143"/>
        <v>{{5,1,1,5049402,0}|{5,1,2,5880000,0}|{5,1,3,126235074,3}}</v>
      </c>
    </row>
    <row r="893" spans="85:98" x14ac:dyDescent="0.15">
      <c r="CG893">
        <v>286</v>
      </c>
      <c r="CH893" t="str">
        <f t="shared" si="140"/>
        <v>{{5,1,1,3366268,0}|{5,1,2,3584000,0}|{5,1,3,76943283,3}}</v>
      </c>
      <c r="CL893" t="str">
        <f t="shared" si="141"/>
        <v>{{5,1,1,3366268,0}|{5,1,2,3584000,0}|{5,1,3,76943283,3}}</v>
      </c>
      <c r="CP893" t="str">
        <f t="shared" si="142"/>
        <v>{{5,1,1,3366268,0}|{5,1,2,3584000,0}|{5,1,3,76943283,3}}</v>
      </c>
      <c r="CT893" t="str">
        <f t="shared" si="143"/>
        <v>{{5,1,1,3366268,0}|{5,1,2,3584000,0}|{5,1,3,76943283,3}}</v>
      </c>
    </row>
    <row r="894" spans="85:98" x14ac:dyDescent="0.15">
      <c r="CG894">
        <v>287</v>
      </c>
      <c r="CH894" t="str">
        <f t="shared" si="140"/>
        <v>{{5,1,1,285531,0}|{5,1,2,66500,0}|{5,1,3,1427658,3}}</v>
      </c>
      <c r="CL894" t="str">
        <f t="shared" si="141"/>
        <v>{{5,1,1,285531,0}|{5,1,2,66500,0}|{5,1,3,1427658,3}}</v>
      </c>
      <c r="CP894" t="str">
        <f t="shared" si="142"/>
        <v>{{5,1,1,285531,0}|{5,1,2,66500,0}|{5,1,3,1427658,3}}</v>
      </c>
      <c r="CT894" t="str">
        <f t="shared" si="143"/>
        <v>{{5,1,1,285531,0}|{5,1,2,66500,0}|{5,1,3,1427658,3}}</v>
      </c>
    </row>
    <row r="895" spans="85:98" x14ac:dyDescent="0.15">
      <c r="CG895">
        <v>288</v>
      </c>
      <c r="CH895" t="str">
        <f t="shared" si="140"/>
        <v>{{5,1,1,390126,0}|{5,1,2,69300,0}|{5,1,3,1487770,3}}</v>
      </c>
      <c r="CL895" t="str">
        <f t="shared" si="141"/>
        <v>{{5,1,1,390126,0}|{5,1,2,69300,0}|{5,1,3,1487770,3}}</v>
      </c>
      <c r="CP895" t="str">
        <f t="shared" si="142"/>
        <v>{{5,1,1,390126,0}|{5,1,2,69300,0}|{5,1,3,1487770,3}}</v>
      </c>
      <c r="CT895" t="str">
        <f t="shared" si="143"/>
        <v>{{5,1,1,390126,0}|{5,1,2,69300,0}|{5,1,3,1487770,3}}</v>
      </c>
    </row>
    <row r="896" spans="85:98" x14ac:dyDescent="0.15">
      <c r="CG896">
        <v>289</v>
      </c>
      <c r="CH896" t="str">
        <f t="shared" si="140"/>
        <v>{{5,1,1,673854,0}|{5,1,2,103740,0}|{5,1,3,2227147,3}}</v>
      </c>
      <c r="CL896" t="str">
        <f t="shared" si="141"/>
        <v>{{5,1,1,673854,0}|{5,1,2,103740,0}|{5,1,3,2227147,3}}</v>
      </c>
      <c r="CP896" t="str">
        <f t="shared" si="142"/>
        <v>{{5,1,1,673854,0}|{5,1,2,103740,0}|{5,1,3,2227147,3}}</v>
      </c>
      <c r="CT896" t="str">
        <f t="shared" si="143"/>
        <v>{{5,1,1,673854,0}|{5,1,2,103740,0}|{5,1,3,2227147,3}}</v>
      </c>
    </row>
    <row r="897" spans="85:98" x14ac:dyDescent="0.15">
      <c r="CG897">
        <v>290</v>
      </c>
      <c r="CH897" t="str">
        <f t="shared" si="140"/>
        <v>{{5,1,1,993650,0}|{5,1,2,790020,0}|{5,1,3,16960583,3}}</v>
      </c>
      <c r="CL897" t="str">
        <f t="shared" si="141"/>
        <v>{{5,1,1,993650,0}|{5,1,2,790020,0}|{5,1,3,16960583,3}}</v>
      </c>
      <c r="CP897" t="str">
        <f t="shared" si="142"/>
        <v>{{5,1,1,993650,0}|{5,1,2,790020,0}|{5,1,3,16960583,3}}</v>
      </c>
      <c r="CT897" t="str">
        <f t="shared" si="143"/>
        <v>{{5,1,1,993650,0}|{5,1,2,790020,0}|{5,1,3,16960583,3}}</v>
      </c>
    </row>
    <row r="898" spans="85:98" x14ac:dyDescent="0.15">
      <c r="CG898">
        <v>291</v>
      </c>
      <c r="CH898" t="str">
        <f t="shared" si="140"/>
        <v>{{5,1,1,1586955,0}|{5,1,2,980000,0}|{5,1,3,21039179,3}}</v>
      </c>
      <c r="CL898" t="str">
        <f t="shared" si="141"/>
        <v>{{5,1,1,1586955,0}|{5,1,2,980000,0}|{5,1,3,21039179,3}}</v>
      </c>
      <c r="CP898" t="str">
        <f t="shared" si="142"/>
        <v>{{5,1,1,1586955,0}|{5,1,2,980000,0}|{5,1,3,21039179,3}}</v>
      </c>
      <c r="CT898" t="str">
        <f t="shared" si="143"/>
        <v>{{5,1,1,1586955,0}|{5,1,2,980000,0}|{5,1,3,21039179,3}}</v>
      </c>
    </row>
    <row r="899" spans="85:98" x14ac:dyDescent="0.15">
      <c r="CG899">
        <v>292</v>
      </c>
      <c r="CH899" t="str">
        <f t="shared" si="140"/>
        <v>{{5,1,1,3546303,0}|{5,1,2,6171200,0}|{5,1,3,132486716,3}}</v>
      </c>
      <c r="CL899" t="str">
        <f t="shared" si="141"/>
        <v>{{5,1,1,3546303,0}|{5,1,2,6171200,0}|{5,1,3,132486716,3}}</v>
      </c>
      <c r="CP899" t="str">
        <f t="shared" si="142"/>
        <v>{{5,1,1,3546303,0}|{5,1,2,6171200,0}|{5,1,3,132486716,3}}</v>
      </c>
      <c r="CT899" t="str">
        <f t="shared" si="143"/>
        <v>{{5,1,1,3546303,0}|{5,1,2,6171200,0}|{5,1,3,132486716,3}}</v>
      </c>
    </row>
    <row r="900" spans="85:98" x14ac:dyDescent="0.15">
      <c r="CG900">
        <v>293</v>
      </c>
      <c r="CH900" t="str">
        <f t="shared" si="140"/>
        <v>{{5,1,1,3873613,0}|{5,1,2,7560000,0}|{5,1,3,162302238,3}}</v>
      </c>
      <c r="CL900" t="str">
        <f t="shared" si="141"/>
        <v>{{5,1,1,3873613,0}|{5,1,2,7560000,0}|{5,1,3,162302238,3}}</v>
      </c>
      <c r="CP900" t="str">
        <f t="shared" si="142"/>
        <v>{{5,1,1,3873613,0}|{5,1,2,7560000,0}|{5,1,3,162302238,3}}</v>
      </c>
      <c r="CT900" t="str">
        <f t="shared" si="143"/>
        <v>{{5,1,1,3873613,0}|{5,1,2,7560000,0}|{5,1,3,162302238,3}}</v>
      </c>
    </row>
    <row r="901" spans="85:98" x14ac:dyDescent="0.15">
      <c r="CG901">
        <v>294</v>
      </c>
      <c r="CH901" t="str">
        <f t="shared" si="140"/>
        <v>{{5,1,1,3803883,0}|{5,1,2,8680000,0}|{5,1,3,186347014,3}}</v>
      </c>
      <c r="CL901" t="str">
        <f t="shared" si="141"/>
        <v>{{5,1,1,3803883,0}|{5,1,2,8680000,0}|{5,1,3,186347014,3}}</v>
      </c>
      <c r="CP901" t="str">
        <f t="shared" si="142"/>
        <v>{{5,1,1,3803883,0}|{5,1,2,8680000,0}|{5,1,3,186347014,3}}</v>
      </c>
      <c r="CT901" t="str">
        <f t="shared" si="143"/>
        <v>{{5,1,1,3803883,0}|{5,1,2,8680000,0}|{5,1,3,186347014,3}}</v>
      </c>
    </row>
    <row r="902" spans="85:98" x14ac:dyDescent="0.15">
      <c r="CG902">
        <v>295</v>
      </c>
      <c r="CH902" t="str">
        <f t="shared" si="140"/>
        <v>{{5,1,1,5756319,0}|{5,1,2,9408000,0}|{5,1,3,201976119,3}}</v>
      </c>
      <c r="CL902" t="str">
        <f t="shared" si="141"/>
        <v>{{5,1,1,5756319,0}|{5,1,2,9408000,0}|{5,1,3,201976119,3}}</v>
      </c>
      <c r="CP902" t="str">
        <f t="shared" si="142"/>
        <v>{{5,1,1,5756319,0}|{5,1,2,9408000,0}|{5,1,3,201976119,3}}</v>
      </c>
      <c r="CT902" t="str">
        <f t="shared" si="143"/>
        <v>{{5,1,1,5756319,0}|{5,1,2,9408000,0}|{5,1,3,201976119,3}}</v>
      </c>
    </row>
    <row r="903" spans="85:98" x14ac:dyDescent="0.15">
      <c r="CG903">
        <v>296</v>
      </c>
      <c r="CH903" t="str">
        <f t="shared" si="140"/>
        <v>{{5,1,1,26930,0}|{5,1,2,3920,0}|{5,1,3,84156,3}}</v>
      </c>
      <c r="CL903" t="str">
        <f t="shared" si="141"/>
        <v>{{5,1,1,26930,0}|{5,1,2,3920,0}|{5,1,3,84156,3}}</v>
      </c>
      <c r="CP903" t="str">
        <f t="shared" si="142"/>
        <v>{{5,1,1,26930,0}|{5,1,2,3920,0}|{5,1,3,84156,3}}</v>
      </c>
      <c r="CT903" t="str">
        <f t="shared" si="143"/>
        <v>{{5,1,1,26930,0}|{5,1,2,3920,0}|{5,1,3,84156,3}}</v>
      </c>
    </row>
    <row r="904" spans="85:98" x14ac:dyDescent="0.15">
      <c r="CG904">
        <v>297</v>
      </c>
      <c r="CH904" t="str">
        <f t="shared" si="140"/>
        <v>{{5,1,1,218807,0}|{5,1,2,313600,0}|{5,1,3,6732537,3}}</v>
      </c>
      <c r="CL904" t="str">
        <f t="shared" si="141"/>
        <v>{{5,1,1,218807,0}|{5,1,2,313600,0}|{5,1,3,6732537,3}}</v>
      </c>
      <c r="CP904" t="str">
        <f t="shared" si="142"/>
        <v>{{5,1,1,218807,0}|{5,1,2,313600,0}|{5,1,3,6732537,3}}</v>
      </c>
      <c r="CT904" t="str">
        <f t="shared" si="143"/>
        <v>{{5,1,1,218807,0}|{5,1,2,313600,0}|{5,1,3,6732537,3}}</v>
      </c>
    </row>
    <row r="905" spans="85:98" x14ac:dyDescent="0.15">
      <c r="CG905">
        <v>298</v>
      </c>
      <c r="CH905" t="str">
        <f t="shared" si="140"/>
        <v>{{5,1,1,260885,0}|{5,1,2,354760,0}|{5,1,3,7616182,3}}</v>
      </c>
      <c r="CL905" t="str">
        <f t="shared" si="141"/>
        <v>{{5,1,1,260885,0}|{5,1,2,354760,0}|{5,1,3,7616182,3}}</v>
      </c>
      <c r="CP905" t="str">
        <f t="shared" si="142"/>
        <v>{{5,1,1,260885,0}|{5,1,2,354760,0}|{5,1,3,7616182,3}}</v>
      </c>
      <c r="CT905" t="str">
        <f t="shared" si="143"/>
        <v>{{5,1,1,260885,0}|{5,1,2,354760,0}|{5,1,3,7616182,3}}</v>
      </c>
    </row>
    <row r="906" spans="85:98" x14ac:dyDescent="0.15">
      <c r="CG906">
        <v>299</v>
      </c>
      <c r="CH906" t="str">
        <f t="shared" si="140"/>
        <v>{{5,1,1,429199,0}|{5,1,2,556640,0}|{5,1,3,11950253,3}}</v>
      </c>
      <c r="CL906" t="str">
        <f t="shared" si="141"/>
        <v>{{5,1,1,429199,0}|{5,1,2,556640,0}|{5,1,3,11950253,3}}</v>
      </c>
      <c r="CP906" t="str">
        <f t="shared" si="142"/>
        <v>{{5,1,1,429199,0}|{5,1,2,556640,0}|{5,1,3,11950253,3}}</v>
      </c>
      <c r="CT906" t="str">
        <f t="shared" si="143"/>
        <v>{{5,1,1,429199,0}|{5,1,2,556640,0}|{5,1,3,11950253,3}}</v>
      </c>
    </row>
    <row r="907" spans="85:98" x14ac:dyDescent="0.15">
      <c r="CG907">
        <v>300</v>
      </c>
      <c r="CH907" t="str">
        <f t="shared" si="140"/>
        <v>{{5,1,1,681669,0}|{5,1,2,748720,0}|{5,1,3,16073932,3}}</v>
      </c>
      <c r="CL907" t="str">
        <f t="shared" si="141"/>
        <v>{{5,1,1,681669,0}|{5,1,2,748720,0}|{5,1,3,16073932,3}}</v>
      </c>
      <c r="CP907" t="str">
        <f t="shared" si="142"/>
        <v>{{5,1,1,681669,0}|{5,1,2,748720,0}|{5,1,3,16073932,3}}</v>
      </c>
      <c r="CT907" t="str">
        <f t="shared" si="143"/>
        <v>{{5,1,1,681669,0}|{5,1,2,748720,0}|{5,1,3,16073932,3}}</v>
      </c>
    </row>
    <row r="908" spans="85:98" x14ac:dyDescent="0.15">
      <c r="CG908">
        <v>301</v>
      </c>
      <c r="CH908" t="str">
        <f t="shared" si="140"/>
        <v>{{5,1,1,120223,0}|{5,1,2,44800,0}|{5,1,3,961791,3}}</v>
      </c>
      <c r="CL908" t="str">
        <f t="shared" si="141"/>
        <v>{{5,1,1,120223,0}|{5,1,2,44800,0}|{5,1,3,961791,3}}</v>
      </c>
      <c r="CP908" t="str">
        <f t="shared" si="142"/>
        <v>{{5,1,1,120223,0}|{5,1,2,44800,0}|{5,1,3,961791,3}}</v>
      </c>
      <c r="CT908" t="str">
        <f t="shared" si="143"/>
        <v>{{5,1,1,120223,0}|{5,1,2,44800,0}|{5,1,3,961791,3}}</v>
      </c>
    </row>
    <row r="909" spans="85:98" x14ac:dyDescent="0.15">
      <c r="CG909">
        <v>302</v>
      </c>
      <c r="CH909" t="str">
        <f t="shared" si="140"/>
        <v>{{5,1,1,156291,0}|{5,1,2,44800,0}|{5,1,3,961791,3}}</v>
      </c>
      <c r="CL909" t="str">
        <f t="shared" si="141"/>
        <v>{{5,1,1,156291,0}|{5,1,2,44800,0}|{5,1,3,961791,3}}</v>
      </c>
      <c r="CP909" t="str">
        <f t="shared" si="142"/>
        <v>{{5,1,1,156291,0}|{5,1,2,44800,0}|{5,1,3,961791,3}}</v>
      </c>
      <c r="CT909" t="str">
        <f t="shared" si="143"/>
        <v>{{5,1,1,156291,0}|{5,1,2,44800,0}|{5,1,3,961791,3}}</v>
      </c>
    </row>
    <row r="910" spans="85:98" x14ac:dyDescent="0.15">
      <c r="CG910">
        <v>303</v>
      </c>
      <c r="CH910" t="str">
        <f t="shared" si="140"/>
        <v>{{5,1,1,521771,0}|{5,1,2,78120,0}|{5,1,3,1677123,3}}</v>
      </c>
      <c r="CL910" t="str">
        <f t="shared" si="141"/>
        <v>{{5,1,1,521771,0}|{5,1,2,78120,0}|{5,1,3,1677123,3}}</v>
      </c>
      <c r="CP910" t="str">
        <f t="shared" si="142"/>
        <v>{{5,1,1,521771,0}|{5,1,2,78120,0}|{5,1,3,1677123,3}}</v>
      </c>
      <c r="CT910" t="str">
        <f t="shared" si="143"/>
        <v>{{5,1,1,521771,0}|{5,1,2,78120,0}|{5,1,3,1677123,3}}</v>
      </c>
    </row>
    <row r="911" spans="85:98" x14ac:dyDescent="0.15">
      <c r="CG911">
        <v>304</v>
      </c>
      <c r="CH911" t="str">
        <f t="shared" si="140"/>
        <v>{{5,1,1,925723,0}|{5,1,2,117600,0}|{5,1,3,2524701,3}}</v>
      </c>
      <c r="CL911" t="str">
        <f t="shared" si="141"/>
        <v>{{5,1,1,925723,0}|{5,1,2,117600,0}|{5,1,3,2524701,3}}</v>
      </c>
      <c r="CP911" t="str">
        <f t="shared" si="142"/>
        <v>{{5,1,1,925723,0}|{5,1,2,117600,0}|{5,1,3,2524701,3}}</v>
      </c>
      <c r="CT911" t="str">
        <f t="shared" si="143"/>
        <v>{{5,1,1,925723,0}|{5,1,2,117600,0}|{5,1,3,2524701,3}}</v>
      </c>
    </row>
    <row r="912" spans="85:98" x14ac:dyDescent="0.15">
      <c r="CG912">
        <v>305</v>
      </c>
      <c r="CH912" t="str">
        <f t="shared" si="140"/>
        <v>{{5,1,1,1490776,0}|{5,1,2,954800,0}|{5,1,3,20498171,3}}</v>
      </c>
      <c r="CL912" t="str">
        <f t="shared" si="141"/>
        <v>{{5,1,1,1490776,0}|{5,1,2,954800,0}|{5,1,3,20498171,3}}</v>
      </c>
      <c r="CP912" t="str">
        <f t="shared" si="142"/>
        <v>{{5,1,1,1490776,0}|{5,1,2,954800,0}|{5,1,3,20498171,3}}</v>
      </c>
      <c r="CT912" t="str">
        <f t="shared" si="143"/>
        <v>{{5,1,1,1490776,0}|{5,1,2,954800,0}|{5,1,3,20498171,3}}</v>
      </c>
    </row>
    <row r="913" spans="85:98" x14ac:dyDescent="0.15">
      <c r="CG913">
        <v>306</v>
      </c>
      <c r="CH913" t="str">
        <f t="shared" si="140"/>
        <v>{{5,1,1,2308298,0}|{5,1,2,1120000,0}|{5,1,3,24044776,3}}</v>
      </c>
      <c r="CL913" t="str">
        <f t="shared" si="141"/>
        <v>{{5,1,1,2308298,0}|{5,1,2,1120000,0}|{5,1,3,24044776,3}}</v>
      </c>
      <c r="CP913" t="str">
        <f t="shared" si="142"/>
        <v>{{5,1,1,2308298,0}|{5,1,2,1120000,0}|{5,1,3,24044776,3}}</v>
      </c>
      <c r="CT913" t="str">
        <f t="shared" si="143"/>
        <v>{{5,1,1,2308298,0}|{5,1,2,1120000,0}|{5,1,3,24044776,3}}</v>
      </c>
    </row>
    <row r="914" spans="85:98" x14ac:dyDescent="0.15">
      <c r="CG914">
        <v>307</v>
      </c>
      <c r="CH914" t="str">
        <f t="shared" si="140"/>
        <v>{{5,1,1,5217716,0}|{5,1,2,6944000,0}|{5,1,3,149077611,3}}</v>
      </c>
      <c r="CL914" t="str">
        <f t="shared" si="141"/>
        <v>{{5,1,1,5217716,0}|{5,1,2,6944000,0}|{5,1,3,149077611,3}}</v>
      </c>
      <c r="CP914" t="str">
        <f t="shared" si="142"/>
        <v>{{5,1,1,5217716,0}|{5,1,2,6944000,0}|{5,1,3,149077611,3}}</v>
      </c>
      <c r="CT914" t="str">
        <f t="shared" si="143"/>
        <v>{{5,1,1,5217716,0}|{5,1,2,6944000,0}|{5,1,3,149077611,3}}</v>
      </c>
    </row>
    <row r="915" spans="85:98" x14ac:dyDescent="0.15">
      <c r="CG915">
        <v>308</v>
      </c>
      <c r="CH915" t="str">
        <f t="shared" si="140"/>
        <v>{{5,1,1,5386029,0}|{5,1,2,7840000,0}|{5,1,3,168313432,3}}</v>
      </c>
      <c r="CL915" t="str">
        <f t="shared" si="141"/>
        <v>{{5,1,1,5386029,0}|{5,1,2,7840000,0}|{5,1,3,168313432,3}}</v>
      </c>
      <c r="CP915" t="str">
        <f t="shared" si="142"/>
        <v>{{5,1,1,5386029,0}|{5,1,2,7840000,0}|{5,1,3,168313432,3}}</v>
      </c>
      <c r="CT915" t="str">
        <f t="shared" si="143"/>
        <v>{{5,1,1,5386029,0}|{5,1,2,7840000,0}|{5,1,3,168313432,3}}</v>
      </c>
    </row>
    <row r="916" spans="85:98" x14ac:dyDescent="0.15">
      <c r="CG916">
        <v>309</v>
      </c>
      <c r="CH916" t="str">
        <f t="shared" si="140"/>
        <v>{{5,1,1,5259794,0}|{5,1,2,8750000,0}|{5,1,3,187849813,3}}</v>
      </c>
      <c r="CL916" t="str">
        <f t="shared" si="141"/>
        <v>{{5,1,1,5259794,0}|{5,1,2,8750000,0}|{5,1,3,187849813,3}}</v>
      </c>
      <c r="CP916" t="str">
        <f t="shared" si="142"/>
        <v>{{5,1,1,5259794,0}|{5,1,2,8750000,0}|{5,1,3,187849813,3}}</v>
      </c>
      <c r="CT916" t="str">
        <f t="shared" si="143"/>
        <v>{{5,1,1,5259794,0}|{5,1,2,8750000,0}|{5,1,3,187849813,3}}</v>
      </c>
    </row>
    <row r="917" spans="85:98" x14ac:dyDescent="0.15">
      <c r="CG917">
        <v>310</v>
      </c>
      <c r="CH917" t="str">
        <f t="shared" si="140"/>
        <v>{{5,1,1,8295447,0}|{5,1,2,9660000,0}|{5,1,3,207386194,3}}</v>
      </c>
      <c r="CL917" t="str">
        <f t="shared" si="141"/>
        <v>{{5,1,1,8295447,0}|{5,1,2,9660000,0}|{5,1,3,207386194,3}}</v>
      </c>
      <c r="CP917" t="str">
        <f t="shared" si="142"/>
        <v>{{5,1,1,8295447,0}|{5,1,2,9660000,0}|{5,1,3,207386194,3}}</v>
      </c>
      <c r="CT917" t="str">
        <f t="shared" si="143"/>
        <v>{{5,1,1,8295447,0}|{5,1,2,9660000,0}|{5,1,3,207386194,3}}</v>
      </c>
    </row>
    <row r="918" spans="85:98" x14ac:dyDescent="0.15">
      <c r="CG918">
        <v>311</v>
      </c>
      <c r="CH918" t="str">
        <f t="shared" si="140"/>
        <v>{{5,1,1,9257238,0}|{5,1,2,9856000,0}|{5,1,3,211594029,3}}</v>
      </c>
      <c r="CL918" t="str">
        <f t="shared" si="141"/>
        <v>{{5,1,1,9257238,0}|{5,1,2,9856000,0}|{5,1,3,211594029,3}}</v>
      </c>
      <c r="CP918" t="str">
        <f t="shared" si="142"/>
        <v>{{5,1,1,9257238,0}|{5,1,2,9856000,0}|{5,1,3,211594029,3}}</v>
      </c>
      <c r="CT918" t="str">
        <f t="shared" si="143"/>
        <v>{{5,1,1,9257238,0}|{5,1,2,9856000,0}|{5,1,3,211594029,3}}</v>
      </c>
    </row>
    <row r="919" spans="85:98" x14ac:dyDescent="0.15">
      <c r="CG919">
        <v>312</v>
      </c>
      <c r="CH919" t="str">
        <f t="shared" si="140"/>
        <v>{{5,1,1,456850,0}|{5,1,2,106400,0}|{5,1,3,2284253,3}}</v>
      </c>
      <c r="CL919" t="str">
        <f t="shared" si="141"/>
        <v>{{5,1,1,456850,0}|{5,1,2,106400,0}|{5,1,3,2284253,3}}</v>
      </c>
      <c r="CP919" t="str">
        <f t="shared" si="142"/>
        <v>{{5,1,1,456850,0}|{5,1,2,106400,0}|{5,1,3,2284253,3}}</v>
      </c>
      <c r="CT919" t="str">
        <f t="shared" si="143"/>
        <v>{{5,1,1,456850,0}|{5,1,2,106400,0}|{5,1,3,2284253,3}}</v>
      </c>
    </row>
    <row r="920" spans="85:98" x14ac:dyDescent="0.15">
      <c r="CG920">
        <v>313</v>
      </c>
      <c r="CH920" t="str">
        <f t="shared" si="140"/>
        <v>{{5,1,1,549723,0}|{5,1,2,97650,0}|{5,1,3,2096403,3}}</v>
      </c>
      <c r="CL920" t="str">
        <f t="shared" si="141"/>
        <v>{{5,1,1,549723,0}|{5,1,2,97650,0}|{5,1,3,2096403,3}}</v>
      </c>
      <c r="CP920" t="str">
        <f t="shared" si="142"/>
        <v>{{5,1,1,549723,0}|{5,1,2,97650,0}|{5,1,3,2096403,3}}</v>
      </c>
      <c r="CT920" t="str">
        <f t="shared" si="143"/>
        <v>{{5,1,1,549723,0}|{5,1,2,97650,0}|{5,1,3,2096403,3}}</v>
      </c>
    </row>
    <row r="921" spans="85:98" x14ac:dyDescent="0.15">
      <c r="CG921">
        <v>314</v>
      </c>
      <c r="CH921" t="str">
        <f t="shared" si="140"/>
        <v>{{5,1,1,993049,0}|{5,1,2,152880,0}|{5,1,3,3282111,3}}</v>
      </c>
      <c r="CL921" t="str">
        <f t="shared" si="141"/>
        <v>{{5,1,1,993049,0}|{5,1,2,152880,0}|{5,1,3,3282111,3}}</v>
      </c>
      <c r="CP921" t="str">
        <f t="shared" si="142"/>
        <v>{{5,1,1,993049,0}|{5,1,2,152880,0}|{5,1,3,3282111,3}}</v>
      </c>
      <c r="CT921" t="str">
        <f t="shared" si="143"/>
        <v>{{5,1,1,993049,0}|{5,1,2,152880,0}|{5,1,3,3282111,3}}</v>
      </c>
    </row>
    <row r="922" spans="85:98" x14ac:dyDescent="0.15">
      <c r="CG922">
        <v>315</v>
      </c>
      <c r="CH922" t="str">
        <f t="shared" si="140"/>
        <v>{{5,1,1,1621219,0}|{5,1,2,1288980,0}|{5,1,3,27672531,3}}</v>
      </c>
      <c r="CL922" t="str">
        <f t="shared" si="141"/>
        <v>{{5,1,1,1621219,0}|{5,1,2,1288980,0}|{5,1,3,27672531,3}}</v>
      </c>
      <c r="CP922" t="str">
        <f t="shared" si="142"/>
        <v>{{5,1,1,1621219,0}|{5,1,2,1288980,0}|{5,1,3,27672531,3}}</v>
      </c>
      <c r="CT922" t="str">
        <f t="shared" si="143"/>
        <v>{{5,1,1,1621219,0}|{5,1,2,1288980,0}|{5,1,3,27672531,3}}</v>
      </c>
    </row>
    <row r="923" spans="85:98" x14ac:dyDescent="0.15">
      <c r="CG923">
        <v>316</v>
      </c>
      <c r="CH923" t="str">
        <f t="shared" si="140"/>
        <v>{{5,1,1,2539128,0}|{5,1,2,1568000,0}|{5,1,3,33662686,3}}</v>
      </c>
      <c r="CL923" t="str">
        <f t="shared" si="141"/>
        <v>{{5,1,1,2539128,0}|{5,1,2,1568000,0}|{5,1,3,33662686,3}}</v>
      </c>
      <c r="CP923" t="str">
        <f t="shared" si="142"/>
        <v>{{5,1,1,2539128,0}|{5,1,2,1568000,0}|{5,1,3,33662686,3}}</v>
      </c>
      <c r="CT923" t="str">
        <f t="shared" si="143"/>
        <v>{{5,1,1,2539128,0}|{5,1,2,1568000,0}|{5,1,3,33662686,3}}</v>
      </c>
    </row>
    <row r="924" spans="85:98" x14ac:dyDescent="0.15">
      <c r="CG924">
        <v>317</v>
      </c>
      <c r="CH924" t="str">
        <f t="shared" si="140"/>
        <v>{{5,1,1,5786074,0}|{5,1,2,10068800,0}|{5,1,3,216162537,3}}</v>
      </c>
      <c r="CL924" t="str">
        <f t="shared" si="141"/>
        <v>{{5,1,1,5786074,0}|{5,1,2,10068800,0}|{5,1,3,216162537,3}}</v>
      </c>
      <c r="CP924" t="str">
        <f t="shared" si="142"/>
        <v>{{5,1,1,5786074,0}|{5,1,2,10068800,0}|{5,1,3,216162537,3}}</v>
      </c>
      <c r="CT924" t="str">
        <f t="shared" si="143"/>
        <v>{{5,1,1,5786074,0}|{5,1,2,10068800,0}|{5,1,3,216162537,3}}</v>
      </c>
    </row>
    <row r="925" spans="85:98" x14ac:dyDescent="0.15">
      <c r="CG925">
        <v>318</v>
      </c>
      <c r="CH925" t="str">
        <f t="shared" si="140"/>
        <v>{{5,1,1,6025620,0}|{5,1,2,11760000,0}|{5,1,3,252470149,3}}</v>
      </c>
      <c r="CL925" t="str">
        <f t="shared" si="141"/>
        <v>{{5,1,1,6025620,0}|{5,1,2,11760000,0}|{5,1,3,252470149,3}}</v>
      </c>
      <c r="CP925" t="str">
        <f t="shared" si="142"/>
        <v>{{5,1,1,6025620,0}|{5,1,2,11760000,0}|{5,1,3,252470149,3}}</v>
      </c>
      <c r="CT925" t="str">
        <f t="shared" si="143"/>
        <v>{{5,1,1,6025620,0}|{5,1,2,11760000,0}|{5,1,3,252470149,3}}</v>
      </c>
    </row>
    <row r="926" spans="85:98" x14ac:dyDescent="0.15">
      <c r="CG926">
        <v>319</v>
      </c>
      <c r="CH926" t="str">
        <f t="shared" si="140"/>
        <v>{{5,1,1,5943568,0}|{5,1,2,13562500,0}|{5,1,3,291167210,3}}</v>
      </c>
      <c r="CL926" t="str">
        <f t="shared" si="141"/>
        <v>{{5,1,1,5943568,0}|{5,1,2,13562500,0}|{5,1,3,291167210,3}}</v>
      </c>
      <c r="CP926" t="str">
        <f t="shared" si="142"/>
        <v>{{5,1,1,5943568,0}|{5,1,2,13562500,0}|{5,1,3,291167210,3}}</v>
      </c>
      <c r="CT926" t="str">
        <f t="shared" si="143"/>
        <v>{{5,1,1,5943568,0}|{5,1,2,13562500,0}|{5,1,3,291167210,3}}</v>
      </c>
    </row>
    <row r="927" spans="85:98" x14ac:dyDescent="0.15">
      <c r="CG927">
        <v>320</v>
      </c>
      <c r="CH927" t="str">
        <f t="shared" si="140"/>
        <v>{{5,1,1,9456810,0}|{5,1,2,15456000,0}|{5,1,3,331817910,3}}</v>
      </c>
      <c r="CL927" t="str">
        <f t="shared" si="141"/>
        <v>{{5,1,1,9456810,0}|{5,1,2,15456000,0}|{5,1,3,331817910,3}}</v>
      </c>
      <c r="CP927" t="str">
        <f t="shared" si="142"/>
        <v>{{5,1,1,9456810,0}|{5,1,2,15456000,0}|{5,1,3,331817910,3}}</v>
      </c>
      <c r="CT927" t="str">
        <f t="shared" si="143"/>
        <v>{{5,1,1,9456810,0}|{5,1,2,15456000,0}|{5,1,3,331817910,3}}</v>
      </c>
    </row>
    <row r="928" spans="85:98" x14ac:dyDescent="0.15">
      <c r="CG928">
        <v>321</v>
      </c>
      <c r="CH928" t="str">
        <f t="shared" si="140"/>
        <v>{{5,1,1,10645824,0}|{5,1,2,16262400,0}|{5,1,3,349130149,3}}</v>
      </c>
      <c r="CL928" t="str">
        <f t="shared" si="141"/>
        <v>{{5,1,1,10645824,0}|{5,1,2,16262400,0}|{5,1,3,349130149,3}}</v>
      </c>
      <c r="CP928" t="str">
        <f t="shared" si="142"/>
        <v>{{5,1,1,10645824,0}|{5,1,2,16262400,0}|{5,1,3,349130149,3}}</v>
      </c>
      <c r="CT928" t="str">
        <f t="shared" si="143"/>
        <v>{{5,1,1,10645824,0}|{5,1,2,16262400,0}|{5,1,3,349130149,3}}</v>
      </c>
    </row>
    <row r="929" spans="85:98" x14ac:dyDescent="0.15">
      <c r="CG929">
        <v>322</v>
      </c>
      <c r="CH929" t="str">
        <f t="shared" ref="CH929:CH992" si="144">CH328&amp;CI328&amp;CJ328</f>
        <v>{{5,1,1,613141,0}|{5,1,2,78400,0}|{5,1,3,1683134,3}}</v>
      </c>
      <c r="CL929" t="str">
        <f t="shared" si="141"/>
        <v>{{5,1,1,613141,0}|{5,1,2,78400,0}|{5,1,3,1683134,3}}</v>
      </c>
      <c r="CP929" t="str">
        <f t="shared" si="142"/>
        <v>{{5,1,1,613141,0}|{5,1,2,78400,0}|{5,1,3,1683134,3}}</v>
      </c>
      <c r="CT929" t="str">
        <f t="shared" si="143"/>
        <v>{{5,1,1,613141,0}|{5,1,2,78400,0}|{5,1,3,1683134,3}}</v>
      </c>
    </row>
    <row r="930" spans="85:98" x14ac:dyDescent="0.15">
      <c r="CG930">
        <v>323</v>
      </c>
      <c r="CH930" t="str">
        <f t="shared" si="144"/>
        <v>{{5,1,1,745388,0}|{5,1,2,71610,0}|{5,1,3,1537362,3}}</v>
      </c>
      <c r="CL930" t="str">
        <f t="shared" si="141"/>
        <v>{{5,1,1,745388,0}|{5,1,2,71610,0}|{5,1,3,1537362,3}}</v>
      </c>
      <c r="CP930" t="str">
        <f t="shared" si="142"/>
        <v>{{5,1,1,745388,0}|{5,1,2,71610,0}|{5,1,3,1537362,3}}</v>
      </c>
      <c r="CT930" t="str">
        <f t="shared" si="143"/>
        <v>{{5,1,1,745388,0}|{5,1,2,71610,0}|{5,1,3,1537362,3}}</v>
      </c>
    </row>
    <row r="931" spans="85:98" x14ac:dyDescent="0.15">
      <c r="CG931">
        <v>324</v>
      </c>
      <c r="CH931" t="str">
        <f t="shared" si="144"/>
        <v>{{5,1,1,1346507,0}|{5,1,2,113680,0}|{5,1,3,2440544,3}}</v>
      </c>
      <c r="CL931" t="str">
        <f t="shared" si="141"/>
        <v>{{5,1,1,1346507,0}|{5,1,2,113680,0}|{5,1,3,2440544,3}}</v>
      </c>
      <c r="CP931" t="str">
        <f t="shared" si="142"/>
        <v>{{5,1,1,1346507,0}|{5,1,2,113680,0}|{5,1,3,2440544,3}}</v>
      </c>
      <c r="CT931" t="str">
        <f t="shared" si="143"/>
        <v>{{5,1,1,1346507,0}|{5,1,2,113680,0}|{5,1,3,2440544,3}}</v>
      </c>
    </row>
    <row r="932" spans="85:98" x14ac:dyDescent="0.15">
      <c r="CG932">
        <v>325</v>
      </c>
      <c r="CH932" t="str">
        <f t="shared" si="144"/>
        <v>{{5,1,1,2189577,0}|{5,1,2,965650,0}|{5,1,3,20731105,3}}</v>
      </c>
      <c r="CL932" t="str">
        <f t="shared" si="141"/>
        <v>{{5,1,1,2189577,0}|{5,1,2,965650,0}|{5,1,3,20731105,3}}</v>
      </c>
      <c r="CP932" t="str">
        <f t="shared" si="142"/>
        <v>{{5,1,1,2189577,0}|{5,1,2,965650,0}|{5,1,3,20731105,3}}</v>
      </c>
      <c r="CT932" t="str">
        <f t="shared" si="143"/>
        <v>{{5,1,1,2189577,0}|{5,1,2,965650,0}|{5,1,3,20731105,3}}</v>
      </c>
    </row>
    <row r="933" spans="85:98" x14ac:dyDescent="0.15">
      <c r="CG933">
        <v>326</v>
      </c>
      <c r="CH933" t="str">
        <f t="shared" si="144"/>
        <v>{{5,1,1,3423976,0}|{5,1,2,1176000,0}|{5,1,3,25247014,3}}</v>
      </c>
      <c r="CL933" t="str">
        <f t="shared" si="141"/>
        <v>{{5,1,1,3423976,0}|{5,1,2,1176000,0}|{5,1,3,25247014,3}}</v>
      </c>
      <c r="CP933" t="str">
        <f t="shared" si="142"/>
        <v>{{5,1,1,3423976,0}|{5,1,2,1176000,0}|{5,1,3,25247014,3}}</v>
      </c>
      <c r="CT933" t="str">
        <f t="shared" si="143"/>
        <v>{{5,1,1,3423976,0}|{5,1,2,1176000,0}|{5,1,3,25247014,3}}</v>
      </c>
    </row>
    <row r="934" spans="85:98" x14ac:dyDescent="0.15">
      <c r="CG934">
        <v>327</v>
      </c>
      <c r="CH934" t="str">
        <f t="shared" si="144"/>
        <v>{{5,1,1,7817257,0}|{5,1,2,7551600,0}|{5,1,3,162121902,3}}</v>
      </c>
      <c r="CL934" t="str">
        <f t="shared" si="141"/>
        <v>{{5,1,1,7817257,0}|{5,1,2,7551600,0}|{5,1,3,162121902,3}}</v>
      </c>
      <c r="CP934" t="str">
        <f t="shared" si="142"/>
        <v>{{5,1,1,7817257,0}|{5,1,2,7551600,0}|{5,1,3,162121902,3}}</v>
      </c>
      <c r="CT934" t="str">
        <f t="shared" si="143"/>
        <v>{{5,1,1,7817257,0}|{5,1,2,7551600,0}|{5,1,3,162121902,3}}</v>
      </c>
    </row>
    <row r="935" spans="85:98" x14ac:dyDescent="0.15">
      <c r="CG935">
        <v>328</v>
      </c>
      <c r="CH935" t="str">
        <f t="shared" si="144"/>
        <v>{{5,1,1,8137954,0}|{5,1,2,8820000,0}|{5,1,3,189352611,3}}</v>
      </c>
      <c r="CL935" t="str">
        <f t="shared" si="141"/>
        <v>{{5,1,1,8137954,0}|{5,1,2,8820000,0}|{5,1,3,189352611,3}}</v>
      </c>
      <c r="CP935" t="str">
        <f t="shared" si="142"/>
        <v>{{5,1,1,8137954,0}|{5,1,2,8820000,0}|{5,1,3,189352611,3}}</v>
      </c>
      <c r="CT935" t="str">
        <f t="shared" si="143"/>
        <v>{{5,1,1,8137954,0}|{5,1,2,8820000,0}|{5,1,3,189352611,3}}</v>
      </c>
    </row>
    <row r="936" spans="85:98" x14ac:dyDescent="0.15">
      <c r="CG936">
        <v>329</v>
      </c>
      <c r="CH936" t="str">
        <f t="shared" si="144"/>
        <v>{{5,1,1,8017430,0}|{5,1,2,10171000,0}|{5,1,3,218356623,3}}</v>
      </c>
      <c r="CL936" t="str">
        <f t="shared" si="141"/>
        <v>{{5,1,1,8017430,0}|{5,1,2,10171000,0}|{5,1,3,218356623,3}}</v>
      </c>
      <c r="CP936" t="str">
        <f t="shared" si="142"/>
        <v>{{5,1,1,8017430,0}|{5,1,2,10171000,0}|{5,1,3,218356623,3}}</v>
      </c>
      <c r="CT936" t="str">
        <f t="shared" si="143"/>
        <v>{{5,1,1,8017430,0}|{5,1,2,10171000,0}|{5,1,3,218356623,3}}</v>
      </c>
    </row>
    <row r="937" spans="85:98" x14ac:dyDescent="0.15">
      <c r="CG937">
        <v>330</v>
      </c>
      <c r="CH937" t="str">
        <f t="shared" si="144"/>
        <v>{{5,1,1,12761163,0}|{5,1,2,11592000,0}|{5,1,3,248863432,3}}</v>
      </c>
      <c r="CL937" t="str">
        <f t="shared" si="141"/>
        <v>{{5,1,1,12761163,0}|{5,1,2,11592000,0}|{5,1,3,248863432,3}}</v>
      </c>
      <c r="CP937" t="str">
        <f t="shared" si="142"/>
        <v>{{5,1,1,12761163,0}|{5,1,2,11592000,0}|{5,1,3,248863432,3}}</v>
      </c>
      <c r="CT937" t="str">
        <f t="shared" si="143"/>
        <v>{{5,1,1,12761163,0}|{5,1,2,11592000,0}|{5,1,3,248863432,3}}</v>
      </c>
    </row>
    <row r="938" spans="85:98" x14ac:dyDescent="0.15">
      <c r="CG938">
        <v>331</v>
      </c>
      <c r="CH938" t="str">
        <f t="shared" si="144"/>
        <v>{{5,1,1,14368557,0}|{5,1,2,12196800,0}|{5,1,3,261847611,3}}</v>
      </c>
      <c r="CL938" t="str">
        <f t="shared" si="141"/>
        <v>{{5,1,1,14368557,0}|{5,1,2,12196800,0}|{5,1,3,261847611,3}}</v>
      </c>
      <c r="CP938" t="str">
        <f t="shared" si="142"/>
        <v>{{5,1,1,14368557,0}|{5,1,2,12196800,0}|{5,1,3,261847611,3}}</v>
      </c>
      <c r="CT938" t="str">
        <f t="shared" si="143"/>
        <v>{{5,1,1,14368557,0}|{5,1,2,12196800,0}|{5,1,3,261847611,3}}</v>
      </c>
    </row>
    <row r="939" spans="85:98" x14ac:dyDescent="0.15">
      <c r="CG939">
        <v>332</v>
      </c>
      <c r="CH939" t="str">
        <f t="shared" si="144"/>
        <v>{{5,1,1,46586,0}|{5,1,2,5425,0}|{5,1,3,116466,3}}</v>
      </c>
      <c r="CL939" t="str">
        <f t="shared" si="141"/>
        <v>{{5,1,1,46586,0}|{5,1,2,5425,0}|{5,1,3,116466,3}}</v>
      </c>
      <c r="CP939" t="str">
        <f t="shared" si="142"/>
        <v>{{5,1,1,46586,0}|{5,1,2,5425,0}|{5,1,3,116466,3}}</v>
      </c>
      <c r="CT939" t="str">
        <f t="shared" si="143"/>
        <v>{{5,1,1,46586,0}|{5,1,2,5425,0}|{5,1,3,116466,3}}</v>
      </c>
    </row>
    <row r="940" spans="85:98" x14ac:dyDescent="0.15">
      <c r="CG940">
        <v>333</v>
      </c>
      <c r="CH940" t="str">
        <f t="shared" si="144"/>
        <v>{{5,1,1,242251,0}|{5,1,2,347200,0}|{5,1,3,7453880,3}}</v>
      </c>
      <c r="CL940" t="str">
        <f t="shared" si="141"/>
        <v>{{5,1,1,242251,0}|{5,1,2,347200,0}|{5,1,3,7453880,3}}</v>
      </c>
      <c r="CP940" t="str">
        <f t="shared" si="142"/>
        <v>{{5,1,1,242251,0}|{5,1,2,347200,0}|{5,1,3,7453880,3}}</v>
      </c>
      <c r="CT940" t="str">
        <f t="shared" si="143"/>
        <v>{{5,1,1,242251,0}|{5,1,2,347200,0}|{5,1,3,7453880,3}}</v>
      </c>
    </row>
    <row r="941" spans="85:98" x14ac:dyDescent="0.15">
      <c r="CG941">
        <v>334</v>
      </c>
      <c r="CH941" t="str">
        <f t="shared" si="144"/>
        <v>{{5,1,1,521771,0}|{5,1,2,651000,0}|{5,1,3,13976026,3}}</v>
      </c>
      <c r="CL941" t="str">
        <f t="shared" si="141"/>
        <v>{{5,1,1,521771,0}|{5,1,2,651000,0}|{5,1,3,13976026,3}}</v>
      </c>
      <c r="CP941" t="str">
        <f t="shared" si="142"/>
        <v>{{5,1,1,521771,0}|{5,1,2,651000,0}|{5,1,3,13976026,3}}</v>
      </c>
      <c r="CT941" t="str">
        <f t="shared" si="143"/>
        <v>{{5,1,1,521771,0}|{5,1,2,651000,0}|{5,1,3,13976026,3}}</v>
      </c>
    </row>
    <row r="942" spans="85:98" x14ac:dyDescent="0.15">
      <c r="CG942">
        <v>335</v>
      </c>
      <c r="CH942" t="str">
        <f t="shared" si="144"/>
        <v>{{5,1,1,773340,0}|{5,1,2,870170,0}|{5,1,3,18681288,3}}</v>
      </c>
      <c r="CL942" t="str">
        <f t="shared" si="141"/>
        <v>{{5,1,1,773340,0}|{5,1,2,870170,0}|{5,1,3,18681288,3}}</v>
      </c>
      <c r="CP942" t="str">
        <f t="shared" si="142"/>
        <v>{{5,1,1,773340,0}|{5,1,2,870170,0}|{5,1,3,18681288,3}}</v>
      </c>
      <c r="CT942" t="str">
        <f t="shared" si="143"/>
        <v>{{5,1,1,773340,0}|{5,1,2,870170,0}|{5,1,3,18681288,3}}</v>
      </c>
    </row>
    <row r="943" spans="85:98" x14ac:dyDescent="0.15">
      <c r="CG943">
        <v>336</v>
      </c>
      <c r="CH943" t="str">
        <f t="shared" si="144"/>
        <v>{{5,1,1,360671,0}|{5,1,2,67200,0}|{5,1,3,1442686,3}}</v>
      </c>
      <c r="CL943" t="str">
        <f t="shared" si="141"/>
        <v>{{5,1,1,360671,0}|{5,1,2,67200,0}|{5,1,3,1442686,3}}</v>
      </c>
      <c r="CP943" t="str">
        <f t="shared" si="142"/>
        <v>{{5,1,1,360671,0}|{5,1,2,67200,0}|{5,1,3,1442686,3}}</v>
      </c>
      <c r="CT943" t="str">
        <f t="shared" si="143"/>
        <v>{{5,1,1,360671,0}|{5,1,2,67200,0}|{5,1,3,1442686,3}}</v>
      </c>
    </row>
    <row r="944" spans="85:98" x14ac:dyDescent="0.15">
      <c r="CG944">
        <v>337</v>
      </c>
      <c r="CH944" t="str">
        <f t="shared" si="144"/>
        <v>{{5,1,1,324604,0}|{5,1,2,67200,0}|{5,1,3,1442686,3}}</v>
      </c>
      <c r="CL944" t="str">
        <f t="shared" ref="CL944:CL1007" si="145">CL343&amp;CM343&amp;CN343</f>
        <v>{{5,1,1,324604,0}|{5,1,2,67200,0}|{5,1,3,1442686,3}}</v>
      </c>
      <c r="CP944" t="str">
        <f t="shared" ref="CP944:CP1007" si="146">CP343&amp;CQ343&amp;CR343</f>
        <v>{{5,1,1,324604,0}|{5,1,2,67200,0}|{5,1,3,1442686,3}}</v>
      </c>
      <c r="CT944" t="str">
        <f t="shared" ref="CT944:CT1007" si="147">CT343&amp;CU343&amp;CV343</f>
        <v>{{5,1,1,324604,0}|{5,1,2,67200,0}|{5,1,3,1442686,3}}</v>
      </c>
    </row>
    <row r="945" spans="85:98" x14ac:dyDescent="0.15">
      <c r="CG945">
        <v>338</v>
      </c>
      <c r="CH945" t="str">
        <f t="shared" si="144"/>
        <v>{{5,1,1,521771,0}|{5,1,2,78120,0}|{5,1,3,1677123,3}}</v>
      </c>
      <c r="CL945" t="str">
        <f t="shared" si="145"/>
        <v>{{5,1,1,521771,0}|{5,1,2,78120,0}|{5,1,3,1677123,3}}</v>
      </c>
      <c r="CP945" t="str">
        <f t="shared" si="146"/>
        <v>{{5,1,1,521771,0}|{5,1,2,78120,0}|{5,1,3,1677123,3}}</v>
      </c>
      <c r="CT945" t="str">
        <f t="shared" si="147"/>
        <v>{{5,1,1,521771,0}|{5,1,2,78120,0}|{5,1,3,1677123,3}}</v>
      </c>
    </row>
    <row r="946" spans="85:98" x14ac:dyDescent="0.15">
      <c r="CG946">
        <v>339</v>
      </c>
      <c r="CH946" t="str">
        <f t="shared" si="144"/>
        <v>{{5,1,1,925723,0}|{5,1,2,117600,0}|{5,1,3,2524701,3}}</v>
      </c>
      <c r="CL946" t="str">
        <f t="shared" si="145"/>
        <v>{{5,1,1,925723,0}|{5,1,2,117600,0}|{5,1,3,2524701,3}}</v>
      </c>
      <c r="CP946" t="str">
        <f t="shared" si="146"/>
        <v>{{5,1,1,925723,0}|{5,1,2,117600,0}|{5,1,3,2524701,3}}</v>
      </c>
      <c r="CT946" t="str">
        <f t="shared" si="147"/>
        <v>{{5,1,1,925723,0}|{5,1,2,117600,0}|{5,1,3,2524701,3}}</v>
      </c>
    </row>
    <row r="947" spans="85:98" x14ac:dyDescent="0.15">
      <c r="CG947">
        <v>340</v>
      </c>
      <c r="CH947" t="str">
        <f t="shared" si="144"/>
        <v>{{5,1,1,1490776,0}|{5,1,2,954800,0}|{5,1,3,20498171,3}}</v>
      </c>
      <c r="CL947" t="str">
        <f t="shared" si="145"/>
        <v>{{5,1,1,1490776,0}|{5,1,2,954800,0}|{5,1,3,20498171,3}}</v>
      </c>
      <c r="CP947" t="str">
        <f t="shared" si="146"/>
        <v>{{5,1,1,1490776,0}|{5,1,2,954800,0}|{5,1,3,20498171,3}}</v>
      </c>
      <c r="CT947" t="str">
        <f t="shared" si="147"/>
        <v>{{5,1,1,1490776,0}|{5,1,2,954800,0}|{5,1,3,20498171,3}}</v>
      </c>
    </row>
    <row r="948" spans="85:98" x14ac:dyDescent="0.15">
      <c r="CG948">
        <v>341</v>
      </c>
      <c r="CH948" t="str">
        <f t="shared" si="144"/>
        <v>{{5,1,1,2308298,0}|{5,1,2,1120000,0}|{5,1,3,24044776,3}}</v>
      </c>
      <c r="CL948" t="str">
        <f t="shared" si="145"/>
        <v>{{5,1,1,2308298,0}|{5,1,2,1120000,0}|{5,1,3,24044776,3}}</v>
      </c>
      <c r="CP948" t="str">
        <f t="shared" si="146"/>
        <v>{{5,1,1,2308298,0}|{5,1,2,1120000,0}|{5,1,3,24044776,3}}</v>
      </c>
      <c r="CT948" t="str">
        <f t="shared" si="147"/>
        <v>{{5,1,1,2308298,0}|{5,1,2,1120000,0}|{5,1,3,24044776,3}}</v>
      </c>
    </row>
    <row r="949" spans="85:98" x14ac:dyDescent="0.15">
      <c r="CG949">
        <v>342</v>
      </c>
      <c r="CH949" t="str">
        <f t="shared" si="144"/>
        <v>{{5,1,1,5217716,0}|{5,1,2,6944000,0}|{5,1,3,149077611,3}}</v>
      </c>
      <c r="CL949" t="str">
        <f t="shared" si="145"/>
        <v>{{5,1,1,5217716,0}|{5,1,2,6944000,0}|{5,1,3,149077611,3}}</v>
      </c>
      <c r="CP949" t="str">
        <f t="shared" si="146"/>
        <v>{{5,1,1,5217716,0}|{5,1,2,6944000,0}|{5,1,3,149077611,3}}</v>
      </c>
      <c r="CT949" t="str">
        <f t="shared" si="147"/>
        <v>{{5,1,1,5217716,0}|{5,1,2,6944000,0}|{5,1,3,149077611,3}}</v>
      </c>
    </row>
    <row r="950" spans="85:98" x14ac:dyDescent="0.15">
      <c r="CG950">
        <v>343</v>
      </c>
      <c r="CH950" t="str">
        <f t="shared" si="144"/>
        <v>{{5,1,1,5386029,0}|{5,1,2,7840000,0}|{5,1,3,168313432,3}}</v>
      </c>
      <c r="CL950" t="str">
        <f t="shared" si="145"/>
        <v>{{5,1,1,5386029,0}|{5,1,2,7840000,0}|{5,1,3,168313432,3}}</v>
      </c>
      <c r="CP950" t="str">
        <f t="shared" si="146"/>
        <v>{{5,1,1,5386029,0}|{5,1,2,7840000,0}|{5,1,3,168313432,3}}</v>
      </c>
      <c r="CT950" t="str">
        <f t="shared" si="147"/>
        <v>{{5,1,1,5386029,0}|{5,1,2,7840000,0}|{5,1,3,168313432,3}}</v>
      </c>
    </row>
    <row r="951" spans="85:98" x14ac:dyDescent="0.15">
      <c r="CG951">
        <v>344</v>
      </c>
      <c r="CH951" t="str">
        <f t="shared" si="144"/>
        <v>{{5,1,1,5259794,0}|{5,1,2,8750000,0}|{5,1,3,187849813,3}}</v>
      </c>
      <c r="CL951" t="str">
        <f t="shared" si="145"/>
        <v>{{5,1,1,5259794,0}|{5,1,2,8750000,0}|{5,1,3,187849813,3}}</v>
      </c>
      <c r="CP951" t="str">
        <f t="shared" si="146"/>
        <v>{{5,1,1,5259794,0}|{5,1,2,8750000,0}|{5,1,3,187849813,3}}</v>
      </c>
      <c r="CT951" t="str">
        <f t="shared" si="147"/>
        <v>{{5,1,1,5259794,0}|{5,1,2,8750000,0}|{5,1,3,187849813,3}}</v>
      </c>
    </row>
    <row r="952" spans="85:98" x14ac:dyDescent="0.15">
      <c r="CG952">
        <v>345</v>
      </c>
      <c r="CH952" t="str">
        <f t="shared" si="144"/>
        <v>{{5,1,1,8295447,0}|{5,1,2,9660000,0}|{5,1,3,207386194,3}}</v>
      </c>
      <c r="CL952" t="str">
        <f t="shared" si="145"/>
        <v>{{5,1,1,8295447,0}|{5,1,2,9660000,0}|{5,1,3,207386194,3}}</v>
      </c>
      <c r="CP952" t="str">
        <f t="shared" si="146"/>
        <v>{{5,1,1,8295447,0}|{5,1,2,9660000,0}|{5,1,3,207386194,3}}</v>
      </c>
      <c r="CT952" t="str">
        <f t="shared" si="147"/>
        <v>{{5,1,1,8295447,0}|{5,1,2,9660000,0}|{5,1,3,207386194,3}}</v>
      </c>
    </row>
    <row r="953" spans="85:98" x14ac:dyDescent="0.15">
      <c r="CG953">
        <v>346</v>
      </c>
      <c r="CH953" t="str">
        <f t="shared" si="144"/>
        <v>{{5,1,1,9257238,0}|{5,1,2,9856000,0}|{5,1,3,211594029,3}}</v>
      </c>
      <c r="CL953" t="str">
        <f t="shared" si="145"/>
        <v>{{5,1,1,9257238,0}|{5,1,2,9856000,0}|{5,1,3,211594029,3}}</v>
      </c>
      <c r="CP953" t="str">
        <f t="shared" si="146"/>
        <v>{{5,1,1,9257238,0}|{5,1,2,9856000,0}|{5,1,3,211594029,3}}</v>
      </c>
      <c r="CT953" t="str">
        <f t="shared" si="147"/>
        <v>{{5,1,1,9257238,0}|{5,1,2,9856000,0}|{5,1,3,211594029,3}}</v>
      </c>
    </row>
    <row r="954" spans="85:98" x14ac:dyDescent="0.15">
      <c r="CG954">
        <v>347</v>
      </c>
      <c r="CH954" t="str">
        <f t="shared" si="144"/>
        <v>{{5,1,1,456850,0}|{5,1,2,106400,0}|{5,1,3,2284253,3}}</v>
      </c>
      <c r="CL954" t="str">
        <f t="shared" si="145"/>
        <v>{{5,1,1,456850,0}|{5,1,2,106400,0}|{5,1,3,2284253,3}}</v>
      </c>
      <c r="CP954" t="str">
        <f t="shared" si="146"/>
        <v>{{5,1,1,456850,0}|{5,1,2,106400,0}|{5,1,3,2284253,3}}</v>
      </c>
      <c r="CT954" t="str">
        <f t="shared" si="147"/>
        <v>{{5,1,1,456850,0}|{5,1,2,106400,0}|{5,1,3,2284253,3}}</v>
      </c>
    </row>
    <row r="955" spans="85:98" x14ac:dyDescent="0.15">
      <c r="CG955">
        <v>348</v>
      </c>
      <c r="CH955" t="str">
        <f t="shared" si="144"/>
        <v>{{5,1,1,549723,0}|{5,1,2,97650,0}|{5,1,3,2096403,3}}</v>
      </c>
      <c r="CL955" t="str">
        <f t="shared" si="145"/>
        <v>{{5,1,1,549723,0}|{5,1,2,97650,0}|{5,1,3,2096403,3}}</v>
      </c>
      <c r="CP955" t="str">
        <f t="shared" si="146"/>
        <v>{{5,1,1,549723,0}|{5,1,2,97650,0}|{5,1,3,2096403,3}}</v>
      </c>
      <c r="CT955" t="str">
        <f t="shared" si="147"/>
        <v>{{5,1,1,549723,0}|{5,1,2,97650,0}|{5,1,3,2096403,3}}</v>
      </c>
    </row>
    <row r="956" spans="85:98" x14ac:dyDescent="0.15">
      <c r="CG956">
        <v>349</v>
      </c>
      <c r="CH956" t="str">
        <f t="shared" si="144"/>
        <v>{{5,1,1,993049,0}|{5,1,2,152880,0}|{5,1,3,3282111,3}}</v>
      </c>
      <c r="CL956" t="str">
        <f t="shared" si="145"/>
        <v>{{5,1,1,993049,0}|{5,1,2,152880,0}|{5,1,3,3282111,3}}</v>
      </c>
      <c r="CP956" t="str">
        <f t="shared" si="146"/>
        <v>{{5,1,1,993049,0}|{5,1,2,152880,0}|{5,1,3,3282111,3}}</v>
      </c>
      <c r="CT956" t="str">
        <f t="shared" si="147"/>
        <v>{{5,1,1,993049,0}|{5,1,2,152880,0}|{5,1,3,3282111,3}}</v>
      </c>
    </row>
    <row r="957" spans="85:98" x14ac:dyDescent="0.15">
      <c r="CG957">
        <v>350</v>
      </c>
      <c r="CH957" t="str">
        <f t="shared" si="144"/>
        <v>{{5,1,1,1621219,0}|{5,1,2,1288980,0}|{5,1,3,27672531,3}}</v>
      </c>
      <c r="CL957" t="str">
        <f t="shared" si="145"/>
        <v>{{5,1,1,1621219,0}|{5,1,2,1288980,0}|{5,1,3,27672531,3}}</v>
      </c>
      <c r="CP957" t="str">
        <f t="shared" si="146"/>
        <v>{{5,1,1,1621219,0}|{5,1,2,1288980,0}|{5,1,3,27672531,3}}</v>
      </c>
      <c r="CT957" t="str">
        <f t="shared" si="147"/>
        <v>{{5,1,1,1621219,0}|{5,1,2,1288980,0}|{5,1,3,27672531,3}}</v>
      </c>
    </row>
    <row r="958" spans="85:98" x14ac:dyDescent="0.15">
      <c r="CG958">
        <v>351</v>
      </c>
      <c r="CH958" t="str">
        <f t="shared" si="144"/>
        <v>{{5,1,1,2539128,0}|{5,1,2,1568000,0}|{5,1,3,33662686,3}}</v>
      </c>
      <c r="CL958" t="str">
        <f t="shared" si="145"/>
        <v>{{5,1,1,2539128,0}|{5,1,2,1568000,0}|{5,1,3,33662686,3}}</v>
      </c>
      <c r="CP958" t="str">
        <f t="shared" si="146"/>
        <v>{{5,1,1,2539128,0}|{5,1,2,1568000,0}|{5,1,3,33662686,3}}</v>
      </c>
      <c r="CT958" t="str">
        <f t="shared" si="147"/>
        <v>{{5,1,1,2539128,0}|{5,1,2,1568000,0}|{5,1,3,33662686,3}}</v>
      </c>
    </row>
    <row r="959" spans="85:98" x14ac:dyDescent="0.15">
      <c r="CG959">
        <v>352</v>
      </c>
      <c r="CH959" t="str">
        <f t="shared" si="144"/>
        <v>{{5,1,1,5786074,0}|{5,1,2,10068800,0}|{5,1,3,216162537,3}}</v>
      </c>
      <c r="CL959" t="str">
        <f t="shared" si="145"/>
        <v>{{5,1,1,5786074,0}|{5,1,2,10068800,0}|{5,1,3,216162537,3}}</v>
      </c>
      <c r="CP959" t="str">
        <f t="shared" si="146"/>
        <v>{{5,1,1,5786074,0}|{5,1,2,10068800,0}|{5,1,3,216162537,3}}</v>
      </c>
      <c r="CT959" t="str">
        <f t="shared" si="147"/>
        <v>{{5,1,1,5786074,0}|{5,1,2,10068800,0}|{5,1,3,216162537,3}}</v>
      </c>
    </row>
    <row r="960" spans="85:98" x14ac:dyDescent="0.15">
      <c r="CG960">
        <v>353</v>
      </c>
      <c r="CH960" t="str">
        <f t="shared" si="144"/>
        <v>{{5,1,1,6025620,0}|{5,1,2,11760000,0}|{5,1,3,252470149,3}}</v>
      </c>
      <c r="CL960" t="str">
        <f t="shared" si="145"/>
        <v>{{5,1,1,6025620,0}|{5,1,2,11760000,0}|{5,1,3,252470149,3}}</v>
      </c>
      <c r="CP960" t="str">
        <f t="shared" si="146"/>
        <v>{{5,1,1,6025620,0}|{5,1,2,11760000,0}|{5,1,3,252470149,3}}</v>
      </c>
      <c r="CT960" t="str">
        <f t="shared" si="147"/>
        <v>{{5,1,1,6025620,0}|{5,1,2,11760000,0}|{5,1,3,252470149,3}}</v>
      </c>
    </row>
    <row r="961" spans="85:98" x14ac:dyDescent="0.15">
      <c r="CG961">
        <v>354</v>
      </c>
      <c r="CH961" t="str">
        <f t="shared" si="144"/>
        <v>{{5,1,1,5943568,0}|{5,1,2,13562500,0}|{5,1,3,291167210,3}}</v>
      </c>
      <c r="CL961" t="str">
        <f t="shared" si="145"/>
        <v>{{5,1,1,5943568,0}|{5,1,2,13562500,0}|{5,1,3,291167210,3}}</v>
      </c>
      <c r="CP961" t="str">
        <f t="shared" si="146"/>
        <v>{{5,1,1,5943568,0}|{5,1,2,13562500,0}|{5,1,3,291167210,3}}</v>
      </c>
      <c r="CT961" t="str">
        <f t="shared" si="147"/>
        <v>{{5,1,1,5943568,0}|{5,1,2,13562500,0}|{5,1,3,291167210,3}}</v>
      </c>
    </row>
    <row r="962" spans="85:98" x14ac:dyDescent="0.15">
      <c r="CG962">
        <v>355</v>
      </c>
      <c r="CH962" t="str">
        <f t="shared" si="144"/>
        <v>{{5,1,1,9456810,0}|{5,1,2,15456000,0}|{5,1,3,331817910,3}}</v>
      </c>
      <c r="CL962" t="str">
        <f t="shared" si="145"/>
        <v>{{5,1,1,9456810,0}|{5,1,2,15456000,0}|{5,1,3,331817910,3}}</v>
      </c>
      <c r="CP962" t="str">
        <f t="shared" si="146"/>
        <v>{{5,1,1,9456810,0}|{5,1,2,15456000,0}|{5,1,3,331817910,3}}</v>
      </c>
      <c r="CT962" t="str">
        <f t="shared" si="147"/>
        <v>{{5,1,1,9456810,0}|{5,1,2,15456000,0}|{5,1,3,331817910,3}}</v>
      </c>
    </row>
    <row r="963" spans="85:98" x14ac:dyDescent="0.15">
      <c r="CG963">
        <v>356</v>
      </c>
      <c r="CH963" t="str">
        <f t="shared" si="144"/>
        <v>{{5,1,1,29815,0}|{5,1,2,4340,0}|{5,1,3,93173,3}}</v>
      </c>
      <c r="CL963" t="str">
        <f t="shared" si="145"/>
        <v>{{5,1,1,29815,0}|{5,1,2,4340,0}|{5,1,3,93173,3}}</v>
      </c>
      <c r="CP963" t="str">
        <f t="shared" si="146"/>
        <v>{{5,1,1,29815,0}|{5,1,2,4340,0}|{5,1,3,93173,3}}</v>
      </c>
      <c r="CT963" t="str">
        <f t="shared" si="147"/>
        <v>{{5,1,1,29815,0}|{5,1,2,4340,0}|{5,1,3,93173,3}}</v>
      </c>
    </row>
    <row r="964" spans="85:98" x14ac:dyDescent="0.15">
      <c r="CG964">
        <v>357</v>
      </c>
      <c r="CH964" t="str">
        <f t="shared" si="144"/>
        <v>{{5,1,1,242251,0}|{5,1,2,347200,0}|{5,1,3,7453880,3}}</v>
      </c>
      <c r="CL964" t="str">
        <f t="shared" si="145"/>
        <v>{{5,1,1,242251,0}|{5,1,2,347200,0}|{5,1,3,7453880,3}}</v>
      </c>
      <c r="CP964" t="str">
        <f t="shared" si="146"/>
        <v>{{5,1,1,242251,0}|{5,1,2,347200,0}|{5,1,3,7453880,3}}</v>
      </c>
      <c r="CT964" t="str">
        <f t="shared" si="147"/>
        <v>{{5,1,1,242251,0}|{5,1,2,347200,0}|{5,1,3,7453880,3}}</v>
      </c>
    </row>
    <row r="965" spans="85:98" x14ac:dyDescent="0.15">
      <c r="CG965">
        <v>358</v>
      </c>
      <c r="CH965" t="str">
        <f t="shared" si="144"/>
        <v>{{5,1,1,288837,0}|{5,1,2,392770,0}|{5,1,3,8432202,3}}</v>
      </c>
      <c r="CL965" t="str">
        <f t="shared" si="145"/>
        <v>{{5,1,1,288837,0}|{5,1,2,392770,0}|{5,1,3,8432202,3}}</v>
      </c>
      <c r="CP965" t="str">
        <f t="shared" si="146"/>
        <v>{{5,1,1,288837,0}|{5,1,2,392770,0}|{5,1,3,8432202,3}}</v>
      </c>
      <c r="CT965" t="str">
        <f t="shared" si="147"/>
        <v>{{5,1,1,288837,0}|{5,1,2,392770,0}|{5,1,3,8432202,3}}</v>
      </c>
    </row>
    <row r="966" spans="85:98" x14ac:dyDescent="0.15">
      <c r="CG966">
        <v>359</v>
      </c>
      <c r="CH966" t="str">
        <f t="shared" si="144"/>
        <v>{{5,1,1,475184,0}|{5,1,2,616280,0}|{5,1,3,13230638,3}}</v>
      </c>
      <c r="CL966" t="str">
        <f t="shared" si="145"/>
        <v>{{5,1,1,475184,0}|{5,1,2,616280,0}|{5,1,3,13230638,3}}</v>
      </c>
      <c r="CP966" t="str">
        <f t="shared" si="146"/>
        <v>{{5,1,1,475184,0}|{5,1,2,616280,0}|{5,1,3,13230638,3}}</v>
      </c>
      <c r="CT966" t="str">
        <f t="shared" si="147"/>
        <v>{{5,1,1,475184,0}|{5,1,2,616280,0}|{5,1,3,13230638,3}}</v>
      </c>
    </row>
    <row r="967" spans="85:98" x14ac:dyDescent="0.15">
      <c r="CG967">
        <v>360</v>
      </c>
      <c r="CH967" t="str">
        <f t="shared" si="144"/>
        <v>{{5,1,1,754705,0}|{5,1,2,828940,0}|{5,1,3,17796139,3}}</v>
      </c>
      <c r="CL967" t="str">
        <f t="shared" si="145"/>
        <v>{{5,1,1,754705,0}|{5,1,2,828940,0}|{5,1,3,17796139,3}}</v>
      </c>
      <c r="CP967" t="str">
        <f t="shared" si="146"/>
        <v>{{5,1,1,754705,0}|{5,1,2,828940,0}|{5,1,3,17796139,3}}</v>
      </c>
      <c r="CT967" t="str">
        <f t="shared" si="147"/>
        <v>{{5,1,1,754705,0}|{5,1,2,828940,0}|{5,1,3,17796139,3}}</v>
      </c>
    </row>
    <row r="968" spans="85:98" x14ac:dyDescent="0.15">
      <c r="CG968">
        <v>361</v>
      </c>
      <c r="CH968" t="str">
        <f t="shared" si="144"/>
        <v>{{5,1,1,180335,0}|{5,1,2,67200,0}|{5,1,3,1442686,3}}</v>
      </c>
      <c r="CL968" t="str">
        <f t="shared" si="145"/>
        <v>{{5,1,1,180335,0}|{5,1,2,67200,0}|{5,1,3,1442686,3}}</v>
      </c>
      <c r="CP968" t="str">
        <f t="shared" si="146"/>
        <v>{{5,1,1,180335,0}|{5,1,2,67200,0}|{5,1,3,1442686,3}}</v>
      </c>
      <c r="CT968" t="str">
        <f t="shared" si="147"/>
        <v>{{5,1,1,180335,0}|{5,1,2,67200,0}|{5,1,3,1442686,3}}</v>
      </c>
    </row>
    <row r="969" spans="85:98" x14ac:dyDescent="0.15">
      <c r="CG969">
        <v>362</v>
      </c>
      <c r="CH969" t="str">
        <f t="shared" si="144"/>
        <v>{{5,1,1,234436,0}|{5,1,2,67200,0}|{5,1,3,1442686,3}}</v>
      </c>
      <c r="CL969" t="str">
        <f t="shared" si="145"/>
        <v>{{5,1,1,234436,0}|{5,1,2,67200,0}|{5,1,3,1442686,3}}</v>
      </c>
      <c r="CP969" t="str">
        <f t="shared" si="146"/>
        <v>{{5,1,1,234436,0}|{5,1,2,67200,0}|{5,1,3,1442686,3}}</v>
      </c>
      <c r="CT969" t="str">
        <f t="shared" si="147"/>
        <v>{{5,1,1,234436,0}|{5,1,2,67200,0}|{5,1,3,1442686,3}}</v>
      </c>
    </row>
    <row r="970" spans="85:98" x14ac:dyDescent="0.15">
      <c r="CG970">
        <v>363</v>
      </c>
      <c r="CH970" t="str">
        <f t="shared" si="144"/>
        <v>{{5,1,1,824735,0}|{5,1,2,123480,0}|{5,1,3,2650936,3}}</v>
      </c>
      <c r="CL970" t="str">
        <f t="shared" si="145"/>
        <v>{{5,1,1,824735,0}|{5,1,2,123480,0}|{5,1,3,2650936,3}}</v>
      </c>
      <c r="CP970" t="str">
        <f t="shared" si="146"/>
        <v>{{5,1,1,824735,0}|{5,1,2,123480,0}|{5,1,3,2650936,3}}</v>
      </c>
      <c r="CT970" t="str">
        <f t="shared" si="147"/>
        <v>{{5,1,1,824735,0}|{5,1,2,123480,0}|{5,1,3,2650936,3}}</v>
      </c>
    </row>
    <row r="971" spans="85:98" x14ac:dyDescent="0.15">
      <c r="CG971">
        <v>364</v>
      </c>
      <c r="CH971" t="str">
        <f t="shared" si="144"/>
        <v>{{5,1,1,1421647,0}|{5,1,2,180600,0}|{5,1,3,3877220,3}}</v>
      </c>
      <c r="CL971" t="str">
        <f t="shared" si="145"/>
        <v>{{5,1,1,1421647,0}|{5,1,2,180600,0}|{5,1,3,3877220,3}}</v>
      </c>
      <c r="CP971" t="str">
        <f t="shared" si="146"/>
        <v>{{5,1,1,1421647,0}|{5,1,2,180600,0}|{5,1,3,3877220,3}}</v>
      </c>
      <c r="CT971" t="str">
        <f t="shared" si="147"/>
        <v>{{5,1,1,1421647,0}|{5,1,2,180600,0}|{5,1,3,3877220,3}}</v>
      </c>
    </row>
    <row r="972" spans="85:98" x14ac:dyDescent="0.15">
      <c r="CG972">
        <v>365</v>
      </c>
      <c r="CH972" t="str">
        <f t="shared" si="144"/>
        <v>{{5,1,1,2212119,0}|{5,1,2,1416800,0}|{5,1,3,30416641,3}}</v>
      </c>
      <c r="CL972" t="str">
        <f t="shared" si="145"/>
        <v>{{5,1,1,2212119,0}|{5,1,2,1416800,0}|{5,1,3,30416641,3}}</v>
      </c>
      <c r="CP972" t="str">
        <f t="shared" si="146"/>
        <v>{{5,1,1,2212119,0}|{5,1,2,1416800,0}|{5,1,3,30416641,3}}</v>
      </c>
      <c r="CT972" t="str">
        <f t="shared" si="147"/>
        <v>{{5,1,1,2212119,0}|{5,1,2,1416800,0}|{5,1,3,30416641,3}}</v>
      </c>
    </row>
    <row r="973" spans="85:98" x14ac:dyDescent="0.15">
      <c r="CG973">
        <v>366</v>
      </c>
      <c r="CH973" t="str">
        <f t="shared" si="144"/>
        <v>{{5,1,1,3246044,0}|{5,1,2,1575000,0}|{5,1,3,33812966,3}}</v>
      </c>
      <c r="CL973" t="str">
        <f t="shared" si="145"/>
        <v>{{5,1,1,3246044,0}|{5,1,2,1575000,0}|{5,1,3,33812966,3}}</v>
      </c>
      <c r="CP973" t="str">
        <f t="shared" si="146"/>
        <v>{{5,1,1,3246044,0}|{5,1,2,1575000,0}|{5,1,3,33812966,3}}</v>
      </c>
      <c r="CT973" t="str">
        <f t="shared" si="147"/>
        <v>{{5,1,1,3246044,0}|{5,1,2,1575000,0}|{5,1,3,33812966,3}}</v>
      </c>
    </row>
    <row r="974" spans="85:98" x14ac:dyDescent="0.15">
      <c r="CG974">
        <v>367</v>
      </c>
      <c r="CH974" t="str">
        <f t="shared" si="144"/>
        <v>{{5,1,1,7237477,0}|{5,1,2,9632000,0}|{5,1,3,206785074,3}}</v>
      </c>
      <c r="CL974" t="str">
        <f t="shared" si="145"/>
        <v>{{5,1,1,7237477,0}|{5,1,2,9632000,0}|{5,1,3,206785074,3}}</v>
      </c>
      <c r="CP974" t="str">
        <f t="shared" si="146"/>
        <v>{{5,1,1,7237477,0}|{5,1,2,9632000,0}|{5,1,3,206785074,3}}</v>
      </c>
      <c r="CT974" t="str">
        <f t="shared" si="147"/>
        <v>{{5,1,1,7237477,0}|{5,1,2,9632000,0}|{5,1,3,206785074,3}}</v>
      </c>
    </row>
    <row r="975" spans="85:98" x14ac:dyDescent="0.15">
      <c r="CG975">
        <v>368</v>
      </c>
      <c r="CH975" t="str">
        <f t="shared" si="144"/>
        <v>{{5,1,1,7501970,0}|{5,1,2,10920000,0}|{5,1,3,234436567,3}}</v>
      </c>
      <c r="CL975" t="str">
        <f t="shared" si="145"/>
        <v>{{5,1,1,7501970,0}|{5,1,2,10920000,0}|{5,1,3,234436567,3}}</v>
      </c>
      <c r="CP975" t="str">
        <f t="shared" si="146"/>
        <v>{{5,1,1,7501970,0}|{5,1,2,10920000,0}|{5,1,3,234436567,3}}</v>
      </c>
      <c r="CT975" t="str">
        <f t="shared" si="147"/>
        <v>{{5,1,1,7501970,0}|{5,1,2,10920000,0}|{5,1,3,234436567,3}}</v>
      </c>
    </row>
    <row r="976" spans="85:98" x14ac:dyDescent="0.15">
      <c r="CG976">
        <v>369</v>
      </c>
      <c r="CH976" t="str">
        <f t="shared" si="144"/>
        <v>{{5,1,1,7363712,0}|{5,1,2,12250000,0}|{5,1,3,262989738,3}}</v>
      </c>
      <c r="CL976" t="str">
        <f t="shared" si="145"/>
        <v>{{5,1,1,7363712,0}|{5,1,2,12250000,0}|{5,1,3,262989738,3}}</v>
      </c>
      <c r="CP976" t="str">
        <f t="shared" si="146"/>
        <v>{{5,1,1,7363712,0}|{5,1,2,12250000,0}|{5,1,3,262989738,3}}</v>
      </c>
      <c r="CT976" t="str">
        <f t="shared" si="147"/>
        <v>{{5,1,1,7363712,0}|{5,1,2,12250000,0}|{5,1,3,262989738,3}}</v>
      </c>
    </row>
    <row r="977" spans="85:98" x14ac:dyDescent="0.15">
      <c r="CG977">
        <v>370</v>
      </c>
      <c r="CH977" t="str">
        <f t="shared" si="144"/>
        <v>{{5,1,1,11541492,0}|{5,1,2,13440000,0}|{5,1,3,288537313,3}}</v>
      </c>
      <c r="CL977" t="str">
        <f t="shared" si="145"/>
        <v>{{5,1,1,11541492,0}|{5,1,2,13440000,0}|{5,1,3,288537313,3}}</v>
      </c>
      <c r="CP977" t="str">
        <f t="shared" si="146"/>
        <v>{{5,1,1,11541492,0}|{5,1,2,13440000,0}|{5,1,3,288537313,3}}</v>
      </c>
      <c r="CT977" t="str">
        <f t="shared" si="147"/>
        <v>{{5,1,1,11541492,0}|{5,1,2,13440000,0}|{5,1,3,288537313,3}}</v>
      </c>
    </row>
    <row r="978" spans="85:98" x14ac:dyDescent="0.15">
      <c r="CG978">
        <v>371</v>
      </c>
      <c r="CH978" t="str">
        <f t="shared" si="144"/>
        <v>{{5,1,1,12202723,0}|{5,1,2,12992000,0}|{5,1,3,278919402,3}}</v>
      </c>
      <c r="CL978" t="str">
        <f t="shared" si="145"/>
        <v>{{5,1,1,12202723,0}|{5,1,2,12992000,0}|{5,1,3,278919402,3}}</v>
      </c>
      <c r="CP978" t="str">
        <f t="shared" si="146"/>
        <v>{{5,1,1,12202723,0}|{5,1,2,12992000,0}|{5,1,3,278919402,3}}</v>
      </c>
      <c r="CT978" t="str">
        <f t="shared" si="147"/>
        <v>{{5,1,1,12202723,0}|{5,1,2,12992000,0}|{5,1,3,278919402,3}}</v>
      </c>
    </row>
    <row r="979" spans="85:98" x14ac:dyDescent="0.15">
      <c r="CG979">
        <v>372</v>
      </c>
      <c r="CH979" t="str">
        <f t="shared" si="144"/>
        <v>{{5,1,1,685276,0}|{5,1,2,159600,0}|{5,1,3,3426380,3}}</v>
      </c>
      <c r="CL979" t="str">
        <f t="shared" si="145"/>
        <v>{{5,1,1,685276,0}|{5,1,2,159600,0}|{5,1,3,3426380,3}}</v>
      </c>
      <c r="CP979" t="str">
        <f t="shared" si="146"/>
        <v>{{5,1,1,685276,0}|{5,1,2,159600,0}|{5,1,3,3426380,3}}</v>
      </c>
      <c r="CT979" t="str">
        <f t="shared" si="147"/>
        <v>{{5,1,1,685276,0}|{5,1,2,159600,0}|{5,1,3,3426380,3}}</v>
      </c>
    </row>
    <row r="980" spans="85:98" x14ac:dyDescent="0.15">
      <c r="CG980">
        <v>373</v>
      </c>
      <c r="CH980" t="str">
        <f t="shared" si="144"/>
        <v>{{5,1,1,868918,0}|{5,1,2,154350,0}|{5,1,3,3313670,3}}</v>
      </c>
      <c r="CL980" t="str">
        <f t="shared" si="145"/>
        <v>{{5,1,1,868918,0}|{5,1,2,154350,0}|{5,1,3,3313670,3}}</v>
      </c>
      <c r="CP980" t="str">
        <f t="shared" si="146"/>
        <v>{{5,1,1,868918,0}|{5,1,2,154350,0}|{5,1,3,3313670,3}}</v>
      </c>
      <c r="CT980" t="str">
        <f t="shared" si="147"/>
        <v>{{5,1,1,868918,0}|{5,1,2,154350,0}|{5,1,3,3313670,3}}</v>
      </c>
    </row>
    <row r="981" spans="85:98" x14ac:dyDescent="0.15">
      <c r="CG981">
        <v>374</v>
      </c>
      <c r="CH981" t="str">
        <f t="shared" si="144"/>
        <v>{{5,1,1,1525039,0}|{5,1,2,234780,0}|{5,1,3,5040386,3}}</v>
      </c>
      <c r="CL981" t="str">
        <f t="shared" si="145"/>
        <v>{{5,1,1,1525039,0}|{5,1,2,234780,0}|{5,1,3,5040386,3}}</v>
      </c>
      <c r="CP981" t="str">
        <f t="shared" si="146"/>
        <v>{{5,1,1,1525039,0}|{5,1,2,234780,0}|{5,1,3,5040386,3}}</v>
      </c>
      <c r="CT981" t="str">
        <f t="shared" si="147"/>
        <v>{{5,1,1,1525039,0}|{5,1,2,234780,0}|{5,1,3,5040386,3}}</v>
      </c>
    </row>
    <row r="982" spans="85:98" x14ac:dyDescent="0.15">
      <c r="CG982">
        <v>375</v>
      </c>
      <c r="CH982" t="str">
        <f t="shared" si="144"/>
        <v>{{5,1,1,2405679,0}|{5,1,2,1912680,0}|{5,1,3,41062466,3}}</v>
      </c>
      <c r="CL982" t="str">
        <f t="shared" si="145"/>
        <v>{{5,1,1,2405679,0}|{5,1,2,1912680,0}|{5,1,3,41062466,3}}</v>
      </c>
      <c r="CP982" t="str">
        <f t="shared" si="146"/>
        <v>{{5,1,1,2405679,0}|{5,1,2,1912680,0}|{5,1,3,41062466,3}}</v>
      </c>
      <c r="CT982" t="str">
        <f t="shared" si="147"/>
        <v>{{5,1,1,2405679,0}|{5,1,2,1912680,0}|{5,1,3,41062466,3}}</v>
      </c>
    </row>
    <row r="983" spans="85:98" x14ac:dyDescent="0.15">
      <c r="CG983">
        <v>376</v>
      </c>
      <c r="CH983" t="str">
        <f t="shared" si="144"/>
        <v>{{5,1,1,3570649,0}|{5,1,2,2205000,0}|{5,1,3,47338152,3}}</v>
      </c>
      <c r="CL983" t="str">
        <f t="shared" si="145"/>
        <v>{{5,1,1,3570649,0}|{5,1,2,2205000,0}|{5,1,3,47338152,3}}</v>
      </c>
      <c r="CP983" t="str">
        <f t="shared" si="146"/>
        <v>{{5,1,1,3570649,0}|{5,1,2,2205000,0}|{5,1,3,47338152,3}}</v>
      </c>
      <c r="CT983" t="str">
        <f t="shared" si="147"/>
        <v>{{5,1,1,3570649,0}|{5,1,2,2205000,0}|{5,1,3,47338152,3}}</v>
      </c>
    </row>
    <row r="984" spans="85:98" x14ac:dyDescent="0.15">
      <c r="CG984">
        <v>377</v>
      </c>
      <c r="CH984" t="str">
        <f t="shared" si="144"/>
        <v>{{5,1,1,8025845,0}|{5,1,2,13966400,0}|{5,1,3,299838358,3}}</v>
      </c>
      <c r="CL984" t="str">
        <f t="shared" si="145"/>
        <v>{{5,1,1,8025845,0}|{5,1,2,13966400,0}|{5,1,3,299838358,3}}</v>
      </c>
      <c r="CP984" t="str">
        <f t="shared" si="146"/>
        <v>{{5,1,1,8025845,0}|{5,1,2,13966400,0}|{5,1,3,299838358,3}}</v>
      </c>
      <c r="CT984" t="str">
        <f t="shared" si="147"/>
        <v>{{5,1,1,8025845,0}|{5,1,2,13966400,0}|{5,1,3,299838358,3}}</v>
      </c>
    </row>
    <row r="985" spans="85:98" x14ac:dyDescent="0.15">
      <c r="CG985">
        <v>378</v>
      </c>
      <c r="CH985" t="str">
        <f t="shared" si="144"/>
        <v>{{5,1,1,8392829,0}|{5,1,2,16380000,0}|{5,1,3,351654850,3}}</v>
      </c>
      <c r="CL985" t="str">
        <f t="shared" si="145"/>
        <v>{{5,1,1,8392829,0}|{5,1,2,16380000,0}|{5,1,3,351654850,3}}</v>
      </c>
      <c r="CP985" t="str">
        <f t="shared" si="146"/>
        <v>{{5,1,1,8392829,0}|{5,1,2,16380000,0}|{5,1,3,351654850,3}}</v>
      </c>
      <c r="CT985" t="str">
        <f t="shared" si="147"/>
        <v>{{5,1,1,8392829,0}|{5,1,2,16380000,0}|{5,1,3,351654850,3}}</v>
      </c>
    </row>
    <row r="986" spans="85:98" x14ac:dyDescent="0.15">
      <c r="CG986">
        <v>379</v>
      </c>
      <c r="CH986" t="str">
        <f t="shared" si="144"/>
        <v>{{5,1,1,8320995,0}|{5,1,2,18987500,0}|{5,1,3,407634095,3}}</v>
      </c>
      <c r="CL986" t="str">
        <f t="shared" si="145"/>
        <v>{{5,1,1,8320995,0}|{5,1,2,18987500,0}|{5,1,3,407634095,3}}</v>
      </c>
      <c r="CP986" t="str">
        <f t="shared" si="146"/>
        <v>{{5,1,1,8320995,0}|{5,1,2,18987500,0}|{5,1,3,407634095,3}}</v>
      </c>
      <c r="CT986" t="str">
        <f t="shared" si="147"/>
        <v>{{5,1,1,8320995,0}|{5,1,2,18987500,0}|{5,1,3,407634095,3}}</v>
      </c>
    </row>
    <row r="987" spans="85:98" x14ac:dyDescent="0.15">
      <c r="CG987">
        <v>380</v>
      </c>
      <c r="CH987" t="str">
        <f t="shared" si="144"/>
        <v>{{5,1,1,13157301,0}|{5,1,2,21504000,0}|{5,1,3,461659701,3}}</v>
      </c>
      <c r="CL987" t="str">
        <f t="shared" si="145"/>
        <v>{{5,1,1,13157301,0}|{5,1,2,21504000,0}|{5,1,3,461659701,3}}</v>
      </c>
      <c r="CP987" t="str">
        <f t="shared" si="146"/>
        <v>{{5,1,1,13157301,0}|{5,1,2,21504000,0}|{5,1,3,461659701,3}}</v>
      </c>
      <c r="CT987" t="str">
        <f t="shared" si="147"/>
        <v>{{5,1,1,13157301,0}|{5,1,2,21504000,0}|{5,1,3,461659701,3}}</v>
      </c>
    </row>
    <row r="988" spans="85:98" x14ac:dyDescent="0.15">
      <c r="CG988">
        <v>381</v>
      </c>
      <c r="CH988" t="str">
        <f t="shared" si="144"/>
        <v>{{5,1,1,14033132,0}|{5,1,2,21436800,0}|{5,1,3,460217014,3}}</v>
      </c>
      <c r="CL988" t="str">
        <f t="shared" si="145"/>
        <v>{{5,1,1,14033132,0}|{5,1,2,21436800,0}|{5,1,3,460217014,3}}</v>
      </c>
      <c r="CP988" t="str">
        <f t="shared" si="146"/>
        <v>{{5,1,1,14033132,0}|{5,1,2,21436800,0}|{5,1,3,460217014,3}}</v>
      </c>
      <c r="CT988" t="str">
        <f t="shared" si="147"/>
        <v>{{5,1,1,14033132,0}|{5,1,2,21436800,0}|{5,1,3,460217014,3}}</v>
      </c>
    </row>
    <row r="989" spans="85:98" x14ac:dyDescent="0.15">
      <c r="CG989">
        <v>382</v>
      </c>
      <c r="CH989" t="str">
        <f t="shared" si="144"/>
        <v>{{5,1,1,919712,0}|{5,1,2,117600,0}|{5,1,3,2524701,3}}</v>
      </c>
      <c r="CL989" t="str">
        <f t="shared" si="145"/>
        <v>{{5,1,1,919712,0}|{5,1,2,117600,0}|{5,1,3,2524701,3}}</v>
      </c>
      <c r="CP989" t="str">
        <f t="shared" si="146"/>
        <v>{{5,1,1,919712,0}|{5,1,2,117600,0}|{5,1,3,2524701,3}}</v>
      </c>
      <c r="CT989" t="str">
        <f t="shared" si="147"/>
        <v>{{5,1,1,919712,0}|{5,1,2,117600,0}|{5,1,3,2524701,3}}</v>
      </c>
    </row>
    <row r="990" spans="85:98" x14ac:dyDescent="0.15">
      <c r="CG990">
        <v>383</v>
      </c>
      <c r="CH990" t="str">
        <f t="shared" si="144"/>
        <v>{{5,1,1,1178194,0}|{5,1,2,113190,0}|{5,1,3,2430025,3}}</v>
      </c>
      <c r="CL990" t="str">
        <f t="shared" si="145"/>
        <v>{{5,1,1,1178194,0}|{5,1,2,113190,0}|{5,1,3,2430025,3}}</v>
      </c>
      <c r="CP990" t="str">
        <f t="shared" si="146"/>
        <v>{{5,1,1,1178194,0}|{5,1,2,113190,0}|{5,1,3,2430025,3}}</v>
      </c>
      <c r="CT990" t="str">
        <f t="shared" si="147"/>
        <v>{{5,1,1,1178194,0}|{5,1,2,113190,0}|{5,1,3,2430025,3}}</v>
      </c>
    </row>
    <row r="991" spans="85:98" x14ac:dyDescent="0.15">
      <c r="CG991">
        <v>384</v>
      </c>
      <c r="CH991" t="str">
        <f t="shared" si="144"/>
        <v>{{5,1,1,2067850,0}|{5,1,2,174580,0}|{5,1,3,3747979,3}}</v>
      </c>
      <c r="CL991" t="str">
        <f t="shared" si="145"/>
        <v>{{5,1,1,2067850,0}|{5,1,2,174580,0}|{5,1,3,3747979,3}}</v>
      </c>
      <c r="CP991" t="str">
        <f t="shared" si="146"/>
        <v>{{5,1,1,2067850,0}|{5,1,2,174580,0}|{5,1,3,3747979,3}}</v>
      </c>
      <c r="CT991" t="str">
        <f t="shared" si="147"/>
        <v>{{5,1,1,2067850,0}|{5,1,2,174580,0}|{5,1,3,3747979,3}}</v>
      </c>
    </row>
    <row r="992" spans="85:98" x14ac:dyDescent="0.15">
      <c r="CG992">
        <v>385</v>
      </c>
      <c r="CH992" t="str">
        <f t="shared" si="144"/>
        <v>{{5,1,1,3249050,0}|{5,1,2,1432900,0}|{5,1,3,30762285,3}}</v>
      </c>
      <c r="CL992" t="str">
        <f t="shared" si="145"/>
        <v>{{5,1,1,3249050,0}|{5,1,2,1432900,0}|{5,1,3,30762285,3}}</v>
      </c>
      <c r="CP992" t="str">
        <f t="shared" si="146"/>
        <v>{{5,1,1,3249050,0}|{5,1,2,1432900,0}|{5,1,3,30762285,3}}</v>
      </c>
      <c r="CT992" t="str">
        <f t="shared" si="147"/>
        <v>{{5,1,1,3249050,0}|{5,1,2,1432900,0}|{5,1,3,30762285,3}}</v>
      </c>
    </row>
    <row r="993" spans="85:98" x14ac:dyDescent="0.15">
      <c r="CG993">
        <v>386</v>
      </c>
      <c r="CH993" t="str">
        <f t="shared" ref="CH993:CH1056" si="148">CH392&amp;CI392&amp;CJ392</f>
        <v>{{5,1,1,4814966,0}|{5,1,2,1653750,0}|{5,1,3,35503614,3}}</v>
      </c>
      <c r="CL993" t="str">
        <f t="shared" si="145"/>
        <v>{{5,1,1,4814966,0}|{5,1,2,1653750,0}|{5,1,3,35503614,3}}</v>
      </c>
      <c r="CP993" t="str">
        <f t="shared" si="146"/>
        <v>{{5,1,1,4814966,0}|{5,1,2,1653750,0}|{5,1,3,35503614,3}}</v>
      </c>
      <c r="CT993" t="str">
        <f t="shared" si="147"/>
        <v>{{5,1,1,4814966,0}|{5,1,2,1653750,0}|{5,1,3,35503614,3}}</v>
      </c>
    </row>
    <row r="994" spans="85:98" x14ac:dyDescent="0.15">
      <c r="CG994">
        <v>387</v>
      </c>
      <c r="CH994" t="str">
        <f t="shared" si="148"/>
        <v>{{5,1,1,10843292,0}|{5,1,2,10474800,0}|{5,1,3,224878768,3}}</v>
      </c>
      <c r="CL994" t="str">
        <f t="shared" si="145"/>
        <v>{{5,1,1,10843292,0}|{5,1,2,10474800,0}|{5,1,3,224878768,3}}</v>
      </c>
      <c r="CP994" t="str">
        <f t="shared" si="146"/>
        <v>{{5,1,1,10843292,0}|{5,1,2,10474800,0}|{5,1,3,224878768,3}}</v>
      </c>
      <c r="CT994" t="str">
        <f t="shared" si="147"/>
        <v>{{5,1,1,10843292,0}|{5,1,2,10474800,0}|{5,1,3,224878768,3}}</v>
      </c>
    </row>
    <row r="995" spans="85:98" x14ac:dyDescent="0.15">
      <c r="CG995">
        <v>388</v>
      </c>
      <c r="CH995" t="str">
        <f t="shared" si="148"/>
        <v>{{5,1,1,11335007,0}|{5,1,2,12285000,0}|{5,1,3,263741137,3}}</v>
      </c>
      <c r="CL995" t="str">
        <f t="shared" si="145"/>
        <v>{{5,1,1,11335007,0}|{5,1,2,12285000,0}|{5,1,3,263741137,3}}</v>
      </c>
      <c r="CP995" t="str">
        <f t="shared" si="146"/>
        <v>{{5,1,1,11335007,0}|{5,1,2,12285000,0}|{5,1,3,263741137,3}}</v>
      </c>
      <c r="CT995" t="str">
        <f t="shared" si="147"/>
        <v>{{5,1,1,11335007,0}|{5,1,2,12285000,0}|{5,1,3,263741137,3}}</v>
      </c>
    </row>
    <row r="996" spans="85:98" x14ac:dyDescent="0.15">
      <c r="CG996">
        <v>389</v>
      </c>
      <c r="CH996" t="str">
        <f t="shared" si="148"/>
        <v>{{5,1,1,11224402,0}|{5,1,2,14239400,0}|{5,1,3,305699272,3}}</v>
      </c>
      <c r="CL996" t="str">
        <f t="shared" si="145"/>
        <v>{{5,1,1,11224402,0}|{5,1,2,14239400,0}|{5,1,3,305699272,3}}</v>
      </c>
      <c r="CP996" t="str">
        <f t="shared" si="146"/>
        <v>{{5,1,1,11224402,0}|{5,1,2,14239400,0}|{5,1,3,305699272,3}}</v>
      </c>
      <c r="CT996" t="str">
        <f t="shared" si="147"/>
        <v>{{5,1,1,11224402,0}|{5,1,2,14239400,0}|{5,1,3,305699272,3}}</v>
      </c>
    </row>
    <row r="997" spans="85:98" x14ac:dyDescent="0.15">
      <c r="CG997">
        <v>390</v>
      </c>
      <c r="CH997" t="str">
        <f t="shared" si="148"/>
        <v>{{5,1,1,17754662,0}|{5,1,2,16128000,0}|{5,1,3,346244776,3}}</v>
      </c>
      <c r="CL997" t="str">
        <f t="shared" si="145"/>
        <v>{{5,1,1,17754662,0}|{5,1,2,16128000,0}|{5,1,3,346244776,3}}</v>
      </c>
      <c r="CP997" t="str">
        <f t="shared" si="146"/>
        <v>{{5,1,1,17754662,0}|{5,1,2,16128000,0}|{5,1,3,346244776,3}}</v>
      </c>
      <c r="CT997" t="str">
        <f t="shared" si="147"/>
        <v>{{5,1,1,17754662,0}|{5,1,2,16128000,0}|{5,1,3,346244776,3}}</v>
      </c>
    </row>
    <row r="998" spans="85:98" x14ac:dyDescent="0.15">
      <c r="CG998">
        <v>391</v>
      </c>
      <c r="CH998" t="str">
        <f t="shared" si="148"/>
        <v>{{5,1,1,18940370,0}|{5,1,2,16077600,0}|{5,1,3,345162761,3}}</v>
      </c>
      <c r="CL998" t="str">
        <f t="shared" si="145"/>
        <v>{{5,1,1,18940370,0}|{5,1,2,16077600,0}|{5,1,3,345162761,3}}</v>
      </c>
      <c r="CP998" t="str">
        <f t="shared" si="146"/>
        <v>{{5,1,1,18940370,0}|{5,1,2,16077600,0}|{5,1,3,345162761,3}}</v>
      </c>
      <c r="CT998" t="str">
        <f t="shared" si="147"/>
        <v>{{5,1,1,18940370,0}|{5,1,2,16077600,0}|{5,1,3,345162761,3}}</v>
      </c>
    </row>
    <row r="999" spans="85:98" x14ac:dyDescent="0.15">
      <c r="CG999">
        <v>392</v>
      </c>
      <c r="CH999" t="str">
        <f t="shared" si="148"/>
        <v>{{5,1,1,51095,0}|{5,1,2,5950,0}|{5,1,3,127737,3}}</v>
      </c>
      <c r="CL999" t="str">
        <f t="shared" si="145"/>
        <v>{{5,1,1,51095,0}|{5,1,2,5950,0}|{5,1,3,127737,3}}</v>
      </c>
      <c r="CP999" t="str">
        <f t="shared" si="146"/>
        <v>{{5,1,1,51095,0}|{5,1,2,5950,0}|{5,1,3,127737,3}}</v>
      </c>
      <c r="CT999" t="str">
        <f t="shared" si="147"/>
        <v>{{5,1,1,51095,0}|{5,1,2,5950,0}|{5,1,3,127737,3}}</v>
      </c>
    </row>
    <row r="1000" spans="85:98" x14ac:dyDescent="0.15">
      <c r="CG1000">
        <v>393</v>
      </c>
      <c r="CH1000" t="str">
        <f t="shared" si="148"/>
        <v>{{5,1,1,265694,0}|{5,1,2,380800,0}|{5,1,3,8175223,3}}</v>
      </c>
      <c r="CL1000" t="str">
        <f t="shared" si="145"/>
        <v>{{5,1,1,265694,0}|{5,1,2,380800,0}|{5,1,3,8175223,3}}</v>
      </c>
      <c r="CP1000" t="str">
        <f t="shared" si="146"/>
        <v>{{5,1,1,265694,0}|{5,1,2,380800,0}|{5,1,3,8175223,3}}</v>
      </c>
      <c r="CT1000" t="str">
        <f t="shared" si="147"/>
        <v>{{5,1,1,265694,0}|{5,1,2,380800,0}|{5,1,3,8175223,3}}</v>
      </c>
    </row>
    <row r="1001" spans="85:98" x14ac:dyDescent="0.15">
      <c r="CG1001">
        <v>394</v>
      </c>
      <c r="CH1001" t="str">
        <f t="shared" si="148"/>
        <v>{{5,1,1,572265,0}|{5,1,2,714000,0}|{5,1,3,15328544,3}}</v>
      </c>
      <c r="CL1001" t="str">
        <f t="shared" si="145"/>
        <v>{{5,1,1,572265,0}|{5,1,2,714000,0}|{5,1,3,15328544,3}}</v>
      </c>
      <c r="CP1001" t="str">
        <f t="shared" si="146"/>
        <v>{{5,1,1,572265,0}|{5,1,2,714000,0}|{5,1,3,15328544,3}}</v>
      </c>
      <c r="CT1001" t="str">
        <f t="shared" si="147"/>
        <v>{{5,1,1,572265,0}|{5,1,2,714000,0}|{5,1,3,15328544,3}}</v>
      </c>
    </row>
    <row r="1002" spans="85:98" x14ac:dyDescent="0.15">
      <c r="CG1002">
        <v>395</v>
      </c>
      <c r="CH1002" t="str">
        <f t="shared" si="148"/>
        <v>{{5,1,1,848179,0}|{5,1,2,954380,0}|{5,1,3,20489154,3}}</v>
      </c>
      <c r="CL1002" t="str">
        <f t="shared" si="145"/>
        <v>{{5,1,1,848179,0}|{5,1,2,954380,0}|{5,1,3,20489154,3}}</v>
      </c>
      <c r="CP1002" t="str">
        <f t="shared" si="146"/>
        <v>{{5,1,1,848179,0}|{5,1,2,954380,0}|{5,1,3,20489154,3}}</v>
      </c>
      <c r="CT1002" t="str">
        <f t="shared" si="147"/>
        <v>{{5,1,1,848179,0}|{5,1,2,954380,0}|{5,1,3,20489154,3}}</v>
      </c>
    </row>
    <row r="1003" spans="85:98" x14ac:dyDescent="0.15">
      <c r="CG1003">
        <v>396</v>
      </c>
      <c r="CH1003" t="str">
        <f t="shared" si="148"/>
        <v>{{5,1,1,541007,0}|{5,1,2,100800,0}|{5,1,3,2164029,3}}</v>
      </c>
      <c r="CL1003" t="str">
        <f t="shared" si="145"/>
        <v>{{5,1,1,541007,0}|{5,1,2,100800,0}|{5,1,3,2164029,3}}</v>
      </c>
      <c r="CP1003" t="str">
        <f t="shared" si="146"/>
        <v>{{5,1,1,541007,0}|{5,1,2,100800,0}|{5,1,3,2164029,3}}</v>
      </c>
      <c r="CT1003" t="str">
        <f t="shared" si="147"/>
        <v>{{5,1,1,541007,0}|{5,1,2,100800,0}|{5,1,3,2164029,3}}</v>
      </c>
    </row>
    <row r="1004" spans="85:98" x14ac:dyDescent="0.15">
      <c r="CG1004">
        <v>397</v>
      </c>
      <c r="CH1004" t="str">
        <f t="shared" si="148"/>
        <v>{{5,1,1,486906,0}|{5,1,2,100800,0}|{5,1,3,2164029,3}}</v>
      </c>
      <c r="CL1004" t="str">
        <f t="shared" si="145"/>
        <v>{{5,1,1,486906,0}|{5,1,2,100800,0}|{5,1,3,2164029,3}}</v>
      </c>
      <c r="CP1004" t="str">
        <f t="shared" si="146"/>
        <v>{{5,1,1,486906,0}|{5,1,2,100800,0}|{5,1,3,2164029,3}}</v>
      </c>
      <c r="CT1004" t="str">
        <f t="shared" si="147"/>
        <v>{{5,1,1,486906,0}|{5,1,2,100800,0}|{5,1,3,2164029,3}}</v>
      </c>
    </row>
    <row r="1005" spans="85:98" x14ac:dyDescent="0.15">
      <c r="CG1005">
        <v>398</v>
      </c>
      <c r="CH1005" t="str">
        <f t="shared" si="148"/>
        <v>{{5,1,1,824735,0}|{5,1,2,123480,0}|{5,1,3,2650936,3}}</v>
      </c>
      <c r="CL1005" t="str">
        <f t="shared" si="145"/>
        <v>{{5,1,1,824735,0}|{5,1,2,123480,0}|{5,1,3,2650936,3}}</v>
      </c>
      <c r="CP1005" t="str">
        <f t="shared" si="146"/>
        <v>{{5,1,1,824735,0}|{5,1,2,123480,0}|{5,1,3,2650936,3}}</v>
      </c>
      <c r="CT1005" t="str">
        <f t="shared" si="147"/>
        <v>{{5,1,1,824735,0}|{5,1,2,123480,0}|{5,1,3,2650936,3}}</v>
      </c>
    </row>
    <row r="1006" spans="85:98" x14ac:dyDescent="0.15">
      <c r="CG1006">
        <v>399</v>
      </c>
      <c r="CH1006" t="str">
        <f t="shared" si="148"/>
        <v>{{5,1,1,1421647,0}|{5,1,2,180600,0}|{5,1,3,3877220,3}}</v>
      </c>
      <c r="CL1006" t="str">
        <f t="shared" si="145"/>
        <v>{{5,1,1,1421647,0}|{5,1,2,180600,0}|{5,1,3,3877220,3}}</v>
      </c>
      <c r="CP1006" t="str">
        <f t="shared" si="146"/>
        <v>{{5,1,1,1421647,0}|{5,1,2,180600,0}|{5,1,3,3877220,3}}</v>
      </c>
      <c r="CT1006" t="str">
        <f t="shared" si="147"/>
        <v>{{5,1,1,1421647,0}|{5,1,2,180600,0}|{5,1,3,3877220,3}}</v>
      </c>
    </row>
    <row r="1007" spans="85:98" x14ac:dyDescent="0.15">
      <c r="CG1007">
        <v>400</v>
      </c>
      <c r="CH1007" t="str">
        <f t="shared" si="148"/>
        <v>{{5,1,1,2212119,0}|{5,1,2,1416800,0}|{5,1,3,30416641,3}}</v>
      </c>
      <c r="CL1007" t="str">
        <f t="shared" si="145"/>
        <v>{{5,1,1,2212119,0}|{5,1,2,1416800,0}|{5,1,3,30416641,3}}</v>
      </c>
      <c r="CP1007" t="str">
        <f t="shared" si="146"/>
        <v>{{5,1,1,2212119,0}|{5,1,2,1416800,0}|{5,1,3,30416641,3}}</v>
      </c>
      <c r="CT1007" t="str">
        <f t="shared" si="147"/>
        <v>{{5,1,1,2212119,0}|{5,1,2,1416800,0}|{5,1,3,30416641,3}}</v>
      </c>
    </row>
    <row r="1008" spans="85:98" x14ac:dyDescent="0.15">
      <c r="CG1008">
        <v>401</v>
      </c>
      <c r="CH1008" t="str">
        <f t="shared" si="148"/>
        <v>{{5,1,1,3246044,0}|{5,1,2,1575000,0}|{5,1,3,33812966,3}}</v>
      </c>
      <c r="CL1008" t="str">
        <f t="shared" ref="CL1008:CL1071" si="149">CL407&amp;CM407&amp;CN407</f>
        <v>{{5,1,1,3246044,0}|{5,1,2,1575000,0}|{5,1,3,33812966,3}}</v>
      </c>
      <c r="CP1008" t="str">
        <f t="shared" ref="CP1008:CP1071" si="150">CP407&amp;CQ407&amp;CR407</f>
        <v>{{5,1,1,3246044,0}|{5,1,2,1575000,0}|{5,1,3,33812966,3}}</v>
      </c>
      <c r="CT1008" t="str">
        <f t="shared" ref="CT1008:CT1071" si="151">CT407&amp;CU407&amp;CV407</f>
        <v>{{5,1,1,3246044,0}|{5,1,2,1575000,0}|{5,1,3,33812966,3}}</v>
      </c>
    </row>
    <row r="1009" spans="85:98" x14ac:dyDescent="0.15">
      <c r="CG1009">
        <v>402</v>
      </c>
      <c r="CH1009" t="str">
        <f t="shared" si="148"/>
        <v>{{5,1,1,7237477,0}|{5,1,2,9632000,0}|{5,1,3,206785074,3}}</v>
      </c>
      <c r="CL1009" t="str">
        <f t="shared" si="149"/>
        <v>{{5,1,1,7237477,0}|{5,1,2,9632000,0}|{5,1,3,206785074,3}}</v>
      </c>
      <c r="CP1009" t="str">
        <f t="shared" si="150"/>
        <v>{{5,1,1,7237477,0}|{5,1,2,9632000,0}|{5,1,3,206785074,3}}</v>
      </c>
      <c r="CT1009" t="str">
        <f t="shared" si="151"/>
        <v>{{5,1,1,7237477,0}|{5,1,2,9632000,0}|{5,1,3,206785074,3}}</v>
      </c>
    </row>
    <row r="1010" spans="85:98" x14ac:dyDescent="0.15">
      <c r="CG1010">
        <v>403</v>
      </c>
      <c r="CH1010" t="str">
        <f t="shared" si="148"/>
        <v>{{5,1,1,7501970,0}|{5,1,2,10920000,0}|{5,1,3,234436567,3}}</v>
      </c>
      <c r="CL1010" t="str">
        <f t="shared" si="149"/>
        <v>{{5,1,1,7501970,0}|{5,1,2,10920000,0}|{5,1,3,234436567,3}}</v>
      </c>
      <c r="CP1010" t="str">
        <f t="shared" si="150"/>
        <v>{{5,1,1,7501970,0}|{5,1,2,10920000,0}|{5,1,3,234436567,3}}</v>
      </c>
      <c r="CT1010" t="str">
        <f t="shared" si="151"/>
        <v>{{5,1,1,7501970,0}|{5,1,2,10920000,0}|{5,1,3,234436567,3}}</v>
      </c>
    </row>
    <row r="1011" spans="85:98" x14ac:dyDescent="0.15">
      <c r="CG1011">
        <v>404</v>
      </c>
      <c r="CH1011" t="str">
        <f t="shared" si="148"/>
        <v>{{5,1,1,7363712,0}|{5,1,2,12250000,0}|{5,1,3,262989738,3}}</v>
      </c>
      <c r="CL1011" t="str">
        <f t="shared" si="149"/>
        <v>{{5,1,1,7363712,0}|{5,1,2,12250000,0}|{5,1,3,262989738,3}}</v>
      </c>
      <c r="CP1011" t="str">
        <f t="shared" si="150"/>
        <v>{{5,1,1,7363712,0}|{5,1,2,12250000,0}|{5,1,3,262989738,3}}</v>
      </c>
      <c r="CT1011" t="str">
        <f t="shared" si="151"/>
        <v>{{5,1,1,7363712,0}|{5,1,2,12250000,0}|{5,1,3,262989738,3}}</v>
      </c>
    </row>
    <row r="1012" spans="85:98" x14ac:dyDescent="0.15">
      <c r="CG1012">
        <v>405</v>
      </c>
      <c r="CH1012" t="str">
        <f t="shared" si="148"/>
        <v>{{5,1,1,11541492,0}|{5,1,2,13440000,0}|{5,1,3,288537313,3}}</v>
      </c>
      <c r="CL1012" t="str">
        <f t="shared" si="149"/>
        <v>{{5,1,1,11541492,0}|{5,1,2,13440000,0}|{5,1,3,288537313,3}}</v>
      </c>
      <c r="CP1012" t="str">
        <f t="shared" si="150"/>
        <v>{{5,1,1,11541492,0}|{5,1,2,13440000,0}|{5,1,3,288537313,3}}</v>
      </c>
      <c r="CT1012" t="str">
        <f t="shared" si="151"/>
        <v>{{5,1,1,11541492,0}|{5,1,2,13440000,0}|{5,1,3,288537313,3}}</v>
      </c>
    </row>
    <row r="1013" spans="85:98" x14ac:dyDescent="0.15">
      <c r="CG1013">
        <v>406</v>
      </c>
      <c r="CH1013" t="str">
        <f t="shared" si="148"/>
        <v>{{5,1,1,12202723,0}|{5,1,2,12992000,0}|{5,1,3,278919402,3}}</v>
      </c>
      <c r="CL1013" t="str">
        <f t="shared" si="149"/>
        <v>{{5,1,1,12202723,0}|{5,1,2,12992000,0}|{5,1,3,278919402,3}}</v>
      </c>
      <c r="CP1013" t="str">
        <f t="shared" si="150"/>
        <v>{{5,1,1,12202723,0}|{5,1,2,12992000,0}|{5,1,3,278919402,3}}</v>
      </c>
      <c r="CT1013" t="str">
        <f t="shared" si="151"/>
        <v>{{5,1,1,12202723,0}|{5,1,2,12992000,0}|{5,1,3,278919402,3}}</v>
      </c>
    </row>
    <row r="1014" spans="85:98" x14ac:dyDescent="0.15">
      <c r="CG1014">
        <v>407</v>
      </c>
      <c r="CH1014" t="str">
        <f t="shared" si="148"/>
        <v>{{5,1,1,685276,0}|{5,1,2,159600,0}|{5,1,3,3426380,3}}</v>
      </c>
      <c r="CL1014" t="str">
        <f t="shared" si="149"/>
        <v>{{5,1,1,685276,0}|{5,1,2,159600,0}|{5,1,3,3426380,3}}</v>
      </c>
      <c r="CP1014" t="str">
        <f t="shared" si="150"/>
        <v>{{5,1,1,685276,0}|{5,1,2,159600,0}|{5,1,3,3426380,3}}</v>
      </c>
      <c r="CT1014" t="str">
        <f t="shared" si="151"/>
        <v>{{5,1,1,685276,0}|{5,1,2,159600,0}|{5,1,3,3426380,3}}</v>
      </c>
    </row>
    <row r="1015" spans="85:98" x14ac:dyDescent="0.15">
      <c r="CG1015">
        <v>408</v>
      </c>
      <c r="CH1015" t="str">
        <f t="shared" si="148"/>
        <v>{{5,1,1,868918,0}|{5,1,2,154350,0}|{5,1,3,3313670,3}}</v>
      </c>
      <c r="CL1015" t="str">
        <f t="shared" si="149"/>
        <v>{{5,1,1,868918,0}|{5,1,2,154350,0}|{5,1,3,3313670,3}}</v>
      </c>
      <c r="CP1015" t="str">
        <f t="shared" si="150"/>
        <v>{{5,1,1,868918,0}|{5,1,2,154350,0}|{5,1,3,3313670,3}}</v>
      </c>
      <c r="CT1015" t="str">
        <f t="shared" si="151"/>
        <v>{{5,1,1,868918,0}|{5,1,2,154350,0}|{5,1,3,3313670,3}}</v>
      </c>
    </row>
    <row r="1016" spans="85:98" x14ac:dyDescent="0.15">
      <c r="CG1016">
        <v>409</v>
      </c>
      <c r="CH1016" t="str">
        <f t="shared" si="148"/>
        <v>{{5,1,1,1525039,0}|{5,1,2,234780,0}|{5,1,3,5040386,3}}</v>
      </c>
      <c r="CL1016" t="str">
        <f t="shared" si="149"/>
        <v>{{5,1,1,1525039,0}|{5,1,2,234780,0}|{5,1,3,5040386,3}}</v>
      </c>
      <c r="CP1016" t="str">
        <f t="shared" si="150"/>
        <v>{{5,1,1,1525039,0}|{5,1,2,234780,0}|{5,1,3,5040386,3}}</v>
      </c>
      <c r="CT1016" t="str">
        <f t="shared" si="151"/>
        <v>{{5,1,1,1525039,0}|{5,1,2,234780,0}|{5,1,3,5040386,3}}</v>
      </c>
    </row>
    <row r="1017" spans="85:98" x14ac:dyDescent="0.15">
      <c r="CG1017">
        <v>410</v>
      </c>
      <c r="CH1017" t="str">
        <f t="shared" si="148"/>
        <v>{{5,1,1,2405679,0}|{5,1,2,1912680,0}|{5,1,3,41062466,3}}</v>
      </c>
      <c r="CL1017" t="str">
        <f t="shared" si="149"/>
        <v>{{5,1,1,2405679,0}|{5,1,2,1912680,0}|{5,1,3,41062466,3}}</v>
      </c>
      <c r="CP1017" t="str">
        <f t="shared" si="150"/>
        <v>{{5,1,1,2405679,0}|{5,1,2,1912680,0}|{5,1,3,41062466,3}}</v>
      </c>
      <c r="CT1017" t="str">
        <f t="shared" si="151"/>
        <v>{{5,1,1,2405679,0}|{5,1,2,1912680,0}|{5,1,3,41062466,3}}</v>
      </c>
    </row>
    <row r="1018" spans="85:98" x14ac:dyDescent="0.15">
      <c r="CG1018">
        <v>411</v>
      </c>
      <c r="CH1018" t="str">
        <f t="shared" si="148"/>
        <v>{{5,1,1,3570649,0}|{5,1,2,2205000,0}|{5,1,3,47338152,3}}</v>
      </c>
      <c r="CL1018" t="str">
        <f t="shared" si="149"/>
        <v>{{5,1,1,3570649,0}|{5,1,2,2205000,0}|{5,1,3,47338152,3}}</v>
      </c>
      <c r="CP1018" t="str">
        <f t="shared" si="150"/>
        <v>{{5,1,1,3570649,0}|{5,1,2,2205000,0}|{5,1,3,47338152,3}}</v>
      </c>
      <c r="CT1018" t="str">
        <f t="shared" si="151"/>
        <v>{{5,1,1,3570649,0}|{5,1,2,2205000,0}|{5,1,3,47338152,3}}</v>
      </c>
    </row>
    <row r="1019" spans="85:98" x14ac:dyDescent="0.15">
      <c r="CG1019">
        <v>412</v>
      </c>
      <c r="CH1019" t="str">
        <f t="shared" si="148"/>
        <v>{{5,1,1,8025845,0}|{5,1,2,13966400,0}|{5,1,3,299838358,3}}</v>
      </c>
      <c r="CL1019" t="str">
        <f t="shared" si="149"/>
        <v>{{5,1,1,8025845,0}|{5,1,2,13966400,0}|{5,1,3,299838358,3}}</v>
      </c>
      <c r="CP1019" t="str">
        <f t="shared" si="150"/>
        <v>{{5,1,1,8025845,0}|{5,1,2,13966400,0}|{5,1,3,299838358,3}}</v>
      </c>
      <c r="CT1019" t="str">
        <f t="shared" si="151"/>
        <v>{{5,1,1,8025845,0}|{5,1,2,13966400,0}|{5,1,3,299838358,3}}</v>
      </c>
    </row>
    <row r="1020" spans="85:98" x14ac:dyDescent="0.15">
      <c r="CG1020">
        <v>413</v>
      </c>
      <c r="CH1020" t="str">
        <f t="shared" si="148"/>
        <v>{{5,1,1,8392829,0}|{5,1,2,16380000,0}|{5,1,3,351654850,3}}</v>
      </c>
      <c r="CL1020" t="str">
        <f t="shared" si="149"/>
        <v>{{5,1,1,8392829,0}|{5,1,2,16380000,0}|{5,1,3,351654850,3}}</v>
      </c>
      <c r="CP1020" t="str">
        <f t="shared" si="150"/>
        <v>{{5,1,1,8392829,0}|{5,1,2,16380000,0}|{5,1,3,351654850,3}}</v>
      </c>
      <c r="CT1020" t="str">
        <f t="shared" si="151"/>
        <v>{{5,1,1,8392829,0}|{5,1,2,16380000,0}|{5,1,3,351654850,3}}</v>
      </c>
    </row>
    <row r="1021" spans="85:98" x14ac:dyDescent="0.15">
      <c r="CG1021">
        <v>414</v>
      </c>
      <c r="CH1021" t="str">
        <f t="shared" si="148"/>
        <v>{{5,1,1,8320995,0}|{5,1,2,18987500,0}|{5,1,3,407634095,3}}</v>
      </c>
      <c r="CL1021" t="str">
        <f t="shared" si="149"/>
        <v>{{5,1,1,8320995,0}|{5,1,2,18987500,0}|{5,1,3,407634095,3}}</v>
      </c>
      <c r="CP1021" t="str">
        <f t="shared" si="150"/>
        <v>{{5,1,1,8320995,0}|{5,1,2,18987500,0}|{5,1,3,407634095,3}}</v>
      </c>
      <c r="CT1021" t="str">
        <f t="shared" si="151"/>
        <v>{{5,1,1,8320995,0}|{5,1,2,18987500,0}|{5,1,3,407634095,3}}</v>
      </c>
    </row>
    <row r="1022" spans="85:98" x14ac:dyDescent="0.15">
      <c r="CG1022">
        <v>415</v>
      </c>
      <c r="CH1022" t="str">
        <f t="shared" si="148"/>
        <v>{{5,1,1,13157301,0}|{5,1,2,21504000,0}|{5,1,3,461659701,3}}</v>
      </c>
      <c r="CL1022" t="str">
        <f t="shared" si="149"/>
        <v>{{5,1,1,13157301,0}|{5,1,2,21504000,0}|{5,1,3,461659701,3}}</v>
      </c>
      <c r="CP1022" t="str">
        <f t="shared" si="150"/>
        <v>{{5,1,1,13157301,0}|{5,1,2,21504000,0}|{5,1,3,461659701,3}}</v>
      </c>
      <c r="CT1022" t="str">
        <f t="shared" si="151"/>
        <v>{{5,1,1,13157301,0}|{5,1,2,21504000,0}|{5,1,3,461659701,3}}</v>
      </c>
    </row>
    <row r="1023" spans="85:98" x14ac:dyDescent="0.15">
      <c r="CG1023">
        <v>416</v>
      </c>
      <c r="CH1023" t="str">
        <f t="shared" si="148"/>
        <v>{{5,1,1,32700,0}|{5,1,2,4760,0}|{5,1,3,102190,3}}</v>
      </c>
      <c r="CL1023" t="str">
        <f t="shared" si="149"/>
        <v>{{5,1,1,32700,0}|{5,1,2,4760,0}|{5,1,3,102190,3}}</v>
      </c>
      <c r="CP1023" t="str">
        <f t="shared" si="150"/>
        <v>{{5,1,1,32700,0}|{5,1,2,4760,0}|{5,1,3,102190,3}}</v>
      </c>
      <c r="CT1023" t="str">
        <f t="shared" si="151"/>
        <v>{{5,1,1,32700,0}|{5,1,2,4760,0}|{5,1,3,102190,3}}</v>
      </c>
    </row>
    <row r="1024" spans="85:98" x14ac:dyDescent="0.15">
      <c r="CG1024">
        <v>417</v>
      </c>
      <c r="CH1024" t="str">
        <f t="shared" si="148"/>
        <v>{{5,1,1,265694,0}|{5,1,2,380800,0}|{5,1,3,8175223,3}}</v>
      </c>
      <c r="CL1024" t="str">
        <f t="shared" si="149"/>
        <v>{{5,1,1,265694,0}|{5,1,2,380800,0}|{5,1,3,8175223,3}}</v>
      </c>
      <c r="CP1024" t="str">
        <f t="shared" si="150"/>
        <v>{{5,1,1,265694,0}|{5,1,2,380800,0}|{5,1,3,8175223,3}}</v>
      </c>
      <c r="CT1024" t="str">
        <f t="shared" si="151"/>
        <v>{{5,1,1,265694,0}|{5,1,2,380800,0}|{5,1,3,8175223,3}}</v>
      </c>
    </row>
    <row r="1025" spans="85:98" x14ac:dyDescent="0.15">
      <c r="CG1025">
        <v>418</v>
      </c>
      <c r="CH1025" t="str">
        <f t="shared" si="148"/>
        <v>{{5,1,1,316789,0}|{5,1,2,430780,0}|{5,1,3,9248222,3}}</v>
      </c>
      <c r="CL1025" t="str">
        <f t="shared" si="149"/>
        <v>{{5,1,1,316789,0}|{5,1,2,430780,0}|{5,1,3,9248222,3}}</v>
      </c>
      <c r="CP1025" t="str">
        <f t="shared" si="150"/>
        <v>{{5,1,1,316789,0}|{5,1,2,430780,0}|{5,1,3,9248222,3}}</v>
      </c>
      <c r="CT1025" t="str">
        <f t="shared" si="151"/>
        <v>{{5,1,1,316789,0}|{5,1,2,430780,0}|{5,1,3,9248222,3}}</v>
      </c>
    </row>
    <row r="1026" spans="85:98" x14ac:dyDescent="0.15">
      <c r="CG1026">
        <v>419</v>
      </c>
      <c r="CH1026" t="str">
        <f t="shared" si="148"/>
        <v>{{5,1,1,521170,0}|{5,1,2,675920,0}|{5,1,3,14511022,3}}</v>
      </c>
      <c r="CL1026" t="str">
        <f t="shared" si="149"/>
        <v>{{5,1,1,521170,0}|{5,1,2,675920,0}|{5,1,3,14511022,3}}</v>
      </c>
      <c r="CP1026" t="str">
        <f t="shared" si="150"/>
        <v>{{5,1,1,521170,0}|{5,1,2,675920,0}|{5,1,3,14511022,3}}</v>
      </c>
      <c r="CT1026" t="str">
        <f t="shared" si="151"/>
        <v>{{5,1,1,521170,0}|{5,1,2,675920,0}|{5,1,3,14511022,3}}</v>
      </c>
    </row>
    <row r="1027" spans="85:98" x14ac:dyDescent="0.15">
      <c r="CG1027">
        <v>420</v>
      </c>
      <c r="CH1027" t="str">
        <f t="shared" si="148"/>
        <v>{{5,1,1,827741,0}|{5,1,2,909160,0}|{5,1,3,19518347,3}}</v>
      </c>
      <c r="CL1027" t="str">
        <f t="shared" si="149"/>
        <v>{{5,1,1,827741,0}|{5,1,2,909160,0}|{5,1,3,19518347,3}}</v>
      </c>
      <c r="CP1027" t="str">
        <f t="shared" si="150"/>
        <v>{{5,1,1,827741,0}|{5,1,2,909160,0}|{5,1,3,19518347,3}}</v>
      </c>
      <c r="CT1027" t="str">
        <f t="shared" si="151"/>
        <v>{{5,1,1,827741,0}|{5,1,2,909160,0}|{5,1,3,19518347,3}}</v>
      </c>
    </row>
    <row r="1028" spans="85:98" x14ac:dyDescent="0.15">
      <c r="CG1028">
        <v>421</v>
      </c>
      <c r="CH1028" t="str">
        <f t="shared" si="148"/>
        <v>{{5,1,1,240447,0}|{5,1,2,89600,0}|{5,1,3,1923582,3}}</v>
      </c>
      <c r="CL1028" t="str">
        <f t="shared" si="149"/>
        <v>{{5,1,1,240447,0}|{5,1,2,89600,0}|{5,1,3,1923582,3}}</v>
      </c>
      <c r="CP1028" t="str">
        <f t="shared" si="150"/>
        <v>{{5,1,1,240447,0}|{5,1,2,89600,0}|{5,1,3,1923582,3}}</v>
      </c>
      <c r="CT1028" t="str">
        <f t="shared" si="151"/>
        <v>{{5,1,1,240447,0}|{5,1,2,89600,0}|{5,1,3,1923582,3}}</v>
      </c>
    </row>
    <row r="1029" spans="85:98" x14ac:dyDescent="0.15">
      <c r="CG1029">
        <v>422</v>
      </c>
      <c r="CH1029" t="str">
        <f t="shared" si="148"/>
        <v>{{5,1,1,312582,0}|{5,1,2,89600,0}|{5,1,3,1923582,3}}</v>
      </c>
      <c r="CL1029" t="str">
        <f t="shared" si="149"/>
        <v>{{5,1,1,312582,0}|{5,1,2,89600,0}|{5,1,3,1923582,3}}</v>
      </c>
      <c r="CP1029" t="str">
        <f t="shared" si="150"/>
        <v>{{5,1,1,312582,0}|{5,1,2,89600,0}|{5,1,3,1923582,3}}</v>
      </c>
      <c r="CT1029" t="str">
        <f t="shared" si="151"/>
        <v>{{5,1,1,312582,0}|{5,1,2,89600,0}|{5,1,3,1923582,3}}</v>
      </c>
    </row>
    <row r="1030" spans="85:98" x14ac:dyDescent="0.15">
      <c r="CG1030">
        <v>423</v>
      </c>
      <c r="CH1030" t="str">
        <f t="shared" si="148"/>
        <v>{{5,1,1,1077205,0}|{5,1,2,161280,0}|{5,1,3,3462447,3}}</v>
      </c>
      <c r="CL1030" t="str">
        <f t="shared" si="149"/>
        <v>{{5,1,1,1077205,0}|{5,1,2,161280,0}|{5,1,3,3462447,3}}</v>
      </c>
      <c r="CP1030" t="str">
        <f t="shared" si="150"/>
        <v>{{5,1,1,1077205,0}|{5,1,2,161280,0}|{5,1,3,3462447,3}}</v>
      </c>
      <c r="CT1030" t="str">
        <f t="shared" si="151"/>
        <v>{{5,1,1,1077205,0}|{5,1,2,161280,0}|{5,1,3,3462447,3}}</v>
      </c>
    </row>
    <row r="1031" spans="85:98" x14ac:dyDescent="0.15">
      <c r="CG1031">
        <v>424</v>
      </c>
      <c r="CH1031" t="str">
        <f t="shared" si="148"/>
        <v>{{5,1,1,1884509,0}|{5,1,2,239400,0}|{5,1,3,5139570,3}}</v>
      </c>
      <c r="CL1031" t="str">
        <f t="shared" si="149"/>
        <v>{{5,1,1,1884509,0}|{5,1,2,239400,0}|{5,1,3,5139570,3}}</v>
      </c>
      <c r="CP1031" t="str">
        <f t="shared" si="150"/>
        <v>{{5,1,1,1884509,0}|{5,1,2,239400,0}|{5,1,3,5139570,3}}</v>
      </c>
      <c r="CT1031" t="str">
        <f t="shared" si="151"/>
        <v>{{5,1,1,1884509,0}|{5,1,2,239400,0}|{5,1,3,5139570,3}}</v>
      </c>
    </row>
    <row r="1032" spans="85:98" x14ac:dyDescent="0.15">
      <c r="CG1032">
        <v>425</v>
      </c>
      <c r="CH1032" t="str">
        <f t="shared" si="148"/>
        <v>{{5,1,1,3077731,0}|{5,1,2,1971200,0}|{5,1,3,42318805,3}}</v>
      </c>
      <c r="CL1032" t="str">
        <f t="shared" si="149"/>
        <v>{{5,1,1,3077731,0}|{5,1,2,1971200,0}|{5,1,3,42318805,3}}</v>
      </c>
      <c r="CP1032" t="str">
        <f t="shared" si="150"/>
        <v>{{5,1,1,3077731,0}|{5,1,2,1971200,0}|{5,1,3,42318805,3}}</v>
      </c>
      <c r="CT1032" t="str">
        <f t="shared" si="151"/>
        <v>{{5,1,1,3077731,0}|{5,1,2,1971200,0}|{5,1,3,42318805,3}}</v>
      </c>
    </row>
    <row r="1033" spans="85:98" x14ac:dyDescent="0.15">
      <c r="CG1033">
        <v>426</v>
      </c>
      <c r="CH1033" t="str">
        <f t="shared" si="148"/>
        <v>{{5,1,1,4111656,0}|{5,1,2,1995000,0}|{5,1,3,42829757,3}}</v>
      </c>
      <c r="CL1033" t="str">
        <f t="shared" si="149"/>
        <v>{{5,1,1,4111656,0}|{5,1,2,1995000,0}|{5,1,3,42829757,3}}</v>
      </c>
      <c r="CP1033" t="str">
        <f t="shared" si="150"/>
        <v>{{5,1,1,4111656,0}|{5,1,2,1995000,0}|{5,1,3,42829757,3}}</v>
      </c>
      <c r="CT1033" t="str">
        <f t="shared" si="151"/>
        <v>{{5,1,1,4111656,0}|{5,1,2,1995000,0}|{5,1,3,42829757,3}}</v>
      </c>
    </row>
    <row r="1034" spans="85:98" x14ac:dyDescent="0.15">
      <c r="CG1034">
        <v>427</v>
      </c>
      <c r="CH1034" t="str">
        <f t="shared" si="148"/>
        <v>{{5,1,1,8752298,0}|{5,1,2,11648000,0}|{5,1,3,250065671,3}}</v>
      </c>
      <c r="CL1034" t="str">
        <f t="shared" si="149"/>
        <v>{{5,1,1,8752298,0}|{5,1,2,11648000,0}|{5,1,3,250065671,3}}</v>
      </c>
      <c r="CP1034" t="str">
        <f t="shared" si="150"/>
        <v>{{5,1,1,8752298,0}|{5,1,2,11648000,0}|{5,1,3,250065671,3}}</v>
      </c>
      <c r="CT1034" t="str">
        <f t="shared" si="151"/>
        <v>{{5,1,1,8752298,0}|{5,1,2,11648000,0}|{5,1,3,250065671,3}}</v>
      </c>
    </row>
    <row r="1035" spans="85:98" x14ac:dyDescent="0.15">
      <c r="CG1035">
        <v>428</v>
      </c>
      <c r="CH1035" t="str">
        <f t="shared" si="148"/>
        <v>{{5,1,1,9233193,0}|{5,1,2,13440000,0}|{5,1,3,288537313,3}}</v>
      </c>
      <c r="CL1035" t="str">
        <f t="shared" si="149"/>
        <v>{{5,1,1,9233193,0}|{5,1,2,13440000,0}|{5,1,3,288537313,3}}</v>
      </c>
      <c r="CP1035" t="str">
        <f t="shared" si="150"/>
        <v>{{5,1,1,9233193,0}|{5,1,2,13440000,0}|{5,1,3,288537313,3}}</v>
      </c>
      <c r="CT1035" t="str">
        <f t="shared" si="151"/>
        <v>{{5,1,1,9233193,0}|{5,1,2,13440000,0}|{5,1,3,288537313,3}}</v>
      </c>
    </row>
    <row r="1036" spans="85:98" x14ac:dyDescent="0.15">
      <c r="CG1036">
        <v>429</v>
      </c>
      <c r="CH1036" t="str">
        <f t="shared" si="148"/>
        <v>{{5,1,1,9046846,0}|{5,1,2,15050000,0}|{5,1,3,323101679,3}}</v>
      </c>
      <c r="CL1036" t="str">
        <f t="shared" si="149"/>
        <v>{{5,1,1,9046846,0}|{5,1,2,15050000,0}|{5,1,3,323101679,3}}</v>
      </c>
      <c r="CP1036" t="str">
        <f t="shared" si="150"/>
        <v>{{5,1,1,9046846,0}|{5,1,2,15050000,0}|{5,1,3,323101679,3}}</v>
      </c>
      <c r="CT1036" t="str">
        <f t="shared" si="151"/>
        <v>{{5,1,1,9046846,0}|{5,1,2,15050000,0}|{5,1,3,323101679,3}}</v>
      </c>
    </row>
    <row r="1037" spans="85:98" x14ac:dyDescent="0.15">
      <c r="CG1037">
        <v>430</v>
      </c>
      <c r="CH1037" t="str">
        <f t="shared" si="148"/>
        <v>{{5,1,1,13705522,0}|{5,1,2,15960000,0}|{5,1,3,342638059,3}}</v>
      </c>
      <c r="CL1037" t="str">
        <f t="shared" si="149"/>
        <v>{{5,1,1,13705522,0}|{5,1,2,15960000,0}|{5,1,3,342638059,3}}</v>
      </c>
      <c r="CP1037" t="str">
        <f t="shared" si="150"/>
        <v>{{5,1,1,13705522,0}|{5,1,2,15960000,0}|{5,1,3,342638059,3}}</v>
      </c>
      <c r="CT1037" t="str">
        <f t="shared" si="151"/>
        <v>{{5,1,1,13705522,0}|{5,1,2,15960000,0}|{5,1,3,342638059,3}}</v>
      </c>
    </row>
    <row r="1038" spans="85:98" x14ac:dyDescent="0.15">
      <c r="CG1038">
        <v>431</v>
      </c>
      <c r="CH1038" t="str">
        <f t="shared" si="148"/>
        <v>{{5,1,1,15148208,0}|{5,1,2,16128000,0}|{5,1,3,346244776,3}}</v>
      </c>
      <c r="CL1038" t="str">
        <f t="shared" si="149"/>
        <v>{{5,1,1,15148208,0}|{5,1,2,16128000,0}|{5,1,3,346244776,3}}</v>
      </c>
      <c r="CP1038" t="str">
        <f t="shared" si="150"/>
        <v>{{5,1,1,15148208,0}|{5,1,2,16128000,0}|{5,1,3,346244776,3}}</v>
      </c>
      <c r="CT1038" t="str">
        <f t="shared" si="151"/>
        <v>{{5,1,1,15148208,0}|{5,1,2,16128000,0}|{5,1,3,346244776,3}}</v>
      </c>
    </row>
    <row r="1039" spans="85:98" x14ac:dyDescent="0.15">
      <c r="CG1039">
        <v>432</v>
      </c>
      <c r="CH1039" t="str">
        <f t="shared" si="148"/>
        <v>{{5,1,1,913701,0}|{5,1,2,212800,0}|{5,1,3,4568507,3}}</v>
      </c>
      <c r="CL1039" t="str">
        <f t="shared" si="149"/>
        <v>{{5,1,1,913701,0}|{5,1,2,212800,0}|{5,1,3,4568507,3}}</v>
      </c>
      <c r="CP1039" t="str">
        <f t="shared" si="150"/>
        <v>{{5,1,1,913701,0}|{5,1,2,212800,0}|{5,1,3,4568507,3}}</v>
      </c>
      <c r="CT1039" t="str">
        <f t="shared" si="151"/>
        <v>{{5,1,1,913701,0}|{5,1,2,212800,0}|{5,1,3,4568507,3}}</v>
      </c>
    </row>
    <row r="1040" spans="85:98" x14ac:dyDescent="0.15">
      <c r="CG1040">
        <v>433</v>
      </c>
      <c r="CH1040" t="str">
        <f t="shared" si="148"/>
        <v>{{5,1,1,1134913,0}|{5,1,2,201600,0}|{5,1,3,4328059,3}}</v>
      </c>
      <c r="CL1040" t="str">
        <f t="shared" si="149"/>
        <v>{{5,1,1,1134913,0}|{5,1,2,201600,0}|{5,1,3,4328059,3}}</v>
      </c>
      <c r="CP1040" t="str">
        <f t="shared" si="150"/>
        <v>{{5,1,1,1134913,0}|{5,1,2,201600,0}|{5,1,3,4328059,3}}</v>
      </c>
      <c r="CT1040" t="str">
        <f t="shared" si="151"/>
        <v>{{5,1,1,1134913,0}|{5,1,2,201600,0}|{5,1,3,4328059,3}}</v>
      </c>
    </row>
    <row r="1041" spans="85:98" x14ac:dyDescent="0.15">
      <c r="CG1041">
        <v>434</v>
      </c>
      <c r="CH1041" t="str">
        <f t="shared" si="148"/>
        <v>{{5,1,1,2021564,0}|{5,1,2,311220,0}|{5,1,3,6681442,3}}</v>
      </c>
      <c r="CL1041" t="str">
        <f t="shared" si="149"/>
        <v>{{5,1,1,2021564,0}|{5,1,2,311220,0}|{5,1,3,6681442,3}}</v>
      </c>
      <c r="CP1041" t="str">
        <f t="shared" si="150"/>
        <v>{{5,1,1,2021564,0}|{5,1,2,311220,0}|{5,1,3,6681442,3}}</v>
      </c>
      <c r="CT1041" t="str">
        <f t="shared" si="151"/>
        <v>{{5,1,1,2021564,0}|{5,1,2,311220,0}|{5,1,3,6681442,3}}</v>
      </c>
    </row>
    <row r="1042" spans="85:98" x14ac:dyDescent="0.15">
      <c r="CG1042">
        <v>435</v>
      </c>
      <c r="CH1042" t="str">
        <f t="shared" si="148"/>
        <v>{{5,1,1,3347032,0}|{5,1,2,2661120,0}|{5,1,3,57130387,3}}</v>
      </c>
      <c r="CL1042" t="str">
        <f t="shared" si="149"/>
        <v>{{5,1,1,3347032,0}|{5,1,2,2661120,0}|{5,1,3,57130387,3}}</v>
      </c>
      <c r="CP1042" t="str">
        <f t="shared" si="150"/>
        <v>{{5,1,1,3347032,0}|{5,1,2,2661120,0}|{5,1,3,57130387,3}}</v>
      </c>
      <c r="CT1042" t="str">
        <f t="shared" si="151"/>
        <v>{{5,1,1,3347032,0}|{5,1,2,2661120,0}|{5,1,3,57130387,3}}</v>
      </c>
    </row>
    <row r="1043" spans="85:98" x14ac:dyDescent="0.15">
      <c r="CG1043">
        <v>436</v>
      </c>
      <c r="CH1043" t="str">
        <f t="shared" si="148"/>
        <v>{{5,1,1,4522822,0}|{5,1,2,2793000,0}|{5,1,3,59961660,3}}</v>
      </c>
      <c r="CL1043" t="str">
        <f t="shared" si="149"/>
        <v>{{5,1,1,4522822,0}|{5,1,2,2793000,0}|{5,1,3,59961660,3}}</v>
      </c>
      <c r="CP1043" t="str">
        <f t="shared" si="150"/>
        <v>{{5,1,1,4522822,0}|{5,1,2,2793000,0}|{5,1,3,59961660,3}}</v>
      </c>
      <c r="CT1043" t="str">
        <f t="shared" si="151"/>
        <v>{{5,1,1,4522822,0}|{5,1,2,2793000,0}|{5,1,3,59961660,3}}</v>
      </c>
    </row>
    <row r="1044" spans="85:98" x14ac:dyDescent="0.15">
      <c r="CG1044">
        <v>437</v>
      </c>
      <c r="CH1044" t="str">
        <f t="shared" si="148"/>
        <v>{{5,1,1,9705673,0}|{5,1,2,16889600,0}|{5,1,3,362595223,3}}</v>
      </c>
      <c r="CL1044" t="str">
        <f t="shared" si="149"/>
        <v>{{5,1,1,9705673,0}|{5,1,2,16889600,0}|{5,1,3,362595223,3}}</v>
      </c>
      <c r="CP1044" t="str">
        <f t="shared" si="150"/>
        <v>{{5,1,1,9705673,0}|{5,1,2,16889600,0}|{5,1,3,362595223,3}}</v>
      </c>
      <c r="CT1044" t="str">
        <f t="shared" si="151"/>
        <v>{{5,1,1,9705673,0}|{5,1,2,16889600,0}|{5,1,3,362595223,3}}</v>
      </c>
    </row>
    <row r="1045" spans="85:98" x14ac:dyDescent="0.15">
      <c r="CG1045">
        <v>438</v>
      </c>
      <c r="CH1045" t="str">
        <f t="shared" si="148"/>
        <v>{{5,1,1,10329635,0}|{5,1,2,20160000,0}|{5,1,3,432805970,3}}</v>
      </c>
      <c r="CL1045" t="str">
        <f t="shared" si="149"/>
        <v>{{5,1,1,10329635,0}|{5,1,2,20160000,0}|{5,1,3,432805970,3}}</v>
      </c>
      <c r="CP1045" t="str">
        <f t="shared" si="150"/>
        <v>{{5,1,1,10329635,0}|{5,1,2,20160000,0}|{5,1,3,432805970,3}}</v>
      </c>
      <c r="CT1045" t="str">
        <f t="shared" si="151"/>
        <v>{{5,1,1,10329635,0}|{5,1,2,20160000,0}|{5,1,3,432805970,3}}</v>
      </c>
    </row>
    <row r="1046" spans="85:98" x14ac:dyDescent="0.15">
      <c r="CG1046">
        <v>439</v>
      </c>
      <c r="CH1046" t="str">
        <f t="shared" si="148"/>
        <v>{{5,1,1,10222937,0}|{5,1,2,23327500,0}|{5,1,3,500807602,3}}</v>
      </c>
      <c r="CL1046" t="str">
        <f t="shared" si="149"/>
        <v>{{5,1,1,10222937,0}|{5,1,2,23327500,0}|{5,1,3,500807602,3}}</v>
      </c>
      <c r="CP1046" t="str">
        <f t="shared" si="150"/>
        <v>{{5,1,1,10222937,0}|{5,1,2,23327500,0}|{5,1,3,500807602,3}}</v>
      </c>
      <c r="CT1046" t="str">
        <f t="shared" si="151"/>
        <v>{{5,1,1,10222937,0}|{5,1,2,23327500,0}|{5,1,3,500807602,3}}</v>
      </c>
    </row>
    <row r="1047" spans="85:98" x14ac:dyDescent="0.15">
      <c r="CG1047">
        <v>440</v>
      </c>
      <c r="CH1047" t="str">
        <f t="shared" si="148"/>
        <v>{{5,1,1,15624295,0}|{5,1,2,25536000,0}|{5,1,3,548220895,3}}</v>
      </c>
      <c r="CL1047" t="str">
        <f t="shared" si="149"/>
        <v>{{5,1,1,15624295,0}|{5,1,2,25536000,0}|{5,1,3,548220895,3}}</v>
      </c>
      <c r="CP1047" t="str">
        <f t="shared" si="150"/>
        <v>{{5,1,1,15624295,0}|{5,1,2,25536000,0}|{5,1,3,548220895,3}}</v>
      </c>
      <c r="CT1047" t="str">
        <f t="shared" si="151"/>
        <v>{{5,1,1,15624295,0}|{5,1,2,25536000,0}|{5,1,3,548220895,3}}</v>
      </c>
    </row>
    <row r="1048" spans="85:98" x14ac:dyDescent="0.15">
      <c r="CG1048">
        <v>441</v>
      </c>
      <c r="CH1048" t="str">
        <f t="shared" si="148"/>
        <v>{{5,1,1,17420440,0}|{5,1,2,26611200,0}|{5,1,3,571303880,3}}</v>
      </c>
      <c r="CL1048" t="str">
        <f t="shared" si="149"/>
        <v>{{5,1,1,17420440,0}|{5,1,2,26611200,0}|{5,1,3,571303880,3}}</v>
      </c>
      <c r="CP1048" t="str">
        <f t="shared" si="150"/>
        <v>{{5,1,1,17420440,0}|{5,1,2,26611200,0}|{5,1,3,571303880,3}}</v>
      </c>
      <c r="CT1048" t="str">
        <f t="shared" si="151"/>
        <v>{{5,1,1,17420440,0}|{5,1,2,26611200,0}|{5,1,3,571303880,3}}</v>
      </c>
    </row>
    <row r="1049" spans="85:98" x14ac:dyDescent="0.15">
      <c r="CG1049">
        <v>442</v>
      </c>
      <c r="CH1049" t="str">
        <f t="shared" si="148"/>
        <v>{{5,1,1,1226283,0}|{5,1,2,156800,0}|{5,1,3,3366268,3}}</v>
      </c>
      <c r="CL1049" t="str">
        <f t="shared" si="149"/>
        <v>{{5,1,1,1226283,0}|{5,1,2,156800,0}|{5,1,3,3366268,3}}</v>
      </c>
      <c r="CP1049" t="str">
        <f t="shared" si="150"/>
        <v>{{5,1,1,1226283,0}|{5,1,2,156800,0}|{5,1,3,3366268,3}}</v>
      </c>
      <c r="CT1049" t="str">
        <f t="shared" si="151"/>
        <v>{{5,1,1,1226283,0}|{5,1,2,156800,0}|{5,1,3,3366268,3}}</v>
      </c>
    </row>
    <row r="1050" spans="85:98" x14ac:dyDescent="0.15">
      <c r="CG1050">
        <v>443</v>
      </c>
      <c r="CH1050" t="str">
        <f t="shared" si="148"/>
        <v>{{5,1,1,1538865,0}|{5,1,2,147840,0}|{5,1,3,3173910,3}}</v>
      </c>
      <c r="CL1050" t="str">
        <f t="shared" si="149"/>
        <v>{{5,1,1,1538865,0}|{5,1,2,147840,0}|{5,1,3,3173910,3}}</v>
      </c>
      <c r="CP1050" t="str">
        <f t="shared" si="150"/>
        <v>{{5,1,1,1538865,0}|{5,1,2,147840,0}|{5,1,3,3173910,3}}</v>
      </c>
      <c r="CT1050" t="str">
        <f t="shared" si="151"/>
        <v>{{5,1,1,1538865,0}|{5,1,2,147840,0}|{5,1,3,3173910,3}}</v>
      </c>
    </row>
    <row r="1051" spans="85:98" x14ac:dyDescent="0.15">
      <c r="CG1051">
        <v>444</v>
      </c>
      <c r="CH1051" t="str">
        <f t="shared" si="148"/>
        <v>{{5,1,1,2741104,0}|{5,1,2,231420,0}|{5,1,3,4968251,3}}</v>
      </c>
      <c r="CL1051" t="str">
        <f t="shared" si="149"/>
        <v>{{5,1,1,2741104,0}|{5,1,2,231420,0}|{5,1,3,4968251,3}}</v>
      </c>
      <c r="CP1051" t="str">
        <f t="shared" si="150"/>
        <v>{{5,1,1,2741104,0}|{5,1,2,231420,0}|{5,1,3,4968251,3}}</v>
      </c>
      <c r="CT1051" t="str">
        <f t="shared" si="151"/>
        <v>{{5,1,1,2741104,0}|{5,1,2,231420,0}|{5,1,3,4968251,3}}</v>
      </c>
    </row>
    <row r="1052" spans="85:98" x14ac:dyDescent="0.15">
      <c r="CG1052">
        <v>445</v>
      </c>
      <c r="CH1052" t="str">
        <f t="shared" si="148"/>
        <v>{{5,1,1,4520417,0}|{5,1,2,1993600,0}|{5,1,3,42799701,3}}</v>
      </c>
      <c r="CL1052" t="str">
        <f t="shared" si="149"/>
        <v>{{5,1,1,4520417,0}|{5,1,2,1993600,0}|{5,1,3,42799701,3}}</v>
      </c>
      <c r="CP1052" t="str">
        <f t="shared" si="150"/>
        <v>{{5,1,1,4520417,0}|{5,1,2,1993600,0}|{5,1,3,42799701,3}}</v>
      </c>
      <c r="CT1052" t="str">
        <f t="shared" si="151"/>
        <v>{{5,1,1,4520417,0}|{5,1,2,1993600,0}|{5,1,3,42799701,3}}</v>
      </c>
    </row>
    <row r="1053" spans="85:98" x14ac:dyDescent="0.15">
      <c r="CG1053">
        <v>446</v>
      </c>
      <c r="CH1053" t="str">
        <f t="shared" si="148"/>
        <v>{{5,1,1,6098957,0}|{5,1,2,2094750,0}|{5,1,3,44971245,3}}</v>
      </c>
      <c r="CL1053" t="str">
        <f t="shared" si="149"/>
        <v>{{5,1,1,6098957,0}|{5,1,2,2094750,0}|{5,1,3,44971245,3}}</v>
      </c>
      <c r="CP1053" t="str">
        <f t="shared" si="150"/>
        <v>{{5,1,1,6098957,0}|{5,1,2,2094750,0}|{5,1,3,44971245,3}}</v>
      </c>
      <c r="CT1053" t="str">
        <f t="shared" si="151"/>
        <v>{{5,1,1,6098957,0}|{5,1,2,2094750,0}|{5,1,3,44971245,3}}</v>
      </c>
    </row>
    <row r="1054" spans="85:98" x14ac:dyDescent="0.15">
      <c r="CG1054">
        <v>447</v>
      </c>
      <c r="CH1054" t="str">
        <f t="shared" si="148"/>
        <v>{{5,1,1,13112818,0}|{5,1,2,12667200,0}|{5,1,3,271946417,3}}</v>
      </c>
      <c r="CL1054" t="str">
        <f t="shared" si="149"/>
        <v>{{5,1,1,13112818,0}|{5,1,2,12667200,0}|{5,1,3,271946417,3}}</v>
      </c>
      <c r="CP1054" t="str">
        <f t="shared" si="150"/>
        <v>{{5,1,1,13112818,0}|{5,1,2,12667200,0}|{5,1,3,271946417,3}}</v>
      </c>
      <c r="CT1054" t="str">
        <f t="shared" si="151"/>
        <v>{{5,1,1,13112818,0}|{5,1,2,12667200,0}|{5,1,3,271946417,3}}</v>
      </c>
    </row>
    <row r="1055" spans="85:98" x14ac:dyDescent="0.15">
      <c r="CG1055">
        <v>448</v>
      </c>
      <c r="CH1055" t="str">
        <f t="shared" si="148"/>
        <v>{{5,1,1,13950779,0}|{5,1,2,15120000,0}|{5,1,3,324604477,3}}</v>
      </c>
      <c r="CL1055" t="str">
        <f t="shared" si="149"/>
        <v>{{5,1,1,13950779,0}|{5,1,2,15120000,0}|{5,1,3,324604477,3}}</v>
      </c>
      <c r="CP1055" t="str">
        <f t="shared" si="150"/>
        <v>{{5,1,1,13950779,0}|{5,1,2,15120000,0}|{5,1,3,324604477,3}}</v>
      </c>
      <c r="CT1055" t="str">
        <f t="shared" si="151"/>
        <v>{{5,1,1,13950779,0}|{5,1,2,15120000,0}|{5,1,3,324604477,3}}</v>
      </c>
    </row>
    <row r="1056" spans="85:98" x14ac:dyDescent="0.15">
      <c r="CG1056">
        <v>449</v>
      </c>
      <c r="CH1056" t="str">
        <f t="shared" si="148"/>
        <v>{{5,1,1,13789979,0}|{5,1,2,17494120,0}|{5,1,3,375573391,3}}</v>
      </c>
      <c r="CL1056" t="str">
        <f t="shared" si="149"/>
        <v>{{5,1,1,13789979,0}|{5,1,2,17494120,0}|{5,1,3,375573391,3}}</v>
      </c>
      <c r="CP1056" t="str">
        <f t="shared" si="150"/>
        <v>{{5,1,1,13789979,0}|{5,1,2,17494120,0}|{5,1,3,375573391,3}}</v>
      </c>
      <c r="CT1056" t="str">
        <f t="shared" si="151"/>
        <v>{{5,1,1,13789979,0}|{5,1,2,17494120,0}|{5,1,3,375573391,3}}</v>
      </c>
    </row>
    <row r="1057" spans="85:98" x14ac:dyDescent="0.15">
      <c r="CG1057">
        <v>450</v>
      </c>
      <c r="CH1057" t="str">
        <f t="shared" ref="CH1057:CH1120" si="152">CH456&amp;CI456&amp;CJ456</f>
        <v>{{5,1,1,21083661,0}|{5,1,2,19152000,0}|{5,1,3,411165671,3}}</v>
      </c>
      <c r="CL1057" t="str">
        <f t="shared" si="149"/>
        <v>{{5,1,1,21083661,0}|{5,1,2,19152000,0}|{5,1,3,411165671,3}}</v>
      </c>
      <c r="CP1057" t="str">
        <f t="shared" si="150"/>
        <v>{{5,1,1,21083661,0}|{5,1,2,19152000,0}|{5,1,3,411165671,3}}</v>
      </c>
      <c r="CT1057" t="str">
        <f t="shared" si="151"/>
        <v>{{5,1,1,21083661,0}|{5,1,2,19152000,0}|{5,1,3,411165671,3}}</v>
      </c>
    </row>
    <row r="1058" spans="85:98" x14ac:dyDescent="0.15">
      <c r="CG1058">
        <v>451</v>
      </c>
      <c r="CH1058" t="str">
        <f t="shared" si="152"/>
        <v>{{5,1,1,23512184,0}|{5,1,2,19958400,0}|{5,1,3,428477910,3}}</v>
      </c>
      <c r="CL1058" t="str">
        <f t="shared" si="149"/>
        <v>{{5,1,1,23512184,0}|{5,1,2,19958400,0}|{5,1,3,428477910,3}}</v>
      </c>
      <c r="CP1058" t="str">
        <f t="shared" si="150"/>
        <v>{{5,1,1,23512184,0}|{5,1,2,19958400,0}|{5,1,3,428477910,3}}</v>
      </c>
      <c r="CT1058" t="str">
        <f t="shared" si="151"/>
        <v>{{5,1,1,23512184,0}|{5,1,2,19958400,0}|{5,1,3,428477910,3}}</v>
      </c>
    </row>
    <row r="1059" spans="85:98" x14ac:dyDescent="0.15">
      <c r="CG1059">
        <v>452</v>
      </c>
      <c r="CH1059" t="str">
        <f t="shared" si="152"/>
        <v>{{5,1,1,55603,0}|{5,1,2,6475,0}|{5,1,3,139008,3}}</v>
      </c>
      <c r="CL1059" t="str">
        <f t="shared" si="149"/>
        <v>{{5,1,1,55603,0}|{5,1,2,6475,0}|{5,1,3,139008,3}}</v>
      </c>
      <c r="CP1059" t="str">
        <f t="shared" si="150"/>
        <v>{{5,1,1,55603,0}|{5,1,2,6475,0}|{5,1,3,139008,3}}</v>
      </c>
      <c r="CT1059" t="str">
        <f t="shared" si="151"/>
        <v>{{5,1,1,55603,0}|{5,1,2,6475,0}|{5,1,3,139008,3}}</v>
      </c>
    </row>
    <row r="1060" spans="85:98" x14ac:dyDescent="0.15">
      <c r="CG1060">
        <v>453</v>
      </c>
      <c r="CH1060" t="str">
        <f t="shared" si="152"/>
        <v>{{5,1,1,289138,0}|{5,1,2,414400,0}|{5,1,3,8896567,3}}</v>
      </c>
      <c r="CL1060" t="str">
        <f t="shared" si="149"/>
        <v>{{5,1,1,289138,0}|{5,1,2,414400,0}|{5,1,3,8896567,3}}</v>
      </c>
      <c r="CP1060" t="str">
        <f t="shared" si="150"/>
        <v>{{5,1,1,289138,0}|{5,1,2,414400,0}|{5,1,3,8896567,3}}</v>
      </c>
      <c r="CT1060" t="str">
        <f t="shared" si="151"/>
        <v>{{5,1,1,289138,0}|{5,1,2,414400,0}|{5,1,3,8896567,3}}</v>
      </c>
    </row>
    <row r="1061" spans="85:98" x14ac:dyDescent="0.15">
      <c r="CG1061">
        <v>454</v>
      </c>
      <c r="CH1061" t="str">
        <f t="shared" si="152"/>
        <v>{{5,1,1,622759,0}|{5,1,2,777000,0}|{5,1,3,16681063,3}}</v>
      </c>
      <c r="CL1061" t="str">
        <f t="shared" si="149"/>
        <v>{{5,1,1,622759,0}|{5,1,2,777000,0}|{5,1,3,16681063,3}}</v>
      </c>
      <c r="CP1061" t="str">
        <f t="shared" si="150"/>
        <v>{{5,1,1,622759,0}|{5,1,2,777000,0}|{5,1,3,16681063,3}}</v>
      </c>
      <c r="CT1061" t="str">
        <f t="shared" si="151"/>
        <v>{{5,1,1,622759,0}|{5,1,2,777000,0}|{5,1,3,16681063,3}}</v>
      </c>
    </row>
    <row r="1062" spans="85:98" x14ac:dyDescent="0.15">
      <c r="CG1062">
        <v>455</v>
      </c>
      <c r="CH1062" t="str">
        <f t="shared" si="152"/>
        <v>{{5,1,1,923018,0}|{5,1,2,1038590,0}|{5,1,3,22297021,3}}</v>
      </c>
      <c r="CL1062" t="str">
        <f t="shared" si="149"/>
        <v>{{5,1,1,923018,0}|{5,1,2,1038590,0}|{5,1,3,22297021,3}}</v>
      </c>
      <c r="CP1062" t="str">
        <f t="shared" si="150"/>
        <v>{{5,1,1,923018,0}|{5,1,2,1038590,0}|{5,1,3,22297021,3}}</v>
      </c>
      <c r="CT1062" t="str">
        <f t="shared" si="151"/>
        <v>{{5,1,1,923018,0}|{5,1,2,1038590,0}|{5,1,3,22297021,3}}</v>
      </c>
    </row>
    <row r="1063" spans="85:98" x14ac:dyDescent="0.15">
      <c r="CG1063">
        <v>456</v>
      </c>
      <c r="CH1063" t="str">
        <f t="shared" si="152"/>
        <v>{{5,1,1,721343,0}|{5,1,2,134400,0}|{5,1,3,2885373,3}}</v>
      </c>
      <c r="CL1063" t="str">
        <f t="shared" si="149"/>
        <v>{{5,1,1,721343,0}|{5,1,2,134400,0}|{5,1,3,2885373,3}}</v>
      </c>
      <c r="CP1063" t="str">
        <f t="shared" si="150"/>
        <v>{{5,1,1,721343,0}|{5,1,2,134400,0}|{5,1,3,2885373,3}}</v>
      </c>
      <c r="CT1063" t="str">
        <f t="shared" si="151"/>
        <v>{{5,1,1,721343,0}|{5,1,2,134400,0}|{5,1,3,2885373,3}}</v>
      </c>
    </row>
    <row r="1064" spans="85:98" x14ac:dyDescent="0.15">
      <c r="CG1064">
        <v>457</v>
      </c>
      <c r="CH1064" t="str">
        <f t="shared" si="152"/>
        <v>{{5,1,1,649208,0}|{5,1,2,134400,0}|{5,1,3,2885373,3}}</v>
      </c>
      <c r="CL1064" t="str">
        <f t="shared" si="149"/>
        <v>{{5,1,1,649208,0}|{5,1,2,134400,0}|{5,1,3,2885373,3}}</v>
      </c>
      <c r="CP1064" t="str">
        <f t="shared" si="150"/>
        <v>{{5,1,1,649208,0}|{5,1,2,134400,0}|{5,1,3,2885373,3}}</v>
      </c>
      <c r="CT1064" t="str">
        <f t="shared" si="151"/>
        <v>{{5,1,1,649208,0}|{5,1,2,134400,0}|{5,1,3,2885373,3}}</v>
      </c>
    </row>
    <row r="1065" spans="85:98" x14ac:dyDescent="0.15">
      <c r="CG1065">
        <v>458</v>
      </c>
      <c r="CH1065" t="str">
        <f t="shared" si="152"/>
        <v>{{5,1,1,1077205,0}|{5,1,2,161280,0}|{5,1,3,3462447,3}}</v>
      </c>
      <c r="CL1065" t="str">
        <f t="shared" si="149"/>
        <v>{{5,1,1,1077205,0}|{5,1,2,161280,0}|{5,1,3,3462447,3}}</v>
      </c>
      <c r="CP1065" t="str">
        <f t="shared" si="150"/>
        <v>{{5,1,1,1077205,0}|{5,1,2,161280,0}|{5,1,3,3462447,3}}</v>
      </c>
      <c r="CT1065" t="str">
        <f t="shared" si="151"/>
        <v>{{5,1,1,1077205,0}|{5,1,2,161280,0}|{5,1,3,3462447,3}}</v>
      </c>
    </row>
    <row r="1066" spans="85:98" x14ac:dyDescent="0.15">
      <c r="CG1066">
        <v>459</v>
      </c>
      <c r="CH1066" t="str">
        <f t="shared" si="152"/>
        <v>{{5,1,1,1884509,0}|{5,1,2,239400,0}|{5,1,3,5139570,3}}</v>
      </c>
      <c r="CL1066" t="str">
        <f t="shared" si="149"/>
        <v>{{5,1,1,1884509,0}|{5,1,2,239400,0}|{5,1,3,5139570,3}}</v>
      </c>
      <c r="CP1066" t="str">
        <f t="shared" si="150"/>
        <v>{{5,1,1,1884509,0}|{5,1,2,239400,0}|{5,1,3,5139570,3}}</v>
      </c>
      <c r="CT1066" t="str">
        <f t="shared" si="151"/>
        <v>{{5,1,1,1884509,0}|{5,1,2,239400,0}|{5,1,3,5139570,3}}</v>
      </c>
    </row>
    <row r="1067" spans="85:98" x14ac:dyDescent="0.15">
      <c r="CG1067">
        <v>460</v>
      </c>
      <c r="CH1067" t="str">
        <f t="shared" si="152"/>
        <v>{{5,1,1,3077731,0}|{5,1,2,1971200,0}|{5,1,3,42318805,3}}</v>
      </c>
      <c r="CL1067" t="str">
        <f t="shared" si="149"/>
        <v>{{5,1,1,3077731,0}|{5,1,2,1971200,0}|{5,1,3,42318805,3}}</v>
      </c>
      <c r="CP1067" t="str">
        <f t="shared" si="150"/>
        <v>{{5,1,1,3077731,0}|{5,1,2,1971200,0}|{5,1,3,42318805,3}}</v>
      </c>
      <c r="CT1067" t="str">
        <f t="shared" si="151"/>
        <v>{{5,1,1,3077731,0}|{5,1,2,1971200,0}|{5,1,3,42318805,3}}</v>
      </c>
    </row>
    <row r="1068" spans="85:98" x14ac:dyDescent="0.15">
      <c r="CG1068">
        <v>461</v>
      </c>
      <c r="CH1068" t="str">
        <f t="shared" si="152"/>
        <v>{{5,1,1,4111656,0}|{5,1,2,1995000,0}|{5,1,3,42829757,3}}</v>
      </c>
      <c r="CL1068" t="str">
        <f t="shared" si="149"/>
        <v>{{5,1,1,4111656,0}|{5,1,2,1995000,0}|{5,1,3,42829757,3}}</v>
      </c>
      <c r="CP1068" t="str">
        <f t="shared" si="150"/>
        <v>{{5,1,1,4111656,0}|{5,1,2,1995000,0}|{5,1,3,42829757,3}}</v>
      </c>
      <c r="CT1068" t="str">
        <f t="shared" si="151"/>
        <v>{{5,1,1,4111656,0}|{5,1,2,1995000,0}|{5,1,3,42829757,3}}</v>
      </c>
    </row>
    <row r="1069" spans="85:98" x14ac:dyDescent="0.15">
      <c r="CG1069">
        <v>462</v>
      </c>
      <c r="CH1069" t="str">
        <f t="shared" si="152"/>
        <v>{{5,1,1,8752298,0}|{5,1,2,11648000,0}|{5,1,3,250065671,3}}</v>
      </c>
      <c r="CL1069" t="str">
        <f t="shared" si="149"/>
        <v>{{5,1,1,8752298,0}|{5,1,2,11648000,0}|{5,1,3,250065671,3}}</v>
      </c>
      <c r="CP1069" t="str">
        <f t="shared" si="150"/>
        <v>{{5,1,1,8752298,0}|{5,1,2,11648000,0}|{5,1,3,250065671,3}}</v>
      </c>
      <c r="CT1069" t="str">
        <f t="shared" si="151"/>
        <v>{{5,1,1,8752298,0}|{5,1,2,11648000,0}|{5,1,3,250065671,3}}</v>
      </c>
    </row>
    <row r="1070" spans="85:98" x14ac:dyDescent="0.15">
      <c r="CG1070">
        <v>463</v>
      </c>
      <c r="CH1070" t="str">
        <f t="shared" si="152"/>
        <v>{{5,1,1,9233193,0}|{5,1,2,13440000,0}|{5,1,3,288537313,3}}</v>
      </c>
      <c r="CL1070" t="str">
        <f t="shared" si="149"/>
        <v>{{5,1,1,9233193,0}|{5,1,2,13440000,0}|{5,1,3,288537313,3}}</v>
      </c>
      <c r="CP1070" t="str">
        <f t="shared" si="150"/>
        <v>{{5,1,1,9233193,0}|{5,1,2,13440000,0}|{5,1,3,288537313,3}}</v>
      </c>
      <c r="CT1070" t="str">
        <f t="shared" si="151"/>
        <v>{{5,1,1,9233193,0}|{5,1,2,13440000,0}|{5,1,3,288537313,3}}</v>
      </c>
    </row>
    <row r="1071" spans="85:98" x14ac:dyDescent="0.15">
      <c r="CG1071">
        <v>464</v>
      </c>
      <c r="CH1071" t="str">
        <f t="shared" si="152"/>
        <v>{{5,1,1,9046846,0}|{5,1,2,15050000,0}|{5,1,3,323101679,3}}</v>
      </c>
      <c r="CL1071" t="str">
        <f t="shared" si="149"/>
        <v>{{5,1,1,9046846,0}|{5,1,2,15050000,0}|{5,1,3,323101679,3}}</v>
      </c>
      <c r="CP1071" t="str">
        <f t="shared" si="150"/>
        <v>{{5,1,1,9046846,0}|{5,1,2,15050000,0}|{5,1,3,323101679,3}}</v>
      </c>
      <c r="CT1071" t="str">
        <f t="shared" si="151"/>
        <v>{{5,1,1,9046846,0}|{5,1,2,15050000,0}|{5,1,3,323101679,3}}</v>
      </c>
    </row>
    <row r="1072" spans="85:98" x14ac:dyDescent="0.15">
      <c r="CG1072">
        <v>465</v>
      </c>
      <c r="CH1072" t="str">
        <f t="shared" si="152"/>
        <v>{{5,1,1,13705522,0}|{5,1,2,15960000,0}|{5,1,3,342638059,3}}</v>
      </c>
      <c r="CL1072" t="str">
        <f t="shared" ref="CL1072:CL1135" si="153">CL471&amp;CM471&amp;CN471</f>
        <v>{{5,1,1,13705522,0}|{5,1,2,15960000,0}|{5,1,3,342638059,3}}</v>
      </c>
      <c r="CP1072" t="str">
        <f t="shared" ref="CP1072:CP1135" si="154">CP471&amp;CQ471&amp;CR471</f>
        <v>{{5,1,1,13705522,0}|{5,1,2,15960000,0}|{5,1,3,342638059,3}}</v>
      </c>
      <c r="CT1072" t="str">
        <f t="shared" ref="CT1072:CT1135" si="155">CT471&amp;CU471&amp;CV471</f>
        <v>{{5,1,1,13705522,0}|{5,1,2,15960000,0}|{5,1,3,342638059,3}}</v>
      </c>
    </row>
    <row r="1073" spans="85:98" x14ac:dyDescent="0.15">
      <c r="CG1073">
        <v>466</v>
      </c>
      <c r="CH1073" t="str">
        <f t="shared" si="152"/>
        <v>{{5,1,1,15148208,0}|{5,1,2,16128000,0}|{5,1,3,346244776,3}}</v>
      </c>
      <c r="CL1073" t="str">
        <f t="shared" si="153"/>
        <v>{{5,1,1,15148208,0}|{5,1,2,16128000,0}|{5,1,3,346244776,3}}</v>
      </c>
      <c r="CP1073" t="str">
        <f t="shared" si="154"/>
        <v>{{5,1,1,15148208,0}|{5,1,2,16128000,0}|{5,1,3,346244776,3}}</v>
      </c>
      <c r="CT1073" t="str">
        <f t="shared" si="155"/>
        <v>{{5,1,1,15148208,0}|{5,1,2,16128000,0}|{5,1,3,346244776,3}}</v>
      </c>
    </row>
    <row r="1074" spans="85:98" x14ac:dyDescent="0.15">
      <c r="CG1074">
        <v>467</v>
      </c>
      <c r="CH1074" t="str">
        <f t="shared" si="152"/>
        <v>{{5,1,1,913701,0}|{5,1,2,212800,0}|{5,1,3,4568507,3}}</v>
      </c>
      <c r="CL1074" t="str">
        <f t="shared" si="153"/>
        <v>{{5,1,1,913701,0}|{5,1,2,212800,0}|{5,1,3,4568507,3}}</v>
      </c>
      <c r="CP1074" t="str">
        <f t="shared" si="154"/>
        <v>{{5,1,1,913701,0}|{5,1,2,212800,0}|{5,1,3,4568507,3}}</v>
      </c>
      <c r="CT1074" t="str">
        <f t="shared" si="155"/>
        <v>{{5,1,1,913701,0}|{5,1,2,212800,0}|{5,1,3,4568507,3}}</v>
      </c>
    </row>
    <row r="1075" spans="85:98" x14ac:dyDescent="0.15">
      <c r="CG1075">
        <v>468</v>
      </c>
      <c r="CH1075" t="str">
        <f t="shared" si="152"/>
        <v>{{5,1,1,1134913,0}|{5,1,2,201600,0}|{5,1,3,4328059,3}}</v>
      </c>
      <c r="CL1075" t="str">
        <f t="shared" si="153"/>
        <v>{{5,1,1,1134913,0}|{5,1,2,201600,0}|{5,1,3,4328059,3}}</v>
      </c>
      <c r="CP1075" t="str">
        <f t="shared" si="154"/>
        <v>{{5,1,1,1134913,0}|{5,1,2,201600,0}|{5,1,3,4328059,3}}</v>
      </c>
      <c r="CT1075" t="str">
        <f t="shared" si="155"/>
        <v>{{5,1,1,1134913,0}|{5,1,2,201600,0}|{5,1,3,4328059,3}}</v>
      </c>
    </row>
    <row r="1076" spans="85:98" x14ac:dyDescent="0.15">
      <c r="CG1076">
        <v>469</v>
      </c>
      <c r="CH1076" t="str">
        <f t="shared" si="152"/>
        <v>{{5,1,1,2021564,0}|{5,1,2,311220,0}|{5,1,3,6681442,3}}</v>
      </c>
      <c r="CL1076" t="str">
        <f t="shared" si="153"/>
        <v>{{5,1,1,2021564,0}|{5,1,2,311220,0}|{5,1,3,6681442,3}}</v>
      </c>
      <c r="CP1076" t="str">
        <f t="shared" si="154"/>
        <v>{{5,1,1,2021564,0}|{5,1,2,311220,0}|{5,1,3,6681442,3}}</v>
      </c>
      <c r="CT1076" t="str">
        <f t="shared" si="155"/>
        <v>{{5,1,1,2021564,0}|{5,1,2,311220,0}|{5,1,3,6681442,3}}</v>
      </c>
    </row>
    <row r="1077" spans="85:98" x14ac:dyDescent="0.15">
      <c r="CG1077">
        <v>470</v>
      </c>
      <c r="CH1077" t="str">
        <f t="shared" si="152"/>
        <v>{{5,1,1,3347032,0}|{5,1,2,2661120,0}|{5,1,3,57130387,3}}</v>
      </c>
      <c r="CL1077" t="str">
        <f t="shared" si="153"/>
        <v>{{5,1,1,3347032,0}|{5,1,2,2661120,0}|{5,1,3,57130387,3}}</v>
      </c>
      <c r="CP1077" t="str">
        <f t="shared" si="154"/>
        <v>{{5,1,1,3347032,0}|{5,1,2,2661120,0}|{5,1,3,57130387,3}}</v>
      </c>
      <c r="CT1077" t="str">
        <f t="shared" si="155"/>
        <v>{{5,1,1,3347032,0}|{5,1,2,2661120,0}|{5,1,3,57130387,3}}</v>
      </c>
    </row>
    <row r="1078" spans="85:98" x14ac:dyDescent="0.15">
      <c r="CG1078">
        <v>471</v>
      </c>
      <c r="CH1078" t="str">
        <f t="shared" si="152"/>
        <v>{{5,1,1,4522822,0}|{5,1,2,2793000,0}|{5,1,3,59961660,3}}</v>
      </c>
      <c r="CL1078" t="str">
        <f t="shared" si="153"/>
        <v>{{5,1,1,4522822,0}|{5,1,2,2793000,0}|{5,1,3,59961660,3}}</v>
      </c>
      <c r="CP1078" t="str">
        <f t="shared" si="154"/>
        <v>{{5,1,1,4522822,0}|{5,1,2,2793000,0}|{5,1,3,59961660,3}}</v>
      </c>
      <c r="CT1078" t="str">
        <f t="shared" si="155"/>
        <v>{{5,1,1,4522822,0}|{5,1,2,2793000,0}|{5,1,3,59961660,3}}</v>
      </c>
    </row>
    <row r="1079" spans="85:98" x14ac:dyDescent="0.15">
      <c r="CG1079">
        <v>472</v>
      </c>
      <c r="CH1079" t="str">
        <f t="shared" si="152"/>
        <v>{{5,1,1,9705673,0}|{5,1,2,16889600,0}|{5,1,3,362595223,3}}</v>
      </c>
      <c r="CL1079" t="str">
        <f t="shared" si="153"/>
        <v>{{5,1,1,9705673,0}|{5,1,2,16889600,0}|{5,1,3,362595223,3}}</v>
      </c>
      <c r="CP1079" t="str">
        <f t="shared" si="154"/>
        <v>{{5,1,1,9705673,0}|{5,1,2,16889600,0}|{5,1,3,362595223,3}}</v>
      </c>
      <c r="CT1079" t="str">
        <f t="shared" si="155"/>
        <v>{{5,1,1,9705673,0}|{5,1,2,16889600,0}|{5,1,3,362595223,3}}</v>
      </c>
    </row>
    <row r="1080" spans="85:98" x14ac:dyDescent="0.15">
      <c r="CG1080">
        <v>473</v>
      </c>
      <c r="CH1080" t="str">
        <f t="shared" si="152"/>
        <v>{{5,1,1,10329635,0}|{5,1,2,20160000,0}|{5,1,3,432805970,3}}</v>
      </c>
      <c r="CL1080" t="str">
        <f t="shared" si="153"/>
        <v>{{5,1,1,10329635,0}|{5,1,2,20160000,0}|{5,1,3,432805970,3}}</v>
      </c>
      <c r="CP1080" t="str">
        <f t="shared" si="154"/>
        <v>{{5,1,1,10329635,0}|{5,1,2,20160000,0}|{5,1,3,432805970,3}}</v>
      </c>
      <c r="CT1080" t="str">
        <f t="shared" si="155"/>
        <v>{{5,1,1,10329635,0}|{5,1,2,20160000,0}|{5,1,3,432805970,3}}</v>
      </c>
    </row>
    <row r="1081" spans="85:98" x14ac:dyDescent="0.15">
      <c r="CG1081">
        <v>474</v>
      </c>
      <c r="CH1081" t="str">
        <f t="shared" si="152"/>
        <v>{{5,1,1,10222937,0}|{5,1,2,23327500,0}|{5,1,3,500807602,3}}</v>
      </c>
      <c r="CL1081" t="str">
        <f t="shared" si="153"/>
        <v>{{5,1,1,10222937,0}|{5,1,2,23327500,0}|{5,1,3,500807602,3}}</v>
      </c>
      <c r="CP1081" t="str">
        <f t="shared" si="154"/>
        <v>{{5,1,1,10222937,0}|{5,1,2,23327500,0}|{5,1,3,500807602,3}}</v>
      </c>
      <c r="CT1081" t="str">
        <f t="shared" si="155"/>
        <v>{{5,1,1,10222937,0}|{5,1,2,23327500,0}|{5,1,3,500807602,3}}</v>
      </c>
    </row>
    <row r="1082" spans="85:98" x14ac:dyDescent="0.15">
      <c r="CG1082">
        <v>475</v>
      </c>
      <c r="CH1082" t="str">
        <f t="shared" si="152"/>
        <v>{{5,1,1,15624295,0}|{5,1,2,25536000,0}|{5,1,3,548220895,3}}</v>
      </c>
      <c r="CL1082" t="str">
        <f t="shared" si="153"/>
        <v>{{5,1,1,15624295,0}|{5,1,2,25536000,0}|{5,1,3,548220895,3}}</v>
      </c>
      <c r="CP1082" t="str">
        <f t="shared" si="154"/>
        <v>{{5,1,1,15624295,0}|{5,1,2,25536000,0}|{5,1,3,548220895,3}}</v>
      </c>
      <c r="CT1082" t="str">
        <f t="shared" si="155"/>
        <v>{{5,1,1,15624295,0}|{5,1,2,25536000,0}|{5,1,3,548220895,3}}</v>
      </c>
    </row>
    <row r="1083" spans="85:98" x14ac:dyDescent="0.15">
      <c r="CG1083">
        <v>476</v>
      </c>
      <c r="CH1083" t="str">
        <f t="shared" si="152"/>
        <v>{{5,1,1,35586,0}|{5,1,2,5180,0}|{5,1,3,111207,3}}</v>
      </c>
      <c r="CL1083" t="str">
        <f t="shared" si="153"/>
        <v>{{5,1,1,35586,0}|{5,1,2,5180,0}|{5,1,3,111207,3}}</v>
      </c>
      <c r="CP1083" t="str">
        <f t="shared" si="154"/>
        <v>{{5,1,1,35586,0}|{5,1,2,5180,0}|{5,1,3,111207,3}}</v>
      </c>
      <c r="CT1083" t="str">
        <f t="shared" si="155"/>
        <v>{{5,1,1,35586,0}|{5,1,2,5180,0}|{5,1,3,111207,3}}</v>
      </c>
    </row>
    <row r="1084" spans="85:98" x14ac:dyDescent="0.15">
      <c r="CG1084">
        <v>477</v>
      </c>
      <c r="CH1084" t="str">
        <f t="shared" si="152"/>
        <v>{{5,1,1,289138,0}|{5,1,2,414400,0}|{5,1,3,8896567,3}}</v>
      </c>
      <c r="CL1084" t="str">
        <f t="shared" si="153"/>
        <v>{{5,1,1,289138,0}|{5,1,2,414400,0}|{5,1,3,8896567,3}}</v>
      </c>
      <c r="CP1084" t="str">
        <f t="shared" si="154"/>
        <v>{{5,1,1,289138,0}|{5,1,2,414400,0}|{5,1,3,8896567,3}}</v>
      </c>
      <c r="CT1084" t="str">
        <f t="shared" si="155"/>
        <v>{{5,1,1,289138,0}|{5,1,2,414400,0}|{5,1,3,8896567,3}}</v>
      </c>
    </row>
    <row r="1085" spans="85:98" x14ac:dyDescent="0.15">
      <c r="CG1085">
        <v>478</v>
      </c>
      <c r="CH1085" t="str">
        <f t="shared" si="152"/>
        <v>{{5,1,1,344741,0}|{5,1,2,468790,0}|{5,1,3,10064241,3}}</v>
      </c>
      <c r="CL1085" t="str">
        <f t="shared" si="153"/>
        <v>{{5,1,1,344741,0}|{5,1,2,468790,0}|{5,1,3,10064241,3}}</v>
      </c>
      <c r="CP1085" t="str">
        <f t="shared" si="154"/>
        <v>{{5,1,1,344741,0}|{5,1,2,468790,0}|{5,1,3,10064241,3}}</v>
      </c>
      <c r="CT1085" t="str">
        <f t="shared" si="155"/>
        <v>{{5,1,1,344741,0}|{5,1,2,468790,0}|{5,1,3,10064241,3}}</v>
      </c>
    </row>
    <row r="1086" spans="85:98" x14ac:dyDescent="0.15">
      <c r="CG1086">
        <v>479</v>
      </c>
      <c r="CH1086" t="str">
        <f t="shared" si="152"/>
        <v>{{5,1,1,567156,0}|{5,1,2,735560,0}|{5,1,3,15791406,3}}</v>
      </c>
      <c r="CL1086" t="str">
        <f t="shared" si="153"/>
        <v>{{5,1,1,567156,0}|{5,1,2,735560,0}|{5,1,3,15791406,3}}</v>
      </c>
      <c r="CP1086" t="str">
        <f t="shared" si="154"/>
        <v>{{5,1,1,567156,0}|{5,1,2,735560,0}|{5,1,3,15791406,3}}</v>
      </c>
      <c r="CT1086" t="str">
        <f t="shared" si="155"/>
        <v>{{5,1,1,567156,0}|{5,1,2,735560,0}|{5,1,3,15791406,3}}</v>
      </c>
    </row>
    <row r="1087" spans="85:98" x14ac:dyDescent="0.15">
      <c r="CG1087">
        <v>480</v>
      </c>
      <c r="CH1087" t="str">
        <f t="shared" si="152"/>
        <v>{{5,1,1,900777,0}|{5,1,2,989380,0}|{5,1,3,21240554,3}}</v>
      </c>
      <c r="CL1087" t="str">
        <f t="shared" si="153"/>
        <v>{{5,1,1,900777,0}|{5,1,2,989380,0}|{5,1,3,21240554,3}}</v>
      </c>
      <c r="CP1087" t="str">
        <f t="shared" si="154"/>
        <v>{{5,1,1,900777,0}|{5,1,2,989380,0}|{5,1,3,21240554,3}}</v>
      </c>
      <c r="CT1087" t="str">
        <f t="shared" si="155"/>
        <v>{{5,1,1,900777,0}|{5,1,2,989380,0}|{5,1,3,21240554,3}}</v>
      </c>
    </row>
    <row r="1088" spans="85:98" x14ac:dyDescent="0.15">
      <c r="CG1088">
        <v>481</v>
      </c>
      <c r="CH1088" t="str">
        <f t="shared" si="152"/>
        <v>{{5,1,1,390727,0}|{5,1,2,145600,0}|{5,1,3,3125820,3}}</v>
      </c>
      <c r="CL1088" t="str">
        <f t="shared" si="153"/>
        <v>{{5,1,1,390727,0}|{5,1,2,145600,0}|{5,1,3,3125820,3}}</v>
      </c>
      <c r="CP1088" t="str">
        <f t="shared" si="154"/>
        <v>{{5,1,1,390727,0}|{5,1,2,145600,0}|{5,1,3,3125820,3}}</v>
      </c>
      <c r="CT1088" t="str">
        <f t="shared" si="155"/>
        <v>{{5,1,1,390727,0}|{5,1,2,145600,0}|{5,1,3,3125820,3}}</v>
      </c>
    </row>
    <row r="1089" spans="85:98" x14ac:dyDescent="0.15">
      <c r="CG1089">
        <v>482</v>
      </c>
      <c r="CH1089" t="str">
        <f t="shared" si="152"/>
        <v>{{5,1,1,507945,0}|{5,1,2,145600,0}|{5,1,3,3125820,3}}</v>
      </c>
      <c r="CL1089" t="str">
        <f t="shared" si="153"/>
        <v>{{5,1,1,507945,0}|{5,1,2,145600,0}|{5,1,3,3125820,3}}</v>
      </c>
      <c r="CP1089" t="str">
        <f t="shared" si="154"/>
        <v>{{5,1,1,507945,0}|{5,1,2,145600,0}|{5,1,3,3125820,3}}</v>
      </c>
      <c r="CT1089" t="str">
        <f t="shared" si="155"/>
        <v>{{5,1,1,507945,0}|{5,1,2,145600,0}|{5,1,3,3125820,3}}</v>
      </c>
    </row>
    <row r="1090" spans="85:98" x14ac:dyDescent="0.15">
      <c r="CG1090">
        <v>483</v>
      </c>
      <c r="CH1090" t="str">
        <f t="shared" si="152"/>
        <v>{{5,1,1,1750459,0}|{5,1,2,262080,0}|{5,1,3,5626477,3}}</v>
      </c>
      <c r="CL1090" t="str">
        <f t="shared" si="153"/>
        <v>{{5,1,1,1750459,0}|{5,1,2,262080,0}|{5,1,3,5626477,3}}</v>
      </c>
      <c r="CP1090" t="str">
        <f t="shared" si="154"/>
        <v>{{5,1,1,1750459,0}|{5,1,2,262080,0}|{5,1,3,5626477,3}}</v>
      </c>
      <c r="CT1090" t="str">
        <f t="shared" si="155"/>
        <v>{{5,1,1,1750459,0}|{5,1,2,262080,0}|{5,1,3,5626477,3}}</v>
      </c>
    </row>
    <row r="1091" spans="85:98" x14ac:dyDescent="0.15">
      <c r="CG1091">
        <v>484</v>
      </c>
      <c r="CH1091" t="str">
        <f t="shared" si="152"/>
        <v>{{5,1,1,2843294,0}|{5,1,2,361200,0}|{5,1,3,7754440,3}}</v>
      </c>
      <c r="CL1091" t="str">
        <f t="shared" si="153"/>
        <v>{{5,1,1,2843294,0}|{5,1,2,361200,0}|{5,1,3,7754440,3}}</v>
      </c>
      <c r="CP1091" t="str">
        <f t="shared" si="154"/>
        <v>{{5,1,1,2843294,0}|{5,1,2,361200,0}|{5,1,3,7754440,3}}</v>
      </c>
      <c r="CT1091" t="str">
        <f t="shared" si="155"/>
        <v>{{5,1,1,2843294,0}|{5,1,2,361200,0}|{5,1,3,7754440,3}}</v>
      </c>
    </row>
    <row r="1092" spans="85:98" x14ac:dyDescent="0.15">
      <c r="CG1092">
        <v>485</v>
      </c>
      <c r="CH1092" t="str">
        <f t="shared" si="152"/>
        <v>{{5,1,1,4135701,0}|{5,1,2,2648800,0}|{5,1,3,56865895,3}}</v>
      </c>
      <c r="CL1092" t="str">
        <f t="shared" si="153"/>
        <v>{{5,1,1,4135701,0}|{5,1,2,2648800,0}|{5,1,3,56865895,3}}</v>
      </c>
      <c r="CP1092" t="str">
        <f t="shared" si="154"/>
        <v>{{5,1,1,4135701,0}|{5,1,2,2648800,0}|{5,1,3,56865895,3}}</v>
      </c>
      <c r="CT1092" t="str">
        <f t="shared" si="155"/>
        <v>{{5,1,1,4135701,0}|{5,1,2,2648800,0}|{5,1,3,56865895,3}}</v>
      </c>
    </row>
    <row r="1093" spans="85:98" x14ac:dyDescent="0.15">
      <c r="CG1093">
        <v>486</v>
      </c>
      <c r="CH1093" t="str">
        <f t="shared" si="152"/>
        <v>{{5,1,1,5842880,0}|{5,1,2,2835000,0}|{5,1,3,60863339,3}}</v>
      </c>
      <c r="CL1093" t="str">
        <f t="shared" si="153"/>
        <v>{{5,1,1,5842880,0}|{5,1,2,2835000,0}|{5,1,3,60863339,3}}</v>
      </c>
      <c r="CP1093" t="str">
        <f t="shared" si="154"/>
        <v>{{5,1,1,5842880,0}|{5,1,2,2835000,0}|{5,1,3,60863339,3}}</v>
      </c>
      <c r="CT1093" t="str">
        <f t="shared" si="155"/>
        <v>{{5,1,1,5842880,0}|{5,1,2,2835000,0}|{5,1,3,60863339,3}}</v>
      </c>
    </row>
    <row r="1094" spans="85:98" x14ac:dyDescent="0.15">
      <c r="CG1094">
        <v>487</v>
      </c>
      <c r="CH1094" t="str">
        <f t="shared" si="152"/>
        <v>{{5,1,1,12791820,0}|{5,1,2,17024000,0}|{5,1,3,365480596,3}}</v>
      </c>
      <c r="CL1094" t="str">
        <f t="shared" si="153"/>
        <v>{{5,1,1,12791820,0}|{5,1,2,17024000,0}|{5,1,3,365480596,3}}</v>
      </c>
      <c r="CP1094" t="str">
        <f t="shared" si="154"/>
        <v>{{5,1,1,12791820,0}|{5,1,2,17024000,0}|{5,1,3,365480596,3}}</v>
      </c>
      <c r="CT1094" t="str">
        <f t="shared" si="155"/>
        <v>{{5,1,1,12791820,0}|{5,1,2,17024000,0}|{5,1,3,365480596,3}}</v>
      </c>
    </row>
    <row r="1095" spans="85:98" x14ac:dyDescent="0.15">
      <c r="CG1095">
        <v>488</v>
      </c>
      <c r="CH1095" t="str">
        <f t="shared" si="152"/>
        <v>{{5,1,1,13272716,0}|{5,1,2,19320000,0}|{5,1,3,414772387,3}}</v>
      </c>
      <c r="CL1095" t="str">
        <f t="shared" si="153"/>
        <v>{{5,1,1,13272716,0}|{5,1,2,19320000,0}|{5,1,3,414772387,3}}</v>
      </c>
      <c r="CP1095" t="str">
        <f t="shared" si="154"/>
        <v>{{5,1,1,13272716,0}|{5,1,2,19320000,0}|{5,1,3,414772387,3}}</v>
      </c>
      <c r="CT1095" t="str">
        <f t="shared" si="155"/>
        <v>{{5,1,1,13272716,0}|{5,1,2,19320000,0}|{5,1,3,414772387,3}}</v>
      </c>
    </row>
    <row r="1096" spans="85:98" x14ac:dyDescent="0.15">
      <c r="CG1096">
        <v>489</v>
      </c>
      <c r="CH1096" t="str">
        <f t="shared" si="152"/>
        <v>{{5,1,1,13044290,0}|{5,1,2,21700000,0}|{5,1,3,465867537,3}}</v>
      </c>
      <c r="CL1096" t="str">
        <f t="shared" si="153"/>
        <v>{{5,1,1,13044290,0}|{5,1,2,21700000,0}|{5,1,3,465867537,3}}</v>
      </c>
      <c r="CP1096" t="str">
        <f t="shared" si="154"/>
        <v>{{5,1,1,13044290,0}|{5,1,2,21700000,0}|{5,1,3,465867537,3}}</v>
      </c>
      <c r="CT1096" t="str">
        <f t="shared" si="155"/>
        <v>{{5,1,1,13044290,0}|{5,1,2,21700000,0}|{5,1,3,465867537,3}}</v>
      </c>
    </row>
    <row r="1097" spans="85:98" x14ac:dyDescent="0.15">
      <c r="CG1097">
        <v>490</v>
      </c>
      <c r="CH1097" t="str">
        <f t="shared" si="152"/>
        <v>{{5,1,1,19836940,0}|{5,1,2,23100000,0}|{5,1,3,495923507,3}}</v>
      </c>
      <c r="CL1097" t="str">
        <f t="shared" si="153"/>
        <v>{{5,1,1,19836940,0}|{5,1,2,23100000,0}|{5,1,3,495923507,3}}</v>
      </c>
      <c r="CP1097" t="str">
        <f t="shared" si="154"/>
        <v>{{5,1,1,19836940,0}|{5,1,2,23100000,0}|{5,1,3,495923507,3}}</v>
      </c>
      <c r="CT1097" t="str">
        <f t="shared" si="155"/>
        <v>{{5,1,1,19836940,0}|{5,1,2,23100000,0}|{5,1,3,495923507,3}}</v>
      </c>
    </row>
    <row r="1098" spans="85:98" x14ac:dyDescent="0.15">
      <c r="CG1098">
        <v>491</v>
      </c>
      <c r="CH1098" t="str">
        <f t="shared" si="152"/>
        <v>{{5,1,1,21039179,0}|{5,1,2,22400000,0}|{5,1,3,480895522,3}}</v>
      </c>
      <c r="CL1098" t="str">
        <f t="shared" si="153"/>
        <v>{{5,1,1,21039179,0}|{5,1,2,22400000,0}|{5,1,3,480895522,3}}</v>
      </c>
      <c r="CP1098" t="str">
        <f t="shared" si="154"/>
        <v>{{5,1,1,21039179,0}|{5,1,2,22400000,0}|{5,1,3,480895522,3}}</v>
      </c>
      <c r="CT1098" t="str">
        <f t="shared" si="155"/>
        <v>{{5,1,1,21039179,0}|{5,1,2,22400000,0}|{5,1,3,480895522,3}}</v>
      </c>
    </row>
    <row r="1099" spans="85:98" x14ac:dyDescent="0.15">
      <c r="CG1099">
        <v>492</v>
      </c>
      <c r="CH1099" t="str">
        <f t="shared" si="152"/>
        <v>{{5,1,1,1484764,0}|{5,1,2,345800,0}|{5,1,3,7423824,3}}</v>
      </c>
      <c r="CL1099" t="str">
        <f t="shared" si="153"/>
        <v>{{5,1,1,1484764,0}|{5,1,2,345800,0}|{5,1,3,7423824,3}}</v>
      </c>
      <c r="CP1099" t="str">
        <f t="shared" si="154"/>
        <v>{{5,1,1,1484764,0}|{5,1,2,345800,0}|{5,1,3,7423824,3}}</v>
      </c>
      <c r="CT1099" t="str">
        <f t="shared" si="155"/>
        <v>{{5,1,1,1484764,0}|{5,1,2,345800,0}|{5,1,3,7423824,3}}</v>
      </c>
    </row>
    <row r="1100" spans="85:98" x14ac:dyDescent="0.15">
      <c r="CG1100">
        <v>493</v>
      </c>
      <c r="CH1100" t="str">
        <f t="shared" si="152"/>
        <v>{{5,1,1,1844234,0}|{5,1,2,327600,0}|{5,1,3,7033096,3}}</v>
      </c>
      <c r="CL1100" t="str">
        <f t="shared" si="153"/>
        <v>{{5,1,1,1844234,0}|{5,1,2,327600,0}|{5,1,3,7033096,3}}</v>
      </c>
      <c r="CP1100" t="str">
        <f t="shared" si="154"/>
        <v>{{5,1,1,1844234,0}|{5,1,2,327600,0}|{5,1,3,7033096,3}}</v>
      </c>
      <c r="CT1100" t="str">
        <f t="shared" si="155"/>
        <v>{{5,1,1,1844234,0}|{5,1,2,327600,0}|{5,1,3,7033096,3}}</v>
      </c>
    </row>
    <row r="1101" spans="85:98" x14ac:dyDescent="0.15">
      <c r="CG1101">
        <v>494</v>
      </c>
      <c r="CH1101" t="str">
        <f t="shared" si="152"/>
        <v>{{5,1,1,3050079,0}|{5,1,2,469560,0}|{5,1,3,10080772,3}}</v>
      </c>
      <c r="CL1101" t="str">
        <f t="shared" si="153"/>
        <v>{{5,1,1,3050079,0}|{5,1,2,469560,0}|{5,1,3,10080772,3}}</v>
      </c>
      <c r="CP1101" t="str">
        <f t="shared" si="154"/>
        <v>{{5,1,1,3050079,0}|{5,1,2,469560,0}|{5,1,3,10080772,3}}</v>
      </c>
      <c r="CT1101" t="str">
        <f t="shared" si="155"/>
        <v>{{5,1,1,3050079,0}|{5,1,2,469560,0}|{5,1,3,10080772,3}}</v>
      </c>
    </row>
    <row r="1102" spans="85:98" x14ac:dyDescent="0.15">
      <c r="CG1102">
        <v>495</v>
      </c>
      <c r="CH1102" t="str">
        <f t="shared" si="152"/>
        <v>{{5,1,1,4497575,0}|{5,1,2,3575880,0}|{5,1,3,76768958,3}}</v>
      </c>
      <c r="CL1102" t="str">
        <f t="shared" si="153"/>
        <v>{{5,1,1,4497575,0}|{5,1,2,3575880,0}|{5,1,3,76768958,3}}</v>
      </c>
      <c r="CP1102" t="str">
        <f t="shared" si="154"/>
        <v>{{5,1,1,4497575,0}|{5,1,2,3575880,0}|{5,1,3,76768958,3}}</v>
      </c>
      <c r="CT1102" t="str">
        <f t="shared" si="155"/>
        <v>{{5,1,1,4497575,0}|{5,1,2,3575880,0}|{5,1,3,76768958,3}}</v>
      </c>
    </row>
    <row r="1103" spans="85:98" x14ac:dyDescent="0.15">
      <c r="CG1103">
        <v>496</v>
      </c>
      <c r="CH1103" t="str">
        <f t="shared" si="152"/>
        <v>{{5,1,1,6427168,0}|{5,1,2,3969000,0}|{5,1,3,85208675,3}}</v>
      </c>
      <c r="CL1103" t="str">
        <f t="shared" si="153"/>
        <v>{{5,1,1,6427168,0}|{5,1,2,3969000,0}|{5,1,3,85208675,3}}</v>
      </c>
      <c r="CP1103" t="str">
        <f t="shared" si="154"/>
        <v>{{5,1,1,6427168,0}|{5,1,2,3969000,0}|{5,1,3,85208675,3}}</v>
      </c>
      <c r="CT1103" t="str">
        <f t="shared" si="155"/>
        <v>{{5,1,1,6427168,0}|{5,1,2,3969000,0}|{5,1,3,85208675,3}}</v>
      </c>
    </row>
    <row r="1104" spans="85:98" x14ac:dyDescent="0.15">
      <c r="CG1104">
        <v>497</v>
      </c>
      <c r="CH1104" t="str">
        <f t="shared" si="152"/>
        <v>{{5,1,1,14185215,0}|{5,1,2,24684800,0}|{5,1,3,529946865,3}}</v>
      </c>
      <c r="CL1104" t="str">
        <f t="shared" si="153"/>
        <v>{{5,1,1,14185215,0}|{5,1,2,24684800,0}|{5,1,3,529946865,3}}</v>
      </c>
      <c r="CP1104" t="str">
        <f t="shared" si="154"/>
        <v>{{5,1,1,14185215,0}|{5,1,2,24684800,0}|{5,1,3,529946865,3}}</v>
      </c>
      <c r="CT1104" t="str">
        <f t="shared" si="155"/>
        <v>{{5,1,1,14185215,0}|{5,1,2,24684800,0}|{5,1,3,529946865,3}}</v>
      </c>
    </row>
    <row r="1105" spans="85:98" x14ac:dyDescent="0.15">
      <c r="CG1105">
        <v>498</v>
      </c>
      <c r="CH1105" t="str">
        <f t="shared" si="152"/>
        <v>{{5,1,1,14848851,0}|{5,1,2,28980000,0}|{5,1,3,622158582,3}}</v>
      </c>
      <c r="CL1105" t="str">
        <f t="shared" si="153"/>
        <v>{{5,1,1,14848851,0}|{5,1,2,28980000,0}|{5,1,3,622158582,3}}</v>
      </c>
      <c r="CP1105" t="str">
        <f t="shared" si="154"/>
        <v>{{5,1,1,14848851,0}|{5,1,2,28980000,0}|{5,1,3,622158582,3}}</v>
      </c>
      <c r="CT1105" t="str">
        <f t="shared" si="155"/>
        <v>{{5,1,1,14848851,0}|{5,1,2,28980000,0}|{5,1,3,622158582,3}}</v>
      </c>
    </row>
    <row r="1106" spans="85:98" x14ac:dyDescent="0.15">
      <c r="CG1106">
        <v>499</v>
      </c>
      <c r="CH1106" t="str">
        <f t="shared" si="152"/>
        <v>{{5,1,1,14740048,0}|{5,1,2,33635000,0}|{5,1,3,722094682,3}}</v>
      </c>
      <c r="CL1106" t="str">
        <f t="shared" si="153"/>
        <v>{{5,1,1,14740048,0}|{5,1,2,33635000,0}|{5,1,3,722094682,3}}</v>
      </c>
      <c r="CP1106" t="str">
        <f t="shared" si="154"/>
        <v>{{5,1,1,14740048,0}|{5,1,2,33635000,0}|{5,1,3,722094682,3}}</v>
      </c>
      <c r="CT1106" t="str">
        <f t="shared" si="155"/>
        <v>{{5,1,1,14740048,0}|{5,1,2,33635000,0}|{5,1,3,722094682,3}}</v>
      </c>
    </row>
    <row r="1107" spans="85:98" x14ac:dyDescent="0.15">
      <c r="CG1107">
        <v>500</v>
      </c>
      <c r="CH1107" t="str">
        <f t="shared" si="152"/>
        <v>{{5,1,1,22614111,0}|{5,1,2,36960000,0}|{5,1,3,793477611,3}}</v>
      </c>
      <c r="CL1107" t="str">
        <f t="shared" si="153"/>
        <v>{{5,1,1,22614111,0}|{5,1,2,36960000,0}|{5,1,3,793477611,3}}</v>
      </c>
      <c r="CP1107" t="str">
        <f t="shared" si="154"/>
        <v>{{5,1,1,22614111,0}|{5,1,2,36960000,0}|{5,1,3,793477611,3}}</v>
      </c>
      <c r="CT1107" t="str">
        <f t="shared" si="155"/>
        <v>{{5,1,1,22614111,0}|{5,1,2,36960000,0}|{5,1,3,793477611,3}}</v>
      </c>
    </row>
    <row r="1108" spans="85:98" x14ac:dyDescent="0.15">
      <c r="CG1108">
        <v>501</v>
      </c>
      <c r="CH1108" t="str">
        <f t="shared" si="152"/>
        <v>{{5,1,1,24195055,0}|{5,1,2,36960000,0}|{5,1,3,793477611,3}}</v>
      </c>
      <c r="CL1108" t="str">
        <f t="shared" si="153"/>
        <v>{{5,1,1,24195055,0}|{5,1,2,36960000,0}|{5,1,3,793477611,3}}</v>
      </c>
      <c r="CP1108" t="str">
        <f t="shared" si="154"/>
        <v>{{5,1,1,24195055,0}|{5,1,2,36960000,0}|{5,1,3,793477611,3}}</v>
      </c>
      <c r="CT1108" t="str">
        <f t="shared" si="155"/>
        <v>{{5,1,1,24195055,0}|{5,1,2,36960000,0}|{5,1,3,793477611,3}}</v>
      </c>
    </row>
    <row r="1109" spans="85:98" x14ac:dyDescent="0.15">
      <c r="CG1109">
        <v>502</v>
      </c>
      <c r="CH1109" t="str">
        <f t="shared" si="152"/>
        <v>{{5,1,1,1992710,0}|{5,1,2,254800,0}|{5,1,3,5470186,3}}</v>
      </c>
      <c r="CL1109" t="str">
        <f t="shared" si="153"/>
        <v>{{5,1,1,1992710,0}|{5,1,2,254800,0}|{5,1,3,5470186,3}}</v>
      </c>
      <c r="CP1109" t="str">
        <f t="shared" si="154"/>
        <v>{{5,1,1,1992710,0}|{5,1,2,254800,0}|{5,1,3,5470186,3}}</v>
      </c>
      <c r="CT1109" t="str">
        <f t="shared" si="155"/>
        <v>{{5,1,1,1992710,0}|{5,1,2,254800,0}|{5,1,3,5470186,3}}</v>
      </c>
    </row>
    <row r="1110" spans="85:98" x14ac:dyDescent="0.15">
      <c r="CG1110">
        <v>503</v>
      </c>
      <c r="CH1110" t="str">
        <f t="shared" si="152"/>
        <v>{{5,1,1,2500656,0}|{5,1,2,240240,0}|{5,1,3,5157604,3}}</v>
      </c>
      <c r="CL1110" t="str">
        <f t="shared" si="153"/>
        <v>{{5,1,1,2500656,0}|{5,1,2,240240,0}|{5,1,3,5157604,3}}</v>
      </c>
      <c r="CP1110" t="str">
        <f t="shared" si="154"/>
        <v>{{5,1,1,2500656,0}|{5,1,2,240240,0}|{5,1,3,5157604,3}}</v>
      </c>
      <c r="CT1110" t="str">
        <f t="shared" si="155"/>
        <v>{{5,1,1,2500656,0}|{5,1,2,240240,0}|{5,1,3,5157604,3}}</v>
      </c>
    </row>
    <row r="1111" spans="85:98" x14ac:dyDescent="0.15">
      <c r="CG1111">
        <v>504</v>
      </c>
      <c r="CH1111" t="str">
        <f t="shared" si="152"/>
        <v>{{5,1,1,4135701,0}|{5,1,2,349160,0}|{5,1,3,7495958,3}}</v>
      </c>
      <c r="CL1111" t="str">
        <f t="shared" si="153"/>
        <v>{{5,1,1,4135701,0}|{5,1,2,349160,0}|{5,1,3,7495958,3}}</v>
      </c>
      <c r="CP1111" t="str">
        <f t="shared" si="154"/>
        <v>{{5,1,1,4135701,0}|{5,1,2,349160,0}|{5,1,3,7495958,3}}</v>
      </c>
      <c r="CT1111" t="str">
        <f t="shared" si="155"/>
        <v>{{5,1,1,4135701,0}|{5,1,2,349160,0}|{5,1,3,7495958,3}}</v>
      </c>
    </row>
    <row r="1112" spans="85:98" x14ac:dyDescent="0.15">
      <c r="CG1112">
        <v>505</v>
      </c>
      <c r="CH1112" t="str">
        <f t="shared" si="152"/>
        <v>{{5,1,1,6074311,0}|{5,1,2,2678900,0}|{5,1,3,57512098,3}}</v>
      </c>
      <c r="CL1112" t="str">
        <f t="shared" si="153"/>
        <v>{{5,1,1,6074311,0}|{5,1,2,2678900,0}|{5,1,3,57512098,3}}</v>
      </c>
      <c r="CP1112" t="str">
        <f t="shared" si="154"/>
        <v>{{5,1,1,6074311,0}|{5,1,2,2678900,0}|{5,1,3,57512098,3}}</v>
      </c>
      <c r="CT1112" t="str">
        <f t="shared" si="155"/>
        <v>{{5,1,1,6074311,0}|{5,1,2,2678900,0}|{5,1,3,57512098,3}}</v>
      </c>
    </row>
    <row r="1113" spans="85:98" x14ac:dyDescent="0.15">
      <c r="CG1113">
        <v>506</v>
      </c>
      <c r="CH1113" t="str">
        <f t="shared" si="152"/>
        <v>{{5,1,1,8666939,0}|{5,1,2,2976750,0}|{5,1,3,63906506,3}}</v>
      </c>
      <c r="CL1113" t="str">
        <f t="shared" si="153"/>
        <v>{{5,1,1,8666939,0}|{5,1,2,2976750,0}|{5,1,3,63906506,3}}</v>
      </c>
      <c r="CP1113" t="str">
        <f t="shared" si="154"/>
        <v>{{5,1,1,8666939,0}|{5,1,2,2976750,0}|{5,1,3,63906506,3}}</v>
      </c>
      <c r="CT1113" t="str">
        <f t="shared" si="155"/>
        <v>{{5,1,1,8666939,0}|{5,1,2,2976750,0}|{5,1,3,63906506,3}}</v>
      </c>
    </row>
    <row r="1114" spans="85:98" x14ac:dyDescent="0.15">
      <c r="CG1114">
        <v>507</v>
      </c>
      <c r="CH1114" t="str">
        <f t="shared" si="152"/>
        <v>{{5,1,1,19164888,0}|{5,1,2,18513600,0}|{5,1,3,397460149,3}}</v>
      </c>
      <c r="CL1114" t="str">
        <f t="shared" si="153"/>
        <v>{{5,1,1,19164888,0}|{5,1,2,18513600,0}|{5,1,3,397460149,3}}</v>
      </c>
      <c r="CP1114" t="str">
        <f t="shared" si="154"/>
        <v>{{5,1,1,19164888,0}|{5,1,2,18513600,0}|{5,1,3,397460149,3}}</v>
      </c>
      <c r="CT1114" t="str">
        <f t="shared" si="155"/>
        <v>{{5,1,1,19164888,0}|{5,1,2,18513600,0}|{5,1,3,397460149,3}}</v>
      </c>
    </row>
    <row r="1115" spans="85:98" x14ac:dyDescent="0.15">
      <c r="CG1115">
        <v>508</v>
      </c>
      <c r="CH1115" t="str">
        <f t="shared" si="152"/>
        <v>{{5,1,1,20054244,0}|{5,1,2,21735000,0}|{5,1,3,466618936,3}}</v>
      </c>
      <c r="CL1115" t="str">
        <f t="shared" si="153"/>
        <v>{{5,1,1,20054244,0}|{5,1,2,21735000,0}|{5,1,3,466618936,3}}</v>
      </c>
      <c r="CP1115" t="str">
        <f t="shared" si="154"/>
        <v>{{5,1,1,20054244,0}|{5,1,2,21735000,0}|{5,1,3,466618936,3}}</v>
      </c>
      <c r="CT1115" t="str">
        <f t="shared" si="155"/>
        <v>{{5,1,1,20054244,0}|{5,1,2,21735000,0}|{5,1,3,466618936,3}}</v>
      </c>
    </row>
    <row r="1116" spans="85:98" x14ac:dyDescent="0.15">
      <c r="CG1116">
        <v>509</v>
      </c>
      <c r="CH1116" t="str">
        <f t="shared" si="152"/>
        <v>{{5,1,1,19883226,0}|{5,1,2,25224080,0}|{5,1,3,541524425,3}}</v>
      </c>
      <c r="CL1116" t="str">
        <f t="shared" si="153"/>
        <v>{{5,1,1,19883226,0}|{5,1,2,25224080,0}|{5,1,3,541524425,3}}</v>
      </c>
      <c r="CP1116" t="str">
        <f t="shared" si="154"/>
        <v>{{5,1,1,19883226,0}|{5,1,2,25224080,0}|{5,1,3,541524425,3}}</v>
      </c>
      <c r="CT1116" t="str">
        <f t="shared" si="155"/>
        <v>{{5,1,1,19883226,0}|{5,1,2,25224080,0}|{5,1,3,541524425,3}}</v>
      </c>
    </row>
    <row r="1117" spans="85:98" x14ac:dyDescent="0.15">
      <c r="CG1117">
        <v>510</v>
      </c>
      <c r="CH1117" t="str">
        <f t="shared" si="152"/>
        <v>{{5,1,1,30515826,0}|{5,1,2,27720000,0}|{5,1,3,595108208,3}}</v>
      </c>
      <c r="CL1117" t="str">
        <f t="shared" si="153"/>
        <v>{{5,1,1,30515826,0}|{5,1,2,27720000,0}|{5,1,3,595108208,3}}</v>
      </c>
      <c r="CP1117" t="str">
        <f t="shared" si="154"/>
        <v>{{5,1,1,30515826,0}|{5,1,2,27720000,0}|{5,1,3,595108208,3}}</v>
      </c>
      <c r="CT1117" t="str">
        <f t="shared" si="155"/>
        <v>{{5,1,1,30515826,0}|{5,1,2,27720000,0}|{5,1,3,595108208,3}}</v>
      </c>
    </row>
    <row r="1118" spans="85:98" x14ac:dyDescent="0.15">
      <c r="CG1118">
        <v>511</v>
      </c>
      <c r="CH1118" t="str">
        <f t="shared" si="152"/>
        <v>{{5,1,1,32655811,0}|{5,1,2,27720000,0}|{5,1,3,595108208,3}}</v>
      </c>
      <c r="CL1118" t="str">
        <f t="shared" si="153"/>
        <v>{{5,1,1,32655811,0}|{5,1,2,27720000,0}|{5,1,3,595108208,3}}</v>
      </c>
      <c r="CP1118" t="str">
        <f t="shared" si="154"/>
        <v>{{5,1,1,32655811,0}|{5,1,2,27720000,0}|{5,1,3,595108208,3}}</v>
      </c>
      <c r="CT1118" t="str">
        <f t="shared" si="155"/>
        <v>{{5,1,1,32655811,0}|{5,1,2,27720000,0}|{5,1,3,595108208,3}}</v>
      </c>
    </row>
    <row r="1119" spans="85:98" x14ac:dyDescent="0.15">
      <c r="CG1119">
        <v>512</v>
      </c>
      <c r="CH1119" t="str">
        <f t="shared" si="152"/>
        <v>{{5,1,1,60111,0}|{5,1,2,7000,0}|{5,1,3,150279,3}}</v>
      </c>
      <c r="CL1119" t="str">
        <f t="shared" si="153"/>
        <v>{{5,1,1,60111,0}|{5,1,2,7000,0}|{5,1,3,150279,3}}</v>
      </c>
      <c r="CP1119" t="str">
        <f t="shared" si="154"/>
        <v>{{5,1,1,60111,0}|{5,1,2,7000,0}|{5,1,3,150279,3}}</v>
      </c>
      <c r="CT1119" t="str">
        <f t="shared" si="155"/>
        <v>{{5,1,1,60111,0}|{5,1,2,7000,0}|{5,1,3,150279,3}}</v>
      </c>
    </row>
    <row r="1120" spans="85:98" x14ac:dyDescent="0.15">
      <c r="CG1120">
        <v>513</v>
      </c>
      <c r="CH1120" t="str">
        <f t="shared" si="152"/>
        <v>{{5,1,1,312582,0}|{5,1,2,448000,0}|{5,1,3,9617910,3}}</v>
      </c>
      <c r="CL1120" t="str">
        <f t="shared" si="153"/>
        <v>{{5,1,1,312582,0}|{5,1,2,448000,0}|{5,1,3,9617910,3}}</v>
      </c>
      <c r="CP1120" t="str">
        <f t="shared" si="154"/>
        <v>{{5,1,1,312582,0}|{5,1,2,448000,0}|{5,1,3,9617910,3}}</v>
      </c>
      <c r="CT1120" t="str">
        <f t="shared" si="155"/>
        <v>{{5,1,1,312582,0}|{5,1,2,448000,0}|{5,1,3,9617910,3}}</v>
      </c>
    </row>
    <row r="1121" spans="85:98" x14ac:dyDescent="0.15">
      <c r="CG1121">
        <v>514</v>
      </c>
      <c r="CH1121" t="str">
        <f t="shared" ref="CH1121:CH1184" si="156">CH520&amp;CI520&amp;CJ520</f>
        <v>{{5,1,1,673253,0}|{5,1,2,840000,0}|{5,1,3,18033582,3}}</v>
      </c>
      <c r="CL1121" t="str">
        <f t="shared" si="153"/>
        <v>{{5,1,1,673253,0}|{5,1,2,840000,0}|{5,1,3,18033582,3}}</v>
      </c>
      <c r="CP1121" t="str">
        <f t="shared" si="154"/>
        <v>{{5,1,1,673253,0}|{5,1,2,840000,0}|{5,1,3,18033582,3}}</v>
      </c>
      <c r="CT1121" t="str">
        <f t="shared" si="155"/>
        <v>{{5,1,1,673253,0}|{5,1,2,840000,0}|{5,1,3,18033582,3}}</v>
      </c>
    </row>
    <row r="1122" spans="85:98" x14ac:dyDescent="0.15">
      <c r="CG1122">
        <v>515</v>
      </c>
      <c r="CH1122" t="str">
        <f t="shared" si="156"/>
        <v>{{5,1,1,997858,0}|{5,1,2,1122800,0}|{5,1,3,24104888,3}}</v>
      </c>
      <c r="CL1122" t="str">
        <f t="shared" si="153"/>
        <v>{{5,1,1,997858,0}|{5,1,2,1122800,0}|{5,1,3,24104888,3}}</v>
      </c>
      <c r="CP1122" t="str">
        <f t="shared" si="154"/>
        <v>{{5,1,1,997858,0}|{5,1,2,1122800,0}|{5,1,3,24104888,3}}</v>
      </c>
      <c r="CT1122" t="str">
        <f t="shared" si="155"/>
        <v>{{5,1,1,997858,0}|{5,1,2,1122800,0}|{5,1,3,24104888,3}}</v>
      </c>
    </row>
    <row r="1123" spans="85:98" x14ac:dyDescent="0.15">
      <c r="CG1123">
        <v>516</v>
      </c>
      <c r="CH1123" t="str">
        <f t="shared" si="156"/>
        <v>{{5,1,1,1172182,0}|{5,1,2,218400,0}|{5,1,3,4688731,3}}</v>
      </c>
      <c r="CL1123" t="str">
        <f t="shared" si="153"/>
        <v>{{5,1,1,1172182,0}|{5,1,2,218400,0}|{5,1,3,4688731,3}}</v>
      </c>
      <c r="CP1123" t="str">
        <f t="shared" si="154"/>
        <v>{{5,1,1,1172182,0}|{5,1,2,218400,0}|{5,1,3,4688731,3}}</v>
      </c>
      <c r="CT1123" t="str">
        <f t="shared" si="155"/>
        <v>{{5,1,1,1172182,0}|{5,1,2,218400,0}|{5,1,3,4688731,3}}</v>
      </c>
    </row>
    <row r="1124" spans="85:98" x14ac:dyDescent="0.15">
      <c r="CG1124">
        <v>517</v>
      </c>
      <c r="CH1124" t="str">
        <f t="shared" si="156"/>
        <v>{{5,1,1,1054964,0}|{5,1,2,218400,0}|{5,1,3,4688731,3}}</v>
      </c>
      <c r="CL1124" t="str">
        <f t="shared" si="153"/>
        <v>{{5,1,1,1054964,0}|{5,1,2,218400,0}|{5,1,3,4688731,3}}</v>
      </c>
      <c r="CP1124" t="str">
        <f t="shared" si="154"/>
        <v>{{5,1,1,1054964,0}|{5,1,2,218400,0}|{5,1,3,4688731,3}}</v>
      </c>
      <c r="CT1124" t="str">
        <f t="shared" si="155"/>
        <v>{{5,1,1,1054964,0}|{5,1,2,218400,0}|{5,1,3,4688731,3}}</v>
      </c>
    </row>
    <row r="1125" spans="85:98" x14ac:dyDescent="0.15">
      <c r="CG1125">
        <v>518</v>
      </c>
      <c r="CH1125" t="str">
        <f t="shared" si="156"/>
        <v>{{5,1,1,1750459,0}|{5,1,2,262080,0}|{5,1,3,5626477,3}}</v>
      </c>
      <c r="CL1125" t="str">
        <f t="shared" si="153"/>
        <v>{{5,1,1,1750459,0}|{5,1,2,262080,0}|{5,1,3,5626477,3}}</v>
      </c>
      <c r="CP1125" t="str">
        <f t="shared" si="154"/>
        <v>{{5,1,1,1750459,0}|{5,1,2,262080,0}|{5,1,3,5626477,3}}</v>
      </c>
      <c r="CT1125" t="str">
        <f t="shared" si="155"/>
        <v>{{5,1,1,1750459,0}|{5,1,2,262080,0}|{5,1,3,5626477,3}}</v>
      </c>
    </row>
    <row r="1126" spans="85:98" x14ac:dyDescent="0.15">
      <c r="CG1126">
        <v>519</v>
      </c>
      <c r="CH1126" t="str">
        <f t="shared" si="156"/>
        <v>{{5,1,1,2843294,0}|{5,1,2,361200,0}|{5,1,3,7754440,3}}</v>
      </c>
      <c r="CL1126" t="str">
        <f t="shared" si="153"/>
        <v>{{5,1,1,2843294,0}|{5,1,2,361200,0}|{5,1,3,7754440,3}}</v>
      </c>
      <c r="CP1126" t="str">
        <f t="shared" si="154"/>
        <v>{{5,1,1,2843294,0}|{5,1,2,361200,0}|{5,1,3,7754440,3}}</v>
      </c>
      <c r="CT1126" t="str">
        <f t="shared" si="155"/>
        <v>{{5,1,1,2843294,0}|{5,1,2,361200,0}|{5,1,3,7754440,3}}</v>
      </c>
    </row>
    <row r="1127" spans="85:98" x14ac:dyDescent="0.15">
      <c r="CG1127">
        <v>520</v>
      </c>
      <c r="CH1127" t="str">
        <f t="shared" si="156"/>
        <v>{{5,1,1,4135701,0}|{5,1,2,2648800,0}|{5,1,3,56865895,3}}</v>
      </c>
      <c r="CL1127" t="str">
        <f t="shared" si="153"/>
        <v>{{5,1,1,4135701,0}|{5,1,2,2648800,0}|{5,1,3,56865895,3}}</v>
      </c>
      <c r="CP1127" t="str">
        <f t="shared" si="154"/>
        <v>{{5,1,1,4135701,0}|{5,1,2,2648800,0}|{5,1,3,56865895,3}}</v>
      </c>
      <c r="CT1127" t="str">
        <f t="shared" si="155"/>
        <v>{{5,1,1,4135701,0}|{5,1,2,2648800,0}|{5,1,3,56865895,3}}</v>
      </c>
    </row>
    <row r="1128" spans="85:98" x14ac:dyDescent="0.15">
      <c r="CG1128">
        <v>521</v>
      </c>
      <c r="CH1128" t="str">
        <f t="shared" si="156"/>
        <v>{{5,1,1,5842880,0}|{5,1,2,2835000,0}|{5,1,3,60863339,3}}</v>
      </c>
      <c r="CL1128" t="str">
        <f t="shared" si="153"/>
        <v>{{5,1,1,5842880,0}|{5,1,2,2835000,0}|{5,1,3,60863339,3}}</v>
      </c>
      <c r="CP1128" t="str">
        <f t="shared" si="154"/>
        <v>{{5,1,1,5842880,0}|{5,1,2,2835000,0}|{5,1,3,60863339,3}}</v>
      </c>
      <c r="CT1128" t="str">
        <f t="shared" si="155"/>
        <v>{{5,1,1,5842880,0}|{5,1,2,2835000,0}|{5,1,3,60863339,3}}</v>
      </c>
    </row>
    <row r="1129" spans="85:98" x14ac:dyDescent="0.15">
      <c r="CG1129">
        <v>522</v>
      </c>
      <c r="CH1129" t="str">
        <f t="shared" si="156"/>
        <v>{{5,1,1,12791820,0}|{5,1,2,17024000,0}|{5,1,3,365480596,3}}</v>
      </c>
      <c r="CL1129" t="str">
        <f t="shared" si="153"/>
        <v>{{5,1,1,12791820,0}|{5,1,2,17024000,0}|{5,1,3,365480596,3}}</v>
      </c>
      <c r="CP1129" t="str">
        <f t="shared" si="154"/>
        <v>{{5,1,1,12791820,0}|{5,1,2,17024000,0}|{5,1,3,365480596,3}}</v>
      </c>
      <c r="CT1129" t="str">
        <f t="shared" si="155"/>
        <v>{{5,1,1,12791820,0}|{5,1,2,17024000,0}|{5,1,3,365480596,3}}</v>
      </c>
    </row>
    <row r="1130" spans="85:98" x14ac:dyDescent="0.15">
      <c r="CG1130">
        <v>523</v>
      </c>
      <c r="CH1130" t="str">
        <f t="shared" si="156"/>
        <v>{{5,1,1,13272716,0}|{5,1,2,19320000,0}|{5,1,3,414772387,3}}</v>
      </c>
      <c r="CL1130" t="str">
        <f t="shared" si="153"/>
        <v>{{5,1,1,13272716,0}|{5,1,2,19320000,0}|{5,1,3,414772387,3}}</v>
      </c>
      <c r="CP1130" t="str">
        <f t="shared" si="154"/>
        <v>{{5,1,1,13272716,0}|{5,1,2,19320000,0}|{5,1,3,414772387,3}}</v>
      </c>
      <c r="CT1130" t="str">
        <f t="shared" si="155"/>
        <v>{{5,1,1,13272716,0}|{5,1,2,19320000,0}|{5,1,3,414772387,3}}</v>
      </c>
    </row>
    <row r="1131" spans="85:98" x14ac:dyDescent="0.15">
      <c r="CG1131">
        <v>524</v>
      </c>
      <c r="CH1131" t="str">
        <f t="shared" si="156"/>
        <v>{{5,1,1,13044290,0}|{5,1,2,21700000,0}|{5,1,3,465867537,3}}</v>
      </c>
      <c r="CL1131" t="str">
        <f t="shared" si="153"/>
        <v>{{5,1,1,13044290,0}|{5,1,2,21700000,0}|{5,1,3,465867537,3}}</v>
      </c>
      <c r="CP1131" t="str">
        <f t="shared" si="154"/>
        <v>{{5,1,1,13044290,0}|{5,1,2,21700000,0}|{5,1,3,465867537,3}}</v>
      </c>
      <c r="CT1131" t="str">
        <f t="shared" si="155"/>
        <v>{{5,1,1,13044290,0}|{5,1,2,21700000,0}|{5,1,3,465867537,3}}</v>
      </c>
    </row>
    <row r="1132" spans="85:98" x14ac:dyDescent="0.15">
      <c r="CG1132">
        <v>525</v>
      </c>
      <c r="CH1132" t="str">
        <f t="shared" si="156"/>
        <v>{{5,1,1,19836940,0}|{5,1,2,23100000,0}|{5,1,3,495923507,3}}</v>
      </c>
      <c r="CL1132" t="str">
        <f t="shared" si="153"/>
        <v>{{5,1,1,19836940,0}|{5,1,2,23100000,0}|{5,1,3,495923507,3}}</v>
      </c>
      <c r="CP1132" t="str">
        <f t="shared" si="154"/>
        <v>{{5,1,1,19836940,0}|{5,1,2,23100000,0}|{5,1,3,495923507,3}}</v>
      </c>
      <c r="CT1132" t="str">
        <f t="shared" si="155"/>
        <v>{{5,1,1,19836940,0}|{5,1,2,23100000,0}|{5,1,3,495923507,3}}</v>
      </c>
    </row>
    <row r="1133" spans="85:98" x14ac:dyDescent="0.15">
      <c r="CG1133">
        <v>526</v>
      </c>
      <c r="CH1133" t="str">
        <f t="shared" si="156"/>
        <v>{{5,1,1,21039179,0}|{5,1,2,22400000,0}|{5,1,3,480895522,3}}</v>
      </c>
      <c r="CL1133" t="str">
        <f t="shared" si="153"/>
        <v>{{5,1,1,21039179,0}|{5,1,2,22400000,0}|{5,1,3,480895522,3}}</v>
      </c>
      <c r="CP1133" t="str">
        <f t="shared" si="154"/>
        <v>{{5,1,1,21039179,0}|{5,1,2,22400000,0}|{5,1,3,480895522,3}}</v>
      </c>
      <c r="CT1133" t="str">
        <f t="shared" si="155"/>
        <v>{{5,1,1,21039179,0}|{5,1,2,22400000,0}|{5,1,3,480895522,3}}</v>
      </c>
    </row>
    <row r="1134" spans="85:98" x14ac:dyDescent="0.15">
      <c r="CG1134">
        <v>527</v>
      </c>
      <c r="CH1134" t="str">
        <f t="shared" si="156"/>
        <v>{{5,1,1,1484764,0}|{5,1,2,345800,0}|{5,1,3,7423824,3}}</v>
      </c>
      <c r="CL1134" t="str">
        <f t="shared" si="153"/>
        <v>{{5,1,1,1484764,0}|{5,1,2,345800,0}|{5,1,3,7423824,3}}</v>
      </c>
      <c r="CP1134" t="str">
        <f t="shared" si="154"/>
        <v>{{5,1,1,1484764,0}|{5,1,2,345800,0}|{5,1,3,7423824,3}}</v>
      </c>
      <c r="CT1134" t="str">
        <f t="shared" si="155"/>
        <v>{{5,1,1,1484764,0}|{5,1,2,345800,0}|{5,1,3,7423824,3}}</v>
      </c>
    </row>
    <row r="1135" spans="85:98" x14ac:dyDescent="0.15">
      <c r="CG1135">
        <v>528</v>
      </c>
      <c r="CH1135" t="str">
        <f t="shared" si="156"/>
        <v>{{5,1,1,1844234,0}|{5,1,2,327600,0}|{5,1,3,7033096,3}}</v>
      </c>
      <c r="CL1135" t="str">
        <f t="shared" si="153"/>
        <v>{{5,1,1,1844234,0}|{5,1,2,327600,0}|{5,1,3,7033096,3}}</v>
      </c>
      <c r="CP1135" t="str">
        <f t="shared" si="154"/>
        <v>{{5,1,1,1844234,0}|{5,1,2,327600,0}|{5,1,3,7033096,3}}</v>
      </c>
      <c r="CT1135" t="str">
        <f t="shared" si="155"/>
        <v>{{5,1,1,1844234,0}|{5,1,2,327600,0}|{5,1,3,7033096,3}}</v>
      </c>
    </row>
    <row r="1136" spans="85:98" x14ac:dyDescent="0.15">
      <c r="CG1136">
        <v>529</v>
      </c>
      <c r="CH1136" t="str">
        <f t="shared" si="156"/>
        <v>{{5,1,1,3050079,0}|{5,1,2,469560,0}|{5,1,3,10080772,3}}</v>
      </c>
      <c r="CL1136" t="str">
        <f t="shared" ref="CL1136:CL1199" si="157">CL535&amp;CM535&amp;CN535</f>
        <v>{{5,1,1,3050079,0}|{5,1,2,469560,0}|{5,1,3,10080772,3}}</v>
      </c>
      <c r="CP1136" t="str">
        <f t="shared" ref="CP1136:CP1199" si="158">CP535&amp;CQ535&amp;CR535</f>
        <v>{{5,1,1,3050079,0}|{5,1,2,469560,0}|{5,1,3,10080772,3}}</v>
      </c>
      <c r="CT1136" t="str">
        <f t="shared" ref="CT1136:CT1199" si="159">CT535&amp;CU535&amp;CV535</f>
        <v>{{5,1,1,3050079,0}|{5,1,2,469560,0}|{5,1,3,10080772,3}}</v>
      </c>
    </row>
    <row r="1137" spans="85:98" x14ac:dyDescent="0.15">
      <c r="CG1137">
        <v>530</v>
      </c>
      <c r="CH1137" t="str">
        <f t="shared" si="156"/>
        <v>{{5,1,1,4497575,0}|{5,1,2,3575880,0}|{5,1,3,76768958,3}}</v>
      </c>
      <c r="CL1137" t="str">
        <f t="shared" si="157"/>
        <v>{{5,1,1,4497575,0}|{5,1,2,3575880,0}|{5,1,3,76768958,3}}</v>
      </c>
      <c r="CP1137" t="str">
        <f t="shared" si="158"/>
        <v>{{5,1,1,4497575,0}|{5,1,2,3575880,0}|{5,1,3,76768958,3}}</v>
      </c>
      <c r="CT1137" t="str">
        <f t="shared" si="159"/>
        <v>{{5,1,1,4497575,0}|{5,1,2,3575880,0}|{5,1,3,76768958,3}}</v>
      </c>
    </row>
    <row r="1138" spans="85:98" x14ac:dyDescent="0.15">
      <c r="CG1138">
        <v>531</v>
      </c>
      <c r="CH1138" t="str">
        <f t="shared" si="156"/>
        <v>{{5,1,1,6427168,0}|{5,1,2,3969000,0}|{5,1,3,85208675,3}}</v>
      </c>
      <c r="CL1138" t="str">
        <f t="shared" si="157"/>
        <v>{{5,1,1,6427168,0}|{5,1,2,3969000,0}|{5,1,3,85208675,3}}</v>
      </c>
      <c r="CP1138" t="str">
        <f t="shared" si="158"/>
        <v>{{5,1,1,6427168,0}|{5,1,2,3969000,0}|{5,1,3,85208675,3}}</v>
      </c>
      <c r="CT1138" t="str">
        <f t="shared" si="159"/>
        <v>{{5,1,1,6427168,0}|{5,1,2,3969000,0}|{5,1,3,85208675,3}}</v>
      </c>
    </row>
    <row r="1139" spans="85:98" x14ac:dyDescent="0.15">
      <c r="CG1139">
        <v>532</v>
      </c>
      <c r="CH1139" t="str">
        <f t="shared" si="156"/>
        <v>{{5,1,1,14185215,0}|{5,1,2,24684800,0}|{5,1,3,529946865,3}}</v>
      </c>
      <c r="CL1139" t="str">
        <f t="shared" si="157"/>
        <v>{{5,1,1,14185215,0}|{5,1,2,24684800,0}|{5,1,3,529946865,3}}</v>
      </c>
      <c r="CP1139" t="str">
        <f t="shared" si="158"/>
        <v>{{5,1,1,14185215,0}|{5,1,2,24684800,0}|{5,1,3,529946865,3}}</v>
      </c>
      <c r="CT1139" t="str">
        <f t="shared" si="159"/>
        <v>{{5,1,1,14185215,0}|{5,1,2,24684800,0}|{5,1,3,529946865,3}}</v>
      </c>
    </row>
    <row r="1140" spans="85:98" x14ac:dyDescent="0.15">
      <c r="CG1140">
        <v>533</v>
      </c>
      <c r="CH1140" t="str">
        <f t="shared" si="156"/>
        <v>{{5,1,1,14848851,0}|{5,1,2,28980000,0}|{5,1,3,622158582,3}}</v>
      </c>
      <c r="CL1140" t="str">
        <f t="shared" si="157"/>
        <v>{{5,1,1,14848851,0}|{5,1,2,28980000,0}|{5,1,3,622158582,3}}</v>
      </c>
      <c r="CP1140" t="str">
        <f t="shared" si="158"/>
        <v>{{5,1,1,14848851,0}|{5,1,2,28980000,0}|{5,1,3,622158582,3}}</v>
      </c>
      <c r="CT1140" t="str">
        <f t="shared" si="159"/>
        <v>{{5,1,1,14848851,0}|{5,1,2,28980000,0}|{5,1,3,622158582,3}}</v>
      </c>
    </row>
    <row r="1141" spans="85:98" x14ac:dyDescent="0.15">
      <c r="CG1141">
        <v>534</v>
      </c>
      <c r="CH1141" t="str">
        <f t="shared" si="156"/>
        <v>{{5,1,1,14740048,0}|{5,1,2,33635000,0}|{5,1,3,722094682,3}}</v>
      </c>
      <c r="CL1141" t="str">
        <f t="shared" si="157"/>
        <v>{{5,1,1,14740048,0}|{5,1,2,33635000,0}|{5,1,3,722094682,3}}</v>
      </c>
      <c r="CP1141" t="str">
        <f t="shared" si="158"/>
        <v>{{5,1,1,14740048,0}|{5,1,2,33635000,0}|{5,1,3,722094682,3}}</v>
      </c>
      <c r="CT1141" t="str">
        <f t="shared" si="159"/>
        <v>{{5,1,1,14740048,0}|{5,1,2,33635000,0}|{5,1,3,722094682,3}}</v>
      </c>
    </row>
    <row r="1142" spans="85:98" x14ac:dyDescent="0.15">
      <c r="CG1142">
        <v>535</v>
      </c>
      <c r="CH1142" t="str">
        <f t="shared" si="156"/>
        <v>{{5,1,1,22614111,0}|{5,1,2,36960000,0}|{5,1,3,793477611,3}}</v>
      </c>
      <c r="CL1142" t="str">
        <f t="shared" si="157"/>
        <v>{{5,1,1,22614111,0}|{5,1,2,36960000,0}|{5,1,3,793477611,3}}</v>
      </c>
      <c r="CP1142" t="str">
        <f t="shared" si="158"/>
        <v>{{5,1,1,22614111,0}|{5,1,2,36960000,0}|{5,1,3,793477611,3}}</v>
      </c>
      <c r="CT1142" t="str">
        <f t="shared" si="159"/>
        <v>{{5,1,1,22614111,0}|{5,1,2,36960000,0}|{5,1,3,793477611,3}}</v>
      </c>
    </row>
    <row r="1143" spans="85:98" x14ac:dyDescent="0.15">
      <c r="CG1143">
        <v>536</v>
      </c>
      <c r="CH1143" t="str">
        <f t="shared" si="156"/>
        <v>{{5,1,1,38471,0}|{5,1,2,5600,0}|{5,1,3,120223,3}}</v>
      </c>
      <c r="CL1143" t="str">
        <f t="shared" si="157"/>
        <v>{{5,1,1,38471,0}|{5,1,2,5600,0}|{5,1,3,120223,3}}</v>
      </c>
      <c r="CP1143" t="str">
        <f t="shared" si="158"/>
        <v>{{5,1,1,38471,0}|{5,1,2,5600,0}|{5,1,3,120223,3}}</v>
      </c>
      <c r="CT1143" t="str">
        <f t="shared" si="159"/>
        <v>{{5,1,1,38471,0}|{5,1,2,5600,0}|{5,1,3,120223,3}}</v>
      </c>
    </row>
    <row r="1144" spans="85:98" x14ac:dyDescent="0.15">
      <c r="CG1144">
        <v>537</v>
      </c>
      <c r="CH1144" t="str">
        <f t="shared" si="156"/>
        <v>{{5,1,1,312582,0}|{5,1,2,448000,0}|{5,1,3,9617910,3}}</v>
      </c>
      <c r="CL1144" t="str">
        <f t="shared" si="157"/>
        <v>{{5,1,1,312582,0}|{5,1,2,448000,0}|{5,1,3,9617910,3}}</v>
      </c>
      <c r="CP1144" t="str">
        <f t="shared" si="158"/>
        <v>{{5,1,1,312582,0}|{5,1,2,448000,0}|{5,1,3,9617910,3}}</v>
      </c>
      <c r="CT1144" t="str">
        <f t="shared" si="159"/>
        <v>{{5,1,1,312582,0}|{5,1,2,448000,0}|{5,1,3,9617910,3}}</v>
      </c>
    </row>
    <row r="1145" spans="85:98" x14ac:dyDescent="0.15">
      <c r="CG1145">
        <v>538</v>
      </c>
      <c r="CH1145" t="str">
        <f t="shared" si="156"/>
        <v>{{5,1,1,372694,0}|{5,1,2,506800,0}|{5,1,3,10880261,3}}</v>
      </c>
      <c r="CL1145" t="str">
        <f t="shared" si="157"/>
        <v>{{5,1,1,372694,0}|{5,1,2,506800,0}|{5,1,3,10880261,3}}</v>
      </c>
      <c r="CP1145" t="str">
        <f t="shared" si="158"/>
        <v>{{5,1,1,372694,0}|{5,1,2,506800,0}|{5,1,3,10880261,3}}</v>
      </c>
      <c r="CT1145" t="str">
        <f t="shared" si="159"/>
        <v>{{5,1,1,372694,0}|{5,1,2,506800,0}|{5,1,3,10880261,3}}</v>
      </c>
    </row>
    <row r="1146" spans="85:98" x14ac:dyDescent="0.15">
      <c r="CG1146">
        <v>539</v>
      </c>
      <c r="CH1146" t="str">
        <f t="shared" si="156"/>
        <v>{{5,1,1,613141,0}|{5,1,2,795200,0}|{5,1,3,17071791,3}}</v>
      </c>
      <c r="CL1146" t="str">
        <f t="shared" si="157"/>
        <v>{{5,1,1,613141,0}|{5,1,2,795200,0}|{5,1,3,17071791,3}}</v>
      </c>
      <c r="CP1146" t="str">
        <f t="shared" si="158"/>
        <v>{{5,1,1,613141,0}|{5,1,2,795200,0}|{5,1,3,17071791,3}}</v>
      </c>
      <c r="CT1146" t="str">
        <f t="shared" si="159"/>
        <v>{{5,1,1,613141,0}|{5,1,2,795200,0}|{5,1,3,17071791,3}}</v>
      </c>
    </row>
    <row r="1147" spans="85:98" x14ac:dyDescent="0.15">
      <c r="CG1147">
        <v>540</v>
      </c>
      <c r="CH1147" t="str">
        <f t="shared" si="156"/>
        <v>{{5,1,1,973813,0}|{5,1,2,1069600,0}|{5,1,3,22962761,3}}</v>
      </c>
      <c r="CL1147" t="str">
        <f t="shared" si="157"/>
        <v>{{5,1,1,973813,0}|{5,1,2,1069600,0}|{5,1,3,22962761,3}}</v>
      </c>
      <c r="CP1147" t="str">
        <f t="shared" si="158"/>
        <v>{{5,1,1,973813,0}|{5,1,2,1069600,0}|{5,1,3,22962761,3}}</v>
      </c>
      <c r="CT1147" t="str">
        <f t="shared" si="159"/>
        <v>{{5,1,1,973813,0}|{5,1,2,1069600,0}|{5,1,3,22962761,3}}</v>
      </c>
    </row>
    <row r="1148" spans="85:98" x14ac:dyDescent="0.15">
      <c r="CG1148">
        <v>541</v>
      </c>
      <c r="CH1148" t="str">
        <f t="shared" si="156"/>
        <v>{{5,1,1,676259,0}|{5,1,2,252000,0}|{5,1,3,5410074,3}}</v>
      </c>
      <c r="CL1148" t="str">
        <f t="shared" si="157"/>
        <v>{{5,1,1,676259,0}|{5,1,2,252000,0}|{5,1,3,5410074,3}}</v>
      </c>
      <c r="CP1148" t="str">
        <f t="shared" si="158"/>
        <v>{{5,1,1,676259,0}|{5,1,2,252000,0}|{5,1,3,5410074,3}}</v>
      </c>
      <c r="CT1148" t="str">
        <f t="shared" si="159"/>
        <v>{{5,1,1,676259,0}|{5,1,2,252000,0}|{5,1,3,5410074,3}}</v>
      </c>
    </row>
    <row r="1149" spans="85:98" x14ac:dyDescent="0.15">
      <c r="CG1149">
        <v>542</v>
      </c>
      <c r="CH1149" t="str">
        <f t="shared" si="156"/>
        <v>{{5,1,1,879137,0}|{5,1,2,252000,0}|{5,1,3,5410074,3}}</v>
      </c>
      <c r="CL1149" t="str">
        <f t="shared" si="157"/>
        <v>{{5,1,1,879137,0}|{5,1,2,252000,0}|{5,1,3,5410074,3}}</v>
      </c>
      <c r="CP1149" t="str">
        <f t="shared" si="158"/>
        <v>{{5,1,1,879137,0}|{5,1,2,252000,0}|{5,1,3,5410074,3}}</v>
      </c>
      <c r="CT1149" t="str">
        <f t="shared" si="159"/>
        <v>{{5,1,1,879137,0}|{5,1,2,252000,0}|{5,1,3,5410074,3}}</v>
      </c>
    </row>
    <row r="1150" spans="85:98" x14ac:dyDescent="0.15">
      <c r="CG1150">
        <v>543</v>
      </c>
      <c r="CH1150" t="str">
        <f t="shared" si="156"/>
        <v>{{5,1,1,2726677,0}|{5,1,2,408240,0}|{5,1,3,8764320,3}}</v>
      </c>
      <c r="CL1150" t="str">
        <f t="shared" si="157"/>
        <v>{{5,1,1,2726677,0}|{5,1,2,408240,0}|{5,1,3,8764320,3}}</v>
      </c>
      <c r="CP1150" t="str">
        <f t="shared" si="158"/>
        <v>{{5,1,1,2726677,0}|{5,1,2,408240,0}|{5,1,3,8764320,3}}</v>
      </c>
      <c r="CT1150" t="str">
        <f t="shared" si="159"/>
        <v>{{5,1,1,2726677,0}|{5,1,2,408240,0}|{5,1,3,8764320,3}}</v>
      </c>
    </row>
    <row r="1151" spans="85:98" x14ac:dyDescent="0.15">
      <c r="CG1151">
        <v>544</v>
      </c>
      <c r="CH1151" t="str">
        <f t="shared" si="156"/>
        <v>{{5,1,1,4364126,0}|{5,1,2,554400,0}|{5,1,3,11902164,3}}</v>
      </c>
      <c r="CL1151" t="str">
        <f t="shared" si="157"/>
        <v>{{5,1,1,4364126,0}|{5,1,2,554400,0}|{5,1,3,11902164,3}}</v>
      </c>
      <c r="CP1151" t="str">
        <f t="shared" si="158"/>
        <v>{{5,1,1,4364126,0}|{5,1,2,554400,0}|{5,1,3,11902164,3}}</v>
      </c>
      <c r="CT1151" t="str">
        <f t="shared" si="159"/>
        <v>{{5,1,1,4364126,0}|{5,1,2,554400,0}|{5,1,3,11902164,3}}</v>
      </c>
    </row>
    <row r="1152" spans="85:98" x14ac:dyDescent="0.15">
      <c r="CG1152">
        <v>545</v>
      </c>
      <c r="CH1152" t="str">
        <f t="shared" si="156"/>
        <v>{{5,1,1,5386029,0}|{5,1,2,3449600,0}|{5,1,3,74057910,3}}</v>
      </c>
      <c r="CL1152" t="str">
        <f t="shared" si="157"/>
        <v>{{5,1,1,5386029,0}|{5,1,2,3449600,0}|{5,1,3,74057910,3}}</v>
      </c>
      <c r="CP1152" t="str">
        <f t="shared" si="158"/>
        <v>{{5,1,1,5386029,0}|{5,1,2,3449600,0}|{5,1,3,74057910,3}}</v>
      </c>
      <c r="CT1152" t="str">
        <f t="shared" si="159"/>
        <v>{{5,1,1,5386029,0}|{5,1,2,3449600,0}|{5,1,3,74057910,3}}</v>
      </c>
    </row>
    <row r="1153" spans="85:98" x14ac:dyDescent="0.15">
      <c r="CG1153">
        <v>546</v>
      </c>
      <c r="CH1153" t="str">
        <f t="shared" si="156"/>
        <v>{{5,1,1,7357701,0}|{5,1,2,3570000,0}|{5,1,3,76642723,3}}</v>
      </c>
      <c r="CL1153" t="str">
        <f t="shared" si="157"/>
        <v>{{5,1,1,7357701,0}|{5,1,2,3570000,0}|{5,1,3,76642723,3}}</v>
      </c>
      <c r="CP1153" t="str">
        <f t="shared" si="158"/>
        <v>{{5,1,1,7357701,0}|{5,1,2,3570000,0}|{5,1,3,76642723,3}}</v>
      </c>
      <c r="CT1153" t="str">
        <f t="shared" si="159"/>
        <v>{{5,1,1,7357701,0}|{5,1,2,3570000,0}|{5,1,3,76642723,3}}</v>
      </c>
    </row>
    <row r="1154" spans="85:98" x14ac:dyDescent="0.15">
      <c r="CG1154">
        <v>547</v>
      </c>
      <c r="CH1154" t="str">
        <f t="shared" si="156"/>
        <v>{{5,1,1,16663029,0}|{5,1,2,22176000,0}|{5,1,3,476086566,3}}</v>
      </c>
      <c r="CL1154" t="str">
        <f t="shared" si="157"/>
        <v>{{5,1,1,16663029,0}|{5,1,2,22176000,0}|{5,1,3,476086566,3}}</v>
      </c>
      <c r="CP1154" t="str">
        <f t="shared" si="158"/>
        <v>{{5,1,1,16663029,0}|{5,1,2,22176000,0}|{5,1,3,476086566,3}}</v>
      </c>
      <c r="CT1154" t="str">
        <f t="shared" si="159"/>
        <v>{{5,1,1,16663029,0}|{5,1,2,22176000,0}|{5,1,3,476086566,3}}</v>
      </c>
    </row>
    <row r="1155" spans="85:98" x14ac:dyDescent="0.15">
      <c r="CG1155">
        <v>548</v>
      </c>
      <c r="CH1155" t="str">
        <f t="shared" si="156"/>
        <v>{{5,1,1,17119880,0}|{5,1,2,24920000,0}|{5,1,3,534996268,3}}</v>
      </c>
      <c r="CL1155" t="str">
        <f t="shared" si="157"/>
        <v>{{5,1,1,17119880,0}|{5,1,2,24920000,0}|{5,1,3,534996268,3}}</v>
      </c>
      <c r="CP1155" t="str">
        <f t="shared" si="158"/>
        <v>{{5,1,1,17119880,0}|{5,1,2,24920000,0}|{5,1,3,534996268,3}}</v>
      </c>
      <c r="CT1155" t="str">
        <f t="shared" si="159"/>
        <v>{{5,1,1,17119880,0}|{5,1,2,24920000,0}|{5,1,3,534996268,3}}</v>
      </c>
    </row>
    <row r="1156" spans="85:98" x14ac:dyDescent="0.15">
      <c r="CG1156">
        <v>549</v>
      </c>
      <c r="CH1156" t="str">
        <f t="shared" si="156"/>
        <v>{{5,1,1,16620951,0}|{5,1,2,27650000,0}|{5,1,3,593605410,3}}</v>
      </c>
      <c r="CL1156" t="str">
        <f t="shared" si="157"/>
        <v>{{5,1,1,16620951,0}|{5,1,2,27650000,0}|{5,1,3,593605410,3}}</v>
      </c>
      <c r="CP1156" t="str">
        <f t="shared" si="158"/>
        <v>{{5,1,1,16620951,0}|{5,1,2,27650000,0}|{5,1,3,593605410,3}}</v>
      </c>
      <c r="CT1156" t="str">
        <f t="shared" si="159"/>
        <v>{{5,1,1,16620951,0}|{5,1,2,27650000,0}|{5,1,3,593605410,3}}</v>
      </c>
    </row>
    <row r="1157" spans="85:98" x14ac:dyDescent="0.15">
      <c r="CG1157">
        <v>550</v>
      </c>
      <c r="CH1157" t="str">
        <f t="shared" si="156"/>
        <v>{{5,1,1,26689701,0}|{5,1,2,31080000,0}|{5,1,3,667242537,3}}</v>
      </c>
      <c r="CL1157" t="str">
        <f t="shared" si="157"/>
        <v>{{5,1,1,26689701,0}|{5,1,2,31080000,0}|{5,1,3,667242537,3}}</v>
      </c>
      <c r="CP1157" t="str">
        <f t="shared" si="158"/>
        <v>{{5,1,1,26689701,0}|{5,1,2,31080000,0}|{5,1,3,667242537,3}}</v>
      </c>
      <c r="CT1157" t="str">
        <f t="shared" si="159"/>
        <v>{{5,1,1,26689701,0}|{5,1,2,31080000,0}|{5,1,3,667242537,3}}</v>
      </c>
    </row>
    <row r="1158" spans="85:98" x14ac:dyDescent="0.15">
      <c r="CG1158">
        <v>551</v>
      </c>
      <c r="CH1158" t="str">
        <f t="shared" si="156"/>
        <v>{{5,1,1,27771716,0}|{5,1,2,29568000,0}|{5,1,3,634782089,3}}</v>
      </c>
      <c r="CL1158" t="str">
        <f t="shared" si="157"/>
        <v>{{5,1,1,27771716,0}|{5,1,2,29568000,0}|{5,1,3,634782089,3}}</v>
      </c>
      <c r="CP1158" t="str">
        <f t="shared" si="158"/>
        <v>{{5,1,1,27771716,0}|{5,1,2,29568000,0}|{5,1,3,634782089,3}}</v>
      </c>
      <c r="CT1158" t="str">
        <f t="shared" si="159"/>
        <v>{{5,1,1,27771716,0}|{5,1,2,29568000,0}|{5,1,3,634782089,3}}</v>
      </c>
    </row>
    <row r="1159" spans="85:98" x14ac:dyDescent="0.15">
      <c r="CG1159">
        <v>552</v>
      </c>
      <c r="CH1159" t="str">
        <f t="shared" si="156"/>
        <v>{{5,1,1,2569785,0}|{5,1,2,598500,0}|{5,1,3,12848926,3}}</v>
      </c>
      <c r="CL1159" t="str">
        <f t="shared" si="157"/>
        <v>{{5,1,1,2569785,0}|{5,1,2,598500,0}|{5,1,3,12848926,3}}</v>
      </c>
      <c r="CP1159" t="str">
        <f t="shared" si="158"/>
        <v>{{5,1,1,2569785,0}|{5,1,2,598500,0}|{5,1,3,12848926,3}}</v>
      </c>
      <c r="CT1159" t="str">
        <f t="shared" si="159"/>
        <v>{{5,1,1,2569785,0}|{5,1,2,598500,0}|{5,1,3,12848926,3}}</v>
      </c>
    </row>
    <row r="1160" spans="85:98" x14ac:dyDescent="0.15">
      <c r="CG1160">
        <v>553</v>
      </c>
      <c r="CH1160" t="str">
        <f t="shared" si="156"/>
        <v>{{5,1,1,2872749,0}|{5,1,2,510300,0}|{5,1,3,10955400,3}}</v>
      </c>
      <c r="CL1160" t="str">
        <f t="shared" si="157"/>
        <v>{{5,1,1,2872749,0}|{5,1,2,510300,0}|{5,1,3,10955400,3}}</v>
      </c>
      <c r="CP1160" t="str">
        <f t="shared" si="158"/>
        <v>{{5,1,1,2872749,0}|{5,1,2,510300,0}|{5,1,3,10955400,3}}</v>
      </c>
      <c r="CT1160" t="str">
        <f t="shared" si="159"/>
        <v>{{5,1,1,2872749,0}|{5,1,2,510300,0}|{5,1,3,10955400,3}}</v>
      </c>
    </row>
    <row r="1161" spans="85:98" x14ac:dyDescent="0.15">
      <c r="CG1161">
        <v>554</v>
      </c>
      <c r="CH1161" t="str">
        <f t="shared" si="156"/>
        <v>{{5,1,1,4681517,0}|{5,1,2,720720,0}|{5,1,3,15472813,3}}</v>
      </c>
      <c r="CL1161" t="str">
        <f t="shared" si="157"/>
        <v>{{5,1,1,4681517,0}|{5,1,2,720720,0}|{5,1,3,15472813,3}}</v>
      </c>
      <c r="CP1161" t="str">
        <f t="shared" si="158"/>
        <v>{{5,1,1,4681517,0}|{5,1,2,720720,0}|{5,1,3,15472813,3}}</v>
      </c>
      <c r="CT1161" t="str">
        <f t="shared" si="159"/>
        <v>{{5,1,1,4681517,0}|{5,1,2,720720,0}|{5,1,3,15472813,3}}</v>
      </c>
    </row>
    <row r="1162" spans="85:98" x14ac:dyDescent="0.15">
      <c r="CG1162">
        <v>555</v>
      </c>
      <c r="CH1162" t="str">
        <f t="shared" si="156"/>
        <v>{{5,1,1,5857307,0}|{5,1,2,4656960,0}|{5,1,3,99978178,3}}</v>
      </c>
      <c r="CL1162" t="str">
        <f t="shared" si="157"/>
        <v>{{5,1,1,5857307,0}|{5,1,2,4656960,0}|{5,1,3,99978178,3}}</v>
      </c>
      <c r="CP1162" t="str">
        <f t="shared" si="158"/>
        <v>{{5,1,1,5857307,0}|{5,1,2,4656960,0}|{5,1,3,99978178,3}}</v>
      </c>
      <c r="CT1162" t="str">
        <f t="shared" si="159"/>
        <v>{{5,1,1,5857307,0}|{5,1,2,4656960,0}|{5,1,3,99978178,3}}</v>
      </c>
    </row>
    <row r="1163" spans="85:98" x14ac:dyDescent="0.15">
      <c r="CG1163">
        <v>556</v>
      </c>
      <c r="CH1163" t="str">
        <f t="shared" si="156"/>
        <v>{{5,1,1,8093471,0}|{5,1,2,4998000,0}|{5,1,3,107299813,3}}</v>
      </c>
      <c r="CL1163" t="str">
        <f t="shared" si="157"/>
        <v>{{5,1,1,8093471,0}|{5,1,2,4998000,0}|{5,1,3,107299813,3}}</v>
      </c>
      <c r="CP1163" t="str">
        <f t="shared" si="158"/>
        <v>{{5,1,1,8093471,0}|{5,1,2,4998000,0}|{5,1,3,107299813,3}}</v>
      </c>
      <c r="CT1163" t="str">
        <f t="shared" si="159"/>
        <v>{{5,1,1,8093471,0}|{5,1,2,4998000,0}|{5,1,3,107299813,3}}</v>
      </c>
    </row>
    <row r="1164" spans="85:98" x14ac:dyDescent="0.15">
      <c r="CG1164">
        <v>557</v>
      </c>
      <c r="CH1164" t="str">
        <f t="shared" si="156"/>
        <v>{{5,1,1,18478109,0}|{5,1,2,32155200,0}|{5,1,3,690325522,3}}</v>
      </c>
      <c r="CL1164" t="str">
        <f t="shared" si="157"/>
        <v>{{5,1,1,18478109,0}|{5,1,2,32155200,0}|{5,1,3,690325522,3}}</v>
      </c>
      <c r="CP1164" t="str">
        <f t="shared" si="158"/>
        <v>{{5,1,1,18478109,0}|{5,1,2,32155200,0}|{5,1,3,690325522,3}}</v>
      </c>
      <c r="CT1164" t="str">
        <f t="shared" si="159"/>
        <v>{{5,1,1,18478109,0}|{5,1,2,32155200,0}|{5,1,3,690325522,3}}</v>
      </c>
    </row>
    <row r="1165" spans="85:98" x14ac:dyDescent="0.15">
      <c r="CG1165">
        <v>558</v>
      </c>
      <c r="CH1165" t="str">
        <f t="shared" si="156"/>
        <v>{{5,1,1,19152866,0}|{5,1,2,37380000,0}|{5,1,3,802494402,3}}</v>
      </c>
      <c r="CL1165" t="str">
        <f t="shared" si="157"/>
        <v>{{5,1,1,19152866,0}|{5,1,2,37380000,0}|{5,1,3,802494402,3}}</v>
      </c>
      <c r="CP1165" t="str">
        <f t="shared" si="158"/>
        <v>{{5,1,1,19152866,0}|{5,1,2,37380000,0}|{5,1,3,802494402,3}}</v>
      </c>
      <c r="CT1165" t="str">
        <f t="shared" si="159"/>
        <v>{{5,1,1,19152866,0}|{5,1,2,37380000,0}|{5,1,3,802494402,3}}</v>
      </c>
    </row>
    <row r="1166" spans="85:98" x14ac:dyDescent="0.15">
      <c r="CG1166">
        <v>559</v>
      </c>
      <c r="CH1166" t="str">
        <f t="shared" si="156"/>
        <v>{{5,1,1,18781675,0}|{5,1,2,42857500,0}|{5,1,3,920088386,3}}</v>
      </c>
      <c r="CL1166" t="str">
        <f t="shared" si="157"/>
        <v>{{5,1,1,18781675,0}|{5,1,2,42857500,0}|{5,1,3,920088386,3}}</v>
      </c>
      <c r="CP1166" t="str">
        <f t="shared" si="158"/>
        <v>{{5,1,1,18781675,0}|{5,1,2,42857500,0}|{5,1,3,920088386,3}}</v>
      </c>
      <c r="CT1166" t="str">
        <f t="shared" si="159"/>
        <v>{{5,1,1,18781675,0}|{5,1,2,42857500,0}|{5,1,3,920088386,3}}</v>
      </c>
    </row>
    <row r="1167" spans="85:98" x14ac:dyDescent="0.15">
      <c r="CG1167">
        <v>560</v>
      </c>
      <c r="CH1167" t="str">
        <f t="shared" si="156"/>
        <v>{{5,1,1,30426259,0}|{5,1,2,49728000,0}|{5,1,3,1067588059,3}}</v>
      </c>
      <c r="CL1167" t="str">
        <f t="shared" si="157"/>
        <v>{{5,1,1,30426259,0}|{5,1,2,49728000,0}|{5,1,3,1067588059,3}}</v>
      </c>
      <c r="CP1167" t="str">
        <f t="shared" si="158"/>
        <v>{{5,1,1,30426259,0}|{5,1,2,49728000,0}|{5,1,3,1067588059,3}}</v>
      </c>
      <c r="CT1167" t="str">
        <f t="shared" si="159"/>
        <v>{{5,1,1,30426259,0}|{5,1,2,49728000,0}|{5,1,3,1067588059,3}}</v>
      </c>
    </row>
    <row r="1168" spans="85:98" x14ac:dyDescent="0.15">
      <c r="CG1168">
        <v>561</v>
      </c>
      <c r="CH1168" t="str">
        <f t="shared" si="156"/>
        <v>{{5,1,1,31937473,0}|{5,1,2,48787200,0}|{5,1,3,1047390447,3}}</v>
      </c>
      <c r="CL1168" t="str">
        <f t="shared" si="157"/>
        <v>{{5,1,1,31937473,0}|{5,1,2,48787200,0}|{5,1,3,1047390447,3}}</v>
      </c>
      <c r="CP1168" t="str">
        <f t="shared" si="158"/>
        <v>{{5,1,1,31937473,0}|{5,1,2,48787200,0}|{5,1,3,1047390447,3}}</v>
      </c>
      <c r="CT1168" t="str">
        <f t="shared" si="159"/>
        <v>{{5,1,1,31937473,0}|{5,1,2,48787200,0}|{5,1,3,1047390447,3}}</v>
      </c>
    </row>
    <row r="1169" spans="85:98" x14ac:dyDescent="0.15">
      <c r="CG1169">
        <v>562</v>
      </c>
      <c r="CH1169" t="str">
        <f t="shared" si="156"/>
        <v>{{5,1,1,3448922,0}|{5,1,2,441000,0}|{5,1,3,9467630,3}}</v>
      </c>
      <c r="CL1169" t="str">
        <f t="shared" si="157"/>
        <v>{{5,1,1,3448922,0}|{5,1,2,441000,0}|{5,1,3,9467630,3}}</v>
      </c>
      <c r="CP1169" t="str">
        <f t="shared" si="158"/>
        <v>{{5,1,1,3448922,0}|{5,1,2,441000,0}|{5,1,3,9467630,3}}</v>
      </c>
      <c r="CT1169" t="str">
        <f t="shared" si="159"/>
        <v>{{5,1,1,3448922,0}|{5,1,2,441000,0}|{5,1,3,9467630,3}}</v>
      </c>
    </row>
    <row r="1170" spans="85:98" x14ac:dyDescent="0.15">
      <c r="CG1170">
        <v>563</v>
      </c>
      <c r="CH1170" t="str">
        <f t="shared" si="156"/>
        <v>{{5,1,1,3895253,0}|{5,1,2,374220,0}|{5,1,3,8033960,3}}</v>
      </c>
      <c r="CL1170" t="str">
        <f t="shared" si="157"/>
        <v>{{5,1,1,3895253,0}|{5,1,2,374220,0}|{5,1,3,8033960,3}}</v>
      </c>
      <c r="CP1170" t="str">
        <f t="shared" si="158"/>
        <v>{{5,1,1,3895253,0}|{5,1,2,374220,0}|{5,1,3,8033960,3}}</v>
      </c>
      <c r="CT1170" t="str">
        <f t="shared" si="159"/>
        <v>{{5,1,1,3895253,0}|{5,1,2,374220,0}|{5,1,3,8033960,3}}</v>
      </c>
    </row>
    <row r="1171" spans="85:98" x14ac:dyDescent="0.15">
      <c r="CG1171">
        <v>564</v>
      </c>
      <c r="CH1171" t="str">
        <f t="shared" si="156"/>
        <v>{{5,1,1,6347820,0}|{5,1,2,535920,0}|{5,1,3,11505425,3}}</v>
      </c>
      <c r="CL1171" t="str">
        <f t="shared" si="157"/>
        <v>{{5,1,1,6347820,0}|{5,1,2,535920,0}|{5,1,3,11505425,3}}</v>
      </c>
      <c r="CP1171" t="str">
        <f t="shared" si="158"/>
        <v>{{5,1,1,6347820,0}|{5,1,2,535920,0}|{5,1,3,11505425,3}}</v>
      </c>
      <c r="CT1171" t="str">
        <f t="shared" si="159"/>
        <v>{{5,1,1,6347820,0}|{5,1,2,535920,0}|{5,1,3,11505425,3}}</v>
      </c>
    </row>
    <row r="1172" spans="85:98" x14ac:dyDescent="0.15">
      <c r="CG1172">
        <v>565</v>
      </c>
      <c r="CH1172" t="str">
        <f t="shared" si="156"/>
        <v>{{5,1,1,7910731,0}|{5,1,2,3488800,0}|{5,1,3,74899477,3}}</v>
      </c>
      <c r="CL1172" t="str">
        <f t="shared" si="157"/>
        <v>{{5,1,1,7910731,0}|{5,1,2,3488800,0}|{5,1,3,74899477,3}}</v>
      </c>
      <c r="CP1172" t="str">
        <f t="shared" si="158"/>
        <v>{{5,1,1,7910731,0}|{5,1,2,3488800,0}|{5,1,3,74899477,3}}</v>
      </c>
      <c r="CT1172" t="str">
        <f t="shared" si="159"/>
        <v>{{5,1,1,7910731,0}|{5,1,2,3488800,0}|{5,1,3,74899477,3}}</v>
      </c>
    </row>
    <row r="1173" spans="85:98" x14ac:dyDescent="0.15">
      <c r="CG1173">
        <v>566</v>
      </c>
      <c r="CH1173" t="str">
        <f t="shared" si="156"/>
        <v>{{5,1,1,10913923,0}|{5,1,2,3748500,0}|{5,1,3,80474860,3}}</v>
      </c>
      <c r="CL1173" t="str">
        <f t="shared" si="157"/>
        <v>{{5,1,1,10913923,0}|{5,1,2,3748500,0}|{5,1,3,80474860,3}}</v>
      </c>
      <c r="CP1173" t="str">
        <f t="shared" si="158"/>
        <v>{{5,1,1,10913923,0}|{5,1,2,3748500,0}|{5,1,3,80474860,3}}</v>
      </c>
      <c r="CT1173" t="str">
        <f t="shared" si="159"/>
        <v>{{5,1,1,10913923,0}|{5,1,2,3748500,0}|{5,1,3,80474860,3}}</v>
      </c>
    </row>
    <row r="1174" spans="85:98" x14ac:dyDescent="0.15">
      <c r="CG1174">
        <v>567</v>
      </c>
      <c r="CH1174" t="str">
        <f t="shared" si="156"/>
        <v>{{5,1,1,24964789,0}|{5,1,2,24116400,0}|{5,1,3,517744141,3}}</v>
      </c>
      <c r="CL1174" t="str">
        <f t="shared" si="157"/>
        <v>{{5,1,1,24964789,0}|{5,1,2,24116400,0}|{5,1,3,517744141,3}}</v>
      </c>
      <c r="CP1174" t="str">
        <f t="shared" si="158"/>
        <v>{{5,1,1,24964789,0}|{5,1,2,24116400,0}|{5,1,3,517744141,3}}</v>
      </c>
      <c r="CT1174" t="str">
        <f t="shared" si="159"/>
        <v>{{5,1,1,24964789,0}|{5,1,2,24116400,0}|{5,1,3,517744141,3}}</v>
      </c>
    </row>
    <row r="1175" spans="85:98" x14ac:dyDescent="0.15">
      <c r="CG1175">
        <v>568</v>
      </c>
      <c r="CH1175" t="str">
        <f t="shared" si="156"/>
        <v>{{5,1,1,25867069,0}|{5,1,2,28035000,0}|{5,1,3,601870802,3}}</v>
      </c>
      <c r="CL1175" t="str">
        <f t="shared" si="157"/>
        <v>{{5,1,1,25867069,0}|{5,1,2,28035000,0}|{5,1,3,601870802,3}}</v>
      </c>
      <c r="CP1175" t="str">
        <f t="shared" si="158"/>
        <v>{{5,1,1,25867069,0}|{5,1,2,28035000,0}|{5,1,3,601870802,3}}</v>
      </c>
      <c r="CT1175" t="str">
        <f t="shared" si="159"/>
        <v>{{5,1,1,25867069,0}|{5,1,2,28035000,0}|{5,1,3,601870802,3}}</v>
      </c>
    </row>
    <row r="1176" spans="85:98" x14ac:dyDescent="0.15">
      <c r="CG1176">
        <v>569</v>
      </c>
      <c r="CH1176" t="str">
        <f t="shared" si="156"/>
        <v>{{5,1,1,25335078,0}|{5,1,2,32140360,0}|{5,1,3,690006928,3}}</v>
      </c>
      <c r="CL1176" t="str">
        <f t="shared" si="157"/>
        <v>{{5,1,1,25335078,0}|{5,1,2,32140360,0}|{5,1,3,690006928,3}}</v>
      </c>
      <c r="CP1176" t="str">
        <f t="shared" si="158"/>
        <v>{{5,1,1,25335078,0}|{5,1,2,32140360,0}|{5,1,3,690006928,3}}</v>
      </c>
      <c r="CT1176" t="str">
        <f t="shared" si="159"/>
        <v>{{5,1,1,25335078,0}|{5,1,2,32140360,0}|{5,1,3,690006928,3}}</v>
      </c>
    </row>
    <row r="1177" spans="85:98" x14ac:dyDescent="0.15">
      <c r="CG1177">
        <v>570</v>
      </c>
      <c r="CH1177" t="str">
        <f t="shared" si="156"/>
        <v>{{5,1,1,41057657,0}|{5,1,2,37296000,0}|{5,1,3,800691044,3}}</v>
      </c>
      <c r="CL1177" t="str">
        <f t="shared" si="157"/>
        <v>{{5,1,1,41057657,0}|{5,1,2,37296000,0}|{5,1,3,800691044,3}}</v>
      </c>
      <c r="CP1177" t="str">
        <f t="shared" si="158"/>
        <v>{{5,1,1,41057657,0}|{5,1,2,37296000,0}|{5,1,3,800691044,3}}</v>
      </c>
      <c r="CT1177" t="str">
        <f t="shared" si="159"/>
        <v>{{5,1,1,41057657,0}|{5,1,2,37296000,0}|{5,1,3,800691044,3}}</v>
      </c>
    </row>
    <row r="1178" spans="85:98" x14ac:dyDescent="0.15">
      <c r="CG1178">
        <v>571</v>
      </c>
      <c r="CH1178" t="str">
        <f t="shared" si="156"/>
        <v>{{5,1,1,43105671,0}|{5,1,2,36590400,0}|{5,1,3,785542835,3}}</v>
      </c>
      <c r="CL1178" t="str">
        <f t="shared" si="157"/>
        <v>{{5,1,1,43105671,0}|{5,1,2,36590400,0}|{5,1,3,785542835,3}}</v>
      </c>
      <c r="CP1178" t="str">
        <f t="shared" si="158"/>
        <v>{{5,1,1,43105671,0}|{5,1,2,36590400,0}|{5,1,3,785542835,3}}</v>
      </c>
      <c r="CT1178" t="str">
        <f t="shared" si="159"/>
        <v>{{5,1,1,43105671,0}|{5,1,2,36590400,0}|{5,1,3,785542835,3}}</v>
      </c>
    </row>
    <row r="1179" spans="85:98" x14ac:dyDescent="0.15">
      <c r="CG1179">
        <v>572</v>
      </c>
      <c r="CH1179" t="str">
        <f t="shared" si="156"/>
        <v>{{5,1,1,64620,0}|{5,1,2,7525,0}|{5,1,3,161550,3}}</v>
      </c>
      <c r="CL1179" t="str">
        <f t="shared" si="157"/>
        <v>{{5,1,1,64620,0}|{5,1,2,7525,0}|{5,1,3,161550,3}}</v>
      </c>
      <c r="CP1179" t="str">
        <f t="shared" si="158"/>
        <v>{{5,1,1,64620,0}|{5,1,2,7525,0}|{5,1,3,161550,3}}</v>
      </c>
      <c r="CT1179" t="str">
        <f t="shared" si="159"/>
        <v>{{5,1,1,64620,0}|{5,1,2,7525,0}|{5,1,3,161550,3}}</v>
      </c>
    </row>
    <row r="1180" spans="85:98" x14ac:dyDescent="0.15">
      <c r="CG1180">
        <v>573</v>
      </c>
      <c r="CH1180" t="str">
        <f t="shared" si="156"/>
        <v>{{5,1,1,336025,0}|{5,1,2,481600,0}|{5,1,3,10339253,3}}</v>
      </c>
      <c r="CL1180" t="str">
        <f t="shared" si="157"/>
        <v>{{5,1,1,336025,0}|{5,1,2,481600,0}|{5,1,3,10339253,3}}</v>
      </c>
      <c r="CP1180" t="str">
        <f t="shared" si="158"/>
        <v>{{5,1,1,336025,0}|{5,1,2,481600,0}|{5,1,3,10339253,3}}</v>
      </c>
      <c r="CT1180" t="str">
        <f t="shared" si="159"/>
        <v>{{5,1,1,336025,0}|{5,1,2,481600,0}|{5,1,3,10339253,3}}</v>
      </c>
    </row>
    <row r="1181" spans="85:98" x14ac:dyDescent="0.15">
      <c r="CG1181">
        <v>574</v>
      </c>
      <c r="CH1181" t="str">
        <f t="shared" si="156"/>
        <v>{{5,1,1,723747,0}|{5,1,2,903000,0}|{5,1,3,19386100,3}}</v>
      </c>
      <c r="CL1181" t="str">
        <f t="shared" si="157"/>
        <v>{{5,1,1,723747,0}|{5,1,2,903000,0}|{5,1,3,19386100,3}}</v>
      </c>
      <c r="CP1181" t="str">
        <f t="shared" si="158"/>
        <v>{{5,1,1,723747,0}|{5,1,2,903000,0}|{5,1,3,19386100,3}}</v>
      </c>
      <c r="CT1181" t="str">
        <f t="shared" si="159"/>
        <v>{{5,1,1,723747,0}|{5,1,2,903000,0}|{5,1,3,19386100,3}}</v>
      </c>
    </row>
    <row r="1182" spans="85:98" x14ac:dyDescent="0.15">
      <c r="CG1182">
        <v>575</v>
      </c>
      <c r="CH1182" t="str">
        <f t="shared" si="156"/>
        <v>{{5,1,1,1072697,0}|{5,1,2,1207010,0}|{5,1,3,25912754,3}}</v>
      </c>
      <c r="CL1182" t="str">
        <f t="shared" si="157"/>
        <v>{{5,1,1,1072697,0}|{5,1,2,1207010,0}|{5,1,3,25912754,3}}</v>
      </c>
      <c r="CP1182" t="str">
        <f t="shared" si="158"/>
        <v>{{5,1,1,1072697,0}|{5,1,2,1207010,0}|{5,1,3,25912754,3}}</v>
      </c>
      <c r="CT1182" t="str">
        <f t="shared" si="159"/>
        <v>{{5,1,1,1072697,0}|{5,1,2,1207010,0}|{5,1,3,25912754,3}}</v>
      </c>
    </row>
    <row r="1183" spans="85:98" x14ac:dyDescent="0.15">
      <c r="CG1183">
        <v>576</v>
      </c>
      <c r="CH1183" t="str">
        <f t="shared" si="156"/>
        <v>{{5,1,1,2028777,0}|{5,1,2,378000,0}|{5,1,3,8115111,3}}</v>
      </c>
      <c r="CL1183" t="str">
        <f t="shared" si="157"/>
        <v>{{5,1,1,2028777,0}|{5,1,2,378000,0}|{5,1,3,8115111,3}}</v>
      </c>
      <c r="CP1183" t="str">
        <f t="shared" si="158"/>
        <v>{{5,1,1,2028777,0}|{5,1,2,378000,0}|{5,1,3,8115111,3}}</v>
      </c>
      <c r="CT1183" t="str">
        <f t="shared" si="159"/>
        <v>{{5,1,1,2028777,0}|{5,1,2,378000,0}|{5,1,3,8115111,3}}</v>
      </c>
    </row>
    <row r="1184" spans="85:98" x14ac:dyDescent="0.15">
      <c r="CG1184">
        <v>577</v>
      </c>
      <c r="CH1184" t="str">
        <f t="shared" si="156"/>
        <v>{{5,1,1,1825899,0}|{5,1,2,378000,0}|{5,1,3,8115111,3}}</v>
      </c>
      <c r="CL1184" t="str">
        <f t="shared" si="157"/>
        <v>{{5,1,1,1825899,0}|{5,1,2,378000,0}|{5,1,3,8115111,3}}</v>
      </c>
      <c r="CP1184" t="str">
        <f t="shared" si="158"/>
        <v>{{5,1,1,1825899,0}|{5,1,2,378000,0}|{5,1,3,8115111,3}}</v>
      </c>
      <c r="CT1184" t="str">
        <f t="shared" si="159"/>
        <v>{{5,1,1,1825899,0}|{5,1,2,378000,0}|{5,1,3,8115111,3}}</v>
      </c>
    </row>
    <row r="1185" spans="85:98" x14ac:dyDescent="0.15">
      <c r="CG1185">
        <v>578</v>
      </c>
      <c r="CH1185" t="str">
        <f t="shared" ref="CH1185:CH1207" si="160">CH584&amp;CI584&amp;CJ584</f>
        <v>{{5,1,1,2726677,0}|{5,1,2,408240,0}|{5,1,3,8764320,3}}</v>
      </c>
      <c r="CL1185" t="str">
        <f t="shared" si="157"/>
        <v>{{5,1,1,2726677,0}|{5,1,2,408240,0}|{5,1,3,8764320,3}}</v>
      </c>
      <c r="CP1185" t="str">
        <f t="shared" si="158"/>
        <v>{{5,1,1,2726677,0}|{5,1,2,408240,0}|{5,1,3,8764320,3}}</v>
      </c>
      <c r="CT1185" t="str">
        <f t="shared" si="159"/>
        <v>{{5,1,1,2726677,0}|{5,1,2,408240,0}|{5,1,3,8764320,3}}</v>
      </c>
    </row>
    <row r="1186" spans="85:98" x14ac:dyDescent="0.15">
      <c r="CG1186">
        <v>579</v>
      </c>
      <c r="CH1186" t="str">
        <f t="shared" si="160"/>
        <v>{{5,1,1,4364126,0}|{5,1,2,554400,0}|{5,1,3,11902164,3}}</v>
      </c>
      <c r="CL1186" t="str">
        <f t="shared" si="157"/>
        <v>{{5,1,1,4364126,0}|{5,1,2,554400,0}|{5,1,3,11902164,3}}</v>
      </c>
      <c r="CP1186" t="str">
        <f t="shared" si="158"/>
        <v>{{5,1,1,4364126,0}|{5,1,2,554400,0}|{5,1,3,11902164,3}}</v>
      </c>
      <c r="CT1186" t="str">
        <f t="shared" si="159"/>
        <v>{{5,1,1,4364126,0}|{5,1,2,554400,0}|{5,1,3,11902164,3}}</v>
      </c>
    </row>
    <row r="1187" spans="85:98" x14ac:dyDescent="0.15">
      <c r="CG1187">
        <v>580</v>
      </c>
      <c r="CH1187" t="str">
        <f t="shared" si="160"/>
        <v>{{5,1,1,5386029,0}|{5,1,2,3449600,0}|{5,1,3,74057910,3}}</v>
      </c>
      <c r="CL1187" t="str">
        <f t="shared" si="157"/>
        <v>{{5,1,1,5386029,0}|{5,1,2,3449600,0}|{5,1,3,74057910,3}}</v>
      </c>
      <c r="CP1187" t="str">
        <f t="shared" si="158"/>
        <v>{{5,1,1,5386029,0}|{5,1,2,3449600,0}|{5,1,3,74057910,3}}</v>
      </c>
      <c r="CT1187" t="str">
        <f t="shared" si="159"/>
        <v>{{5,1,1,5386029,0}|{5,1,2,3449600,0}|{5,1,3,74057910,3}}</v>
      </c>
    </row>
    <row r="1188" spans="85:98" x14ac:dyDescent="0.15">
      <c r="CG1188">
        <v>581</v>
      </c>
      <c r="CH1188" t="str">
        <f t="shared" si="160"/>
        <v>{{5,1,1,7357701,0}|{5,1,2,3570000,0}|{5,1,3,76642723,3}}</v>
      </c>
      <c r="CL1188" t="str">
        <f t="shared" si="157"/>
        <v>{{5,1,1,7357701,0}|{5,1,2,3570000,0}|{5,1,3,76642723,3}}</v>
      </c>
      <c r="CP1188" t="str">
        <f t="shared" si="158"/>
        <v>{{5,1,1,7357701,0}|{5,1,2,3570000,0}|{5,1,3,76642723,3}}</v>
      </c>
      <c r="CT1188" t="str">
        <f t="shared" si="159"/>
        <v>{{5,1,1,7357701,0}|{5,1,2,3570000,0}|{5,1,3,76642723,3}}</v>
      </c>
    </row>
    <row r="1189" spans="85:98" x14ac:dyDescent="0.15">
      <c r="CG1189">
        <v>582</v>
      </c>
      <c r="CH1189" t="str">
        <f t="shared" si="160"/>
        <v>{{5,1,1,16663029,0}|{5,1,2,22176000,0}|{5,1,3,476086566,3}}</v>
      </c>
      <c r="CL1189" t="str">
        <f t="shared" si="157"/>
        <v>{{5,1,1,16663029,0}|{5,1,2,22176000,0}|{5,1,3,476086566,3}}</v>
      </c>
      <c r="CP1189" t="str">
        <f t="shared" si="158"/>
        <v>{{5,1,1,16663029,0}|{5,1,2,22176000,0}|{5,1,3,476086566,3}}</v>
      </c>
      <c r="CT1189" t="str">
        <f t="shared" si="159"/>
        <v>{{5,1,1,16663029,0}|{5,1,2,22176000,0}|{5,1,3,476086566,3}}</v>
      </c>
    </row>
    <row r="1190" spans="85:98" x14ac:dyDescent="0.15">
      <c r="CG1190">
        <v>583</v>
      </c>
      <c r="CH1190" t="str">
        <f t="shared" si="160"/>
        <v>{{5,1,1,17119880,0}|{5,1,2,24920000,0}|{5,1,3,534996268,3}}</v>
      </c>
      <c r="CL1190" t="str">
        <f t="shared" si="157"/>
        <v>{{5,1,1,17119880,0}|{5,1,2,24920000,0}|{5,1,3,534996268,3}}</v>
      </c>
      <c r="CP1190" t="str">
        <f t="shared" si="158"/>
        <v>{{5,1,1,17119880,0}|{5,1,2,24920000,0}|{5,1,3,534996268,3}}</v>
      </c>
      <c r="CT1190" t="str">
        <f t="shared" si="159"/>
        <v>{{5,1,1,17119880,0}|{5,1,2,24920000,0}|{5,1,3,534996268,3}}</v>
      </c>
    </row>
    <row r="1191" spans="85:98" x14ac:dyDescent="0.15">
      <c r="CG1191">
        <v>584</v>
      </c>
      <c r="CH1191" t="str">
        <f t="shared" si="160"/>
        <v>{{5,1,1,16620951,0}|{5,1,2,27650000,0}|{5,1,3,593605410,3}}</v>
      </c>
      <c r="CL1191" t="str">
        <f t="shared" si="157"/>
        <v>{{5,1,1,16620951,0}|{5,1,2,27650000,0}|{5,1,3,593605410,3}}</v>
      </c>
      <c r="CP1191" t="str">
        <f t="shared" si="158"/>
        <v>{{5,1,1,16620951,0}|{5,1,2,27650000,0}|{5,1,3,593605410,3}}</v>
      </c>
      <c r="CT1191" t="str">
        <f t="shared" si="159"/>
        <v>{{5,1,1,16620951,0}|{5,1,2,27650000,0}|{5,1,3,593605410,3}}</v>
      </c>
    </row>
    <row r="1192" spans="85:98" x14ac:dyDescent="0.15">
      <c r="CG1192">
        <v>585</v>
      </c>
      <c r="CH1192" t="str">
        <f t="shared" si="160"/>
        <v>{{5,1,1,26689701,0}|{5,1,2,31080000,0}|{5,1,3,667242537,3}}</v>
      </c>
      <c r="CL1192" t="str">
        <f t="shared" si="157"/>
        <v>{{5,1,1,26689701,0}|{5,1,2,31080000,0}|{5,1,3,667242537,3}}</v>
      </c>
      <c r="CP1192" t="str">
        <f t="shared" si="158"/>
        <v>{{5,1,1,26689701,0}|{5,1,2,31080000,0}|{5,1,3,667242537,3}}</v>
      </c>
      <c r="CT1192" t="str">
        <f t="shared" si="159"/>
        <v>{{5,1,1,26689701,0}|{5,1,2,31080000,0}|{5,1,3,667242537,3}}</v>
      </c>
    </row>
    <row r="1193" spans="85:98" x14ac:dyDescent="0.15">
      <c r="CG1193">
        <v>586</v>
      </c>
      <c r="CH1193" t="str">
        <f t="shared" si="160"/>
        <v>{{5,1,1,27771716,0}|{5,1,2,29568000,0}|{5,1,3,634782089,3}}</v>
      </c>
      <c r="CL1193" t="str">
        <f t="shared" si="157"/>
        <v>{{5,1,1,27771716,0}|{5,1,2,29568000,0}|{5,1,3,634782089,3}}</v>
      </c>
      <c r="CP1193" t="str">
        <f t="shared" si="158"/>
        <v>{{5,1,1,27771716,0}|{5,1,2,29568000,0}|{5,1,3,634782089,3}}</v>
      </c>
      <c r="CT1193" t="str">
        <f t="shared" si="159"/>
        <v>{{5,1,1,27771716,0}|{5,1,2,29568000,0}|{5,1,3,634782089,3}}</v>
      </c>
    </row>
    <row r="1194" spans="85:98" x14ac:dyDescent="0.15">
      <c r="CG1194">
        <v>587</v>
      </c>
      <c r="CH1194" t="str">
        <f t="shared" si="160"/>
        <v>{{5,1,1,2569785,0}|{5,1,2,598500,0}|{5,1,3,12848926,3}}</v>
      </c>
      <c r="CL1194" t="str">
        <f t="shared" si="157"/>
        <v>{{5,1,1,2569785,0}|{5,1,2,598500,0}|{5,1,3,12848926,3}}</v>
      </c>
      <c r="CP1194" t="str">
        <f t="shared" si="158"/>
        <v>{{5,1,1,2569785,0}|{5,1,2,598500,0}|{5,1,3,12848926,3}}</v>
      </c>
      <c r="CT1194" t="str">
        <f t="shared" si="159"/>
        <v>{{5,1,1,2569785,0}|{5,1,2,598500,0}|{5,1,3,12848926,3}}</v>
      </c>
    </row>
    <row r="1195" spans="85:98" x14ac:dyDescent="0.15">
      <c r="CG1195">
        <v>588</v>
      </c>
      <c r="CH1195" t="str">
        <f t="shared" si="160"/>
        <v>{{5,1,1,2872749,0}|{5,1,2,510300,0}|{5,1,3,10955400,3}}</v>
      </c>
      <c r="CL1195" t="str">
        <f t="shared" si="157"/>
        <v>{{5,1,1,2872749,0}|{5,1,2,510300,0}|{5,1,3,10955400,3}}</v>
      </c>
      <c r="CP1195" t="str">
        <f t="shared" si="158"/>
        <v>{{5,1,1,2872749,0}|{5,1,2,510300,0}|{5,1,3,10955400,3}}</v>
      </c>
      <c r="CT1195" t="str">
        <f t="shared" si="159"/>
        <v>{{5,1,1,2872749,0}|{5,1,2,510300,0}|{5,1,3,10955400,3}}</v>
      </c>
    </row>
    <row r="1196" spans="85:98" x14ac:dyDescent="0.15">
      <c r="CG1196">
        <v>589</v>
      </c>
      <c r="CH1196" t="str">
        <f t="shared" si="160"/>
        <v>{{5,1,1,4681517,0}|{5,1,2,720720,0}|{5,1,3,15472813,3}}</v>
      </c>
      <c r="CL1196" t="str">
        <f t="shared" si="157"/>
        <v>{{5,1,1,4681517,0}|{5,1,2,720720,0}|{5,1,3,15472813,3}}</v>
      </c>
      <c r="CP1196" t="str">
        <f t="shared" si="158"/>
        <v>{{5,1,1,4681517,0}|{5,1,2,720720,0}|{5,1,3,15472813,3}}</v>
      </c>
      <c r="CT1196" t="str">
        <f t="shared" si="159"/>
        <v>{{5,1,1,4681517,0}|{5,1,2,720720,0}|{5,1,3,15472813,3}}</v>
      </c>
    </row>
    <row r="1197" spans="85:98" x14ac:dyDescent="0.15">
      <c r="CG1197">
        <v>590</v>
      </c>
      <c r="CH1197" t="str">
        <f t="shared" si="160"/>
        <v>{{5,1,1,5857307,0}|{5,1,2,4656960,0}|{5,1,3,99978178,3}}</v>
      </c>
      <c r="CL1197" t="str">
        <f t="shared" si="157"/>
        <v>{{5,1,1,5857307,0}|{5,1,2,4656960,0}|{5,1,3,99978178,3}}</v>
      </c>
      <c r="CP1197" t="str">
        <f t="shared" si="158"/>
        <v>{{5,1,1,5857307,0}|{5,1,2,4656960,0}|{5,1,3,99978178,3}}</v>
      </c>
      <c r="CT1197" t="str">
        <f t="shared" si="159"/>
        <v>{{5,1,1,5857307,0}|{5,1,2,4656960,0}|{5,1,3,99978178,3}}</v>
      </c>
    </row>
    <row r="1198" spans="85:98" x14ac:dyDescent="0.15">
      <c r="CG1198">
        <v>591</v>
      </c>
      <c r="CH1198" t="str">
        <f t="shared" si="160"/>
        <v>{{5,1,1,8093471,0}|{5,1,2,4998000,0}|{5,1,3,107299813,3}}</v>
      </c>
      <c r="CL1198" t="str">
        <f t="shared" si="157"/>
        <v>{{5,1,1,8093471,0}|{5,1,2,4998000,0}|{5,1,3,107299813,3}}</v>
      </c>
      <c r="CP1198" t="str">
        <f t="shared" si="158"/>
        <v>{{5,1,1,8093471,0}|{5,1,2,4998000,0}|{5,1,3,107299813,3}}</v>
      </c>
      <c r="CT1198" t="str">
        <f t="shared" si="159"/>
        <v>{{5,1,1,8093471,0}|{5,1,2,4998000,0}|{5,1,3,107299813,3}}</v>
      </c>
    </row>
    <row r="1199" spans="85:98" x14ac:dyDescent="0.15">
      <c r="CG1199">
        <v>592</v>
      </c>
      <c r="CH1199" t="str">
        <f t="shared" si="160"/>
        <v>{{5,1,1,18478109,0}|{5,1,2,32155200,0}|{5,1,3,690325522,3}}</v>
      </c>
      <c r="CL1199" t="str">
        <f t="shared" si="157"/>
        <v>{{5,1,1,18478109,0}|{5,1,2,32155200,0}|{5,1,3,690325522,3}}</v>
      </c>
      <c r="CP1199" t="str">
        <f t="shared" si="158"/>
        <v>{{5,1,1,18478109,0}|{5,1,2,32155200,0}|{5,1,3,690325522,3}}</v>
      </c>
      <c r="CT1199" t="str">
        <f t="shared" si="159"/>
        <v>{{5,1,1,18478109,0}|{5,1,2,32155200,0}|{5,1,3,690325522,3}}</v>
      </c>
    </row>
    <row r="1200" spans="85:98" x14ac:dyDescent="0.15">
      <c r="CG1200">
        <v>593</v>
      </c>
      <c r="CH1200" t="str">
        <f t="shared" si="160"/>
        <v>{{5,1,1,19152866,0}|{5,1,2,37380000,0}|{5,1,3,802494402,3}}</v>
      </c>
      <c r="CL1200" t="str">
        <f t="shared" ref="CL1200:CL1207" si="161">CL599&amp;CM599&amp;CN599</f>
        <v>{{5,1,1,19152866,0}|{5,1,2,37380000,0}|{5,1,3,802494402,3}}</v>
      </c>
      <c r="CP1200" t="str">
        <f t="shared" ref="CP1200:CP1207" si="162">CP599&amp;CQ599&amp;CR599</f>
        <v>{{5,1,1,19152866,0}|{5,1,2,37380000,0}|{5,1,3,802494402,3}}</v>
      </c>
      <c r="CT1200" t="str">
        <f t="shared" ref="CT1200:CT1207" si="163">CT599&amp;CU599&amp;CV599</f>
        <v>{{5,1,1,19152866,0}|{5,1,2,37380000,0}|{5,1,3,802494402,3}}</v>
      </c>
    </row>
    <row r="1201" spans="85:98" x14ac:dyDescent="0.15">
      <c r="CG1201">
        <v>594</v>
      </c>
      <c r="CH1201" t="str">
        <f t="shared" si="160"/>
        <v>{{5,1,1,18781675,0}|{5,1,2,42857500,0}|{5,1,3,920088386,3}}</v>
      </c>
      <c r="CL1201" t="str">
        <f t="shared" si="161"/>
        <v>{{5,1,1,18781675,0}|{5,1,2,42857500,0}|{5,1,3,920088386,3}}</v>
      </c>
      <c r="CP1201" t="str">
        <f t="shared" si="162"/>
        <v>{{5,1,1,18781675,0}|{5,1,2,42857500,0}|{5,1,3,920088386,3}}</v>
      </c>
      <c r="CT1201" t="str">
        <f t="shared" si="163"/>
        <v>{{5,1,1,18781675,0}|{5,1,2,42857500,0}|{5,1,3,920088386,3}}</v>
      </c>
    </row>
    <row r="1202" spans="85:98" x14ac:dyDescent="0.15">
      <c r="CG1202">
        <v>595</v>
      </c>
      <c r="CH1202" t="str">
        <f t="shared" si="160"/>
        <v>{{5,1,1,30426259,0}|{5,1,2,49728000,0}|{5,1,3,1067588059,3}}</v>
      </c>
      <c r="CL1202" t="str">
        <f t="shared" si="161"/>
        <v>{{5,1,1,30426259,0}|{5,1,2,49728000,0}|{5,1,3,1067588059,3}}</v>
      </c>
      <c r="CP1202" t="str">
        <f t="shared" si="162"/>
        <v>{{5,1,1,30426259,0}|{5,1,2,49728000,0}|{5,1,3,1067588059,3}}</v>
      </c>
      <c r="CT1202" t="str">
        <f t="shared" si="163"/>
        <v>{{5,1,1,30426259,0}|{5,1,2,49728000,0}|{5,1,3,1067588059,3}}</v>
      </c>
    </row>
    <row r="1203" spans="85:98" x14ac:dyDescent="0.15">
      <c r="CG1203">
        <v>596</v>
      </c>
      <c r="CH1203" t="str">
        <f t="shared" si="160"/>
        <v>{{5,1,1,41357,0}|{5,1,2,6020,0}|{5,1,3,129240,3}}</v>
      </c>
      <c r="CL1203" t="str">
        <f t="shared" si="161"/>
        <v>{{5,1,1,41357,0}|{5,1,2,6020,0}|{5,1,3,129240,3}}</v>
      </c>
      <c r="CP1203" t="str">
        <f t="shared" si="162"/>
        <v>{{5,1,1,41357,0}|{5,1,2,6020,0}|{5,1,3,129240,3}}</v>
      </c>
      <c r="CT1203" t="str">
        <f t="shared" si="163"/>
        <v>{{5,1,1,41357,0}|{5,1,2,6020,0}|{5,1,3,129240,3}}</v>
      </c>
    </row>
    <row r="1204" spans="85:98" x14ac:dyDescent="0.15">
      <c r="CG1204">
        <v>597</v>
      </c>
      <c r="CH1204" t="str">
        <f t="shared" si="160"/>
        <v>{{5,1,1,336025,0}|{5,1,2,481600,0}|{5,1,3,10339253,3}}</v>
      </c>
      <c r="CL1204" t="str">
        <f t="shared" si="161"/>
        <v>{{5,1,1,336025,0}|{5,1,2,481600,0}|{5,1,3,10339253,3}}</v>
      </c>
      <c r="CP1204" t="str">
        <f t="shared" si="162"/>
        <v>{{5,1,1,336025,0}|{5,1,2,481600,0}|{5,1,3,10339253,3}}</v>
      </c>
      <c r="CT1204" t="str">
        <f t="shared" si="163"/>
        <v>{{5,1,1,336025,0}|{5,1,2,481600,0}|{5,1,3,10339253,3}}</v>
      </c>
    </row>
    <row r="1205" spans="85:98" x14ac:dyDescent="0.15">
      <c r="CG1205">
        <v>598</v>
      </c>
      <c r="CH1205" t="str">
        <f t="shared" si="160"/>
        <v>{{5,1,1,400646,0}|{5,1,2,544810,0}|{5,1,3,11696280,3}}</v>
      </c>
      <c r="CL1205" t="str">
        <f t="shared" si="161"/>
        <v>{{5,1,1,400646,0}|{5,1,2,544810,0}|{5,1,3,11696280,3}}</v>
      </c>
      <c r="CP1205" t="str">
        <f t="shared" si="162"/>
        <v>{{5,1,1,400646,0}|{5,1,2,544810,0}|{5,1,3,11696280,3}}</v>
      </c>
      <c r="CT1205" t="str">
        <f t="shared" si="163"/>
        <v>{{5,1,1,400646,0}|{5,1,2,544810,0}|{5,1,3,11696280,3}}</v>
      </c>
    </row>
    <row r="1206" spans="85:98" x14ac:dyDescent="0.15">
      <c r="CG1206">
        <v>599</v>
      </c>
      <c r="CH1206" t="str">
        <f t="shared" si="160"/>
        <v>{{5,1,1,659127,0}|{5,1,2,854840,0}|{5,1,3,18352175,3}}</v>
      </c>
      <c r="CL1206" t="str">
        <f t="shared" si="161"/>
        <v>{{5,1,1,659127,0}|{5,1,2,854840,0}|{5,1,3,18352175,3}}</v>
      </c>
      <c r="CP1206" t="str">
        <f t="shared" si="162"/>
        <v>{{5,1,1,659127,0}|{5,1,2,854840,0}|{5,1,3,18352175,3}}</v>
      </c>
      <c r="CT1206" t="str">
        <f t="shared" si="163"/>
        <v>{{5,1,1,659127,0}|{5,1,2,854840,0}|{5,1,3,18352175,3}}</v>
      </c>
    </row>
    <row r="1207" spans="85:98" x14ac:dyDescent="0.15">
      <c r="CG1207">
        <v>600</v>
      </c>
      <c r="CH1207" t="str">
        <f t="shared" si="160"/>
        <v>{{5,1,1,1046849,0}|{5,1,2,1149820,0}|{5,1,3,24684968,3}}</v>
      </c>
      <c r="CL1207" t="str">
        <f t="shared" si="161"/>
        <v>{{5,1,1,1046849,0}|{5,1,2,1149820,0}|{5,1,3,24684968,3}}</v>
      </c>
      <c r="CP1207" t="str">
        <f t="shared" si="162"/>
        <v>{{5,1,1,1046849,0}|{5,1,2,1149820,0}|{5,1,3,24684968,3}}</v>
      </c>
      <c r="CT1207" t="str">
        <f t="shared" si="163"/>
        <v>{{5,1,1,1046849,0}|{5,1,2,1149820,0}|{5,1,3,24684968,3}}</v>
      </c>
    </row>
  </sheetData>
  <phoneticPr fontId="2" type="noConversion"/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49139CB-05AD-45A3-AFCC-D14AF179F40F}">
  <dimension ref="H3:K603"/>
  <sheetViews>
    <sheetView workbookViewId="0">
      <selection activeCell="K4" sqref="K4:K603"/>
    </sheetView>
  </sheetViews>
  <sheetFormatPr defaultRowHeight="13.5" x14ac:dyDescent="0.15"/>
  <cols>
    <col min="10" max="10" width="23.875" bestFit="1" customWidth="1"/>
  </cols>
  <sheetData>
    <row r="3" spans="8:11" x14ac:dyDescent="0.15">
      <c r="H3" s="50" t="s">
        <v>1182</v>
      </c>
      <c r="I3" s="51" t="s">
        <v>1183</v>
      </c>
      <c r="J3" s="52" t="s">
        <v>1184</v>
      </c>
    </row>
    <row r="4" spans="8:11" x14ac:dyDescent="0.15">
      <c r="H4" s="53">
        <v>1</v>
      </c>
      <c r="I4" s="54">
        <v>50</v>
      </c>
      <c r="J4" s="55" t="s">
        <v>21</v>
      </c>
      <c r="K4">
        <f>_xlfn.XLOOKUP(H4,Sheet4!$I$4:$I$43,Sheet4!$K$4:$K$43,I4)</f>
        <v>10</v>
      </c>
    </row>
    <row r="5" spans="8:11" x14ac:dyDescent="0.15">
      <c r="H5" s="56">
        <v>2</v>
      </c>
      <c r="I5" s="57">
        <v>50</v>
      </c>
      <c r="J5" s="58" t="s">
        <v>22</v>
      </c>
      <c r="K5">
        <f>_xlfn.XLOOKUP(H5,Sheet4!$I$4:$I$43,Sheet4!$K$4:$K$43,I5)</f>
        <v>10</v>
      </c>
    </row>
    <row r="6" spans="8:11" x14ac:dyDescent="0.15">
      <c r="H6" s="53">
        <v>3</v>
      </c>
      <c r="I6" s="54">
        <v>50</v>
      </c>
      <c r="J6" s="55" t="s">
        <v>23</v>
      </c>
      <c r="K6">
        <f>_xlfn.XLOOKUP(H6,Sheet4!$I$4:$I$43,Sheet4!$K$4:$K$43,I6)</f>
        <v>50</v>
      </c>
    </row>
    <row r="7" spans="8:11" x14ac:dyDescent="0.15">
      <c r="H7" s="56">
        <v>4</v>
      </c>
      <c r="I7" s="57">
        <v>50</v>
      </c>
      <c r="J7" s="58" t="s">
        <v>24</v>
      </c>
      <c r="K7">
        <f>_xlfn.XLOOKUP(H7,Sheet4!$I$4:$I$43,Sheet4!$K$4:$K$43,I7)</f>
        <v>50</v>
      </c>
    </row>
    <row r="8" spans="8:11" x14ac:dyDescent="0.15">
      <c r="H8" s="53">
        <v>5</v>
      </c>
      <c r="I8" s="54">
        <v>40</v>
      </c>
      <c r="J8" s="55" t="s">
        <v>25</v>
      </c>
      <c r="K8">
        <f>_xlfn.XLOOKUP(H8,Sheet4!$I$4:$I$43,Sheet4!$K$4:$K$43,I8)</f>
        <v>40</v>
      </c>
    </row>
    <row r="9" spans="8:11" x14ac:dyDescent="0.15">
      <c r="H9" s="56">
        <v>6</v>
      </c>
      <c r="I9" s="57">
        <v>40</v>
      </c>
      <c r="J9" s="58" t="s">
        <v>26</v>
      </c>
      <c r="K9">
        <f>_xlfn.XLOOKUP(H9,Sheet4!$I$4:$I$43,Sheet4!$K$4:$K$43,I9)</f>
        <v>40</v>
      </c>
    </row>
    <row r="10" spans="8:11" x14ac:dyDescent="0.15">
      <c r="H10" s="53">
        <v>7</v>
      </c>
      <c r="I10" s="54">
        <v>40</v>
      </c>
      <c r="J10" s="55" t="s">
        <v>27</v>
      </c>
      <c r="K10">
        <f>_xlfn.XLOOKUP(H10,Sheet4!$I$4:$I$43,Sheet4!$K$4:$K$43,I10)</f>
        <v>40</v>
      </c>
    </row>
    <row r="11" spans="8:11" x14ac:dyDescent="0.15">
      <c r="H11" s="56">
        <v>8</v>
      </c>
      <c r="I11" s="57">
        <v>40</v>
      </c>
      <c r="J11" s="58" t="s">
        <v>28</v>
      </c>
      <c r="K11">
        <f>_xlfn.XLOOKUP(H11,Sheet4!$I$4:$I$43,Sheet4!$K$4:$K$43,I11)</f>
        <v>40</v>
      </c>
    </row>
    <row r="12" spans="8:11" x14ac:dyDescent="0.15">
      <c r="H12" s="53">
        <v>9</v>
      </c>
      <c r="I12" s="54">
        <v>40</v>
      </c>
      <c r="J12" s="55" t="s">
        <v>29</v>
      </c>
      <c r="K12">
        <f>_xlfn.XLOOKUP(H12,Sheet4!$I$4:$I$43,Sheet4!$K$4:$K$43,I12)</f>
        <v>40</v>
      </c>
    </row>
    <row r="13" spans="8:11" x14ac:dyDescent="0.15">
      <c r="H13" s="56">
        <v>10</v>
      </c>
      <c r="I13" s="57">
        <v>40</v>
      </c>
      <c r="J13" s="58" t="s">
        <v>30</v>
      </c>
      <c r="K13">
        <f>_xlfn.XLOOKUP(H13,Sheet4!$I$4:$I$43,Sheet4!$K$4:$K$43,I13)</f>
        <v>40</v>
      </c>
    </row>
    <row r="14" spans="8:11" x14ac:dyDescent="0.15">
      <c r="H14" s="53">
        <v>11</v>
      </c>
      <c r="I14" s="54">
        <v>40</v>
      </c>
      <c r="J14" s="55" t="s">
        <v>31</v>
      </c>
      <c r="K14">
        <f>_xlfn.XLOOKUP(H14,Sheet4!$I$4:$I$43,Sheet4!$K$4:$K$43,I14)</f>
        <v>40</v>
      </c>
    </row>
    <row r="15" spans="8:11" x14ac:dyDescent="0.15">
      <c r="H15" s="56">
        <v>12</v>
      </c>
      <c r="I15" s="57">
        <v>50</v>
      </c>
      <c r="J15" s="58" t="s">
        <v>32</v>
      </c>
      <c r="K15">
        <f>_xlfn.XLOOKUP(H15,Sheet4!$I$4:$I$43,Sheet4!$K$4:$K$43,I15)</f>
        <v>10</v>
      </c>
    </row>
    <row r="16" spans="8:11" x14ac:dyDescent="0.15">
      <c r="H16" s="53">
        <v>13</v>
      </c>
      <c r="I16" s="54">
        <v>50</v>
      </c>
      <c r="J16" s="55" t="s">
        <v>33</v>
      </c>
      <c r="K16">
        <f>_xlfn.XLOOKUP(H16,Sheet4!$I$4:$I$43,Sheet4!$K$4:$K$43,I16)</f>
        <v>50</v>
      </c>
    </row>
    <row r="17" spans="8:11" x14ac:dyDescent="0.15">
      <c r="H17" s="56">
        <v>14</v>
      </c>
      <c r="I17" s="57">
        <v>50</v>
      </c>
      <c r="J17" s="58" t="s">
        <v>34</v>
      </c>
      <c r="K17">
        <f>_xlfn.XLOOKUP(H17,Sheet4!$I$4:$I$43,Sheet4!$K$4:$K$43,I17)</f>
        <v>50</v>
      </c>
    </row>
    <row r="18" spans="8:11" x14ac:dyDescent="0.15">
      <c r="H18" s="53">
        <v>15</v>
      </c>
      <c r="I18" s="54">
        <v>40</v>
      </c>
      <c r="J18" s="55" t="s">
        <v>35</v>
      </c>
      <c r="K18">
        <f>_xlfn.XLOOKUP(H18,Sheet4!$I$4:$I$43,Sheet4!$K$4:$K$43,I18)</f>
        <v>40</v>
      </c>
    </row>
    <row r="19" spans="8:11" x14ac:dyDescent="0.15">
      <c r="H19" s="56">
        <v>16</v>
      </c>
      <c r="I19" s="57">
        <v>40</v>
      </c>
      <c r="J19" s="58" t="s">
        <v>36</v>
      </c>
      <c r="K19">
        <f>_xlfn.XLOOKUP(H19,Sheet4!$I$4:$I$43,Sheet4!$K$4:$K$43,I19)</f>
        <v>40</v>
      </c>
    </row>
    <row r="20" spans="8:11" x14ac:dyDescent="0.15">
      <c r="H20" s="53">
        <v>17</v>
      </c>
      <c r="I20" s="54">
        <v>40</v>
      </c>
      <c r="J20" s="55" t="s">
        <v>37</v>
      </c>
      <c r="K20">
        <f>_xlfn.XLOOKUP(H20,Sheet4!$I$4:$I$43,Sheet4!$K$4:$K$43,I20)</f>
        <v>40</v>
      </c>
    </row>
    <row r="21" spans="8:11" x14ac:dyDescent="0.15">
      <c r="H21" s="56">
        <v>18</v>
      </c>
      <c r="I21" s="57">
        <v>40</v>
      </c>
      <c r="J21" s="58" t="s">
        <v>38</v>
      </c>
      <c r="K21">
        <f>_xlfn.XLOOKUP(H21,Sheet4!$I$4:$I$43,Sheet4!$K$4:$K$43,I21)</f>
        <v>40</v>
      </c>
    </row>
    <row r="22" spans="8:11" x14ac:dyDescent="0.15">
      <c r="H22" s="53">
        <v>19</v>
      </c>
      <c r="I22" s="54">
        <v>40</v>
      </c>
      <c r="J22" s="55" t="s">
        <v>39</v>
      </c>
      <c r="K22">
        <f>_xlfn.XLOOKUP(H22,Sheet4!$I$4:$I$43,Sheet4!$K$4:$K$43,I22)</f>
        <v>40</v>
      </c>
    </row>
    <row r="23" spans="8:11" x14ac:dyDescent="0.15">
      <c r="H23" s="56">
        <v>20</v>
      </c>
      <c r="I23" s="57">
        <v>40</v>
      </c>
      <c r="J23" s="58" t="s">
        <v>40</v>
      </c>
      <c r="K23">
        <f>_xlfn.XLOOKUP(H23,Sheet4!$I$4:$I$43,Sheet4!$K$4:$K$43,I23)</f>
        <v>40</v>
      </c>
    </row>
    <row r="24" spans="8:11" x14ac:dyDescent="0.15">
      <c r="H24" s="53">
        <v>21</v>
      </c>
      <c r="I24" s="54">
        <v>40</v>
      </c>
      <c r="J24" s="55" t="s">
        <v>41</v>
      </c>
      <c r="K24">
        <f>_xlfn.XLOOKUP(H24,Sheet4!$I$4:$I$43,Sheet4!$K$4:$K$43,I24)</f>
        <v>40</v>
      </c>
    </row>
    <row r="25" spans="8:11" x14ac:dyDescent="0.15">
      <c r="H25" s="56">
        <v>22</v>
      </c>
      <c r="I25" s="57">
        <v>50</v>
      </c>
      <c r="J25" s="58" t="s">
        <v>42</v>
      </c>
      <c r="K25">
        <f>_xlfn.XLOOKUP(H25,Sheet4!$I$4:$I$43,Sheet4!$K$4:$K$43,I25)</f>
        <v>10</v>
      </c>
    </row>
    <row r="26" spans="8:11" x14ac:dyDescent="0.15">
      <c r="H26" s="53">
        <v>23</v>
      </c>
      <c r="I26" s="54">
        <v>50</v>
      </c>
      <c r="J26" s="55" t="s">
        <v>43</v>
      </c>
      <c r="K26">
        <f>_xlfn.XLOOKUP(H26,Sheet4!$I$4:$I$43,Sheet4!$K$4:$K$43,I26)</f>
        <v>50</v>
      </c>
    </row>
    <row r="27" spans="8:11" x14ac:dyDescent="0.15">
      <c r="H27" s="56">
        <v>24</v>
      </c>
      <c r="I27" s="57">
        <v>50</v>
      </c>
      <c r="J27" s="58" t="s">
        <v>44</v>
      </c>
      <c r="K27">
        <f>_xlfn.XLOOKUP(H27,Sheet4!$I$4:$I$43,Sheet4!$K$4:$K$43,I27)</f>
        <v>50</v>
      </c>
    </row>
    <row r="28" spans="8:11" x14ac:dyDescent="0.15">
      <c r="H28" s="53">
        <v>25</v>
      </c>
      <c r="I28" s="54">
        <v>40</v>
      </c>
      <c r="J28" s="55" t="s">
        <v>45</v>
      </c>
      <c r="K28">
        <f>_xlfn.XLOOKUP(H28,Sheet4!$I$4:$I$43,Sheet4!$K$4:$K$43,I28)</f>
        <v>40</v>
      </c>
    </row>
    <row r="29" spans="8:11" x14ac:dyDescent="0.15">
      <c r="H29" s="56">
        <v>26</v>
      </c>
      <c r="I29" s="57">
        <v>40</v>
      </c>
      <c r="J29" s="58" t="s">
        <v>46</v>
      </c>
      <c r="K29">
        <f>_xlfn.XLOOKUP(H29,Sheet4!$I$4:$I$43,Sheet4!$K$4:$K$43,I29)</f>
        <v>40</v>
      </c>
    </row>
    <row r="30" spans="8:11" x14ac:dyDescent="0.15">
      <c r="H30" s="53">
        <v>27</v>
      </c>
      <c r="I30" s="54">
        <v>40</v>
      </c>
      <c r="J30" s="55" t="s">
        <v>47</v>
      </c>
      <c r="K30">
        <f>_xlfn.XLOOKUP(H30,Sheet4!$I$4:$I$43,Sheet4!$K$4:$K$43,I30)</f>
        <v>40</v>
      </c>
    </row>
    <row r="31" spans="8:11" x14ac:dyDescent="0.15">
      <c r="H31" s="56">
        <v>28</v>
      </c>
      <c r="I31" s="57">
        <v>40</v>
      </c>
      <c r="J31" s="58" t="s">
        <v>48</v>
      </c>
      <c r="K31">
        <f>_xlfn.XLOOKUP(H31,Sheet4!$I$4:$I$43,Sheet4!$K$4:$K$43,I31)</f>
        <v>40</v>
      </c>
    </row>
    <row r="32" spans="8:11" x14ac:dyDescent="0.15">
      <c r="H32" s="53">
        <v>29</v>
      </c>
      <c r="I32" s="54">
        <v>40</v>
      </c>
      <c r="J32" s="55" t="s">
        <v>49</v>
      </c>
      <c r="K32">
        <f>_xlfn.XLOOKUP(H32,Sheet4!$I$4:$I$43,Sheet4!$K$4:$K$43,I32)</f>
        <v>40</v>
      </c>
    </row>
    <row r="33" spans="8:11" x14ac:dyDescent="0.15">
      <c r="H33" s="56">
        <v>30</v>
      </c>
      <c r="I33" s="57">
        <v>40</v>
      </c>
      <c r="J33" s="58" t="s">
        <v>50</v>
      </c>
      <c r="K33">
        <f>_xlfn.XLOOKUP(H33,Sheet4!$I$4:$I$43,Sheet4!$K$4:$K$43,I33)</f>
        <v>40</v>
      </c>
    </row>
    <row r="34" spans="8:11" x14ac:dyDescent="0.15">
      <c r="H34" s="53">
        <v>31</v>
      </c>
      <c r="I34" s="54">
        <v>40</v>
      </c>
      <c r="J34" s="55" t="s">
        <v>51</v>
      </c>
      <c r="K34">
        <f>_xlfn.XLOOKUP(H34,Sheet4!$I$4:$I$43,Sheet4!$K$4:$K$43,I34)</f>
        <v>40</v>
      </c>
    </row>
    <row r="35" spans="8:11" x14ac:dyDescent="0.15">
      <c r="H35" s="56">
        <v>32</v>
      </c>
      <c r="I35" s="57">
        <v>10</v>
      </c>
      <c r="J35" s="58" t="s">
        <v>52</v>
      </c>
      <c r="K35">
        <f>_xlfn.XLOOKUP(H35,Sheet4!$I$4:$I$43,Sheet4!$K$4:$K$43,I35)</f>
        <v>10</v>
      </c>
    </row>
    <row r="36" spans="8:11" x14ac:dyDescent="0.15">
      <c r="H36" s="53">
        <v>33</v>
      </c>
      <c r="I36" s="54">
        <v>10</v>
      </c>
      <c r="J36" s="55" t="s">
        <v>53</v>
      </c>
      <c r="K36">
        <f>_xlfn.XLOOKUP(H36,Sheet4!$I$4:$I$43,Sheet4!$K$4:$K$43,I36)</f>
        <v>10</v>
      </c>
    </row>
    <row r="37" spans="8:11" x14ac:dyDescent="0.15">
      <c r="H37" s="56">
        <v>34</v>
      </c>
      <c r="I37" s="57">
        <v>10</v>
      </c>
      <c r="J37" s="58" t="s">
        <v>54</v>
      </c>
      <c r="K37">
        <f>_xlfn.XLOOKUP(H37,Sheet4!$I$4:$I$43,Sheet4!$K$4:$K$43,I37)</f>
        <v>10</v>
      </c>
    </row>
    <row r="38" spans="8:11" x14ac:dyDescent="0.15">
      <c r="H38" s="53">
        <v>35</v>
      </c>
      <c r="I38" s="54">
        <v>10</v>
      </c>
      <c r="J38" s="55" t="s">
        <v>55</v>
      </c>
      <c r="K38">
        <f>_xlfn.XLOOKUP(H38,Sheet4!$I$4:$I$43,Sheet4!$K$4:$K$43,I38)</f>
        <v>10</v>
      </c>
    </row>
    <row r="39" spans="8:11" x14ac:dyDescent="0.15">
      <c r="H39" s="56">
        <v>36</v>
      </c>
      <c r="I39" s="57">
        <v>0</v>
      </c>
      <c r="J39" s="58" t="s">
        <v>56</v>
      </c>
      <c r="K39">
        <f>_xlfn.XLOOKUP(H39,Sheet4!$I$4:$I$43,Sheet4!$K$4:$K$43,I39)</f>
        <v>0</v>
      </c>
    </row>
    <row r="40" spans="8:11" x14ac:dyDescent="0.15">
      <c r="H40" s="53">
        <v>37</v>
      </c>
      <c r="I40" s="54">
        <v>0</v>
      </c>
      <c r="J40" s="55" t="s">
        <v>57</v>
      </c>
      <c r="K40">
        <f>_xlfn.XLOOKUP(H40,Sheet4!$I$4:$I$43,Sheet4!$K$4:$K$43,I40)</f>
        <v>0</v>
      </c>
    </row>
    <row r="41" spans="8:11" x14ac:dyDescent="0.15">
      <c r="H41" s="56">
        <v>38</v>
      </c>
      <c r="I41" s="57">
        <v>0</v>
      </c>
      <c r="J41" s="58" t="s">
        <v>58</v>
      </c>
      <c r="K41">
        <f>_xlfn.XLOOKUP(H41,Sheet4!$I$4:$I$43,Sheet4!$K$4:$K$43,I41)</f>
        <v>0</v>
      </c>
    </row>
    <row r="42" spans="8:11" x14ac:dyDescent="0.15">
      <c r="H42" s="53">
        <v>39</v>
      </c>
      <c r="I42" s="54">
        <v>0</v>
      </c>
      <c r="J42" s="55" t="s">
        <v>59</v>
      </c>
      <c r="K42">
        <f>_xlfn.XLOOKUP(H42,Sheet4!$I$4:$I$43,Sheet4!$K$4:$K$43,I42)</f>
        <v>0</v>
      </c>
    </row>
    <row r="43" spans="8:11" x14ac:dyDescent="0.15">
      <c r="H43" s="56">
        <v>40</v>
      </c>
      <c r="I43" s="57">
        <v>0</v>
      </c>
      <c r="J43" s="58" t="s">
        <v>60</v>
      </c>
      <c r="K43">
        <f>_xlfn.XLOOKUP(H43,Sheet4!$I$4:$I$43,Sheet4!$K$4:$K$43,I43)</f>
        <v>0</v>
      </c>
    </row>
    <row r="44" spans="8:11" x14ac:dyDescent="0.15">
      <c r="H44" s="53">
        <v>41</v>
      </c>
      <c r="I44" s="54">
        <v>0</v>
      </c>
      <c r="J44" s="55" t="s">
        <v>61</v>
      </c>
      <c r="K44">
        <f>_xlfn.XLOOKUP(H44,Sheet4!$I$4:$I$43,Sheet4!$K$4:$K$43,I44)</f>
        <v>0</v>
      </c>
    </row>
    <row r="45" spans="8:11" x14ac:dyDescent="0.15">
      <c r="H45" s="56">
        <v>42</v>
      </c>
      <c r="I45" s="57">
        <v>0</v>
      </c>
      <c r="J45" s="58" t="s">
        <v>62</v>
      </c>
      <c r="K45">
        <f>_xlfn.XLOOKUP(H45,Sheet4!$I$4:$I$43,Sheet4!$K$4:$K$43,I45)</f>
        <v>0</v>
      </c>
    </row>
    <row r="46" spans="8:11" x14ac:dyDescent="0.15">
      <c r="H46" s="53">
        <v>43</v>
      </c>
      <c r="I46" s="54">
        <v>0</v>
      </c>
      <c r="J46" s="55" t="s">
        <v>63</v>
      </c>
      <c r="K46">
        <f>_xlfn.XLOOKUP(H46,Sheet4!$I$4:$I$43,Sheet4!$K$4:$K$43,I46)</f>
        <v>0</v>
      </c>
    </row>
    <row r="47" spans="8:11" x14ac:dyDescent="0.15">
      <c r="H47" s="56">
        <v>44</v>
      </c>
      <c r="I47" s="57">
        <v>0</v>
      </c>
      <c r="J47" s="58" t="s">
        <v>64</v>
      </c>
      <c r="K47">
        <f>_xlfn.XLOOKUP(H47,Sheet4!$I$4:$I$43,Sheet4!$K$4:$K$43,I47)</f>
        <v>0</v>
      </c>
    </row>
    <row r="48" spans="8:11" x14ac:dyDescent="0.15">
      <c r="H48" s="53">
        <v>45</v>
      </c>
      <c r="I48" s="54">
        <v>0</v>
      </c>
      <c r="J48" s="55" t="s">
        <v>65</v>
      </c>
      <c r="K48">
        <f>_xlfn.XLOOKUP(H48,Sheet4!$I$4:$I$43,Sheet4!$K$4:$K$43,I48)</f>
        <v>0</v>
      </c>
    </row>
    <row r="49" spans="8:11" x14ac:dyDescent="0.15">
      <c r="H49" s="56">
        <v>46</v>
      </c>
      <c r="I49" s="57">
        <v>0</v>
      </c>
      <c r="J49" s="58" t="s">
        <v>66</v>
      </c>
      <c r="K49">
        <f>_xlfn.XLOOKUP(H49,Sheet4!$I$4:$I$43,Sheet4!$K$4:$K$43,I49)</f>
        <v>0</v>
      </c>
    </row>
    <row r="50" spans="8:11" x14ac:dyDescent="0.15">
      <c r="H50" s="53">
        <v>47</v>
      </c>
      <c r="I50" s="54">
        <v>0</v>
      </c>
      <c r="J50" s="55" t="s">
        <v>67</v>
      </c>
      <c r="K50">
        <f>_xlfn.XLOOKUP(H50,Sheet4!$I$4:$I$43,Sheet4!$K$4:$K$43,I50)</f>
        <v>0</v>
      </c>
    </row>
    <row r="51" spans="8:11" x14ac:dyDescent="0.15">
      <c r="H51" s="56">
        <v>48</v>
      </c>
      <c r="I51" s="57">
        <v>0</v>
      </c>
      <c r="J51" s="58" t="s">
        <v>68</v>
      </c>
      <c r="K51">
        <f>_xlfn.XLOOKUP(H51,Sheet4!$I$4:$I$43,Sheet4!$K$4:$K$43,I51)</f>
        <v>0</v>
      </c>
    </row>
    <row r="52" spans="8:11" x14ac:dyDescent="0.15">
      <c r="H52" s="53">
        <v>49</v>
      </c>
      <c r="I52" s="54">
        <v>0</v>
      </c>
      <c r="J52" s="55" t="s">
        <v>69</v>
      </c>
      <c r="K52">
        <f>_xlfn.XLOOKUP(H52,Sheet4!$I$4:$I$43,Sheet4!$K$4:$K$43,I52)</f>
        <v>0</v>
      </c>
    </row>
    <row r="53" spans="8:11" x14ac:dyDescent="0.15">
      <c r="H53" s="56">
        <v>50</v>
      </c>
      <c r="I53" s="57">
        <v>0</v>
      </c>
      <c r="J53" s="58" t="s">
        <v>70</v>
      </c>
      <c r="K53">
        <f>_xlfn.XLOOKUP(H53,Sheet4!$I$4:$I$43,Sheet4!$K$4:$K$43,I53)</f>
        <v>0</v>
      </c>
    </row>
    <row r="54" spans="8:11" x14ac:dyDescent="0.15">
      <c r="H54" s="53">
        <v>51</v>
      </c>
      <c r="I54" s="54">
        <v>0</v>
      </c>
      <c r="J54" s="55" t="s">
        <v>71</v>
      </c>
      <c r="K54">
        <f>_xlfn.XLOOKUP(H54,Sheet4!$I$4:$I$43,Sheet4!$K$4:$K$43,I54)</f>
        <v>0</v>
      </c>
    </row>
    <row r="55" spans="8:11" x14ac:dyDescent="0.15">
      <c r="H55" s="56">
        <v>52</v>
      </c>
      <c r="I55" s="57">
        <v>0</v>
      </c>
      <c r="J55" s="58" t="s">
        <v>72</v>
      </c>
      <c r="K55">
        <f>_xlfn.XLOOKUP(H55,Sheet4!$I$4:$I$43,Sheet4!$K$4:$K$43,I55)</f>
        <v>0</v>
      </c>
    </row>
    <row r="56" spans="8:11" x14ac:dyDescent="0.15">
      <c r="H56" s="53">
        <v>53</v>
      </c>
      <c r="I56" s="54">
        <v>0</v>
      </c>
      <c r="J56" s="55" t="s">
        <v>73</v>
      </c>
      <c r="K56">
        <f>_xlfn.XLOOKUP(H56,Sheet4!$I$4:$I$43,Sheet4!$K$4:$K$43,I56)</f>
        <v>0</v>
      </c>
    </row>
    <row r="57" spans="8:11" x14ac:dyDescent="0.15">
      <c r="H57" s="56">
        <v>54</v>
      </c>
      <c r="I57" s="57">
        <v>0</v>
      </c>
      <c r="J57" s="58" t="s">
        <v>74</v>
      </c>
      <c r="K57">
        <f>_xlfn.XLOOKUP(H57,Sheet4!$I$4:$I$43,Sheet4!$K$4:$K$43,I57)</f>
        <v>0</v>
      </c>
    </row>
    <row r="58" spans="8:11" x14ac:dyDescent="0.15">
      <c r="H58" s="53">
        <v>55</v>
      </c>
      <c r="I58" s="54">
        <v>0</v>
      </c>
      <c r="J58" s="55" t="s">
        <v>75</v>
      </c>
      <c r="K58">
        <f>_xlfn.XLOOKUP(H58,Sheet4!$I$4:$I$43,Sheet4!$K$4:$K$43,I58)</f>
        <v>0</v>
      </c>
    </row>
    <row r="59" spans="8:11" x14ac:dyDescent="0.15">
      <c r="H59" s="56">
        <v>56</v>
      </c>
      <c r="I59" s="57">
        <v>0</v>
      </c>
      <c r="J59" s="58" t="s">
        <v>76</v>
      </c>
      <c r="K59">
        <f>_xlfn.XLOOKUP(H59,Sheet4!$I$4:$I$43,Sheet4!$K$4:$K$43,I59)</f>
        <v>0</v>
      </c>
    </row>
    <row r="60" spans="8:11" x14ac:dyDescent="0.15">
      <c r="H60" s="53">
        <v>57</v>
      </c>
      <c r="I60" s="54">
        <v>0</v>
      </c>
      <c r="J60" s="55" t="s">
        <v>77</v>
      </c>
      <c r="K60">
        <f>_xlfn.XLOOKUP(H60,Sheet4!$I$4:$I$43,Sheet4!$K$4:$K$43,I60)</f>
        <v>0</v>
      </c>
    </row>
    <row r="61" spans="8:11" x14ac:dyDescent="0.15">
      <c r="H61" s="56">
        <v>58</v>
      </c>
      <c r="I61" s="57">
        <v>0</v>
      </c>
      <c r="J61" s="58" t="s">
        <v>78</v>
      </c>
      <c r="K61">
        <f>_xlfn.XLOOKUP(H61,Sheet4!$I$4:$I$43,Sheet4!$K$4:$K$43,I61)</f>
        <v>0</v>
      </c>
    </row>
    <row r="62" spans="8:11" x14ac:dyDescent="0.15">
      <c r="H62" s="53">
        <v>59</v>
      </c>
      <c r="I62" s="54">
        <v>0</v>
      </c>
      <c r="J62" s="55" t="s">
        <v>79</v>
      </c>
      <c r="K62">
        <f>_xlfn.XLOOKUP(H62,Sheet4!$I$4:$I$43,Sheet4!$K$4:$K$43,I62)</f>
        <v>0</v>
      </c>
    </row>
    <row r="63" spans="8:11" x14ac:dyDescent="0.15">
      <c r="H63" s="56">
        <v>60</v>
      </c>
      <c r="I63" s="57">
        <v>0</v>
      </c>
      <c r="J63" s="58" t="s">
        <v>80</v>
      </c>
      <c r="K63">
        <f>_xlfn.XLOOKUP(H63,Sheet4!$I$4:$I$43,Sheet4!$K$4:$K$43,I63)</f>
        <v>0</v>
      </c>
    </row>
    <row r="64" spans="8:11" x14ac:dyDescent="0.15">
      <c r="H64" s="53">
        <v>61</v>
      </c>
      <c r="I64" s="54">
        <v>100</v>
      </c>
      <c r="J64" s="55" t="s">
        <v>21</v>
      </c>
      <c r="K64">
        <f>_xlfn.XLOOKUP(H64,Sheet4!$I$4:$I$43,Sheet4!$K$4:$K$43,I64)</f>
        <v>20</v>
      </c>
    </row>
    <row r="65" spans="8:11" x14ac:dyDescent="0.15">
      <c r="H65" s="56">
        <v>62</v>
      </c>
      <c r="I65" s="57">
        <v>100</v>
      </c>
      <c r="J65" s="58" t="s">
        <v>22</v>
      </c>
      <c r="K65">
        <f>_xlfn.XLOOKUP(H65,Sheet4!$I$4:$I$43,Sheet4!$K$4:$K$43,I65)</f>
        <v>20</v>
      </c>
    </row>
    <row r="66" spans="8:11" x14ac:dyDescent="0.15">
      <c r="H66" s="53">
        <v>63</v>
      </c>
      <c r="I66" s="54">
        <v>100</v>
      </c>
      <c r="J66" s="55" t="s">
        <v>23</v>
      </c>
      <c r="K66">
        <f>_xlfn.XLOOKUP(H66,Sheet4!$I$4:$I$43,Sheet4!$K$4:$K$43,I66)</f>
        <v>100</v>
      </c>
    </row>
    <row r="67" spans="8:11" x14ac:dyDescent="0.15">
      <c r="H67" s="56">
        <v>64</v>
      </c>
      <c r="I67" s="57">
        <v>100</v>
      </c>
      <c r="J67" s="58" t="s">
        <v>24</v>
      </c>
      <c r="K67">
        <f>_xlfn.XLOOKUP(H67,Sheet4!$I$4:$I$43,Sheet4!$K$4:$K$43,I67)</f>
        <v>100</v>
      </c>
    </row>
    <row r="68" spans="8:11" x14ac:dyDescent="0.15">
      <c r="H68" s="53">
        <v>65</v>
      </c>
      <c r="I68" s="54">
        <v>80</v>
      </c>
      <c r="J68" s="55" t="s">
        <v>25</v>
      </c>
      <c r="K68">
        <f>_xlfn.XLOOKUP(H68,Sheet4!$I$4:$I$43,Sheet4!$K$4:$K$43,I68)</f>
        <v>80</v>
      </c>
    </row>
    <row r="69" spans="8:11" x14ac:dyDescent="0.15">
      <c r="H69" s="56">
        <v>66</v>
      </c>
      <c r="I69" s="57">
        <v>80</v>
      </c>
      <c r="J69" s="58" t="s">
        <v>26</v>
      </c>
      <c r="K69">
        <f>_xlfn.XLOOKUP(H69,Sheet4!$I$4:$I$43,Sheet4!$K$4:$K$43,I69)</f>
        <v>80</v>
      </c>
    </row>
    <row r="70" spans="8:11" x14ac:dyDescent="0.15">
      <c r="H70" s="53">
        <v>67</v>
      </c>
      <c r="I70" s="54">
        <v>80</v>
      </c>
      <c r="J70" s="55" t="s">
        <v>27</v>
      </c>
      <c r="K70">
        <f>_xlfn.XLOOKUP(H70,Sheet4!$I$4:$I$43,Sheet4!$K$4:$K$43,I70)</f>
        <v>80</v>
      </c>
    </row>
    <row r="71" spans="8:11" x14ac:dyDescent="0.15">
      <c r="H71" s="56">
        <v>68</v>
      </c>
      <c r="I71" s="57">
        <v>80</v>
      </c>
      <c r="J71" s="58" t="s">
        <v>28</v>
      </c>
      <c r="K71">
        <f>_xlfn.XLOOKUP(H71,Sheet4!$I$4:$I$43,Sheet4!$K$4:$K$43,I71)</f>
        <v>80</v>
      </c>
    </row>
    <row r="72" spans="8:11" x14ac:dyDescent="0.15">
      <c r="H72" s="53">
        <v>69</v>
      </c>
      <c r="I72" s="54">
        <v>60</v>
      </c>
      <c r="J72" s="55" t="s">
        <v>29</v>
      </c>
      <c r="K72">
        <f>_xlfn.XLOOKUP(H72,Sheet4!$I$4:$I$43,Sheet4!$K$4:$K$43,I72)</f>
        <v>60</v>
      </c>
    </row>
    <row r="73" spans="8:11" x14ac:dyDescent="0.15">
      <c r="H73" s="56">
        <v>70</v>
      </c>
      <c r="I73" s="57">
        <v>60</v>
      </c>
      <c r="J73" s="58" t="s">
        <v>30</v>
      </c>
      <c r="K73">
        <f>_xlfn.XLOOKUP(H73,Sheet4!$I$4:$I$43,Sheet4!$K$4:$K$43,I73)</f>
        <v>60</v>
      </c>
    </row>
    <row r="74" spans="8:11" x14ac:dyDescent="0.15">
      <c r="H74" s="53">
        <v>71</v>
      </c>
      <c r="I74" s="54">
        <v>60</v>
      </c>
      <c r="J74" s="55" t="s">
        <v>31</v>
      </c>
      <c r="K74">
        <f>_xlfn.XLOOKUP(H74,Sheet4!$I$4:$I$43,Sheet4!$K$4:$K$43,I74)</f>
        <v>60</v>
      </c>
    </row>
    <row r="75" spans="8:11" x14ac:dyDescent="0.15">
      <c r="H75" s="56">
        <v>72</v>
      </c>
      <c r="I75" s="57">
        <v>100</v>
      </c>
      <c r="J75" s="58" t="s">
        <v>32</v>
      </c>
      <c r="K75">
        <f>_xlfn.XLOOKUP(H75,Sheet4!$I$4:$I$43,Sheet4!$K$4:$K$43,I75)</f>
        <v>20</v>
      </c>
    </row>
    <row r="76" spans="8:11" x14ac:dyDescent="0.15">
      <c r="H76" s="53">
        <v>73</v>
      </c>
      <c r="I76" s="54">
        <v>100</v>
      </c>
      <c r="J76" s="55" t="s">
        <v>33</v>
      </c>
      <c r="K76">
        <f>_xlfn.XLOOKUP(H76,Sheet4!$I$4:$I$43,Sheet4!$K$4:$K$43,I76)</f>
        <v>100</v>
      </c>
    </row>
    <row r="77" spans="8:11" x14ac:dyDescent="0.15">
      <c r="H77" s="56">
        <v>74</v>
      </c>
      <c r="I77" s="57">
        <v>100</v>
      </c>
      <c r="J77" s="58" t="s">
        <v>34</v>
      </c>
      <c r="K77">
        <f>_xlfn.XLOOKUP(H77,Sheet4!$I$4:$I$43,Sheet4!$K$4:$K$43,I77)</f>
        <v>100</v>
      </c>
    </row>
    <row r="78" spans="8:11" x14ac:dyDescent="0.15">
      <c r="H78" s="53">
        <v>75</v>
      </c>
      <c r="I78" s="54">
        <v>80</v>
      </c>
      <c r="J78" s="55" t="s">
        <v>35</v>
      </c>
      <c r="K78">
        <f>_xlfn.XLOOKUP(H78,Sheet4!$I$4:$I$43,Sheet4!$K$4:$K$43,I78)</f>
        <v>80</v>
      </c>
    </row>
    <row r="79" spans="8:11" x14ac:dyDescent="0.15">
      <c r="H79" s="56">
        <v>76</v>
      </c>
      <c r="I79" s="57">
        <v>80</v>
      </c>
      <c r="J79" s="58" t="s">
        <v>36</v>
      </c>
      <c r="K79">
        <f>_xlfn.XLOOKUP(H79,Sheet4!$I$4:$I$43,Sheet4!$K$4:$K$43,I79)</f>
        <v>80</v>
      </c>
    </row>
    <row r="80" spans="8:11" x14ac:dyDescent="0.15">
      <c r="H80" s="53">
        <v>77</v>
      </c>
      <c r="I80" s="54">
        <v>80</v>
      </c>
      <c r="J80" s="55" t="s">
        <v>37</v>
      </c>
      <c r="K80">
        <f>_xlfn.XLOOKUP(H80,Sheet4!$I$4:$I$43,Sheet4!$K$4:$K$43,I80)</f>
        <v>80</v>
      </c>
    </row>
    <row r="81" spans="8:11" x14ac:dyDescent="0.15">
      <c r="H81" s="56">
        <v>78</v>
      </c>
      <c r="I81" s="57">
        <v>80</v>
      </c>
      <c r="J81" s="58" t="s">
        <v>38</v>
      </c>
      <c r="K81">
        <f>_xlfn.XLOOKUP(H81,Sheet4!$I$4:$I$43,Sheet4!$K$4:$K$43,I81)</f>
        <v>80</v>
      </c>
    </row>
    <row r="82" spans="8:11" x14ac:dyDescent="0.15">
      <c r="H82" s="53">
        <v>79</v>
      </c>
      <c r="I82" s="54">
        <v>60</v>
      </c>
      <c r="J82" s="55" t="s">
        <v>39</v>
      </c>
      <c r="K82">
        <f>_xlfn.XLOOKUP(H82,Sheet4!$I$4:$I$43,Sheet4!$K$4:$K$43,I82)</f>
        <v>60</v>
      </c>
    </row>
    <row r="83" spans="8:11" x14ac:dyDescent="0.15">
      <c r="H83" s="56">
        <v>80</v>
      </c>
      <c r="I83" s="57">
        <v>60</v>
      </c>
      <c r="J83" s="58" t="s">
        <v>40</v>
      </c>
      <c r="K83">
        <f>_xlfn.XLOOKUP(H83,Sheet4!$I$4:$I$43,Sheet4!$K$4:$K$43,I83)</f>
        <v>60</v>
      </c>
    </row>
    <row r="84" spans="8:11" x14ac:dyDescent="0.15">
      <c r="H84" s="53">
        <v>81</v>
      </c>
      <c r="I84" s="54">
        <v>60</v>
      </c>
      <c r="J84" s="55" t="s">
        <v>41</v>
      </c>
      <c r="K84">
        <f>_xlfn.XLOOKUP(H84,Sheet4!$I$4:$I$43,Sheet4!$K$4:$K$43,I84)</f>
        <v>60</v>
      </c>
    </row>
    <row r="85" spans="8:11" x14ac:dyDescent="0.15">
      <c r="H85" s="56">
        <v>82</v>
      </c>
      <c r="I85" s="57">
        <v>100</v>
      </c>
      <c r="J85" s="58" t="s">
        <v>42</v>
      </c>
      <c r="K85">
        <f>_xlfn.XLOOKUP(H85,Sheet4!$I$4:$I$43,Sheet4!$K$4:$K$43,I85)</f>
        <v>20</v>
      </c>
    </row>
    <row r="86" spans="8:11" x14ac:dyDescent="0.15">
      <c r="H86" s="53">
        <v>83</v>
      </c>
      <c r="I86" s="54">
        <v>100</v>
      </c>
      <c r="J86" s="55" t="s">
        <v>43</v>
      </c>
      <c r="K86">
        <f>_xlfn.XLOOKUP(H86,Sheet4!$I$4:$I$43,Sheet4!$K$4:$K$43,I86)</f>
        <v>100</v>
      </c>
    </row>
    <row r="87" spans="8:11" x14ac:dyDescent="0.15">
      <c r="H87" s="56">
        <v>84</v>
      </c>
      <c r="I87" s="57">
        <v>100</v>
      </c>
      <c r="J87" s="58" t="s">
        <v>44</v>
      </c>
      <c r="K87">
        <f>_xlfn.XLOOKUP(H87,Sheet4!$I$4:$I$43,Sheet4!$K$4:$K$43,I87)</f>
        <v>100</v>
      </c>
    </row>
    <row r="88" spans="8:11" x14ac:dyDescent="0.15">
      <c r="H88" s="53">
        <v>85</v>
      </c>
      <c r="I88" s="54">
        <v>80</v>
      </c>
      <c r="J88" s="55" t="s">
        <v>45</v>
      </c>
      <c r="K88">
        <f>_xlfn.XLOOKUP(H88,Sheet4!$I$4:$I$43,Sheet4!$K$4:$K$43,I88)</f>
        <v>80</v>
      </c>
    </row>
    <row r="89" spans="8:11" x14ac:dyDescent="0.15">
      <c r="H89" s="56">
        <v>86</v>
      </c>
      <c r="I89" s="57">
        <v>80</v>
      </c>
      <c r="J89" s="58" t="s">
        <v>46</v>
      </c>
      <c r="K89">
        <f>_xlfn.XLOOKUP(H89,Sheet4!$I$4:$I$43,Sheet4!$K$4:$K$43,I89)</f>
        <v>80</v>
      </c>
    </row>
    <row r="90" spans="8:11" x14ac:dyDescent="0.15">
      <c r="H90" s="53">
        <v>87</v>
      </c>
      <c r="I90" s="54">
        <v>80</v>
      </c>
      <c r="J90" s="55" t="s">
        <v>47</v>
      </c>
      <c r="K90">
        <f>_xlfn.XLOOKUP(H90,Sheet4!$I$4:$I$43,Sheet4!$K$4:$K$43,I90)</f>
        <v>80</v>
      </c>
    </row>
    <row r="91" spans="8:11" x14ac:dyDescent="0.15">
      <c r="H91" s="56">
        <v>88</v>
      </c>
      <c r="I91" s="57">
        <v>80</v>
      </c>
      <c r="J91" s="58" t="s">
        <v>48</v>
      </c>
      <c r="K91">
        <f>_xlfn.XLOOKUP(H91,Sheet4!$I$4:$I$43,Sheet4!$K$4:$K$43,I91)</f>
        <v>80</v>
      </c>
    </row>
    <row r="92" spans="8:11" x14ac:dyDescent="0.15">
      <c r="H92" s="53">
        <v>89</v>
      </c>
      <c r="I92" s="54">
        <v>60</v>
      </c>
      <c r="J92" s="55" t="s">
        <v>49</v>
      </c>
      <c r="K92">
        <f>_xlfn.XLOOKUP(H92,Sheet4!$I$4:$I$43,Sheet4!$K$4:$K$43,I92)</f>
        <v>60</v>
      </c>
    </row>
    <row r="93" spans="8:11" x14ac:dyDescent="0.15">
      <c r="H93" s="56">
        <v>90</v>
      </c>
      <c r="I93" s="57">
        <v>60</v>
      </c>
      <c r="J93" s="58" t="s">
        <v>50</v>
      </c>
      <c r="K93">
        <f>_xlfn.XLOOKUP(H93,Sheet4!$I$4:$I$43,Sheet4!$K$4:$K$43,I93)</f>
        <v>60</v>
      </c>
    </row>
    <row r="94" spans="8:11" x14ac:dyDescent="0.15">
      <c r="H94" s="53">
        <v>91</v>
      </c>
      <c r="I94" s="54">
        <v>60</v>
      </c>
      <c r="J94" s="55" t="s">
        <v>51</v>
      </c>
      <c r="K94">
        <f>_xlfn.XLOOKUP(H94,Sheet4!$I$4:$I$43,Sheet4!$K$4:$K$43,I94)</f>
        <v>60</v>
      </c>
    </row>
    <row r="95" spans="8:11" x14ac:dyDescent="0.15">
      <c r="H95" s="56">
        <v>92</v>
      </c>
      <c r="I95" s="57">
        <v>15</v>
      </c>
      <c r="J95" s="58" t="s">
        <v>52</v>
      </c>
      <c r="K95">
        <f>_xlfn.XLOOKUP(H95,Sheet4!$I$4:$I$43,Sheet4!$K$4:$K$43,I95)</f>
        <v>15</v>
      </c>
    </row>
    <row r="96" spans="8:11" x14ac:dyDescent="0.15">
      <c r="H96" s="53">
        <v>93</v>
      </c>
      <c r="I96" s="54">
        <v>15</v>
      </c>
      <c r="J96" s="55" t="s">
        <v>53</v>
      </c>
      <c r="K96">
        <f>_xlfn.XLOOKUP(H96,Sheet4!$I$4:$I$43,Sheet4!$K$4:$K$43,I96)</f>
        <v>15</v>
      </c>
    </row>
    <row r="97" spans="8:11" x14ac:dyDescent="0.15">
      <c r="H97" s="56">
        <v>94</v>
      </c>
      <c r="I97" s="57">
        <v>15</v>
      </c>
      <c r="J97" s="58" t="s">
        <v>54</v>
      </c>
      <c r="K97">
        <f>_xlfn.XLOOKUP(H97,Sheet4!$I$4:$I$43,Sheet4!$K$4:$K$43,I97)</f>
        <v>15</v>
      </c>
    </row>
    <row r="98" spans="8:11" x14ac:dyDescent="0.15">
      <c r="H98" s="53">
        <v>95</v>
      </c>
      <c r="I98" s="54">
        <v>15</v>
      </c>
      <c r="J98" s="55" t="s">
        <v>55</v>
      </c>
      <c r="K98">
        <f>_xlfn.XLOOKUP(H98,Sheet4!$I$4:$I$43,Sheet4!$K$4:$K$43,I98)</f>
        <v>15</v>
      </c>
    </row>
    <row r="99" spans="8:11" x14ac:dyDescent="0.15">
      <c r="H99" s="56">
        <v>96</v>
      </c>
      <c r="I99" s="57">
        <v>0</v>
      </c>
      <c r="J99" s="58" t="s">
        <v>56</v>
      </c>
      <c r="K99">
        <f>_xlfn.XLOOKUP(H99,Sheet4!$I$4:$I$43,Sheet4!$K$4:$K$43,I99)</f>
        <v>0</v>
      </c>
    </row>
    <row r="100" spans="8:11" x14ac:dyDescent="0.15">
      <c r="H100" s="53">
        <v>97</v>
      </c>
      <c r="I100" s="54">
        <v>0</v>
      </c>
      <c r="J100" s="55" t="s">
        <v>57</v>
      </c>
      <c r="K100">
        <f>_xlfn.XLOOKUP(H100,Sheet4!$I$4:$I$43,Sheet4!$K$4:$K$43,I100)</f>
        <v>0</v>
      </c>
    </row>
    <row r="101" spans="8:11" x14ac:dyDescent="0.15">
      <c r="H101" s="56">
        <v>98</v>
      </c>
      <c r="I101" s="57">
        <v>0</v>
      </c>
      <c r="J101" s="58" t="s">
        <v>58</v>
      </c>
      <c r="K101">
        <f>_xlfn.XLOOKUP(H101,Sheet4!$I$4:$I$43,Sheet4!$K$4:$K$43,I101)</f>
        <v>0</v>
      </c>
    </row>
    <row r="102" spans="8:11" x14ac:dyDescent="0.15">
      <c r="H102" s="53">
        <v>99</v>
      </c>
      <c r="I102" s="54">
        <v>0</v>
      </c>
      <c r="J102" s="55" t="s">
        <v>59</v>
      </c>
      <c r="K102">
        <f>_xlfn.XLOOKUP(H102,Sheet4!$I$4:$I$43,Sheet4!$K$4:$K$43,I102)</f>
        <v>0</v>
      </c>
    </row>
    <row r="103" spans="8:11" x14ac:dyDescent="0.15">
      <c r="H103" s="56">
        <v>100</v>
      </c>
      <c r="I103" s="57">
        <v>0</v>
      </c>
      <c r="J103" s="58" t="s">
        <v>60</v>
      </c>
      <c r="K103">
        <f>_xlfn.XLOOKUP(H103,Sheet4!$I$4:$I$43,Sheet4!$K$4:$K$43,I103)</f>
        <v>0</v>
      </c>
    </row>
    <row r="104" spans="8:11" x14ac:dyDescent="0.15">
      <c r="H104" s="53">
        <v>101</v>
      </c>
      <c r="I104" s="54">
        <v>0</v>
      </c>
      <c r="J104" s="55" t="s">
        <v>61</v>
      </c>
      <c r="K104">
        <f>_xlfn.XLOOKUP(H104,Sheet4!$I$4:$I$43,Sheet4!$K$4:$K$43,I104)</f>
        <v>0</v>
      </c>
    </row>
    <row r="105" spans="8:11" x14ac:dyDescent="0.15">
      <c r="H105" s="56">
        <v>102</v>
      </c>
      <c r="I105" s="57">
        <v>0</v>
      </c>
      <c r="J105" s="58" t="s">
        <v>62</v>
      </c>
      <c r="K105">
        <f>_xlfn.XLOOKUP(H105,Sheet4!$I$4:$I$43,Sheet4!$K$4:$K$43,I105)</f>
        <v>0</v>
      </c>
    </row>
    <row r="106" spans="8:11" x14ac:dyDescent="0.15">
      <c r="H106" s="53">
        <v>103</v>
      </c>
      <c r="I106" s="54">
        <v>0</v>
      </c>
      <c r="J106" s="55" t="s">
        <v>63</v>
      </c>
      <c r="K106">
        <f>_xlfn.XLOOKUP(H106,Sheet4!$I$4:$I$43,Sheet4!$K$4:$K$43,I106)</f>
        <v>0</v>
      </c>
    </row>
    <row r="107" spans="8:11" x14ac:dyDescent="0.15">
      <c r="H107" s="56">
        <v>104</v>
      </c>
      <c r="I107" s="57">
        <v>0</v>
      </c>
      <c r="J107" s="58" t="s">
        <v>64</v>
      </c>
      <c r="K107">
        <f>_xlfn.XLOOKUP(H107,Sheet4!$I$4:$I$43,Sheet4!$K$4:$K$43,I107)</f>
        <v>0</v>
      </c>
    </row>
    <row r="108" spans="8:11" x14ac:dyDescent="0.15">
      <c r="H108" s="53">
        <v>105</v>
      </c>
      <c r="I108" s="54">
        <v>0</v>
      </c>
      <c r="J108" s="55" t="s">
        <v>65</v>
      </c>
      <c r="K108">
        <f>_xlfn.XLOOKUP(H108,Sheet4!$I$4:$I$43,Sheet4!$K$4:$K$43,I108)</f>
        <v>0</v>
      </c>
    </row>
    <row r="109" spans="8:11" x14ac:dyDescent="0.15">
      <c r="H109" s="56">
        <v>106</v>
      </c>
      <c r="I109" s="57">
        <v>0</v>
      </c>
      <c r="J109" s="58" t="s">
        <v>66</v>
      </c>
      <c r="K109">
        <f>_xlfn.XLOOKUP(H109,Sheet4!$I$4:$I$43,Sheet4!$K$4:$K$43,I109)</f>
        <v>0</v>
      </c>
    </row>
    <row r="110" spans="8:11" x14ac:dyDescent="0.15">
      <c r="H110" s="53">
        <v>107</v>
      </c>
      <c r="I110" s="54">
        <v>0</v>
      </c>
      <c r="J110" s="55" t="s">
        <v>67</v>
      </c>
      <c r="K110">
        <f>_xlfn.XLOOKUP(H110,Sheet4!$I$4:$I$43,Sheet4!$K$4:$K$43,I110)</f>
        <v>0</v>
      </c>
    </row>
    <row r="111" spans="8:11" x14ac:dyDescent="0.15">
      <c r="H111" s="56">
        <v>108</v>
      </c>
      <c r="I111" s="57">
        <v>0</v>
      </c>
      <c r="J111" s="58" t="s">
        <v>68</v>
      </c>
      <c r="K111">
        <f>_xlfn.XLOOKUP(H111,Sheet4!$I$4:$I$43,Sheet4!$K$4:$K$43,I111)</f>
        <v>0</v>
      </c>
    </row>
    <row r="112" spans="8:11" x14ac:dyDescent="0.15">
      <c r="H112" s="53">
        <v>109</v>
      </c>
      <c r="I112" s="54">
        <v>0</v>
      </c>
      <c r="J112" s="55" t="s">
        <v>69</v>
      </c>
      <c r="K112">
        <f>_xlfn.XLOOKUP(H112,Sheet4!$I$4:$I$43,Sheet4!$K$4:$K$43,I112)</f>
        <v>0</v>
      </c>
    </row>
    <row r="113" spans="8:11" x14ac:dyDescent="0.15">
      <c r="H113" s="56">
        <v>110</v>
      </c>
      <c r="I113" s="57">
        <v>0</v>
      </c>
      <c r="J113" s="58" t="s">
        <v>70</v>
      </c>
      <c r="K113">
        <f>_xlfn.XLOOKUP(H113,Sheet4!$I$4:$I$43,Sheet4!$K$4:$K$43,I113)</f>
        <v>0</v>
      </c>
    </row>
    <row r="114" spans="8:11" x14ac:dyDescent="0.15">
      <c r="H114" s="53">
        <v>111</v>
      </c>
      <c r="I114" s="54">
        <v>0</v>
      </c>
      <c r="J114" s="55" t="s">
        <v>71</v>
      </c>
      <c r="K114">
        <f>_xlfn.XLOOKUP(H114,Sheet4!$I$4:$I$43,Sheet4!$K$4:$K$43,I114)</f>
        <v>0</v>
      </c>
    </row>
    <row r="115" spans="8:11" x14ac:dyDescent="0.15">
      <c r="H115" s="56">
        <v>112</v>
      </c>
      <c r="I115" s="57">
        <v>0</v>
      </c>
      <c r="J115" s="58" t="s">
        <v>72</v>
      </c>
      <c r="K115">
        <f>_xlfn.XLOOKUP(H115,Sheet4!$I$4:$I$43,Sheet4!$K$4:$K$43,I115)</f>
        <v>0</v>
      </c>
    </row>
    <row r="116" spans="8:11" x14ac:dyDescent="0.15">
      <c r="H116" s="53">
        <v>113</v>
      </c>
      <c r="I116" s="54">
        <v>0</v>
      </c>
      <c r="J116" s="55" t="s">
        <v>73</v>
      </c>
      <c r="K116">
        <f>_xlfn.XLOOKUP(H116,Sheet4!$I$4:$I$43,Sheet4!$K$4:$K$43,I116)</f>
        <v>0</v>
      </c>
    </row>
    <row r="117" spans="8:11" x14ac:dyDescent="0.15">
      <c r="H117" s="56">
        <v>114</v>
      </c>
      <c r="I117" s="57">
        <v>0</v>
      </c>
      <c r="J117" s="58" t="s">
        <v>74</v>
      </c>
      <c r="K117">
        <f>_xlfn.XLOOKUP(H117,Sheet4!$I$4:$I$43,Sheet4!$K$4:$K$43,I117)</f>
        <v>0</v>
      </c>
    </row>
    <row r="118" spans="8:11" x14ac:dyDescent="0.15">
      <c r="H118" s="53">
        <v>115</v>
      </c>
      <c r="I118" s="54">
        <v>0</v>
      </c>
      <c r="J118" s="55" t="s">
        <v>75</v>
      </c>
      <c r="K118">
        <f>_xlfn.XLOOKUP(H118,Sheet4!$I$4:$I$43,Sheet4!$K$4:$K$43,I118)</f>
        <v>0</v>
      </c>
    </row>
    <row r="119" spans="8:11" x14ac:dyDescent="0.15">
      <c r="H119" s="56">
        <v>116</v>
      </c>
      <c r="I119" s="57">
        <v>0</v>
      </c>
      <c r="J119" s="58" t="s">
        <v>76</v>
      </c>
      <c r="K119">
        <f>_xlfn.XLOOKUP(H119,Sheet4!$I$4:$I$43,Sheet4!$K$4:$K$43,I119)</f>
        <v>0</v>
      </c>
    </row>
    <row r="120" spans="8:11" x14ac:dyDescent="0.15">
      <c r="H120" s="53">
        <v>117</v>
      </c>
      <c r="I120" s="54">
        <v>0</v>
      </c>
      <c r="J120" s="55" t="s">
        <v>77</v>
      </c>
      <c r="K120">
        <f>_xlfn.XLOOKUP(H120,Sheet4!$I$4:$I$43,Sheet4!$K$4:$K$43,I120)</f>
        <v>0</v>
      </c>
    </row>
    <row r="121" spans="8:11" x14ac:dyDescent="0.15">
      <c r="H121" s="56">
        <v>118</v>
      </c>
      <c r="I121" s="57">
        <v>0</v>
      </c>
      <c r="J121" s="58" t="s">
        <v>78</v>
      </c>
      <c r="K121">
        <f>_xlfn.XLOOKUP(H121,Sheet4!$I$4:$I$43,Sheet4!$K$4:$K$43,I121)</f>
        <v>0</v>
      </c>
    </row>
    <row r="122" spans="8:11" x14ac:dyDescent="0.15">
      <c r="H122" s="53">
        <v>119</v>
      </c>
      <c r="I122" s="54">
        <v>0</v>
      </c>
      <c r="J122" s="55" t="s">
        <v>79</v>
      </c>
      <c r="K122">
        <f>_xlfn.XLOOKUP(H122,Sheet4!$I$4:$I$43,Sheet4!$K$4:$K$43,I122)</f>
        <v>0</v>
      </c>
    </row>
    <row r="123" spans="8:11" x14ac:dyDescent="0.15">
      <c r="H123" s="56">
        <v>120</v>
      </c>
      <c r="I123" s="57">
        <v>0</v>
      </c>
      <c r="J123" s="58" t="s">
        <v>80</v>
      </c>
      <c r="K123">
        <f>_xlfn.XLOOKUP(H123,Sheet4!$I$4:$I$43,Sheet4!$K$4:$K$43,I123)</f>
        <v>0</v>
      </c>
    </row>
    <row r="124" spans="8:11" x14ac:dyDescent="0.15">
      <c r="H124" s="53">
        <v>121</v>
      </c>
      <c r="I124" s="54">
        <v>200</v>
      </c>
      <c r="J124" s="55" t="s">
        <v>21</v>
      </c>
      <c r="K124">
        <f>_xlfn.XLOOKUP(H124,Sheet4!$I$4:$I$43,Sheet4!$K$4:$K$43,I124)</f>
        <v>30</v>
      </c>
    </row>
    <row r="125" spans="8:11" x14ac:dyDescent="0.15">
      <c r="H125" s="56">
        <v>122</v>
      </c>
      <c r="I125" s="57">
        <v>200</v>
      </c>
      <c r="J125" s="58" t="s">
        <v>22</v>
      </c>
      <c r="K125">
        <f>_xlfn.XLOOKUP(H125,Sheet4!$I$4:$I$43,Sheet4!$K$4:$K$43,I125)</f>
        <v>30</v>
      </c>
    </row>
    <row r="126" spans="8:11" x14ac:dyDescent="0.15">
      <c r="H126" s="53">
        <v>123</v>
      </c>
      <c r="I126" s="54">
        <v>200</v>
      </c>
      <c r="J126" s="55" t="s">
        <v>23</v>
      </c>
      <c r="K126">
        <f>_xlfn.XLOOKUP(H126,Sheet4!$I$4:$I$43,Sheet4!$K$4:$K$43,I126)</f>
        <v>200</v>
      </c>
    </row>
    <row r="127" spans="8:11" x14ac:dyDescent="0.15">
      <c r="H127" s="56">
        <v>124</v>
      </c>
      <c r="I127" s="57">
        <v>200</v>
      </c>
      <c r="J127" s="58" t="s">
        <v>24</v>
      </c>
      <c r="K127">
        <f>_xlfn.XLOOKUP(H127,Sheet4!$I$4:$I$43,Sheet4!$K$4:$K$43,I127)</f>
        <v>200</v>
      </c>
    </row>
    <row r="128" spans="8:11" x14ac:dyDescent="0.15">
      <c r="H128" s="53">
        <v>125</v>
      </c>
      <c r="I128" s="54">
        <v>160</v>
      </c>
      <c r="J128" s="55" t="s">
        <v>25</v>
      </c>
      <c r="K128">
        <f>_xlfn.XLOOKUP(H128,Sheet4!$I$4:$I$43,Sheet4!$K$4:$K$43,I128)</f>
        <v>160</v>
      </c>
    </row>
    <row r="129" spans="8:11" x14ac:dyDescent="0.15">
      <c r="H129" s="56">
        <v>126</v>
      </c>
      <c r="I129" s="57">
        <v>160</v>
      </c>
      <c r="J129" s="58" t="s">
        <v>26</v>
      </c>
      <c r="K129">
        <f>_xlfn.XLOOKUP(H129,Sheet4!$I$4:$I$43,Sheet4!$K$4:$K$43,I129)</f>
        <v>160</v>
      </c>
    </row>
    <row r="130" spans="8:11" x14ac:dyDescent="0.15">
      <c r="H130" s="53">
        <v>127</v>
      </c>
      <c r="I130" s="54">
        <v>160</v>
      </c>
      <c r="J130" s="55" t="s">
        <v>27</v>
      </c>
      <c r="K130">
        <f>_xlfn.XLOOKUP(H130,Sheet4!$I$4:$I$43,Sheet4!$K$4:$K$43,I130)</f>
        <v>160</v>
      </c>
    </row>
    <row r="131" spans="8:11" x14ac:dyDescent="0.15">
      <c r="H131" s="56">
        <v>128</v>
      </c>
      <c r="I131" s="57">
        <v>160</v>
      </c>
      <c r="J131" s="58" t="s">
        <v>28</v>
      </c>
      <c r="K131">
        <f>_xlfn.XLOOKUP(H131,Sheet4!$I$4:$I$43,Sheet4!$K$4:$K$43,I131)</f>
        <v>160</v>
      </c>
    </row>
    <row r="132" spans="8:11" x14ac:dyDescent="0.15">
      <c r="H132" s="53">
        <v>129</v>
      </c>
      <c r="I132" s="54">
        <v>140</v>
      </c>
      <c r="J132" s="55" t="s">
        <v>29</v>
      </c>
      <c r="K132">
        <f>_xlfn.XLOOKUP(H132,Sheet4!$I$4:$I$43,Sheet4!$K$4:$K$43,I132)</f>
        <v>140</v>
      </c>
    </row>
    <row r="133" spans="8:11" x14ac:dyDescent="0.15">
      <c r="H133" s="56">
        <v>130</v>
      </c>
      <c r="I133" s="57">
        <v>120</v>
      </c>
      <c r="J133" s="58" t="s">
        <v>30</v>
      </c>
      <c r="K133">
        <f>_xlfn.XLOOKUP(H133,Sheet4!$I$4:$I$43,Sheet4!$K$4:$K$43,I133)</f>
        <v>120</v>
      </c>
    </row>
    <row r="134" spans="8:11" x14ac:dyDescent="0.15">
      <c r="H134" s="53">
        <v>131</v>
      </c>
      <c r="I134" s="54">
        <v>120</v>
      </c>
      <c r="J134" s="55" t="s">
        <v>31</v>
      </c>
      <c r="K134">
        <f>_xlfn.XLOOKUP(H134,Sheet4!$I$4:$I$43,Sheet4!$K$4:$K$43,I134)</f>
        <v>120</v>
      </c>
    </row>
    <row r="135" spans="8:11" x14ac:dyDescent="0.15">
      <c r="H135" s="56">
        <v>132</v>
      </c>
      <c r="I135" s="57">
        <v>200</v>
      </c>
      <c r="J135" s="58" t="s">
        <v>32</v>
      </c>
      <c r="K135">
        <f>_xlfn.XLOOKUP(H135,Sheet4!$I$4:$I$43,Sheet4!$K$4:$K$43,I135)</f>
        <v>30</v>
      </c>
    </row>
    <row r="136" spans="8:11" x14ac:dyDescent="0.15">
      <c r="H136" s="53">
        <v>133</v>
      </c>
      <c r="I136" s="54">
        <v>200</v>
      </c>
      <c r="J136" s="55" t="s">
        <v>33</v>
      </c>
      <c r="K136">
        <f>_xlfn.XLOOKUP(H136,Sheet4!$I$4:$I$43,Sheet4!$K$4:$K$43,I136)</f>
        <v>200</v>
      </c>
    </row>
    <row r="137" spans="8:11" x14ac:dyDescent="0.15">
      <c r="H137" s="56">
        <v>134</v>
      </c>
      <c r="I137" s="57">
        <v>200</v>
      </c>
      <c r="J137" s="58" t="s">
        <v>34</v>
      </c>
      <c r="K137">
        <f>_xlfn.XLOOKUP(H137,Sheet4!$I$4:$I$43,Sheet4!$K$4:$K$43,I137)</f>
        <v>200</v>
      </c>
    </row>
    <row r="138" spans="8:11" x14ac:dyDescent="0.15">
      <c r="H138" s="53">
        <v>135</v>
      </c>
      <c r="I138" s="54">
        <v>160</v>
      </c>
      <c r="J138" s="55" t="s">
        <v>35</v>
      </c>
      <c r="K138">
        <f>_xlfn.XLOOKUP(H138,Sheet4!$I$4:$I$43,Sheet4!$K$4:$K$43,I138)</f>
        <v>160</v>
      </c>
    </row>
    <row r="139" spans="8:11" x14ac:dyDescent="0.15">
      <c r="H139" s="56">
        <v>136</v>
      </c>
      <c r="I139" s="57">
        <v>160</v>
      </c>
      <c r="J139" s="58" t="s">
        <v>36</v>
      </c>
      <c r="K139">
        <f>_xlfn.XLOOKUP(H139,Sheet4!$I$4:$I$43,Sheet4!$K$4:$K$43,I139)</f>
        <v>160</v>
      </c>
    </row>
    <row r="140" spans="8:11" x14ac:dyDescent="0.15">
      <c r="H140" s="53">
        <v>137</v>
      </c>
      <c r="I140" s="54">
        <v>160</v>
      </c>
      <c r="J140" s="55" t="s">
        <v>37</v>
      </c>
      <c r="K140">
        <f>_xlfn.XLOOKUP(H140,Sheet4!$I$4:$I$43,Sheet4!$K$4:$K$43,I140)</f>
        <v>160</v>
      </c>
    </row>
    <row r="141" spans="8:11" x14ac:dyDescent="0.15">
      <c r="H141" s="56">
        <v>138</v>
      </c>
      <c r="I141" s="57">
        <v>160</v>
      </c>
      <c r="J141" s="58" t="s">
        <v>38</v>
      </c>
      <c r="K141">
        <f>_xlfn.XLOOKUP(H141,Sheet4!$I$4:$I$43,Sheet4!$K$4:$K$43,I141)</f>
        <v>160</v>
      </c>
    </row>
    <row r="142" spans="8:11" x14ac:dyDescent="0.15">
      <c r="H142" s="53">
        <v>139</v>
      </c>
      <c r="I142" s="54">
        <v>140</v>
      </c>
      <c r="J142" s="55" t="s">
        <v>39</v>
      </c>
      <c r="K142">
        <f>_xlfn.XLOOKUP(H142,Sheet4!$I$4:$I$43,Sheet4!$K$4:$K$43,I142)</f>
        <v>140</v>
      </c>
    </row>
    <row r="143" spans="8:11" x14ac:dyDescent="0.15">
      <c r="H143" s="56">
        <v>140</v>
      </c>
      <c r="I143" s="57">
        <v>120</v>
      </c>
      <c r="J143" s="58" t="s">
        <v>40</v>
      </c>
      <c r="K143">
        <f>_xlfn.XLOOKUP(H143,Sheet4!$I$4:$I$43,Sheet4!$K$4:$K$43,I143)</f>
        <v>120</v>
      </c>
    </row>
    <row r="144" spans="8:11" x14ac:dyDescent="0.15">
      <c r="H144" s="53">
        <v>141</v>
      </c>
      <c r="I144" s="54">
        <v>120</v>
      </c>
      <c r="J144" s="55" t="s">
        <v>41</v>
      </c>
      <c r="K144">
        <f>_xlfn.XLOOKUP(H144,Sheet4!$I$4:$I$43,Sheet4!$K$4:$K$43,I144)</f>
        <v>120</v>
      </c>
    </row>
    <row r="145" spans="8:11" x14ac:dyDescent="0.15">
      <c r="H145" s="56">
        <v>142</v>
      </c>
      <c r="I145" s="57">
        <v>200</v>
      </c>
      <c r="J145" s="58" t="s">
        <v>42</v>
      </c>
      <c r="K145">
        <f>_xlfn.XLOOKUP(H145,Sheet4!$I$4:$I$43,Sheet4!$K$4:$K$43,I145)</f>
        <v>30</v>
      </c>
    </row>
    <row r="146" spans="8:11" x14ac:dyDescent="0.15">
      <c r="H146" s="53">
        <v>143</v>
      </c>
      <c r="I146" s="54">
        <v>200</v>
      </c>
      <c r="J146" s="55" t="s">
        <v>43</v>
      </c>
      <c r="K146">
        <f>_xlfn.XLOOKUP(H146,Sheet4!$I$4:$I$43,Sheet4!$K$4:$K$43,I146)</f>
        <v>200</v>
      </c>
    </row>
    <row r="147" spans="8:11" x14ac:dyDescent="0.15">
      <c r="H147" s="56">
        <v>144</v>
      </c>
      <c r="I147" s="57">
        <v>200</v>
      </c>
      <c r="J147" s="58" t="s">
        <v>44</v>
      </c>
      <c r="K147">
        <f>_xlfn.XLOOKUP(H147,Sheet4!$I$4:$I$43,Sheet4!$K$4:$K$43,I147)</f>
        <v>200</v>
      </c>
    </row>
    <row r="148" spans="8:11" x14ac:dyDescent="0.15">
      <c r="H148" s="53">
        <v>145</v>
      </c>
      <c r="I148" s="54">
        <v>160</v>
      </c>
      <c r="J148" s="55" t="s">
        <v>45</v>
      </c>
      <c r="K148">
        <f>_xlfn.XLOOKUP(H148,Sheet4!$I$4:$I$43,Sheet4!$K$4:$K$43,I148)</f>
        <v>160</v>
      </c>
    </row>
    <row r="149" spans="8:11" x14ac:dyDescent="0.15">
      <c r="H149" s="56">
        <v>146</v>
      </c>
      <c r="I149" s="57">
        <v>160</v>
      </c>
      <c r="J149" s="58" t="s">
        <v>46</v>
      </c>
      <c r="K149">
        <f>_xlfn.XLOOKUP(H149,Sheet4!$I$4:$I$43,Sheet4!$K$4:$K$43,I149)</f>
        <v>160</v>
      </c>
    </row>
    <row r="150" spans="8:11" x14ac:dyDescent="0.15">
      <c r="H150" s="53">
        <v>147</v>
      </c>
      <c r="I150" s="54">
        <v>160</v>
      </c>
      <c r="J150" s="55" t="s">
        <v>47</v>
      </c>
      <c r="K150">
        <f>_xlfn.XLOOKUP(H150,Sheet4!$I$4:$I$43,Sheet4!$K$4:$K$43,I150)</f>
        <v>160</v>
      </c>
    </row>
    <row r="151" spans="8:11" x14ac:dyDescent="0.15">
      <c r="H151" s="56">
        <v>148</v>
      </c>
      <c r="I151" s="57">
        <v>160</v>
      </c>
      <c r="J151" s="58" t="s">
        <v>48</v>
      </c>
      <c r="K151">
        <f>_xlfn.XLOOKUP(H151,Sheet4!$I$4:$I$43,Sheet4!$K$4:$K$43,I151)</f>
        <v>160</v>
      </c>
    </row>
    <row r="152" spans="8:11" x14ac:dyDescent="0.15">
      <c r="H152" s="53">
        <v>149</v>
      </c>
      <c r="I152" s="54">
        <v>140</v>
      </c>
      <c r="J152" s="55" t="s">
        <v>49</v>
      </c>
      <c r="K152">
        <f>_xlfn.XLOOKUP(H152,Sheet4!$I$4:$I$43,Sheet4!$K$4:$K$43,I152)</f>
        <v>140</v>
      </c>
    </row>
    <row r="153" spans="8:11" x14ac:dyDescent="0.15">
      <c r="H153" s="56">
        <v>150</v>
      </c>
      <c r="I153" s="57">
        <v>120</v>
      </c>
      <c r="J153" s="58" t="s">
        <v>50</v>
      </c>
      <c r="K153">
        <f>_xlfn.XLOOKUP(H153,Sheet4!$I$4:$I$43,Sheet4!$K$4:$K$43,I153)</f>
        <v>120</v>
      </c>
    </row>
    <row r="154" spans="8:11" x14ac:dyDescent="0.15">
      <c r="H154" s="53">
        <v>151</v>
      </c>
      <c r="I154" s="54">
        <v>120</v>
      </c>
      <c r="J154" s="55" t="s">
        <v>51</v>
      </c>
      <c r="K154">
        <f>_xlfn.XLOOKUP(H154,Sheet4!$I$4:$I$43,Sheet4!$K$4:$K$43,I154)</f>
        <v>120</v>
      </c>
    </row>
    <row r="155" spans="8:11" x14ac:dyDescent="0.15">
      <c r="H155" s="56">
        <v>152</v>
      </c>
      <c r="I155" s="57">
        <v>20</v>
      </c>
      <c r="J155" s="58" t="s">
        <v>52</v>
      </c>
      <c r="K155">
        <f>_xlfn.XLOOKUP(H155,Sheet4!$I$4:$I$43,Sheet4!$K$4:$K$43,I155)</f>
        <v>20</v>
      </c>
    </row>
    <row r="156" spans="8:11" x14ac:dyDescent="0.15">
      <c r="H156" s="53">
        <v>153</v>
      </c>
      <c r="I156" s="54">
        <v>20</v>
      </c>
      <c r="J156" s="55" t="s">
        <v>53</v>
      </c>
      <c r="K156">
        <f>_xlfn.XLOOKUP(H156,Sheet4!$I$4:$I$43,Sheet4!$K$4:$K$43,I156)</f>
        <v>20</v>
      </c>
    </row>
    <row r="157" spans="8:11" x14ac:dyDescent="0.15">
      <c r="H157" s="56">
        <v>154</v>
      </c>
      <c r="I157" s="57">
        <v>20</v>
      </c>
      <c r="J157" s="58" t="s">
        <v>54</v>
      </c>
      <c r="K157">
        <f>_xlfn.XLOOKUP(H157,Sheet4!$I$4:$I$43,Sheet4!$K$4:$K$43,I157)</f>
        <v>20</v>
      </c>
    </row>
    <row r="158" spans="8:11" x14ac:dyDescent="0.15">
      <c r="H158" s="53">
        <v>155</v>
      </c>
      <c r="I158" s="54">
        <v>20</v>
      </c>
      <c r="J158" s="55" t="s">
        <v>55</v>
      </c>
      <c r="K158">
        <f>_xlfn.XLOOKUP(H158,Sheet4!$I$4:$I$43,Sheet4!$K$4:$K$43,I158)</f>
        <v>20</v>
      </c>
    </row>
    <row r="159" spans="8:11" x14ac:dyDescent="0.15">
      <c r="H159" s="56">
        <v>156</v>
      </c>
      <c r="I159" s="57">
        <v>0</v>
      </c>
      <c r="J159" s="58" t="s">
        <v>56</v>
      </c>
      <c r="K159">
        <f>_xlfn.XLOOKUP(H159,Sheet4!$I$4:$I$43,Sheet4!$K$4:$K$43,I159)</f>
        <v>0</v>
      </c>
    </row>
    <row r="160" spans="8:11" x14ac:dyDescent="0.15">
      <c r="H160" s="53">
        <v>157</v>
      </c>
      <c r="I160" s="54">
        <v>0</v>
      </c>
      <c r="J160" s="55" t="s">
        <v>57</v>
      </c>
      <c r="K160">
        <f>_xlfn.XLOOKUP(H160,Sheet4!$I$4:$I$43,Sheet4!$K$4:$K$43,I160)</f>
        <v>0</v>
      </c>
    </row>
    <row r="161" spans="8:11" x14ac:dyDescent="0.15">
      <c r="H161" s="56">
        <v>158</v>
      </c>
      <c r="I161" s="57">
        <v>0</v>
      </c>
      <c r="J161" s="58" t="s">
        <v>58</v>
      </c>
      <c r="K161">
        <f>_xlfn.XLOOKUP(H161,Sheet4!$I$4:$I$43,Sheet4!$K$4:$K$43,I161)</f>
        <v>0</v>
      </c>
    </row>
    <row r="162" spans="8:11" x14ac:dyDescent="0.15">
      <c r="H162" s="53">
        <v>159</v>
      </c>
      <c r="I162" s="54">
        <v>0</v>
      </c>
      <c r="J162" s="55" t="s">
        <v>59</v>
      </c>
      <c r="K162">
        <f>_xlfn.XLOOKUP(H162,Sheet4!$I$4:$I$43,Sheet4!$K$4:$K$43,I162)</f>
        <v>0</v>
      </c>
    </row>
    <row r="163" spans="8:11" x14ac:dyDescent="0.15">
      <c r="H163" s="56">
        <v>160</v>
      </c>
      <c r="I163" s="57">
        <v>0</v>
      </c>
      <c r="J163" s="58" t="s">
        <v>60</v>
      </c>
      <c r="K163">
        <f>_xlfn.XLOOKUP(H163,Sheet4!$I$4:$I$43,Sheet4!$K$4:$K$43,I163)</f>
        <v>0</v>
      </c>
    </row>
    <row r="164" spans="8:11" x14ac:dyDescent="0.15">
      <c r="H164" s="53">
        <v>161</v>
      </c>
      <c r="I164" s="54">
        <v>0</v>
      </c>
      <c r="J164" s="55" t="s">
        <v>61</v>
      </c>
      <c r="K164">
        <f>_xlfn.XLOOKUP(H164,Sheet4!$I$4:$I$43,Sheet4!$K$4:$K$43,I164)</f>
        <v>0</v>
      </c>
    </row>
    <row r="165" spans="8:11" x14ac:dyDescent="0.15">
      <c r="H165" s="56">
        <v>162</v>
      </c>
      <c r="I165" s="57">
        <v>0</v>
      </c>
      <c r="J165" s="58" t="s">
        <v>62</v>
      </c>
      <c r="K165">
        <f>_xlfn.XLOOKUP(H165,Sheet4!$I$4:$I$43,Sheet4!$K$4:$K$43,I165)</f>
        <v>0</v>
      </c>
    </row>
    <row r="166" spans="8:11" x14ac:dyDescent="0.15">
      <c r="H166" s="53">
        <v>163</v>
      </c>
      <c r="I166" s="54">
        <v>0</v>
      </c>
      <c r="J166" s="55" t="s">
        <v>63</v>
      </c>
      <c r="K166">
        <f>_xlfn.XLOOKUP(H166,Sheet4!$I$4:$I$43,Sheet4!$K$4:$K$43,I166)</f>
        <v>0</v>
      </c>
    </row>
    <row r="167" spans="8:11" x14ac:dyDescent="0.15">
      <c r="H167" s="56">
        <v>164</v>
      </c>
      <c r="I167" s="57">
        <v>0</v>
      </c>
      <c r="J167" s="58" t="s">
        <v>64</v>
      </c>
      <c r="K167">
        <f>_xlfn.XLOOKUP(H167,Sheet4!$I$4:$I$43,Sheet4!$K$4:$K$43,I167)</f>
        <v>0</v>
      </c>
    </row>
    <row r="168" spans="8:11" x14ac:dyDescent="0.15">
      <c r="H168" s="53">
        <v>165</v>
      </c>
      <c r="I168" s="54">
        <v>0</v>
      </c>
      <c r="J168" s="55" t="s">
        <v>65</v>
      </c>
      <c r="K168">
        <f>_xlfn.XLOOKUP(H168,Sheet4!$I$4:$I$43,Sheet4!$K$4:$K$43,I168)</f>
        <v>0</v>
      </c>
    </row>
    <row r="169" spans="8:11" x14ac:dyDescent="0.15">
      <c r="H169" s="56">
        <v>166</v>
      </c>
      <c r="I169" s="57">
        <v>0</v>
      </c>
      <c r="J169" s="58" t="s">
        <v>66</v>
      </c>
      <c r="K169">
        <f>_xlfn.XLOOKUP(H169,Sheet4!$I$4:$I$43,Sheet4!$K$4:$K$43,I169)</f>
        <v>0</v>
      </c>
    </row>
    <row r="170" spans="8:11" x14ac:dyDescent="0.15">
      <c r="H170" s="53">
        <v>167</v>
      </c>
      <c r="I170" s="54">
        <v>0</v>
      </c>
      <c r="J170" s="55" t="s">
        <v>67</v>
      </c>
      <c r="K170">
        <f>_xlfn.XLOOKUP(H170,Sheet4!$I$4:$I$43,Sheet4!$K$4:$K$43,I170)</f>
        <v>0</v>
      </c>
    </row>
    <row r="171" spans="8:11" x14ac:dyDescent="0.15">
      <c r="H171" s="56">
        <v>168</v>
      </c>
      <c r="I171" s="57">
        <v>0</v>
      </c>
      <c r="J171" s="58" t="s">
        <v>68</v>
      </c>
      <c r="K171">
        <f>_xlfn.XLOOKUP(H171,Sheet4!$I$4:$I$43,Sheet4!$K$4:$K$43,I171)</f>
        <v>0</v>
      </c>
    </row>
    <row r="172" spans="8:11" x14ac:dyDescent="0.15">
      <c r="H172" s="53">
        <v>169</v>
      </c>
      <c r="I172" s="54">
        <v>0</v>
      </c>
      <c r="J172" s="55" t="s">
        <v>69</v>
      </c>
      <c r="K172">
        <f>_xlfn.XLOOKUP(H172,Sheet4!$I$4:$I$43,Sheet4!$K$4:$K$43,I172)</f>
        <v>0</v>
      </c>
    </row>
    <row r="173" spans="8:11" x14ac:dyDescent="0.15">
      <c r="H173" s="56">
        <v>170</v>
      </c>
      <c r="I173" s="57">
        <v>0</v>
      </c>
      <c r="J173" s="58" t="s">
        <v>70</v>
      </c>
      <c r="K173">
        <f>_xlfn.XLOOKUP(H173,Sheet4!$I$4:$I$43,Sheet4!$K$4:$K$43,I173)</f>
        <v>0</v>
      </c>
    </row>
    <row r="174" spans="8:11" x14ac:dyDescent="0.15">
      <c r="H174" s="53">
        <v>171</v>
      </c>
      <c r="I174" s="54">
        <v>0</v>
      </c>
      <c r="J174" s="55" t="s">
        <v>71</v>
      </c>
      <c r="K174">
        <f>_xlfn.XLOOKUP(H174,Sheet4!$I$4:$I$43,Sheet4!$K$4:$K$43,I174)</f>
        <v>0</v>
      </c>
    </row>
    <row r="175" spans="8:11" x14ac:dyDescent="0.15">
      <c r="H175" s="56">
        <v>172</v>
      </c>
      <c r="I175" s="57">
        <v>0</v>
      </c>
      <c r="J175" s="58" t="s">
        <v>72</v>
      </c>
      <c r="K175">
        <f>_xlfn.XLOOKUP(H175,Sheet4!$I$4:$I$43,Sheet4!$K$4:$K$43,I175)</f>
        <v>0</v>
      </c>
    </row>
    <row r="176" spans="8:11" x14ac:dyDescent="0.15">
      <c r="H176" s="53">
        <v>173</v>
      </c>
      <c r="I176" s="54">
        <v>0</v>
      </c>
      <c r="J176" s="55" t="s">
        <v>73</v>
      </c>
      <c r="K176">
        <f>_xlfn.XLOOKUP(H176,Sheet4!$I$4:$I$43,Sheet4!$K$4:$K$43,I176)</f>
        <v>0</v>
      </c>
    </row>
    <row r="177" spans="8:11" x14ac:dyDescent="0.15">
      <c r="H177" s="56">
        <v>174</v>
      </c>
      <c r="I177" s="57">
        <v>0</v>
      </c>
      <c r="J177" s="58" t="s">
        <v>74</v>
      </c>
      <c r="K177">
        <f>_xlfn.XLOOKUP(H177,Sheet4!$I$4:$I$43,Sheet4!$K$4:$K$43,I177)</f>
        <v>0</v>
      </c>
    </row>
    <row r="178" spans="8:11" x14ac:dyDescent="0.15">
      <c r="H178" s="53">
        <v>175</v>
      </c>
      <c r="I178" s="54">
        <v>0</v>
      </c>
      <c r="J178" s="55" t="s">
        <v>75</v>
      </c>
      <c r="K178">
        <f>_xlfn.XLOOKUP(H178,Sheet4!$I$4:$I$43,Sheet4!$K$4:$K$43,I178)</f>
        <v>0</v>
      </c>
    </row>
    <row r="179" spans="8:11" x14ac:dyDescent="0.15">
      <c r="H179" s="56">
        <v>176</v>
      </c>
      <c r="I179" s="57">
        <v>0</v>
      </c>
      <c r="J179" s="58" t="s">
        <v>76</v>
      </c>
      <c r="K179">
        <f>_xlfn.XLOOKUP(H179,Sheet4!$I$4:$I$43,Sheet4!$K$4:$K$43,I179)</f>
        <v>0</v>
      </c>
    </row>
    <row r="180" spans="8:11" x14ac:dyDescent="0.15">
      <c r="H180" s="53">
        <v>177</v>
      </c>
      <c r="I180" s="54">
        <v>0</v>
      </c>
      <c r="J180" s="55" t="s">
        <v>77</v>
      </c>
      <c r="K180">
        <f>_xlfn.XLOOKUP(H180,Sheet4!$I$4:$I$43,Sheet4!$K$4:$K$43,I180)</f>
        <v>0</v>
      </c>
    </row>
    <row r="181" spans="8:11" x14ac:dyDescent="0.15">
      <c r="H181" s="56">
        <v>178</v>
      </c>
      <c r="I181" s="57">
        <v>0</v>
      </c>
      <c r="J181" s="58" t="s">
        <v>78</v>
      </c>
      <c r="K181">
        <f>_xlfn.XLOOKUP(H181,Sheet4!$I$4:$I$43,Sheet4!$K$4:$K$43,I181)</f>
        <v>0</v>
      </c>
    </row>
    <row r="182" spans="8:11" x14ac:dyDescent="0.15">
      <c r="H182" s="53">
        <v>179</v>
      </c>
      <c r="I182" s="54">
        <v>0</v>
      </c>
      <c r="J182" s="55" t="s">
        <v>79</v>
      </c>
      <c r="K182">
        <f>_xlfn.XLOOKUP(H182,Sheet4!$I$4:$I$43,Sheet4!$K$4:$K$43,I182)</f>
        <v>0</v>
      </c>
    </row>
    <row r="183" spans="8:11" x14ac:dyDescent="0.15">
      <c r="H183" s="56">
        <v>180</v>
      </c>
      <c r="I183" s="57">
        <v>0</v>
      </c>
      <c r="J183" s="58" t="s">
        <v>80</v>
      </c>
      <c r="K183">
        <f>_xlfn.XLOOKUP(H183,Sheet4!$I$4:$I$43,Sheet4!$K$4:$K$43,I183)</f>
        <v>0</v>
      </c>
    </row>
    <row r="184" spans="8:11" x14ac:dyDescent="0.15">
      <c r="H184" s="53">
        <v>181</v>
      </c>
      <c r="I184" s="54">
        <v>350</v>
      </c>
      <c r="J184" s="55" t="s">
        <v>21</v>
      </c>
      <c r="K184">
        <f>_xlfn.XLOOKUP(H184,Sheet4!$I$4:$I$43,Sheet4!$K$4:$K$43,I184)</f>
        <v>60</v>
      </c>
    </row>
    <row r="185" spans="8:11" x14ac:dyDescent="0.15">
      <c r="H185" s="56">
        <v>182</v>
      </c>
      <c r="I185" s="57">
        <v>350</v>
      </c>
      <c r="J185" s="58" t="s">
        <v>22</v>
      </c>
      <c r="K185">
        <f>_xlfn.XLOOKUP(H185,Sheet4!$I$4:$I$43,Sheet4!$K$4:$K$43,I185)</f>
        <v>60</v>
      </c>
    </row>
    <row r="186" spans="8:11" x14ac:dyDescent="0.15">
      <c r="H186" s="53">
        <v>183</v>
      </c>
      <c r="I186" s="54">
        <v>360</v>
      </c>
      <c r="J186" s="55" t="s">
        <v>23</v>
      </c>
      <c r="K186">
        <f>_xlfn.XLOOKUP(H186,Sheet4!$I$4:$I$43,Sheet4!$K$4:$K$43,I186)</f>
        <v>360</v>
      </c>
    </row>
    <row r="187" spans="8:11" x14ac:dyDescent="0.15">
      <c r="H187" s="56">
        <v>184</v>
      </c>
      <c r="I187" s="57">
        <v>280</v>
      </c>
      <c r="J187" s="58" t="s">
        <v>24</v>
      </c>
      <c r="K187">
        <f>_xlfn.XLOOKUP(H187,Sheet4!$I$4:$I$43,Sheet4!$K$4:$K$43,I187)</f>
        <v>280</v>
      </c>
    </row>
    <row r="188" spans="8:11" x14ac:dyDescent="0.15">
      <c r="H188" s="53">
        <v>185</v>
      </c>
      <c r="I188" s="54">
        <v>280</v>
      </c>
      <c r="J188" s="55" t="s">
        <v>25</v>
      </c>
      <c r="K188">
        <f>_xlfn.XLOOKUP(H188,Sheet4!$I$4:$I$43,Sheet4!$K$4:$K$43,I188)</f>
        <v>280</v>
      </c>
    </row>
    <row r="189" spans="8:11" x14ac:dyDescent="0.15">
      <c r="H189" s="56">
        <v>186</v>
      </c>
      <c r="I189" s="57">
        <v>280</v>
      </c>
      <c r="J189" s="58" t="s">
        <v>26</v>
      </c>
      <c r="K189">
        <f>_xlfn.XLOOKUP(H189,Sheet4!$I$4:$I$43,Sheet4!$K$4:$K$43,I189)</f>
        <v>280</v>
      </c>
    </row>
    <row r="190" spans="8:11" x14ac:dyDescent="0.15">
      <c r="H190" s="53">
        <v>187</v>
      </c>
      <c r="I190" s="54">
        <v>280</v>
      </c>
      <c r="J190" s="55" t="s">
        <v>27</v>
      </c>
      <c r="K190">
        <f>_xlfn.XLOOKUP(H190,Sheet4!$I$4:$I$43,Sheet4!$K$4:$K$43,I190)</f>
        <v>280</v>
      </c>
    </row>
    <row r="191" spans="8:11" x14ac:dyDescent="0.15">
      <c r="H191" s="56">
        <v>188</v>
      </c>
      <c r="I191" s="57">
        <v>260</v>
      </c>
      <c r="J191" s="58" t="s">
        <v>28</v>
      </c>
      <c r="K191">
        <f>_xlfn.XLOOKUP(H191,Sheet4!$I$4:$I$43,Sheet4!$K$4:$K$43,I191)</f>
        <v>260</v>
      </c>
    </row>
    <row r="192" spans="8:11" x14ac:dyDescent="0.15">
      <c r="H192" s="53">
        <v>189</v>
      </c>
      <c r="I192" s="54">
        <v>220</v>
      </c>
      <c r="J192" s="55" t="s">
        <v>29</v>
      </c>
      <c r="K192">
        <f>_xlfn.XLOOKUP(H192,Sheet4!$I$4:$I$43,Sheet4!$K$4:$K$43,I192)</f>
        <v>220</v>
      </c>
    </row>
    <row r="193" spans="8:11" x14ac:dyDescent="0.15">
      <c r="H193" s="56">
        <v>190</v>
      </c>
      <c r="I193" s="57">
        <v>220</v>
      </c>
      <c r="J193" s="58" t="s">
        <v>30</v>
      </c>
      <c r="K193">
        <f>_xlfn.XLOOKUP(H193,Sheet4!$I$4:$I$43,Sheet4!$K$4:$K$43,I193)</f>
        <v>220</v>
      </c>
    </row>
    <row r="194" spans="8:11" x14ac:dyDescent="0.15">
      <c r="H194" s="53">
        <v>191</v>
      </c>
      <c r="I194" s="54">
        <v>180</v>
      </c>
      <c r="J194" s="55" t="s">
        <v>31</v>
      </c>
      <c r="K194">
        <f>_xlfn.XLOOKUP(H194,Sheet4!$I$4:$I$43,Sheet4!$K$4:$K$43,I194)</f>
        <v>180</v>
      </c>
    </row>
    <row r="195" spans="8:11" x14ac:dyDescent="0.15">
      <c r="H195" s="56">
        <v>192</v>
      </c>
      <c r="I195" s="57">
        <v>350</v>
      </c>
      <c r="J195" s="58" t="s">
        <v>32</v>
      </c>
      <c r="K195">
        <f>_xlfn.XLOOKUP(H195,Sheet4!$I$4:$I$43,Sheet4!$K$4:$K$43,I195)</f>
        <v>60</v>
      </c>
    </row>
    <row r="196" spans="8:11" x14ac:dyDescent="0.15">
      <c r="H196" s="53">
        <v>193</v>
      </c>
      <c r="I196" s="54">
        <v>360</v>
      </c>
      <c r="J196" s="55" t="s">
        <v>33</v>
      </c>
      <c r="K196">
        <f>_xlfn.XLOOKUP(H196,Sheet4!$I$4:$I$43,Sheet4!$K$4:$K$43,I196)</f>
        <v>360</v>
      </c>
    </row>
    <row r="197" spans="8:11" x14ac:dyDescent="0.15">
      <c r="H197" s="56">
        <v>194</v>
      </c>
      <c r="I197" s="57">
        <v>280</v>
      </c>
      <c r="J197" s="58" t="s">
        <v>34</v>
      </c>
      <c r="K197">
        <f>_xlfn.XLOOKUP(H197,Sheet4!$I$4:$I$43,Sheet4!$K$4:$K$43,I197)</f>
        <v>280</v>
      </c>
    </row>
    <row r="198" spans="8:11" x14ac:dyDescent="0.15">
      <c r="H198" s="53">
        <v>195</v>
      </c>
      <c r="I198" s="54">
        <v>280</v>
      </c>
      <c r="J198" s="55" t="s">
        <v>35</v>
      </c>
      <c r="K198">
        <f>_xlfn.XLOOKUP(H198,Sheet4!$I$4:$I$43,Sheet4!$K$4:$K$43,I198)</f>
        <v>280</v>
      </c>
    </row>
    <row r="199" spans="8:11" x14ac:dyDescent="0.15">
      <c r="H199" s="56">
        <v>196</v>
      </c>
      <c r="I199" s="57">
        <v>280</v>
      </c>
      <c r="J199" s="58" t="s">
        <v>36</v>
      </c>
      <c r="K199">
        <f>_xlfn.XLOOKUP(H199,Sheet4!$I$4:$I$43,Sheet4!$K$4:$K$43,I199)</f>
        <v>280</v>
      </c>
    </row>
    <row r="200" spans="8:11" x14ac:dyDescent="0.15">
      <c r="H200" s="53">
        <v>197</v>
      </c>
      <c r="I200" s="54">
        <v>280</v>
      </c>
      <c r="J200" s="55" t="s">
        <v>37</v>
      </c>
      <c r="K200">
        <f>_xlfn.XLOOKUP(H200,Sheet4!$I$4:$I$43,Sheet4!$K$4:$K$43,I200)</f>
        <v>280</v>
      </c>
    </row>
    <row r="201" spans="8:11" x14ac:dyDescent="0.15">
      <c r="H201" s="56">
        <v>198</v>
      </c>
      <c r="I201" s="57">
        <v>260</v>
      </c>
      <c r="J201" s="58" t="s">
        <v>38</v>
      </c>
      <c r="K201">
        <f>_xlfn.XLOOKUP(H201,Sheet4!$I$4:$I$43,Sheet4!$K$4:$K$43,I201)</f>
        <v>260</v>
      </c>
    </row>
    <row r="202" spans="8:11" x14ac:dyDescent="0.15">
      <c r="H202" s="53">
        <v>199</v>
      </c>
      <c r="I202" s="54">
        <v>220</v>
      </c>
      <c r="J202" s="55" t="s">
        <v>39</v>
      </c>
      <c r="K202">
        <f>_xlfn.XLOOKUP(H202,Sheet4!$I$4:$I$43,Sheet4!$K$4:$K$43,I202)</f>
        <v>220</v>
      </c>
    </row>
    <row r="203" spans="8:11" x14ac:dyDescent="0.15">
      <c r="H203" s="56">
        <v>200</v>
      </c>
      <c r="I203" s="57">
        <v>220</v>
      </c>
      <c r="J203" s="58" t="s">
        <v>40</v>
      </c>
      <c r="K203">
        <f>_xlfn.XLOOKUP(H203,Sheet4!$I$4:$I$43,Sheet4!$K$4:$K$43,I203)</f>
        <v>220</v>
      </c>
    </row>
    <row r="204" spans="8:11" x14ac:dyDescent="0.15">
      <c r="H204" s="53">
        <v>201</v>
      </c>
      <c r="I204" s="54">
        <v>180</v>
      </c>
      <c r="J204" s="55" t="s">
        <v>41</v>
      </c>
      <c r="K204">
        <f>_xlfn.XLOOKUP(H204,Sheet4!$I$4:$I$43,Sheet4!$K$4:$K$43,I204)</f>
        <v>180</v>
      </c>
    </row>
    <row r="205" spans="8:11" x14ac:dyDescent="0.15">
      <c r="H205" s="56">
        <v>202</v>
      </c>
      <c r="I205" s="57">
        <v>350</v>
      </c>
      <c r="J205" s="58" t="s">
        <v>42</v>
      </c>
      <c r="K205">
        <f>_xlfn.XLOOKUP(H205,Sheet4!$I$4:$I$43,Sheet4!$K$4:$K$43,I205)</f>
        <v>60</v>
      </c>
    </row>
    <row r="206" spans="8:11" x14ac:dyDescent="0.15">
      <c r="H206" s="53">
        <v>203</v>
      </c>
      <c r="I206" s="54">
        <v>360</v>
      </c>
      <c r="J206" s="55" t="s">
        <v>43</v>
      </c>
      <c r="K206">
        <f>_xlfn.XLOOKUP(H206,Sheet4!$I$4:$I$43,Sheet4!$K$4:$K$43,I206)</f>
        <v>360</v>
      </c>
    </row>
    <row r="207" spans="8:11" x14ac:dyDescent="0.15">
      <c r="H207" s="56">
        <v>204</v>
      </c>
      <c r="I207" s="57">
        <v>280</v>
      </c>
      <c r="J207" s="58" t="s">
        <v>44</v>
      </c>
      <c r="K207">
        <f>_xlfn.XLOOKUP(H207,Sheet4!$I$4:$I$43,Sheet4!$K$4:$K$43,I207)</f>
        <v>280</v>
      </c>
    </row>
    <row r="208" spans="8:11" x14ac:dyDescent="0.15">
      <c r="H208" s="53">
        <v>205</v>
      </c>
      <c r="I208" s="54">
        <v>280</v>
      </c>
      <c r="J208" s="55" t="s">
        <v>45</v>
      </c>
      <c r="K208">
        <f>_xlfn.XLOOKUP(H208,Sheet4!$I$4:$I$43,Sheet4!$K$4:$K$43,I208)</f>
        <v>280</v>
      </c>
    </row>
    <row r="209" spans="8:11" x14ac:dyDescent="0.15">
      <c r="H209" s="56">
        <v>206</v>
      </c>
      <c r="I209" s="57">
        <v>280</v>
      </c>
      <c r="J209" s="58" t="s">
        <v>46</v>
      </c>
      <c r="K209">
        <f>_xlfn.XLOOKUP(H209,Sheet4!$I$4:$I$43,Sheet4!$K$4:$K$43,I209)</f>
        <v>280</v>
      </c>
    </row>
    <row r="210" spans="8:11" x14ac:dyDescent="0.15">
      <c r="H210" s="53">
        <v>207</v>
      </c>
      <c r="I210" s="54">
        <v>280</v>
      </c>
      <c r="J210" s="55" t="s">
        <v>47</v>
      </c>
      <c r="K210">
        <f>_xlfn.XLOOKUP(H210,Sheet4!$I$4:$I$43,Sheet4!$K$4:$K$43,I210)</f>
        <v>280</v>
      </c>
    </row>
    <row r="211" spans="8:11" x14ac:dyDescent="0.15">
      <c r="H211" s="56">
        <v>208</v>
      </c>
      <c r="I211" s="57">
        <v>260</v>
      </c>
      <c r="J211" s="58" t="s">
        <v>48</v>
      </c>
      <c r="K211">
        <f>_xlfn.XLOOKUP(H211,Sheet4!$I$4:$I$43,Sheet4!$K$4:$K$43,I211)</f>
        <v>260</v>
      </c>
    </row>
    <row r="212" spans="8:11" x14ac:dyDescent="0.15">
      <c r="H212" s="53">
        <v>209</v>
      </c>
      <c r="I212" s="54">
        <v>220</v>
      </c>
      <c r="J212" s="55" t="s">
        <v>49</v>
      </c>
      <c r="K212">
        <f>_xlfn.XLOOKUP(H212,Sheet4!$I$4:$I$43,Sheet4!$K$4:$K$43,I212)</f>
        <v>220</v>
      </c>
    </row>
    <row r="213" spans="8:11" x14ac:dyDescent="0.15">
      <c r="H213" s="56">
        <v>210</v>
      </c>
      <c r="I213" s="57">
        <v>220</v>
      </c>
      <c r="J213" s="58" t="s">
        <v>50</v>
      </c>
      <c r="K213">
        <f>_xlfn.XLOOKUP(H213,Sheet4!$I$4:$I$43,Sheet4!$K$4:$K$43,I213)</f>
        <v>220</v>
      </c>
    </row>
    <row r="214" spans="8:11" x14ac:dyDescent="0.15">
      <c r="H214" s="53">
        <v>211</v>
      </c>
      <c r="I214" s="54">
        <v>180</v>
      </c>
      <c r="J214" s="55" t="s">
        <v>51</v>
      </c>
      <c r="K214">
        <f>_xlfn.XLOOKUP(H214,Sheet4!$I$4:$I$43,Sheet4!$K$4:$K$43,I214)</f>
        <v>180</v>
      </c>
    </row>
    <row r="215" spans="8:11" x14ac:dyDescent="0.15">
      <c r="H215" s="56">
        <v>212</v>
      </c>
      <c r="I215" s="57">
        <v>24</v>
      </c>
      <c r="J215" s="58" t="s">
        <v>52</v>
      </c>
      <c r="K215">
        <f>_xlfn.XLOOKUP(H215,Sheet4!$I$4:$I$43,Sheet4!$K$4:$K$43,I215)</f>
        <v>24</v>
      </c>
    </row>
    <row r="216" spans="8:11" x14ac:dyDescent="0.15">
      <c r="H216" s="53">
        <v>213</v>
      </c>
      <c r="I216" s="54">
        <v>24</v>
      </c>
      <c r="J216" s="55" t="s">
        <v>53</v>
      </c>
      <c r="K216">
        <f>_xlfn.XLOOKUP(H216,Sheet4!$I$4:$I$43,Sheet4!$K$4:$K$43,I216)</f>
        <v>24</v>
      </c>
    </row>
    <row r="217" spans="8:11" x14ac:dyDescent="0.15">
      <c r="H217" s="56">
        <v>214</v>
      </c>
      <c r="I217" s="57">
        <v>24</v>
      </c>
      <c r="J217" s="58" t="s">
        <v>54</v>
      </c>
      <c r="K217">
        <f>_xlfn.XLOOKUP(H217,Sheet4!$I$4:$I$43,Sheet4!$K$4:$K$43,I217)</f>
        <v>24</v>
      </c>
    </row>
    <row r="218" spans="8:11" x14ac:dyDescent="0.15">
      <c r="H218" s="53">
        <v>215</v>
      </c>
      <c r="I218" s="54">
        <v>24</v>
      </c>
      <c r="J218" s="55" t="s">
        <v>55</v>
      </c>
      <c r="K218">
        <f>_xlfn.XLOOKUP(H218,Sheet4!$I$4:$I$43,Sheet4!$K$4:$K$43,I218)</f>
        <v>24</v>
      </c>
    </row>
    <row r="219" spans="8:11" x14ac:dyDescent="0.15">
      <c r="H219" s="56">
        <v>216</v>
      </c>
      <c r="I219" s="57">
        <v>0</v>
      </c>
      <c r="J219" s="58" t="s">
        <v>56</v>
      </c>
      <c r="K219">
        <f>_xlfn.XLOOKUP(H219,Sheet4!$I$4:$I$43,Sheet4!$K$4:$K$43,I219)</f>
        <v>0</v>
      </c>
    </row>
    <row r="220" spans="8:11" x14ac:dyDescent="0.15">
      <c r="H220" s="53">
        <v>217</v>
      </c>
      <c r="I220" s="54">
        <v>0</v>
      </c>
      <c r="J220" s="55" t="s">
        <v>57</v>
      </c>
      <c r="K220">
        <f>_xlfn.XLOOKUP(H220,Sheet4!$I$4:$I$43,Sheet4!$K$4:$K$43,I220)</f>
        <v>0</v>
      </c>
    </row>
    <row r="221" spans="8:11" x14ac:dyDescent="0.15">
      <c r="H221" s="56">
        <v>218</v>
      </c>
      <c r="I221" s="57">
        <v>0</v>
      </c>
      <c r="J221" s="58" t="s">
        <v>58</v>
      </c>
      <c r="K221">
        <f>_xlfn.XLOOKUP(H221,Sheet4!$I$4:$I$43,Sheet4!$K$4:$K$43,I221)</f>
        <v>0</v>
      </c>
    </row>
    <row r="222" spans="8:11" x14ac:dyDescent="0.15">
      <c r="H222" s="53">
        <v>219</v>
      </c>
      <c r="I222" s="54">
        <v>0</v>
      </c>
      <c r="J222" s="55" t="s">
        <v>59</v>
      </c>
      <c r="K222">
        <f>_xlfn.XLOOKUP(H222,Sheet4!$I$4:$I$43,Sheet4!$K$4:$K$43,I222)</f>
        <v>0</v>
      </c>
    </row>
    <row r="223" spans="8:11" x14ac:dyDescent="0.15">
      <c r="H223" s="56">
        <v>220</v>
      </c>
      <c r="I223" s="57">
        <v>0</v>
      </c>
      <c r="J223" s="58" t="s">
        <v>60</v>
      </c>
      <c r="K223">
        <f>_xlfn.XLOOKUP(H223,Sheet4!$I$4:$I$43,Sheet4!$K$4:$K$43,I223)</f>
        <v>0</v>
      </c>
    </row>
    <row r="224" spans="8:11" x14ac:dyDescent="0.15">
      <c r="H224" s="53">
        <v>221</v>
      </c>
      <c r="I224" s="54">
        <v>0</v>
      </c>
      <c r="J224" s="55" t="s">
        <v>61</v>
      </c>
      <c r="K224">
        <f>_xlfn.XLOOKUP(H224,Sheet4!$I$4:$I$43,Sheet4!$K$4:$K$43,I224)</f>
        <v>0</v>
      </c>
    </row>
    <row r="225" spans="8:11" x14ac:dyDescent="0.15">
      <c r="H225" s="56">
        <v>222</v>
      </c>
      <c r="I225" s="57">
        <v>0</v>
      </c>
      <c r="J225" s="58" t="s">
        <v>62</v>
      </c>
      <c r="K225">
        <f>_xlfn.XLOOKUP(H225,Sheet4!$I$4:$I$43,Sheet4!$K$4:$K$43,I225)</f>
        <v>0</v>
      </c>
    </row>
    <row r="226" spans="8:11" x14ac:dyDescent="0.15">
      <c r="H226" s="53">
        <v>223</v>
      </c>
      <c r="I226" s="54">
        <v>0</v>
      </c>
      <c r="J226" s="55" t="s">
        <v>63</v>
      </c>
      <c r="K226">
        <f>_xlfn.XLOOKUP(H226,Sheet4!$I$4:$I$43,Sheet4!$K$4:$K$43,I226)</f>
        <v>0</v>
      </c>
    </row>
    <row r="227" spans="8:11" x14ac:dyDescent="0.15">
      <c r="H227" s="56">
        <v>224</v>
      </c>
      <c r="I227" s="57">
        <v>0</v>
      </c>
      <c r="J227" s="58" t="s">
        <v>64</v>
      </c>
      <c r="K227">
        <f>_xlfn.XLOOKUP(H227,Sheet4!$I$4:$I$43,Sheet4!$K$4:$K$43,I227)</f>
        <v>0</v>
      </c>
    </row>
    <row r="228" spans="8:11" x14ac:dyDescent="0.15">
      <c r="H228" s="53">
        <v>225</v>
      </c>
      <c r="I228" s="54">
        <v>0</v>
      </c>
      <c r="J228" s="55" t="s">
        <v>65</v>
      </c>
      <c r="K228">
        <f>_xlfn.XLOOKUP(H228,Sheet4!$I$4:$I$43,Sheet4!$K$4:$K$43,I228)</f>
        <v>0</v>
      </c>
    </row>
    <row r="229" spans="8:11" x14ac:dyDescent="0.15">
      <c r="H229" s="56">
        <v>226</v>
      </c>
      <c r="I229" s="57">
        <v>0</v>
      </c>
      <c r="J229" s="58" t="s">
        <v>66</v>
      </c>
      <c r="K229">
        <f>_xlfn.XLOOKUP(H229,Sheet4!$I$4:$I$43,Sheet4!$K$4:$K$43,I229)</f>
        <v>0</v>
      </c>
    </row>
    <row r="230" spans="8:11" x14ac:dyDescent="0.15">
      <c r="H230" s="53">
        <v>227</v>
      </c>
      <c r="I230" s="54">
        <v>0</v>
      </c>
      <c r="J230" s="55" t="s">
        <v>67</v>
      </c>
      <c r="K230">
        <f>_xlfn.XLOOKUP(H230,Sheet4!$I$4:$I$43,Sheet4!$K$4:$K$43,I230)</f>
        <v>0</v>
      </c>
    </row>
    <row r="231" spans="8:11" x14ac:dyDescent="0.15">
      <c r="H231" s="56">
        <v>228</v>
      </c>
      <c r="I231" s="57">
        <v>0</v>
      </c>
      <c r="J231" s="58" t="s">
        <v>68</v>
      </c>
      <c r="K231">
        <f>_xlfn.XLOOKUP(H231,Sheet4!$I$4:$I$43,Sheet4!$K$4:$K$43,I231)</f>
        <v>0</v>
      </c>
    </row>
    <row r="232" spans="8:11" x14ac:dyDescent="0.15">
      <c r="H232" s="53">
        <v>229</v>
      </c>
      <c r="I232" s="54">
        <v>0</v>
      </c>
      <c r="J232" s="55" t="s">
        <v>69</v>
      </c>
      <c r="K232">
        <f>_xlfn.XLOOKUP(H232,Sheet4!$I$4:$I$43,Sheet4!$K$4:$K$43,I232)</f>
        <v>0</v>
      </c>
    </row>
    <row r="233" spans="8:11" x14ac:dyDescent="0.15">
      <c r="H233" s="56">
        <v>230</v>
      </c>
      <c r="I233" s="57">
        <v>0</v>
      </c>
      <c r="J233" s="58" t="s">
        <v>70</v>
      </c>
      <c r="K233">
        <f>_xlfn.XLOOKUP(H233,Sheet4!$I$4:$I$43,Sheet4!$K$4:$K$43,I233)</f>
        <v>0</v>
      </c>
    </row>
    <row r="234" spans="8:11" x14ac:dyDescent="0.15">
      <c r="H234" s="53">
        <v>231</v>
      </c>
      <c r="I234" s="54">
        <v>0</v>
      </c>
      <c r="J234" s="55" t="s">
        <v>71</v>
      </c>
      <c r="K234">
        <f>_xlfn.XLOOKUP(H234,Sheet4!$I$4:$I$43,Sheet4!$K$4:$K$43,I234)</f>
        <v>0</v>
      </c>
    </row>
    <row r="235" spans="8:11" x14ac:dyDescent="0.15">
      <c r="H235" s="56">
        <v>232</v>
      </c>
      <c r="I235" s="57">
        <v>0</v>
      </c>
      <c r="J235" s="58" t="s">
        <v>72</v>
      </c>
      <c r="K235">
        <f>_xlfn.XLOOKUP(H235,Sheet4!$I$4:$I$43,Sheet4!$K$4:$K$43,I235)</f>
        <v>0</v>
      </c>
    </row>
    <row r="236" spans="8:11" x14ac:dyDescent="0.15">
      <c r="H236" s="53">
        <v>233</v>
      </c>
      <c r="I236" s="54">
        <v>0</v>
      </c>
      <c r="J236" s="55" t="s">
        <v>73</v>
      </c>
      <c r="K236">
        <f>_xlfn.XLOOKUP(H236,Sheet4!$I$4:$I$43,Sheet4!$K$4:$K$43,I236)</f>
        <v>0</v>
      </c>
    </row>
    <row r="237" spans="8:11" x14ac:dyDescent="0.15">
      <c r="H237" s="56">
        <v>234</v>
      </c>
      <c r="I237" s="57">
        <v>0</v>
      </c>
      <c r="J237" s="58" t="s">
        <v>74</v>
      </c>
      <c r="K237">
        <f>_xlfn.XLOOKUP(H237,Sheet4!$I$4:$I$43,Sheet4!$K$4:$K$43,I237)</f>
        <v>0</v>
      </c>
    </row>
    <row r="238" spans="8:11" x14ac:dyDescent="0.15">
      <c r="H238" s="53">
        <v>235</v>
      </c>
      <c r="I238" s="54">
        <v>0</v>
      </c>
      <c r="J238" s="55" t="s">
        <v>75</v>
      </c>
      <c r="K238">
        <f>_xlfn.XLOOKUP(H238,Sheet4!$I$4:$I$43,Sheet4!$K$4:$K$43,I238)</f>
        <v>0</v>
      </c>
    </row>
    <row r="239" spans="8:11" x14ac:dyDescent="0.15">
      <c r="H239" s="56">
        <v>236</v>
      </c>
      <c r="I239" s="57">
        <v>0</v>
      </c>
      <c r="J239" s="58" t="s">
        <v>76</v>
      </c>
      <c r="K239">
        <f>_xlfn.XLOOKUP(H239,Sheet4!$I$4:$I$43,Sheet4!$K$4:$K$43,I239)</f>
        <v>0</v>
      </c>
    </row>
    <row r="240" spans="8:11" x14ac:dyDescent="0.15">
      <c r="H240" s="53">
        <v>237</v>
      </c>
      <c r="I240" s="54">
        <v>0</v>
      </c>
      <c r="J240" s="55" t="s">
        <v>77</v>
      </c>
      <c r="K240">
        <f>_xlfn.XLOOKUP(H240,Sheet4!$I$4:$I$43,Sheet4!$K$4:$K$43,I240)</f>
        <v>0</v>
      </c>
    </row>
    <row r="241" spans="8:11" x14ac:dyDescent="0.15">
      <c r="H241" s="56">
        <v>238</v>
      </c>
      <c r="I241" s="57">
        <v>0</v>
      </c>
      <c r="J241" s="58" t="s">
        <v>78</v>
      </c>
      <c r="K241">
        <f>_xlfn.XLOOKUP(H241,Sheet4!$I$4:$I$43,Sheet4!$K$4:$K$43,I241)</f>
        <v>0</v>
      </c>
    </row>
    <row r="242" spans="8:11" x14ac:dyDescent="0.15">
      <c r="H242" s="53">
        <v>239</v>
      </c>
      <c r="I242" s="54">
        <v>0</v>
      </c>
      <c r="J242" s="55" t="s">
        <v>79</v>
      </c>
      <c r="K242">
        <f>_xlfn.XLOOKUP(H242,Sheet4!$I$4:$I$43,Sheet4!$K$4:$K$43,I242)</f>
        <v>0</v>
      </c>
    </row>
    <row r="243" spans="8:11" x14ac:dyDescent="0.15">
      <c r="H243" s="56">
        <v>240</v>
      </c>
      <c r="I243" s="57">
        <v>0</v>
      </c>
      <c r="J243" s="58" t="s">
        <v>80</v>
      </c>
      <c r="K243">
        <f>_xlfn.XLOOKUP(H243,Sheet4!$I$4:$I$43,Sheet4!$K$4:$K$43,I243)</f>
        <v>0</v>
      </c>
    </row>
    <row r="244" spans="8:11" x14ac:dyDescent="0.15">
      <c r="H244" s="53">
        <v>241</v>
      </c>
      <c r="I244" s="54">
        <v>500</v>
      </c>
      <c r="J244" s="55" t="s">
        <v>21</v>
      </c>
      <c r="K244">
        <f>_xlfn.XLOOKUP(H244,Sheet4!$I$4:$I$43,Sheet4!$K$4:$K$43,I244)</f>
        <v>80</v>
      </c>
    </row>
    <row r="245" spans="8:11" x14ac:dyDescent="0.15">
      <c r="H245" s="56">
        <v>242</v>
      </c>
      <c r="I245" s="57">
        <v>500</v>
      </c>
      <c r="J245" s="58" t="s">
        <v>22</v>
      </c>
      <c r="K245">
        <f>_xlfn.XLOOKUP(H245,Sheet4!$I$4:$I$43,Sheet4!$K$4:$K$43,I245)</f>
        <v>80</v>
      </c>
    </row>
    <row r="246" spans="8:11" x14ac:dyDescent="0.15">
      <c r="H246" s="53">
        <v>243</v>
      </c>
      <c r="I246" s="54">
        <v>440</v>
      </c>
      <c r="J246" s="55" t="s">
        <v>23</v>
      </c>
      <c r="K246">
        <f>_xlfn.XLOOKUP(H246,Sheet4!$I$4:$I$43,Sheet4!$K$4:$K$43,I246)</f>
        <v>440</v>
      </c>
    </row>
    <row r="247" spans="8:11" x14ac:dyDescent="0.15">
      <c r="H247" s="56">
        <v>244</v>
      </c>
      <c r="I247" s="57">
        <v>380</v>
      </c>
      <c r="J247" s="58" t="s">
        <v>24</v>
      </c>
      <c r="K247">
        <f>_xlfn.XLOOKUP(H247,Sheet4!$I$4:$I$43,Sheet4!$K$4:$K$43,I247)</f>
        <v>380</v>
      </c>
    </row>
    <row r="248" spans="8:11" x14ac:dyDescent="0.15">
      <c r="H248" s="53">
        <v>245</v>
      </c>
      <c r="I248" s="54">
        <v>380</v>
      </c>
      <c r="J248" s="55" t="s">
        <v>25</v>
      </c>
      <c r="K248">
        <f>_xlfn.XLOOKUP(H248,Sheet4!$I$4:$I$43,Sheet4!$K$4:$K$43,I248)</f>
        <v>380</v>
      </c>
    </row>
    <row r="249" spans="8:11" x14ac:dyDescent="0.15">
      <c r="H249" s="56">
        <v>246</v>
      </c>
      <c r="I249" s="57">
        <v>400</v>
      </c>
      <c r="J249" s="58" t="s">
        <v>26</v>
      </c>
      <c r="K249">
        <f>_xlfn.XLOOKUP(H249,Sheet4!$I$4:$I$43,Sheet4!$K$4:$K$43,I249)</f>
        <v>400</v>
      </c>
    </row>
    <row r="250" spans="8:11" x14ac:dyDescent="0.15">
      <c r="H250" s="53">
        <v>247</v>
      </c>
      <c r="I250" s="54">
        <v>380</v>
      </c>
      <c r="J250" s="55" t="s">
        <v>27</v>
      </c>
      <c r="K250">
        <f>_xlfn.XLOOKUP(H250,Sheet4!$I$4:$I$43,Sheet4!$K$4:$K$43,I250)</f>
        <v>380</v>
      </c>
    </row>
    <row r="251" spans="8:11" x14ac:dyDescent="0.15">
      <c r="H251" s="56">
        <v>248</v>
      </c>
      <c r="I251" s="57">
        <v>360</v>
      </c>
      <c r="J251" s="58" t="s">
        <v>28</v>
      </c>
      <c r="K251">
        <f>_xlfn.XLOOKUP(H251,Sheet4!$I$4:$I$43,Sheet4!$K$4:$K$43,I251)</f>
        <v>360</v>
      </c>
    </row>
    <row r="252" spans="8:11" x14ac:dyDescent="0.15">
      <c r="H252" s="53">
        <v>249</v>
      </c>
      <c r="I252" s="54">
        <v>320</v>
      </c>
      <c r="J252" s="55" t="s">
        <v>29</v>
      </c>
      <c r="K252">
        <f>_xlfn.XLOOKUP(H252,Sheet4!$I$4:$I$43,Sheet4!$K$4:$K$43,I252)</f>
        <v>320</v>
      </c>
    </row>
    <row r="253" spans="8:11" x14ac:dyDescent="0.15">
      <c r="H253" s="56">
        <v>250</v>
      </c>
      <c r="I253" s="57">
        <v>280</v>
      </c>
      <c r="J253" s="58" t="s">
        <v>30</v>
      </c>
      <c r="K253">
        <f>_xlfn.XLOOKUP(H253,Sheet4!$I$4:$I$43,Sheet4!$K$4:$K$43,I253)</f>
        <v>280</v>
      </c>
    </row>
    <row r="254" spans="8:11" x14ac:dyDescent="0.15">
      <c r="H254" s="53">
        <v>251</v>
      </c>
      <c r="I254" s="54">
        <v>160</v>
      </c>
      <c r="J254" s="55" t="s">
        <v>31</v>
      </c>
      <c r="K254">
        <f>_xlfn.XLOOKUP(H254,Sheet4!$I$4:$I$43,Sheet4!$K$4:$K$43,I254)</f>
        <v>160</v>
      </c>
    </row>
    <row r="255" spans="8:11" x14ac:dyDescent="0.15">
      <c r="H255" s="56">
        <v>252</v>
      </c>
      <c r="I255" s="57">
        <v>500</v>
      </c>
      <c r="J255" s="58" t="s">
        <v>32</v>
      </c>
      <c r="K255">
        <f>_xlfn.XLOOKUP(H255,Sheet4!$I$4:$I$43,Sheet4!$K$4:$K$43,I255)</f>
        <v>80</v>
      </c>
    </row>
    <row r="256" spans="8:11" x14ac:dyDescent="0.15">
      <c r="H256" s="53">
        <v>253</v>
      </c>
      <c r="I256" s="54">
        <v>440</v>
      </c>
      <c r="J256" s="55" t="s">
        <v>33</v>
      </c>
      <c r="K256">
        <f>_xlfn.XLOOKUP(H256,Sheet4!$I$4:$I$43,Sheet4!$K$4:$K$43,I256)</f>
        <v>440</v>
      </c>
    </row>
    <row r="257" spans="8:11" x14ac:dyDescent="0.15">
      <c r="H257" s="56">
        <v>254</v>
      </c>
      <c r="I257" s="57">
        <v>380</v>
      </c>
      <c r="J257" s="58" t="s">
        <v>34</v>
      </c>
      <c r="K257">
        <f>_xlfn.XLOOKUP(H257,Sheet4!$I$4:$I$43,Sheet4!$K$4:$K$43,I257)</f>
        <v>380</v>
      </c>
    </row>
    <row r="258" spans="8:11" x14ac:dyDescent="0.15">
      <c r="H258" s="53">
        <v>255</v>
      </c>
      <c r="I258" s="54">
        <v>380</v>
      </c>
      <c r="J258" s="55" t="s">
        <v>35</v>
      </c>
      <c r="K258">
        <f>_xlfn.XLOOKUP(H258,Sheet4!$I$4:$I$43,Sheet4!$K$4:$K$43,I258)</f>
        <v>380</v>
      </c>
    </row>
    <row r="259" spans="8:11" x14ac:dyDescent="0.15">
      <c r="H259" s="56">
        <v>256</v>
      </c>
      <c r="I259" s="57">
        <v>400</v>
      </c>
      <c r="J259" s="58" t="s">
        <v>36</v>
      </c>
      <c r="K259">
        <f>_xlfn.XLOOKUP(H259,Sheet4!$I$4:$I$43,Sheet4!$K$4:$K$43,I259)</f>
        <v>400</v>
      </c>
    </row>
    <row r="260" spans="8:11" x14ac:dyDescent="0.15">
      <c r="H260" s="53">
        <v>257</v>
      </c>
      <c r="I260" s="54">
        <v>380</v>
      </c>
      <c r="J260" s="55" t="s">
        <v>37</v>
      </c>
      <c r="K260">
        <f>_xlfn.XLOOKUP(H260,Sheet4!$I$4:$I$43,Sheet4!$K$4:$K$43,I260)</f>
        <v>380</v>
      </c>
    </row>
    <row r="261" spans="8:11" x14ac:dyDescent="0.15">
      <c r="H261" s="56">
        <v>258</v>
      </c>
      <c r="I261" s="57">
        <v>360</v>
      </c>
      <c r="J261" s="58" t="s">
        <v>38</v>
      </c>
      <c r="K261">
        <f>_xlfn.XLOOKUP(H261,Sheet4!$I$4:$I$43,Sheet4!$K$4:$K$43,I261)</f>
        <v>360</v>
      </c>
    </row>
    <row r="262" spans="8:11" x14ac:dyDescent="0.15">
      <c r="H262" s="53">
        <v>259</v>
      </c>
      <c r="I262" s="54">
        <v>320</v>
      </c>
      <c r="J262" s="55" t="s">
        <v>39</v>
      </c>
      <c r="K262">
        <f>_xlfn.XLOOKUP(H262,Sheet4!$I$4:$I$43,Sheet4!$K$4:$K$43,I262)</f>
        <v>320</v>
      </c>
    </row>
    <row r="263" spans="8:11" x14ac:dyDescent="0.15">
      <c r="H263" s="56">
        <v>260</v>
      </c>
      <c r="I263" s="57">
        <v>280</v>
      </c>
      <c r="J263" s="58" t="s">
        <v>40</v>
      </c>
      <c r="K263">
        <f>_xlfn.XLOOKUP(H263,Sheet4!$I$4:$I$43,Sheet4!$K$4:$K$43,I263)</f>
        <v>280</v>
      </c>
    </row>
    <row r="264" spans="8:11" x14ac:dyDescent="0.15">
      <c r="H264" s="53">
        <v>261</v>
      </c>
      <c r="I264" s="54">
        <v>160</v>
      </c>
      <c r="J264" s="55" t="s">
        <v>41</v>
      </c>
      <c r="K264">
        <f>_xlfn.XLOOKUP(H264,Sheet4!$I$4:$I$43,Sheet4!$K$4:$K$43,I264)</f>
        <v>160</v>
      </c>
    </row>
    <row r="265" spans="8:11" x14ac:dyDescent="0.15">
      <c r="H265" s="56">
        <v>262</v>
      </c>
      <c r="I265" s="57">
        <v>500</v>
      </c>
      <c r="J265" s="58" t="s">
        <v>42</v>
      </c>
      <c r="K265">
        <f>_xlfn.XLOOKUP(H265,Sheet4!$I$4:$I$43,Sheet4!$K$4:$K$43,I265)</f>
        <v>80</v>
      </c>
    </row>
    <row r="266" spans="8:11" x14ac:dyDescent="0.15">
      <c r="H266" s="53">
        <v>263</v>
      </c>
      <c r="I266" s="54">
        <v>440</v>
      </c>
      <c r="J266" s="55" t="s">
        <v>43</v>
      </c>
      <c r="K266">
        <f>_xlfn.XLOOKUP(H266,Sheet4!$I$4:$I$43,Sheet4!$K$4:$K$43,I266)</f>
        <v>440</v>
      </c>
    </row>
    <row r="267" spans="8:11" x14ac:dyDescent="0.15">
      <c r="H267" s="56">
        <v>264</v>
      </c>
      <c r="I267" s="57">
        <v>380</v>
      </c>
      <c r="J267" s="58" t="s">
        <v>44</v>
      </c>
      <c r="K267">
        <f>_xlfn.XLOOKUP(H267,Sheet4!$I$4:$I$43,Sheet4!$K$4:$K$43,I267)</f>
        <v>380</v>
      </c>
    </row>
    <row r="268" spans="8:11" x14ac:dyDescent="0.15">
      <c r="H268" s="53">
        <v>265</v>
      </c>
      <c r="I268" s="54">
        <v>380</v>
      </c>
      <c r="J268" s="55" t="s">
        <v>45</v>
      </c>
      <c r="K268">
        <f>_xlfn.XLOOKUP(H268,Sheet4!$I$4:$I$43,Sheet4!$K$4:$K$43,I268)</f>
        <v>380</v>
      </c>
    </row>
    <row r="269" spans="8:11" x14ac:dyDescent="0.15">
      <c r="H269" s="56">
        <v>266</v>
      </c>
      <c r="I269" s="57">
        <v>400</v>
      </c>
      <c r="J269" s="58" t="s">
        <v>46</v>
      </c>
      <c r="K269">
        <f>_xlfn.XLOOKUP(H269,Sheet4!$I$4:$I$43,Sheet4!$K$4:$K$43,I269)</f>
        <v>400</v>
      </c>
    </row>
    <row r="270" spans="8:11" x14ac:dyDescent="0.15">
      <c r="H270" s="53">
        <v>267</v>
      </c>
      <c r="I270" s="54">
        <v>380</v>
      </c>
      <c r="J270" s="55" t="s">
        <v>47</v>
      </c>
      <c r="K270">
        <f>_xlfn.XLOOKUP(H270,Sheet4!$I$4:$I$43,Sheet4!$K$4:$K$43,I270)</f>
        <v>380</v>
      </c>
    </row>
    <row r="271" spans="8:11" x14ac:dyDescent="0.15">
      <c r="H271" s="56">
        <v>268</v>
      </c>
      <c r="I271" s="57">
        <v>360</v>
      </c>
      <c r="J271" s="58" t="s">
        <v>48</v>
      </c>
      <c r="K271">
        <f>_xlfn.XLOOKUP(H271,Sheet4!$I$4:$I$43,Sheet4!$K$4:$K$43,I271)</f>
        <v>360</v>
      </c>
    </row>
    <row r="272" spans="8:11" x14ac:dyDescent="0.15">
      <c r="H272" s="53">
        <v>269</v>
      </c>
      <c r="I272" s="54">
        <v>320</v>
      </c>
      <c r="J272" s="55" t="s">
        <v>49</v>
      </c>
      <c r="K272">
        <f>_xlfn.XLOOKUP(H272,Sheet4!$I$4:$I$43,Sheet4!$K$4:$K$43,I272)</f>
        <v>320</v>
      </c>
    </row>
    <row r="273" spans="8:11" x14ac:dyDescent="0.15">
      <c r="H273" s="56">
        <v>270</v>
      </c>
      <c r="I273" s="57">
        <v>280</v>
      </c>
      <c r="J273" s="58" t="s">
        <v>50</v>
      </c>
      <c r="K273">
        <f>_xlfn.XLOOKUP(H273,Sheet4!$I$4:$I$43,Sheet4!$K$4:$K$43,I273)</f>
        <v>280</v>
      </c>
    </row>
    <row r="274" spans="8:11" x14ac:dyDescent="0.15">
      <c r="H274" s="53">
        <v>271</v>
      </c>
      <c r="I274" s="54">
        <v>160</v>
      </c>
      <c r="J274" s="55" t="s">
        <v>51</v>
      </c>
      <c r="K274">
        <f>_xlfn.XLOOKUP(H274,Sheet4!$I$4:$I$43,Sheet4!$K$4:$K$43,I274)</f>
        <v>160</v>
      </c>
    </row>
    <row r="275" spans="8:11" x14ac:dyDescent="0.15">
      <c r="H275" s="56">
        <v>272</v>
      </c>
      <c r="I275" s="57">
        <v>28</v>
      </c>
      <c r="J275" s="58" t="s">
        <v>52</v>
      </c>
      <c r="K275">
        <f>_xlfn.XLOOKUP(H275,Sheet4!$I$4:$I$43,Sheet4!$K$4:$K$43,I275)</f>
        <v>28</v>
      </c>
    </row>
    <row r="276" spans="8:11" x14ac:dyDescent="0.15">
      <c r="H276" s="53">
        <v>273</v>
      </c>
      <c r="I276" s="54">
        <v>28</v>
      </c>
      <c r="J276" s="55" t="s">
        <v>53</v>
      </c>
      <c r="K276">
        <f>_xlfn.XLOOKUP(H276,Sheet4!$I$4:$I$43,Sheet4!$K$4:$K$43,I276)</f>
        <v>28</v>
      </c>
    </row>
    <row r="277" spans="8:11" x14ac:dyDescent="0.15">
      <c r="H277" s="56">
        <v>274</v>
      </c>
      <c r="I277" s="57">
        <v>28</v>
      </c>
      <c r="J277" s="58" t="s">
        <v>54</v>
      </c>
      <c r="K277">
        <f>_xlfn.XLOOKUP(H277,Sheet4!$I$4:$I$43,Sheet4!$K$4:$K$43,I277)</f>
        <v>28</v>
      </c>
    </row>
    <row r="278" spans="8:11" x14ac:dyDescent="0.15">
      <c r="H278" s="53">
        <v>275</v>
      </c>
      <c r="I278" s="54">
        <v>28</v>
      </c>
      <c r="J278" s="55" t="s">
        <v>55</v>
      </c>
      <c r="K278">
        <f>_xlfn.XLOOKUP(H278,Sheet4!$I$4:$I$43,Sheet4!$K$4:$K$43,I278)</f>
        <v>28</v>
      </c>
    </row>
    <row r="279" spans="8:11" x14ac:dyDescent="0.15">
      <c r="H279" s="56">
        <v>276</v>
      </c>
      <c r="I279" s="57">
        <v>0</v>
      </c>
      <c r="J279" s="58" t="s">
        <v>56</v>
      </c>
      <c r="K279">
        <f>_xlfn.XLOOKUP(H279,Sheet4!$I$4:$I$43,Sheet4!$K$4:$K$43,I279)</f>
        <v>0</v>
      </c>
    </row>
    <row r="280" spans="8:11" x14ac:dyDescent="0.15">
      <c r="H280" s="53">
        <v>277</v>
      </c>
      <c r="I280" s="54">
        <v>0</v>
      </c>
      <c r="J280" s="55" t="s">
        <v>57</v>
      </c>
      <c r="K280">
        <f>_xlfn.XLOOKUP(H280,Sheet4!$I$4:$I$43,Sheet4!$K$4:$K$43,I280)</f>
        <v>0</v>
      </c>
    </row>
    <row r="281" spans="8:11" x14ac:dyDescent="0.15">
      <c r="H281" s="56">
        <v>278</v>
      </c>
      <c r="I281" s="57">
        <v>0</v>
      </c>
      <c r="J281" s="58" t="s">
        <v>58</v>
      </c>
      <c r="K281">
        <f>_xlfn.XLOOKUP(H281,Sheet4!$I$4:$I$43,Sheet4!$K$4:$K$43,I281)</f>
        <v>0</v>
      </c>
    </row>
    <row r="282" spans="8:11" x14ac:dyDescent="0.15">
      <c r="H282" s="53">
        <v>279</v>
      </c>
      <c r="I282" s="54">
        <v>0</v>
      </c>
      <c r="J282" s="55" t="s">
        <v>59</v>
      </c>
      <c r="K282">
        <f>_xlfn.XLOOKUP(H282,Sheet4!$I$4:$I$43,Sheet4!$K$4:$K$43,I282)</f>
        <v>0</v>
      </c>
    </row>
    <row r="283" spans="8:11" x14ac:dyDescent="0.15">
      <c r="H283" s="56">
        <v>280</v>
      </c>
      <c r="I283" s="57">
        <v>0</v>
      </c>
      <c r="J283" s="58" t="s">
        <v>60</v>
      </c>
      <c r="K283">
        <f>_xlfn.XLOOKUP(H283,Sheet4!$I$4:$I$43,Sheet4!$K$4:$K$43,I283)</f>
        <v>0</v>
      </c>
    </row>
    <row r="284" spans="8:11" x14ac:dyDescent="0.15">
      <c r="H284" s="53">
        <v>281</v>
      </c>
      <c r="I284" s="54">
        <v>0</v>
      </c>
      <c r="J284" s="55" t="s">
        <v>61</v>
      </c>
      <c r="K284">
        <f>_xlfn.XLOOKUP(H284,Sheet4!$I$4:$I$43,Sheet4!$K$4:$K$43,I284)</f>
        <v>0</v>
      </c>
    </row>
    <row r="285" spans="8:11" x14ac:dyDescent="0.15">
      <c r="H285" s="56">
        <v>282</v>
      </c>
      <c r="I285" s="57">
        <v>0</v>
      </c>
      <c r="J285" s="58" t="s">
        <v>62</v>
      </c>
      <c r="K285">
        <f>_xlfn.XLOOKUP(H285,Sheet4!$I$4:$I$43,Sheet4!$K$4:$K$43,I285)</f>
        <v>0</v>
      </c>
    </row>
    <row r="286" spans="8:11" x14ac:dyDescent="0.15">
      <c r="H286" s="53">
        <v>283</v>
      </c>
      <c r="I286" s="54">
        <v>0</v>
      </c>
      <c r="J286" s="55" t="s">
        <v>63</v>
      </c>
      <c r="K286">
        <f>_xlfn.XLOOKUP(H286,Sheet4!$I$4:$I$43,Sheet4!$K$4:$K$43,I286)</f>
        <v>0</v>
      </c>
    </row>
    <row r="287" spans="8:11" x14ac:dyDescent="0.15">
      <c r="H287" s="56">
        <v>284</v>
      </c>
      <c r="I287" s="57">
        <v>0</v>
      </c>
      <c r="J287" s="58" t="s">
        <v>64</v>
      </c>
      <c r="K287">
        <f>_xlfn.XLOOKUP(H287,Sheet4!$I$4:$I$43,Sheet4!$K$4:$K$43,I287)</f>
        <v>0</v>
      </c>
    </row>
    <row r="288" spans="8:11" x14ac:dyDescent="0.15">
      <c r="H288" s="53">
        <v>285</v>
      </c>
      <c r="I288" s="54">
        <v>0</v>
      </c>
      <c r="J288" s="55" t="s">
        <v>65</v>
      </c>
      <c r="K288">
        <f>_xlfn.XLOOKUP(H288,Sheet4!$I$4:$I$43,Sheet4!$K$4:$K$43,I288)</f>
        <v>0</v>
      </c>
    </row>
    <row r="289" spans="8:11" x14ac:dyDescent="0.15">
      <c r="H289" s="56">
        <v>286</v>
      </c>
      <c r="I289" s="57">
        <v>0</v>
      </c>
      <c r="J289" s="58" t="s">
        <v>66</v>
      </c>
      <c r="K289">
        <f>_xlfn.XLOOKUP(H289,Sheet4!$I$4:$I$43,Sheet4!$K$4:$K$43,I289)</f>
        <v>0</v>
      </c>
    </row>
    <row r="290" spans="8:11" x14ac:dyDescent="0.15">
      <c r="H290" s="53">
        <v>287</v>
      </c>
      <c r="I290" s="54">
        <v>0</v>
      </c>
      <c r="J290" s="55" t="s">
        <v>67</v>
      </c>
      <c r="K290">
        <f>_xlfn.XLOOKUP(H290,Sheet4!$I$4:$I$43,Sheet4!$K$4:$K$43,I290)</f>
        <v>0</v>
      </c>
    </row>
    <row r="291" spans="8:11" x14ac:dyDescent="0.15">
      <c r="H291" s="56">
        <v>288</v>
      </c>
      <c r="I291" s="57">
        <v>0</v>
      </c>
      <c r="J291" s="58" t="s">
        <v>68</v>
      </c>
      <c r="K291">
        <f>_xlfn.XLOOKUP(H291,Sheet4!$I$4:$I$43,Sheet4!$K$4:$K$43,I291)</f>
        <v>0</v>
      </c>
    </row>
    <row r="292" spans="8:11" x14ac:dyDescent="0.15">
      <c r="H292" s="53">
        <v>289</v>
      </c>
      <c r="I292" s="54">
        <v>0</v>
      </c>
      <c r="J292" s="55" t="s">
        <v>69</v>
      </c>
      <c r="K292">
        <f>_xlfn.XLOOKUP(H292,Sheet4!$I$4:$I$43,Sheet4!$K$4:$K$43,I292)</f>
        <v>0</v>
      </c>
    </row>
    <row r="293" spans="8:11" x14ac:dyDescent="0.15">
      <c r="H293" s="56">
        <v>290</v>
      </c>
      <c r="I293" s="57">
        <v>0</v>
      </c>
      <c r="J293" s="58" t="s">
        <v>70</v>
      </c>
      <c r="K293">
        <f>_xlfn.XLOOKUP(H293,Sheet4!$I$4:$I$43,Sheet4!$K$4:$K$43,I293)</f>
        <v>0</v>
      </c>
    </row>
    <row r="294" spans="8:11" x14ac:dyDescent="0.15">
      <c r="H294" s="53">
        <v>291</v>
      </c>
      <c r="I294" s="54">
        <v>0</v>
      </c>
      <c r="J294" s="55" t="s">
        <v>71</v>
      </c>
      <c r="K294">
        <f>_xlfn.XLOOKUP(H294,Sheet4!$I$4:$I$43,Sheet4!$K$4:$K$43,I294)</f>
        <v>0</v>
      </c>
    </row>
    <row r="295" spans="8:11" x14ac:dyDescent="0.15">
      <c r="H295" s="56">
        <v>292</v>
      </c>
      <c r="I295" s="57">
        <v>0</v>
      </c>
      <c r="J295" s="58" t="s">
        <v>72</v>
      </c>
      <c r="K295">
        <f>_xlfn.XLOOKUP(H295,Sheet4!$I$4:$I$43,Sheet4!$K$4:$K$43,I295)</f>
        <v>0</v>
      </c>
    </row>
    <row r="296" spans="8:11" x14ac:dyDescent="0.15">
      <c r="H296" s="53">
        <v>293</v>
      </c>
      <c r="I296" s="54">
        <v>0</v>
      </c>
      <c r="J296" s="55" t="s">
        <v>73</v>
      </c>
      <c r="K296">
        <f>_xlfn.XLOOKUP(H296,Sheet4!$I$4:$I$43,Sheet4!$K$4:$K$43,I296)</f>
        <v>0</v>
      </c>
    </row>
    <row r="297" spans="8:11" x14ac:dyDescent="0.15">
      <c r="H297" s="56">
        <v>294</v>
      </c>
      <c r="I297" s="57">
        <v>0</v>
      </c>
      <c r="J297" s="58" t="s">
        <v>74</v>
      </c>
      <c r="K297">
        <f>_xlfn.XLOOKUP(H297,Sheet4!$I$4:$I$43,Sheet4!$K$4:$K$43,I297)</f>
        <v>0</v>
      </c>
    </row>
    <row r="298" spans="8:11" x14ac:dyDescent="0.15">
      <c r="H298" s="53">
        <v>295</v>
      </c>
      <c r="I298" s="54">
        <v>0</v>
      </c>
      <c r="J298" s="55" t="s">
        <v>75</v>
      </c>
      <c r="K298">
        <f>_xlfn.XLOOKUP(H298,Sheet4!$I$4:$I$43,Sheet4!$K$4:$K$43,I298)</f>
        <v>0</v>
      </c>
    </row>
    <row r="299" spans="8:11" x14ac:dyDescent="0.15">
      <c r="H299" s="56">
        <v>296</v>
      </c>
      <c r="I299" s="57">
        <v>0</v>
      </c>
      <c r="J299" s="58" t="s">
        <v>76</v>
      </c>
      <c r="K299">
        <f>_xlfn.XLOOKUP(H299,Sheet4!$I$4:$I$43,Sheet4!$K$4:$K$43,I299)</f>
        <v>0</v>
      </c>
    </row>
    <row r="300" spans="8:11" x14ac:dyDescent="0.15">
      <c r="H300" s="53">
        <v>297</v>
      </c>
      <c r="I300" s="54">
        <v>0</v>
      </c>
      <c r="J300" s="55" t="s">
        <v>77</v>
      </c>
      <c r="K300">
        <f>_xlfn.XLOOKUP(H300,Sheet4!$I$4:$I$43,Sheet4!$K$4:$K$43,I300)</f>
        <v>0</v>
      </c>
    </row>
    <row r="301" spans="8:11" x14ac:dyDescent="0.15">
      <c r="H301" s="56">
        <v>298</v>
      </c>
      <c r="I301" s="57">
        <v>0</v>
      </c>
      <c r="J301" s="58" t="s">
        <v>78</v>
      </c>
      <c r="K301">
        <f>_xlfn.XLOOKUP(H301,Sheet4!$I$4:$I$43,Sheet4!$K$4:$K$43,I301)</f>
        <v>0</v>
      </c>
    </row>
    <row r="302" spans="8:11" x14ac:dyDescent="0.15">
      <c r="H302" s="53">
        <v>299</v>
      </c>
      <c r="I302" s="54">
        <v>0</v>
      </c>
      <c r="J302" s="55" t="s">
        <v>79</v>
      </c>
      <c r="K302">
        <f>_xlfn.XLOOKUP(H302,Sheet4!$I$4:$I$43,Sheet4!$K$4:$K$43,I302)</f>
        <v>0</v>
      </c>
    </row>
    <row r="303" spans="8:11" x14ac:dyDescent="0.15">
      <c r="H303" s="56">
        <v>300</v>
      </c>
      <c r="I303" s="57">
        <v>0</v>
      </c>
      <c r="J303" s="58" t="s">
        <v>80</v>
      </c>
      <c r="K303">
        <f>_xlfn.XLOOKUP(H303,Sheet4!$I$4:$I$43,Sheet4!$K$4:$K$43,I303)</f>
        <v>0</v>
      </c>
    </row>
    <row r="304" spans="8:11" x14ac:dyDescent="0.15">
      <c r="H304" s="53">
        <v>301</v>
      </c>
      <c r="I304" s="54">
        <v>800</v>
      </c>
      <c r="J304" s="55" t="s">
        <v>21</v>
      </c>
      <c r="K304">
        <f>_xlfn.XLOOKUP(H304,Sheet4!$I$4:$I$43,Sheet4!$K$4:$K$43,I304)</f>
        <v>100</v>
      </c>
    </row>
    <row r="305" spans="8:11" x14ac:dyDescent="0.15">
      <c r="H305" s="56">
        <v>302</v>
      </c>
      <c r="I305" s="57">
        <v>800</v>
      </c>
      <c r="J305" s="58" t="s">
        <v>22</v>
      </c>
      <c r="K305">
        <f>_xlfn.XLOOKUP(H305,Sheet4!$I$4:$I$43,Sheet4!$K$4:$K$43,I305)</f>
        <v>100</v>
      </c>
    </row>
    <row r="306" spans="8:11" x14ac:dyDescent="0.15">
      <c r="H306" s="53">
        <v>303</v>
      </c>
      <c r="I306" s="54">
        <v>620</v>
      </c>
      <c r="J306" s="55" t="s">
        <v>23</v>
      </c>
      <c r="K306">
        <f>_xlfn.XLOOKUP(H306,Sheet4!$I$4:$I$43,Sheet4!$K$4:$K$43,I306)</f>
        <v>620</v>
      </c>
    </row>
    <row r="307" spans="8:11" x14ac:dyDescent="0.15">
      <c r="H307" s="56">
        <v>304</v>
      </c>
      <c r="I307" s="57">
        <v>560</v>
      </c>
      <c r="J307" s="58" t="s">
        <v>24</v>
      </c>
      <c r="K307">
        <f>_xlfn.XLOOKUP(H307,Sheet4!$I$4:$I$43,Sheet4!$K$4:$K$43,I307)</f>
        <v>560</v>
      </c>
    </row>
    <row r="308" spans="8:11" x14ac:dyDescent="0.15">
      <c r="H308" s="53">
        <v>305</v>
      </c>
      <c r="I308" s="54">
        <v>620</v>
      </c>
      <c r="J308" s="55" t="s">
        <v>25</v>
      </c>
      <c r="K308">
        <f>_xlfn.XLOOKUP(H308,Sheet4!$I$4:$I$43,Sheet4!$K$4:$K$43,I308)</f>
        <v>620</v>
      </c>
    </row>
    <row r="309" spans="8:11" x14ac:dyDescent="0.15">
      <c r="H309" s="56">
        <v>306</v>
      </c>
      <c r="I309" s="57">
        <v>640</v>
      </c>
      <c r="J309" s="58" t="s">
        <v>26</v>
      </c>
      <c r="K309">
        <f>_xlfn.XLOOKUP(H309,Sheet4!$I$4:$I$43,Sheet4!$K$4:$K$43,I309)</f>
        <v>640</v>
      </c>
    </row>
    <row r="310" spans="8:11" x14ac:dyDescent="0.15">
      <c r="H310" s="53">
        <v>307</v>
      </c>
      <c r="I310" s="54">
        <v>620</v>
      </c>
      <c r="J310" s="55" t="s">
        <v>27</v>
      </c>
      <c r="K310">
        <f>_xlfn.XLOOKUP(H310,Sheet4!$I$4:$I$43,Sheet4!$K$4:$K$43,I310)</f>
        <v>620</v>
      </c>
    </row>
    <row r="311" spans="8:11" x14ac:dyDescent="0.15">
      <c r="H311" s="56">
        <v>308</v>
      </c>
      <c r="I311" s="57">
        <v>560</v>
      </c>
      <c r="J311" s="58" t="s">
        <v>28</v>
      </c>
      <c r="K311">
        <f>_xlfn.XLOOKUP(H311,Sheet4!$I$4:$I$43,Sheet4!$K$4:$K$43,I311)</f>
        <v>560</v>
      </c>
    </row>
    <row r="312" spans="8:11" x14ac:dyDescent="0.15">
      <c r="H312" s="53">
        <v>309</v>
      </c>
      <c r="I312" s="54">
        <v>500</v>
      </c>
      <c r="J312" s="55" t="s">
        <v>29</v>
      </c>
      <c r="K312">
        <f>_xlfn.XLOOKUP(H312,Sheet4!$I$4:$I$43,Sheet4!$K$4:$K$43,I312)</f>
        <v>500</v>
      </c>
    </row>
    <row r="313" spans="8:11" x14ac:dyDescent="0.15">
      <c r="H313" s="56">
        <v>310</v>
      </c>
      <c r="I313" s="57">
        <v>460</v>
      </c>
      <c r="J313" s="58" t="s">
        <v>30</v>
      </c>
      <c r="K313">
        <f>_xlfn.XLOOKUP(H313,Sheet4!$I$4:$I$43,Sheet4!$K$4:$K$43,I313)</f>
        <v>460</v>
      </c>
    </row>
    <row r="314" spans="8:11" x14ac:dyDescent="0.15">
      <c r="H314" s="53">
        <v>311</v>
      </c>
      <c r="I314" s="54">
        <v>440</v>
      </c>
      <c r="J314" s="55" t="s">
        <v>31</v>
      </c>
      <c r="K314">
        <f>_xlfn.XLOOKUP(H314,Sheet4!$I$4:$I$43,Sheet4!$K$4:$K$43,I314)</f>
        <v>440</v>
      </c>
    </row>
    <row r="315" spans="8:11" x14ac:dyDescent="0.15">
      <c r="H315" s="56">
        <v>312</v>
      </c>
      <c r="I315" s="57">
        <v>800</v>
      </c>
      <c r="J315" s="58" t="s">
        <v>32</v>
      </c>
      <c r="K315">
        <f>_xlfn.XLOOKUP(H315,Sheet4!$I$4:$I$43,Sheet4!$K$4:$K$43,I315)</f>
        <v>100</v>
      </c>
    </row>
    <row r="316" spans="8:11" x14ac:dyDescent="0.15">
      <c r="H316" s="53">
        <v>313</v>
      </c>
      <c r="I316" s="54">
        <v>620</v>
      </c>
      <c r="J316" s="55" t="s">
        <v>33</v>
      </c>
      <c r="K316">
        <f>_xlfn.XLOOKUP(H316,Sheet4!$I$4:$I$43,Sheet4!$K$4:$K$43,I316)</f>
        <v>620</v>
      </c>
    </row>
    <row r="317" spans="8:11" x14ac:dyDescent="0.15">
      <c r="H317" s="56">
        <v>314</v>
      </c>
      <c r="I317" s="57">
        <v>560</v>
      </c>
      <c r="J317" s="58" t="s">
        <v>34</v>
      </c>
      <c r="K317">
        <f>_xlfn.XLOOKUP(H317,Sheet4!$I$4:$I$43,Sheet4!$K$4:$K$43,I317)</f>
        <v>560</v>
      </c>
    </row>
    <row r="318" spans="8:11" x14ac:dyDescent="0.15">
      <c r="H318" s="53">
        <v>315</v>
      </c>
      <c r="I318" s="54">
        <v>620</v>
      </c>
      <c r="J318" s="55" t="s">
        <v>35</v>
      </c>
      <c r="K318">
        <f>_xlfn.XLOOKUP(H318,Sheet4!$I$4:$I$43,Sheet4!$K$4:$K$43,I318)</f>
        <v>620</v>
      </c>
    </row>
    <row r="319" spans="8:11" x14ac:dyDescent="0.15">
      <c r="H319" s="56">
        <v>316</v>
      </c>
      <c r="I319" s="57">
        <v>640</v>
      </c>
      <c r="J319" s="58" t="s">
        <v>36</v>
      </c>
      <c r="K319">
        <f>_xlfn.XLOOKUP(H319,Sheet4!$I$4:$I$43,Sheet4!$K$4:$K$43,I319)</f>
        <v>640</v>
      </c>
    </row>
    <row r="320" spans="8:11" x14ac:dyDescent="0.15">
      <c r="H320" s="53">
        <v>317</v>
      </c>
      <c r="I320" s="54">
        <v>620</v>
      </c>
      <c r="J320" s="55" t="s">
        <v>37</v>
      </c>
      <c r="K320">
        <f>_xlfn.XLOOKUP(H320,Sheet4!$I$4:$I$43,Sheet4!$K$4:$K$43,I320)</f>
        <v>620</v>
      </c>
    </row>
    <row r="321" spans="8:11" x14ac:dyDescent="0.15">
      <c r="H321" s="56">
        <v>318</v>
      </c>
      <c r="I321" s="57">
        <v>560</v>
      </c>
      <c r="J321" s="58" t="s">
        <v>38</v>
      </c>
      <c r="K321">
        <f>_xlfn.XLOOKUP(H321,Sheet4!$I$4:$I$43,Sheet4!$K$4:$K$43,I321)</f>
        <v>560</v>
      </c>
    </row>
    <row r="322" spans="8:11" x14ac:dyDescent="0.15">
      <c r="H322" s="53">
        <v>319</v>
      </c>
      <c r="I322" s="54">
        <v>500</v>
      </c>
      <c r="J322" s="55" t="s">
        <v>39</v>
      </c>
      <c r="K322">
        <f>_xlfn.XLOOKUP(H322,Sheet4!$I$4:$I$43,Sheet4!$K$4:$K$43,I322)</f>
        <v>500</v>
      </c>
    </row>
    <row r="323" spans="8:11" x14ac:dyDescent="0.15">
      <c r="H323" s="56">
        <v>320</v>
      </c>
      <c r="I323" s="57">
        <v>460</v>
      </c>
      <c r="J323" s="58" t="s">
        <v>40</v>
      </c>
      <c r="K323">
        <f>_xlfn.XLOOKUP(H323,Sheet4!$I$4:$I$43,Sheet4!$K$4:$K$43,I323)</f>
        <v>460</v>
      </c>
    </row>
    <row r="324" spans="8:11" x14ac:dyDescent="0.15">
      <c r="H324" s="53">
        <v>321</v>
      </c>
      <c r="I324" s="54">
        <v>440</v>
      </c>
      <c r="J324" s="55" t="s">
        <v>41</v>
      </c>
      <c r="K324">
        <f>_xlfn.XLOOKUP(H324,Sheet4!$I$4:$I$43,Sheet4!$K$4:$K$43,I324)</f>
        <v>440</v>
      </c>
    </row>
    <row r="325" spans="8:11" x14ac:dyDescent="0.15">
      <c r="H325" s="56">
        <v>322</v>
      </c>
      <c r="I325" s="57">
        <v>800</v>
      </c>
      <c r="J325" s="58" t="s">
        <v>42</v>
      </c>
      <c r="K325">
        <f>_xlfn.XLOOKUP(H325,Sheet4!$I$4:$I$43,Sheet4!$K$4:$K$43,I325)</f>
        <v>100</v>
      </c>
    </row>
    <row r="326" spans="8:11" x14ac:dyDescent="0.15">
      <c r="H326" s="53">
        <v>323</v>
      </c>
      <c r="I326" s="54">
        <v>620</v>
      </c>
      <c r="J326" s="55" t="s">
        <v>43</v>
      </c>
      <c r="K326">
        <f>_xlfn.XLOOKUP(H326,Sheet4!$I$4:$I$43,Sheet4!$K$4:$K$43,I326)</f>
        <v>620</v>
      </c>
    </row>
    <row r="327" spans="8:11" x14ac:dyDescent="0.15">
      <c r="H327" s="56">
        <v>324</v>
      </c>
      <c r="I327" s="57">
        <v>560</v>
      </c>
      <c r="J327" s="58" t="s">
        <v>44</v>
      </c>
      <c r="K327">
        <f>_xlfn.XLOOKUP(H327,Sheet4!$I$4:$I$43,Sheet4!$K$4:$K$43,I327)</f>
        <v>560</v>
      </c>
    </row>
    <row r="328" spans="8:11" x14ac:dyDescent="0.15">
      <c r="H328" s="53">
        <v>325</v>
      </c>
      <c r="I328" s="54">
        <v>620</v>
      </c>
      <c r="J328" s="55" t="s">
        <v>45</v>
      </c>
      <c r="K328">
        <f>_xlfn.XLOOKUP(H328,Sheet4!$I$4:$I$43,Sheet4!$K$4:$K$43,I328)</f>
        <v>620</v>
      </c>
    </row>
    <row r="329" spans="8:11" x14ac:dyDescent="0.15">
      <c r="H329" s="56">
        <v>326</v>
      </c>
      <c r="I329" s="57">
        <v>640</v>
      </c>
      <c r="J329" s="58" t="s">
        <v>46</v>
      </c>
      <c r="K329">
        <f>_xlfn.XLOOKUP(H329,Sheet4!$I$4:$I$43,Sheet4!$K$4:$K$43,I329)</f>
        <v>640</v>
      </c>
    </row>
    <row r="330" spans="8:11" x14ac:dyDescent="0.15">
      <c r="H330" s="53">
        <v>327</v>
      </c>
      <c r="I330" s="54">
        <v>620</v>
      </c>
      <c r="J330" s="55" t="s">
        <v>47</v>
      </c>
      <c r="K330">
        <f>_xlfn.XLOOKUP(H330,Sheet4!$I$4:$I$43,Sheet4!$K$4:$K$43,I330)</f>
        <v>620</v>
      </c>
    </row>
    <row r="331" spans="8:11" x14ac:dyDescent="0.15">
      <c r="H331" s="56">
        <v>328</v>
      </c>
      <c r="I331" s="57">
        <v>560</v>
      </c>
      <c r="J331" s="58" t="s">
        <v>48</v>
      </c>
      <c r="K331">
        <f>_xlfn.XLOOKUP(H331,Sheet4!$I$4:$I$43,Sheet4!$K$4:$K$43,I331)</f>
        <v>560</v>
      </c>
    </row>
    <row r="332" spans="8:11" x14ac:dyDescent="0.15">
      <c r="H332" s="53">
        <v>329</v>
      </c>
      <c r="I332" s="54">
        <v>500</v>
      </c>
      <c r="J332" s="55" t="s">
        <v>49</v>
      </c>
      <c r="K332">
        <f>_xlfn.XLOOKUP(H332,Sheet4!$I$4:$I$43,Sheet4!$K$4:$K$43,I332)</f>
        <v>500</v>
      </c>
    </row>
    <row r="333" spans="8:11" x14ac:dyDescent="0.15">
      <c r="H333" s="56">
        <v>330</v>
      </c>
      <c r="I333" s="57">
        <v>460</v>
      </c>
      <c r="J333" s="58" t="s">
        <v>50</v>
      </c>
      <c r="K333">
        <f>_xlfn.XLOOKUP(H333,Sheet4!$I$4:$I$43,Sheet4!$K$4:$K$43,I333)</f>
        <v>460</v>
      </c>
    </row>
    <row r="334" spans="8:11" x14ac:dyDescent="0.15">
      <c r="H334" s="53">
        <v>331</v>
      </c>
      <c r="I334" s="54">
        <v>440</v>
      </c>
      <c r="J334" s="55" t="s">
        <v>51</v>
      </c>
      <c r="K334">
        <f>_xlfn.XLOOKUP(H334,Sheet4!$I$4:$I$43,Sheet4!$K$4:$K$43,I334)</f>
        <v>440</v>
      </c>
    </row>
    <row r="335" spans="8:11" x14ac:dyDescent="0.15">
      <c r="H335" s="56">
        <v>332</v>
      </c>
      <c r="I335" s="57">
        <v>31</v>
      </c>
      <c r="J335" s="58" t="s">
        <v>52</v>
      </c>
      <c r="K335">
        <f>_xlfn.XLOOKUP(H335,Sheet4!$I$4:$I$43,Sheet4!$K$4:$K$43,I335)</f>
        <v>31</v>
      </c>
    </row>
    <row r="336" spans="8:11" x14ac:dyDescent="0.15">
      <c r="H336" s="53">
        <v>333</v>
      </c>
      <c r="I336" s="54">
        <v>31</v>
      </c>
      <c r="J336" s="55" t="s">
        <v>53</v>
      </c>
      <c r="K336">
        <f>_xlfn.XLOOKUP(H336,Sheet4!$I$4:$I$43,Sheet4!$K$4:$K$43,I336)</f>
        <v>31</v>
      </c>
    </row>
    <row r="337" spans="8:11" x14ac:dyDescent="0.15">
      <c r="H337" s="56">
        <v>334</v>
      </c>
      <c r="I337" s="57">
        <v>31</v>
      </c>
      <c r="J337" s="58" t="s">
        <v>54</v>
      </c>
      <c r="K337">
        <f>_xlfn.XLOOKUP(H337,Sheet4!$I$4:$I$43,Sheet4!$K$4:$K$43,I337)</f>
        <v>31</v>
      </c>
    </row>
    <row r="338" spans="8:11" x14ac:dyDescent="0.15">
      <c r="H338" s="53">
        <v>335</v>
      </c>
      <c r="I338" s="54">
        <v>31</v>
      </c>
      <c r="J338" s="55" t="s">
        <v>55</v>
      </c>
      <c r="K338">
        <f>_xlfn.XLOOKUP(H338,Sheet4!$I$4:$I$43,Sheet4!$K$4:$K$43,I338)</f>
        <v>31</v>
      </c>
    </row>
    <row r="339" spans="8:11" x14ac:dyDescent="0.15">
      <c r="H339" s="56">
        <v>336</v>
      </c>
      <c r="I339" s="57">
        <v>0</v>
      </c>
      <c r="J339" s="58" t="s">
        <v>56</v>
      </c>
      <c r="K339">
        <f>_xlfn.XLOOKUP(H339,Sheet4!$I$4:$I$43,Sheet4!$K$4:$K$43,I339)</f>
        <v>0</v>
      </c>
    </row>
    <row r="340" spans="8:11" x14ac:dyDescent="0.15">
      <c r="H340" s="53">
        <v>337</v>
      </c>
      <c r="I340" s="54">
        <v>0</v>
      </c>
      <c r="J340" s="55" t="s">
        <v>57</v>
      </c>
      <c r="K340">
        <f>_xlfn.XLOOKUP(H340,Sheet4!$I$4:$I$43,Sheet4!$K$4:$K$43,I340)</f>
        <v>0</v>
      </c>
    </row>
    <row r="341" spans="8:11" x14ac:dyDescent="0.15">
      <c r="H341" s="56">
        <v>338</v>
      </c>
      <c r="I341" s="57">
        <v>0</v>
      </c>
      <c r="J341" s="58" t="s">
        <v>58</v>
      </c>
      <c r="K341">
        <f>_xlfn.XLOOKUP(H341,Sheet4!$I$4:$I$43,Sheet4!$K$4:$K$43,I341)</f>
        <v>0</v>
      </c>
    </row>
    <row r="342" spans="8:11" x14ac:dyDescent="0.15">
      <c r="H342" s="53">
        <v>339</v>
      </c>
      <c r="I342" s="54">
        <v>0</v>
      </c>
      <c r="J342" s="55" t="s">
        <v>59</v>
      </c>
      <c r="K342">
        <f>_xlfn.XLOOKUP(H342,Sheet4!$I$4:$I$43,Sheet4!$K$4:$K$43,I342)</f>
        <v>0</v>
      </c>
    </row>
    <row r="343" spans="8:11" x14ac:dyDescent="0.15">
      <c r="H343" s="56">
        <v>340</v>
      </c>
      <c r="I343" s="57">
        <v>0</v>
      </c>
      <c r="J343" s="58" t="s">
        <v>60</v>
      </c>
      <c r="K343">
        <f>_xlfn.XLOOKUP(H343,Sheet4!$I$4:$I$43,Sheet4!$K$4:$K$43,I343)</f>
        <v>0</v>
      </c>
    </row>
    <row r="344" spans="8:11" x14ac:dyDescent="0.15">
      <c r="H344" s="53">
        <v>341</v>
      </c>
      <c r="I344" s="54">
        <v>0</v>
      </c>
      <c r="J344" s="55" t="s">
        <v>61</v>
      </c>
      <c r="K344">
        <f>_xlfn.XLOOKUP(H344,Sheet4!$I$4:$I$43,Sheet4!$K$4:$K$43,I344)</f>
        <v>0</v>
      </c>
    </row>
    <row r="345" spans="8:11" x14ac:dyDescent="0.15">
      <c r="H345" s="56">
        <v>342</v>
      </c>
      <c r="I345" s="57">
        <v>0</v>
      </c>
      <c r="J345" s="58" t="s">
        <v>62</v>
      </c>
      <c r="K345">
        <f>_xlfn.XLOOKUP(H345,Sheet4!$I$4:$I$43,Sheet4!$K$4:$K$43,I345)</f>
        <v>0</v>
      </c>
    </row>
    <row r="346" spans="8:11" x14ac:dyDescent="0.15">
      <c r="H346" s="53">
        <v>343</v>
      </c>
      <c r="I346" s="54">
        <v>0</v>
      </c>
      <c r="J346" s="55" t="s">
        <v>63</v>
      </c>
      <c r="K346">
        <f>_xlfn.XLOOKUP(H346,Sheet4!$I$4:$I$43,Sheet4!$K$4:$K$43,I346)</f>
        <v>0</v>
      </c>
    </row>
    <row r="347" spans="8:11" x14ac:dyDescent="0.15">
      <c r="H347" s="56">
        <v>344</v>
      </c>
      <c r="I347" s="57">
        <v>0</v>
      </c>
      <c r="J347" s="58" t="s">
        <v>64</v>
      </c>
      <c r="K347">
        <f>_xlfn.XLOOKUP(H347,Sheet4!$I$4:$I$43,Sheet4!$K$4:$K$43,I347)</f>
        <v>0</v>
      </c>
    </row>
    <row r="348" spans="8:11" x14ac:dyDescent="0.15">
      <c r="H348" s="53">
        <v>345</v>
      </c>
      <c r="I348" s="54">
        <v>0</v>
      </c>
      <c r="J348" s="55" t="s">
        <v>65</v>
      </c>
      <c r="K348">
        <f>_xlfn.XLOOKUP(H348,Sheet4!$I$4:$I$43,Sheet4!$K$4:$K$43,I348)</f>
        <v>0</v>
      </c>
    </row>
    <row r="349" spans="8:11" x14ac:dyDescent="0.15">
      <c r="H349" s="56">
        <v>346</v>
      </c>
      <c r="I349" s="57">
        <v>0</v>
      </c>
      <c r="J349" s="58" t="s">
        <v>66</v>
      </c>
      <c r="K349">
        <f>_xlfn.XLOOKUP(H349,Sheet4!$I$4:$I$43,Sheet4!$K$4:$K$43,I349)</f>
        <v>0</v>
      </c>
    </row>
    <row r="350" spans="8:11" x14ac:dyDescent="0.15">
      <c r="H350" s="53">
        <v>347</v>
      </c>
      <c r="I350" s="54">
        <v>0</v>
      </c>
      <c r="J350" s="55" t="s">
        <v>67</v>
      </c>
      <c r="K350">
        <f>_xlfn.XLOOKUP(H350,Sheet4!$I$4:$I$43,Sheet4!$K$4:$K$43,I350)</f>
        <v>0</v>
      </c>
    </row>
    <row r="351" spans="8:11" x14ac:dyDescent="0.15">
      <c r="H351" s="56">
        <v>348</v>
      </c>
      <c r="I351" s="57">
        <v>0</v>
      </c>
      <c r="J351" s="58" t="s">
        <v>68</v>
      </c>
      <c r="K351">
        <f>_xlfn.XLOOKUP(H351,Sheet4!$I$4:$I$43,Sheet4!$K$4:$K$43,I351)</f>
        <v>0</v>
      </c>
    </row>
    <row r="352" spans="8:11" x14ac:dyDescent="0.15">
      <c r="H352" s="53">
        <v>349</v>
      </c>
      <c r="I352" s="54">
        <v>0</v>
      </c>
      <c r="J352" s="55" t="s">
        <v>69</v>
      </c>
      <c r="K352">
        <f>_xlfn.XLOOKUP(H352,Sheet4!$I$4:$I$43,Sheet4!$K$4:$K$43,I352)</f>
        <v>0</v>
      </c>
    </row>
    <row r="353" spans="8:11" x14ac:dyDescent="0.15">
      <c r="H353" s="56">
        <v>350</v>
      </c>
      <c r="I353" s="57">
        <v>0</v>
      </c>
      <c r="J353" s="58" t="s">
        <v>70</v>
      </c>
      <c r="K353">
        <f>_xlfn.XLOOKUP(H353,Sheet4!$I$4:$I$43,Sheet4!$K$4:$K$43,I353)</f>
        <v>0</v>
      </c>
    </row>
    <row r="354" spans="8:11" x14ac:dyDescent="0.15">
      <c r="H354" s="53">
        <v>351</v>
      </c>
      <c r="I354" s="54">
        <v>0</v>
      </c>
      <c r="J354" s="55" t="s">
        <v>71</v>
      </c>
      <c r="K354">
        <f>_xlfn.XLOOKUP(H354,Sheet4!$I$4:$I$43,Sheet4!$K$4:$K$43,I354)</f>
        <v>0</v>
      </c>
    </row>
    <row r="355" spans="8:11" x14ac:dyDescent="0.15">
      <c r="H355" s="56">
        <v>352</v>
      </c>
      <c r="I355" s="57">
        <v>0</v>
      </c>
      <c r="J355" s="58" t="s">
        <v>72</v>
      </c>
      <c r="K355">
        <f>_xlfn.XLOOKUP(H355,Sheet4!$I$4:$I$43,Sheet4!$K$4:$K$43,I355)</f>
        <v>0</v>
      </c>
    </row>
    <row r="356" spans="8:11" x14ac:dyDescent="0.15">
      <c r="H356" s="53">
        <v>353</v>
      </c>
      <c r="I356" s="54">
        <v>0</v>
      </c>
      <c r="J356" s="55" t="s">
        <v>73</v>
      </c>
      <c r="K356">
        <f>_xlfn.XLOOKUP(H356,Sheet4!$I$4:$I$43,Sheet4!$K$4:$K$43,I356)</f>
        <v>0</v>
      </c>
    </row>
    <row r="357" spans="8:11" x14ac:dyDescent="0.15">
      <c r="H357" s="56">
        <v>354</v>
      </c>
      <c r="I357" s="57">
        <v>0</v>
      </c>
      <c r="J357" s="58" t="s">
        <v>74</v>
      </c>
      <c r="K357">
        <f>_xlfn.XLOOKUP(H357,Sheet4!$I$4:$I$43,Sheet4!$K$4:$K$43,I357)</f>
        <v>0</v>
      </c>
    </row>
    <row r="358" spans="8:11" x14ac:dyDescent="0.15">
      <c r="H358" s="53">
        <v>355</v>
      </c>
      <c r="I358" s="54">
        <v>0</v>
      </c>
      <c r="J358" s="55" t="s">
        <v>75</v>
      </c>
      <c r="K358">
        <f>_xlfn.XLOOKUP(H358,Sheet4!$I$4:$I$43,Sheet4!$K$4:$K$43,I358)</f>
        <v>0</v>
      </c>
    </row>
    <row r="359" spans="8:11" x14ac:dyDescent="0.15">
      <c r="H359" s="56">
        <v>356</v>
      </c>
      <c r="I359" s="57">
        <v>0</v>
      </c>
      <c r="J359" s="58" t="s">
        <v>76</v>
      </c>
      <c r="K359">
        <f>_xlfn.XLOOKUP(H359,Sheet4!$I$4:$I$43,Sheet4!$K$4:$K$43,I359)</f>
        <v>0</v>
      </c>
    </row>
    <row r="360" spans="8:11" x14ac:dyDescent="0.15">
      <c r="H360" s="53">
        <v>357</v>
      </c>
      <c r="I360" s="54">
        <v>0</v>
      </c>
      <c r="J360" s="55" t="s">
        <v>77</v>
      </c>
      <c r="K360">
        <f>_xlfn.XLOOKUP(H360,Sheet4!$I$4:$I$43,Sheet4!$K$4:$K$43,I360)</f>
        <v>0</v>
      </c>
    </row>
    <row r="361" spans="8:11" x14ac:dyDescent="0.15">
      <c r="H361" s="56">
        <v>358</v>
      </c>
      <c r="I361" s="57">
        <v>0</v>
      </c>
      <c r="J361" s="58" t="s">
        <v>78</v>
      </c>
      <c r="K361">
        <f>_xlfn.XLOOKUP(H361,Sheet4!$I$4:$I$43,Sheet4!$K$4:$K$43,I361)</f>
        <v>0</v>
      </c>
    </row>
    <row r="362" spans="8:11" x14ac:dyDescent="0.15">
      <c r="H362" s="53">
        <v>359</v>
      </c>
      <c r="I362" s="54">
        <v>0</v>
      </c>
      <c r="J362" s="55" t="s">
        <v>79</v>
      </c>
      <c r="K362">
        <f>_xlfn.XLOOKUP(H362,Sheet4!$I$4:$I$43,Sheet4!$K$4:$K$43,I362)</f>
        <v>0</v>
      </c>
    </row>
    <row r="363" spans="8:11" x14ac:dyDescent="0.15">
      <c r="H363" s="56">
        <v>360</v>
      </c>
      <c r="I363" s="57">
        <v>0</v>
      </c>
      <c r="J363" s="58" t="s">
        <v>80</v>
      </c>
      <c r="K363">
        <f>_xlfn.XLOOKUP(H363,Sheet4!$I$4:$I$43,Sheet4!$K$4:$K$43,I363)</f>
        <v>0</v>
      </c>
    </row>
    <row r="364" spans="8:11" x14ac:dyDescent="0.15">
      <c r="H364" s="53">
        <v>361</v>
      </c>
      <c r="I364" s="54">
        <v>1200</v>
      </c>
      <c r="J364" s="55" t="s">
        <v>21</v>
      </c>
      <c r="K364">
        <f>_xlfn.XLOOKUP(H364,Sheet4!$I$4:$I$43,Sheet4!$K$4:$K$43,I364)</f>
        <v>120</v>
      </c>
    </row>
    <row r="365" spans="8:11" x14ac:dyDescent="0.15">
      <c r="H365" s="56">
        <v>362</v>
      </c>
      <c r="I365" s="57">
        <v>1200</v>
      </c>
      <c r="J365" s="58" t="s">
        <v>22</v>
      </c>
      <c r="K365">
        <f>_xlfn.XLOOKUP(H365,Sheet4!$I$4:$I$43,Sheet4!$K$4:$K$43,I365)</f>
        <v>120</v>
      </c>
    </row>
    <row r="366" spans="8:11" x14ac:dyDescent="0.15">
      <c r="H366" s="53">
        <v>363</v>
      </c>
      <c r="I366" s="54">
        <v>980</v>
      </c>
      <c r="J366" s="55" t="s">
        <v>23</v>
      </c>
      <c r="K366">
        <f>_xlfn.XLOOKUP(H366,Sheet4!$I$4:$I$43,Sheet4!$K$4:$K$43,I366)</f>
        <v>980</v>
      </c>
    </row>
    <row r="367" spans="8:11" x14ac:dyDescent="0.15">
      <c r="H367" s="56">
        <v>364</v>
      </c>
      <c r="I367" s="57">
        <v>860</v>
      </c>
      <c r="J367" s="58" t="s">
        <v>24</v>
      </c>
      <c r="K367">
        <f>_xlfn.XLOOKUP(H367,Sheet4!$I$4:$I$43,Sheet4!$K$4:$K$43,I367)</f>
        <v>860</v>
      </c>
    </row>
    <row r="368" spans="8:11" x14ac:dyDescent="0.15">
      <c r="H368" s="53">
        <v>365</v>
      </c>
      <c r="I368" s="54">
        <v>920</v>
      </c>
      <c r="J368" s="55" t="s">
        <v>25</v>
      </c>
      <c r="K368">
        <f>_xlfn.XLOOKUP(H368,Sheet4!$I$4:$I$43,Sheet4!$K$4:$K$43,I368)</f>
        <v>920</v>
      </c>
    </row>
    <row r="369" spans="8:11" x14ac:dyDescent="0.15">
      <c r="H369" s="56">
        <v>366</v>
      </c>
      <c r="I369" s="57">
        <v>900</v>
      </c>
      <c r="J369" s="58" t="s">
        <v>26</v>
      </c>
      <c r="K369">
        <f>_xlfn.XLOOKUP(H369,Sheet4!$I$4:$I$43,Sheet4!$K$4:$K$43,I369)</f>
        <v>900</v>
      </c>
    </row>
    <row r="370" spans="8:11" x14ac:dyDescent="0.15">
      <c r="H370" s="53">
        <v>367</v>
      </c>
      <c r="I370" s="54">
        <v>860</v>
      </c>
      <c r="J370" s="55" t="s">
        <v>27</v>
      </c>
      <c r="K370">
        <f>_xlfn.XLOOKUP(H370,Sheet4!$I$4:$I$43,Sheet4!$K$4:$K$43,I370)</f>
        <v>860</v>
      </c>
    </row>
    <row r="371" spans="8:11" x14ac:dyDescent="0.15">
      <c r="H371" s="56">
        <v>368</v>
      </c>
      <c r="I371" s="57">
        <v>780</v>
      </c>
      <c r="J371" s="58" t="s">
        <v>28</v>
      </c>
      <c r="K371">
        <f>_xlfn.XLOOKUP(H371,Sheet4!$I$4:$I$43,Sheet4!$K$4:$K$43,I371)</f>
        <v>780</v>
      </c>
    </row>
    <row r="372" spans="8:11" x14ac:dyDescent="0.15">
      <c r="H372" s="53">
        <v>369</v>
      </c>
      <c r="I372" s="54">
        <v>700.00000000000011</v>
      </c>
      <c r="J372" s="55" t="s">
        <v>29</v>
      </c>
      <c r="K372">
        <f>_xlfn.XLOOKUP(H372,Sheet4!$I$4:$I$43,Sheet4!$K$4:$K$43,I372)</f>
        <v>700.00000000000011</v>
      </c>
    </row>
    <row r="373" spans="8:11" x14ac:dyDescent="0.15">
      <c r="H373" s="56">
        <v>370</v>
      </c>
      <c r="I373" s="57">
        <v>640</v>
      </c>
      <c r="J373" s="58" t="s">
        <v>30</v>
      </c>
      <c r="K373">
        <f>_xlfn.XLOOKUP(H373,Sheet4!$I$4:$I$43,Sheet4!$K$4:$K$43,I373)</f>
        <v>640</v>
      </c>
    </row>
    <row r="374" spans="8:11" x14ac:dyDescent="0.15">
      <c r="H374" s="53">
        <v>371</v>
      </c>
      <c r="I374" s="54">
        <v>580</v>
      </c>
      <c r="J374" s="55" t="s">
        <v>31</v>
      </c>
      <c r="K374">
        <f>_xlfn.XLOOKUP(H374,Sheet4!$I$4:$I$43,Sheet4!$K$4:$K$43,I374)</f>
        <v>580</v>
      </c>
    </row>
    <row r="375" spans="8:11" x14ac:dyDescent="0.15">
      <c r="H375" s="56">
        <v>372</v>
      </c>
      <c r="I375" s="57">
        <v>1200</v>
      </c>
      <c r="J375" s="58" t="s">
        <v>32</v>
      </c>
      <c r="K375">
        <f>_xlfn.XLOOKUP(H375,Sheet4!$I$4:$I$43,Sheet4!$K$4:$K$43,I375)</f>
        <v>120</v>
      </c>
    </row>
    <row r="376" spans="8:11" x14ac:dyDescent="0.15">
      <c r="H376" s="53">
        <v>373</v>
      </c>
      <c r="I376" s="54">
        <v>980</v>
      </c>
      <c r="J376" s="55" t="s">
        <v>33</v>
      </c>
      <c r="K376">
        <f>_xlfn.XLOOKUP(H376,Sheet4!$I$4:$I$43,Sheet4!$K$4:$K$43,I376)</f>
        <v>980</v>
      </c>
    </row>
    <row r="377" spans="8:11" x14ac:dyDescent="0.15">
      <c r="H377" s="56">
        <v>374</v>
      </c>
      <c r="I377" s="57">
        <v>860</v>
      </c>
      <c r="J377" s="58" t="s">
        <v>34</v>
      </c>
      <c r="K377">
        <f>_xlfn.XLOOKUP(H377,Sheet4!$I$4:$I$43,Sheet4!$K$4:$K$43,I377)</f>
        <v>860</v>
      </c>
    </row>
    <row r="378" spans="8:11" x14ac:dyDescent="0.15">
      <c r="H378" s="53">
        <v>375</v>
      </c>
      <c r="I378" s="54">
        <v>920</v>
      </c>
      <c r="J378" s="55" t="s">
        <v>35</v>
      </c>
      <c r="K378">
        <f>_xlfn.XLOOKUP(H378,Sheet4!$I$4:$I$43,Sheet4!$K$4:$K$43,I378)</f>
        <v>920</v>
      </c>
    </row>
    <row r="379" spans="8:11" x14ac:dyDescent="0.15">
      <c r="H379" s="56">
        <v>376</v>
      </c>
      <c r="I379" s="57">
        <v>900</v>
      </c>
      <c r="J379" s="58" t="s">
        <v>36</v>
      </c>
      <c r="K379">
        <f>_xlfn.XLOOKUP(H379,Sheet4!$I$4:$I$43,Sheet4!$K$4:$K$43,I379)</f>
        <v>900</v>
      </c>
    </row>
    <row r="380" spans="8:11" x14ac:dyDescent="0.15">
      <c r="H380" s="53">
        <v>377</v>
      </c>
      <c r="I380" s="54">
        <v>860</v>
      </c>
      <c r="J380" s="55" t="s">
        <v>37</v>
      </c>
      <c r="K380">
        <f>_xlfn.XLOOKUP(H380,Sheet4!$I$4:$I$43,Sheet4!$K$4:$K$43,I380)</f>
        <v>860</v>
      </c>
    </row>
    <row r="381" spans="8:11" x14ac:dyDescent="0.15">
      <c r="H381" s="56">
        <v>378</v>
      </c>
      <c r="I381" s="57">
        <v>780</v>
      </c>
      <c r="J381" s="58" t="s">
        <v>38</v>
      </c>
      <c r="K381">
        <f>_xlfn.XLOOKUP(H381,Sheet4!$I$4:$I$43,Sheet4!$K$4:$K$43,I381)</f>
        <v>780</v>
      </c>
    </row>
    <row r="382" spans="8:11" x14ac:dyDescent="0.15">
      <c r="H382" s="53">
        <v>379</v>
      </c>
      <c r="I382" s="54">
        <v>700.00000000000011</v>
      </c>
      <c r="J382" s="55" t="s">
        <v>39</v>
      </c>
      <c r="K382">
        <f>_xlfn.XLOOKUP(H382,Sheet4!$I$4:$I$43,Sheet4!$K$4:$K$43,I382)</f>
        <v>700.00000000000011</v>
      </c>
    </row>
    <row r="383" spans="8:11" x14ac:dyDescent="0.15">
      <c r="H383" s="56">
        <v>380</v>
      </c>
      <c r="I383" s="57">
        <v>640</v>
      </c>
      <c r="J383" s="58" t="s">
        <v>40</v>
      </c>
      <c r="K383">
        <f>_xlfn.XLOOKUP(H383,Sheet4!$I$4:$I$43,Sheet4!$K$4:$K$43,I383)</f>
        <v>640</v>
      </c>
    </row>
    <row r="384" spans="8:11" x14ac:dyDescent="0.15">
      <c r="H384" s="53">
        <v>381</v>
      </c>
      <c r="I384" s="54">
        <v>580</v>
      </c>
      <c r="J384" s="55" t="s">
        <v>41</v>
      </c>
      <c r="K384">
        <f>_xlfn.XLOOKUP(H384,Sheet4!$I$4:$I$43,Sheet4!$K$4:$K$43,I384)</f>
        <v>580</v>
      </c>
    </row>
    <row r="385" spans="8:11" x14ac:dyDescent="0.15">
      <c r="H385" s="56">
        <v>382</v>
      </c>
      <c r="I385" s="57">
        <v>1200</v>
      </c>
      <c r="J385" s="58" t="s">
        <v>42</v>
      </c>
      <c r="K385">
        <f>_xlfn.XLOOKUP(H385,Sheet4!$I$4:$I$43,Sheet4!$K$4:$K$43,I385)</f>
        <v>120</v>
      </c>
    </row>
    <row r="386" spans="8:11" x14ac:dyDescent="0.15">
      <c r="H386" s="53">
        <v>383</v>
      </c>
      <c r="I386" s="54">
        <v>980</v>
      </c>
      <c r="J386" s="55" t="s">
        <v>43</v>
      </c>
      <c r="K386">
        <f>_xlfn.XLOOKUP(H386,Sheet4!$I$4:$I$43,Sheet4!$K$4:$K$43,I386)</f>
        <v>980</v>
      </c>
    </row>
    <row r="387" spans="8:11" x14ac:dyDescent="0.15">
      <c r="H387" s="56">
        <v>384</v>
      </c>
      <c r="I387" s="57">
        <v>860</v>
      </c>
      <c r="J387" s="58" t="s">
        <v>44</v>
      </c>
      <c r="K387">
        <f>_xlfn.XLOOKUP(H387,Sheet4!$I$4:$I$43,Sheet4!$K$4:$K$43,I387)</f>
        <v>860</v>
      </c>
    </row>
    <row r="388" spans="8:11" x14ac:dyDescent="0.15">
      <c r="H388" s="53">
        <v>385</v>
      </c>
      <c r="I388" s="54">
        <v>920</v>
      </c>
      <c r="J388" s="55" t="s">
        <v>45</v>
      </c>
      <c r="K388">
        <f>_xlfn.XLOOKUP(H388,Sheet4!$I$4:$I$43,Sheet4!$K$4:$K$43,I388)</f>
        <v>920</v>
      </c>
    </row>
    <row r="389" spans="8:11" x14ac:dyDescent="0.15">
      <c r="H389" s="56">
        <v>386</v>
      </c>
      <c r="I389" s="57">
        <v>900</v>
      </c>
      <c r="J389" s="58" t="s">
        <v>46</v>
      </c>
      <c r="K389">
        <f>_xlfn.XLOOKUP(H389,Sheet4!$I$4:$I$43,Sheet4!$K$4:$K$43,I389)</f>
        <v>900</v>
      </c>
    </row>
    <row r="390" spans="8:11" x14ac:dyDescent="0.15">
      <c r="H390" s="53">
        <v>387</v>
      </c>
      <c r="I390" s="54">
        <v>860</v>
      </c>
      <c r="J390" s="55" t="s">
        <v>47</v>
      </c>
      <c r="K390">
        <f>_xlfn.XLOOKUP(H390,Sheet4!$I$4:$I$43,Sheet4!$K$4:$K$43,I390)</f>
        <v>860</v>
      </c>
    </row>
    <row r="391" spans="8:11" x14ac:dyDescent="0.15">
      <c r="H391" s="56">
        <v>388</v>
      </c>
      <c r="I391" s="57">
        <v>780</v>
      </c>
      <c r="J391" s="58" t="s">
        <v>48</v>
      </c>
      <c r="K391">
        <f>_xlfn.XLOOKUP(H391,Sheet4!$I$4:$I$43,Sheet4!$K$4:$K$43,I391)</f>
        <v>780</v>
      </c>
    </row>
    <row r="392" spans="8:11" x14ac:dyDescent="0.15">
      <c r="H392" s="53">
        <v>389</v>
      </c>
      <c r="I392" s="54">
        <v>700.00000000000011</v>
      </c>
      <c r="J392" s="55" t="s">
        <v>49</v>
      </c>
      <c r="K392">
        <f>_xlfn.XLOOKUP(H392,Sheet4!$I$4:$I$43,Sheet4!$K$4:$K$43,I392)</f>
        <v>700.00000000000011</v>
      </c>
    </row>
    <row r="393" spans="8:11" x14ac:dyDescent="0.15">
      <c r="H393" s="56">
        <v>390</v>
      </c>
      <c r="I393" s="57">
        <v>640</v>
      </c>
      <c r="J393" s="58" t="s">
        <v>50</v>
      </c>
      <c r="K393">
        <f>_xlfn.XLOOKUP(H393,Sheet4!$I$4:$I$43,Sheet4!$K$4:$K$43,I393)</f>
        <v>640</v>
      </c>
    </row>
    <row r="394" spans="8:11" x14ac:dyDescent="0.15">
      <c r="H394" s="53">
        <v>391</v>
      </c>
      <c r="I394" s="54">
        <v>580</v>
      </c>
      <c r="J394" s="55" t="s">
        <v>51</v>
      </c>
      <c r="K394">
        <f>_xlfn.XLOOKUP(H394,Sheet4!$I$4:$I$43,Sheet4!$K$4:$K$43,I394)</f>
        <v>580</v>
      </c>
    </row>
    <row r="395" spans="8:11" x14ac:dyDescent="0.15">
      <c r="H395" s="56">
        <v>392</v>
      </c>
      <c r="I395" s="57">
        <v>34</v>
      </c>
      <c r="J395" s="58" t="s">
        <v>52</v>
      </c>
      <c r="K395">
        <f>_xlfn.XLOOKUP(H395,Sheet4!$I$4:$I$43,Sheet4!$K$4:$K$43,I395)</f>
        <v>34</v>
      </c>
    </row>
    <row r="396" spans="8:11" x14ac:dyDescent="0.15">
      <c r="H396" s="53">
        <v>393</v>
      </c>
      <c r="I396" s="54">
        <v>34</v>
      </c>
      <c r="J396" s="55" t="s">
        <v>53</v>
      </c>
      <c r="K396">
        <f>_xlfn.XLOOKUP(H396,Sheet4!$I$4:$I$43,Sheet4!$K$4:$K$43,I396)</f>
        <v>34</v>
      </c>
    </row>
    <row r="397" spans="8:11" x14ac:dyDescent="0.15">
      <c r="H397" s="56">
        <v>394</v>
      </c>
      <c r="I397" s="57">
        <v>34</v>
      </c>
      <c r="J397" s="58" t="s">
        <v>54</v>
      </c>
      <c r="K397">
        <f>_xlfn.XLOOKUP(H397,Sheet4!$I$4:$I$43,Sheet4!$K$4:$K$43,I397)</f>
        <v>34</v>
      </c>
    </row>
    <row r="398" spans="8:11" x14ac:dyDescent="0.15">
      <c r="H398" s="53">
        <v>395</v>
      </c>
      <c r="I398" s="54">
        <v>34</v>
      </c>
      <c r="J398" s="55" t="s">
        <v>55</v>
      </c>
      <c r="K398">
        <f>_xlfn.XLOOKUP(H398,Sheet4!$I$4:$I$43,Sheet4!$K$4:$K$43,I398)</f>
        <v>34</v>
      </c>
    </row>
    <row r="399" spans="8:11" x14ac:dyDescent="0.15">
      <c r="H399" s="56">
        <v>396</v>
      </c>
      <c r="I399" s="57">
        <v>0</v>
      </c>
      <c r="J399" s="58" t="s">
        <v>56</v>
      </c>
      <c r="K399">
        <f>_xlfn.XLOOKUP(H399,Sheet4!$I$4:$I$43,Sheet4!$K$4:$K$43,I399)</f>
        <v>0</v>
      </c>
    </row>
    <row r="400" spans="8:11" x14ac:dyDescent="0.15">
      <c r="H400" s="53">
        <v>397</v>
      </c>
      <c r="I400" s="54">
        <v>0</v>
      </c>
      <c r="J400" s="55" t="s">
        <v>57</v>
      </c>
      <c r="K400">
        <f>_xlfn.XLOOKUP(H400,Sheet4!$I$4:$I$43,Sheet4!$K$4:$K$43,I400)</f>
        <v>0</v>
      </c>
    </row>
    <row r="401" spans="8:11" x14ac:dyDescent="0.15">
      <c r="H401" s="56">
        <v>398</v>
      </c>
      <c r="I401" s="57">
        <v>0</v>
      </c>
      <c r="J401" s="58" t="s">
        <v>58</v>
      </c>
      <c r="K401">
        <f>_xlfn.XLOOKUP(H401,Sheet4!$I$4:$I$43,Sheet4!$K$4:$K$43,I401)</f>
        <v>0</v>
      </c>
    </row>
    <row r="402" spans="8:11" x14ac:dyDescent="0.15">
      <c r="H402" s="53">
        <v>399</v>
      </c>
      <c r="I402" s="54">
        <v>0</v>
      </c>
      <c r="J402" s="55" t="s">
        <v>59</v>
      </c>
      <c r="K402">
        <f>_xlfn.XLOOKUP(H402,Sheet4!$I$4:$I$43,Sheet4!$K$4:$K$43,I402)</f>
        <v>0</v>
      </c>
    </row>
    <row r="403" spans="8:11" x14ac:dyDescent="0.15">
      <c r="H403" s="56">
        <v>400</v>
      </c>
      <c r="I403" s="57">
        <v>0</v>
      </c>
      <c r="J403" s="58" t="s">
        <v>60</v>
      </c>
      <c r="K403">
        <f>_xlfn.XLOOKUP(H403,Sheet4!$I$4:$I$43,Sheet4!$K$4:$K$43,I403)</f>
        <v>0</v>
      </c>
    </row>
    <row r="404" spans="8:11" x14ac:dyDescent="0.15">
      <c r="H404" s="53">
        <v>401</v>
      </c>
      <c r="I404" s="54">
        <v>0</v>
      </c>
      <c r="J404" s="55" t="s">
        <v>61</v>
      </c>
      <c r="K404">
        <f>_xlfn.XLOOKUP(H404,Sheet4!$I$4:$I$43,Sheet4!$K$4:$K$43,I404)</f>
        <v>0</v>
      </c>
    </row>
    <row r="405" spans="8:11" x14ac:dyDescent="0.15">
      <c r="H405" s="56">
        <v>402</v>
      </c>
      <c r="I405" s="57">
        <v>0</v>
      </c>
      <c r="J405" s="58" t="s">
        <v>62</v>
      </c>
      <c r="K405">
        <f>_xlfn.XLOOKUP(H405,Sheet4!$I$4:$I$43,Sheet4!$K$4:$K$43,I405)</f>
        <v>0</v>
      </c>
    </row>
    <row r="406" spans="8:11" x14ac:dyDescent="0.15">
      <c r="H406" s="53">
        <v>403</v>
      </c>
      <c r="I406" s="54">
        <v>0</v>
      </c>
      <c r="J406" s="55" t="s">
        <v>63</v>
      </c>
      <c r="K406">
        <f>_xlfn.XLOOKUP(H406,Sheet4!$I$4:$I$43,Sheet4!$K$4:$K$43,I406)</f>
        <v>0</v>
      </c>
    </row>
    <row r="407" spans="8:11" x14ac:dyDescent="0.15">
      <c r="H407" s="56">
        <v>404</v>
      </c>
      <c r="I407" s="57">
        <v>0</v>
      </c>
      <c r="J407" s="58" t="s">
        <v>64</v>
      </c>
      <c r="K407">
        <f>_xlfn.XLOOKUP(H407,Sheet4!$I$4:$I$43,Sheet4!$K$4:$K$43,I407)</f>
        <v>0</v>
      </c>
    </row>
    <row r="408" spans="8:11" x14ac:dyDescent="0.15">
      <c r="H408" s="53">
        <v>405</v>
      </c>
      <c r="I408" s="54">
        <v>0</v>
      </c>
      <c r="J408" s="55" t="s">
        <v>65</v>
      </c>
      <c r="K408">
        <f>_xlfn.XLOOKUP(H408,Sheet4!$I$4:$I$43,Sheet4!$K$4:$K$43,I408)</f>
        <v>0</v>
      </c>
    </row>
    <row r="409" spans="8:11" x14ac:dyDescent="0.15">
      <c r="H409" s="56">
        <v>406</v>
      </c>
      <c r="I409" s="57">
        <v>0</v>
      </c>
      <c r="J409" s="58" t="s">
        <v>66</v>
      </c>
      <c r="K409">
        <f>_xlfn.XLOOKUP(H409,Sheet4!$I$4:$I$43,Sheet4!$K$4:$K$43,I409)</f>
        <v>0</v>
      </c>
    </row>
    <row r="410" spans="8:11" x14ac:dyDescent="0.15">
      <c r="H410" s="53">
        <v>407</v>
      </c>
      <c r="I410" s="54">
        <v>0</v>
      </c>
      <c r="J410" s="55" t="s">
        <v>67</v>
      </c>
      <c r="K410">
        <f>_xlfn.XLOOKUP(H410,Sheet4!$I$4:$I$43,Sheet4!$K$4:$K$43,I410)</f>
        <v>0</v>
      </c>
    </row>
    <row r="411" spans="8:11" x14ac:dyDescent="0.15">
      <c r="H411" s="56">
        <v>408</v>
      </c>
      <c r="I411" s="57">
        <v>0</v>
      </c>
      <c r="J411" s="58" t="s">
        <v>68</v>
      </c>
      <c r="K411">
        <f>_xlfn.XLOOKUP(H411,Sheet4!$I$4:$I$43,Sheet4!$K$4:$K$43,I411)</f>
        <v>0</v>
      </c>
    </row>
    <row r="412" spans="8:11" x14ac:dyDescent="0.15">
      <c r="H412" s="53">
        <v>409</v>
      </c>
      <c r="I412" s="54">
        <v>0</v>
      </c>
      <c r="J412" s="55" t="s">
        <v>69</v>
      </c>
      <c r="K412">
        <f>_xlfn.XLOOKUP(H412,Sheet4!$I$4:$I$43,Sheet4!$K$4:$K$43,I412)</f>
        <v>0</v>
      </c>
    </row>
    <row r="413" spans="8:11" x14ac:dyDescent="0.15">
      <c r="H413" s="56">
        <v>410</v>
      </c>
      <c r="I413" s="57">
        <v>0</v>
      </c>
      <c r="J413" s="58" t="s">
        <v>70</v>
      </c>
      <c r="K413">
        <f>_xlfn.XLOOKUP(H413,Sheet4!$I$4:$I$43,Sheet4!$K$4:$K$43,I413)</f>
        <v>0</v>
      </c>
    </row>
    <row r="414" spans="8:11" x14ac:dyDescent="0.15">
      <c r="H414" s="53">
        <v>411</v>
      </c>
      <c r="I414" s="54">
        <v>0</v>
      </c>
      <c r="J414" s="55" t="s">
        <v>71</v>
      </c>
      <c r="K414">
        <f>_xlfn.XLOOKUP(H414,Sheet4!$I$4:$I$43,Sheet4!$K$4:$K$43,I414)</f>
        <v>0</v>
      </c>
    </row>
    <row r="415" spans="8:11" x14ac:dyDescent="0.15">
      <c r="H415" s="56">
        <v>412</v>
      </c>
      <c r="I415" s="57">
        <v>0</v>
      </c>
      <c r="J415" s="58" t="s">
        <v>72</v>
      </c>
      <c r="K415">
        <f>_xlfn.XLOOKUP(H415,Sheet4!$I$4:$I$43,Sheet4!$K$4:$K$43,I415)</f>
        <v>0</v>
      </c>
    </row>
    <row r="416" spans="8:11" x14ac:dyDescent="0.15">
      <c r="H416" s="53">
        <v>413</v>
      </c>
      <c r="I416" s="54">
        <v>0</v>
      </c>
      <c r="J416" s="55" t="s">
        <v>73</v>
      </c>
      <c r="K416">
        <f>_xlfn.XLOOKUP(H416,Sheet4!$I$4:$I$43,Sheet4!$K$4:$K$43,I416)</f>
        <v>0</v>
      </c>
    </row>
    <row r="417" spans="8:11" x14ac:dyDescent="0.15">
      <c r="H417" s="56">
        <v>414</v>
      </c>
      <c r="I417" s="57">
        <v>0</v>
      </c>
      <c r="J417" s="58" t="s">
        <v>74</v>
      </c>
      <c r="K417">
        <f>_xlfn.XLOOKUP(H417,Sheet4!$I$4:$I$43,Sheet4!$K$4:$K$43,I417)</f>
        <v>0</v>
      </c>
    </row>
    <row r="418" spans="8:11" x14ac:dyDescent="0.15">
      <c r="H418" s="53">
        <v>415</v>
      </c>
      <c r="I418" s="54">
        <v>0</v>
      </c>
      <c r="J418" s="55" t="s">
        <v>75</v>
      </c>
      <c r="K418">
        <f>_xlfn.XLOOKUP(H418,Sheet4!$I$4:$I$43,Sheet4!$K$4:$K$43,I418)</f>
        <v>0</v>
      </c>
    </row>
    <row r="419" spans="8:11" x14ac:dyDescent="0.15">
      <c r="H419" s="56">
        <v>416</v>
      </c>
      <c r="I419" s="57">
        <v>0</v>
      </c>
      <c r="J419" s="58" t="s">
        <v>76</v>
      </c>
      <c r="K419">
        <f>_xlfn.XLOOKUP(H419,Sheet4!$I$4:$I$43,Sheet4!$K$4:$K$43,I419)</f>
        <v>0</v>
      </c>
    </row>
    <row r="420" spans="8:11" x14ac:dyDescent="0.15">
      <c r="H420" s="53">
        <v>417</v>
      </c>
      <c r="I420" s="54">
        <v>0</v>
      </c>
      <c r="J420" s="55" t="s">
        <v>77</v>
      </c>
      <c r="K420">
        <f>_xlfn.XLOOKUP(H420,Sheet4!$I$4:$I$43,Sheet4!$K$4:$K$43,I420)</f>
        <v>0</v>
      </c>
    </row>
    <row r="421" spans="8:11" x14ac:dyDescent="0.15">
      <c r="H421" s="56">
        <v>418</v>
      </c>
      <c r="I421" s="57">
        <v>0</v>
      </c>
      <c r="J421" s="58" t="s">
        <v>78</v>
      </c>
      <c r="K421">
        <f>_xlfn.XLOOKUP(H421,Sheet4!$I$4:$I$43,Sheet4!$K$4:$K$43,I421)</f>
        <v>0</v>
      </c>
    </row>
    <row r="422" spans="8:11" x14ac:dyDescent="0.15">
      <c r="H422" s="53">
        <v>419</v>
      </c>
      <c r="I422" s="54">
        <v>0</v>
      </c>
      <c r="J422" s="55" t="s">
        <v>79</v>
      </c>
      <c r="K422">
        <f>_xlfn.XLOOKUP(H422,Sheet4!$I$4:$I$43,Sheet4!$K$4:$K$43,I422)</f>
        <v>0</v>
      </c>
    </row>
    <row r="423" spans="8:11" x14ac:dyDescent="0.15">
      <c r="H423" s="56">
        <v>420</v>
      </c>
      <c r="I423" s="57">
        <v>0</v>
      </c>
      <c r="J423" s="58" t="s">
        <v>80</v>
      </c>
      <c r="K423">
        <f>_xlfn.XLOOKUP(H423,Sheet4!$I$4:$I$43,Sheet4!$K$4:$K$43,I423)</f>
        <v>0</v>
      </c>
    </row>
    <row r="424" spans="8:11" x14ac:dyDescent="0.15">
      <c r="H424" s="53">
        <v>421</v>
      </c>
      <c r="I424" s="54">
        <v>1600</v>
      </c>
      <c r="J424" s="55" t="s">
        <v>21</v>
      </c>
      <c r="K424">
        <f>_xlfn.XLOOKUP(H424,Sheet4!$I$4:$I$43,Sheet4!$K$4:$K$43,I424)</f>
        <v>160</v>
      </c>
    </row>
    <row r="425" spans="8:11" x14ac:dyDescent="0.15">
      <c r="H425" s="56">
        <v>422</v>
      </c>
      <c r="I425" s="57">
        <v>1600</v>
      </c>
      <c r="J425" s="58" t="s">
        <v>22</v>
      </c>
      <c r="K425">
        <f>_xlfn.XLOOKUP(H425,Sheet4!$I$4:$I$43,Sheet4!$K$4:$K$43,I425)</f>
        <v>160</v>
      </c>
    </row>
    <row r="426" spans="8:11" x14ac:dyDescent="0.15">
      <c r="H426" s="53">
        <v>423</v>
      </c>
      <c r="I426" s="54">
        <v>1280</v>
      </c>
      <c r="J426" s="55" t="s">
        <v>23</v>
      </c>
      <c r="K426">
        <f>_xlfn.XLOOKUP(H426,Sheet4!$I$4:$I$43,Sheet4!$K$4:$K$43,I426)</f>
        <v>1280</v>
      </c>
    </row>
    <row r="427" spans="8:11" x14ac:dyDescent="0.15">
      <c r="H427" s="56">
        <v>424</v>
      </c>
      <c r="I427" s="57">
        <v>1140.0000000000002</v>
      </c>
      <c r="J427" s="58" t="s">
        <v>24</v>
      </c>
      <c r="K427">
        <f>_xlfn.XLOOKUP(H427,Sheet4!$I$4:$I$43,Sheet4!$K$4:$K$43,I427)</f>
        <v>1140.0000000000002</v>
      </c>
    </row>
    <row r="428" spans="8:11" x14ac:dyDescent="0.15">
      <c r="H428" s="53">
        <v>425</v>
      </c>
      <c r="I428" s="54">
        <v>1280</v>
      </c>
      <c r="J428" s="55" t="s">
        <v>25</v>
      </c>
      <c r="K428">
        <f>_xlfn.XLOOKUP(H428,Sheet4!$I$4:$I$43,Sheet4!$K$4:$K$43,I428)</f>
        <v>1280</v>
      </c>
    </row>
    <row r="429" spans="8:11" x14ac:dyDescent="0.15">
      <c r="H429" s="56">
        <v>426</v>
      </c>
      <c r="I429" s="57">
        <v>1140.0000000000002</v>
      </c>
      <c r="J429" s="58" t="s">
        <v>26</v>
      </c>
      <c r="K429">
        <f>_xlfn.XLOOKUP(H429,Sheet4!$I$4:$I$43,Sheet4!$K$4:$K$43,I429)</f>
        <v>1140.0000000000002</v>
      </c>
    </row>
    <row r="430" spans="8:11" x14ac:dyDescent="0.15">
      <c r="H430" s="53">
        <v>427</v>
      </c>
      <c r="I430" s="54">
        <v>1040</v>
      </c>
      <c r="J430" s="55" t="s">
        <v>27</v>
      </c>
      <c r="K430">
        <f>_xlfn.XLOOKUP(H430,Sheet4!$I$4:$I$43,Sheet4!$K$4:$K$43,I430)</f>
        <v>1040</v>
      </c>
    </row>
    <row r="431" spans="8:11" x14ac:dyDescent="0.15">
      <c r="H431" s="56">
        <v>428</v>
      </c>
      <c r="I431" s="57">
        <v>960</v>
      </c>
      <c r="J431" s="58" t="s">
        <v>28</v>
      </c>
      <c r="K431">
        <f>_xlfn.XLOOKUP(H431,Sheet4!$I$4:$I$43,Sheet4!$K$4:$K$43,I431)</f>
        <v>960</v>
      </c>
    </row>
    <row r="432" spans="8:11" x14ac:dyDescent="0.15">
      <c r="H432" s="53">
        <v>429</v>
      </c>
      <c r="I432" s="54">
        <v>860</v>
      </c>
      <c r="J432" s="55" t="s">
        <v>29</v>
      </c>
      <c r="K432">
        <f>_xlfn.XLOOKUP(H432,Sheet4!$I$4:$I$43,Sheet4!$K$4:$K$43,I432)</f>
        <v>860</v>
      </c>
    </row>
    <row r="433" spans="8:11" x14ac:dyDescent="0.15">
      <c r="H433" s="56">
        <v>430</v>
      </c>
      <c r="I433" s="57">
        <v>760</v>
      </c>
      <c r="J433" s="58" t="s">
        <v>30</v>
      </c>
      <c r="K433">
        <f>_xlfn.XLOOKUP(H433,Sheet4!$I$4:$I$43,Sheet4!$K$4:$K$43,I433)</f>
        <v>760</v>
      </c>
    </row>
    <row r="434" spans="8:11" x14ac:dyDescent="0.15">
      <c r="H434" s="53">
        <v>431</v>
      </c>
      <c r="I434" s="54">
        <v>720</v>
      </c>
      <c r="J434" s="55" t="s">
        <v>31</v>
      </c>
      <c r="K434">
        <f>_xlfn.XLOOKUP(H434,Sheet4!$I$4:$I$43,Sheet4!$K$4:$K$43,I434)</f>
        <v>720</v>
      </c>
    </row>
    <row r="435" spans="8:11" x14ac:dyDescent="0.15">
      <c r="H435" s="56">
        <v>432</v>
      </c>
      <c r="I435" s="57">
        <v>1600</v>
      </c>
      <c r="J435" s="58" t="s">
        <v>32</v>
      </c>
      <c r="K435">
        <f>_xlfn.XLOOKUP(H435,Sheet4!$I$4:$I$43,Sheet4!$K$4:$K$43,I435)</f>
        <v>160</v>
      </c>
    </row>
    <row r="436" spans="8:11" x14ac:dyDescent="0.15">
      <c r="H436" s="53">
        <v>433</v>
      </c>
      <c r="I436" s="54">
        <v>1280</v>
      </c>
      <c r="J436" s="55" t="s">
        <v>33</v>
      </c>
      <c r="K436">
        <f>_xlfn.XLOOKUP(H436,Sheet4!$I$4:$I$43,Sheet4!$K$4:$K$43,I436)</f>
        <v>1280</v>
      </c>
    </row>
    <row r="437" spans="8:11" x14ac:dyDescent="0.15">
      <c r="H437" s="56">
        <v>434</v>
      </c>
      <c r="I437" s="57">
        <v>1140.0000000000002</v>
      </c>
      <c r="J437" s="58" t="s">
        <v>34</v>
      </c>
      <c r="K437">
        <f>_xlfn.XLOOKUP(H437,Sheet4!$I$4:$I$43,Sheet4!$K$4:$K$43,I437)</f>
        <v>1140.0000000000002</v>
      </c>
    </row>
    <row r="438" spans="8:11" x14ac:dyDescent="0.15">
      <c r="H438" s="53">
        <v>435</v>
      </c>
      <c r="I438" s="54">
        <v>1280</v>
      </c>
      <c r="J438" s="55" t="s">
        <v>35</v>
      </c>
      <c r="K438">
        <f>_xlfn.XLOOKUP(H438,Sheet4!$I$4:$I$43,Sheet4!$K$4:$K$43,I438)</f>
        <v>1280</v>
      </c>
    </row>
    <row r="439" spans="8:11" x14ac:dyDescent="0.15">
      <c r="H439" s="56">
        <v>436</v>
      </c>
      <c r="I439" s="57">
        <v>1140.0000000000002</v>
      </c>
      <c r="J439" s="58" t="s">
        <v>36</v>
      </c>
      <c r="K439">
        <f>_xlfn.XLOOKUP(H439,Sheet4!$I$4:$I$43,Sheet4!$K$4:$K$43,I439)</f>
        <v>1140.0000000000002</v>
      </c>
    </row>
    <row r="440" spans="8:11" x14ac:dyDescent="0.15">
      <c r="H440" s="53">
        <v>437</v>
      </c>
      <c r="I440" s="54">
        <v>1040</v>
      </c>
      <c r="J440" s="55" t="s">
        <v>37</v>
      </c>
      <c r="K440">
        <f>_xlfn.XLOOKUP(H440,Sheet4!$I$4:$I$43,Sheet4!$K$4:$K$43,I440)</f>
        <v>1040</v>
      </c>
    </row>
    <row r="441" spans="8:11" x14ac:dyDescent="0.15">
      <c r="H441" s="56">
        <v>438</v>
      </c>
      <c r="I441" s="57">
        <v>960</v>
      </c>
      <c r="J441" s="58" t="s">
        <v>38</v>
      </c>
      <c r="K441">
        <f>_xlfn.XLOOKUP(H441,Sheet4!$I$4:$I$43,Sheet4!$K$4:$K$43,I441)</f>
        <v>960</v>
      </c>
    </row>
    <row r="442" spans="8:11" x14ac:dyDescent="0.15">
      <c r="H442" s="53">
        <v>439</v>
      </c>
      <c r="I442" s="54">
        <v>860</v>
      </c>
      <c r="J442" s="55" t="s">
        <v>39</v>
      </c>
      <c r="K442">
        <f>_xlfn.XLOOKUP(H442,Sheet4!$I$4:$I$43,Sheet4!$K$4:$K$43,I442)</f>
        <v>860</v>
      </c>
    </row>
    <row r="443" spans="8:11" x14ac:dyDescent="0.15">
      <c r="H443" s="56">
        <v>440</v>
      </c>
      <c r="I443" s="57">
        <v>760</v>
      </c>
      <c r="J443" s="58" t="s">
        <v>40</v>
      </c>
      <c r="K443">
        <f>_xlfn.XLOOKUP(H443,Sheet4!$I$4:$I$43,Sheet4!$K$4:$K$43,I443)</f>
        <v>760</v>
      </c>
    </row>
    <row r="444" spans="8:11" x14ac:dyDescent="0.15">
      <c r="H444" s="53">
        <v>441</v>
      </c>
      <c r="I444" s="54">
        <v>720</v>
      </c>
      <c r="J444" s="55" t="s">
        <v>41</v>
      </c>
      <c r="K444">
        <f>_xlfn.XLOOKUP(H444,Sheet4!$I$4:$I$43,Sheet4!$K$4:$K$43,I444)</f>
        <v>720</v>
      </c>
    </row>
    <row r="445" spans="8:11" x14ac:dyDescent="0.15">
      <c r="H445" s="56">
        <v>442</v>
      </c>
      <c r="I445" s="57">
        <v>1600</v>
      </c>
      <c r="J445" s="58" t="s">
        <v>42</v>
      </c>
      <c r="K445">
        <f>_xlfn.XLOOKUP(H445,Sheet4!$I$4:$I$43,Sheet4!$K$4:$K$43,I445)</f>
        <v>160</v>
      </c>
    </row>
    <row r="446" spans="8:11" x14ac:dyDescent="0.15">
      <c r="H446" s="53">
        <v>443</v>
      </c>
      <c r="I446" s="54">
        <v>1280</v>
      </c>
      <c r="J446" s="55" t="s">
        <v>43</v>
      </c>
      <c r="K446">
        <f>_xlfn.XLOOKUP(H446,Sheet4!$I$4:$I$43,Sheet4!$K$4:$K$43,I446)</f>
        <v>1280</v>
      </c>
    </row>
    <row r="447" spans="8:11" x14ac:dyDescent="0.15">
      <c r="H447" s="56">
        <v>444</v>
      </c>
      <c r="I447" s="57">
        <v>1140.0000000000002</v>
      </c>
      <c r="J447" s="58" t="s">
        <v>44</v>
      </c>
      <c r="K447">
        <f>_xlfn.XLOOKUP(H447,Sheet4!$I$4:$I$43,Sheet4!$K$4:$K$43,I447)</f>
        <v>1140.0000000000002</v>
      </c>
    </row>
    <row r="448" spans="8:11" x14ac:dyDescent="0.15">
      <c r="H448" s="53">
        <v>445</v>
      </c>
      <c r="I448" s="54">
        <v>1280</v>
      </c>
      <c r="J448" s="55" t="s">
        <v>45</v>
      </c>
      <c r="K448">
        <f>_xlfn.XLOOKUP(H448,Sheet4!$I$4:$I$43,Sheet4!$K$4:$K$43,I448)</f>
        <v>1280</v>
      </c>
    </row>
    <row r="449" spans="8:11" x14ac:dyDescent="0.15">
      <c r="H449" s="56">
        <v>446</v>
      </c>
      <c r="I449" s="57">
        <v>1140.0000000000002</v>
      </c>
      <c r="J449" s="58" t="s">
        <v>46</v>
      </c>
      <c r="K449">
        <f>_xlfn.XLOOKUP(H449,Sheet4!$I$4:$I$43,Sheet4!$K$4:$K$43,I449)</f>
        <v>1140.0000000000002</v>
      </c>
    </row>
    <row r="450" spans="8:11" x14ac:dyDescent="0.15">
      <c r="H450" s="53">
        <v>447</v>
      </c>
      <c r="I450" s="54">
        <v>1040</v>
      </c>
      <c r="J450" s="55" t="s">
        <v>47</v>
      </c>
      <c r="K450">
        <f>_xlfn.XLOOKUP(H450,Sheet4!$I$4:$I$43,Sheet4!$K$4:$K$43,I450)</f>
        <v>1040</v>
      </c>
    </row>
    <row r="451" spans="8:11" x14ac:dyDescent="0.15">
      <c r="H451" s="56">
        <v>448</v>
      </c>
      <c r="I451" s="57">
        <v>960</v>
      </c>
      <c r="J451" s="58" t="s">
        <v>48</v>
      </c>
      <c r="K451">
        <f>_xlfn.XLOOKUP(H451,Sheet4!$I$4:$I$43,Sheet4!$K$4:$K$43,I451)</f>
        <v>960</v>
      </c>
    </row>
    <row r="452" spans="8:11" x14ac:dyDescent="0.15">
      <c r="H452" s="53">
        <v>449</v>
      </c>
      <c r="I452" s="54">
        <v>860</v>
      </c>
      <c r="J452" s="55" t="s">
        <v>49</v>
      </c>
      <c r="K452">
        <f>_xlfn.XLOOKUP(H452,Sheet4!$I$4:$I$43,Sheet4!$K$4:$K$43,I452)</f>
        <v>860</v>
      </c>
    </row>
    <row r="453" spans="8:11" x14ac:dyDescent="0.15">
      <c r="H453" s="56">
        <v>450</v>
      </c>
      <c r="I453" s="57">
        <v>760</v>
      </c>
      <c r="J453" s="58" t="s">
        <v>50</v>
      </c>
      <c r="K453">
        <f>_xlfn.XLOOKUP(H453,Sheet4!$I$4:$I$43,Sheet4!$K$4:$K$43,I453)</f>
        <v>760</v>
      </c>
    </row>
    <row r="454" spans="8:11" x14ac:dyDescent="0.15">
      <c r="H454" s="53">
        <v>451</v>
      </c>
      <c r="I454" s="54">
        <v>720</v>
      </c>
      <c r="J454" s="55" t="s">
        <v>51</v>
      </c>
      <c r="K454">
        <f>_xlfn.XLOOKUP(H454,Sheet4!$I$4:$I$43,Sheet4!$K$4:$K$43,I454)</f>
        <v>720</v>
      </c>
    </row>
    <row r="455" spans="8:11" x14ac:dyDescent="0.15">
      <c r="H455" s="56">
        <v>452</v>
      </c>
      <c r="I455" s="57">
        <v>37.000000000000007</v>
      </c>
      <c r="J455" s="58" t="s">
        <v>52</v>
      </c>
      <c r="K455">
        <f>_xlfn.XLOOKUP(H455,Sheet4!$I$4:$I$43,Sheet4!$K$4:$K$43,I455)</f>
        <v>37.000000000000007</v>
      </c>
    </row>
    <row r="456" spans="8:11" x14ac:dyDescent="0.15">
      <c r="H456" s="53">
        <v>453</v>
      </c>
      <c r="I456" s="54">
        <v>37.000000000000007</v>
      </c>
      <c r="J456" s="55" t="s">
        <v>53</v>
      </c>
      <c r="K456">
        <f>_xlfn.XLOOKUP(H456,Sheet4!$I$4:$I$43,Sheet4!$K$4:$K$43,I456)</f>
        <v>37.000000000000007</v>
      </c>
    </row>
    <row r="457" spans="8:11" x14ac:dyDescent="0.15">
      <c r="H457" s="56">
        <v>454</v>
      </c>
      <c r="I457" s="57">
        <v>37.000000000000007</v>
      </c>
      <c r="J457" s="58" t="s">
        <v>54</v>
      </c>
      <c r="K457">
        <f>_xlfn.XLOOKUP(H457,Sheet4!$I$4:$I$43,Sheet4!$K$4:$K$43,I457)</f>
        <v>37.000000000000007</v>
      </c>
    </row>
    <row r="458" spans="8:11" x14ac:dyDescent="0.15">
      <c r="H458" s="53">
        <v>455</v>
      </c>
      <c r="I458" s="54">
        <v>37.000000000000007</v>
      </c>
      <c r="J458" s="55" t="s">
        <v>55</v>
      </c>
      <c r="K458">
        <f>_xlfn.XLOOKUP(H458,Sheet4!$I$4:$I$43,Sheet4!$K$4:$K$43,I458)</f>
        <v>37.000000000000007</v>
      </c>
    </row>
    <row r="459" spans="8:11" x14ac:dyDescent="0.15">
      <c r="H459" s="56">
        <v>456</v>
      </c>
      <c r="I459" s="57">
        <v>0</v>
      </c>
      <c r="J459" s="58" t="s">
        <v>56</v>
      </c>
      <c r="K459">
        <f>_xlfn.XLOOKUP(H459,Sheet4!$I$4:$I$43,Sheet4!$K$4:$K$43,I459)</f>
        <v>0</v>
      </c>
    </row>
    <row r="460" spans="8:11" x14ac:dyDescent="0.15">
      <c r="H460" s="53">
        <v>457</v>
      </c>
      <c r="I460" s="54">
        <v>0</v>
      </c>
      <c r="J460" s="55" t="s">
        <v>57</v>
      </c>
      <c r="K460">
        <f>_xlfn.XLOOKUP(H460,Sheet4!$I$4:$I$43,Sheet4!$K$4:$K$43,I460)</f>
        <v>0</v>
      </c>
    </row>
    <row r="461" spans="8:11" x14ac:dyDescent="0.15">
      <c r="H461" s="56">
        <v>458</v>
      </c>
      <c r="I461" s="57">
        <v>0</v>
      </c>
      <c r="J461" s="58" t="s">
        <v>58</v>
      </c>
      <c r="K461">
        <f>_xlfn.XLOOKUP(H461,Sheet4!$I$4:$I$43,Sheet4!$K$4:$K$43,I461)</f>
        <v>0</v>
      </c>
    </row>
    <row r="462" spans="8:11" x14ac:dyDescent="0.15">
      <c r="H462" s="53">
        <v>459</v>
      </c>
      <c r="I462" s="54">
        <v>0</v>
      </c>
      <c r="J462" s="55" t="s">
        <v>59</v>
      </c>
      <c r="K462">
        <f>_xlfn.XLOOKUP(H462,Sheet4!$I$4:$I$43,Sheet4!$K$4:$K$43,I462)</f>
        <v>0</v>
      </c>
    </row>
    <row r="463" spans="8:11" x14ac:dyDescent="0.15">
      <c r="H463" s="56">
        <v>460</v>
      </c>
      <c r="I463" s="57">
        <v>0</v>
      </c>
      <c r="J463" s="58" t="s">
        <v>60</v>
      </c>
      <c r="K463">
        <f>_xlfn.XLOOKUP(H463,Sheet4!$I$4:$I$43,Sheet4!$K$4:$K$43,I463)</f>
        <v>0</v>
      </c>
    </row>
    <row r="464" spans="8:11" x14ac:dyDescent="0.15">
      <c r="H464" s="53">
        <v>461</v>
      </c>
      <c r="I464" s="54">
        <v>0</v>
      </c>
      <c r="J464" s="55" t="s">
        <v>61</v>
      </c>
      <c r="K464">
        <f>_xlfn.XLOOKUP(H464,Sheet4!$I$4:$I$43,Sheet4!$K$4:$K$43,I464)</f>
        <v>0</v>
      </c>
    </row>
    <row r="465" spans="8:11" x14ac:dyDescent="0.15">
      <c r="H465" s="56">
        <v>462</v>
      </c>
      <c r="I465" s="57">
        <v>0</v>
      </c>
      <c r="J465" s="58" t="s">
        <v>62</v>
      </c>
      <c r="K465">
        <f>_xlfn.XLOOKUP(H465,Sheet4!$I$4:$I$43,Sheet4!$K$4:$K$43,I465)</f>
        <v>0</v>
      </c>
    </row>
    <row r="466" spans="8:11" x14ac:dyDescent="0.15">
      <c r="H466" s="53">
        <v>463</v>
      </c>
      <c r="I466" s="54">
        <v>0</v>
      </c>
      <c r="J466" s="55" t="s">
        <v>63</v>
      </c>
      <c r="K466">
        <f>_xlfn.XLOOKUP(H466,Sheet4!$I$4:$I$43,Sheet4!$K$4:$K$43,I466)</f>
        <v>0</v>
      </c>
    </row>
    <row r="467" spans="8:11" x14ac:dyDescent="0.15">
      <c r="H467" s="56">
        <v>464</v>
      </c>
      <c r="I467" s="57">
        <v>0</v>
      </c>
      <c r="J467" s="58" t="s">
        <v>64</v>
      </c>
      <c r="K467">
        <f>_xlfn.XLOOKUP(H467,Sheet4!$I$4:$I$43,Sheet4!$K$4:$K$43,I467)</f>
        <v>0</v>
      </c>
    </row>
    <row r="468" spans="8:11" x14ac:dyDescent="0.15">
      <c r="H468" s="53">
        <v>465</v>
      </c>
      <c r="I468" s="54">
        <v>0</v>
      </c>
      <c r="J468" s="55" t="s">
        <v>65</v>
      </c>
      <c r="K468">
        <f>_xlfn.XLOOKUP(H468,Sheet4!$I$4:$I$43,Sheet4!$K$4:$K$43,I468)</f>
        <v>0</v>
      </c>
    </row>
    <row r="469" spans="8:11" x14ac:dyDescent="0.15">
      <c r="H469" s="56">
        <v>466</v>
      </c>
      <c r="I469" s="57">
        <v>0</v>
      </c>
      <c r="J469" s="58" t="s">
        <v>66</v>
      </c>
      <c r="K469">
        <f>_xlfn.XLOOKUP(H469,Sheet4!$I$4:$I$43,Sheet4!$K$4:$K$43,I469)</f>
        <v>0</v>
      </c>
    </row>
    <row r="470" spans="8:11" x14ac:dyDescent="0.15">
      <c r="H470" s="53">
        <v>467</v>
      </c>
      <c r="I470" s="54">
        <v>0</v>
      </c>
      <c r="J470" s="55" t="s">
        <v>67</v>
      </c>
      <c r="K470">
        <f>_xlfn.XLOOKUP(H470,Sheet4!$I$4:$I$43,Sheet4!$K$4:$K$43,I470)</f>
        <v>0</v>
      </c>
    </row>
    <row r="471" spans="8:11" x14ac:dyDescent="0.15">
      <c r="H471" s="56">
        <v>468</v>
      </c>
      <c r="I471" s="57">
        <v>0</v>
      </c>
      <c r="J471" s="58" t="s">
        <v>68</v>
      </c>
      <c r="K471">
        <f>_xlfn.XLOOKUP(H471,Sheet4!$I$4:$I$43,Sheet4!$K$4:$K$43,I471)</f>
        <v>0</v>
      </c>
    </row>
    <row r="472" spans="8:11" x14ac:dyDescent="0.15">
      <c r="H472" s="53">
        <v>469</v>
      </c>
      <c r="I472" s="54">
        <v>0</v>
      </c>
      <c r="J472" s="55" t="s">
        <v>69</v>
      </c>
      <c r="K472">
        <f>_xlfn.XLOOKUP(H472,Sheet4!$I$4:$I$43,Sheet4!$K$4:$K$43,I472)</f>
        <v>0</v>
      </c>
    </row>
    <row r="473" spans="8:11" x14ac:dyDescent="0.15">
      <c r="H473" s="56">
        <v>470</v>
      </c>
      <c r="I473" s="57">
        <v>0</v>
      </c>
      <c r="J473" s="58" t="s">
        <v>70</v>
      </c>
      <c r="K473">
        <f>_xlfn.XLOOKUP(H473,Sheet4!$I$4:$I$43,Sheet4!$K$4:$K$43,I473)</f>
        <v>0</v>
      </c>
    </row>
    <row r="474" spans="8:11" x14ac:dyDescent="0.15">
      <c r="H474" s="53">
        <v>471</v>
      </c>
      <c r="I474" s="54">
        <v>0</v>
      </c>
      <c r="J474" s="55" t="s">
        <v>71</v>
      </c>
      <c r="K474">
        <f>_xlfn.XLOOKUP(H474,Sheet4!$I$4:$I$43,Sheet4!$K$4:$K$43,I474)</f>
        <v>0</v>
      </c>
    </row>
    <row r="475" spans="8:11" x14ac:dyDescent="0.15">
      <c r="H475" s="56">
        <v>472</v>
      </c>
      <c r="I475" s="57">
        <v>0</v>
      </c>
      <c r="J475" s="58" t="s">
        <v>72</v>
      </c>
      <c r="K475">
        <f>_xlfn.XLOOKUP(H475,Sheet4!$I$4:$I$43,Sheet4!$K$4:$K$43,I475)</f>
        <v>0</v>
      </c>
    </row>
    <row r="476" spans="8:11" x14ac:dyDescent="0.15">
      <c r="H476" s="53">
        <v>473</v>
      </c>
      <c r="I476" s="54">
        <v>0</v>
      </c>
      <c r="J476" s="55" t="s">
        <v>73</v>
      </c>
      <c r="K476">
        <f>_xlfn.XLOOKUP(H476,Sheet4!$I$4:$I$43,Sheet4!$K$4:$K$43,I476)</f>
        <v>0</v>
      </c>
    </row>
    <row r="477" spans="8:11" x14ac:dyDescent="0.15">
      <c r="H477" s="56">
        <v>474</v>
      </c>
      <c r="I477" s="57">
        <v>0</v>
      </c>
      <c r="J477" s="58" t="s">
        <v>74</v>
      </c>
      <c r="K477">
        <f>_xlfn.XLOOKUP(H477,Sheet4!$I$4:$I$43,Sheet4!$K$4:$K$43,I477)</f>
        <v>0</v>
      </c>
    </row>
    <row r="478" spans="8:11" x14ac:dyDescent="0.15">
      <c r="H478" s="53">
        <v>475</v>
      </c>
      <c r="I478" s="54">
        <v>0</v>
      </c>
      <c r="J478" s="55" t="s">
        <v>75</v>
      </c>
      <c r="K478">
        <f>_xlfn.XLOOKUP(H478,Sheet4!$I$4:$I$43,Sheet4!$K$4:$K$43,I478)</f>
        <v>0</v>
      </c>
    </row>
    <row r="479" spans="8:11" x14ac:dyDescent="0.15">
      <c r="H479" s="56">
        <v>476</v>
      </c>
      <c r="I479" s="57">
        <v>0</v>
      </c>
      <c r="J479" s="58" t="s">
        <v>76</v>
      </c>
      <c r="K479">
        <f>_xlfn.XLOOKUP(H479,Sheet4!$I$4:$I$43,Sheet4!$K$4:$K$43,I479)</f>
        <v>0</v>
      </c>
    </row>
    <row r="480" spans="8:11" x14ac:dyDescent="0.15">
      <c r="H480" s="53">
        <v>477</v>
      </c>
      <c r="I480" s="54">
        <v>0</v>
      </c>
      <c r="J480" s="55" t="s">
        <v>77</v>
      </c>
      <c r="K480">
        <f>_xlfn.XLOOKUP(H480,Sheet4!$I$4:$I$43,Sheet4!$K$4:$K$43,I480)</f>
        <v>0</v>
      </c>
    </row>
    <row r="481" spans="8:11" x14ac:dyDescent="0.15">
      <c r="H481" s="56">
        <v>478</v>
      </c>
      <c r="I481" s="57">
        <v>0</v>
      </c>
      <c r="J481" s="58" t="s">
        <v>78</v>
      </c>
      <c r="K481">
        <f>_xlfn.XLOOKUP(H481,Sheet4!$I$4:$I$43,Sheet4!$K$4:$K$43,I481)</f>
        <v>0</v>
      </c>
    </row>
    <row r="482" spans="8:11" x14ac:dyDescent="0.15">
      <c r="H482" s="53">
        <v>479</v>
      </c>
      <c r="I482" s="54">
        <v>0</v>
      </c>
      <c r="J482" s="55" t="s">
        <v>79</v>
      </c>
      <c r="K482">
        <f>_xlfn.XLOOKUP(H482,Sheet4!$I$4:$I$43,Sheet4!$K$4:$K$43,I482)</f>
        <v>0</v>
      </c>
    </row>
    <row r="483" spans="8:11" x14ac:dyDescent="0.15">
      <c r="H483" s="56">
        <v>480</v>
      </c>
      <c r="I483" s="57">
        <v>0</v>
      </c>
      <c r="J483" s="58" t="s">
        <v>80</v>
      </c>
      <c r="K483">
        <f>_xlfn.XLOOKUP(H483,Sheet4!$I$4:$I$43,Sheet4!$K$4:$K$43,I483)</f>
        <v>0</v>
      </c>
    </row>
    <row r="484" spans="8:11" x14ac:dyDescent="0.15">
      <c r="H484" s="53">
        <v>481</v>
      </c>
      <c r="I484" s="54">
        <v>2600</v>
      </c>
      <c r="J484" s="55" t="s">
        <v>21</v>
      </c>
      <c r="K484">
        <f>_xlfn.XLOOKUP(H484,Sheet4!$I$4:$I$43,Sheet4!$K$4:$K$43,I484)</f>
        <v>260</v>
      </c>
    </row>
    <row r="485" spans="8:11" x14ac:dyDescent="0.15">
      <c r="H485" s="56">
        <v>482</v>
      </c>
      <c r="I485" s="57">
        <v>2600</v>
      </c>
      <c r="J485" s="58" t="s">
        <v>22</v>
      </c>
      <c r="K485">
        <f>_xlfn.XLOOKUP(H485,Sheet4!$I$4:$I$43,Sheet4!$K$4:$K$43,I485)</f>
        <v>260</v>
      </c>
    </row>
    <row r="486" spans="8:11" x14ac:dyDescent="0.15">
      <c r="H486" s="53">
        <v>483</v>
      </c>
      <c r="I486" s="54">
        <v>2080</v>
      </c>
      <c r="J486" s="55" t="s">
        <v>23</v>
      </c>
      <c r="K486">
        <f>_xlfn.XLOOKUP(H486,Sheet4!$I$4:$I$43,Sheet4!$K$4:$K$43,I486)</f>
        <v>2080</v>
      </c>
    </row>
    <row r="487" spans="8:11" x14ac:dyDescent="0.15">
      <c r="H487" s="56">
        <v>484</v>
      </c>
      <c r="I487" s="57">
        <v>1720</v>
      </c>
      <c r="J487" s="58" t="s">
        <v>24</v>
      </c>
      <c r="K487">
        <f>_xlfn.XLOOKUP(H487,Sheet4!$I$4:$I$43,Sheet4!$K$4:$K$43,I487)</f>
        <v>1720</v>
      </c>
    </row>
    <row r="488" spans="8:11" x14ac:dyDescent="0.15">
      <c r="H488" s="53">
        <v>485</v>
      </c>
      <c r="I488" s="54">
        <v>1720</v>
      </c>
      <c r="J488" s="55" t="s">
        <v>25</v>
      </c>
      <c r="K488">
        <f>_xlfn.XLOOKUP(H488,Sheet4!$I$4:$I$43,Sheet4!$K$4:$K$43,I488)</f>
        <v>1720</v>
      </c>
    </row>
    <row r="489" spans="8:11" x14ac:dyDescent="0.15">
      <c r="H489" s="56">
        <v>486</v>
      </c>
      <c r="I489" s="57">
        <v>1620</v>
      </c>
      <c r="J489" s="58" t="s">
        <v>26</v>
      </c>
      <c r="K489">
        <f>_xlfn.XLOOKUP(H489,Sheet4!$I$4:$I$43,Sheet4!$K$4:$K$43,I489)</f>
        <v>1620</v>
      </c>
    </row>
    <row r="490" spans="8:11" x14ac:dyDescent="0.15">
      <c r="H490" s="53">
        <v>487</v>
      </c>
      <c r="I490" s="54">
        <v>1520</v>
      </c>
      <c r="J490" s="55" t="s">
        <v>27</v>
      </c>
      <c r="K490">
        <f>_xlfn.XLOOKUP(H490,Sheet4!$I$4:$I$43,Sheet4!$K$4:$K$43,I490)</f>
        <v>1520</v>
      </c>
    </row>
    <row r="491" spans="8:11" x14ac:dyDescent="0.15">
      <c r="H491" s="56">
        <v>488</v>
      </c>
      <c r="I491" s="57">
        <v>1380.0000000000002</v>
      </c>
      <c r="J491" s="58" t="s">
        <v>28</v>
      </c>
      <c r="K491">
        <f>_xlfn.XLOOKUP(H491,Sheet4!$I$4:$I$43,Sheet4!$K$4:$K$43,I491)</f>
        <v>1380.0000000000002</v>
      </c>
    </row>
    <row r="492" spans="8:11" x14ac:dyDescent="0.15">
      <c r="H492" s="53">
        <v>489</v>
      </c>
      <c r="I492" s="54">
        <v>1240</v>
      </c>
      <c r="J492" s="55" t="s">
        <v>29</v>
      </c>
      <c r="K492">
        <f>_xlfn.XLOOKUP(H492,Sheet4!$I$4:$I$43,Sheet4!$K$4:$K$43,I492)</f>
        <v>1240</v>
      </c>
    </row>
    <row r="493" spans="8:11" x14ac:dyDescent="0.15">
      <c r="H493" s="56">
        <v>490</v>
      </c>
      <c r="I493" s="57">
        <v>1100</v>
      </c>
      <c r="J493" s="58" t="s">
        <v>30</v>
      </c>
      <c r="K493">
        <f>_xlfn.XLOOKUP(H493,Sheet4!$I$4:$I$43,Sheet4!$K$4:$K$43,I493)</f>
        <v>1100</v>
      </c>
    </row>
    <row r="494" spans="8:11" x14ac:dyDescent="0.15">
      <c r="H494" s="53">
        <v>491</v>
      </c>
      <c r="I494" s="54">
        <v>1000</v>
      </c>
      <c r="J494" s="55" t="s">
        <v>31</v>
      </c>
      <c r="K494">
        <f>_xlfn.XLOOKUP(H494,Sheet4!$I$4:$I$43,Sheet4!$K$4:$K$43,I494)</f>
        <v>1000</v>
      </c>
    </row>
    <row r="495" spans="8:11" x14ac:dyDescent="0.15">
      <c r="H495" s="56">
        <v>492</v>
      </c>
      <c r="I495" s="57">
        <v>2600</v>
      </c>
      <c r="J495" s="58" t="s">
        <v>32</v>
      </c>
      <c r="K495">
        <f>_xlfn.XLOOKUP(H495,Sheet4!$I$4:$I$43,Sheet4!$K$4:$K$43,I495)</f>
        <v>260</v>
      </c>
    </row>
    <row r="496" spans="8:11" x14ac:dyDescent="0.15">
      <c r="H496" s="53">
        <v>493</v>
      </c>
      <c r="I496" s="54">
        <v>2080</v>
      </c>
      <c r="J496" s="55" t="s">
        <v>33</v>
      </c>
      <c r="K496">
        <f>_xlfn.XLOOKUP(H496,Sheet4!$I$4:$I$43,Sheet4!$K$4:$K$43,I496)</f>
        <v>2080</v>
      </c>
    </row>
    <row r="497" spans="8:11" x14ac:dyDescent="0.15">
      <c r="H497" s="56">
        <v>494</v>
      </c>
      <c r="I497" s="57">
        <v>1720</v>
      </c>
      <c r="J497" s="58" t="s">
        <v>34</v>
      </c>
      <c r="K497">
        <f>_xlfn.XLOOKUP(H497,Sheet4!$I$4:$I$43,Sheet4!$K$4:$K$43,I497)</f>
        <v>1720</v>
      </c>
    </row>
    <row r="498" spans="8:11" x14ac:dyDescent="0.15">
      <c r="H498" s="53">
        <v>495</v>
      </c>
      <c r="I498" s="54">
        <v>1720</v>
      </c>
      <c r="J498" s="55" t="s">
        <v>35</v>
      </c>
      <c r="K498">
        <f>_xlfn.XLOOKUP(H498,Sheet4!$I$4:$I$43,Sheet4!$K$4:$K$43,I498)</f>
        <v>1720</v>
      </c>
    </row>
    <row r="499" spans="8:11" x14ac:dyDescent="0.15">
      <c r="H499" s="56">
        <v>496</v>
      </c>
      <c r="I499" s="57">
        <v>1620</v>
      </c>
      <c r="J499" s="58" t="s">
        <v>36</v>
      </c>
      <c r="K499">
        <f>_xlfn.XLOOKUP(H499,Sheet4!$I$4:$I$43,Sheet4!$K$4:$K$43,I499)</f>
        <v>1620</v>
      </c>
    </row>
    <row r="500" spans="8:11" x14ac:dyDescent="0.15">
      <c r="H500" s="53">
        <v>497</v>
      </c>
      <c r="I500" s="54">
        <v>1520</v>
      </c>
      <c r="J500" s="55" t="s">
        <v>37</v>
      </c>
      <c r="K500">
        <f>_xlfn.XLOOKUP(H500,Sheet4!$I$4:$I$43,Sheet4!$K$4:$K$43,I500)</f>
        <v>1520</v>
      </c>
    </row>
    <row r="501" spans="8:11" x14ac:dyDescent="0.15">
      <c r="H501" s="56">
        <v>498</v>
      </c>
      <c r="I501" s="57">
        <v>1380.0000000000002</v>
      </c>
      <c r="J501" s="58" t="s">
        <v>38</v>
      </c>
      <c r="K501">
        <f>_xlfn.XLOOKUP(H501,Sheet4!$I$4:$I$43,Sheet4!$K$4:$K$43,I501)</f>
        <v>1380.0000000000002</v>
      </c>
    </row>
    <row r="502" spans="8:11" x14ac:dyDescent="0.15">
      <c r="H502" s="53">
        <v>499</v>
      </c>
      <c r="I502" s="54">
        <v>1240</v>
      </c>
      <c r="J502" s="55" t="s">
        <v>39</v>
      </c>
      <c r="K502">
        <f>_xlfn.XLOOKUP(H502,Sheet4!$I$4:$I$43,Sheet4!$K$4:$K$43,I502)</f>
        <v>1240</v>
      </c>
    </row>
    <row r="503" spans="8:11" x14ac:dyDescent="0.15">
      <c r="H503" s="56">
        <v>500</v>
      </c>
      <c r="I503" s="57">
        <v>1100</v>
      </c>
      <c r="J503" s="58" t="s">
        <v>40</v>
      </c>
      <c r="K503">
        <f>_xlfn.XLOOKUP(H503,Sheet4!$I$4:$I$43,Sheet4!$K$4:$K$43,I503)</f>
        <v>1100</v>
      </c>
    </row>
    <row r="504" spans="8:11" x14ac:dyDescent="0.15">
      <c r="H504" s="53">
        <v>501</v>
      </c>
      <c r="I504" s="54">
        <v>1000</v>
      </c>
      <c r="J504" s="55" t="s">
        <v>41</v>
      </c>
      <c r="K504">
        <f>_xlfn.XLOOKUP(H504,Sheet4!$I$4:$I$43,Sheet4!$K$4:$K$43,I504)</f>
        <v>1000</v>
      </c>
    </row>
    <row r="505" spans="8:11" x14ac:dyDescent="0.15">
      <c r="H505" s="56">
        <v>502</v>
      </c>
      <c r="I505" s="57">
        <v>2600</v>
      </c>
      <c r="J505" s="58" t="s">
        <v>42</v>
      </c>
      <c r="K505">
        <f>_xlfn.XLOOKUP(H505,Sheet4!$I$4:$I$43,Sheet4!$K$4:$K$43,I505)</f>
        <v>260</v>
      </c>
    </row>
    <row r="506" spans="8:11" x14ac:dyDescent="0.15">
      <c r="H506" s="53">
        <v>503</v>
      </c>
      <c r="I506" s="54">
        <v>2080</v>
      </c>
      <c r="J506" s="55" t="s">
        <v>43</v>
      </c>
      <c r="K506">
        <f>_xlfn.XLOOKUP(H506,Sheet4!$I$4:$I$43,Sheet4!$K$4:$K$43,I506)</f>
        <v>2080</v>
      </c>
    </row>
    <row r="507" spans="8:11" x14ac:dyDescent="0.15">
      <c r="H507" s="56">
        <v>504</v>
      </c>
      <c r="I507" s="57">
        <v>1720</v>
      </c>
      <c r="J507" s="58" t="s">
        <v>44</v>
      </c>
      <c r="K507">
        <f>_xlfn.XLOOKUP(H507,Sheet4!$I$4:$I$43,Sheet4!$K$4:$K$43,I507)</f>
        <v>1720</v>
      </c>
    </row>
    <row r="508" spans="8:11" x14ac:dyDescent="0.15">
      <c r="H508" s="53">
        <v>505</v>
      </c>
      <c r="I508" s="54">
        <v>1720</v>
      </c>
      <c r="J508" s="55" t="s">
        <v>45</v>
      </c>
      <c r="K508">
        <f>_xlfn.XLOOKUP(H508,Sheet4!$I$4:$I$43,Sheet4!$K$4:$K$43,I508)</f>
        <v>1720</v>
      </c>
    </row>
    <row r="509" spans="8:11" x14ac:dyDescent="0.15">
      <c r="H509" s="56">
        <v>506</v>
      </c>
      <c r="I509" s="57">
        <v>1620</v>
      </c>
      <c r="J509" s="58" t="s">
        <v>46</v>
      </c>
      <c r="K509">
        <f>_xlfn.XLOOKUP(H509,Sheet4!$I$4:$I$43,Sheet4!$K$4:$K$43,I509)</f>
        <v>1620</v>
      </c>
    </row>
    <row r="510" spans="8:11" x14ac:dyDescent="0.15">
      <c r="H510" s="53">
        <v>507</v>
      </c>
      <c r="I510" s="54">
        <v>1520</v>
      </c>
      <c r="J510" s="55" t="s">
        <v>47</v>
      </c>
      <c r="K510">
        <f>_xlfn.XLOOKUP(H510,Sheet4!$I$4:$I$43,Sheet4!$K$4:$K$43,I510)</f>
        <v>1520</v>
      </c>
    </row>
    <row r="511" spans="8:11" x14ac:dyDescent="0.15">
      <c r="H511" s="56">
        <v>508</v>
      </c>
      <c r="I511" s="57">
        <v>1380.0000000000002</v>
      </c>
      <c r="J511" s="58" t="s">
        <v>48</v>
      </c>
      <c r="K511">
        <f>_xlfn.XLOOKUP(H511,Sheet4!$I$4:$I$43,Sheet4!$K$4:$K$43,I511)</f>
        <v>1380.0000000000002</v>
      </c>
    </row>
    <row r="512" spans="8:11" x14ac:dyDescent="0.15">
      <c r="H512" s="53">
        <v>509</v>
      </c>
      <c r="I512" s="54">
        <v>1240</v>
      </c>
      <c r="J512" s="55" t="s">
        <v>49</v>
      </c>
      <c r="K512">
        <f>_xlfn.XLOOKUP(H512,Sheet4!$I$4:$I$43,Sheet4!$K$4:$K$43,I512)</f>
        <v>1240</v>
      </c>
    </row>
    <row r="513" spans="8:11" x14ac:dyDescent="0.15">
      <c r="H513" s="56">
        <v>510</v>
      </c>
      <c r="I513" s="57">
        <v>1100</v>
      </c>
      <c r="J513" s="58" t="s">
        <v>50</v>
      </c>
      <c r="K513">
        <f>_xlfn.XLOOKUP(H513,Sheet4!$I$4:$I$43,Sheet4!$K$4:$K$43,I513)</f>
        <v>1100</v>
      </c>
    </row>
    <row r="514" spans="8:11" x14ac:dyDescent="0.15">
      <c r="H514" s="53">
        <v>511</v>
      </c>
      <c r="I514" s="54">
        <v>1000</v>
      </c>
      <c r="J514" s="55" t="s">
        <v>51</v>
      </c>
      <c r="K514">
        <f>_xlfn.XLOOKUP(H514,Sheet4!$I$4:$I$43,Sheet4!$K$4:$K$43,I514)</f>
        <v>1000</v>
      </c>
    </row>
    <row r="515" spans="8:11" x14ac:dyDescent="0.15">
      <c r="H515" s="56">
        <v>512</v>
      </c>
      <c r="I515" s="57">
        <v>40.000000000000007</v>
      </c>
      <c r="J515" s="58" t="s">
        <v>52</v>
      </c>
      <c r="K515">
        <f>_xlfn.XLOOKUP(H515,Sheet4!$I$4:$I$43,Sheet4!$K$4:$K$43,I515)</f>
        <v>40.000000000000007</v>
      </c>
    </row>
    <row r="516" spans="8:11" x14ac:dyDescent="0.15">
      <c r="H516" s="53">
        <v>513</v>
      </c>
      <c r="I516" s="54">
        <v>40.000000000000007</v>
      </c>
      <c r="J516" s="55" t="s">
        <v>53</v>
      </c>
      <c r="K516">
        <f>_xlfn.XLOOKUP(H516,Sheet4!$I$4:$I$43,Sheet4!$K$4:$K$43,I516)</f>
        <v>40.000000000000007</v>
      </c>
    </row>
    <row r="517" spans="8:11" x14ac:dyDescent="0.15">
      <c r="H517" s="56">
        <v>514</v>
      </c>
      <c r="I517" s="57">
        <v>40.000000000000007</v>
      </c>
      <c r="J517" s="58" t="s">
        <v>54</v>
      </c>
      <c r="K517">
        <f>_xlfn.XLOOKUP(H517,Sheet4!$I$4:$I$43,Sheet4!$K$4:$K$43,I517)</f>
        <v>40.000000000000007</v>
      </c>
    </row>
    <row r="518" spans="8:11" x14ac:dyDescent="0.15">
      <c r="H518" s="53">
        <v>515</v>
      </c>
      <c r="I518" s="54">
        <v>40.000000000000007</v>
      </c>
      <c r="J518" s="55" t="s">
        <v>55</v>
      </c>
      <c r="K518">
        <f>_xlfn.XLOOKUP(H518,Sheet4!$I$4:$I$43,Sheet4!$K$4:$K$43,I518)</f>
        <v>40.000000000000007</v>
      </c>
    </row>
    <row r="519" spans="8:11" x14ac:dyDescent="0.15">
      <c r="H519" s="56">
        <v>516</v>
      </c>
      <c r="I519" s="57">
        <v>0</v>
      </c>
      <c r="J519" s="58" t="s">
        <v>56</v>
      </c>
      <c r="K519">
        <f>_xlfn.XLOOKUP(H519,Sheet4!$I$4:$I$43,Sheet4!$K$4:$K$43,I519)</f>
        <v>0</v>
      </c>
    </row>
    <row r="520" spans="8:11" x14ac:dyDescent="0.15">
      <c r="H520" s="53">
        <v>517</v>
      </c>
      <c r="I520" s="54">
        <v>0</v>
      </c>
      <c r="J520" s="55" t="s">
        <v>57</v>
      </c>
      <c r="K520">
        <f>_xlfn.XLOOKUP(H520,Sheet4!$I$4:$I$43,Sheet4!$K$4:$K$43,I520)</f>
        <v>0</v>
      </c>
    </row>
    <row r="521" spans="8:11" x14ac:dyDescent="0.15">
      <c r="H521" s="56">
        <v>518</v>
      </c>
      <c r="I521" s="57">
        <v>0</v>
      </c>
      <c r="J521" s="58" t="s">
        <v>58</v>
      </c>
      <c r="K521">
        <f>_xlfn.XLOOKUP(H521,Sheet4!$I$4:$I$43,Sheet4!$K$4:$K$43,I521)</f>
        <v>0</v>
      </c>
    </row>
    <row r="522" spans="8:11" x14ac:dyDescent="0.15">
      <c r="H522" s="53">
        <v>519</v>
      </c>
      <c r="I522" s="54">
        <v>0</v>
      </c>
      <c r="J522" s="55" t="s">
        <v>59</v>
      </c>
      <c r="K522">
        <f>_xlfn.XLOOKUP(H522,Sheet4!$I$4:$I$43,Sheet4!$K$4:$K$43,I522)</f>
        <v>0</v>
      </c>
    </row>
    <row r="523" spans="8:11" x14ac:dyDescent="0.15">
      <c r="H523" s="56">
        <v>520</v>
      </c>
      <c r="I523" s="57">
        <v>0</v>
      </c>
      <c r="J523" s="58" t="s">
        <v>60</v>
      </c>
      <c r="K523">
        <f>_xlfn.XLOOKUP(H523,Sheet4!$I$4:$I$43,Sheet4!$K$4:$K$43,I523)</f>
        <v>0</v>
      </c>
    </row>
    <row r="524" spans="8:11" x14ac:dyDescent="0.15">
      <c r="H524" s="53">
        <v>521</v>
      </c>
      <c r="I524" s="54">
        <v>0</v>
      </c>
      <c r="J524" s="55" t="s">
        <v>61</v>
      </c>
      <c r="K524">
        <f>_xlfn.XLOOKUP(H524,Sheet4!$I$4:$I$43,Sheet4!$K$4:$K$43,I524)</f>
        <v>0</v>
      </c>
    </row>
    <row r="525" spans="8:11" x14ac:dyDescent="0.15">
      <c r="H525" s="56">
        <v>522</v>
      </c>
      <c r="I525" s="57">
        <v>0</v>
      </c>
      <c r="J525" s="58" t="s">
        <v>62</v>
      </c>
      <c r="K525">
        <f>_xlfn.XLOOKUP(H525,Sheet4!$I$4:$I$43,Sheet4!$K$4:$K$43,I525)</f>
        <v>0</v>
      </c>
    </row>
    <row r="526" spans="8:11" x14ac:dyDescent="0.15">
      <c r="H526" s="53">
        <v>523</v>
      </c>
      <c r="I526" s="54">
        <v>0</v>
      </c>
      <c r="J526" s="55" t="s">
        <v>63</v>
      </c>
      <c r="K526">
        <f>_xlfn.XLOOKUP(H526,Sheet4!$I$4:$I$43,Sheet4!$K$4:$K$43,I526)</f>
        <v>0</v>
      </c>
    </row>
    <row r="527" spans="8:11" x14ac:dyDescent="0.15">
      <c r="H527" s="56">
        <v>524</v>
      </c>
      <c r="I527" s="57">
        <v>0</v>
      </c>
      <c r="J527" s="58" t="s">
        <v>64</v>
      </c>
      <c r="K527">
        <f>_xlfn.XLOOKUP(H527,Sheet4!$I$4:$I$43,Sheet4!$K$4:$K$43,I527)</f>
        <v>0</v>
      </c>
    </row>
    <row r="528" spans="8:11" x14ac:dyDescent="0.15">
      <c r="H528" s="53">
        <v>525</v>
      </c>
      <c r="I528" s="54">
        <v>0</v>
      </c>
      <c r="J528" s="55" t="s">
        <v>65</v>
      </c>
      <c r="K528">
        <f>_xlfn.XLOOKUP(H528,Sheet4!$I$4:$I$43,Sheet4!$K$4:$K$43,I528)</f>
        <v>0</v>
      </c>
    </row>
    <row r="529" spans="8:11" x14ac:dyDescent="0.15">
      <c r="H529" s="56">
        <v>526</v>
      </c>
      <c r="I529" s="57">
        <v>0</v>
      </c>
      <c r="J529" s="58" t="s">
        <v>66</v>
      </c>
      <c r="K529">
        <f>_xlfn.XLOOKUP(H529,Sheet4!$I$4:$I$43,Sheet4!$K$4:$K$43,I529)</f>
        <v>0</v>
      </c>
    </row>
    <row r="530" spans="8:11" x14ac:dyDescent="0.15">
      <c r="H530" s="53">
        <v>527</v>
      </c>
      <c r="I530" s="54">
        <v>0</v>
      </c>
      <c r="J530" s="55" t="s">
        <v>67</v>
      </c>
      <c r="K530">
        <f>_xlfn.XLOOKUP(H530,Sheet4!$I$4:$I$43,Sheet4!$K$4:$K$43,I530)</f>
        <v>0</v>
      </c>
    </row>
    <row r="531" spans="8:11" x14ac:dyDescent="0.15">
      <c r="H531" s="56">
        <v>528</v>
      </c>
      <c r="I531" s="57">
        <v>0</v>
      </c>
      <c r="J531" s="58" t="s">
        <v>68</v>
      </c>
      <c r="K531">
        <f>_xlfn.XLOOKUP(H531,Sheet4!$I$4:$I$43,Sheet4!$K$4:$K$43,I531)</f>
        <v>0</v>
      </c>
    </row>
    <row r="532" spans="8:11" x14ac:dyDescent="0.15">
      <c r="H532" s="53">
        <v>529</v>
      </c>
      <c r="I532" s="54">
        <v>0</v>
      </c>
      <c r="J532" s="55" t="s">
        <v>69</v>
      </c>
      <c r="K532">
        <f>_xlfn.XLOOKUP(H532,Sheet4!$I$4:$I$43,Sheet4!$K$4:$K$43,I532)</f>
        <v>0</v>
      </c>
    </row>
    <row r="533" spans="8:11" x14ac:dyDescent="0.15">
      <c r="H533" s="56">
        <v>530</v>
      </c>
      <c r="I533" s="57">
        <v>0</v>
      </c>
      <c r="J533" s="58" t="s">
        <v>70</v>
      </c>
      <c r="K533">
        <f>_xlfn.XLOOKUP(H533,Sheet4!$I$4:$I$43,Sheet4!$K$4:$K$43,I533)</f>
        <v>0</v>
      </c>
    </row>
    <row r="534" spans="8:11" x14ac:dyDescent="0.15">
      <c r="H534" s="53">
        <v>531</v>
      </c>
      <c r="I534" s="54">
        <v>0</v>
      </c>
      <c r="J534" s="55" t="s">
        <v>71</v>
      </c>
      <c r="K534">
        <f>_xlfn.XLOOKUP(H534,Sheet4!$I$4:$I$43,Sheet4!$K$4:$K$43,I534)</f>
        <v>0</v>
      </c>
    </row>
    <row r="535" spans="8:11" x14ac:dyDescent="0.15">
      <c r="H535" s="56">
        <v>532</v>
      </c>
      <c r="I535" s="57">
        <v>0</v>
      </c>
      <c r="J535" s="58" t="s">
        <v>72</v>
      </c>
      <c r="K535">
        <f>_xlfn.XLOOKUP(H535,Sheet4!$I$4:$I$43,Sheet4!$K$4:$K$43,I535)</f>
        <v>0</v>
      </c>
    </row>
    <row r="536" spans="8:11" x14ac:dyDescent="0.15">
      <c r="H536" s="53">
        <v>533</v>
      </c>
      <c r="I536" s="54">
        <v>0</v>
      </c>
      <c r="J536" s="55" t="s">
        <v>73</v>
      </c>
      <c r="K536">
        <f>_xlfn.XLOOKUP(H536,Sheet4!$I$4:$I$43,Sheet4!$K$4:$K$43,I536)</f>
        <v>0</v>
      </c>
    </row>
    <row r="537" spans="8:11" x14ac:dyDescent="0.15">
      <c r="H537" s="56">
        <v>534</v>
      </c>
      <c r="I537" s="57">
        <v>0</v>
      </c>
      <c r="J537" s="58" t="s">
        <v>74</v>
      </c>
      <c r="K537">
        <f>_xlfn.XLOOKUP(H537,Sheet4!$I$4:$I$43,Sheet4!$K$4:$K$43,I537)</f>
        <v>0</v>
      </c>
    </row>
    <row r="538" spans="8:11" x14ac:dyDescent="0.15">
      <c r="H538" s="53">
        <v>535</v>
      </c>
      <c r="I538" s="54">
        <v>0</v>
      </c>
      <c r="J538" s="55" t="s">
        <v>75</v>
      </c>
      <c r="K538">
        <f>_xlfn.XLOOKUP(H538,Sheet4!$I$4:$I$43,Sheet4!$K$4:$K$43,I538)</f>
        <v>0</v>
      </c>
    </row>
    <row r="539" spans="8:11" x14ac:dyDescent="0.15">
      <c r="H539" s="56">
        <v>536</v>
      </c>
      <c r="I539" s="57">
        <v>0</v>
      </c>
      <c r="J539" s="58" t="s">
        <v>76</v>
      </c>
      <c r="K539">
        <f>_xlfn.XLOOKUP(H539,Sheet4!$I$4:$I$43,Sheet4!$K$4:$K$43,I539)</f>
        <v>0</v>
      </c>
    </row>
    <row r="540" spans="8:11" x14ac:dyDescent="0.15">
      <c r="H540" s="53">
        <v>537</v>
      </c>
      <c r="I540" s="54">
        <v>0</v>
      </c>
      <c r="J540" s="55" t="s">
        <v>77</v>
      </c>
      <c r="K540">
        <f>_xlfn.XLOOKUP(H540,Sheet4!$I$4:$I$43,Sheet4!$K$4:$K$43,I540)</f>
        <v>0</v>
      </c>
    </row>
    <row r="541" spans="8:11" x14ac:dyDescent="0.15">
      <c r="H541" s="56">
        <v>538</v>
      </c>
      <c r="I541" s="57">
        <v>0</v>
      </c>
      <c r="J541" s="58" t="s">
        <v>78</v>
      </c>
      <c r="K541">
        <f>_xlfn.XLOOKUP(H541,Sheet4!$I$4:$I$43,Sheet4!$K$4:$K$43,I541)</f>
        <v>0</v>
      </c>
    </row>
    <row r="542" spans="8:11" x14ac:dyDescent="0.15">
      <c r="H542" s="53">
        <v>539</v>
      </c>
      <c r="I542" s="54">
        <v>0</v>
      </c>
      <c r="J542" s="55" t="s">
        <v>79</v>
      </c>
      <c r="K542">
        <f>_xlfn.XLOOKUP(H542,Sheet4!$I$4:$I$43,Sheet4!$K$4:$K$43,I542)</f>
        <v>0</v>
      </c>
    </row>
    <row r="543" spans="8:11" x14ac:dyDescent="0.15">
      <c r="H543" s="56">
        <v>540</v>
      </c>
      <c r="I543" s="57">
        <v>0</v>
      </c>
      <c r="J543" s="58" t="s">
        <v>80</v>
      </c>
      <c r="K543">
        <f>_xlfn.XLOOKUP(H543,Sheet4!$I$4:$I$43,Sheet4!$K$4:$K$43,I543)</f>
        <v>0</v>
      </c>
    </row>
    <row r="544" spans="8:11" x14ac:dyDescent="0.15">
      <c r="H544" s="53">
        <v>541</v>
      </c>
      <c r="I544" s="54">
        <v>4500</v>
      </c>
      <c r="J544" s="55" t="s">
        <v>21</v>
      </c>
      <c r="K544">
        <f>_xlfn.XLOOKUP(H544,Sheet4!$I$4:$I$43,Sheet4!$K$4:$K$43,I544)</f>
        <v>450</v>
      </c>
    </row>
    <row r="545" spans="8:11" x14ac:dyDescent="0.15">
      <c r="H545" s="56">
        <v>542</v>
      </c>
      <c r="I545" s="57">
        <v>4500</v>
      </c>
      <c r="J545" s="58" t="s">
        <v>22</v>
      </c>
      <c r="K545">
        <f>_xlfn.XLOOKUP(H545,Sheet4!$I$4:$I$43,Sheet4!$K$4:$K$43,I545)</f>
        <v>450</v>
      </c>
    </row>
    <row r="546" spans="8:11" x14ac:dyDescent="0.15">
      <c r="H546" s="53">
        <v>543</v>
      </c>
      <c r="I546" s="54">
        <v>3240</v>
      </c>
      <c r="J546" s="55" t="s">
        <v>23</v>
      </c>
      <c r="K546">
        <f>_xlfn.XLOOKUP(H546,Sheet4!$I$4:$I$43,Sheet4!$K$4:$K$43,I546)</f>
        <v>3240</v>
      </c>
    </row>
    <row r="547" spans="8:11" x14ac:dyDescent="0.15">
      <c r="H547" s="56">
        <v>544</v>
      </c>
      <c r="I547" s="57">
        <v>2640</v>
      </c>
      <c r="J547" s="58" t="s">
        <v>24</v>
      </c>
      <c r="K547">
        <f>_xlfn.XLOOKUP(H547,Sheet4!$I$4:$I$43,Sheet4!$K$4:$K$43,I547)</f>
        <v>2640</v>
      </c>
    </row>
    <row r="548" spans="8:11" x14ac:dyDescent="0.15">
      <c r="H548" s="53">
        <v>545</v>
      </c>
      <c r="I548" s="54">
        <v>2240</v>
      </c>
      <c r="J548" s="55" t="s">
        <v>25</v>
      </c>
      <c r="K548">
        <f>_xlfn.XLOOKUP(H548,Sheet4!$I$4:$I$43,Sheet4!$K$4:$K$43,I548)</f>
        <v>2240</v>
      </c>
    </row>
    <row r="549" spans="8:11" x14ac:dyDescent="0.15">
      <c r="H549" s="56">
        <v>546</v>
      </c>
      <c r="I549" s="57">
        <v>2040</v>
      </c>
      <c r="J549" s="58" t="s">
        <v>26</v>
      </c>
      <c r="K549">
        <f>_xlfn.XLOOKUP(H549,Sheet4!$I$4:$I$43,Sheet4!$K$4:$K$43,I549)</f>
        <v>2040</v>
      </c>
    </row>
    <row r="550" spans="8:11" x14ac:dyDescent="0.15">
      <c r="H550" s="53">
        <v>547</v>
      </c>
      <c r="I550" s="54">
        <v>1980</v>
      </c>
      <c r="J550" s="55" t="s">
        <v>27</v>
      </c>
      <c r="K550">
        <f>_xlfn.XLOOKUP(H550,Sheet4!$I$4:$I$43,Sheet4!$K$4:$K$43,I550)</f>
        <v>1980</v>
      </c>
    </row>
    <row r="551" spans="8:11" x14ac:dyDescent="0.15">
      <c r="H551" s="56">
        <v>548</v>
      </c>
      <c r="I551" s="57">
        <v>1780</v>
      </c>
      <c r="J551" s="58" t="s">
        <v>28</v>
      </c>
      <c r="K551">
        <f>_xlfn.XLOOKUP(H551,Sheet4!$I$4:$I$43,Sheet4!$K$4:$K$43,I551)</f>
        <v>1780</v>
      </c>
    </row>
    <row r="552" spans="8:11" x14ac:dyDescent="0.15">
      <c r="H552" s="53">
        <v>549</v>
      </c>
      <c r="I552" s="54">
        <v>1580</v>
      </c>
      <c r="J552" s="55" t="s">
        <v>29</v>
      </c>
      <c r="K552">
        <f>_xlfn.XLOOKUP(H552,Sheet4!$I$4:$I$43,Sheet4!$K$4:$K$43,I552)</f>
        <v>1580</v>
      </c>
    </row>
    <row r="553" spans="8:11" x14ac:dyDescent="0.15">
      <c r="H553" s="56">
        <v>550</v>
      </c>
      <c r="I553" s="57">
        <v>1480</v>
      </c>
      <c r="J553" s="58" t="s">
        <v>30</v>
      </c>
      <c r="K553">
        <f>_xlfn.XLOOKUP(H553,Sheet4!$I$4:$I$43,Sheet4!$K$4:$K$43,I553)</f>
        <v>1480</v>
      </c>
    </row>
    <row r="554" spans="8:11" x14ac:dyDescent="0.15">
      <c r="H554" s="53">
        <v>551</v>
      </c>
      <c r="I554" s="54">
        <v>1320</v>
      </c>
      <c r="J554" s="55" t="s">
        <v>31</v>
      </c>
      <c r="K554">
        <f>_xlfn.XLOOKUP(H554,Sheet4!$I$4:$I$43,Sheet4!$K$4:$K$43,I554)</f>
        <v>1320</v>
      </c>
    </row>
    <row r="555" spans="8:11" x14ac:dyDescent="0.15">
      <c r="H555" s="56">
        <v>552</v>
      </c>
      <c r="I555" s="57">
        <v>4500</v>
      </c>
      <c r="J555" s="58" t="s">
        <v>32</v>
      </c>
      <c r="K555">
        <f>_xlfn.XLOOKUP(H555,Sheet4!$I$4:$I$43,Sheet4!$K$4:$K$43,I555)</f>
        <v>450</v>
      </c>
    </row>
    <row r="556" spans="8:11" x14ac:dyDescent="0.15">
      <c r="H556" s="53">
        <v>553</v>
      </c>
      <c r="I556" s="54">
        <v>3240</v>
      </c>
      <c r="J556" s="55" t="s">
        <v>33</v>
      </c>
      <c r="K556">
        <f>_xlfn.XLOOKUP(H556,Sheet4!$I$4:$I$43,Sheet4!$K$4:$K$43,I556)</f>
        <v>3240</v>
      </c>
    </row>
    <row r="557" spans="8:11" x14ac:dyDescent="0.15">
      <c r="H557" s="56">
        <v>554</v>
      </c>
      <c r="I557" s="57">
        <v>2640</v>
      </c>
      <c r="J557" s="58" t="s">
        <v>34</v>
      </c>
      <c r="K557">
        <f>_xlfn.XLOOKUP(H557,Sheet4!$I$4:$I$43,Sheet4!$K$4:$K$43,I557)</f>
        <v>2640</v>
      </c>
    </row>
    <row r="558" spans="8:11" x14ac:dyDescent="0.15">
      <c r="H558" s="53">
        <v>555</v>
      </c>
      <c r="I558" s="54">
        <v>2240</v>
      </c>
      <c r="J558" s="55" t="s">
        <v>35</v>
      </c>
      <c r="K558">
        <f>_xlfn.XLOOKUP(H558,Sheet4!$I$4:$I$43,Sheet4!$K$4:$K$43,I558)</f>
        <v>2240</v>
      </c>
    </row>
    <row r="559" spans="8:11" x14ac:dyDescent="0.15">
      <c r="H559" s="56">
        <v>556</v>
      </c>
      <c r="I559" s="57">
        <v>2040</v>
      </c>
      <c r="J559" s="58" t="s">
        <v>36</v>
      </c>
      <c r="K559">
        <f>_xlfn.XLOOKUP(H559,Sheet4!$I$4:$I$43,Sheet4!$K$4:$K$43,I559)</f>
        <v>2040</v>
      </c>
    </row>
    <row r="560" spans="8:11" x14ac:dyDescent="0.15">
      <c r="H560" s="53">
        <v>557</v>
      </c>
      <c r="I560" s="54">
        <v>1980</v>
      </c>
      <c r="J560" s="55" t="s">
        <v>37</v>
      </c>
      <c r="K560">
        <f>_xlfn.XLOOKUP(H560,Sheet4!$I$4:$I$43,Sheet4!$K$4:$K$43,I560)</f>
        <v>1980</v>
      </c>
    </row>
    <row r="561" spans="8:11" x14ac:dyDescent="0.15">
      <c r="H561" s="56">
        <v>558</v>
      </c>
      <c r="I561" s="57">
        <v>1780</v>
      </c>
      <c r="J561" s="58" t="s">
        <v>38</v>
      </c>
      <c r="K561">
        <f>_xlfn.XLOOKUP(H561,Sheet4!$I$4:$I$43,Sheet4!$K$4:$K$43,I561)</f>
        <v>1780</v>
      </c>
    </row>
    <row r="562" spans="8:11" x14ac:dyDescent="0.15">
      <c r="H562" s="53">
        <v>559</v>
      </c>
      <c r="I562" s="54">
        <v>1580</v>
      </c>
      <c r="J562" s="55" t="s">
        <v>39</v>
      </c>
      <c r="K562">
        <f>_xlfn.XLOOKUP(H562,Sheet4!$I$4:$I$43,Sheet4!$K$4:$K$43,I562)</f>
        <v>1580</v>
      </c>
    </row>
    <row r="563" spans="8:11" x14ac:dyDescent="0.15">
      <c r="H563" s="56">
        <v>560</v>
      </c>
      <c r="I563" s="57">
        <v>1480</v>
      </c>
      <c r="J563" s="58" t="s">
        <v>40</v>
      </c>
      <c r="K563">
        <f>_xlfn.XLOOKUP(H563,Sheet4!$I$4:$I$43,Sheet4!$K$4:$K$43,I563)</f>
        <v>1480</v>
      </c>
    </row>
    <row r="564" spans="8:11" x14ac:dyDescent="0.15">
      <c r="H564" s="53">
        <v>561</v>
      </c>
      <c r="I564" s="54">
        <v>1320</v>
      </c>
      <c r="J564" s="55" t="s">
        <v>41</v>
      </c>
      <c r="K564">
        <f>_xlfn.XLOOKUP(H564,Sheet4!$I$4:$I$43,Sheet4!$K$4:$K$43,I564)</f>
        <v>1320</v>
      </c>
    </row>
    <row r="565" spans="8:11" x14ac:dyDescent="0.15">
      <c r="H565" s="56">
        <v>562</v>
      </c>
      <c r="I565" s="57">
        <v>4500</v>
      </c>
      <c r="J565" s="58" t="s">
        <v>42</v>
      </c>
      <c r="K565">
        <f>_xlfn.XLOOKUP(H565,Sheet4!$I$4:$I$43,Sheet4!$K$4:$K$43,I565)</f>
        <v>450</v>
      </c>
    </row>
    <row r="566" spans="8:11" x14ac:dyDescent="0.15">
      <c r="H566" s="53">
        <v>563</v>
      </c>
      <c r="I566" s="54">
        <v>3240</v>
      </c>
      <c r="J566" s="55" t="s">
        <v>43</v>
      </c>
      <c r="K566">
        <f>_xlfn.XLOOKUP(H566,Sheet4!$I$4:$I$43,Sheet4!$K$4:$K$43,I566)</f>
        <v>3240</v>
      </c>
    </row>
    <row r="567" spans="8:11" x14ac:dyDescent="0.15">
      <c r="H567" s="56">
        <v>564</v>
      </c>
      <c r="I567" s="57">
        <v>2640</v>
      </c>
      <c r="J567" s="58" t="s">
        <v>44</v>
      </c>
      <c r="K567">
        <f>_xlfn.XLOOKUP(H567,Sheet4!$I$4:$I$43,Sheet4!$K$4:$K$43,I567)</f>
        <v>2640</v>
      </c>
    </row>
    <row r="568" spans="8:11" x14ac:dyDescent="0.15">
      <c r="H568" s="53">
        <v>565</v>
      </c>
      <c r="I568" s="54">
        <v>2240</v>
      </c>
      <c r="J568" s="55" t="s">
        <v>45</v>
      </c>
      <c r="K568">
        <f>_xlfn.XLOOKUP(H568,Sheet4!$I$4:$I$43,Sheet4!$K$4:$K$43,I568)</f>
        <v>2240</v>
      </c>
    </row>
    <row r="569" spans="8:11" x14ac:dyDescent="0.15">
      <c r="H569" s="56">
        <v>566</v>
      </c>
      <c r="I569" s="57">
        <v>2040</v>
      </c>
      <c r="J569" s="58" t="s">
        <v>46</v>
      </c>
      <c r="K569">
        <f>_xlfn.XLOOKUP(H569,Sheet4!$I$4:$I$43,Sheet4!$K$4:$K$43,I569)</f>
        <v>2040</v>
      </c>
    </row>
    <row r="570" spans="8:11" x14ac:dyDescent="0.15">
      <c r="H570" s="53">
        <v>567</v>
      </c>
      <c r="I570" s="54">
        <v>1980</v>
      </c>
      <c r="J570" s="55" t="s">
        <v>47</v>
      </c>
      <c r="K570">
        <f>_xlfn.XLOOKUP(H570,Sheet4!$I$4:$I$43,Sheet4!$K$4:$K$43,I570)</f>
        <v>1980</v>
      </c>
    </row>
    <row r="571" spans="8:11" x14ac:dyDescent="0.15">
      <c r="H571" s="56">
        <v>568</v>
      </c>
      <c r="I571" s="57">
        <v>1780</v>
      </c>
      <c r="J571" s="58" t="s">
        <v>48</v>
      </c>
      <c r="K571">
        <f>_xlfn.XLOOKUP(H571,Sheet4!$I$4:$I$43,Sheet4!$K$4:$K$43,I571)</f>
        <v>1780</v>
      </c>
    </row>
    <row r="572" spans="8:11" x14ac:dyDescent="0.15">
      <c r="H572" s="53">
        <v>569</v>
      </c>
      <c r="I572" s="54">
        <v>1580</v>
      </c>
      <c r="J572" s="55" t="s">
        <v>49</v>
      </c>
      <c r="K572">
        <f>_xlfn.XLOOKUP(H572,Sheet4!$I$4:$I$43,Sheet4!$K$4:$K$43,I572)</f>
        <v>1580</v>
      </c>
    </row>
    <row r="573" spans="8:11" x14ac:dyDescent="0.15">
      <c r="H573" s="56">
        <v>570</v>
      </c>
      <c r="I573" s="57">
        <v>1480</v>
      </c>
      <c r="J573" s="58" t="s">
        <v>50</v>
      </c>
      <c r="K573">
        <f>_xlfn.XLOOKUP(H573,Sheet4!$I$4:$I$43,Sheet4!$K$4:$K$43,I573)</f>
        <v>1480</v>
      </c>
    </row>
    <row r="574" spans="8:11" x14ac:dyDescent="0.15">
      <c r="H574" s="53">
        <v>571</v>
      </c>
      <c r="I574" s="54">
        <v>1320</v>
      </c>
      <c r="J574" s="55" t="s">
        <v>51</v>
      </c>
      <c r="K574">
        <f>_xlfn.XLOOKUP(H574,Sheet4!$I$4:$I$43,Sheet4!$K$4:$K$43,I574)</f>
        <v>1320</v>
      </c>
    </row>
    <row r="575" spans="8:11" x14ac:dyDescent="0.15">
      <c r="H575" s="56">
        <v>572</v>
      </c>
      <c r="I575" s="57">
        <v>43.000000000000007</v>
      </c>
      <c r="J575" s="58" t="s">
        <v>52</v>
      </c>
      <c r="K575">
        <f>_xlfn.XLOOKUP(H575,Sheet4!$I$4:$I$43,Sheet4!$K$4:$K$43,I575)</f>
        <v>43.000000000000007</v>
      </c>
    </row>
    <row r="576" spans="8:11" x14ac:dyDescent="0.15">
      <c r="H576" s="53">
        <v>573</v>
      </c>
      <c r="I576" s="54">
        <v>43.000000000000007</v>
      </c>
      <c r="J576" s="55" t="s">
        <v>53</v>
      </c>
      <c r="K576">
        <f>_xlfn.XLOOKUP(H576,Sheet4!$I$4:$I$43,Sheet4!$K$4:$K$43,I576)</f>
        <v>43.000000000000007</v>
      </c>
    </row>
    <row r="577" spans="8:11" x14ac:dyDescent="0.15">
      <c r="H577" s="56">
        <v>574</v>
      </c>
      <c r="I577" s="57">
        <v>43.000000000000007</v>
      </c>
      <c r="J577" s="58" t="s">
        <v>54</v>
      </c>
      <c r="K577">
        <f>_xlfn.XLOOKUP(H577,Sheet4!$I$4:$I$43,Sheet4!$K$4:$K$43,I577)</f>
        <v>43.000000000000007</v>
      </c>
    </row>
    <row r="578" spans="8:11" x14ac:dyDescent="0.15">
      <c r="H578" s="53">
        <v>575</v>
      </c>
      <c r="I578" s="54">
        <v>43.000000000000007</v>
      </c>
      <c r="J578" s="55" t="s">
        <v>55</v>
      </c>
      <c r="K578">
        <f>_xlfn.XLOOKUP(H578,Sheet4!$I$4:$I$43,Sheet4!$K$4:$K$43,I578)</f>
        <v>43.000000000000007</v>
      </c>
    </row>
    <row r="579" spans="8:11" x14ac:dyDescent="0.15">
      <c r="H579" s="56">
        <v>576</v>
      </c>
      <c r="I579" s="57">
        <v>0</v>
      </c>
      <c r="J579" s="58" t="s">
        <v>56</v>
      </c>
      <c r="K579">
        <f>_xlfn.XLOOKUP(H579,Sheet4!$I$4:$I$43,Sheet4!$K$4:$K$43,I579)</f>
        <v>0</v>
      </c>
    </row>
    <row r="580" spans="8:11" x14ac:dyDescent="0.15">
      <c r="H580" s="53">
        <v>577</v>
      </c>
      <c r="I580" s="54">
        <v>0</v>
      </c>
      <c r="J580" s="55" t="s">
        <v>57</v>
      </c>
      <c r="K580">
        <f>_xlfn.XLOOKUP(H580,Sheet4!$I$4:$I$43,Sheet4!$K$4:$K$43,I580)</f>
        <v>0</v>
      </c>
    </row>
    <row r="581" spans="8:11" x14ac:dyDescent="0.15">
      <c r="H581" s="56">
        <v>578</v>
      </c>
      <c r="I581" s="57">
        <v>0</v>
      </c>
      <c r="J581" s="58" t="s">
        <v>58</v>
      </c>
      <c r="K581">
        <f>_xlfn.XLOOKUP(H581,Sheet4!$I$4:$I$43,Sheet4!$K$4:$K$43,I581)</f>
        <v>0</v>
      </c>
    </row>
    <row r="582" spans="8:11" x14ac:dyDescent="0.15">
      <c r="H582" s="53">
        <v>579</v>
      </c>
      <c r="I582" s="54">
        <v>0</v>
      </c>
      <c r="J582" s="55" t="s">
        <v>59</v>
      </c>
      <c r="K582">
        <f>_xlfn.XLOOKUP(H582,Sheet4!$I$4:$I$43,Sheet4!$K$4:$K$43,I582)</f>
        <v>0</v>
      </c>
    </row>
    <row r="583" spans="8:11" x14ac:dyDescent="0.15">
      <c r="H583" s="56">
        <v>580</v>
      </c>
      <c r="I583" s="57">
        <v>0</v>
      </c>
      <c r="J583" s="58" t="s">
        <v>60</v>
      </c>
      <c r="K583">
        <f>_xlfn.XLOOKUP(H583,Sheet4!$I$4:$I$43,Sheet4!$K$4:$K$43,I583)</f>
        <v>0</v>
      </c>
    </row>
    <row r="584" spans="8:11" x14ac:dyDescent="0.15">
      <c r="H584" s="53">
        <v>581</v>
      </c>
      <c r="I584" s="54">
        <v>0</v>
      </c>
      <c r="J584" s="55" t="s">
        <v>61</v>
      </c>
      <c r="K584">
        <f>_xlfn.XLOOKUP(H584,Sheet4!$I$4:$I$43,Sheet4!$K$4:$K$43,I584)</f>
        <v>0</v>
      </c>
    </row>
    <row r="585" spans="8:11" x14ac:dyDescent="0.15">
      <c r="H585" s="56">
        <v>582</v>
      </c>
      <c r="I585" s="57">
        <v>0</v>
      </c>
      <c r="J585" s="58" t="s">
        <v>62</v>
      </c>
      <c r="K585">
        <f>_xlfn.XLOOKUP(H585,Sheet4!$I$4:$I$43,Sheet4!$K$4:$K$43,I585)</f>
        <v>0</v>
      </c>
    </row>
    <row r="586" spans="8:11" x14ac:dyDescent="0.15">
      <c r="H586" s="53">
        <v>583</v>
      </c>
      <c r="I586" s="54">
        <v>0</v>
      </c>
      <c r="J586" s="55" t="s">
        <v>63</v>
      </c>
      <c r="K586">
        <f>_xlfn.XLOOKUP(H586,Sheet4!$I$4:$I$43,Sheet4!$K$4:$K$43,I586)</f>
        <v>0</v>
      </c>
    </row>
    <row r="587" spans="8:11" x14ac:dyDescent="0.15">
      <c r="H587" s="56">
        <v>584</v>
      </c>
      <c r="I587" s="57">
        <v>0</v>
      </c>
      <c r="J587" s="58" t="s">
        <v>64</v>
      </c>
      <c r="K587">
        <f>_xlfn.XLOOKUP(H587,Sheet4!$I$4:$I$43,Sheet4!$K$4:$K$43,I587)</f>
        <v>0</v>
      </c>
    </row>
    <row r="588" spans="8:11" x14ac:dyDescent="0.15">
      <c r="H588" s="53">
        <v>585</v>
      </c>
      <c r="I588" s="54">
        <v>0</v>
      </c>
      <c r="J588" s="55" t="s">
        <v>65</v>
      </c>
      <c r="K588">
        <f>_xlfn.XLOOKUP(H588,Sheet4!$I$4:$I$43,Sheet4!$K$4:$K$43,I588)</f>
        <v>0</v>
      </c>
    </row>
    <row r="589" spans="8:11" x14ac:dyDescent="0.15">
      <c r="H589" s="56">
        <v>586</v>
      </c>
      <c r="I589" s="57">
        <v>0</v>
      </c>
      <c r="J589" s="58" t="s">
        <v>66</v>
      </c>
      <c r="K589">
        <f>_xlfn.XLOOKUP(H589,Sheet4!$I$4:$I$43,Sheet4!$K$4:$K$43,I589)</f>
        <v>0</v>
      </c>
    </row>
    <row r="590" spans="8:11" x14ac:dyDescent="0.15">
      <c r="H590" s="53">
        <v>587</v>
      </c>
      <c r="I590" s="54">
        <v>0</v>
      </c>
      <c r="J590" s="55" t="s">
        <v>67</v>
      </c>
      <c r="K590">
        <f>_xlfn.XLOOKUP(H590,Sheet4!$I$4:$I$43,Sheet4!$K$4:$K$43,I590)</f>
        <v>0</v>
      </c>
    </row>
    <row r="591" spans="8:11" x14ac:dyDescent="0.15">
      <c r="H591" s="56">
        <v>588</v>
      </c>
      <c r="I591" s="57">
        <v>0</v>
      </c>
      <c r="J591" s="58" t="s">
        <v>68</v>
      </c>
      <c r="K591">
        <f>_xlfn.XLOOKUP(H591,Sheet4!$I$4:$I$43,Sheet4!$K$4:$K$43,I591)</f>
        <v>0</v>
      </c>
    </row>
    <row r="592" spans="8:11" x14ac:dyDescent="0.15">
      <c r="H592" s="53">
        <v>589</v>
      </c>
      <c r="I592" s="54">
        <v>0</v>
      </c>
      <c r="J592" s="55" t="s">
        <v>69</v>
      </c>
      <c r="K592">
        <f>_xlfn.XLOOKUP(H592,Sheet4!$I$4:$I$43,Sheet4!$K$4:$K$43,I592)</f>
        <v>0</v>
      </c>
    </row>
    <row r="593" spans="8:11" x14ac:dyDescent="0.15">
      <c r="H593" s="56">
        <v>590</v>
      </c>
      <c r="I593" s="57">
        <v>0</v>
      </c>
      <c r="J593" s="58" t="s">
        <v>70</v>
      </c>
      <c r="K593">
        <f>_xlfn.XLOOKUP(H593,Sheet4!$I$4:$I$43,Sheet4!$K$4:$K$43,I593)</f>
        <v>0</v>
      </c>
    </row>
    <row r="594" spans="8:11" x14ac:dyDescent="0.15">
      <c r="H594" s="53">
        <v>591</v>
      </c>
      <c r="I594" s="54">
        <v>0</v>
      </c>
      <c r="J594" s="55" t="s">
        <v>71</v>
      </c>
      <c r="K594">
        <f>_xlfn.XLOOKUP(H594,Sheet4!$I$4:$I$43,Sheet4!$K$4:$K$43,I594)</f>
        <v>0</v>
      </c>
    </row>
    <row r="595" spans="8:11" x14ac:dyDescent="0.15">
      <c r="H595" s="56">
        <v>592</v>
      </c>
      <c r="I595" s="57">
        <v>0</v>
      </c>
      <c r="J595" s="58" t="s">
        <v>72</v>
      </c>
      <c r="K595">
        <f>_xlfn.XLOOKUP(H595,Sheet4!$I$4:$I$43,Sheet4!$K$4:$K$43,I595)</f>
        <v>0</v>
      </c>
    </row>
    <row r="596" spans="8:11" x14ac:dyDescent="0.15">
      <c r="H596" s="53">
        <v>593</v>
      </c>
      <c r="I596" s="54">
        <v>0</v>
      </c>
      <c r="J596" s="55" t="s">
        <v>73</v>
      </c>
      <c r="K596">
        <f>_xlfn.XLOOKUP(H596,Sheet4!$I$4:$I$43,Sheet4!$K$4:$K$43,I596)</f>
        <v>0</v>
      </c>
    </row>
    <row r="597" spans="8:11" x14ac:dyDescent="0.15">
      <c r="H597" s="56">
        <v>594</v>
      </c>
      <c r="I597" s="57">
        <v>0</v>
      </c>
      <c r="J597" s="58" t="s">
        <v>74</v>
      </c>
      <c r="K597">
        <f>_xlfn.XLOOKUP(H597,Sheet4!$I$4:$I$43,Sheet4!$K$4:$K$43,I597)</f>
        <v>0</v>
      </c>
    </row>
    <row r="598" spans="8:11" x14ac:dyDescent="0.15">
      <c r="H598" s="53">
        <v>595</v>
      </c>
      <c r="I598" s="54">
        <v>0</v>
      </c>
      <c r="J598" s="55" t="s">
        <v>75</v>
      </c>
      <c r="K598">
        <f>_xlfn.XLOOKUP(H598,Sheet4!$I$4:$I$43,Sheet4!$K$4:$K$43,I598)</f>
        <v>0</v>
      </c>
    </row>
    <row r="599" spans="8:11" x14ac:dyDescent="0.15">
      <c r="H599" s="56">
        <v>596</v>
      </c>
      <c r="I599" s="57">
        <v>0</v>
      </c>
      <c r="J599" s="58" t="s">
        <v>76</v>
      </c>
      <c r="K599">
        <f>_xlfn.XLOOKUP(H599,Sheet4!$I$4:$I$43,Sheet4!$K$4:$K$43,I599)</f>
        <v>0</v>
      </c>
    </row>
    <row r="600" spans="8:11" x14ac:dyDescent="0.15">
      <c r="H600" s="53">
        <v>597</v>
      </c>
      <c r="I600" s="54">
        <v>0</v>
      </c>
      <c r="J600" s="55" t="s">
        <v>77</v>
      </c>
      <c r="K600">
        <f>_xlfn.XLOOKUP(H600,Sheet4!$I$4:$I$43,Sheet4!$K$4:$K$43,I600)</f>
        <v>0</v>
      </c>
    </row>
    <row r="601" spans="8:11" x14ac:dyDescent="0.15">
      <c r="H601" s="56">
        <v>598</v>
      </c>
      <c r="I601" s="57">
        <v>0</v>
      </c>
      <c r="J601" s="58" t="s">
        <v>78</v>
      </c>
      <c r="K601">
        <f>_xlfn.XLOOKUP(H601,Sheet4!$I$4:$I$43,Sheet4!$K$4:$K$43,I601)</f>
        <v>0</v>
      </c>
    </row>
    <row r="602" spans="8:11" x14ac:dyDescent="0.15">
      <c r="H602" s="53">
        <v>599</v>
      </c>
      <c r="I602" s="54">
        <v>0</v>
      </c>
      <c r="J602" s="55" t="s">
        <v>79</v>
      </c>
      <c r="K602">
        <f>_xlfn.XLOOKUP(H602,Sheet4!$I$4:$I$43,Sheet4!$K$4:$K$43,I602)</f>
        <v>0</v>
      </c>
    </row>
    <row r="603" spans="8:11" x14ac:dyDescent="0.15">
      <c r="H603" s="47">
        <v>600</v>
      </c>
      <c r="I603" s="48">
        <v>0</v>
      </c>
      <c r="J603" s="49" t="s">
        <v>80</v>
      </c>
      <c r="K603">
        <f>_xlfn.XLOOKUP(H603,Sheet4!$I$4:$I$43,Sheet4!$K$4:$K$43,I603)</f>
        <v>0</v>
      </c>
    </row>
  </sheetData>
  <phoneticPr fontId="2" type="noConversion"/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2AE3CE-2105-491B-B26A-14CE93D3A9CE}">
  <dimension ref="I4:K43"/>
  <sheetViews>
    <sheetView topLeftCell="A4" workbookViewId="0">
      <selection activeCell="L4" sqref="L4"/>
    </sheetView>
  </sheetViews>
  <sheetFormatPr defaultRowHeight="13.5" x14ac:dyDescent="0.15"/>
  <sheetData>
    <row r="4" spans="9:11" x14ac:dyDescent="0.15">
      <c r="I4">
        <v>1</v>
      </c>
      <c r="J4">
        <v>50</v>
      </c>
      <c r="K4">
        <f>J4/5</f>
        <v>10</v>
      </c>
    </row>
    <row r="5" spans="9:11" x14ac:dyDescent="0.15">
      <c r="I5">
        <v>2</v>
      </c>
      <c r="J5">
        <v>50</v>
      </c>
      <c r="K5">
        <f t="shared" ref="K5:K11" si="0">J5/5</f>
        <v>10</v>
      </c>
    </row>
    <row r="6" spans="9:11" x14ac:dyDescent="0.15">
      <c r="I6">
        <v>12</v>
      </c>
      <c r="J6">
        <v>50</v>
      </c>
      <c r="K6">
        <f t="shared" si="0"/>
        <v>10</v>
      </c>
    </row>
    <row r="7" spans="9:11" x14ac:dyDescent="0.15">
      <c r="I7">
        <v>22</v>
      </c>
      <c r="J7">
        <v>50</v>
      </c>
      <c r="K7">
        <f t="shared" si="0"/>
        <v>10</v>
      </c>
    </row>
    <row r="8" spans="9:11" x14ac:dyDescent="0.15">
      <c r="I8">
        <v>61</v>
      </c>
      <c r="J8">
        <v>100</v>
      </c>
      <c r="K8">
        <f t="shared" si="0"/>
        <v>20</v>
      </c>
    </row>
    <row r="9" spans="9:11" x14ac:dyDescent="0.15">
      <c r="I9">
        <v>62</v>
      </c>
      <c r="J9">
        <v>100</v>
      </c>
      <c r="K9">
        <f t="shared" si="0"/>
        <v>20</v>
      </c>
    </row>
    <row r="10" spans="9:11" x14ac:dyDescent="0.15">
      <c r="I10">
        <v>72</v>
      </c>
      <c r="J10">
        <v>100</v>
      </c>
      <c r="K10">
        <f t="shared" si="0"/>
        <v>20</v>
      </c>
    </row>
    <row r="11" spans="9:11" x14ac:dyDescent="0.15">
      <c r="I11">
        <v>82</v>
      </c>
      <c r="J11">
        <v>100</v>
      </c>
      <c r="K11">
        <f t="shared" si="0"/>
        <v>20</v>
      </c>
    </row>
    <row r="12" spans="9:11" x14ac:dyDescent="0.15">
      <c r="I12">
        <v>121</v>
      </c>
      <c r="J12">
        <v>200</v>
      </c>
      <c r="K12">
        <v>30</v>
      </c>
    </row>
    <row r="13" spans="9:11" x14ac:dyDescent="0.15">
      <c r="I13">
        <v>122</v>
      </c>
      <c r="J13">
        <v>200</v>
      </c>
      <c r="K13">
        <v>30</v>
      </c>
    </row>
    <row r="14" spans="9:11" x14ac:dyDescent="0.15">
      <c r="I14">
        <v>132</v>
      </c>
      <c r="J14">
        <v>200</v>
      </c>
      <c r="K14">
        <v>30</v>
      </c>
    </row>
    <row r="15" spans="9:11" x14ac:dyDescent="0.15">
      <c r="I15">
        <v>142</v>
      </c>
      <c r="J15">
        <v>200</v>
      </c>
      <c r="K15">
        <v>30</v>
      </c>
    </row>
    <row r="16" spans="9:11" x14ac:dyDescent="0.15">
      <c r="I16">
        <v>181</v>
      </c>
      <c r="J16">
        <v>350</v>
      </c>
      <c r="K16">
        <v>60</v>
      </c>
    </row>
    <row r="17" spans="9:11" x14ac:dyDescent="0.15">
      <c r="I17">
        <v>182</v>
      </c>
      <c r="J17">
        <v>350</v>
      </c>
      <c r="K17">
        <v>60</v>
      </c>
    </row>
    <row r="18" spans="9:11" x14ac:dyDescent="0.15">
      <c r="I18">
        <v>192</v>
      </c>
      <c r="J18">
        <v>350</v>
      </c>
      <c r="K18">
        <v>60</v>
      </c>
    </row>
    <row r="19" spans="9:11" x14ac:dyDescent="0.15">
      <c r="I19">
        <v>202</v>
      </c>
      <c r="J19">
        <v>350</v>
      </c>
      <c r="K19">
        <v>60</v>
      </c>
    </row>
    <row r="20" spans="9:11" x14ac:dyDescent="0.15">
      <c r="I20">
        <v>241</v>
      </c>
      <c r="J20">
        <v>500</v>
      </c>
      <c r="K20">
        <v>80</v>
      </c>
    </row>
    <row r="21" spans="9:11" x14ac:dyDescent="0.15">
      <c r="I21">
        <v>242</v>
      </c>
      <c r="J21">
        <v>500</v>
      </c>
      <c r="K21">
        <v>80</v>
      </c>
    </row>
    <row r="22" spans="9:11" x14ac:dyDescent="0.15">
      <c r="I22">
        <v>252</v>
      </c>
      <c r="J22">
        <v>500</v>
      </c>
      <c r="K22">
        <v>80</v>
      </c>
    </row>
    <row r="23" spans="9:11" x14ac:dyDescent="0.15">
      <c r="I23">
        <v>262</v>
      </c>
      <c r="J23">
        <v>500</v>
      </c>
      <c r="K23">
        <v>80</v>
      </c>
    </row>
    <row r="24" spans="9:11" x14ac:dyDescent="0.15">
      <c r="I24">
        <v>301</v>
      </c>
      <c r="J24">
        <v>800</v>
      </c>
      <c r="K24">
        <v>100</v>
      </c>
    </row>
    <row r="25" spans="9:11" x14ac:dyDescent="0.15">
      <c r="I25">
        <v>302</v>
      </c>
      <c r="J25">
        <v>800</v>
      </c>
      <c r="K25">
        <v>100</v>
      </c>
    </row>
    <row r="26" spans="9:11" x14ac:dyDescent="0.15">
      <c r="I26">
        <v>312</v>
      </c>
      <c r="J26">
        <v>800</v>
      </c>
      <c r="K26">
        <v>100</v>
      </c>
    </row>
    <row r="27" spans="9:11" x14ac:dyDescent="0.15">
      <c r="I27">
        <v>322</v>
      </c>
      <c r="J27">
        <v>800</v>
      </c>
      <c r="K27">
        <v>100</v>
      </c>
    </row>
    <row r="28" spans="9:11" x14ac:dyDescent="0.15">
      <c r="I28">
        <v>361</v>
      </c>
      <c r="J28">
        <v>1200</v>
      </c>
      <c r="K28">
        <v>120</v>
      </c>
    </row>
    <row r="29" spans="9:11" x14ac:dyDescent="0.15">
      <c r="I29">
        <v>362</v>
      </c>
      <c r="J29">
        <v>1200</v>
      </c>
      <c r="K29">
        <v>120</v>
      </c>
    </row>
    <row r="30" spans="9:11" x14ac:dyDescent="0.15">
      <c r="I30">
        <v>372</v>
      </c>
      <c r="J30">
        <v>1200</v>
      </c>
      <c r="K30">
        <v>120</v>
      </c>
    </row>
    <row r="31" spans="9:11" x14ac:dyDescent="0.15">
      <c r="I31">
        <v>382</v>
      </c>
      <c r="J31">
        <v>1200</v>
      </c>
      <c r="K31">
        <v>120</v>
      </c>
    </row>
    <row r="32" spans="9:11" x14ac:dyDescent="0.15">
      <c r="I32">
        <v>421</v>
      </c>
      <c r="J32">
        <v>1600</v>
      </c>
      <c r="K32">
        <f>J32/10</f>
        <v>160</v>
      </c>
    </row>
    <row r="33" spans="9:11" x14ac:dyDescent="0.15">
      <c r="I33">
        <v>422</v>
      </c>
      <c r="J33">
        <v>1600</v>
      </c>
      <c r="K33">
        <f t="shared" ref="K33:K43" si="1">J33/10</f>
        <v>160</v>
      </c>
    </row>
    <row r="34" spans="9:11" x14ac:dyDescent="0.15">
      <c r="I34">
        <v>432</v>
      </c>
      <c r="J34">
        <v>1600</v>
      </c>
      <c r="K34">
        <f t="shared" si="1"/>
        <v>160</v>
      </c>
    </row>
    <row r="35" spans="9:11" x14ac:dyDescent="0.15">
      <c r="I35">
        <v>442</v>
      </c>
      <c r="J35">
        <v>1600</v>
      </c>
      <c r="K35">
        <f t="shared" si="1"/>
        <v>160</v>
      </c>
    </row>
    <row r="36" spans="9:11" x14ac:dyDescent="0.15">
      <c r="I36">
        <v>481</v>
      </c>
      <c r="J36">
        <v>2600</v>
      </c>
      <c r="K36">
        <f t="shared" si="1"/>
        <v>260</v>
      </c>
    </row>
    <row r="37" spans="9:11" x14ac:dyDescent="0.15">
      <c r="I37">
        <v>482</v>
      </c>
      <c r="J37">
        <v>2600</v>
      </c>
      <c r="K37">
        <f t="shared" si="1"/>
        <v>260</v>
      </c>
    </row>
    <row r="38" spans="9:11" x14ac:dyDescent="0.15">
      <c r="I38">
        <v>492</v>
      </c>
      <c r="J38">
        <v>2600</v>
      </c>
      <c r="K38">
        <f t="shared" si="1"/>
        <v>260</v>
      </c>
    </row>
    <row r="39" spans="9:11" x14ac:dyDescent="0.15">
      <c r="I39">
        <v>502</v>
      </c>
      <c r="J39">
        <v>2600</v>
      </c>
      <c r="K39">
        <f t="shared" si="1"/>
        <v>260</v>
      </c>
    </row>
    <row r="40" spans="9:11" x14ac:dyDescent="0.15">
      <c r="I40">
        <v>541</v>
      </c>
      <c r="J40">
        <v>4500</v>
      </c>
      <c r="K40">
        <f t="shared" si="1"/>
        <v>450</v>
      </c>
    </row>
    <row r="41" spans="9:11" x14ac:dyDescent="0.15">
      <c r="I41">
        <v>542</v>
      </c>
      <c r="J41">
        <v>4500</v>
      </c>
      <c r="K41">
        <f t="shared" si="1"/>
        <v>450</v>
      </c>
    </row>
    <row r="42" spans="9:11" x14ac:dyDescent="0.15">
      <c r="I42">
        <v>552</v>
      </c>
      <c r="J42">
        <v>4500</v>
      </c>
      <c r="K42">
        <f t="shared" si="1"/>
        <v>450</v>
      </c>
    </row>
    <row r="43" spans="9:11" x14ac:dyDescent="0.15">
      <c r="I43">
        <v>562</v>
      </c>
      <c r="J43">
        <v>4500</v>
      </c>
      <c r="K43">
        <f t="shared" si="1"/>
        <v>450</v>
      </c>
    </row>
  </sheetData>
  <phoneticPr fontId="2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11</vt:i4>
      </vt:variant>
    </vt:vector>
  </HeadingPairs>
  <TitlesOfParts>
    <vt:vector size="11" baseType="lpstr">
      <vt:lpstr>sheet1</vt:lpstr>
      <vt:lpstr>sheet1 (3)</vt:lpstr>
      <vt:lpstr>sheet1 (2)</vt:lpstr>
      <vt:lpstr>sheet1公式版</vt:lpstr>
      <vt:lpstr>Sheet2</vt:lpstr>
      <vt:lpstr>品质升级提升效果</vt:lpstr>
      <vt:lpstr>领地怪物效果</vt:lpstr>
      <vt:lpstr>远征优势职业</vt:lpstr>
      <vt:lpstr>远征优势职业 (2)</vt:lpstr>
      <vt:lpstr>Sheet3</vt:lpstr>
      <vt:lpstr>Sheet4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admin</cp:lastModifiedBy>
  <dcterms:created xsi:type="dcterms:W3CDTF">2019-11-05T01:25:00Z</dcterms:created>
  <dcterms:modified xsi:type="dcterms:W3CDTF">2021-04-16T09:44:45Z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2052-11.1.0.9329</vt:lpwstr>
  </property>
</Properties>
</file>